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15480" windowHeight="7875" activeTab="2"/>
  </bookViews>
  <sheets>
    <sheet name="Dashboard" sheetId="9" r:id="rId1"/>
    <sheet name="Rekap" sheetId="7" r:id="rId2"/>
    <sheet name="Global" sheetId="1" r:id="rId3"/>
    <sheet name="Sumber PTKP" sheetId="5" r:id="rId4"/>
    <sheet name="Departemen" sheetId="6" r:id="rId5"/>
    <sheet name="List" sheetId="2" state="hidden" r:id="rId6"/>
    <sheet name="Mentah" sheetId="8" state="hidden" r:id="rId7"/>
  </sheets>
  <definedNames>
    <definedName name="_xlnm._FilterDatabase" localSheetId="4" hidden="1">Departemen!$A$7:$U$7</definedName>
    <definedName name="_xlnm._FilterDatabase" localSheetId="2" hidden="1">Global!$A$5:$AA$1496</definedName>
    <definedName name="_xlnm._FilterDatabase" localSheetId="6" hidden="1">Mentah!$A$3:$AF$778</definedName>
    <definedName name="_xlnm._FilterDatabase" localSheetId="3" hidden="1">'Sumber PTKP'!$A$7:$U$7</definedName>
  </definedNames>
  <calcPr calcId="145621"/>
</workbook>
</file>

<file path=xl/calcChain.xml><?xml version="1.0" encoding="utf-8"?>
<calcChain xmlns="http://schemas.openxmlformats.org/spreadsheetml/2006/main">
  <c r="AG1496" i="1" l="1"/>
  <c r="AG1495" i="1"/>
  <c r="AG1494" i="1"/>
  <c r="AG1493" i="1"/>
  <c r="AG1492" i="1"/>
  <c r="AG1491" i="1"/>
  <c r="AG1490" i="1"/>
  <c r="AG1489" i="1"/>
  <c r="AG1488" i="1"/>
  <c r="AG1487" i="1"/>
  <c r="AG1486" i="1"/>
  <c r="AG1485" i="1"/>
  <c r="AG1484" i="1"/>
  <c r="AG1483" i="1"/>
  <c r="AG1482" i="1"/>
  <c r="AG1481" i="1"/>
  <c r="AG1480" i="1"/>
  <c r="AG1479" i="1"/>
  <c r="AG1478" i="1"/>
  <c r="AG1477" i="1"/>
  <c r="AG1476" i="1"/>
  <c r="AG1475" i="1"/>
  <c r="AG1474" i="1"/>
  <c r="AG1473" i="1"/>
  <c r="AG1472" i="1"/>
  <c r="AG1471" i="1"/>
  <c r="AG1470" i="1"/>
  <c r="AG1469" i="1"/>
  <c r="AG1468" i="1"/>
  <c r="AG1467" i="1"/>
  <c r="AG1466" i="1"/>
  <c r="AG1465" i="1"/>
  <c r="AG1464" i="1"/>
  <c r="AG1463" i="1"/>
  <c r="AG1462" i="1"/>
  <c r="AG1461" i="1"/>
  <c r="AG1460" i="1"/>
  <c r="AG1459" i="1"/>
  <c r="AG1458" i="1"/>
  <c r="AG1457" i="1"/>
  <c r="AG1456" i="1"/>
  <c r="AG1455" i="1"/>
  <c r="AG1454" i="1"/>
  <c r="AG1453" i="1"/>
  <c r="AG1452" i="1"/>
  <c r="AG1451" i="1"/>
  <c r="AG1450" i="1"/>
  <c r="AG1449" i="1"/>
  <c r="AG1448" i="1"/>
  <c r="AG1447" i="1"/>
  <c r="AG1446" i="1"/>
  <c r="AG1445" i="1"/>
  <c r="AG1444" i="1"/>
  <c r="AG1443" i="1"/>
  <c r="AG1442" i="1"/>
  <c r="AG1441" i="1"/>
  <c r="AG1440" i="1"/>
  <c r="AG1439" i="1"/>
  <c r="AG1438" i="1"/>
  <c r="AG1437" i="1"/>
  <c r="AG1436" i="1"/>
  <c r="AG1435" i="1"/>
  <c r="AG1434" i="1"/>
  <c r="AG1433" i="1"/>
  <c r="AG1432" i="1"/>
  <c r="AG1431" i="1"/>
  <c r="AG1430" i="1"/>
  <c r="AG1429" i="1"/>
  <c r="AG1428" i="1"/>
  <c r="AG1427" i="1"/>
  <c r="AG1426" i="1"/>
  <c r="AG1425" i="1"/>
  <c r="AG1424" i="1"/>
  <c r="AG1423" i="1"/>
  <c r="AG1422" i="1"/>
  <c r="AG1421" i="1"/>
  <c r="AG1420" i="1"/>
  <c r="AG1419" i="1"/>
  <c r="AG1418" i="1"/>
  <c r="AG1417" i="1"/>
  <c r="AG1416" i="1"/>
  <c r="AG1415" i="1"/>
  <c r="AG1414" i="1"/>
  <c r="AG1413" i="1"/>
  <c r="AG1412" i="1"/>
  <c r="AG1411" i="1"/>
  <c r="AG1410" i="1"/>
  <c r="AG1409" i="1"/>
  <c r="AG1408" i="1"/>
  <c r="AG1407" i="1"/>
  <c r="AG1406" i="1"/>
  <c r="AG1405" i="1"/>
  <c r="AG1404" i="1"/>
  <c r="AG1403" i="1"/>
  <c r="AG1402" i="1"/>
  <c r="AG1401" i="1"/>
  <c r="AG1400" i="1"/>
  <c r="AG1399" i="1"/>
  <c r="AG1398" i="1"/>
  <c r="AG1397" i="1"/>
  <c r="AG1396" i="1"/>
  <c r="AG1395" i="1"/>
  <c r="AG1394" i="1"/>
  <c r="AG1393" i="1"/>
  <c r="AG1392" i="1"/>
  <c r="AG1391" i="1"/>
  <c r="AG1390" i="1"/>
  <c r="AG1389" i="1"/>
  <c r="AG1388" i="1"/>
  <c r="AG1387" i="1"/>
  <c r="AG1386" i="1"/>
  <c r="AG1385" i="1"/>
  <c r="AG1384" i="1"/>
  <c r="AG1383" i="1"/>
  <c r="AG1382" i="1"/>
  <c r="AG1381" i="1"/>
  <c r="AG1380" i="1"/>
  <c r="AG1379" i="1"/>
  <c r="AG1378" i="1"/>
  <c r="AG1377" i="1"/>
  <c r="AG1376" i="1"/>
  <c r="AG1375" i="1"/>
  <c r="AG1374" i="1"/>
  <c r="AG1373" i="1"/>
  <c r="AG1372" i="1"/>
  <c r="AG1371" i="1"/>
  <c r="AG1370" i="1"/>
  <c r="AG1369" i="1"/>
  <c r="AG1368" i="1"/>
  <c r="AG1367" i="1"/>
  <c r="AG1366" i="1"/>
  <c r="AG1365" i="1"/>
  <c r="AG1364" i="1"/>
  <c r="AG1363" i="1"/>
  <c r="AG1362" i="1"/>
  <c r="AG1361" i="1"/>
  <c r="AG1360" i="1"/>
  <c r="AG1359" i="1"/>
  <c r="AG1358" i="1"/>
  <c r="AG1357" i="1"/>
  <c r="AG1356" i="1"/>
  <c r="AG1355" i="1"/>
  <c r="AG1354" i="1"/>
  <c r="AG1353" i="1"/>
  <c r="AG1352" i="1"/>
  <c r="AG1351" i="1"/>
  <c r="AG1350" i="1"/>
  <c r="AG1349" i="1"/>
  <c r="AG1348" i="1"/>
  <c r="AG1347" i="1"/>
  <c r="AG1346" i="1"/>
  <c r="AG1345" i="1"/>
  <c r="AG1344" i="1"/>
  <c r="AG1343" i="1"/>
  <c r="AG1342" i="1"/>
  <c r="AG1341" i="1"/>
  <c r="AG1340" i="1"/>
  <c r="AG1339" i="1"/>
  <c r="AG1338" i="1"/>
  <c r="AG1337" i="1"/>
  <c r="AG1336" i="1"/>
  <c r="AG1335" i="1"/>
  <c r="AG1334" i="1"/>
  <c r="AG1333" i="1"/>
  <c r="AG1332" i="1"/>
  <c r="AG1331" i="1"/>
  <c r="AG1330" i="1"/>
  <c r="AG1329" i="1"/>
  <c r="AG1328" i="1"/>
  <c r="AG1327" i="1"/>
  <c r="AG1326" i="1"/>
  <c r="AG1325" i="1"/>
  <c r="AG1324" i="1"/>
  <c r="AG1323" i="1"/>
  <c r="AG1322" i="1"/>
  <c r="AG1321" i="1"/>
  <c r="AG1320" i="1"/>
  <c r="AG1319" i="1"/>
  <c r="AG1318" i="1"/>
  <c r="AG1317" i="1"/>
  <c r="AG1316" i="1"/>
  <c r="AG1315" i="1"/>
  <c r="AG1314" i="1"/>
  <c r="AG1313" i="1"/>
  <c r="AG1312" i="1"/>
  <c r="AG1311" i="1"/>
  <c r="AG1310" i="1"/>
  <c r="AG1309" i="1"/>
  <c r="AG1308" i="1"/>
  <c r="AG1307" i="1"/>
  <c r="AG1306" i="1"/>
  <c r="AG1305" i="1"/>
  <c r="AG1304" i="1"/>
  <c r="AG1303" i="1"/>
  <c r="AG1302" i="1"/>
  <c r="AG1301" i="1"/>
  <c r="AG1300" i="1"/>
  <c r="AG1299" i="1"/>
  <c r="AG1298" i="1"/>
  <c r="AG1297" i="1"/>
  <c r="AG1296" i="1"/>
  <c r="AG1295" i="1"/>
  <c r="AG1294" i="1"/>
  <c r="AG1293" i="1"/>
  <c r="AG1292" i="1"/>
  <c r="AG1291" i="1"/>
  <c r="AG1290" i="1"/>
  <c r="AG1289" i="1"/>
  <c r="AG1288" i="1"/>
  <c r="AG1287" i="1"/>
  <c r="AG1286" i="1"/>
  <c r="AG1285" i="1"/>
  <c r="AG1284" i="1"/>
  <c r="AG1283" i="1"/>
  <c r="AG1282" i="1"/>
  <c r="AG1281" i="1"/>
  <c r="AG1280" i="1"/>
  <c r="AG1279" i="1"/>
  <c r="AG1278" i="1"/>
  <c r="AG1277" i="1"/>
  <c r="AG1276" i="1"/>
  <c r="AG1275" i="1"/>
  <c r="AG1274" i="1"/>
  <c r="AG1273" i="1"/>
  <c r="AG1272" i="1"/>
  <c r="AG1271" i="1"/>
  <c r="AG1270" i="1"/>
  <c r="AG1269" i="1"/>
  <c r="AG1268" i="1"/>
  <c r="AG1267" i="1"/>
  <c r="AG1266" i="1"/>
  <c r="AG1265" i="1"/>
  <c r="AG1264" i="1"/>
  <c r="AG1263" i="1"/>
  <c r="AG1262" i="1"/>
  <c r="AG1261" i="1"/>
  <c r="AG1260" i="1"/>
  <c r="AG1259" i="1"/>
  <c r="AG1258" i="1"/>
  <c r="AG1257" i="1"/>
  <c r="AG1256" i="1"/>
  <c r="AG1255" i="1"/>
  <c r="AG1254" i="1"/>
  <c r="AG1253" i="1"/>
  <c r="AG1252" i="1"/>
  <c r="AG1251" i="1"/>
  <c r="AG1250" i="1"/>
  <c r="AG1249" i="1"/>
  <c r="AG1248" i="1"/>
  <c r="AG1247" i="1"/>
  <c r="AG1246" i="1"/>
  <c r="AG1245" i="1"/>
  <c r="AG1244" i="1"/>
  <c r="AG1243" i="1"/>
  <c r="AG1242" i="1"/>
  <c r="AG1241" i="1"/>
  <c r="AG1240" i="1"/>
  <c r="AG1239" i="1"/>
  <c r="AG1238" i="1"/>
  <c r="AG1237" i="1"/>
  <c r="AG1236" i="1"/>
  <c r="AG1235" i="1"/>
  <c r="AG1234" i="1"/>
  <c r="AG1233" i="1"/>
  <c r="AG1232" i="1"/>
  <c r="AG1231" i="1"/>
  <c r="AG1230" i="1"/>
  <c r="AG1229" i="1"/>
  <c r="AG1228" i="1"/>
  <c r="AG1227" i="1"/>
  <c r="AG1226" i="1"/>
  <c r="AG1225" i="1"/>
  <c r="AG1224" i="1"/>
  <c r="AG1223" i="1"/>
  <c r="AG1222" i="1"/>
  <c r="AG1221" i="1"/>
  <c r="AG1220" i="1"/>
  <c r="AG1219" i="1"/>
  <c r="AG1218" i="1"/>
  <c r="AG1217" i="1"/>
  <c r="AG1216" i="1"/>
  <c r="AG1215" i="1"/>
  <c r="AG1214" i="1"/>
  <c r="AG1213" i="1"/>
  <c r="AG1212" i="1"/>
  <c r="AG1211" i="1"/>
  <c r="AG1210" i="1"/>
  <c r="AG1209" i="1"/>
  <c r="AG1208" i="1"/>
  <c r="AG1207" i="1"/>
  <c r="AG1206" i="1"/>
  <c r="AG1205" i="1"/>
  <c r="AG1204" i="1"/>
  <c r="AG1203" i="1"/>
  <c r="AG1202" i="1"/>
  <c r="AG1201" i="1"/>
  <c r="AG1200" i="1"/>
  <c r="AG1199" i="1"/>
  <c r="AG1198" i="1"/>
  <c r="AG1197" i="1"/>
  <c r="AG1196" i="1"/>
  <c r="AG1195" i="1"/>
  <c r="AG1194" i="1"/>
  <c r="AG1193" i="1"/>
  <c r="AG1192" i="1"/>
  <c r="AG1191" i="1"/>
  <c r="AG1190" i="1"/>
  <c r="AG1189" i="1"/>
  <c r="AG1188" i="1"/>
  <c r="AG1187" i="1"/>
  <c r="AG1186" i="1"/>
  <c r="AG1185" i="1"/>
  <c r="AG1184" i="1"/>
  <c r="AG1183" i="1"/>
  <c r="AG1182" i="1"/>
  <c r="AG1181" i="1"/>
  <c r="AG1180" i="1"/>
  <c r="AG1179" i="1"/>
  <c r="AG1178" i="1"/>
  <c r="AG1177" i="1"/>
  <c r="AG1176" i="1"/>
  <c r="AG1175" i="1"/>
  <c r="AG1174" i="1"/>
  <c r="AG1173" i="1"/>
  <c r="AG1172" i="1"/>
  <c r="AG1171" i="1"/>
  <c r="AG1170" i="1"/>
  <c r="AG1169" i="1"/>
  <c r="AG1168" i="1"/>
  <c r="AG1167" i="1"/>
  <c r="AG1166" i="1"/>
  <c r="AG1165" i="1"/>
  <c r="AG1164" i="1"/>
  <c r="AG1163" i="1"/>
  <c r="AG1162" i="1"/>
  <c r="AG1161" i="1"/>
  <c r="AG1160" i="1"/>
  <c r="AG1159" i="1"/>
  <c r="AG1158" i="1"/>
  <c r="AG1157" i="1"/>
  <c r="AG1156" i="1"/>
  <c r="AG1155" i="1"/>
  <c r="AG1154" i="1"/>
  <c r="AG1153" i="1"/>
  <c r="AG1152" i="1"/>
  <c r="AG1151" i="1"/>
  <c r="AG1150" i="1"/>
  <c r="AG1149" i="1"/>
  <c r="AG1148" i="1"/>
  <c r="AG1147" i="1"/>
  <c r="AG1146" i="1"/>
  <c r="AG1145" i="1"/>
  <c r="AG1144" i="1"/>
  <c r="AG1143" i="1"/>
  <c r="AG1142" i="1"/>
  <c r="AG1141" i="1"/>
  <c r="AG1140" i="1"/>
  <c r="AG1139" i="1"/>
  <c r="AG1138" i="1"/>
  <c r="AG1137" i="1"/>
  <c r="AG1136" i="1"/>
  <c r="AG1135" i="1"/>
  <c r="AG1134" i="1"/>
  <c r="AG1133" i="1"/>
  <c r="AG1132" i="1"/>
  <c r="AG1131" i="1"/>
  <c r="AG1130" i="1"/>
  <c r="AG1129" i="1"/>
  <c r="AG1128" i="1"/>
  <c r="AG1127" i="1"/>
  <c r="AG1126" i="1"/>
  <c r="AG1125" i="1"/>
  <c r="AG1124" i="1"/>
  <c r="AG1123" i="1"/>
  <c r="AG1122" i="1"/>
  <c r="AG1121" i="1"/>
  <c r="AG1120" i="1"/>
  <c r="AG1119" i="1"/>
  <c r="AG1118" i="1"/>
  <c r="AG1117" i="1"/>
  <c r="AG1116" i="1"/>
  <c r="AG1115" i="1"/>
  <c r="AG1114" i="1"/>
  <c r="AG1113" i="1"/>
  <c r="AG1112" i="1"/>
  <c r="AG1111" i="1"/>
  <c r="AG1110" i="1"/>
  <c r="AG1109" i="1"/>
  <c r="AG1108" i="1"/>
  <c r="AG1107" i="1"/>
  <c r="AG1106" i="1"/>
  <c r="AG1105" i="1"/>
  <c r="AG1104" i="1"/>
  <c r="AG1103" i="1"/>
  <c r="AG1102" i="1"/>
  <c r="AG1101" i="1"/>
  <c r="AG1100" i="1"/>
  <c r="AG1099" i="1"/>
  <c r="AG1098" i="1"/>
  <c r="AG1097" i="1"/>
  <c r="AG1096" i="1"/>
  <c r="AG1095" i="1"/>
  <c r="AG1094" i="1"/>
  <c r="AG1093" i="1"/>
  <c r="AG1092" i="1"/>
  <c r="AG1091" i="1"/>
  <c r="AG1090" i="1"/>
  <c r="AG1089" i="1"/>
  <c r="AG1088" i="1"/>
  <c r="AG1087" i="1"/>
  <c r="AG1086" i="1"/>
  <c r="AG1085" i="1"/>
  <c r="AG1084" i="1"/>
  <c r="AG1083" i="1"/>
  <c r="AG1082" i="1"/>
  <c r="AG1081" i="1"/>
  <c r="AG1080" i="1"/>
  <c r="AG1079" i="1"/>
  <c r="AG1078" i="1"/>
  <c r="AG1077" i="1"/>
  <c r="AG1076" i="1"/>
  <c r="AG1075" i="1"/>
  <c r="AG1074" i="1"/>
  <c r="AG1073" i="1"/>
  <c r="AG1072" i="1"/>
  <c r="AG1071" i="1"/>
  <c r="AG1070" i="1"/>
  <c r="AG1069" i="1"/>
  <c r="AG1068" i="1"/>
  <c r="AG1067" i="1"/>
  <c r="AG1066" i="1"/>
  <c r="AG1065" i="1"/>
  <c r="AG1064" i="1"/>
  <c r="AG1063" i="1"/>
  <c r="AG1062" i="1"/>
  <c r="AG1061" i="1"/>
  <c r="AG1060" i="1"/>
  <c r="AG1059" i="1"/>
  <c r="AG1058" i="1"/>
  <c r="AG1057" i="1"/>
  <c r="AG1056" i="1"/>
  <c r="AG1055" i="1"/>
  <c r="AG1054" i="1"/>
  <c r="AG1053" i="1"/>
  <c r="AG1052" i="1"/>
  <c r="AG1051" i="1"/>
  <c r="AG1050" i="1"/>
  <c r="AG1049" i="1"/>
  <c r="AG1048" i="1"/>
  <c r="AG1047" i="1"/>
  <c r="AG1046" i="1"/>
  <c r="AG1045" i="1"/>
  <c r="AG1044" i="1"/>
  <c r="AG1043" i="1"/>
  <c r="AG1042" i="1"/>
  <c r="AG1041" i="1"/>
  <c r="AG1040" i="1"/>
  <c r="AG1039" i="1"/>
  <c r="AG1038" i="1"/>
  <c r="AG1037" i="1"/>
  <c r="AG1036" i="1"/>
  <c r="AG1035" i="1"/>
  <c r="AG1034" i="1"/>
  <c r="AG1033" i="1"/>
  <c r="AG1032" i="1"/>
  <c r="AG1031" i="1"/>
  <c r="AG1030" i="1"/>
  <c r="AG1029" i="1"/>
  <c r="AG1028" i="1"/>
  <c r="AG1027" i="1"/>
  <c r="AG1026" i="1"/>
  <c r="AG1025" i="1"/>
  <c r="AG1024" i="1"/>
  <c r="AG1023" i="1"/>
  <c r="AG1022" i="1"/>
  <c r="AG1021" i="1"/>
  <c r="AG1020" i="1"/>
  <c r="AG1019" i="1"/>
  <c r="AG1018" i="1"/>
  <c r="AG1017" i="1"/>
  <c r="AG1016" i="1"/>
  <c r="AG1015" i="1"/>
  <c r="AG1014" i="1"/>
  <c r="AG1013" i="1"/>
  <c r="AG1012" i="1"/>
  <c r="AG1011" i="1"/>
  <c r="AG1010" i="1"/>
  <c r="AG1009" i="1"/>
  <c r="AG1008" i="1"/>
  <c r="AG1007" i="1"/>
  <c r="AG1006" i="1"/>
  <c r="AG1005" i="1"/>
  <c r="AG1004" i="1"/>
  <c r="AG1003" i="1"/>
  <c r="AG1002" i="1"/>
  <c r="AG1001" i="1"/>
  <c r="AG1000" i="1"/>
  <c r="AG999" i="1"/>
  <c r="AG998" i="1"/>
  <c r="AG997" i="1"/>
  <c r="AG996" i="1"/>
  <c r="AG995" i="1"/>
  <c r="AG994" i="1"/>
  <c r="AG993" i="1"/>
  <c r="AG992" i="1"/>
  <c r="AG991" i="1"/>
  <c r="AG990" i="1"/>
  <c r="AG989" i="1"/>
  <c r="AG988" i="1"/>
  <c r="AG987" i="1"/>
  <c r="AG986" i="1"/>
  <c r="AG985" i="1"/>
  <c r="AG984" i="1"/>
  <c r="AG983" i="1"/>
  <c r="AG982" i="1"/>
  <c r="AG981" i="1"/>
  <c r="AG980" i="1"/>
  <c r="AG979" i="1"/>
  <c r="AG978" i="1"/>
  <c r="AG977" i="1"/>
  <c r="AG976" i="1"/>
  <c r="AG975" i="1"/>
  <c r="AG974" i="1"/>
  <c r="AG973" i="1"/>
  <c r="AG972" i="1"/>
  <c r="AG971" i="1"/>
  <c r="AG970" i="1"/>
  <c r="AG969" i="1"/>
  <c r="AG968" i="1"/>
  <c r="AG967" i="1"/>
  <c r="AG966" i="1"/>
  <c r="AG965" i="1"/>
  <c r="AG964" i="1"/>
  <c r="AG963" i="1"/>
  <c r="AG962" i="1"/>
  <c r="AG961" i="1"/>
  <c r="AG960" i="1"/>
  <c r="AG959" i="1"/>
  <c r="AG958" i="1"/>
  <c r="AG957" i="1"/>
  <c r="AG956" i="1"/>
  <c r="AG955" i="1"/>
  <c r="AG954" i="1"/>
  <c r="AG953" i="1"/>
  <c r="AG952" i="1"/>
  <c r="AG951" i="1"/>
  <c r="AG950" i="1"/>
  <c r="AG949" i="1"/>
  <c r="AG948" i="1"/>
  <c r="AG947" i="1"/>
  <c r="AG946" i="1"/>
  <c r="AG945" i="1"/>
  <c r="AG944" i="1"/>
  <c r="AG943" i="1"/>
  <c r="AG942" i="1"/>
  <c r="AG941" i="1"/>
  <c r="AG940" i="1"/>
  <c r="AG939" i="1"/>
  <c r="AG938" i="1"/>
  <c r="AG937" i="1"/>
  <c r="AG936" i="1"/>
  <c r="AG935" i="1"/>
  <c r="AG934" i="1"/>
  <c r="AG933" i="1"/>
  <c r="AG932" i="1"/>
  <c r="AG931" i="1"/>
  <c r="AG930" i="1"/>
  <c r="AG929" i="1"/>
  <c r="AG928" i="1"/>
  <c r="AG927" i="1"/>
  <c r="AG926" i="1"/>
  <c r="AG925" i="1"/>
  <c r="AG924" i="1"/>
  <c r="AG923" i="1"/>
  <c r="AG922" i="1"/>
  <c r="AG921" i="1"/>
  <c r="AG920" i="1"/>
  <c r="AG919" i="1"/>
  <c r="AG918" i="1"/>
  <c r="AG917" i="1"/>
  <c r="AG916" i="1"/>
  <c r="AG915" i="1"/>
  <c r="AG914" i="1"/>
  <c r="AG913" i="1"/>
  <c r="AG912" i="1"/>
  <c r="AG911" i="1"/>
  <c r="AG910" i="1"/>
  <c r="AG909" i="1"/>
  <c r="AG908" i="1"/>
  <c r="AG907" i="1"/>
  <c r="AG906" i="1"/>
  <c r="AG905" i="1"/>
  <c r="AG904" i="1"/>
  <c r="AG903" i="1"/>
  <c r="AG902" i="1"/>
  <c r="AG901" i="1"/>
  <c r="AG900" i="1"/>
  <c r="AG899" i="1"/>
  <c r="AG898" i="1"/>
  <c r="AG897" i="1"/>
  <c r="AG896" i="1"/>
  <c r="AG895" i="1"/>
  <c r="AG894" i="1"/>
  <c r="AG893" i="1"/>
  <c r="AG892" i="1"/>
  <c r="AG891" i="1"/>
  <c r="AG890" i="1"/>
  <c r="AG889" i="1"/>
  <c r="AG888" i="1"/>
  <c r="AG887" i="1"/>
  <c r="AG886" i="1"/>
  <c r="AG885" i="1"/>
  <c r="AG884" i="1"/>
  <c r="AG883" i="1"/>
  <c r="AG882" i="1"/>
  <c r="AG881" i="1"/>
  <c r="AG880" i="1"/>
  <c r="AG879" i="1"/>
  <c r="AG878" i="1"/>
  <c r="AG877" i="1"/>
  <c r="AG876" i="1"/>
  <c r="AG875" i="1"/>
  <c r="AG874" i="1"/>
  <c r="AG873" i="1"/>
  <c r="AG872" i="1"/>
  <c r="AG871" i="1"/>
  <c r="AG870" i="1"/>
  <c r="AG869" i="1"/>
  <c r="AG868" i="1"/>
  <c r="AG867" i="1"/>
  <c r="AG866" i="1"/>
  <c r="AG865" i="1"/>
  <c r="AG864" i="1"/>
  <c r="AG863" i="1"/>
  <c r="AG862" i="1"/>
  <c r="AG861" i="1"/>
  <c r="AG860" i="1"/>
  <c r="AG859" i="1"/>
  <c r="AG858" i="1"/>
  <c r="AG857" i="1"/>
  <c r="AG856" i="1"/>
  <c r="AG855" i="1"/>
  <c r="AG854" i="1"/>
  <c r="AG853" i="1"/>
  <c r="AG852" i="1"/>
  <c r="AG851" i="1"/>
  <c r="AG850" i="1"/>
  <c r="AG849" i="1"/>
  <c r="AG848" i="1"/>
  <c r="AG847" i="1"/>
  <c r="AG846" i="1"/>
  <c r="AG845" i="1"/>
  <c r="AG844" i="1"/>
  <c r="AG843" i="1"/>
  <c r="AG842" i="1"/>
  <c r="AG841" i="1"/>
  <c r="AG840" i="1"/>
  <c r="AG839" i="1"/>
  <c r="AG838" i="1"/>
  <c r="AG837" i="1"/>
  <c r="AG836" i="1"/>
  <c r="AG835" i="1"/>
  <c r="AG834" i="1"/>
  <c r="AG833" i="1"/>
  <c r="AG832" i="1"/>
  <c r="AG831" i="1"/>
  <c r="AG830" i="1"/>
  <c r="AG829" i="1"/>
  <c r="AG828" i="1"/>
  <c r="AG827" i="1"/>
  <c r="AG826" i="1"/>
  <c r="AG825" i="1"/>
  <c r="AG824" i="1"/>
  <c r="AG823" i="1"/>
  <c r="AG822" i="1"/>
  <c r="AG821" i="1"/>
  <c r="AG820" i="1"/>
  <c r="AG819" i="1"/>
  <c r="AG818" i="1"/>
  <c r="AG817" i="1"/>
  <c r="AG816" i="1"/>
  <c r="AG815" i="1"/>
  <c r="AG814" i="1"/>
  <c r="AG813" i="1"/>
  <c r="AG812" i="1"/>
  <c r="AG811" i="1"/>
  <c r="AG810" i="1"/>
  <c r="AG809" i="1"/>
  <c r="AG808" i="1"/>
  <c r="AG807" i="1"/>
  <c r="AG806" i="1"/>
  <c r="AG805" i="1"/>
  <c r="AG804" i="1"/>
  <c r="AG803" i="1"/>
  <c r="AG802" i="1"/>
  <c r="AG801" i="1"/>
  <c r="AG800" i="1"/>
  <c r="AG799" i="1"/>
  <c r="AG798" i="1"/>
  <c r="AG797" i="1"/>
  <c r="AG796" i="1"/>
  <c r="AG795" i="1"/>
  <c r="AG794" i="1"/>
  <c r="AG793" i="1"/>
  <c r="AG792" i="1"/>
  <c r="AG791" i="1"/>
  <c r="AG790" i="1"/>
  <c r="AG789" i="1"/>
  <c r="AG788" i="1"/>
  <c r="AG787" i="1"/>
  <c r="AG786" i="1"/>
  <c r="AG785" i="1"/>
  <c r="AG784" i="1"/>
  <c r="AG783" i="1"/>
  <c r="AG782" i="1"/>
  <c r="AG781" i="1"/>
  <c r="AG780" i="1"/>
  <c r="AG779" i="1"/>
  <c r="AG778" i="1"/>
  <c r="AG777" i="1"/>
  <c r="AG776" i="1"/>
  <c r="AG775" i="1"/>
  <c r="AG774" i="1"/>
  <c r="AG773" i="1"/>
  <c r="AG772" i="1"/>
  <c r="AG771" i="1"/>
  <c r="AG770" i="1"/>
  <c r="AG769" i="1"/>
  <c r="AG768" i="1"/>
  <c r="AG767" i="1"/>
  <c r="AG766" i="1"/>
  <c r="AG765" i="1"/>
  <c r="AG764" i="1"/>
  <c r="AG763" i="1"/>
  <c r="AG762" i="1"/>
  <c r="AG761" i="1"/>
  <c r="AG760" i="1"/>
  <c r="AG759" i="1"/>
  <c r="AG758" i="1"/>
  <c r="AG757" i="1"/>
  <c r="AG756" i="1"/>
  <c r="AG755" i="1"/>
  <c r="AG754" i="1"/>
  <c r="AG753" i="1"/>
  <c r="AG752" i="1"/>
  <c r="AG751" i="1"/>
  <c r="AG750" i="1"/>
  <c r="AG749" i="1"/>
  <c r="AG748" i="1"/>
  <c r="AG747" i="1"/>
  <c r="AG746" i="1"/>
  <c r="AG745" i="1"/>
  <c r="AG744" i="1"/>
  <c r="AG743" i="1"/>
  <c r="AG742" i="1"/>
  <c r="AG741" i="1"/>
  <c r="AG740" i="1"/>
  <c r="AG739" i="1"/>
  <c r="AG738" i="1"/>
  <c r="AG737" i="1"/>
  <c r="AG736" i="1"/>
  <c r="AG735" i="1"/>
  <c r="AG734" i="1"/>
  <c r="AG733" i="1"/>
  <c r="AG732" i="1"/>
  <c r="AG731" i="1"/>
  <c r="AG730" i="1"/>
  <c r="AG729" i="1"/>
  <c r="AG728" i="1"/>
  <c r="AG727" i="1"/>
  <c r="AG726" i="1"/>
  <c r="AG725" i="1"/>
  <c r="AG724" i="1"/>
  <c r="AG723" i="1"/>
  <c r="AG722" i="1"/>
  <c r="AG721" i="1"/>
  <c r="AG720" i="1"/>
  <c r="AG719" i="1"/>
  <c r="AG718" i="1"/>
  <c r="AG717" i="1"/>
  <c r="AG716" i="1"/>
  <c r="AG715" i="1"/>
  <c r="AG714" i="1"/>
  <c r="AG713" i="1"/>
  <c r="AG712" i="1"/>
  <c r="AG711" i="1"/>
  <c r="AG710" i="1"/>
  <c r="AG709" i="1"/>
  <c r="AG708" i="1"/>
  <c r="AG707" i="1"/>
  <c r="AG706" i="1"/>
  <c r="AG705" i="1"/>
  <c r="AG704" i="1"/>
  <c r="AG703" i="1"/>
  <c r="AG702" i="1"/>
  <c r="AG701" i="1"/>
  <c r="AG700" i="1"/>
  <c r="AG699" i="1"/>
  <c r="AG698" i="1"/>
  <c r="AG697" i="1"/>
  <c r="AG696" i="1"/>
  <c r="AG695" i="1"/>
  <c r="AG694" i="1"/>
  <c r="AG693" i="1"/>
  <c r="AG692" i="1"/>
  <c r="AG691" i="1"/>
  <c r="AG690" i="1"/>
  <c r="AG689" i="1"/>
  <c r="AG688" i="1"/>
  <c r="AG687" i="1"/>
  <c r="AG686" i="1"/>
  <c r="AG685" i="1"/>
  <c r="AG684" i="1"/>
  <c r="AG683" i="1"/>
  <c r="AG682" i="1"/>
  <c r="AG681" i="1"/>
  <c r="AG680" i="1"/>
  <c r="AG679" i="1"/>
  <c r="AG678" i="1"/>
  <c r="AG677" i="1"/>
  <c r="AG676" i="1"/>
  <c r="AG675" i="1"/>
  <c r="AG674" i="1"/>
  <c r="AG673" i="1"/>
  <c r="AG672" i="1"/>
  <c r="AG671" i="1"/>
  <c r="AG670" i="1"/>
  <c r="AG669" i="1"/>
  <c r="AG668" i="1"/>
  <c r="AG667" i="1"/>
  <c r="AG666" i="1"/>
  <c r="AG665" i="1"/>
  <c r="AG664" i="1"/>
  <c r="AG663" i="1"/>
  <c r="AG662" i="1"/>
  <c r="AG661" i="1"/>
  <c r="AG660" i="1"/>
  <c r="AG659" i="1"/>
  <c r="AG658" i="1"/>
  <c r="AG657" i="1"/>
  <c r="AG656" i="1"/>
  <c r="AG655" i="1"/>
  <c r="AG654" i="1"/>
  <c r="AG653" i="1"/>
  <c r="AG652" i="1"/>
  <c r="AG651" i="1"/>
  <c r="AG650" i="1"/>
  <c r="AG649" i="1"/>
  <c r="AG648" i="1"/>
  <c r="AG647" i="1"/>
  <c r="AG646" i="1"/>
  <c r="AG645" i="1"/>
  <c r="AG644" i="1"/>
  <c r="AG643" i="1"/>
  <c r="AG642" i="1"/>
  <c r="AG641" i="1"/>
  <c r="AG640" i="1"/>
  <c r="AG639" i="1"/>
  <c r="AG638" i="1"/>
  <c r="AG637" i="1"/>
  <c r="AG636" i="1"/>
  <c r="AG635" i="1"/>
  <c r="AG634" i="1"/>
  <c r="AG633" i="1"/>
  <c r="AG632" i="1"/>
  <c r="AG631" i="1"/>
  <c r="AG630" i="1"/>
  <c r="AG629" i="1"/>
  <c r="AG628" i="1"/>
  <c r="AG627" i="1"/>
  <c r="AG626" i="1"/>
  <c r="AG625" i="1"/>
  <c r="AG624" i="1"/>
  <c r="AG623" i="1"/>
  <c r="AG622" i="1"/>
  <c r="AG621" i="1"/>
  <c r="AG620" i="1"/>
  <c r="AG619" i="1"/>
  <c r="AG618" i="1"/>
  <c r="AG617" i="1"/>
  <c r="AG616" i="1"/>
  <c r="AG615" i="1"/>
  <c r="AG614" i="1"/>
  <c r="AG613" i="1"/>
  <c r="AG612" i="1"/>
  <c r="AG611" i="1"/>
  <c r="AG610" i="1"/>
  <c r="AG609" i="1"/>
  <c r="AG608" i="1"/>
  <c r="AG607" i="1"/>
  <c r="AG606" i="1"/>
  <c r="AG605" i="1"/>
  <c r="AG604" i="1"/>
  <c r="AG603" i="1"/>
  <c r="AG602" i="1"/>
  <c r="AG601" i="1"/>
  <c r="AG600" i="1"/>
  <c r="AG599" i="1"/>
  <c r="AG598" i="1"/>
  <c r="AG597" i="1"/>
  <c r="AG596" i="1"/>
  <c r="AG595" i="1"/>
  <c r="AG594" i="1"/>
  <c r="AG593" i="1"/>
  <c r="AG592" i="1"/>
  <c r="AG591" i="1"/>
  <c r="AG590" i="1"/>
  <c r="AG588" i="1"/>
  <c r="AG586" i="1"/>
  <c r="AG584" i="1"/>
  <c r="AG583" i="1"/>
  <c r="AG582" i="1"/>
  <c r="AG581" i="1"/>
  <c r="AG580" i="1"/>
  <c r="AG579" i="1"/>
  <c r="AG578" i="1"/>
  <c r="AG577" i="1"/>
  <c r="AG576" i="1"/>
  <c r="AG575" i="1"/>
  <c r="AG574" i="1"/>
  <c r="AG573" i="1"/>
  <c r="AG572" i="1"/>
  <c r="AG570" i="1"/>
  <c r="AG569" i="1"/>
  <c r="AG568" i="1"/>
  <c r="AG567" i="1"/>
  <c r="AG566" i="1"/>
  <c r="AG565" i="1"/>
  <c r="AG564" i="1"/>
  <c r="AG563" i="1"/>
  <c r="AG562" i="1"/>
  <c r="AG561" i="1"/>
  <c r="AG560" i="1"/>
  <c r="AG559" i="1"/>
  <c r="AG558" i="1"/>
  <c r="AG557" i="1"/>
  <c r="AG556" i="1"/>
  <c r="AG555" i="1"/>
  <c r="AG554" i="1"/>
  <c r="AG553" i="1"/>
  <c r="AG552" i="1"/>
  <c r="AG551" i="1"/>
  <c r="AG550" i="1"/>
  <c r="AG549" i="1"/>
  <c r="AG548" i="1"/>
  <c r="AG547" i="1"/>
  <c r="AG546" i="1"/>
  <c r="AG545" i="1"/>
  <c r="AG544" i="1"/>
  <c r="AG543" i="1"/>
  <c r="AG542" i="1"/>
  <c r="AG541" i="1"/>
  <c r="AG540" i="1"/>
  <c r="AG539" i="1"/>
  <c r="AG538" i="1"/>
  <c r="AG537" i="1"/>
  <c r="AG536" i="1"/>
  <c r="AG535" i="1"/>
  <c r="AG534" i="1"/>
  <c r="AG533" i="1"/>
  <c r="AG531" i="1"/>
  <c r="AG530" i="1"/>
  <c r="AG529" i="1"/>
  <c r="AG527" i="1"/>
  <c r="AG526" i="1"/>
  <c r="AG525" i="1"/>
  <c r="AG523" i="1"/>
  <c r="AG522" i="1"/>
  <c r="AG521" i="1"/>
  <c r="AG518" i="1"/>
  <c r="AG517" i="1"/>
  <c r="AG516" i="1"/>
  <c r="AG515" i="1"/>
  <c r="AG514" i="1"/>
  <c r="AG513" i="1"/>
  <c r="AG511" i="1"/>
  <c r="AG506" i="1"/>
  <c r="AG505" i="1"/>
  <c r="AG504" i="1"/>
  <c r="AG503" i="1"/>
  <c r="AG502" i="1"/>
  <c r="AG501" i="1"/>
  <c r="AG500" i="1"/>
  <c r="AG499" i="1"/>
  <c r="AG498" i="1"/>
  <c r="AG497" i="1"/>
  <c r="AG494" i="1"/>
  <c r="AG491" i="1"/>
  <c r="AG490" i="1"/>
  <c r="AG489" i="1"/>
  <c r="AG484" i="1"/>
  <c r="AG483" i="1"/>
  <c r="AG479" i="1"/>
  <c r="AG478" i="1"/>
  <c r="AG474" i="1"/>
  <c r="AG471" i="1"/>
  <c r="AG469" i="1"/>
  <c r="AG468" i="1"/>
  <c r="AG467" i="1"/>
  <c r="AG465" i="1"/>
  <c r="AG464" i="1"/>
  <c r="AG463" i="1"/>
  <c r="AG461" i="1"/>
  <c r="AG460" i="1"/>
  <c r="AG459" i="1"/>
  <c r="AG458" i="1"/>
  <c r="AG457" i="1"/>
  <c r="AG456" i="1"/>
  <c r="AG455" i="1"/>
  <c r="AG454" i="1"/>
  <c r="AG453" i="1"/>
  <c r="AG451" i="1"/>
  <c r="AG450" i="1"/>
  <c r="AG448" i="1"/>
  <c r="AG447" i="1"/>
  <c r="AG444" i="1"/>
  <c r="AG442" i="1"/>
  <c r="AG440" i="1"/>
  <c r="AG438" i="1"/>
  <c r="AG436" i="1"/>
  <c r="AG435" i="1"/>
  <c r="AG434" i="1"/>
  <c r="AG433" i="1"/>
  <c r="AG432" i="1"/>
  <c r="AG403" i="1"/>
  <c r="AG402" i="1"/>
  <c r="AG400" i="1"/>
  <c r="AG398" i="1"/>
  <c r="AG396" i="1"/>
  <c r="AG394" i="1"/>
  <c r="AG392" i="1"/>
  <c r="AG391" i="1"/>
  <c r="AG390" i="1"/>
  <c r="AG388" i="1"/>
  <c r="AG387" i="1"/>
  <c r="AG386" i="1"/>
  <c r="AG385" i="1"/>
  <c r="AG384" i="1"/>
  <c r="AG383" i="1"/>
  <c r="AG382" i="1"/>
  <c r="AG381" i="1"/>
  <c r="AG380" i="1"/>
  <c r="AG379" i="1"/>
  <c r="AG378" i="1"/>
  <c r="AG377" i="1"/>
  <c r="AG376" i="1"/>
  <c r="AG374" i="1"/>
  <c r="AG373" i="1"/>
  <c r="AG372" i="1"/>
  <c r="AG371" i="1"/>
  <c r="AG370" i="1"/>
  <c r="AG369" i="1"/>
  <c r="AG368" i="1"/>
  <c r="AG367" i="1"/>
  <c r="AG366" i="1"/>
  <c r="AG365" i="1"/>
  <c r="AG364" i="1"/>
  <c r="AG363" i="1"/>
  <c r="AG362" i="1"/>
  <c r="AG361" i="1"/>
  <c r="AG358" i="1"/>
  <c r="AG357" i="1"/>
  <c r="AG329" i="1"/>
  <c r="AG328" i="1"/>
  <c r="AG327" i="1"/>
  <c r="AG325" i="1"/>
  <c r="AG324" i="1"/>
  <c r="AG323" i="1"/>
  <c r="AG321" i="1"/>
  <c r="AG320" i="1"/>
  <c r="AG319" i="1"/>
  <c r="AG317" i="1"/>
  <c r="AG316" i="1"/>
  <c r="AG314" i="1"/>
  <c r="AG313" i="1"/>
  <c r="AG312" i="1"/>
  <c r="AG311" i="1"/>
  <c r="AG310" i="1"/>
  <c r="AG308" i="1"/>
  <c r="AG307" i="1"/>
  <c r="AG306" i="1"/>
  <c r="AG305" i="1"/>
  <c r="AG304" i="1"/>
  <c r="AG303" i="1"/>
  <c r="AG302" i="1"/>
  <c r="AG301" i="1"/>
  <c r="AG300" i="1"/>
  <c r="AG298" i="1"/>
  <c r="AG297" i="1"/>
  <c r="AG296" i="1"/>
  <c r="AG295" i="1"/>
  <c r="AG294" i="1"/>
  <c r="AG292" i="1"/>
  <c r="AG291" i="1"/>
  <c r="AG290" i="1"/>
  <c r="AG289" i="1"/>
  <c r="AG288" i="1"/>
  <c r="AG286" i="1"/>
  <c r="AG285" i="1"/>
  <c r="AG284" i="1"/>
  <c r="AG283" i="1"/>
  <c r="AG282" i="1"/>
  <c r="AG280" i="1"/>
  <c r="AG279" i="1"/>
  <c r="AG278" i="1"/>
  <c r="AG277" i="1"/>
  <c r="AG276" i="1"/>
  <c r="AG274" i="1"/>
  <c r="AG273" i="1"/>
  <c r="AG272" i="1"/>
  <c r="AG271" i="1"/>
  <c r="AG270" i="1"/>
  <c r="AG268" i="1"/>
  <c r="AG267" i="1"/>
  <c r="AG266" i="1"/>
  <c r="AG265" i="1"/>
  <c r="AG264" i="1"/>
  <c r="AG262" i="1"/>
  <c r="AG261" i="1"/>
  <c r="AG260" i="1"/>
  <c r="AG258" i="1"/>
  <c r="AG257" i="1"/>
  <c r="AG255" i="1"/>
  <c r="AG253" i="1"/>
  <c r="AG252" i="1"/>
  <c r="AG244" i="1"/>
  <c r="AG243" i="1"/>
  <c r="AG242" i="1"/>
  <c r="AG238" i="1"/>
  <c r="AG237" i="1"/>
  <c r="AG227" i="1"/>
  <c r="AG225" i="1"/>
  <c r="AG224" i="1"/>
  <c r="AG223" i="1"/>
  <c r="AG221" i="1"/>
  <c r="AG219" i="1"/>
  <c r="AG218" i="1"/>
  <c r="AG217" i="1"/>
  <c r="AG216" i="1"/>
  <c r="AG211" i="1"/>
  <c r="AG209" i="1"/>
  <c r="AG205" i="1"/>
  <c r="AG204" i="1"/>
  <c r="AG203" i="1"/>
  <c r="AG202" i="1"/>
  <c r="AG201" i="1"/>
  <c r="AG200" i="1"/>
  <c r="AG198" i="1"/>
  <c r="AG193" i="1"/>
  <c r="AG191" i="1"/>
  <c r="AG190" i="1"/>
  <c r="AG189" i="1"/>
  <c r="AG188" i="1"/>
  <c r="AG187" i="1"/>
  <c r="AG186" i="1"/>
  <c r="AG185" i="1"/>
  <c r="AG184" i="1"/>
  <c r="AG183" i="1"/>
  <c r="AG177" i="1"/>
  <c r="AG176" i="1"/>
  <c r="AG175" i="1"/>
  <c r="AG174" i="1"/>
  <c r="AG172" i="1"/>
  <c r="AG171" i="1"/>
  <c r="AG170" i="1"/>
  <c r="AG169" i="1"/>
  <c r="AG168" i="1"/>
  <c r="AG167" i="1"/>
  <c r="AG165" i="1"/>
  <c r="AG164" i="1"/>
  <c r="AG163" i="1"/>
  <c r="AG162" i="1"/>
  <c r="AG161" i="1"/>
  <c r="AG160" i="1"/>
  <c r="AG159" i="1"/>
  <c r="AG158" i="1"/>
  <c r="AG157" i="1"/>
  <c r="AG156" i="1"/>
  <c r="AG155" i="1"/>
  <c r="AG153" i="1"/>
  <c r="AG152" i="1"/>
  <c r="AG151" i="1"/>
  <c r="AG150" i="1"/>
  <c r="AG149" i="1"/>
  <c r="AG148" i="1"/>
  <c r="AG147" i="1"/>
  <c r="AG145" i="1"/>
  <c r="AG142" i="1"/>
  <c r="AG141" i="1"/>
  <c r="AG140" i="1"/>
  <c r="AG139" i="1"/>
  <c r="AG138" i="1"/>
  <c r="AG137" i="1"/>
  <c r="AG136" i="1"/>
  <c r="AG135" i="1"/>
  <c r="AG134" i="1"/>
  <c r="AG132" i="1"/>
  <c r="AG131" i="1"/>
  <c r="AG130" i="1"/>
  <c r="AG129" i="1"/>
  <c r="AG127" i="1"/>
  <c r="AG126" i="1"/>
  <c r="AG125" i="1"/>
  <c r="AG124" i="1"/>
  <c r="AG123" i="1"/>
  <c r="AG122" i="1"/>
  <c r="AG121" i="1"/>
  <c r="AG120" i="1"/>
  <c r="AG119" i="1"/>
  <c r="AG118" i="1"/>
  <c r="AG117" i="1"/>
  <c r="AG116" i="1"/>
  <c r="AG115" i="1"/>
  <c r="AG114" i="1"/>
  <c r="AG112" i="1"/>
  <c r="AG111" i="1"/>
  <c r="AG109" i="1"/>
  <c r="AG107" i="1"/>
  <c r="AG106" i="1"/>
  <c r="AG105" i="1"/>
  <c r="AG104" i="1"/>
  <c r="AG103" i="1"/>
  <c r="AG102" i="1"/>
  <c r="AG101" i="1"/>
  <c r="AG100" i="1"/>
  <c r="AG99" i="1"/>
  <c r="AG98" i="1"/>
  <c r="AG97" i="1"/>
  <c r="AG96" i="1"/>
  <c r="AG95" i="1"/>
  <c r="AG82" i="1"/>
  <c r="AG81" i="1"/>
  <c r="AG72" i="1"/>
  <c r="AG66" i="1"/>
  <c r="AG62" i="1"/>
  <c r="AG54" i="1"/>
  <c r="AG53" i="1"/>
  <c r="AG52" i="1"/>
  <c r="AG50" i="1"/>
  <c r="AG48" i="1"/>
  <c r="AG42" i="1"/>
  <c r="AG40" i="1"/>
  <c r="AG31" i="1"/>
  <c r="AG30" i="1"/>
  <c r="AG28" i="1"/>
  <c r="AG26" i="1"/>
  <c r="AG20" i="1"/>
  <c r="AG18" i="1"/>
  <c r="AG17" i="1"/>
  <c r="AG16" i="1"/>
  <c r="AG15" i="1"/>
  <c r="AG14" i="1"/>
  <c r="AG13" i="1"/>
  <c r="AG12" i="1"/>
  <c r="AG10" i="1"/>
  <c r="AG9" i="1"/>
  <c r="AG8" i="1"/>
  <c r="AG7" i="1"/>
  <c r="AD1496" i="1" l="1"/>
  <c r="AC1496" i="1"/>
  <c r="AF1496" i="1" s="1"/>
  <c r="AB1496" i="1"/>
  <c r="AA1496" i="1"/>
  <c r="AE1496" i="1" s="1"/>
  <c r="Y1496" i="1"/>
  <c r="X1496" i="1"/>
  <c r="D1496" i="1"/>
  <c r="E1496" i="1" s="1"/>
  <c r="B1496" i="1"/>
  <c r="C1496" i="1" s="1"/>
  <c r="AD1495" i="1"/>
  <c r="AC1495" i="1"/>
  <c r="AF1495" i="1" s="1"/>
  <c r="AB1495" i="1"/>
  <c r="AA1495" i="1"/>
  <c r="AE1495" i="1" s="1"/>
  <c r="Y1495" i="1"/>
  <c r="X1495" i="1"/>
  <c r="D1495" i="1"/>
  <c r="E1495" i="1" s="1"/>
  <c r="B1495" i="1"/>
  <c r="C1495" i="1" s="1"/>
  <c r="AD1494" i="1"/>
  <c r="AC1494" i="1"/>
  <c r="AF1494" i="1" s="1"/>
  <c r="AB1494" i="1"/>
  <c r="AA1494" i="1"/>
  <c r="AE1494" i="1" s="1"/>
  <c r="Y1494" i="1"/>
  <c r="X1494" i="1"/>
  <c r="D1494" i="1"/>
  <c r="E1494" i="1" s="1"/>
  <c r="B1494" i="1"/>
  <c r="C1494" i="1" s="1"/>
  <c r="AD1493" i="1"/>
  <c r="AC1493" i="1"/>
  <c r="AF1493" i="1" s="1"/>
  <c r="AB1493" i="1"/>
  <c r="AA1493" i="1"/>
  <c r="AE1493" i="1" s="1"/>
  <c r="Y1493" i="1"/>
  <c r="X1493" i="1"/>
  <c r="D1493" i="1"/>
  <c r="E1493" i="1" s="1"/>
  <c r="B1493" i="1"/>
  <c r="C1493" i="1" s="1"/>
  <c r="AD1492" i="1"/>
  <c r="AC1492" i="1"/>
  <c r="AF1492" i="1" s="1"/>
  <c r="AB1492" i="1"/>
  <c r="AA1492" i="1"/>
  <c r="AE1492" i="1" s="1"/>
  <c r="Y1492" i="1"/>
  <c r="X1492" i="1"/>
  <c r="D1492" i="1"/>
  <c r="E1492" i="1" s="1"/>
  <c r="B1492" i="1"/>
  <c r="C1492" i="1" s="1"/>
  <c r="AD1491" i="1"/>
  <c r="AC1491" i="1"/>
  <c r="AF1491" i="1" s="1"/>
  <c r="AB1491" i="1"/>
  <c r="AA1491" i="1"/>
  <c r="AE1491" i="1" s="1"/>
  <c r="Y1491" i="1"/>
  <c r="X1491" i="1"/>
  <c r="D1491" i="1"/>
  <c r="E1491" i="1" s="1"/>
  <c r="B1491" i="1"/>
  <c r="C1491" i="1" s="1"/>
  <c r="AD1490" i="1"/>
  <c r="AC1490" i="1"/>
  <c r="AF1490" i="1" s="1"/>
  <c r="AB1490" i="1"/>
  <c r="AA1490" i="1"/>
  <c r="AE1490" i="1" s="1"/>
  <c r="Y1490" i="1"/>
  <c r="X1490" i="1"/>
  <c r="D1490" i="1"/>
  <c r="E1490" i="1" s="1"/>
  <c r="B1490" i="1"/>
  <c r="C1490" i="1" s="1"/>
  <c r="AD1489" i="1"/>
  <c r="AC1489" i="1"/>
  <c r="AF1489" i="1" s="1"/>
  <c r="AB1489" i="1"/>
  <c r="AA1489" i="1"/>
  <c r="AE1489" i="1" s="1"/>
  <c r="Y1489" i="1"/>
  <c r="X1489" i="1"/>
  <c r="D1489" i="1"/>
  <c r="E1489" i="1" s="1"/>
  <c r="B1489" i="1"/>
  <c r="C1489" i="1" s="1"/>
  <c r="AD1488" i="1"/>
  <c r="AC1488" i="1"/>
  <c r="AF1488" i="1" s="1"/>
  <c r="AB1488" i="1"/>
  <c r="AA1488" i="1"/>
  <c r="AE1488" i="1" s="1"/>
  <c r="Y1488" i="1"/>
  <c r="X1488" i="1"/>
  <c r="D1488" i="1"/>
  <c r="E1488" i="1" s="1"/>
  <c r="B1488" i="1"/>
  <c r="C1488" i="1" s="1"/>
  <c r="AD1487" i="1"/>
  <c r="AC1487" i="1"/>
  <c r="AF1487" i="1" s="1"/>
  <c r="AB1487" i="1"/>
  <c r="AA1487" i="1"/>
  <c r="AE1487" i="1" s="1"/>
  <c r="Y1487" i="1"/>
  <c r="X1487" i="1"/>
  <c r="D1487" i="1"/>
  <c r="E1487" i="1" s="1"/>
  <c r="B1487" i="1"/>
  <c r="C1487" i="1" s="1"/>
  <c r="AD1486" i="1"/>
  <c r="AC1486" i="1"/>
  <c r="AF1486" i="1" s="1"/>
  <c r="AB1486" i="1"/>
  <c r="AA1486" i="1"/>
  <c r="AE1486" i="1" s="1"/>
  <c r="Y1486" i="1"/>
  <c r="X1486" i="1"/>
  <c r="D1486" i="1"/>
  <c r="E1486" i="1" s="1"/>
  <c r="B1486" i="1"/>
  <c r="C1486" i="1" s="1"/>
  <c r="AD1485" i="1"/>
  <c r="AC1485" i="1"/>
  <c r="AF1485" i="1" s="1"/>
  <c r="AB1485" i="1"/>
  <c r="AA1485" i="1"/>
  <c r="AE1485" i="1" s="1"/>
  <c r="Y1485" i="1"/>
  <c r="X1485" i="1"/>
  <c r="D1485" i="1"/>
  <c r="E1485" i="1" s="1"/>
  <c r="B1485" i="1"/>
  <c r="C1485" i="1" s="1"/>
  <c r="AD1484" i="1"/>
  <c r="AC1484" i="1"/>
  <c r="AF1484" i="1" s="1"/>
  <c r="AB1484" i="1"/>
  <c r="AA1484" i="1"/>
  <c r="AE1484" i="1" s="1"/>
  <c r="Y1484" i="1"/>
  <c r="X1484" i="1"/>
  <c r="D1484" i="1"/>
  <c r="E1484" i="1" s="1"/>
  <c r="B1484" i="1"/>
  <c r="C1484" i="1" s="1"/>
  <c r="AD1483" i="1"/>
  <c r="AC1483" i="1"/>
  <c r="AF1483" i="1" s="1"/>
  <c r="AB1483" i="1"/>
  <c r="AA1483" i="1"/>
  <c r="AE1483" i="1" s="1"/>
  <c r="Y1483" i="1"/>
  <c r="X1483" i="1"/>
  <c r="D1483" i="1"/>
  <c r="E1483" i="1" s="1"/>
  <c r="B1483" i="1"/>
  <c r="C1483" i="1" s="1"/>
  <c r="AD1482" i="1"/>
  <c r="AC1482" i="1"/>
  <c r="AF1482" i="1" s="1"/>
  <c r="AB1482" i="1"/>
  <c r="AA1482" i="1"/>
  <c r="AE1482" i="1" s="1"/>
  <c r="Y1482" i="1"/>
  <c r="X1482" i="1"/>
  <c r="D1482" i="1"/>
  <c r="E1482" i="1" s="1"/>
  <c r="B1482" i="1"/>
  <c r="C1482" i="1" s="1"/>
  <c r="AD1481" i="1"/>
  <c r="AC1481" i="1"/>
  <c r="AF1481" i="1" s="1"/>
  <c r="AB1481" i="1"/>
  <c r="AA1481" i="1"/>
  <c r="AE1481" i="1" s="1"/>
  <c r="Y1481" i="1"/>
  <c r="X1481" i="1"/>
  <c r="D1481" i="1"/>
  <c r="E1481" i="1" s="1"/>
  <c r="B1481" i="1"/>
  <c r="C1481" i="1" s="1"/>
  <c r="AD1480" i="1"/>
  <c r="AC1480" i="1"/>
  <c r="AF1480" i="1" s="1"/>
  <c r="AB1480" i="1"/>
  <c r="AA1480" i="1"/>
  <c r="AE1480" i="1" s="1"/>
  <c r="Y1480" i="1"/>
  <c r="X1480" i="1"/>
  <c r="D1480" i="1"/>
  <c r="E1480" i="1" s="1"/>
  <c r="B1480" i="1"/>
  <c r="C1480" i="1" s="1"/>
  <c r="AD1479" i="1"/>
  <c r="AC1479" i="1"/>
  <c r="AF1479" i="1" s="1"/>
  <c r="AB1479" i="1"/>
  <c r="AA1479" i="1"/>
  <c r="AE1479" i="1" s="1"/>
  <c r="Y1479" i="1"/>
  <c r="X1479" i="1"/>
  <c r="D1479" i="1"/>
  <c r="E1479" i="1" s="1"/>
  <c r="B1479" i="1"/>
  <c r="C1479" i="1" s="1"/>
  <c r="AD1478" i="1"/>
  <c r="AC1478" i="1"/>
  <c r="AF1478" i="1" s="1"/>
  <c r="AB1478" i="1"/>
  <c r="AA1478" i="1"/>
  <c r="AE1478" i="1" s="1"/>
  <c r="Y1478" i="1"/>
  <c r="X1478" i="1"/>
  <c r="D1478" i="1"/>
  <c r="E1478" i="1" s="1"/>
  <c r="B1478" i="1"/>
  <c r="C1478" i="1" s="1"/>
  <c r="AD1477" i="1"/>
  <c r="AC1477" i="1"/>
  <c r="AF1477" i="1" s="1"/>
  <c r="AB1477" i="1"/>
  <c r="AA1477" i="1"/>
  <c r="AE1477" i="1" s="1"/>
  <c r="Y1477" i="1"/>
  <c r="X1477" i="1"/>
  <c r="D1477" i="1"/>
  <c r="E1477" i="1" s="1"/>
  <c r="B1477" i="1"/>
  <c r="C1477" i="1" s="1"/>
  <c r="AD1476" i="1"/>
  <c r="AC1476" i="1"/>
  <c r="AF1476" i="1" s="1"/>
  <c r="AB1476" i="1"/>
  <c r="AA1476" i="1"/>
  <c r="AE1476" i="1" s="1"/>
  <c r="Y1476" i="1"/>
  <c r="X1476" i="1"/>
  <c r="D1476" i="1"/>
  <c r="E1476" i="1" s="1"/>
  <c r="B1476" i="1"/>
  <c r="C1476" i="1" s="1"/>
  <c r="AD1475" i="1"/>
  <c r="AC1475" i="1"/>
  <c r="AF1475" i="1" s="1"/>
  <c r="AB1475" i="1"/>
  <c r="AA1475" i="1"/>
  <c r="AE1475" i="1" s="1"/>
  <c r="Y1475" i="1"/>
  <c r="X1475" i="1"/>
  <c r="D1475" i="1"/>
  <c r="E1475" i="1" s="1"/>
  <c r="B1475" i="1"/>
  <c r="C1475" i="1" s="1"/>
  <c r="AD1474" i="1"/>
  <c r="AC1474" i="1"/>
  <c r="AF1474" i="1" s="1"/>
  <c r="AB1474" i="1"/>
  <c r="AA1474" i="1"/>
  <c r="AE1474" i="1" s="1"/>
  <c r="Y1474" i="1"/>
  <c r="X1474" i="1"/>
  <c r="D1474" i="1"/>
  <c r="E1474" i="1" s="1"/>
  <c r="B1474" i="1"/>
  <c r="C1474" i="1" s="1"/>
  <c r="AD1473" i="1"/>
  <c r="AC1473" i="1"/>
  <c r="AF1473" i="1" s="1"/>
  <c r="AB1473" i="1"/>
  <c r="AA1473" i="1"/>
  <c r="AE1473" i="1" s="1"/>
  <c r="Y1473" i="1"/>
  <c r="X1473" i="1"/>
  <c r="D1473" i="1"/>
  <c r="E1473" i="1" s="1"/>
  <c r="B1473" i="1"/>
  <c r="C1473" i="1" s="1"/>
  <c r="AD1472" i="1"/>
  <c r="AC1472" i="1"/>
  <c r="AF1472" i="1" s="1"/>
  <c r="AB1472" i="1"/>
  <c r="AA1472" i="1"/>
  <c r="AE1472" i="1" s="1"/>
  <c r="Y1472" i="1"/>
  <c r="X1472" i="1"/>
  <c r="D1472" i="1"/>
  <c r="E1472" i="1" s="1"/>
  <c r="B1472" i="1"/>
  <c r="C1472" i="1" s="1"/>
  <c r="AD1471" i="1"/>
  <c r="AC1471" i="1"/>
  <c r="AF1471" i="1" s="1"/>
  <c r="AB1471" i="1"/>
  <c r="AA1471" i="1"/>
  <c r="AE1471" i="1" s="1"/>
  <c r="Y1471" i="1"/>
  <c r="X1471" i="1"/>
  <c r="D1471" i="1"/>
  <c r="E1471" i="1" s="1"/>
  <c r="B1471" i="1"/>
  <c r="C1471" i="1" s="1"/>
  <c r="AD1470" i="1"/>
  <c r="AC1470" i="1"/>
  <c r="AF1470" i="1" s="1"/>
  <c r="AB1470" i="1"/>
  <c r="AA1470" i="1"/>
  <c r="AE1470" i="1" s="1"/>
  <c r="Y1470" i="1"/>
  <c r="X1470" i="1"/>
  <c r="D1470" i="1"/>
  <c r="E1470" i="1" s="1"/>
  <c r="B1470" i="1"/>
  <c r="C1470" i="1" s="1"/>
  <c r="AD1469" i="1"/>
  <c r="AC1469" i="1"/>
  <c r="AF1469" i="1" s="1"/>
  <c r="AB1469" i="1"/>
  <c r="AA1469" i="1"/>
  <c r="AE1469" i="1" s="1"/>
  <c r="Y1469" i="1"/>
  <c r="X1469" i="1"/>
  <c r="D1469" i="1"/>
  <c r="E1469" i="1" s="1"/>
  <c r="B1469" i="1"/>
  <c r="C1469" i="1" s="1"/>
  <c r="AD1468" i="1"/>
  <c r="AC1468" i="1"/>
  <c r="AF1468" i="1" s="1"/>
  <c r="AB1468" i="1"/>
  <c r="AA1468" i="1"/>
  <c r="AE1468" i="1" s="1"/>
  <c r="Y1468" i="1"/>
  <c r="X1468" i="1"/>
  <c r="D1468" i="1"/>
  <c r="E1468" i="1" s="1"/>
  <c r="B1468" i="1"/>
  <c r="C1468" i="1" s="1"/>
  <c r="AD1467" i="1"/>
  <c r="AC1467" i="1"/>
  <c r="AF1467" i="1" s="1"/>
  <c r="AB1467" i="1"/>
  <c r="AA1467" i="1"/>
  <c r="AE1467" i="1" s="1"/>
  <c r="Y1467" i="1"/>
  <c r="X1467" i="1"/>
  <c r="D1467" i="1"/>
  <c r="E1467" i="1" s="1"/>
  <c r="B1467" i="1"/>
  <c r="C1467" i="1" s="1"/>
  <c r="AD1466" i="1"/>
  <c r="AC1466" i="1"/>
  <c r="AF1466" i="1" s="1"/>
  <c r="AB1466" i="1"/>
  <c r="AA1466" i="1"/>
  <c r="AE1466" i="1" s="1"/>
  <c r="Y1466" i="1"/>
  <c r="X1466" i="1"/>
  <c r="D1466" i="1"/>
  <c r="E1466" i="1" s="1"/>
  <c r="B1466" i="1"/>
  <c r="C1466" i="1" s="1"/>
  <c r="AD1465" i="1"/>
  <c r="AC1465" i="1"/>
  <c r="AF1465" i="1" s="1"/>
  <c r="AB1465" i="1"/>
  <c r="AA1465" i="1"/>
  <c r="AE1465" i="1" s="1"/>
  <c r="Y1465" i="1"/>
  <c r="X1465" i="1"/>
  <c r="D1465" i="1"/>
  <c r="E1465" i="1" s="1"/>
  <c r="B1465" i="1"/>
  <c r="C1465" i="1" s="1"/>
  <c r="AD1464" i="1"/>
  <c r="AC1464" i="1"/>
  <c r="AF1464" i="1" s="1"/>
  <c r="AB1464" i="1"/>
  <c r="AA1464" i="1"/>
  <c r="AE1464" i="1" s="1"/>
  <c r="Y1464" i="1"/>
  <c r="X1464" i="1"/>
  <c r="D1464" i="1"/>
  <c r="E1464" i="1" s="1"/>
  <c r="B1464" i="1"/>
  <c r="C1464" i="1" s="1"/>
  <c r="AD1463" i="1"/>
  <c r="AC1463" i="1"/>
  <c r="AF1463" i="1" s="1"/>
  <c r="AB1463" i="1"/>
  <c r="AA1463" i="1"/>
  <c r="AE1463" i="1" s="1"/>
  <c r="Y1463" i="1"/>
  <c r="X1463" i="1"/>
  <c r="D1463" i="1"/>
  <c r="E1463" i="1" s="1"/>
  <c r="B1463" i="1"/>
  <c r="C1463" i="1" s="1"/>
  <c r="AD1462" i="1"/>
  <c r="AC1462" i="1"/>
  <c r="AF1462" i="1" s="1"/>
  <c r="AB1462" i="1"/>
  <c r="AA1462" i="1"/>
  <c r="AE1462" i="1" s="1"/>
  <c r="Y1462" i="1"/>
  <c r="X1462" i="1"/>
  <c r="D1462" i="1"/>
  <c r="E1462" i="1" s="1"/>
  <c r="B1462" i="1"/>
  <c r="C1462" i="1" s="1"/>
  <c r="AD1461" i="1"/>
  <c r="AC1461" i="1"/>
  <c r="AF1461" i="1" s="1"/>
  <c r="AB1461" i="1"/>
  <c r="AA1461" i="1"/>
  <c r="AE1461" i="1" s="1"/>
  <c r="Y1461" i="1"/>
  <c r="X1461" i="1"/>
  <c r="D1461" i="1"/>
  <c r="E1461" i="1" s="1"/>
  <c r="B1461" i="1"/>
  <c r="C1461" i="1" s="1"/>
  <c r="AD1460" i="1"/>
  <c r="AC1460" i="1"/>
  <c r="AF1460" i="1" s="1"/>
  <c r="AB1460" i="1"/>
  <c r="AA1460" i="1"/>
  <c r="AE1460" i="1" s="1"/>
  <c r="Y1460" i="1"/>
  <c r="X1460" i="1"/>
  <c r="D1460" i="1"/>
  <c r="E1460" i="1" s="1"/>
  <c r="B1460" i="1"/>
  <c r="C1460" i="1" s="1"/>
  <c r="AD1459" i="1"/>
  <c r="AC1459" i="1"/>
  <c r="AF1459" i="1" s="1"/>
  <c r="AB1459" i="1"/>
  <c r="AA1459" i="1"/>
  <c r="AE1459" i="1" s="1"/>
  <c r="Y1459" i="1"/>
  <c r="X1459" i="1"/>
  <c r="D1459" i="1"/>
  <c r="E1459" i="1" s="1"/>
  <c r="B1459" i="1"/>
  <c r="C1459" i="1" s="1"/>
  <c r="AD1458" i="1"/>
  <c r="AC1458" i="1"/>
  <c r="AF1458" i="1" s="1"/>
  <c r="AB1458" i="1"/>
  <c r="AA1458" i="1"/>
  <c r="AE1458" i="1" s="1"/>
  <c r="Y1458" i="1"/>
  <c r="X1458" i="1"/>
  <c r="D1458" i="1"/>
  <c r="E1458" i="1" s="1"/>
  <c r="B1458" i="1"/>
  <c r="C1458" i="1" s="1"/>
  <c r="AD1457" i="1"/>
  <c r="AC1457" i="1"/>
  <c r="AF1457" i="1" s="1"/>
  <c r="AB1457" i="1"/>
  <c r="AA1457" i="1"/>
  <c r="AE1457" i="1" s="1"/>
  <c r="Y1457" i="1"/>
  <c r="X1457" i="1"/>
  <c r="D1457" i="1"/>
  <c r="E1457" i="1" s="1"/>
  <c r="B1457" i="1"/>
  <c r="C1457" i="1" s="1"/>
  <c r="AD1456" i="1"/>
  <c r="AC1456" i="1"/>
  <c r="AF1456" i="1" s="1"/>
  <c r="AB1456" i="1"/>
  <c r="AA1456" i="1"/>
  <c r="AE1456" i="1" s="1"/>
  <c r="Y1456" i="1"/>
  <c r="X1456" i="1"/>
  <c r="D1456" i="1"/>
  <c r="E1456" i="1" s="1"/>
  <c r="B1456" i="1"/>
  <c r="C1456" i="1" s="1"/>
  <c r="AD1455" i="1"/>
  <c r="AC1455" i="1"/>
  <c r="AF1455" i="1" s="1"/>
  <c r="AB1455" i="1"/>
  <c r="AA1455" i="1"/>
  <c r="AE1455" i="1" s="1"/>
  <c r="Y1455" i="1"/>
  <c r="X1455" i="1"/>
  <c r="D1455" i="1"/>
  <c r="E1455" i="1" s="1"/>
  <c r="B1455" i="1"/>
  <c r="C1455" i="1" s="1"/>
  <c r="AD1454" i="1"/>
  <c r="AC1454" i="1"/>
  <c r="AF1454" i="1" s="1"/>
  <c r="AB1454" i="1"/>
  <c r="AA1454" i="1"/>
  <c r="AE1454" i="1" s="1"/>
  <c r="Y1454" i="1"/>
  <c r="X1454" i="1"/>
  <c r="D1454" i="1"/>
  <c r="E1454" i="1" s="1"/>
  <c r="B1454" i="1"/>
  <c r="C1454" i="1" s="1"/>
  <c r="AD1453" i="1"/>
  <c r="AC1453" i="1"/>
  <c r="AF1453" i="1" s="1"/>
  <c r="AB1453" i="1"/>
  <c r="AA1453" i="1"/>
  <c r="AE1453" i="1" s="1"/>
  <c r="Y1453" i="1"/>
  <c r="X1453" i="1"/>
  <c r="D1453" i="1"/>
  <c r="E1453" i="1" s="1"/>
  <c r="B1453" i="1"/>
  <c r="C1453" i="1" s="1"/>
  <c r="AD1452" i="1"/>
  <c r="AC1452" i="1"/>
  <c r="AF1452" i="1" s="1"/>
  <c r="AB1452" i="1"/>
  <c r="AA1452" i="1"/>
  <c r="AE1452" i="1" s="1"/>
  <c r="Y1452" i="1"/>
  <c r="X1452" i="1"/>
  <c r="D1452" i="1"/>
  <c r="E1452" i="1" s="1"/>
  <c r="B1452" i="1"/>
  <c r="C1452" i="1" s="1"/>
  <c r="AD1451" i="1"/>
  <c r="AC1451" i="1"/>
  <c r="AF1451" i="1" s="1"/>
  <c r="AB1451" i="1"/>
  <c r="AA1451" i="1"/>
  <c r="AE1451" i="1" s="1"/>
  <c r="Y1451" i="1"/>
  <c r="X1451" i="1"/>
  <c r="D1451" i="1"/>
  <c r="E1451" i="1" s="1"/>
  <c r="B1451" i="1"/>
  <c r="C1451" i="1" s="1"/>
  <c r="AD1450" i="1"/>
  <c r="AC1450" i="1"/>
  <c r="AF1450" i="1" s="1"/>
  <c r="AB1450" i="1"/>
  <c r="AA1450" i="1"/>
  <c r="AE1450" i="1" s="1"/>
  <c r="Y1450" i="1"/>
  <c r="X1450" i="1"/>
  <c r="D1450" i="1"/>
  <c r="E1450" i="1" s="1"/>
  <c r="B1450" i="1"/>
  <c r="C1450" i="1" s="1"/>
  <c r="AD1449" i="1"/>
  <c r="AC1449" i="1"/>
  <c r="AF1449" i="1" s="1"/>
  <c r="AB1449" i="1"/>
  <c r="AA1449" i="1"/>
  <c r="AE1449" i="1" s="1"/>
  <c r="Y1449" i="1"/>
  <c r="X1449" i="1"/>
  <c r="D1449" i="1"/>
  <c r="E1449" i="1" s="1"/>
  <c r="B1449" i="1"/>
  <c r="C1449" i="1" s="1"/>
  <c r="AD1448" i="1"/>
  <c r="AC1448" i="1"/>
  <c r="AF1448" i="1" s="1"/>
  <c r="AB1448" i="1"/>
  <c r="AA1448" i="1"/>
  <c r="AE1448" i="1" s="1"/>
  <c r="Y1448" i="1"/>
  <c r="X1448" i="1"/>
  <c r="D1448" i="1"/>
  <c r="E1448" i="1" s="1"/>
  <c r="B1448" i="1"/>
  <c r="C1448" i="1" s="1"/>
  <c r="AD1447" i="1"/>
  <c r="AC1447" i="1"/>
  <c r="AF1447" i="1" s="1"/>
  <c r="AB1447" i="1"/>
  <c r="AA1447" i="1"/>
  <c r="AE1447" i="1" s="1"/>
  <c r="Y1447" i="1"/>
  <c r="X1447" i="1"/>
  <c r="D1447" i="1"/>
  <c r="E1447" i="1" s="1"/>
  <c r="B1447" i="1"/>
  <c r="C1447" i="1" s="1"/>
  <c r="AD1446" i="1"/>
  <c r="AC1446" i="1"/>
  <c r="AF1446" i="1" s="1"/>
  <c r="AB1446" i="1"/>
  <c r="AA1446" i="1"/>
  <c r="AE1446" i="1" s="1"/>
  <c r="Y1446" i="1"/>
  <c r="X1446" i="1"/>
  <c r="D1446" i="1"/>
  <c r="E1446" i="1" s="1"/>
  <c r="B1446" i="1"/>
  <c r="C1446" i="1" s="1"/>
  <c r="AD1445" i="1"/>
  <c r="AC1445" i="1"/>
  <c r="AF1445" i="1" s="1"/>
  <c r="AB1445" i="1"/>
  <c r="AA1445" i="1"/>
  <c r="AE1445" i="1" s="1"/>
  <c r="Y1445" i="1"/>
  <c r="X1445" i="1"/>
  <c r="D1445" i="1"/>
  <c r="E1445" i="1" s="1"/>
  <c r="B1445" i="1"/>
  <c r="C1445" i="1" s="1"/>
  <c r="AD1444" i="1"/>
  <c r="AC1444" i="1"/>
  <c r="AF1444" i="1" s="1"/>
  <c r="AB1444" i="1"/>
  <c r="AA1444" i="1"/>
  <c r="AE1444" i="1" s="1"/>
  <c r="Y1444" i="1"/>
  <c r="X1444" i="1"/>
  <c r="D1444" i="1"/>
  <c r="E1444" i="1" s="1"/>
  <c r="B1444" i="1"/>
  <c r="C1444" i="1" s="1"/>
  <c r="AD1443" i="1"/>
  <c r="AC1443" i="1"/>
  <c r="AF1443" i="1" s="1"/>
  <c r="AB1443" i="1"/>
  <c r="AA1443" i="1"/>
  <c r="AE1443" i="1" s="1"/>
  <c r="Y1443" i="1"/>
  <c r="X1443" i="1"/>
  <c r="D1443" i="1"/>
  <c r="E1443" i="1" s="1"/>
  <c r="B1443" i="1"/>
  <c r="C1443" i="1" s="1"/>
  <c r="AD1442" i="1"/>
  <c r="AC1442" i="1"/>
  <c r="AF1442" i="1" s="1"/>
  <c r="AB1442" i="1"/>
  <c r="AA1442" i="1"/>
  <c r="AE1442" i="1" s="1"/>
  <c r="Y1442" i="1"/>
  <c r="X1442" i="1"/>
  <c r="D1442" i="1"/>
  <c r="E1442" i="1" s="1"/>
  <c r="B1442" i="1"/>
  <c r="C1442" i="1" s="1"/>
  <c r="AD1441" i="1"/>
  <c r="AC1441" i="1"/>
  <c r="AF1441" i="1" s="1"/>
  <c r="AB1441" i="1"/>
  <c r="AA1441" i="1"/>
  <c r="AE1441" i="1" s="1"/>
  <c r="Y1441" i="1"/>
  <c r="X1441" i="1"/>
  <c r="D1441" i="1"/>
  <c r="E1441" i="1" s="1"/>
  <c r="B1441" i="1"/>
  <c r="C1441" i="1" s="1"/>
  <c r="AD1440" i="1"/>
  <c r="AC1440" i="1"/>
  <c r="AF1440" i="1" s="1"/>
  <c r="AB1440" i="1"/>
  <c r="AA1440" i="1"/>
  <c r="AE1440" i="1" s="1"/>
  <c r="Y1440" i="1"/>
  <c r="X1440" i="1"/>
  <c r="D1440" i="1"/>
  <c r="E1440" i="1" s="1"/>
  <c r="B1440" i="1"/>
  <c r="C1440" i="1" s="1"/>
  <c r="AD1439" i="1"/>
  <c r="AC1439" i="1"/>
  <c r="AF1439" i="1" s="1"/>
  <c r="AB1439" i="1"/>
  <c r="AA1439" i="1"/>
  <c r="AE1439" i="1" s="1"/>
  <c r="Y1439" i="1"/>
  <c r="X1439" i="1"/>
  <c r="D1439" i="1"/>
  <c r="E1439" i="1" s="1"/>
  <c r="B1439" i="1"/>
  <c r="C1439" i="1" s="1"/>
  <c r="AD1438" i="1"/>
  <c r="AC1438" i="1"/>
  <c r="AF1438" i="1" s="1"/>
  <c r="AB1438" i="1"/>
  <c r="AA1438" i="1"/>
  <c r="AE1438" i="1" s="1"/>
  <c r="Y1438" i="1"/>
  <c r="X1438" i="1"/>
  <c r="D1438" i="1"/>
  <c r="E1438" i="1" s="1"/>
  <c r="B1438" i="1"/>
  <c r="C1438" i="1" s="1"/>
  <c r="AD1437" i="1"/>
  <c r="AC1437" i="1"/>
  <c r="AF1437" i="1" s="1"/>
  <c r="AB1437" i="1"/>
  <c r="AA1437" i="1"/>
  <c r="AE1437" i="1" s="1"/>
  <c r="Y1437" i="1"/>
  <c r="X1437" i="1"/>
  <c r="D1437" i="1"/>
  <c r="E1437" i="1" s="1"/>
  <c r="B1437" i="1"/>
  <c r="C1437" i="1" s="1"/>
  <c r="AD1436" i="1"/>
  <c r="AC1436" i="1"/>
  <c r="AF1436" i="1" s="1"/>
  <c r="AB1436" i="1"/>
  <c r="AA1436" i="1"/>
  <c r="AE1436" i="1" s="1"/>
  <c r="Y1436" i="1"/>
  <c r="X1436" i="1"/>
  <c r="D1436" i="1"/>
  <c r="E1436" i="1" s="1"/>
  <c r="B1436" i="1"/>
  <c r="C1436" i="1" s="1"/>
  <c r="AD1435" i="1"/>
  <c r="AC1435" i="1"/>
  <c r="AF1435" i="1" s="1"/>
  <c r="AB1435" i="1"/>
  <c r="AA1435" i="1"/>
  <c r="AE1435" i="1" s="1"/>
  <c r="Y1435" i="1"/>
  <c r="X1435" i="1"/>
  <c r="D1435" i="1"/>
  <c r="E1435" i="1" s="1"/>
  <c r="B1435" i="1"/>
  <c r="C1435" i="1" s="1"/>
  <c r="AD1434" i="1"/>
  <c r="AC1434" i="1"/>
  <c r="AF1434" i="1" s="1"/>
  <c r="AB1434" i="1"/>
  <c r="AA1434" i="1"/>
  <c r="AE1434" i="1" s="1"/>
  <c r="Y1434" i="1"/>
  <c r="X1434" i="1"/>
  <c r="D1434" i="1"/>
  <c r="E1434" i="1" s="1"/>
  <c r="B1434" i="1"/>
  <c r="C1434" i="1" s="1"/>
  <c r="AD1433" i="1"/>
  <c r="AC1433" i="1"/>
  <c r="AF1433" i="1" s="1"/>
  <c r="AB1433" i="1"/>
  <c r="AA1433" i="1"/>
  <c r="AE1433" i="1" s="1"/>
  <c r="Y1433" i="1"/>
  <c r="X1433" i="1"/>
  <c r="D1433" i="1"/>
  <c r="E1433" i="1" s="1"/>
  <c r="B1433" i="1"/>
  <c r="C1433" i="1" s="1"/>
  <c r="AD1432" i="1"/>
  <c r="AC1432" i="1"/>
  <c r="AF1432" i="1" s="1"/>
  <c r="AB1432" i="1"/>
  <c r="AA1432" i="1"/>
  <c r="AE1432" i="1" s="1"/>
  <c r="Y1432" i="1"/>
  <c r="X1432" i="1"/>
  <c r="D1432" i="1"/>
  <c r="E1432" i="1" s="1"/>
  <c r="B1432" i="1"/>
  <c r="C1432" i="1" s="1"/>
  <c r="AD1431" i="1"/>
  <c r="AC1431" i="1"/>
  <c r="AF1431" i="1" s="1"/>
  <c r="AB1431" i="1"/>
  <c r="AA1431" i="1"/>
  <c r="AE1431" i="1" s="1"/>
  <c r="Y1431" i="1"/>
  <c r="X1431" i="1"/>
  <c r="D1431" i="1"/>
  <c r="E1431" i="1" s="1"/>
  <c r="B1431" i="1"/>
  <c r="C1431" i="1" s="1"/>
  <c r="AD1430" i="1"/>
  <c r="AC1430" i="1"/>
  <c r="AF1430" i="1" s="1"/>
  <c r="AB1430" i="1"/>
  <c r="AA1430" i="1"/>
  <c r="AE1430" i="1" s="1"/>
  <c r="Y1430" i="1"/>
  <c r="X1430" i="1"/>
  <c r="D1430" i="1"/>
  <c r="E1430" i="1" s="1"/>
  <c r="B1430" i="1"/>
  <c r="C1430" i="1" s="1"/>
  <c r="AD1429" i="1"/>
  <c r="AC1429" i="1"/>
  <c r="AF1429" i="1" s="1"/>
  <c r="AB1429" i="1"/>
  <c r="AA1429" i="1"/>
  <c r="AE1429" i="1" s="1"/>
  <c r="Y1429" i="1"/>
  <c r="X1429" i="1"/>
  <c r="D1429" i="1"/>
  <c r="E1429" i="1" s="1"/>
  <c r="B1429" i="1"/>
  <c r="C1429" i="1" s="1"/>
  <c r="AD1428" i="1"/>
  <c r="AC1428" i="1"/>
  <c r="AF1428" i="1" s="1"/>
  <c r="AB1428" i="1"/>
  <c r="AA1428" i="1"/>
  <c r="AE1428" i="1" s="1"/>
  <c r="Y1428" i="1"/>
  <c r="X1428" i="1"/>
  <c r="D1428" i="1"/>
  <c r="E1428" i="1" s="1"/>
  <c r="B1428" i="1"/>
  <c r="C1428" i="1" s="1"/>
  <c r="AD1427" i="1"/>
  <c r="AC1427" i="1"/>
  <c r="AF1427" i="1" s="1"/>
  <c r="AB1427" i="1"/>
  <c r="AA1427" i="1"/>
  <c r="AE1427" i="1" s="1"/>
  <c r="Y1427" i="1"/>
  <c r="X1427" i="1"/>
  <c r="D1427" i="1"/>
  <c r="E1427" i="1" s="1"/>
  <c r="B1427" i="1"/>
  <c r="C1427" i="1" s="1"/>
  <c r="AD1426" i="1"/>
  <c r="AC1426" i="1"/>
  <c r="AF1426" i="1" s="1"/>
  <c r="AB1426" i="1"/>
  <c r="AA1426" i="1"/>
  <c r="AE1426" i="1" s="1"/>
  <c r="Y1426" i="1"/>
  <c r="X1426" i="1"/>
  <c r="D1426" i="1"/>
  <c r="E1426" i="1" s="1"/>
  <c r="B1426" i="1"/>
  <c r="C1426" i="1" s="1"/>
  <c r="AD1425" i="1"/>
  <c r="AC1425" i="1"/>
  <c r="AF1425" i="1" s="1"/>
  <c r="AB1425" i="1"/>
  <c r="AA1425" i="1"/>
  <c r="AE1425" i="1" s="1"/>
  <c r="Y1425" i="1"/>
  <c r="X1425" i="1"/>
  <c r="D1425" i="1"/>
  <c r="E1425" i="1" s="1"/>
  <c r="B1425" i="1"/>
  <c r="C1425" i="1" s="1"/>
  <c r="AD1424" i="1"/>
  <c r="AC1424" i="1"/>
  <c r="AF1424" i="1" s="1"/>
  <c r="AB1424" i="1"/>
  <c r="AA1424" i="1"/>
  <c r="AE1424" i="1" s="1"/>
  <c r="Y1424" i="1"/>
  <c r="X1424" i="1"/>
  <c r="D1424" i="1"/>
  <c r="E1424" i="1" s="1"/>
  <c r="B1424" i="1"/>
  <c r="C1424" i="1" s="1"/>
  <c r="AD1423" i="1"/>
  <c r="AC1423" i="1"/>
  <c r="AF1423" i="1" s="1"/>
  <c r="AB1423" i="1"/>
  <c r="AA1423" i="1"/>
  <c r="AE1423" i="1" s="1"/>
  <c r="Y1423" i="1"/>
  <c r="X1423" i="1"/>
  <c r="D1423" i="1"/>
  <c r="E1423" i="1" s="1"/>
  <c r="B1423" i="1"/>
  <c r="C1423" i="1" s="1"/>
  <c r="AD1422" i="1"/>
  <c r="AC1422" i="1"/>
  <c r="AF1422" i="1" s="1"/>
  <c r="AB1422" i="1"/>
  <c r="AA1422" i="1"/>
  <c r="AE1422" i="1" s="1"/>
  <c r="Y1422" i="1"/>
  <c r="X1422" i="1"/>
  <c r="D1422" i="1"/>
  <c r="E1422" i="1" s="1"/>
  <c r="B1422" i="1"/>
  <c r="C1422" i="1" s="1"/>
  <c r="AD1421" i="1"/>
  <c r="AC1421" i="1"/>
  <c r="AF1421" i="1" s="1"/>
  <c r="AB1421" i="1"/>
  <c r="AA1421" i="1"/>
  <c r="AE1421" i="1" s="1"/>
  <c r="Y1421" i="1"/>
  <c r="X1421" i="1"/>
  <c r="D1421" i="1"/>
  <c r="E1421" i="1" s="1"/>
  <c r="B1421" i="1"/>
  <c r="C1421" i="1" s="1"/>
  <c r="AD1420" i="1"/>
  <c r="AC1420" i="1"/>
  <c r="AF1420" i="1" s="1"/>
  <c r="AB1420" i="1"/>
  <c r="AA1420" i="1"/>
  <c r="AE1420" i="1" s="1"/>
  <c r="Y1420" i="1"/>
  <c r="X1420" i="1"/>
  <c r="D1420" i="1"/>
  <c r="E1420" i="1" s="1"/>
  <c r="B1420" i="1"/>
  <c r="C1420" i="1" s="1"/>
  <c r="AD1419" i="1"/>
  <c r="AC1419" i="1"/>
  <c r="AF1419" i="1" s="1"/>
  <c r="AB1419" i="1"/>
  <c r="AA1419" i="1"/>
  <c r="AE1419" i="1" s="1"/>
  <c r="Y1419" i="1"/>
  <c r="X1419" i="1"/>
  <c r="D1419" i="1"/>
  <c r="E1419" i="1" s="1"/>
  <c r="B1419" i="1"/>
  <c r="C1419" i="1" s="1"/>
  <c r="AD1418" i="1"/>
  <c r="AC1418" i="1"/>
  <c r="AF1418" i="1" s="1"/>
  <c r="AB1418" i="1"/>
  <c r="AA1418" i="1"/>
  <c r="AE1418" i="1" s="1"/>
  <c r="Y1418" i="1"/>
  <c r="X1418" i="1"/>
  <c r="D1418" i="1"/>
  <c r="E1418" i="1" s="1"/>
  <c r="B1418" i="1"/>
  <c r="C1418" i="1" s="1"/>
  <c r="AD1417" i="1"/>
  <c r="AC1417" i="1"/>
  <c r="AF1417" i="1" s="1"/>
  <c r="AB1417" i="1"/>
  <c r="AA1417" i="1"/>
  <c r="AE1417" i="1" s="1"/>
  <c r="Y1417" i="1"/>
  <c r="X1417" i="1"/>
  <c r="D1417" i="1"/>
  <c r="E1417" i="1" s="1"/>
  <c r="B1417" i="1"/>
  <c r="C1417" i="1" s="1"/>
  <c r="AD1416" i="1"/>
  <c r="AC1416" i="1"/>
  <c r="AF1416" i="1" s="1"/>
  <c r="AB1416" i="1"/>
  <c r="AA1416" i="1"/>
  <c r="AE1416" i="1" s="1"/>
  <c r="Y1416" i="1"/>
  <c r="X1416" i="1"/>
  <c r="D1416" i="1"/>
  <c r="E1416" i="1" s="1"/>
  <c r="B1416" i="1"/>
  <c r="C1416" i="1" s="1"/>
  <c r="AD1415" i="1"/>
  <c r="AC1415" i="1"/>
  <c r="AF1415" i="1" s="1"/>
  <c r="AB1415" i="1"/>
  <c r="AA1415" i="1"/>
  <c r="AE1415" i="1" s="1"/>
  <c r="Y1415" i="1"/>
  <c r="X1415" i="1"/>
  <c r="D1415" i="1"/>
  <c r="E1415" i="1" s="1"/>
  <c r="B1415" i="1"/>
  <c r="C1415" i="1" s="1"/>
  <c r="AD1414" i="1"/>
  <c r="AC1414" i="1"/>
  <c r="AF1414" i="1" s="1"/>
  <c r="AB1414" i="1"/>
  <c r="AA1414" i="1"/>
  <c r="AE1414" i="1" s="1"/>
  <c r="Y1414" i="1"/>
  <c r="X1414" i="1"/>
  <c r="D1414" i="1"/>
  <c r="E1414" i="1" s="1"/>
  <c r="B1414" i="1"/>
  <c r="C1414" i="1" s="1"/>
  <c r="AD1413" i="1"/>
  <c r="AC1413" i="1"/>
  <c r="AF1413" i="1" s="1"/>
  <c r="AB1413" i="1"/>
  <c r="AA1413" i="1"/>
  <c r="AE1413" i="1" s="1"/>
  <c r="Y1413" i="1"/>
  <c r="X1413" i="1"/>
  <c r="D1413" i="1"/>
  <c r="E1413" i="1" s="1"/>
  <c r="B1413" i="1"/>
  <c r="C1413" i="1" s="1"/>
  <c r="AD1412" i="1"/>
  <c r="AC1412" i="1"/>
  <c r="AF1412" i="1" s="1"/>
  <c r="AB1412" i="1"/>
  <c r="AA1412" i="1"/>
  <c r="AE1412" i="1" s="1"/>
  <c r="Y1412" i="1"/>
  <c r="X1412" i="1"/>
  <c r="D1412" i="1"/>
  <c r="E1412" i="1" s="1"/>
  <c r="B1412" i="1"/>
  <c r="C1412" i="1" s="1"/>
  <c r="AD1411" i="1"/>
  <c r="AC1411" i="1"/>
  <c r="AF1411" i="1" s="1"/>
  <c r="AB1411" i="1"/>
  <c r="AA1411" i="1"/>
  <c r="AE1411" i="1" s="1"/>
  <c r="Y1411" i="1"/>
  <c r="X1411" i="1"/>
  <c r="D1411" i="1"/>
  <c r="E1411" i="1" s="1"/>
  <c r="B1411" i="1"/>
  <c r="C1411" i="1" s="1"/>
  <c r="AD1410" i="1"/>
  <c r="AC1410" i="1"/>
  <c r="AF1410" i="1" s="1"/>
  <c r="AB1410" i="1"/>
  <c r="AA1410" i="1"/>
  <c r="AE1410" i="1" s="1"/>
  <c r="Y1410" i="1"/>
  <c r="X1410" i="1"/>
  <c r="D1410" i="1"/>
  <c r="E1410" i="1" s="1"/>
  <c r="B1410" i="1"/>
  <c r="C1410" i="1" s="1"/>
  <c r="AD1409" i="1"/>
  <c r="AC1409" i="1"/>
  <c r="AF1409" i="1" s="1"/>
  <c r="AB1409" i="1"/>
  <c r="AA1409" i="1"/>
  <c r="AE1409" i="1" s="1"/>
  <c r="Y1409" i="1"/>
  <c r="X1409" i="1"/>
  <c r="D1409" i="1"/>
  <c r="E1409" i="1" s="1"/>
  <c r="B1409" i="1"/>
  <c r="C1409" i="1" s="1"/>
  <c r="AD1408" i="1"/>
  <c r="AC1408" i="1"/>
  <c r="AF1408" i="1" s="1"/>
  <c r="AB1408" i="1"/>
  <c r="AA1408" i="1"/>
  <c r="AE1408" i="1" s="1"/>
  <c r="Y1408" i="1"/>
  <c r="X1408" i="1"/>
  <c r="D1408" i="1"/>
  <c r="E1408" i="1" s="1"/>
  <c r="B1408" i="1"/>
  <c r="C1408" i="1" s="1"/>
  <c r="AD1407" i="1"/>
  <c r="AC1407" i="1"/>
  <c r="AF1407" i="1" s="1"/>
  <c r="AB1407" i="1"/>
  <c r="AA1407" i="1"/>
  <c r="AE1407" i="1" s="1"/>
  <c r="Y1407" i="1"/>
  <c r="X1407" i="1"/>
  <c r="D1407" i="1"/>
  <c r="E1407" i="1" s="1"/>
  <c r="B1407" i="1"/>
  <c r="C1407" i="1" s="1"/>
  <c r="AD1406" i="1"/>
  <c r="AC1406" i="1"/>
  <c r="AF1406" i="1" s="1"/>
  <c r="AB1406" i="1"/>
  <c r="AA1406" i="1"/>
  <c r="AE1406" i="1" s="1"/>
  <c r="Y1406" i="1"/>
  <c r="X1406" i="1"/>
  <c r="D1406" i="1"/>
  <c r="E1406" i="1" s="1"/>
  <c r="B1406" i="1"/>
  <c r="C1406" i="1" s="1"/>
  <c r="AD1405" i="1"/>
  <c r="AC1405" i="1"/>
  <c r="AF1405" i="1" s="1"/>
  <c r="AB1405" i="1"/>
  <c r="AA1405" i="1"/>
  <c r="AE1405" i="1" s="1"/>
  <c r="Y1405" i="1"/>
  <c r="X1405" i="1"/>
  <c r="D1405" i="1"/>
  <c r="E1405" i="1" s="1"/>
  <c r="B1405" i="1"/>
  <c r="C1405" i="1" s="1"/>
  <c r="AD1404" i="1"/>
  <c r="AC1404" i="1"/>
  <c r="AF1404" i="1" s="1"/>
  <c r="AB1404" i="1"/>
  <c r="AA1404" i="1"/>
  <c r="AE1404" i="1" s="1"/>
  <c r="Y1404" i="1"/>
  <c r="X1404" i="1"/>
  <c r="D1404" i="1"/>
  <c r="E1404" i="1" s="1"/>
  <c r="B1404" i="1"/>
  <c r="C1404" i="1" s="1"/>
  <c r="AD1403" i="1"/>
  <c r="AC1403" i="1"/>
  <c r="AF1403" i="1" s="1"/>
  <c r="AB1403" i="1"/>
  <c r="AA1403" i="1"/>
  <c r="AE1403" i="1" s="1"/>
  <c r="Y1403" i="1"/>
  <c r="X1403" i="1"/>
  <c r="D1403" i="1"/>
  <c r="E1403" i="1" s="1"/>
  <c r="B1403" i="1"/>
  <c r="C1403" i="1" s="1"/>
  <c r="AD1402" i="1"/>
  <c r="AC1402" i="1"/>
  <c r="AF1402" i="1" s="1"/>
  <c r="AB1402" i="1"/>
  <c r="AA1402" i="1"/>
  <c r="AE1402" i="1" s="1"/>
  <c r="Y1402" i="1"/>
  <c r="X1402" i="1"/>
  <c r="D1402" i="1"/>
  <c r="E1402" i="1" s="1"/>
  <c r="B1402" i="1"/>
  <c r="C1402" i="1" s="1"/>
  <c r="AD1401" i="1"/>
  <c r="AC1401" i="1"/>
  <c r="AF1401" i="1" s="1"/>
  <c r="AB1401" i="1"/>
  <c r="AA1401" i="1"/>
  <c r="AE1401" i="1" s="1"/>
  <c r="Y1401" i="1"/>
  <c r="X1401" i="1"/>
  <c r="D1401" i="1"/>
  <c r="E1401" i="1" s="1"/>
  <c r="B1401" i="1"/>
  <c r="C1401" i="1" s="1"/>
  <c r="AD1400" i="1"/>
  <c r="AC1400" i="1"/>
  <c r="AF1400" i="1" s="1"/>
  <c r="AB1400" i="1"/>
  <c r="AA1400" i="1"/>
  <c r="AE1400" i="1" s="1"/>
  <c r="Y1400" i="1"/>
  <c r="X1400" i="1"/>
  <c r="D1400" i="1"/>
  <c r="E1400" i="1" s="1"/>
  <c r="B1400" i="1"/>
  <c r="C1400" i="1" s="1"/>
  <c r="AD1399" i="1"/>
  <c r="AC1399" i="1"/>
  <c r="AF1399" i="1" s="1"/>
  <c r="AB1399" i="1"/>
  <c r="AA1399" i="1"/>
  <c r="AE1399" i="1" s="1"/>
  <c r="Y1399" i="1"/>
  <c r="X1399" i="1"/>
  <c r="D1399" i="1"/>
  <c r="E1399" i="1" s="1"/>
  <c r="B1399" i="1"/>
  <c r="C1399" i="1" s="1"/>
  <c r="AD1398" i="1"/>
  <c r="AC1398" i="1"/>
  <c r="AF1398" i="1" s="1"/>
  <c r="AB1398" i="1"/>
  <c r="AA1398" i="1"/>
  <c r="AE1398" i="1" s="1"/>
  <c r="Y1398" i="1"/>
  <c r="X1398" i="1"/>
  <c r="D1398" i="1"/>
  <c r="E1398" i="1" s="1"/>
  <c r="B1398" i="1"/>
  <c r="C1398" i="1" s="1"/>
  <c r="AD1397" i="1"/>
  <c r="AC1397" i="1"/>
  <c r="AF1397" i="1" s="1"/>
  <c r="AB1397" i="1"/>
  <c r="AA1397" i="1"/>
  <c r="AE1397" i="1" s="1"/>
  <c r="Y1397" i="1"/>
  <c r="X1397" i="1"/>
  <c r="D1397" i="1"/>
  <c r="E1397" i="1" s="1"/>
  <c r="B1397" i="1"/>
  <c r="C1397" i="1" s="1"/>
  <c r="AD1396" i="1"/>
  <c r="AC1396" i="1"/>
  <c r="AF1396" i="1" s="1"/>
  <c r="AB1396" i="1"/>
  <c r="AA1396" i="1"/>
  <c r="AE1396" i="1" s="1"/>
  <c r="Y1396" i="1"/>
  <c r="X1396" i="1"/>
  <c r="D1396" i="1"/>
  <c r="E1396" i="1" s="1"/>
  <c r="B1396" i="1"/>
  <c r="C1396" i="1" s="1"/>
  <c r="AD1395" i="1"/>
  <c r="AC1395" i="1"/>
  <c r="AF1395" i="1" s="1"/>
  <c r="AB1395" i="1"/>
  <c r="AA1395" i="1"/>
  <c r="AE1395" i="1" s="1"/>
  <c r="Y1395" i="1"/>
  <c r="X1395" i="1"/>
  <c r="D1395" i="1"/>
  <c r="E1395" i="1" s="1"/>
  <c r="B1395" i="1"/>
  <c r="C1395" i="1" s="1"/>
  <c r="AD1394" i="1"/>
  <c r="AC1394" i="1"/>
  <c r="AF1394" i="1" s="1"/>
  <c r="AB1394" i="1"/>
  <c r="AA1394" i="1"/>
  <c r="AE1394" i="1" s="1"/>
  <c r="Y1394" i="1"/>
  <c r="X1394" i="1"/>
  <c r="D1394" i="1"/>
  <c r="E1394" i="1" s="1"/>
  <c r="B1394" i="1"/>
  <c r="C1394" i="1" s="1"/>
  <c r="AD1393" i="1"/>
  <c r="AC1393" i="1"/>
  <c r="AF1393" i="1" s="1"/>
  <c r="AB1393" i="1"/>
  <c r="AA1393" i="1"/>
  <c r="AE1393" i="1" s="1"/>
  <c r="Y1393" i="1"/>
  <c r="X1393" i="1"/>
  <c r="D1393" i="1"/>
  <c r="E1393" i="1" s="1"/>
  <c r="B1393" i="1"/>
  <c r="C1393" i="1" s="1"/>
  <c r="AD1392" i="1"/>
  <c r="AC1392" i="1"/>
  <c r="AF1392" i="1" s="1"/>
  <c r="AB1392" i="1"/>
  <c r="AA1392" i="1"/>
  <c r="AE1392" i="1" s="1"/>
  <c r="Y1392" i="1"/>
  <c r="X1392" i="1"/>
  <c r="D1392" i="1"/>
  <c r="E1392" i="1" s="1"/>
  <c r="B1392" i="1"/>
  <c r="C1392" i="1" s="1"/>
  <c r="AD1391" i="1"/>
  <c r="AC1391" i="1"/>
  <c r="AF1391" i="1" s="1"/>
  <c r="AB1391" i="1"/>
  <c r="AA1391" i="1"/>
  <c r="AE1391" i="1" s="1"/>
  <c r="Y1391" i="1"/>
  <c r="X1391" i="1"/>
  <c r="D1391" i="1"/>
  <c r="E1391" i="1" s="1"/>
  <c r="B1391" i="1"/>
  <c r="C1391" i="1" s="1"/>
  <c r="AD1390" i="1"/>
  <c r="AC1390" i="1"/>
  <c r="AF1390" i="1" s="1"/>
  <c r="AB1390" i="1"/>
  <c r="AA1390" i="1"/>
  <c r="AE1390" i="1" s="1"/>
  <c r="Y1390" i="1"/>
  <c r="X1390" i="1"/>
  <c r="D1390" i="1"/>
  <c r="E1390" i="1" s="1"/>
  <c r="B1390" i="1"/>
  <c r="C1390" i="1" s="1"/>
  <c r="AD1389" i="1"/>
  <c r="AC1389" i="1"/>
  <c r="AF1389" i="1" s="1"/>
  <c r="AB1389" i="1"/>
  <c r="AA1389" i="1"/>
  <c r="AE1389" i="1" s="1"/>
  <c r="Y1389" i="1"/>
  <c r="X1389" i="1"/>
  <c r="D1389" i="1"/>
  <c r="E1389" i="1" s="1"/>
  <c r="B1389" i="1"/>
  <c r="C1389" i="1" s="1"/>
  <c r="AD1388" i="1"/>
  <c r="AC1388" i="1"/>
  <c r="AF1388" i="1" s="1"/>
  <c r="AB1388" i="1"/>
  <c r="AA1388" i="1"/>
  <c r="AE1388" i="1" s="1"/>
  <c r="Y1388" i="1"/>
  <c r="X1388" i="1"/>
  <c r="D1388" i="1"/>
  <c r="E1388" i="1" s="1"/>
  <c r="B1388" i="1"/>
  <c r="C1388" i="1" s="1"/>
  <c r="AD1387" i="1"/>
  <c r="AC1387" i="1"/>
  <c r="AF1387" i="1" s="1"/>
  <c r="AB1387" i="1"/>
  <c r="AA1387" i="1"/>
  <c r="AE1387" i="1" s="1"/>
  <c r="Y1387" i="1"/>
  <c r="X1387" i="1"/>
  <c r="D1387" i="1"/>
  <c r="E1387" i="1" s="1"/>
  <c r="B1387" i="1"/>
  <c r="C1387" i="1" s="1"/>
  <c r="AD1386" i="1"/>
  <c r="AC1386" i="1"/>
  <c r="AF1386" i="1" s="1"/>
  <c r="AB1386" i="1"/>
  <c r="AA1386" i="1"/>
  <c r="AE1386" i="1" s="1"/>
  <c r="Y1386" i="1"/>
  <c r="X1386" i="1"/>
  <c r="D1386" i="1"/>
  <c r="E1386" i="1" s="1"/>
  <c r="B1386" i="1"/>
  <c r="C1386" i="1" s="1"/>
  <c r="AD1385" i="1"/>
  <c r="AC1385" i="1"/>
  <c r="AF1385" i="1" s="1"/>
  <c r="AB1385" i="1"/>
  <c r="AA1385" i="1"/>
  <c r="AE1385" i="1" s="1"/>
  <c r="Y1385" i="1"/>
  <c r="X1385" i="1"/>
  <c r="D1385" i="1"/>
  <c r="E1385" i="1" s="1"/>
  <c r="B1385" i="1"/>
  <c r="C1385" i="1" s="1"/>
  <c r="AD1384" i="1"/>
  <c r="AC1384" i="1"/>
  <c r="AF1384" i="1" s="1"/>
  <c r="AB1384" i="1"/>
  <c r="AA1384" i="1"/>
  <c r="AE1384" i="1" s="1"/>
  <c r="Y1384" i="1"/>
  <c r="X1384" i="1"/>
  <c r="D1384" i="1"/>
  <c r="E1384" i="1" s="1"/>
  <c r="B1384" i="1"/>
  <c r="C1384" i="1" s="1"/>
  <c r="AD1383" i="1"/>
  <c r="AC1383" i="1"/>
  <c r="AF1383" i="1" s="1"/>
  <c r="AB1383" i="1"/>
  <c r="AA1383" i="1"/>
  <c r="AE1383" i="1" s="1"/>
  <c r="Y1383" i="1"/>
  <c r="X1383" i="1"/>
  <c r="D1383" i="1"/>
  <c r="E1383" i="1" s="1"/>
  <c r="B1383" i="1"/>
  <c r="C1383" i="1" s="1"/>
  <c r="AD1382" i="1"/>
  <c r="AC1382" i="1"/>
  <c r="AF1382" i="1" s="1"/>
  <c r="AB1382" i="1"/>
  <c r="AA1382" i="1"/>
  <c r="AE1382" i="1" s="1"/>
  <c r="Y1382" i="1"/>
  <c r="X1382" i="1"/>
  <c r="D1382" i="1"/>
  <c r="E1382" i="1" s="1"/>
  <c r="B1382" i="1"/>
  <c r="C1382" i="1" s="1"/>
  <c r="AD1381" i="1"/>
  <c r="AC1381" i="1"/>
  <c r="AF1381" i="1" s="1"/>
  <c r="AB1381" i="1"/>
  <c r="AA1381" i="1"/>
  <c r="AE1381" i="1" s="1"/>
  <c r="Y1381" i="1"/>
  <c r="X1381" i="1"/>
  <c r="D1381" i="1"/>
  <c r="E1381" i="1" s="1"/>
  <c r="B1381" i="1"/>
  <c r="C1381" i="1" s="1"/>
  <c r="AD1380" i="1"/>
  <c r="AC1380" i="1"/>
  <c r="AF1380" i="1" s="1"/>
  <c r="AB1380" i="1"/>
  <c r="AA1380" i="1"/>
  <c r="AE1380" i="1" s="1"/>
  <c r="Y1380" i="1"/>
  <c r="X1380" i="1"/>
  <c r="D1380" i="1"/>
  <c r="E1380" i="1" s="1"/>
  <c r="B1380" i="1"/>
  <c r="C1380" i="1" s="1"/>
  <c r="AD1379" i="1"/>
  <c r="AC1379" i="1"/>
  <c r="AF1379" i="1" s="1"/>
  <c r="AB1379" i="1"/>
  <c r="AA1379" i="1"/>
  <c r="AE1379" i="1" s="1"/>
  <c r="Y1379" i="1"/>
  <c r="X1379" i="1"/>
  <c r="D1379" i="1"/>
  <c r="E1379" i="1" s="1"/>
  <c r="B1379" i="1"/>
  <c r="C1379" i="1" s="1"/>
  <c r="AD1378" i="1"/>
  <c r="AC1378" i="1"/>
  <c r="AF1378" i="1" s="1"/>
  <c r="AB1378" i="1"/>
  <c r="AA1378" i="1"/>
  <c r="AE1378" i="1" s="1"/>
  <c r="Y1378" i="1"/>
  <c r="X1378" i="1"/>
  <c r="D1378" i="1"/>
  <c r="E1378" i="1" s="1"/>
  <c r="B1378" i="1"/>
  <c r="C1378" i="1" s="1"/>
  <c r="AD1377" i="1"/>
  <c r="AC1377" i="1"/>
  <c r="AF1377" i="1" s="1"/>
  <c r="AB1377" i="1"/>
  <c r="AA1377" i="1"/>
  <c r="AE1377" i="1" s="1"/>
  <c r="Y1377" i="1"/>
  <c r="X1377" i="1"/>
  <c r="D1377" i="1"/>
  <c r="E1377" i="1" s="1"/>
  <c r="B1377" i="1"/>
  <c r="C1377" i="1" s="1"/>
  <c r="AD1376" i="1"/>
  <c r="AC1376" i="1"/>
  <c r="AF1376" i="1" s="1"/>
  <c r="AB1376" i="1"/>
  <c r="AA1376" i="1"/>
  <c r="AE1376" i="1" s="1"/>
  <c r="Y1376" i="1"/>
  <c r="X1376" i="1"/>
  <c r="D1376" i="1"/>
  <c r="E1376" i="1" s="1"/>
  <c r="B1376" i="1"/>
  <c r="C1376" i="1" s="1"/>
  <c r="AD1375" i="1"/>
  <c r="AC1375" i="1"/>
  <c r="AF1375" i="1" s="1"/>
  <c r="AB1375" i="1"/>
  <c r="AA1375" i="1"/>
  <c r="AE1375" i="1" s="1"/>
  <c r="Y1375" i="1"/>
  <c r="X1375" i="1"/>
  <c r="D1375" i="1"/>
  <c r="E1375" i="1" s="1"/>
  <c r="B1375" i="1"/>
  <c r="C1375" i="1" s="1"/>
  <c r="AD1374" i="1"/>
  <c r="AC1374" i="1"/>
  <c r="AF1374" i="1" s="1"/>
  <c r="AB1374" i="1"/>
  <c r="AA1374" i="1"/>
  <c r="AE1374" i="1" s="1"/>
  <c r="Y1374" i="1"/>
  <c r="X1374" i="1"/>
  <c r="D1374" i="1"/>
  <c r="E1374" i="1" s="1"/>
  <c r="B1374" i="1"/>
  <c r="C1374" i="1" s="1"/>
  <c r="AD1373" i="1"/>
  <c r="AC1373" i="1"/>
  <c r="AF1373" i="1" s="1"/>
  <c r="AB1373" i="1"/>
  <c r="AA1373" i="1"/>
  <c r="AE1373" i="1" s="1"/>
  <c r="Y1373" i="1"/>
  <c r="X1373" i="1"/>
  <c r="D1373" i="1"/>
  <c r="E1373" i="1" s="1"/>
  <c r="B1373" i="1"/>
  <c r="C1373" i="1" s="1"/>
  <c r="AD1372" i="1"/>
  <c r="AC1372" i="1"/>
  <c r="AF1372" i="1" s="1"/>
  <c r="AB1372" i="1"/>
  <c r="AA1372" i="1"/>
  <c r="AE1372" i="1" s="1"/>
  <c r="Y1372" i="1"/>
  <c r="X1372" i="1"/>
  <c r="D1372" i="1"/>
  <c r="E1372" i="1" s="1"/>
  <c r="B1372" i="1"/>
  <c r="C1372" i="1" s="1"/>
  <c r="AD1371" i="1"/>
  <c r="AC1371" i="1"/>
  <c r="AF1371" i="1" s="1"/>
  <c r="AB1371" i="1"/>
  <c r="AA1371" i="1"/>
  <c r="AE1371" i="1" s="1"/>
  <c r="Y1371" i="1"/>
  <c r="X1371" i="1"/>
  <c r="D1371" i="1"/>
  <c r="E1371" i="1" s="1"/>
  <c r="B1371" i="1"/>
  <c r="C1371" i="1" s="1"/>
  <c r="AD1370" i="1"/>
  <c r="AC1370" i="1"/>
  <c r="AF1370" i="1" s="1"/>
  <c r="AB1370" i="1"/>
  <c r="AA1370" i="1"/>
  <c r="AE1370" i="1" s="1"/>
  <c r="Y1370" i="1"/>
  <c r="X1370" i="1"/>
  <c r="D1370" i="1"/>
  <c r="E1370" i="1" s="1"/>
  <c r="B1370" i="1"/>
  <c r="C1370" i="1" s="1"/>
  <c r="AD1369" i="1"/>
  <c r="AC1369" i="1"/>
  <c r="AF1369" i="1" s="1"/>
  <c r="AB1369" i="1"/>
  <c r="AA1369" i="1"/>
  <c r="AE1369" i="1" s="1"/>
  <c r="Y1369" i="1"/>
  <c r="X1369" i="1"/>
  <c r="D1369" i="1"/>
  <c r="E1369" i="1" s="1"/>
  <c r="B1369" i="1"/>
  <c r="C1369" i="1" s="1"/>
  <c r="AD1368" i="1"/>
  <c r="AC1368" i="1"/>
  <c r="AF1368" i="1" s="1"/>
  <c r="AB1368" i="1"/>
  <c r="AA1368" i="1"/>
  <c r="AE1368" i="1" s="1"/>
  <c r="Y1368" i="1"/>
  <c r="X1368" i="1"/>
  <c r="D1368" i="1"/>
  <c r="E1368" i="1" s="1"/>
  <c r="B1368" i="1"/>
  <c r="C1368" i="1" s="1"/>
  <c r="AD1367" i="1"/>
  <c r="AC1367" i="1"/>
  <c r="AF1367" i="1" s="1"/>
  <c r="AB1367" i="1"/>
  <c r="AA1367" i="1"/>
  <c r="AE1367" i="1" s="1"/>
  <c r="Y1367" i="1"/>
  <c r="X1367" i="1"/>
  <c r="D1367" i="1"/>
  <c r="E1367" i="1" s="1"/>
  <c r="B1367" i="1"/>
  <c r="C1367" i="1" s="1"/>
  <c r="AD1366" i="1"/>
  <c r="AC1366" i="1"/>
  <c r="AF1366" i="1" s="1"/>
  <c r="AB1366" i="1"/>
  <c r="AA1366" i="1"/>
  <c r="AE1366" i="1" s="1"/>
  <c r="Y1366" i="1"/>
  <c r="X1366" i="1"/>
  <c r="D1366" i="1"/>
  <c r="E1366" i="1" s="1"/>
  <c r="B1366" i="1"/>
  <c r="C1366" i="1" s="1"/>
  <c r="AD1365" i="1"/>
  <c r="AC1365" i="1"/>
  <c r="AF1365" i="1" s="1"/>
  <c r="AB1365" i="1"/>
  <c r="AA1365" i="1"/>
  <c r="AE1365" i="1" s="1"/>
  <c r="Y1365" i="1"/>
  <c r="X1365" i="1"/>
  <c r="D1365" i="1"/>
  <c r="E1365" i="1" s="1"/>
  <c r="B1365" i="1"/>
  <c r="C1365" i="1" s="1"/>
  <c r="AD1364" i="1"/>
  <c r="AC1364" i="1"/>
  <c r="AF1364" i="1" s="1"/>
  <c r="AB1364" i="1"/>
  <c r="AA1364" i="1"/>
  <c r="AE1364" i="1" s="1"/>
  <c r="Y1364" i="1"/>
  <c r="X1364" i="1"/>
  <c r="D1364" i="1"/>
  <c r="E1364" i="1" s="1"/>
  <c r="B1364" i="1"/>
  <c r="C1364" i="1" s="1"/>
  <c r="AD1363" i="1"/>
  <c r="AC1363" i="1"/>
  <c r="AF1363" i="1" s="1"/>
  <c r="AB1363" i="1"/>
  <c r="AA1363" i="1"/>
  <c r="AE1363" i="1" s="1"/>
  <c r="Y1363" i="1"/>
  <c r="X1363" i="1"/>
  <c r="D1363" i="1"/>
  <c r="E1363" i="1" s="1"/>
  <c r="B1363" i="1"/>
  <c r="C1363" i="1" s="1"/>
  <c r="AD1362" i="1"/>
  <c r="AC1362" i="1"/>
  <c r="AF1362" i="1" s="1"/>
  <c r="AB1362" i="1"/>
  <c r="AA1362" i="1"/>
  <c r="AE1362" i="1" s="1"/>
  <c r="Y1362" i="1"/>
  <c r="X1362" i="1"/>
  <c r="D1362" i="1"/>
  <c r="E1362" i="1" s="1"/>
  <c r="B1362" i="1"/>
  <c r="C1362" i="1" s="1"/>
  <c r="AD1361" i="1"/>
  <c r="AC1361" i="1"/>
  <c r="AF1361" i="1" s="1"/>
  <c r="AB1361" i="1"/>
  <c r="AA1361" i="1"/>
  <c r="AE1361" i="1" s="1"/>
  <c r="Y1361" i="1"/>
  <c r="X1361" i="1"/>
  <c r="D1361" i="1"/>
  <c r="E1361" i="1" s="1"/>
  <c r="B1361" i="1"/>
  <c r="C1361" i="1" s="1"/>
  <c r="AD1360" i="1"/>
  <c r="AC1360" i="1"/>
  <c r="AF1360" i="1" s="1"/>
  <c r="AB1360" i="1"/>
  <c r="AA1360" i="1"/>
  <c r="AE1360" i="1" s="1"/>
  <c r="Y1360" i="1"/>
  <c r="X1360" i="1"/>
  <c r="D1360" i="1"/>
  <c r="E1360" i="1" s="1"/>
  <c r="B1360" i="1"/>
  <c r="C1360" i="1" s="1"/>
  <c r="AD1359" i="1"/>
  <c r="AC1359" i="1"/>
  <c r="AF1359" i="1" s="1"/>
  <c r="AB1359" i="1"/>
  <c r="AA1359" i="1"/>
  <c r="AE1359" i="1" s="1"/>
  <c r="Y1359" i="1"/>
  <c r="X1359" i="1"/>
  <c r="D1359" i="1"/>
  <c r="E1359" i="1" s="1"/>
  <c r="B1359" i="1"/>
  <c r="C1359" i="1" s="1"/>
  <c r="AD1358" i="1"/>
  <c r="AC1358" i="1"/>
  <c r="AF1358" i="1" s="1"/>
  <c r="AB1358" i="1"/>
  <c r="AA1358" i="1"/>
  <c r="AE1358" i="1" s="1"/>
  <c r="Y1358" i="1"/>
  <c r="X1358" i="1"/>
  <c r="D1358" i="1"/>
  <c r="E1358" i="1" s="1"/>
  <c r="B1358" i="1"/>
  <c r="C1358" i="1" s="1"/>
  <c r="AD1357" i="1"/>
  <c r="AC1357" i="1"/>
  <c r="AF1357" i="1" s="1"/>
  <c r="AB1357" i="1"/>
  <c r="AA1357" i="1"/>
  <c r="AE1357" i="1" s="1"/>
  <c r="Y1357" i="1"/>
  <c r="X1357" i="1"/>
  <c r="D1357" i="1"/>
  <c r="E1357" i="1" s="1"/>
  <c r="B1357" i="1"/>
  <c r="C1357" i="1" s="1"/>
  <c r="AD1356" i="1"/>
  <c r="AC1356" i="1"/>
  <c r="AF1356" i="1" s="1"/>
  <c r="AB1356" i="1"/>
  <c r="AA1356" i="1"/>
  <c r="AE1356" i="1" s="1"/>
  <c r="Y1356" i="1"/>
  <c r="X1356" i="1"/>
  <c r="D1356" i="1"/>
  <c r="E1356" i="1" s="1"/>
  <c r="B1356" i="1"/>
  <c r="C1356" i="1" s="1"/>
  <c r="AD1355" i="1"/>
  <c r="AC1355" i="1"/>
  <c r="AF1355" i="1" s="1"/>
  <c r="AB1355" i="1"/>
  <c r="AA1355" i="1"/>
  <c r="AE1355" i="1" s="1"/>
  <c r="Y1355" i="1"/>
  <c r="X1355" i="1"/>
  <c r="D1355" i="1"/>
  <c r="E1355" i="1" s="1"/>
  <c r="B1355" i="1"/>
  <c r="C1355" i="1" s="1"/>
  <c r="AD1354" i="1"/>
  <c r="AC1354" i="1"/>
  <c r="AF1354" i="1" s="1"/>
  <c r="AB1354" i="1"/>
  <c r="AA1354" i="1"/>
  <c r="AE1354" i="1" s="1"/>
  <c r="Y1354" i="1"/>
  <c r="X1354" i="1"/>
  <c r="D1354" i="1"/>
  <c r="E1354" i="1" s="1"/>
  <c r="B1354" i="1"/>
  <c r="C1354" i="1" s="1"/>
  <c r="AD1353" i="1"/>
  <c r="AC1353" i="1"/>
  <c r="AF1353" i="1" s="1"/>
  <c r="AB1353" i="1"/>
  <c r="AA1353" i="1"/>
  <c r="AE1353" i="1" s="1"/>
  <c r="Y1353" i="1"/>
  <c r="X1353" i="1"/>
  <c r="D1353" i="1"/>
  <c r="E1353" i="1" s="1"/>
  <c r="B1353" i="1"/>
  <c r="C1353" i="1" s="1"/>
  <c r="AD1352" i="1"/>
  <c r="AC1352" i="1"/>
  <c r="AF1352" i="1" s="1"/>
  <c r="AB1352" i="1"/>
  <c r="AA1352" i="1"/>
  <c r="AE1352" i="1" s="1"/>
  <c r="Y1352" i="1"/>
  <c r="X1352" i="1"/>
  <c r="D1352" i="1"/>
  <c r="E1352" i="1" s="1"/>
  <c r="B1352" i="1"/>
  <c r="C1352" i="1" s="1"/>
  <c r="AD1351" i="1"/>
  <c r="AC1351" i="1"/>
  <c r="AF1351" i="1" s="1"/>
  <c r="AB1351" i="1"/>
  <c r="AA1351" i="1"/>
  <c r="AE1351" i="1" s="1"/>
  <c r="Y1351" i="1"/>
  <c r="X1351" i="1"/>
  <c r="D1351" i="1"/>
  <c r="E1351" i="1" s="1"/>
  <c r="B1351" i="1"/>
  <c r="C1351" i="1" s="1"/>
  <c r="AD1350" i="1"/>
  <c r="AC1350" i="1"/>
  <c r="AF1350" i="1" s="1"/>
  <c r="AB1350" i="1"/>
  <c r="AA1350" i="1"/>
  <c r="AE1350" i="1" s="1"/>
  <c r="Y1350" i="1"/>
  <c r="X1350" i="1"/>
  <c r="D1350" i="1"/>
  <c r="E1350" i="1" s="1"/>
  <c r="B1350" i="1"/>
  <c r="C1350" i="1" s="1"/>
  <c r="AD1349" i="1"/>
  <c r="AC1349" i="1"/>
  <c r="AF1349" i="1" s="1"/>
  <c r="AB1349" i="1"/>
  <c r="AA1349" i="1"/>
  <c r="AE1349" i="1" s="1"/>
  <c r="Y1349" i="1"/>
  <c r="X1349" i="1"/>
  <c r="D1349" i="1"/>
  <c r="E1349" i="1" s="1"/>
  <c r="B1349" i="1"/>
  <c r="C1349" i="1" s="1"/>
  <c r="AD1348" i="1"/>
  <c r="AC1348" i="1"/>
  <c r="AF1348" i="1" s="1"/>
  <c r="AB1348" i="1"/>
  <c r="AA1348" i="1"/>
  <c r="AE1348" i="1" s="1"/>
  <c r="Y1348" i="1"/>
  <c r="X1348" i="1"/>
  <c r="D1348" i="1"/>
  <c r="E1348" i="1" s="1"/>
  <c r="B1348" i="1"/>
  <c r="C1348" i="1" s="1"/>
  <c r="AD1347" i="1"/>
  <c r="AC1347" i="1"/>
  <c r="AF1347" i="1" s="1"/>
  <c r="AB1347" i="1"/>
  <c r="AA1347" i="1"/>
  <c r="AE1347" i="1" s="1"/>
  <c r="Y1347" i="1"/>
  <c r="X1347" i="1"/>
  <c r="D1347" i="1"/>
  <c r="E1347" i="1" s="1"/>
  <c r="B1347" i="1"/>
  <c r="C1347" i="1" s="1"/>
  <c r="AD1346" i="1"/>
  <c r="AC1346" i="1"/>
  <c r="AF1346" i="1" s="1"/>
  <c r="AB1346" i="1"/>
  <c r="AA1346" i="1"/>
  <c r="AE1346" i="1" s="1"/>
  <c r="Y1346" i="1"/>
  <c r="X1346" i="1"/>
  <c r="D1346" i="1"/>
  <c r="E1346" i="1" s="1"/>
  <c r="B1346" i="1"/>
  <c r="C1346" i="1" s="1"/>
  <c r="AD1345" i="1"/>
  <c r="AC1345" i="1"/>
  <c r="AF1345" i="1" s="1"/>
  <c r="AB1345" i="1"/>
  <c r="AA1345" i="1"/>
  <c r="AE1345" i="1" s="1"/>
  <c r="Y1345" i="1"/>
  <c r="X1345" i="1"/>
  <c r="D1345" i="1"/>
  <c r="E1345" i="1" s="1"/>
  <c r="B1345" i="1"/>
  <c r="C1345" i="1" s="1"/>
  <c r="AD1344" i="1"/>
  <c r="AC1344" i="1"/>
  <c r="AF1344" i="1" s="1"/>
  <c r="AB1344" i="1"/>
  <c r="AA1344" i="1"/>
  <c r="AE1344" i="1" s="1"/>
  <c r="Y1344" i="1"/>
  <c r="X1344" i="1"/>
  <c r="D1344" i="1"/>
  <c r="E1344" i="1" s="1"/>
  <c r="B1344" i="1"/>
  <c r="C1344" i="1" s="1"/>
  <c r="AD1343" i="1"/>
  <c r="AC1343" i="1"/>
  <c r="AF1343" i="1" s="1"/>
  <c r="AB1343" i="1"/>
  <c r="AA1343" i="1"/>
  <c r="AE1343" i="1" s="1"/>
  <c r="Y1343" i="1"/>
  <c r="X1343" i="1"/>
  <c r="D1343" i="1"/>
  <c r="E1343" i="1" s="1"/>
  <c r="B1343" i="1"/>
  <c r="C1343" i="1" s="1"/>
  <c r="AD1342" i="1"/>
  <c r="AC1342" i="1"/>
  <c r="AF1342" i="1" s="1"/>
  <c r="AB1342" i="1"/>
  <c r="AA1342" i="1"/>
  <c r="AE1342" i="1" s="1"/>
  <c r="Y1342" i="1"/>
  <c r="X1342" i="1"/>
  <c r="D1342" i="1"/>
  <c r="E1342" i="1" s="1"/>
  <c r="B1342" i="1"/>
  <c r="C1342" i="1" s="1"/>
  <c r="AD1341" i="1"/>
  <c r="AC1341" i="1"/>
  <c r="AF1341" i="1" s="1"/>
  <c r="AB1341" i="1"/>
  <c r="AA1341" i="1"/>
  <c r="AE1341" i="1" s="1"/>
  <c r="Y1341" i="1"/>
  <c r="X1341" i="1"/>
  <c r="D1341" i="1"/>
  <c r="E1341" i="1" s="1"/>
  <c r="B1341" i="1"/>
  <c r="C1341" i="1" s="1"/>
  <c r="AD1340" i="1"/>
  <c r="AC1340" i="1"/>
  <c r="AF1340" i="1" s="1"/>
  <c r="AB1340" i="1"/>
  <c r="AA1340" i="1"/>
  <c r="AE1340" i="1" s="1"/>
  <c r="Y1340" i="1"/>
  <c r="X1340" i="1"/>
  <c r="D1340" i="1"/>
  <c r="E1340" i="1" s="1"/>
  <c r="B1340" i="1"/>
  <c r="C1340" i="1" s="1"/>
  <c r="AD1339" i="1"/>
  <c r="AC1339" i="1"/>
  <c r="AF1339" i="1" s="1"/>
  <c r="AB1339" i="1"/>
  <c r="AA1339" i="1"/>
  <c r="AE1339" i="1" s="1"/>
  <c r="Y1339" i="1"/>
  <c r="X1339" i="1"/>
  <c r="D1339" i="1"/>
  <c r="E1339" i="1" s="1"/>
  <c r="B1339" i="1"/>
  <c r="C1339" i="1" s="1"/>
  <c r="AD1338" i="1"/>
  <c r="AC1338" i="1"/>
  <c r="AF1338" i="1" s="1"/>
  <c r="AB1338" i="1"/>
  <c r="AA1338" i="1"/>
  <c r="AE1338" i="1" s="1"/>
  <c r="Y1338" i="1"/>
  <c r="X1338" i="1"/>
  <c r="D1338" i="1"/>
  <c r="E1338" i="1" s="1"/>
  <c r="B1338" i="1"/>
  <c r="C1338" i="1" s="1"/>
  <c r="AD1337" i="1"/>
  <c r="AC1337" i="1"/>
  <c r="AF1337" i="1" s="1"/>
  <c r="AB1337" i="1"/>
  <c r="AA1337" i="1"/>
  <c r="AE1337" i="1" s="1"/>
  <c r="Y1337" i="1"/>
  <c r="X1337" i="1"/>
  <c r="D1337" i="1"/>
  <c r="E1337" i="1" s="1"/>
  <c r="B1337" i="1"/>
  <c r="C1337" i="1" s="1"/>
  <c r="AD1336" i="1"/>
  <c r="AC1336" i="1"/>
  <c r="AF1336" i="1" s="1"/>
  <c r="AB1336" i="1"/>
  <c r="AA1336" i="1"/>
  <c r="AE1336" i="1" s="1"/>
  <c r="Y1336" i="1"/>
  <c r="X1336" i="1"/>
  <c r="D1336" i="1"/>
  <c r="E1336" i="1" s="1"/>
  <c r="B1336" i="1"/>
  <c r="C1336" i="1" s="1"/>
  <c r="AD1335" i="1"/>
  <c r="AC1335" i="1"/>
  <c r="AF1335" i="1" s="1"/>
  <c r="AB1335" i="1"/>
  <c r="AA1335" i="1"/>
  <c r="AE1335" i="1" s="1"/>
  <c r="Y1335" i="1"/>
  <c r="X1335" i="1"/>
  <c r="D1335" i="1"/>
  <c r="E1335" i="1" s="1"/>
  <c r="B1335" i="1"/>
  <c r="C1335" i="1" s="1"/>
  <c r="AD1334" i="1"/>
  <c r="AC1334" i="1"/>
  <c r="AF1334" i="1" s="1"/>
  <c r="AB1334" i="1"/>
  <c r="AA1334" i="1"/>
  <c r="AE1334" i="1" s="1"/>
  <c r="Y1334" i="1"/>
  <c r="X1334" i="1"/>
  <c r="D1334" i="1"/>
  <c r="E1334" i="1" s="1"/>
  <c r="B1334" i="1"/>
  <c r="C1334" i="1" s="1"/>
  <c r="AD1333" i="1"/>
  <c r="AC1333" i="1"/>
  <c r="AF1333" i="1" s="1"/>
  <c r="AB1333" i="1"/>
  <c r="AA1333" i="1"/>
  <c r="AE1333" i="1" s="1"/>
  <c r="Y1333" i="1"/>
  <c r="X1333" i="1"/>
  <c r="D1333" i="1"/>
  <c r="E1333" i="1" s="1"/>
  <c r="B1333" i="1"/>
  <c r="C1333" i="1" s="1"/>
  <c r="AD1332" i="1"/>
  <c r="AC1332" i="1"/>
  <c r="AF1332" i="1" s="1"/>
  <c r="AB1332" i="1"/>
  <c r="AA1332" i="1"/>
  <c r="AE1332" i="1" s="1"/>
  <c r="Y1332" i="1"/>
  <c r="X1332" i="1"/>
  <c r="D1332" i="1"/>
  <c r="E1332" i="1" s="1"/>
  <c r="B1332" i="1"/>
  <c r="C1332" i="1" s="1"/>
  <c r="AD1331" i="1"/>
  <c r="AC1331" i="1"/>
  <c r="AF1331" i="1" s="1"/>
  <c r="AB1331" i="1"/>
  <c r="AA1331" i="1"/>
  <c r="AE1331" i="1" s="1"/>
  <c r="Y1331" i="1"/>
  <c r="X1331" i="1"/>
  <c r="D1331" i="1"/>
  <c r="E1331" i="1" s="1"/>
  <c r="B1331" i="1"/>
  <c r="C1331" i="1" s="1"/>
  <c r="AD1330" i="1"/>
  <c r="AC1330" i="1"/>
  <c r="AF1330" i="1" s="1"/>
  <c r="AB1330" i="1"/>
  <c r="AA1330" i="1"/>
  <c r="AE1330" i="1" s="1"/>
  <c r="Y1330" i="1"/>
  <c r="X1330" i="1"/>
  <c r="D1330" i="1"/>
  <c r="E1330" i="1" s="1"/>
  <c r="B1330" i="1"/>
  <c r="C1330" i="1" s="1"/>
  <c r="AD1329" i="1"/>
  <c r="AC1329" i="1"/>
  <c r="AF1329" i="1" s="1"/>
  <c r="AB1329" i="1"/>
  <c r="AA1329" i="1"/>
  <c r="AE1329" i="1" s="1"/>
  <c r="Y1329" i="1"/>
  <c r="X1329" i="1"/>
  <c r="D1329" i="1"/>
  <c r="E1329" i="1" s="1"/>
  <c r="B1329" i="1"/>
  <c r="C1329" i="1" s="1"/>
  <c r="AD1328" i="1"/>
  <c r="AC1328" i="1"/>
  <c r="AF1328" i="1" s="1"/>
  <c r="AB1328" i="1"/>
  <c r="AA1328" i="1"/>
  <c r="AE1328" i="1" s="1"/>
  <c r="Y1328" i="1"/>
  <c r="X1328" i="1"/>
  <c r="D1328" i="1"/>
  <c r="E1328" i="1" s="1"/>
  <c r="B1328" i="1"/>
  <c r="C1328" i="1" s="1"/>
  <c r="AD1327" i="1"/>
  <c r="AC1327" i="1"/>
  <c r="AF1327" i="1" s="1"/>
  <c r="AB1327" i="1"/>
  <c r="AA1327" i="1"/>
  <c r="AE1327" i="1" s="1"/>
  <c r="Y1327" i="1"/>
  <c r="X1327" i="1"/>
  <c r="D1327" i="1"/>
  <c r="E1327" i="1" s="1"/>
  <c r="B1327" i="1"/>
  <c r="C1327" i="1" s="1"/>
  <c r="AD1326" i="1"/>
  <c r="AC1326" i="1"/>
  <c r="AF1326" i="1" s="1"/>
  <c r="AB1326" i="1"/>
  <c r="AA1326" i="1"/>
  <c r="AE1326" i="1" s="1"/>
  <c r="Y1326" i="1"/>
  <c r="X1326" i="1"/>
  <c r="D1326" i="1"/>
  <c r="E1326" i="1" s="1"/>
  <c r="B1326" i="1"/>
  <c r="C1326" i="1" s="1"/>
  <c r="AD1325" i="1"/>
  <c r="AC1325" i="1"/>
  <c r="AF1325" i="1" s="1"/>
  <c r="AB1325" i="1"/>
  <c r="AA1325" i="1"/>
  <c r="AE1325" i="1" s="1"/>
  <c r="Y1325" i="1"/>
  <c r="X1325" i="1"/>
  <c r="D1325" i="1"/>
  <c r="E1325" i="1" s="1"/>
  <c r="B1325" i="1"/>
  <c r="C1325" i="1" s="1"/>
  <c r="AD1324" i="1"/>
  <c r="AC1324" i="1"/>
  <c r="AF1324" i="1" s="1"/>
  <c r="AB1324" i="1"/>
  <c r="AA1324" i="1"/>
  <c r="AE1324" i="1" s="1"/>
  <c r="Y1324" i="1"/>
  <c r="X1324" i="1"/>
  <c r="D1324" i="1"/>
  <c r="E1324" i="1" s="1"/>
  <c r="B1324" i="1"/>
  <c r="C1324" i="1" s="1"/>
  <c r="AD1323" i="1"/>
  <c r="AC1323" i="1"/>
  <c r="AF1323" i="1" s="1"/>
  <c r="AB1323" i="1"/>
  <c r="AA1323" i="1"/>
  <c r="AE1323" i="1" s="1"/>
  <c r="Y1323" i="1"/>
  <c r="X1323" i="1"/>
  <c r="D1323" i="1"/>
  <c r="E1323" i="1" s="1"/>
  <c r="B1323" i="1"/>
  <c r="C1323" i="1" s="1"/>
  <c r="AD1322" i="1"/>
  <c r="AC1322" i="1"/>
  <c r="AF1322" i="1" s="1"/>
  <c r="AB1322" i="1"/>
  <c r="AA1322" i="1"/>
  <c r="AE1322" i="1" s="1"/>
  <c r="Y1322" i="1"/>
  <c r="X1322" i="1"/>
  <c r="D1322" i="1"/>
  <c r="E1322" i="1" s="1"/>
  <c r="B1322" i="1"/>
  <c r="C1322" i="1" s="1"/>
  <c r="AD1321" i="1"/>
  <c r="AC1321" i="1"/>
  <c r="AF1321" i="1" s="1"/>
  <c r="AB1321" i="1"/>
  <c r="AA1321" i="1"/>
  <c r="AE1321" i="1" s="1"/>
  <c r="Y1321" i="1"/>
  <c r="X1321" i="1"/>
  <c r="D1321" i="1"/>
  <c r="E1321" i="1" s="1"/>
  <c r="B1321" i="1"/>
  <c r="C1321" i="1" s="1"/>
  <c r="AD1320" i="1"/>
  <c r="AC1320" i="1"/>
  <c r="AF1320" i="1" s="1"/>
  <c r="AB1320" i="1"/>
  <c r="AA1320" i="1"/>
  <c r="AE1320" i="1" s="1"/>
  <c r="Y1320" i="1"/>
  <c r="X1320" i="1"/>
  <c r="D1320" i="1"/>
  <c r="E1320" i="1" s="1"/>
  <c r="B1320" i="1"/>
  <c r="C1320" i="1" s="1"/>
  <c r="AD1319" i="1"/>
  <c r="AC1319" i="1"/>
  <c r="AF1319" i="1" s="1"/>
  <c r="AB1319" i="1"/>
  <c r="AA1319" i="1"/>
  <c r="AE1319" i="1" s="1"/>
  <c r="Y1319" i="1"/>
  <c r="X1319" i="1"/>
  <c r="D1319" i="1"/>
  <c r="E1319" i="1" s="1"/>
  <c r="B1319" i="1"/>
  <c r="C1319" i="1" s="1"/>
  <c r="AD1318" i="1"/>
  <c r="AC1318" i="1"/>
  <c r="AF1318" i="1" s="1"/>
  <c r="AB1318" i="1"/>
  <c r="AA1318" i="1"/>
  <c r="AE1318" i="1" s="1"/>
  <c r="Y1318" i="1"/>
  <c r="X1318" i="1"/>
  <c r="D1318" i="1"/>
  <c r="E1318" i="1" s="1"/>
  <c r="B1318" i="1"/>
  <c r="C1318" i="1" s="1"/>
  <c r="AD1317" i="1"/>
  <c r="AC1317" i="1"/>
  <c r="AF1317" i="1" s="1"/>
  <c r="AB1317" i="1"/>
  <c r="AA1317" i="1"/>
  <c r="AE1317" i="1" s="1"/>
  <c r="Y1317" i="1"/>
  <c r="X1317" i="1"/>
  <c r="D1317" i="1"/>
  <c r="E1317" i="1" s="1"/>
  <c r="B1317" i="1"/>
  <c r="C1317" i="1" s="1"/>
  <c r="AD1316" i="1"/>
  <c r="AC1316" i="1"/>
  <c r="AF1316" i="1" s="1"/>
  <c r="AB1316" i="1"/>
  <c r="AA1316" i="1"/>
  <c r="AE1316" i="1" s="1"/>
  <c r="Y1316" i="1"/>
  <c r="X1316" i="1"/>
  <c r="D1316" i="1"/>
  <c r="E1316" i="1" s="1"/>
  <c r="B1316" i="1"/>
  <c r="C1316" i="1" s="1"/>
  <c r="AD1315" i="1"/>
  <c r="AC1315" i="1"/>
  <c r="AF1315" i="1" s="1"/>
  <c r="AB1315" i="1"/>
  <c r="AA1315" i="1"/>
  <c r="AE1315" i="1" s="1"/>
  <c r="Y1315" i="1"/>
  <c r="X1315" i="1"/>
  <c r="D1315" i="1"/>
  <c r="E1315" i="1" s="1"/>
  <c r="B1315" i="1"/>
  <c r="C1315" i="1" s="1"/>
  <c r="AD1314" i="1"/>
  <c r="AC1314" i="1"/>
  <c r="AF1314" i="1" s="1"/>
  <c r="AB1314" i="1"/>
  <c r="AA1314" i="1"/>
  <c r="AE1314" i="1" s="1"/>
  <c r="Y1314" i="1"/>
  <c r="X1314" i="1"/>
  <c r="D1314" i="1"/>
  <c r="E1314" i="1" s="1"/>
  <c r="B1314" i="1"/>
  <c r="C1314" i="1" s="1"/>
  <c r="AD1313" i="1"/>
  <c r="AC1313" i="1"/>
  <c r="AF1313" i="1" s="1"/>
  <c r="AB1313" i="1"/>
  <c r="AA1313" i="1"/>
  <c r="AE1313" i="1" s="1"/>
  <c r="Y1313" i="1"/>
  <c r="X1313" i="1"/>
  <c r="D1313" i="1"/>
  <c r="E1313" i="1" s="1"/>
  <c r="B1313" i="1"/>
  <c r="C1313" i="1" s="1"/>
  <c r="AD1312" i="1"/>
  <c r="AC1312" i="1"/>
  <c r="AF1312" i="1" s="1"/>
  <c r="AB1312" i="1"/>
  <c r="AA1312" i="1"/>
  <c r="AE1312" i="1" s="1"/>
  <c r="Y1312" i="1"/>
  <c r="X1312" i="1"/>
  <c r="D1312" i="1"/>
  <c r="E1312" i="1" s="1"/>
  <c r="B1312" i="1"/>
  <c r="C1312" i="1" s="1"/>
  <c r="AD1311" i="1"/>
  <c r="AC1311" i="1"/>
  <c r="AF1311" i="1" s="1"/>
  <c r="AB1311" i="1"/>
  <c r="AA1311" i="1"/>
  <c r="AE1311" i="1" s="1"/>
  <c r="Y1311" i="1"/>
  <c r="X1311" i="1"/>
  <c r="D1311" i="1"/>
  <c r="E1311" i="1" s="1"/>
  <c r="B1311" i="1"/>
  <c r="C1311" i="1" s="1"/>
  <c r="AD1310" i="1"/>
  <c r="AC1310" i="1"/>
  <c r="AF1310" i="1" s="1"/>
  <c r="AB1310" i="1"/>
  <c r="AA1310" i="1"/>
  <c r="AE1310" i="1" s="1"/>
  <c r="Y1310" i="1"/>
  <c r="X1310" i="1"/>
  <c r="D1310" i="1"/>
  <c r="E1310" i="1" s="1"/>
  <c r="B1310" i="1"/>
  <c r="C1310" i="1" s="1"/>
  <c r="AD1309" i="1"/>
  <c r="AC1309" i="1"/>
  <c r="AF1309" i="1" s="1"/>
  <c r="AB1309" i="1"/>
  <c r="AA1309" i="1"/>
  <c r="AE1309" i="1" s="1"/>
  <c r="Y1309" i="1"/>
  <c r="X1309" i="1"/>
  <c r="D1309" i="1"/>
  <c r="E1309" i="1" s="1"/>
  <c r="B1309" i="1"/>
  <c r="C1309" i="1" s="1"/>
  <c r="AD1308" i="1"/>
  <c r="AC1308" i="1"/>
  <c r="AF1308" i="1" s="1"/>
  <c r="AB1308" i="1"/>
  <c r="AA1308" i="1"/>
  <c r="AE1308" i="1" s="1"/>
  <c r="Y1308" i="1"/>
  <c r="X1308" i="1"/>
  <c r="D1308" i="1"/>
  <c r="E1308" i="1" s="1"/>
  <c r="B1308" i="1"/>
  <c r="C1308" i="1" s="1"/>
  <c r="AD1307" i="1"/>
  <c r="AC1307" i="1"/>
  <c r="AF1307" i="1" s="1"/>
  <c r="AB1307" i="1"/>
  <c r="AA1307" i="1"/>
  <c r="AE1307" i="1" s="1"/>
  <c r="Y1307" i="1"/>
  <c r="X1307" i="1"/>
  <c r="D1307" i="1"/>
  <c r="E1307" i="1" s="1"/>
  <c r="B1307" i="1"/>
  <c r="C1307" i="1" s="1"/>
  <c r="AD1306" i="1"/>
  <c r="AC1306" i="1"/>
  <c r="AF1306" i="1" s="1"/>
  <c r="AB1306" i="1"/>
  <c r="AA1306" i="1"/>
  <c r="AE1306" i="1" s="1"/>
  <c r="Y1306" i="1"/>
  <c r="X1306" i="1"/>
  <c r="D1306" i="1"/>
  <c r="E1306" i="1" s="1"/>
  <c r="B1306" i="1"/>
  <c r="C1306" i="1" s="1"/>
  <c r="AD1305" i="1"/>
  <c r="AC1305" i="1"/>
  <c r="AF1305" i="1" s="1"/>
  <c r="AB1305" i="1"/>
  <c r="AA1305" i="1"/>
  <c r="AE1305" i="1" s="1"/>
  <c r="Y1305" i="1"/>
  <c r="X1305" i="1"/>
  <c r="D1305" i="1"/>
  <c r="E1305" i="1" s="1"/>
  <c r="B1305" i="1"/>
  <c r="C1305" i="1" s="1"/>
  <c r="AD1304" i="1"/>
  <c r="AC1304" i="1"/>
  <c r="AF1304" i="1" s="1"/>
  <c r="AB1304" i="1"/>
  <c r="AA1304" i="1"/>
  <c r="AE1304" i="1" s="1"/>
  <c r="Y1304" i="1"/>
  <c r="X1304" i="1"/>
  <c r="D1304" i="1"/>
  <c r="E1304" i="1" s="1"/>
  <c r="B1304" i="1"/>
  <c r="C1304" i="1" s="1"/>
  <c r="AD1303" i="1"/>
  <c r="AC1303" i="1"/>
  <c r="AF1303" i="1" s="1"/>
  <c r="AB1303" i="1"/>
  <c r="AA1303" i="1"/>
  <c r="AE1303" i="1" s="1"/>
  <c r="Y1303" i="1"/>
  <c r="X1303" i="1"/>
  <c r="D1303" i="1"/>
  <c r="E1303" i="1" s="1"/>
  <c r="B1303" i="1"/>
  <c r="C1303" i="1" s="1"/>
  <c r="AD1302" i="1"/>
  <c r="AC1302" i="1"/>
  <c r="AF1302" i="1" s="1"/>
  <c r="AB1302" i="1"/>
  <c r="AA1302" i="1"/>
  <c r="AE1302" i="1" s="1"/>
  <c r="Y1302" i="1"/>
  <c r="X1302" i="1"/>
  <c r="D1302" i="1"/>
  <c r="E1302" i="1" s="1"/>
  <c r="B1302" i="1"/>
  <c r="C1302" i="1" s="1"/>
  <c r="AD1301" i="1"/>
  <c r="AC1301" i="1"/>
  <c r="AF1301" i="1" s="1"/>
  <c r="AB1301" i="1"/>
  <c r="AA1301" i="1"/>
  <c r="AE1301" i="1" s="1"/>
  <c r="Y1301" i="1"/>
  <c r="X1301" i="1"/>
  <c r="D1301" i="1"/>
  <c r="E1301" i="1" s="1"/>
  <c r="B1301" i="1"/>
  <c r="C1301" i="1" s="1"/>
  <c r="AD1300" i="1"/>
  <c r="AC1300" i="1"/>
  <c r="AF1300" i="1" s="1"/>
  <c r="AB1300" i="1"/>
  <c r="AA1300" i="1"/>
  <c r="AE1300" i="1" s="1"/>
  <c r="Y1300" i="1"/>
  <c r="X1300" i="1"/>
  <c r="D1300" i="1"/>
  <c r="E1300" i="1" s="1"/>
  <c r="B1300" i="1"/>
  <c r="C1300" i="1" s="1"/>
  <c r="AD1299" i="1"/>
  <c r="AC1299" i="1"/>
  <c r="AF1299" i="1" s="1"/>
  <c r="AB1299" i="1"/>
  <c r="AA1299" i="1"/>
  <c r="AE1299" i="1" s="1"/>
  <c r="Y1299" i="1"/>
  <c r="X1299" i="1"/>
  <c r="D1299" i="1"/>
  <c r="E1299" i="1" s="1"/>
  <c r="B1299" i="1"/>
  <c r="C1299" i="1" s="1"/>
  <c r="AD1298" i="1"/>
  <c r="AC1298" i="1"/>
  <c r="AF1298" i="1" s="1"/>
  <c r="AB1298" i="1"/>
  <c r="AA1298" i="1"/>
  <c r="AE1298" i="1" s="1"/>
  <c r="Y1298" i="1"/>
  <c r="X1298" i="1"/>
  <c r="D1298" i="1"/>
  <c r="E1298" i="1" s="1"/>
  <c r="B1298" i="1"/>
  <c r="C1298" i="1" s="1"/>
  <c r="AD1297" i="1"/>
  <c r="AC1297" i="1"/>
  <c r="AF1297" i="1" s="1"/>
  <c r="AB1297" i="1"/>
  <c r="AA1297" i="1"/>
  <c r="AE1297" i="1" s="1"/>
  <c r="Y1297" i="1"/>
  <c r="X1297" i="1"/>
  <c r="D1297" i="1"/>
  <c r="E1297" i="1" s="1"/>
  <c r="B1297" i="1"/>
  <c r="C1297" i="1" s="1"/>
  <c r="AD1296" i="1"/>
  <c r="AC1296" i="1"/>
  <c r="AF1296" i="1" s="1"/>
  <c r="AB1296" i="1"/>
  <c r="AA1296" i="1"/>
  <c r="AE1296" i="1" s="1"/>
  <c r="Y1296" i="1"/>
  <c r="X1296" i="1"/>
  <c r="D1296" i="1"/>
  <c r="E1296" i="1" s="1"/>
  <c r="B1296" i="1"/>
  <c r="C1296" i="1" s="1"/>
  <c r="AD1295" i="1"/>
  <c r="AC1295" i="1"/>
  <c r="AF1295" i="1" s="1"/>
  <c r="AB1295" i="1"/>
  <c r="AA1295" i="1"/>
  <c r="AE1295" i="1" s="1"/>
  <c r="Y1295" i="1"/>
  <c r="X1295" i="1"/>
  <c r="D1295" i="1"/>
  <c r="E1295" i="1" s="1"/>
  <c r="B1295" i="1"/>
  <c r="C1295" i="1" s="1"/>
  <c r="AD1294" i="1"/>
  <c r="AC1294" i="1"/>
  <c r="AF1294" i="1" s="1"/>
  <c r="AB1294" i="1"/>
  <c r="AA1294" i="1"/>
  <c r="AE1294" i="1" s="1"/>
  <c r="Y1294" i="1"/>
  <c r="X1294" i="1"/>
  <c r="D1294" i="1"/>
  <c r="E1294" i="1" s="1"/>
  <c r="B1294" i="1"/>
  <c r="C1294" i="1" s="1"/>
  <c r="AD1293" i="1"/>
  <c r="AC1293" i="1"/>
  <c r="AF1293" i="1" s="1"/>
  <c r="AB1293" i="1"/>
  <c r="AA1293" i="1"/>
  <c r="AE1293" i="1" s="1"/>
  <c r="Y1293" i="1"/>
  <c r="X1293" i="1"/>
  <c r="D1293" i="1"/>
  <c r="E1293" i="1" s="1"/>
  <c r="B1293" i="1"/>
  <c r="C1293" i="1" s="1"/>
  <c r="AD1292" i="1"/>
  <c r="AC1292" i="1"/>
  <c r="AF1292" i="1" s="1"/>
  <c r="AB1292" i="1"/>
  <c r="AA1292" i="1"/>
  <c r="AE1292" i="1" s="1"/>
  <c r="Y1292" i="1"/>
  <c r="X1292" i="1"/>
  <c r="D1292" i="1"/>
  <c r="E1292" i="1" s="1"/>
  <c r="B1292" i="1"/>
  <c r="C1292" i="1" s="1"/>
  <c r="AD1291" i="1"/>
  <c r="AC1291" i="1"/>
  <c r="AF1291" i="1" s="1"/>
  <c r="AB1291" i="1"/>
  <c r="AA1291" i="1"/>
  <c r="AE1291" i="1" s="1"/>
  <c r="Y1291" i="1"/>
  <c r="X1291" i="1"/>
  <c r="D1291" i="1"/>
  <c r="E1291" i="1" s="1"/>
  <c r="B1291" i="1"/>
  <c r="C1291" i="1" s="1"/>
  <c r="AD1290" i="1"/>
  <c r="AC1290" i="1"/>
  <c r="AF1290" i="1" s="1"/>
  <c r="AB1290" i="1"/>
  <c r="AA1290" i="1"/>
  <c r="AE1290" i="1" s="1"/>
  <c r="Y1290" i="1"/>
  <c r="X1290" i="1"/>
  <c r="D1290" i="1"/>
  <c r="E1290" i="1" s="1"/>
  <c r="B1290" i="1"/>
  <c r="C1290" i="1" s="1"/>
  <c r="AD1289" i="1"/>
  <c r="AC1289" i="1"/>
  <c r="AF1289" i="1" s="1"/>
  <c r="AB1289" i="1"/>
  <c r="AA1289" i="1"/>
  <c r="AE1289" i="1" s="1"/>
  <c r="Y1289" i="1"/>
  <c r="X1289" i="1"/>
  <c r="D1289" i="1"/>
  <c r="E1289" i="1" s="1"/>
  <c r="B1289" i="1"/>
  <c r="C1289" i="1" s="1"/>
  <c r="AD1288" i="1"/>
  <c r="AC1288" i="1"/>
  <c r="AF1288" i="1" s="1"/>
  <c r="AB1288" i="1"/>
  <c r="AA1288" i="1"/>
  <c r="AE1288" i="1" s="1"/>
  <c r="Y1288" i="1"/>
  <c r="X1288" i="1"/>
  <c r="D1288" i="1"/>
  <c r="E1288" i="1" s="1"/>
  <c r="B1288" i="1"/>
  <c r="C1288" i="1" s="1"/>
  <c r="AD1287" i="1"/>
  <c r="AC1287" i="1"/>
  <c r="AF1287" i="1" s="1"/>
  <c r="AB1287" i="1"/>
  <c r="AA1287" i="1"/>
  <c r="AE1287" i="1" s="1"/>
  <c r="Y1287" i="1"/>
  <c r="X1287" i="1"/>
  <c r="D1287" i="1"/>
  <c r="E1287" i="1" s="1"/>
  <c r="B1287" i="1"/>
  <c r="C1287" i="1" s="1"/>
  <c r="AD1286" i="1"/>
  <c r="AC1286" i="1"/>
  <c r="AF1286" i="1" s="1"/>
  <c r="AB1286" i="1"/>
  <c r="AA1286" i="1"/>
  <c r="AE1286" i="1" s="1"/>
  <c r="Y1286" i="1"/>
  <c r="X1286" i="1"/>
  <c r="D1286" i="1"/>
  <c r="E1286" i="1" s="1"/>
  <c r="B1286" i="1"/>
  <c r="C1286" i="1" s="1"/>
  <c r="AD1285" i="1"/>
  <c r="AC1285" i="1"/>
  <c r="AF1285" i="1" s="1"/>
  <c r="AB1285" i="1"/>
  <c r="AA1285" i="1"/>
  <c r="AE1285" i="1" s="1"/>
  <c r="Y1285" i="1"/>
  <c r="X1285" i="1"/>
  <c r="D1285" i="1"/>
  <c r="E1285" i="1" s="1"/>
  <c r="B1285" i="1"/>
  <c r="C1285" i="1" s="1"/>
  <c r="AD1284" i="1"/>
  <c r="AC1284" i="1"/>
  <c r="AF1284" i="1" s="1"/>
  <c r="AB1284" i="1"/>
  <c r="AA1284" i="1"/>
  <c r="AE1284" i="1" s="1"/>
  <c r="Y1284" i="1"/>
  <c r="X1284" i="1"/>
  <c r="D1284" i="1"/>
  <c r="E1284" i="1" s="1"/>
  <c r="B1284" i="1"/>
  <c r="C1284" i="1" s="1"/>
  <c r="AD1283" i="1"/>
  <c r="AC1283" i="1"/>
  <c r="AF1283" i="1" s="1"/>
  <c r="AB1283" i="1"/>
  <c r="AA1283" i="1"/>
  <c r="AE1283" i="1" s="1"/>
  <c r="Y1283" i="1"/>
  <c r="X1283" i="1"/>
  <c r="D1283" i="1"/>
  <c r="E1283" i="1" s="1"/>
  <c r="B1283" i="1"/>
  <c r="C1283" i="1" s="1"/>
  <c r="AD1282" i="1"/>
  <c r="AC1282" i="1"/>
  <c r="AF1282" i="1" s="1"/>
  <c r="AB1282" i="1"/>
  <c r="AA1282" i="1"/>
  <c r="AE1282" i="1" s="1"/>
  <c r="Y1282" i="1"/>
  <c r="X1282" i="1"/>
  <c r="D1282" i="1"/>
  <c r="E1282" i="1" s="1"/>
  <c r="B1282" i="1"/>
  <c r="C1282" i="1" s="1"/>
  <c r="AD1281" i="1"/>
  <c r="AC1281" i="1"/>
  <c r="AF1281" i="1" s="1"/>
  <c r="AB1281" i="1"/>
  <c r="AA1281" i="1"/>
  <c r="AE1281" i="1" s="1"/>
  <c r="Y1281" i="1"/>
  <c r="X1281" i="1"/>
  <c r="D1281" i="1"/>
  <c r="E1281" i="1" s="1"/>
  <c r="B1281" i="1"/>
  <c r="C1281" i="1" s="1"/>
  <c r="AD1280" i="1"/>
  <c r="AC1280" i="1"/>
  <c r="AF1280" i="1" s="1"/>
  <c r="AB1280" i="1"/>
  <c r="AA1280" i="1"/>
  <c r="AE1280" i="1" s="1"/>
  <c r="Y1280" i="1"/>
  <c r="X1280" i="1"/>
  <c r="D1280" i="1"/>
  <c r="E1280" i="1" s="1"/>
  <c r="B1280" i="1"/>
  <c r="C1280" i="1" s="1"/>
  <c r="AD1279" i="1"/>
  <c r="AC1279" i="1"/>
  <c r="AF1279" i="1" s="1"/>
  <c r="AB1279" i="1"/>
  <c r="AA1279" i="1"/>
  <c r="AE1279" i="1" s="1"/>
  <c r="Y1279" i="1"/>
  <c r="X1279" i="1"/>
  <c r="D1279" i="1"/>
  <c r="E1279" i="1" s="1"/>
  <c r="B1279" i="1"/>
  <c r="C1279" i="1" s="1"/>
  <c r="AD1278" i="1"/>
  <c r="AC1278" i="1"/>
  <c r="AF1278" i="1" s="1"/>
  <c r="AB1278" i="1"/>
  <c r="AA1278" i="1"/>
  <c r="AE1278" i="1" s="1"/>
  <c r="Y1278" i="1"/>
  <c r="X1278" i="1"/>
  <c r="D1278" i="1"/>
  <c r="E1278" i="1" s="1"/>
  <c r="B1278" i="1"/>
  <c r="C1278" i="1" s="1"/>
  <c r="AD1277" i="1"/>
  <c r="AC1277" i="1"/>
  <c r="AF1277" i="1" s="1"/>
  <c r="AB1277" i="1"/>
  <c r="AA1277" i="1"/>
  <c r="AE1277" i="1" s="1"/>
  <c r="Y1277" i="1"/>
  <c r="X1277" i="1"/>
  <c r="D1277" i="1"/>
  <c r="E1277" i="1" s="1"/>
  <c r="B1277" i="1"/>
  <c r="C1277" i="1" s="1"/>
  <c r="AD1276" i="1"/>
  <c r="AC1276" i="1"/>
  <c r="AF1276" i="1" s="1"/>
  <c r="AB1276" i="1"/>
  <c r="AA1276" i="1"/>
  <c r="AE1276" i="1" s="1"/>
  <c r="Y1276" i="1"/>
  <c r="X1276" i="1"/>
  <c r="D1276" i="1"/>
  <c r="E1276" i="1" s="1"/>
  <c r="B1276" i="1"/>
  <c r="C1276" i="1" s="1"/>
  <c r="AD1275" i="1"/>
  <c r="AC1275" i="1"/>
  <c r="AF1275" i="1" s="1"/>
  <c r="AB1275" i="1"/>
  <c r="AA1275" i="1"/>
  <c r="AE1275" i="1" s="1"/>
  <c r="Y1275" i="1"/>
  <c r="X1275" i="1"/>
  <c r="D1275" i="1"/>
  <c r="E1275" i="1" s="1"/>
  <c r="B1275" i="1"/>
  <c r="C1275" i="1" s="1"/>
  <c r="AD1274" i="1"/>
  <c r="AC1274" i="1"/>
  <c r="AF1274" i="1" s="1"/>
  <c r="AB1274" i="1"/>
  <c r="AA1274" i="1"/>
  <c r="AE1274" i="1" s="1"/>
  <c r="Y1274" i="1"/>
  <c r="X1274" i="1"/>
  <c r="D1274" i="1"/>
  <c r="E1274" i="1" s="1"/>
  <c r="B1274" i="1"/>
  <c r="C1274" i="1" s="1"/>
  <c r="AD1273" i="1"/>
  <c r="AC1273" i="1"/>
  <c r="AF1273" i="1" s="1"/>
  <c r="AB1273" i="1"/>
  <c r="AA1273" i="1"/>
  <c r="AE1273" i="1" s="1"/>
  <c r="Y1273" i="1"/>
  <c r="X1273" i="1"/>
  <c r="D1273" i="1"/>
  <c r="E1273" i="1" s="1"/>
  <c r="B1273" i="1"/>
  <c r="C1273" i="1" s="1"/>
  <c r="AD1272" i="1"/>
  <c r="AC1272" i="1"/>
  <c r="AF1272" i="1" s="1"/>
  <c r="AB1272" i="1"/>
  <c r="AA1272" i="1"/>
  <c r="AE1272" i="1" s="1"/>
  <c r="Y1272" i="1"/>
  <c r="X1272" i="1"/>
  <c r="D1272" i="1"/>
  <c r="E1272" i="1" s="1"/>
  <c r="B1272" i="1"/>
  <c r="C1272" i="1" s="1"/>
  <c r="AD1271" i="1"/>
  <c r="AC1271" i="1"/>
  <c r="AF1271" i="1" s="1"/>
  <c r="AB1271" i="1"/>
  <c r="AA1271" i="1"/>
  <c r="AE1271" i="1" s="1"/>
  <c r="Y1271" i="1"/>
  <c r="X1271" i="1"/>
  <c r="D1271" i="1"/>
  <c r="E1271" i="1" s="1"/>
  <c r="B1271" i="1"/>
  <c r="C1271" i="1" s="1"/>
  <c r="AD1270" i="1"/>
  <c r="AC1270" i="1"/>
  <c r="AF1270" i="1" s="1"/>
  <c r="AB1270" i="1"/>
  <c r="AA1270" i="1"/>
  <c r="AE1270" i="1" s="1"/>
  <c r="Y1270" i="1"/>
  <c r="X1270" i="1"/>
  <c r="D1270" i="1"/>
  <c r="E1270" i="1" s="1"/>
  <c r="B1270" i="1"/>
  <c r="C1270" i="1" s="1"/>
  <c r="AD1269" i="1"/>
  <c r="AC1269" i="1"/>
  <c r="AF1269" i="1" s="1"/>
  <c r="AB1269" i="1"/>
  <c r="AA1269" i="1"/>
  <c r="AE1269" i="1" s="1"/>
  <c r="Y1269" i="1"/>
  <c r="X1269" i="1"/>
  <c r="D1269" i="1"/>
  <c r="E1269" i="1" s="1"/>
  <c r="B1269" i="1"/>
  <c r="C1269" i="1" s="1"/>
  <c r="AD1268" i="1"/>
  <c r="AC1268" i="1"/>
  <c r="AF1268" i="1" s="1"/>
  <c r="AB1268" i="1"/>
  <c r="AA1268" i="1"/>
  <c r="AE1268" i="1" s="1"/>
  <c r="Y1268" i="1"/>
  <c r="X1268" i="1"/>
  <c r="D1268" i="1"/>
  <c r="E1268" i="1" s="1"/>
  <c r="B1268" i="1"/>
  <c r="C1268" i="1" s="1"/>
  <c r="AD1267" i="1"/>
  <c r="AC1267" i="1"/>
  <c r="AF1267" i="1" s="1"/>
  <c r="AB1267" i="1"/>
  <c r="AA1267" i="1"/>
  <c r="AE1267" i="1" s="1"/>
  <c r="Y1267" i="1"/>
  <c r="X1267" i="1"/>
  <c r="D1267" i="1"/>
  <c r="E1267" i="1" s="1"/>
  <c r="B1267" i="1"/>
  <c r="C1267" i="1" s="1"/>
  <c r="AD1266" i="1"/>
  <c r="AC1266" i="1"/>
  <c r="AF1266" i="1" s="1"/>
  <c r="AB1266" i="1"/>
  <c r="AA1266" i="1"/>
  <c r="AE1266" i="1" s="1"/>
  <c r="Y1266" i="1"/>
  <c r="X1266" i="1"/>
  <c r="D1266" i="1"/>
  <c r="E1266" i="1" s="1"/>
  <c r="B1266" i="1"/>
  <c r="C1266" i="1" s="1"/>
  <c r="AD1265" i="1"/>
  <c r="AC1265" i="1"/>
  <c r="AF1265" i="1" s="1"/>
  <c r="AB1265" i="1"/>
  <c r="AA1265" i="1"/>
  <c r="AE1265" i="1" s="1"/>
  <c r="Y1265" i="1"/>
  <c r="X1265" i="1"/>
  <c r="D1265" i="1"/>
  <c r="E1265" i="1" s="1"/>
  <c r="B1265" i="1"/>
  <c r="C1265" i="1" s="1"/>
  <c r="AD1264" i="1"/>
  <c r="AC1264" i="1"/>
  <c r="AF1264" i="1" s="1"/>
  <c r="AB1264" i="1"/>
  <c r="AA1264" i="1"/>
  <c r="AE1264" i="1" s="1"/>
  <c r="Y1264" i="1"/>
  <c r="X1264" i="1"/>
  <c r="D1264" i="1"/>
  <c r="E1264" i="1" s="1"/>
  <c r="B1264" i="1"/>
  <c r="C1264" i="1" s="1"/>
  <c r="AD1263" i="1"/>
  <c r="AC1263" i="1"/>
  <c r="AF1263" i="1" s="1"/>
  <c r="AB1263" i="1"/>
  <c r="AA1263" i="1"/>
  <c r="AE1263" i="1" s="1"/>
  <c r="Y1263" i="1"/>
  <c r="X1263" i="1"/>
  <c r="D1263" i="1"/>
  <c r="E1263" i="1" s="1"/>
  <c r="B1263" i="1"/>
  <c r="C1263" i="1" s="1"/>
  <c r="AD1262" i="1"/>
  <c r="AC1262" i="1"/>
  <c r="AF1262" i="1" s="1"/>
  <c r="AB1262" i="1"/>
  <c r="AA1262" i="1"/>
  <c r="AE1262" i="1" s="1"/>
  <c r="Y1262" i="1"/>
  <c r="X1262" i="1"/>
  <c r="D1262" i="1"/>
  <c r="E1262" i="1" s="1"/>
  <c r="B1262" i="1"/>
  <c r="C1262" i="1" s="1"/>
  <c r="AD1261" i="1"/>
  <c r="AC1261" i="1"/>
  <c r="AF1261" i="1" s="1"/>
  <c r="AB1261" i="1"/>
  <c r="AA1261" i="1"/>
  <c r="AE1261" i="1" s="1"/>
  <c r="Y1261" i="1"/>
  <c r="X1261" i="1"/>
  <c r="D1261" i="1"/>
  <c r="E1261" i="1" s="1"/>
  <c r="B1261" i="1"/>
  <c r="C1261" i="1" s="1"/>
  <c r="AD1260" i="1"/>
  <c r="AC1260" i="1"/>
  <c r="AF1260" i="1" s="1"/>
  <c r="AB1260" i="1"/>
  <c r="AA1260" i="1"/>
  <c r="AE1260" i="1" s="1"/>
  <c r="Y1260" i="1"/>
  <c r="X1260" i="1"/>
  <c r="D1260" i="1"/>
  <c r="E1260" i="1" s="1"/>
  <c r="B1260" i="1"/>
  <c r="C1260" i="1" s="1"/>
  <c r="AD1259" i="1"/>
  <c r="AC1259" i="1"/>
  <c r="AF1259" i="1" s="1"/>
  <c r="AB1259" i="1"/>
  <c r="AA1259" i="1"/>
  <c r="AE1259" i="1" s="1"/>
  <c r="Y1259" i="1"/>
  <c r="X1259" i="1"/>
  <c r="D1259" i="1"/>
  <c r="E1259" i="1" s="1"/>
  <c r="B1259" i="1"/>
  <c r="C1259" i="1" s="1"/>
  <c r="AD1258" i="1"/>
  <c r="AC1258" i="1"/>
  <c r="AF1258" i="1" s="1"/>
  <c r="AB1258" i="1"/>
  <c r="AA1258" i="1"/>
  <c r="AE1258" i="1" s="1"/>
  <c r="Y1258" i="1"/>
  <c r="X1258" i="1"/>
  <c r="D1258" i="1"/>
  <c r="E1258" i="1" s="1"/>
  <c r="B1258" i="1"/>
  <c r="C1258" i="1" s="1"/>
  <c r="AD1257" i="1"/>
  <c r="AC1257" i="1"/>
  <c r="AF1257" i="1" s="1"/>
  <c r="AB1257" i="1"/>
  <c r="AA1257" i="1"/>
  <c r="AE1257" i="1" s="1"/>
  <c r="Y1257" i="1"/>
  <c r="X1257" i="1"/>
  <c r="D1257" i="1"/>
  <c r="E1257" i="1" s="1"/>
  <c r="B1257" i="1"/>
  <c r="C1257" i="1" s="1"/>
  <c r="AD1256" i="1"/>
  <c r="AC1256" i="1"/>
  <c r="AF1256" i="1" s="1"/>
  <c r="AB1256" i="1"/>
  <c r="AA1256" i="1"/>
  <c r="AE1256" i="1" s="1"/>
  <c r="Y1256" i="1"/>
  <c r="X1256" i="1"/>
  <c r="D1256" i="1"/>
  <c r="E1256" i="1" s="1"/>
  <c r="B1256" i="1"/>
  <c r="C1256" i="1" s="1"/>
  <c r="AD1255" i="1"/>
  <c r="AC1255" i="1"/>
  <c r="AF1255" i="1" s="1"/>
  <c r="AB1255" i="1"/>
  <c r="AA1255" i="1"/>
  <c r="AE1255" i="1" s="1"/>
  <c r="Y1255" i="1"/>
  <c r="X1255" i="1"/>
  <c r="D1255" i="1"/>
  <c r="E1255" i="1" s="1"/>
  <c r="B1255" i="1"/>
  <c r="C1255" i="1" s="1"/>
  <c r="AD1254" i="1"/>
  <c r="AC1254" i="1"/>
  <c r="AF1254" i="1" s="1"/>
  <c r="AB1254" i="1"/>
  <c r="AA1254" i="1"/>
  <c r="AE1254" i="1" s="1"/>
  <c r="Y1254" i="1"/>
  <c r="X1254" i="1"/>
  <c r="D1254" i="1"/>
  <c r="E1254" i="1" s="1"/>
  <c r="B1254" i="1"/>
  <c r="C1254" i="1" s="1"/>
  <c r="AD1253" i="1"/>
  <c r="AC1253" i="1"/>
  <c r="AF1253" i="1" s="1"/>
  <c r="AB1253" i="1"/>
  <c r="AA1253" i="1"/>
  <c r="AE1253" i="1" s="1"/>
  <c r="Y1253" i="1"/>
  <c r="X1253" i="1"/>
  <c r="D1253" i="1"/>
  <c r="E1253" i="1" s="1"/>
  <c r="B1253" i="1"/>
  <c r="C1253" i="1" s="1"/>
  <c r="AD1252" i="1"/>
  <c r="AC1252" i="1"/>
  <c r="AF1252" i="1" s="1"/>
  <c r="AB1252" i="1"/>
  <c r="AA1252" i="1"/>
  <c r="AE1252" i="1" s="1"/>
  <c r="Y1252" i="1"/>
  <c r="X1252" i="1"/>
  <c r="D1252" i="1"/>
  <c r="E1252" i="1" s="1"/>
  <c r="B1252" i="1"/>
  <c r="C1252" i="1" s="1"/>
  <c r="AD1251" i="1"/>
  <c r="AC1251" i="1"/>
  <c r="AF1251" i="1" s="1"/>
  <c r="AB1251" i="1"/>
  <c r="AA1251" i="1"/>
  <c r="AE1251" i="1" s="1"/>
  <c r="Y1251" i="1"/>
  <c r="X1251" i="1"/>
  <c r="D1251" i="1"/>
  <c r="E1251" i="1" s="1"/>
  <c r="B1251" i="1"/>
  <c r="C1251" i="1" s="1"/>
  <c r="AD1250" i="1"/>
  <c r="AC1250" i="1"/>
  <c r="AF1250" i="1" s="1"/>
  <c r="AB1250" i="1"/>
  <c r="AA1250" i="1"/>
  <c r="AE1250" i="1" s="1"/>
  <c r="Y1250" i="1"/>
  <c r="X1250" i="1"/>
  <c r="D1250" i="1"/>
  <c r="E1250" i="1" s="1"/>
  <c r="B1250" i="1"/>
  <c r="C1250" i="1" s="1"/>
  <c r="AD1249" i="1"/>
  <c r="AC1249" i="1"/>
  <c r="AF1249" i="1" s="1"/>
  <c r="AB1249" i="1"/>
  <c r="AA1249" i="1"/>
  <c r="AE1249" i="1" s="1"/>
  <c r="Y1249" i="1"/>
  <c r="X1249" i="1"/>
  <c r="D1249" i="1"/>
  <c r="E1249" i="1" s="1"/>
  <c r="B1249" i="1"/>
  <c r="C1249" i="1" s="1"/>
  <c r="AD1248" i="1"/>
  <c r="AC1248" i="1"/>
  <c r="AF1248" i="1" s="1"/>
  <c r="AB1248" i="1"/>
  <c r="AA1248" i="1"/>
  <c r="AE1248" i="1" s="1"/>
  <c r="Y1248" i="1"/>
  <c r="X1248" i="1"/>
  <c r="D1248" i="1"/>
  <c r="E1248" i="1" s="1"/>
  <c r="B1248" i="1"/>
  <c r="C1248" i="1" s="1"/>
  <c r="AD1247" i="1"/>
  <c r="AC1247" i="1"/>
  <c r="AF1247" i="1" s="1"/>
  <c r="AB1247" i="1"/>
  <c r="AA1247" i="1"/>
  <c r="AE1247" i="1" s="1"/>
  <c r="Y1247" i="1"/>
  <c r="X1247" i="1"/>
  <c r="D1247" i="1"/>
  <c r="E1247" i="1" s="1"/>
  <c r="B1247" i="1"/>
  <c r="C1247" i="1" s="1"/>
  <c r="AD1246" i="1"/>
  <c r="AC1246" i="1"/>
  <c r="AF1246" i="1" s="1"/>
  <c r="AB1246" i="1"/>
  <c r="AA1246" i="1"/>
  <c r="AE1246" i="1" s="1"/>
  <c r="Y1246" i="1"/>
  <c r="X1246" i="1"/>
  <c r="D1246" i="1"/>
  <c r="E1246" i="1" s="1"/>
  <c r="B1246" i="1"/>
  <c r="C1246" i="1" s="1"/>
  <c r="AD1245" i="1"/>
  <c r="AC1245" i="1"/>
  <c r="AF1245" i="1" s="1"/>
  <c r="AB1245" i="1"/>
  <c r="AA1245" i="1"/>
  <c r="AE1245" i="1" s="1"/>
  <c r="Y1245" i="1"/>
  <c r="X1245" i="1"/>
  <c r="D1245" i="1"/>
  <c r="E1245" i="1" s="1"/>
  <c r="B1245" i="1"/>
  <c r="C1245" i="1" s="1"/>
  <c r="AD1244" i="1"/>
  <c r="AC1244" i="1"/>
  <c r="AF1244" i="1" s="1"/>
  <c r="AB1244" i="1"/>
  <c r="AA1244" i="1"/>
  <c r="AE1244" i="1" s="1"/>
  <c r="Y1244" i="1"/>
  <c r="X1244" i="1"/>
  <c r="D1244" i="1"/>
  <c r="E1244" i="1" s="1"/>
  <c r="B1244" i="1"/>
  <c r="C1244" i="1" s="1"/>
  <c r="AD1243" i="1"/>
  <c r="AC1243" i="1"/>
  <c r="AF1243" i="1" s="1"/>
  <c r="AB1243" i="1"/>
  <c r="AA1243" i="1"/>
  <c r="AE1243" i="1" s="1"/>
  <c r="Y1243" i="1"/>
  <c r="X1243" i="1"/>
  <c r="D1243" i="1"/>
  <c r="E1243" i="1" s="1"/>
  <c r="B1243" i="1"/>
  <c r="C1243" i="1" s="1"/>
  <c r="AD1242" i="1"/>
  <c r="AC1242" i="1"/>
  <c r="AF1242" i="1" s="1"/>
  <c r="AB1242" i="1"/>
  <c r="AA1242" i="1"/>
  <c r="AE1242" i="1" s="1"/>
  <c r="Y1242" i="1"/>
  <c r="X1242" i="1"/>
  <c r="D1242" i="1"/>
  <c r="E1242" i="1" s="1"/>
  <c r="B1242" i="1"/>
  <c r="C1242" i="1" s="1"/>
  <c r="AD1241" i="1"/>
  <c r="AC1241" i="1"/>
  <c r="AF1241" i="1" s="1"/>
  <c r="AB1241" i="1"/>
  <c r="AA1241" i="1"/>
  <c r="AE1241" i="1" s="1"/>
  <c r="Y1241" i="1"/>
  <c r="X1241" i="1"/>
  <c r="D1241" i="1"/>
  <c r="E1241" i="1" s="1"/>
  <c r="B1241" i="1"/>
  <c r="C1241" i="1" s="1"/>
  <c r="AD1240" i="1"/>
  <c r="AC1240" i="1"/>
  <c r="AF1240" i="1" s="1"/>
  <c r="AB1240" i="1"/>
  <c r="AA1240" i="1"/>
  <c r="AE1240" i="1" s="1"/>
  <c r="Y1240" i="1"/>
  <c r="X1240" i="1"/>
  <c r="D1240" i="1"/>
  <c r="E1240" i="1" s="1"/>
  <c r="B1240" i="1"/>
  <c r="C1240" i="1" s="1"/>
  <c r="AD1239" i="1"/>
  <c r="AC1239" i="1"/>
  <c r="AF1239" i="1" s="1"/>
  <c r="AB1239" i="1"/>
  <c r="AA1239" i="1"/>
  <c r="AE1239" i="1" s="1"/>
  <c r="Y1239" i="1"/>
  <c r="X1239" i="1"/>
  <c r="D1239" i="1"/>
  <c r="E1239" i="1" s="1"/>
  <c r="B1239" i="1"/>
  <c r="C1239" i="1" s="1"/>
  <c r="AD1238" i="1"/>
  <c r="AC1238" i="1"/>
  <c r="AF1238" i="1" s="1"/>
  <c r="AB1238" i="1"/>
  <c r="AA1238" i="1"/>
  <c r="AE1238" i="1" s="1"/>
  <c r="Y1238" i="1"/>
  <c r="X1238" i="1"/>
  <c r="D1238" i="1"/>
  <c r="E1238" i="1" s="1"/>
  <c r="B1238" i="1"/>
  <c r="C1238" i="1" s="1"/>
  <c r="AD1237" i="1"/>
  <c r="AC1237" i="1"/>
  <c r="AF1237" i="1" s="1"/>
  <c r="AB1237" i="1"/>
  <c r="AA1237" i="1"/>
  <c r="AE1237" i="1" s="1"/>
  <c r="Y1237" i="1"/>
  <c r="X1237" i="1"/>
  <c r="D1237" i="1"/>
  <c r="E1237" i="1" s="1"/>
  <c r="B1237" i="1"/>
  <c r="C1237" i="1" s="1"/>
  <c r="AD1236" i="1"/>
  <c r="AC1236" i="1"/>
  <c r="AF1236" i="1" s="1"/>
  <c r="AB1236" i="1"/>
  <c r="AA1236" i="1"/>
  <c r="AE1236" i="1" s="1"/>
  <c r="Y1236" i="1"/>
  <c r="X1236" i="1"/>
  <c r="D1236" i="1"/>
  <c r="E1236" i="1" s="1"/>
  <c r="B1236" i="1"/>
  <c r="C1236" i="1" s="1"/>
  <c r="AD1235" i="1"/>
  <c r="AC1235" i="1"/>
  <c r="AF1235" i="1" s="1"/>
  <c r="AB1235" i="1"/>
  <c r="AA1235" i="1"/>
  <c r="AE1235" i="1" s="1"/>
  <c r="Y1235" i="1"/>
  <c r="X1235" i="1"/>
  <c r="D1235" i="1"/>
  <c r="E1235" i="1" s="1"/>
  <c r="B1235" i="1"/>
  <c r="C1235" i="1" s="1"/>
  <c r="AD1234" i="1"/>
  <c r="AC1234" i="1"/>
  <c r="AF1234" i="1" s="1"/>
  <c r="AB1234" i="1"/>
  <c r="AA1234" i="1"/>
  <c r="AE1234" i="1" s="1"/>
  <c r="Y1234" i="1"/>
  <c r="X1234" i="1"/>
  <c r="D1234" i="1"/>
  <c r="E1234" i="1" s="1"/>
  <c r="B1234" i="1"/>
  <c r="C1234" i="1" s="1"/>
  <c r="AD1233" i="1"/>
  <c r="AC1233" i="1"/>
  <c r="AF1233" i="1" s="1"/>
  <c r="AB1233" i="1"/>
  <c r="AA1233" i="1"/>
  <c r="AE1233" i="1" s="1"/>
  <c r="Y1233" i="1"/>
  <c r="X1233" i="1"/>
  <c r="D1233" i="1"/>
  <c r="E1233" i="1" s="1"/>
  <c r="B1233" i="1"/>
  <c r="C1233" i="1" s="1"/>
  <c r="AD1232" i="1"/>
  <c r="AC1232" i="1"/>
  <c r="AF1232" i="1" s="1"/>
  <c r="AB1232" i="1"/>
  <c r="AA1232" i="1"/>
  <c r="AE1232" i="1" s="1"/>
  <c r="Y1232" i="1"/>
  <c r="X1232" i="1"/>
  <c r="D1232" i="1"/>
  <c r="E1232" i="1" s="1"/>
  <c r="B1232" i="1"/>
  <c r="C1232" i="1" s="1"/>
  <c r="AD1231" i="1"/>
  <c r="AC1231" i="1"/>
  <c r="AF1231" i="1" s="1"/>
  <c r="AB1231" i="1"/>
  <c r="AA1231" i="1"/>
  <c r="AE1231" i="1" s="1"/>
  <c r="Y1231" i="1"/>
  <c r="X1231" i="1"/>
  <c r="D1231" i="1"/>
  <c r="E1231" i="1" s="1"/>
  <c r="B1231" i="1"/>
  <c r="C1231" i="1" s="1"/>
  <c r="AD1230" i="1"/>
  <c r="AC1230" i="1"/>
  <c r="AF1230" i="1" s="1"/>
  <c r="AB1230" i="1"/>
  <c r="AA1230" i="1"/>
  <c r="AE1230" i="1" s="1"/>
  <c r="Y1230" i="1"/>
  <c r="X1230" i="1"/>
  <c r="D1230" i="1"/>
  <c r="E1230" i="1" s="1"/>
  <c r="B1230" i="1"/>
  <c r="C1230" i="1" s="1"/>
  <c r="AD1229" i="1"/>
  <c r="AC1229" i="1"/>
  <c r="AF1229" i="1" s="1"/>
  <c r="AB1229" i="1"/>
  <c r="AA1229" i="1"/>
  <c r="AE1229" i="1" s="1"/>
  <c r="Y1229" i="1"/>
  <c r="X1229" i="1"/>
  <c r="D1229" i="1"/>
  <c r="E1229" i="1" s="1"/>
  <c r="B1229" i="1"/>
  <c r="C1229" i="1" s="1"/>
  <c r="AD1228" i="1"/>
  <c r="AC1228" i="1"/>
  <c r="AF1228" i="1" s="1"/>
  <c r="AB1228" i="1"/>
  <c r="AA1228" i="1"/>
  <c r="AE1228" i="1" s="1"/>
  <c r="Y1228" i="1"/>
  <c r="X1228" i="1"/>
  <c r="D1228" i="1"/>
  <c r="E1228" i="1" s="1"/>
  <c r="B1228" i="1"/>
  <c r="C1228" i="1" s="1"/>
  <c r="AD1227" i="1"/>
  <c r="AC1227" i="1"/>
  <c r="AF1227" i="1" s="1"/>
  <c r="AB1227" i="1"/>
  <c r="AA1227" i="1"/>
  <c r="AE1227" i="1" s="1"/>
  <c r="Y1227" i="1"/>
  <c r="X1227" i="1"/>
  <c r="D1227" i="1"/>
  <c r="E1227" i="1" s="1"/>
  <c r="B1227" i="1"/>
  <c r="C1227" i="1" s="1"/>
  <c r="AD1226" i="1"/>
  <c r="AC1226" i="1"/>
  <c r="AF1226" i="1" s="1"/>
  <c r="AB1226" i="1"/>
  <c r="AA1226" i="1"/>
  <c r="AE1226" i="1" s="1"/>
  <c r="Y1226" i="1"/>
  <c r="X1226" i="1"/>
  <c r="D1226" i="1"/>
  <c r="E1226" i="1" s="1"/>
  <c r="B1226" i="1"/>
  <c r="C1226" i="1" s="1"/>
  <c r="AD1225" i="1"/>
  <c r="AC1225" i="1"/>
  <c r="AF1225" i="1" s="1"/>
  <c r="AB1225" i="1"/>
  <c r="AA1225" i="1"/>
  <c r="AE1225" i="1" s="1"/>
  <c r="Y1225" i="1"/>
  <c r="X1225" i="1"/>
  <c r="D1225" i="1"/>
  <c r="E1225" i="1" s="1"/>
  <c r="B1225" i="1"/>
  <c r="C1225" i="1" s="1"/>
  <c r="AD1224" i="1"/>
  <c r="AC1224" i="1"/>
  <c r="AF1224" i="1" s="1"/>
  <c r="AB1224" i="1"/>
  <c r="AA1224" i="1"/>
  <c r="AE1224" i="1" s="1"/>
  <c r="Y1224" i="1"/>
  <c r="X1224" i="1"/>
  <c r="D1224" i="1"/>
  <c r="E1224" i="1" s="1"/>
  <c r="B1224" i="1"/>
  <c r="C1224" i="1" s="1"/>
  <c r="AD1223" i="1"/>
  <c r="AC1223" i="1"/>
  <c r="AF1223" i="1" s="1"/>
  <c r="AB1223" i="1"/>
  <c r="AA1223" i="1"/>
  <c r="AE1223" i="1" s="1"/>
  <c r="Y1223" i="1"/>
  <c r="X1223" i="1"/>
  <c r="D1223" i="1"/>
  <c r="E1223" i="1" s="1"/>
  <c r="B1223" i="1"/>
  <c r="C1223" i="1" s="1"/>
  <c r="AD1222" i="1"/>
  <c r="AC1222" i="1"/>
  <c r="AF1222" i="1" s="1"/>
  <c r="AB1222" i="1"/>
  <c r="AA1222" i="1"/>
  <c r="AE1222" i="1" s="1"/>
  <c r="Y1222" i="1"/>
  <c r="X1222" i="1"/>
  <c r="D1222" i="1"/>
  <c r="E1222" i="1" s="1"/>
  <c r="B1222" i="1"/>
  <c r="C1222" i="1" s="1"/>
  <c r="AD1221" i="1"/>
  <c r="AC1221" i="1"/>
  <c r="AF1221" i="1" s="1"/>
  <c r="AB1221" i="1"/>
  <c r="AA1221" i="1"/>
  <c r="AE1221" i="1" s="1"/>
  <c r="Y1221" i="1"/>
  <c r="X1221" i="1"/>
  <c r="D1221" i="1"/>
  <c r="E1221" i="1" s="1"/>
  <c r="B1221" i="1"/>
  <c r="C1221" i="1" s="1"/>
  <c r="AD1220" i="1"/>
  <c r="AC1220" i="1"/>
  <c r="AF1220" i="1" s="1"/>
  <c r="AB1220" i="1"/>
  <c r="AA1220" i="1"/>
  <c r="AE1220" i="1" s="1"/>
  <c r="Y1220" i="1"/>
  <c r="X1220" i="1"/>
  <c r="D1220" i="1"/>
  <c r="E1220" i="1" s="1"/>
  <c r="B1220" i="1"/>
  <c r="C1220" i="1" s="1"/>
  <c r="AD1219" i="1"/>
  <c r="AC1219" i="1"/>
  <c r="AF1219" i="1" s="1"/>
  <c r="AB1219" i="1"/>
  <c r="AA1219" i="1"/>
  <c r="AE1219" i="1" s="1"/>
  <c r="Y1219" i="1"/>
  <c r="X1219" i="1"/>
  <c r="D1219" i="1"/>
  <c r="E1219" i="1" s="1"/>
  <c r="B1219" i="1"/>
  <c r="C1219" i="1" s="1"/>
  <c r="AD1218" i="1"/>
  <c r="AC1218" i="1"/>
  <c r="AF1218" i="1" s="1"/>
  <c r="AB1218" i="1"/>
  <c r="AA1218" i="1"/>
  <c r="AE1218" i="1" s="1"/>
  <c r="Y1218" i="1"/>
  <c r="X1218" i="1"/>
  <c r="D1218" i="1"/>
  <c r="E1218" i="1" s="1"/>
  <c r="B1218" i="1"/>
  <c r="C1218" i="1" s="1"/>
  <c r="AD1217" i="1"/>
  <c r="AC1217" i="1"/>
  <c r="AF1217" i="1" s="1"/>
  <c r="AB1217" i="1"/>
  <c r="AA1217" i="1"/>
  <c r="AE1217" i="1" s="1"/>
  <c r="Y1217" i="1"/>
  <c r="X1217" i="1"/>
  <c r="D1217" i="1"/>
  <c r="E1217" i="1" s="1"/>
  <c r="B1217" i="1"/>
  <c r="C1217" i="1" s="1"/>
  <c r="AD1216" i="1"/>
  <c r="AC1216" i="1"/>
  <c r="AF1216" i="1" s="1"/>
  <c r="AB1216" i="1"/>
  <c r="AA1216" i="1"/>
  <c r="AE1216" i="1" s="1"/>
  <c r="Y1216" i="1"/>
  <c r="X1216" i="1"/>
  <c r="D1216" i="1"/>
  <c r="E1216" i="1" s="1"/>
  <c r="B1216" i="1"/>
  <c r="C1216" i="1" s="1"/>
  <c r="AD1215" i="1"/>
  <c r="AC1215" i="1"/>
  <c r="AF1215" i="1" s="1"/>
  <c r="AB1215" i="1"/>
  <c r="AA1215" i="1"/>
  <c r="AE1215" i="1" s="1"/>
  <c r="Y1215" i="1"/>
  <c r="X1215" i="1"/>
  <c r="D1215" i="1"/>
  <c r="E1215" i="1" s="1"/>
  <c r="B1215" i="1"/>
  <c r="C1215" i="1" s="1"/>
  <c r="AD1214" i="1"/>
  <c r="AC1214" i="1"/>
  <c r="AF1214" i="1" s="1"/>
  <c r="AB1214" i="1"/>
  <c r="AA1214" i="1"/>
  <c r="AE1214" i="1" s="1"/>
  <c r="Y1214" i="1"/>
  <c r="X1214" i="1"/>
  <c r="D1214" i="1"/>
  <c r="E1214" i="1" s="1"/>
  <c r="B1214" i="1"/>
  <c r="C1214" i="1" s="1"/>
  <c r="AD1213" i="1"/>
  <c r="AC1213" i="1"/>
  <c r="AF1213" i="1" s="1"/>
  <c r="AB1213" i="1"/>
  <c r="AA1213" i="1"/>
  <c r="AE1213" i="1" s="1"/>
  <c r="Y1213" i="1"/>
  <c r="X1213" i="1"/>
  <c r="D1213" i="1"/>
  <c r="E1213" i="1" s="1"/>
  <c r="B1213" i="1"/>
  <c r="C1213" i="1" s="1"/>
  <c r="AD1212" i="1"/>
  <c r="AC1212" i="1"/>
  <c r="AF1212" i="1" s="1"/>
  <c r="AB1212" i="1"/>
  <c r="AA1212" i="1"/>
  <c r="AE1212" i="1" s="1"/>
  <c r="Y1212" i="1"/>
  <c r="X1212" i="1"/>
  <c r="D1212" i="1"/>
  <c r="E1212" i="1" s="1"/>
  <c r="B1212" i="1"/>
  <c r="C1212" i="1" s="1"/>
  <c r="AD1211" i="1"/>
  <c r="AC1211" i="1"/>
  <c r="AF1211" i="1" s="1"/>
  <c r="AB1211" i="1"/>
  <c r="AA1211" i="1"/>
  <c r="AE1211" i="1" s="1"/>
  <c r="Y1211" i="1"/>
  <c r="X1211" i="1"/>
  <c r="D1211" i="1"/>
  <c r="E1211" i="1" s="1"/>
  <c r="B1211" i="1"/>
  <c r="C1211" i="1" s="1"/>
  <c r="AD1210" i="1"/>
  <c r="AC1210" i="1"/>
  <c r="AF1210" i="1" s="1"/>
  <c r="AB1210" i="1"/>
  <c r="AA1210" i="1"/>
  <c r="AE1210" i="1" s="1"/>
  <c r="Y1210" i="1"/>
  <c r="X1210" i="1"/>
  <c r="D1210" i="1"/>
  <c r="E1210" i="1" s="1"/>
  <c r="B1210" i="1"/>
  <c r="C1210" i="1" s="1"/>
  <c r="AD1209" i="1"/>
  <c r="AC1209" i="1"/>
  <c r="AF1209" i="1" s="1"/>
  <c r="AB1209" i="1"/>
  <c r="AA1209" i="1"/>
  <c r="AE1209" i="1" s="1"/>
  <c r="Y1209" i="1"/>
  <c r="X1209" i="1"/>
  <c r="D1209" i="1"/>
  <c r="E1209" i="1" s="1"/>
  <c r="B1209" i="1"/>
  <c r="C1209" i="1" s="1"/>
  <c r="AD1208" i="1"/>
  <c r="AC1208" i="1"/>
  <c r="AF1208" i="1" s="1"/>
  <c r="AB1208" i="1"/>
  <c r="AA1208" i="1"/>
  <c r="AE1208" i="1" s="1"/>
  <c r="Y1208" i="1"/>
  <c r="X1208" i="1"/>
  <c r="D1208" i="1"/>
  <c r="E1208" i="1" s="1"/>
  <c r="B1208" i="1"/>
  <c r="C1208" i="1" s="1"/>
  <c r="AD1207" i="1"/>
  <c r="AC1207" i="1"/>
  <c r="AF1207" i="1" s="1"/>
  <c r="AB1207" i="1"/>
  <c r="AA1207" i="1"/>
  <c r="AE1207" i="1" s="1"/>
  <c r="Y1207" i="1"/>
  <c r="X1207" i="1"/>
  <c r="D1207" i="1"/>
  <c r="E1207" i="1" s="1"/>
  <c r="B1207" i="1"/>
  <c r="C1207" i="1" s="1"/>
  <c r="AD1206" i="1"/>
  <c r="AC1206" i="1"/>
  <c r="AF1206" i="1" s="1"/>
  <c r="AB1206" i="1"/>
  <c r="AA1206" i="1"/>
  <c r="AE1206" i="1" s="1"/>
  <c r="Y1206" i="1"/>
  <c r="X1206" i="1"/>
  <c r="D1206" i="1"/>
  <c r="E1206" i="1" s="1"/>
  <c r="B1206" i="1"/>
  <c r="C1206" i="1" s="1"/>
  <c r="AD1205" i="1"/>
  <c r="AC1205" i="1"/>
  <c r="AF1205" i="1" s="1"/>
  <c r="AB1205" i="1"/>
  <c r="AA1205" i="1"/>
  <c r="AE1205" i="1" s="1"/>
  <c r="Y1205" i="1"/>
  <c r="X1205" i="1"/>
  <c r="D1205" i="1"/>
  <c r="E1205" i="1" s="1"/>
  <c r="B1205" i="1"/>
  <c r="C1205" i="1" s="1"/>
  <c r="AD1204" i="1"/>
  <c r="AC1204" i="1"/>
  <c r="AF1204" i="1" s="1"/>
  <c r="AB1204" i="1"/>
  <c r="AA1204" i="1"/>
  <c r="AE1204" i="1" s="1"/>
  <c r="Y1204" i="1"/>
  <c r="X1204" i="1"/>
  <c r="D1204" i="1"/>
  <c r="E1204" i="1" s="1"/>
  <c r="B1204" i="1"/>
  <c r="C1204" i="1" s="1"/>
  <c r="AD1203" i="1"/>
  <c r="AC1203" i="1"/>
  <c r="AF1203" i="1" s="1"/>
  <c r="AB1203" i="1"/>
  <c r="AA1203" i="1"/>
  <c r="AE1203" i="1" s="1"/>
  <c r="Y1203" i="1"/>
  <c r="X1203" i="1"/>
  <c r="D1203" i="1"/>
  <c r="E1203" i="1" s="1"/>
  <c r="B1203" i="1"/>
  <c r="C1203" i="1" s="1"/>
  <c r="AD1202" i="1"/>
  <c r="AC1202" i="1"/>
  <c r="AF1202" i="1" s="1"/>
  <c r="AB1202" i="1"/>
  <c r="AA1202" i="1"/>
  <c r="AE1202" i="1" s="1"/>
  <c r="Y1202" i="1"/>
  <c r="X1202" i="1"/>
  <c r="D1202" i="1"/>
  <c r="E1202" i="1" s="1"/>
  <c r="B1202" i="1"/>
  <c r="C1202" i="1" s="1"/>
  <c r="AD1201" i="1"/>
  <c r="AC1201" i="1"/>
  <c r="AF1201" i="1" s="1"/>
  <c r="AB1201" i="1"/>
  <c r="AA1201" i="1"/>
  <c r="AE1201" i="1" s="1"/>
  <c r="Y1201" i="1"/>
  <c r="X1201" i="1"/>
  <c r="D1201" i="1"/>
  <c r="E1201" i="1" s="1"/>
  <c r="B1201" i="1"/>
  <c r="C1201" i="1" s="1"/>
  <c r="AD1200" i="1"/>
  <c r="AC1200" i="1"/>
  <c r="AF1200" i="1" s="1"/>
  <c r="AB1200" i="1"/>
  <c r="AA1200" i="1"/>
  <c r="AE1200" i="1" s="1"/>
  <c r="Y1200" i="1"/>
  <c r="X1200" i="1"/>
  <c r="D1200" i="1"/>
  <c r="E1200" i="1" s="1"/>
  <c r="B1200" i="1"/>
  <c r="C1200" i="1" s="1"/>
  <c r="AD1199" i="1"/>
  <c r="AC1199" i="1"/>
  <c r="AF1199" i="1" s="1"/>
  <c r="AB1199" i="1"/>
  <c r="AA1199" i="1"/>
  <c r="AE1199" i="1" s="1"/>
  <c r="Y1199" i="1"/>
  <c r="X1199" i="1"/>
  <c r="D1199" i="1"/>
  <c r="E1199" i="1" s="1"/>
  <c r="B1199" i="1"/>
  <c r="C1199" i="1" s="1"/>
  <c r="AD1198" i="1"/>
  <c r="AC1198" i="1"/>
  <c r="AF1198" i="1" s="1"/>
  <c r="AB1198" i="1"/>
  <c r="AA1198" i="1"/>
  <c r="AE1198" i="1" s="1"/>
  <c r="Y1198" i="1"/>
  <c r="X1198" i="1"/>
  <c r="D1198" i="1"/>
  <c r="E1198" i="1" s="1"/>
  <c r="B1198" i="1"/>
  <c r="C1198" i="1" s="1"/>
  <c r="AD1197" i="1"/>
  <c r="AC1197" i="1"/>
  <c r="AF1197" i="1" s="1"/>
  <c r="AB1197" i="1"/>
  <c r="AA1197" i="1"/>
  <c r="AE1197" i="1" s="1"/>
  <c r="Y1197" i="1"/>
  <c r="X1197" i="1"/>
  <c r="D1197" i="1"/>
  <c r="E1197" i="1" s="1"/>
  <c r="B1197" i="1"/>
  <c r="C1197" i="1" s="1"/>
  <c r="AD1196" i="1"/>
  <c r="AC1196" i="1"/>
  <c r="AF1196" i="1" s="1"/>
  <c r="AB1196" i="1"/>
  <c r="AA1196" i="1"/>
  <c r="AE1196" i="1" s="1"/>
  <c r="Y1196" i="1"/>
  <c r="X1196" i="1"/>
  <c r="D1196" i="1"/>
  <c r="E1196" i="1" s="1"/>
  <c r="B1196" i="1"/>
  <c r="C1196" i="1" s="1"/>
  <c r="AD1195" i="1"/>
  <c r="AC1195" i="1"/>
  <c r="AF1195" i="1" s="1"/>
  <c r="AB1195" i="1"/>
  <c r="AA1195" i="1"/>
  <c r="AE1195" i="1" s="1"/>
  <c r="Y1195" i="1"/>
  <c r="X1195" i="1"/>
  <c r="D1195" i="1"/>
  <c r="E1195" i="1" s="1"/>
  <c r="B1195" i="1"/>
  <c r="C1195" i="1" s="1"/>
  <c r="AD1194" i="1"/>
  <c r="AC1194" i="1"/>
  <c r="AF1194" i="1" s="1"/>
  <c r="AB1194" i="1"/>
  <c r="AA1194" i="1"/>
  <c r="AE1194" i="1" s="1"/>
  <c r="Y1194" i="1"/>
  <c r="X1194" i="1"/>
  <c r="D1194" i="1"/>
  <c r="E1194" i="1" s="1"/>
  <c r="B1194" i="1"/>
  <c r="C1194" i="1" s="1"/>
  <c r="AD1193" i="1"/>
  <c r="AC1193" i="1"/>
  <c r="AF1193" i="1" s="1"/>
  <c r="AB1193" i="1"/>
  <c r="AA1193" i="1"/>
  <c r="AE1193" i="1" s="1"/>
  <c r="Y1193" i="1"/>
  <c r="X1193" i="1"/>
  <c r="D1193" i="1"/>
  <c r="E1193" i="1" s="1"/>
  <c r="B1193" i="1"/>
  <c r="C1193" i="1" s="1"/>
  <c r="AD1192" i="1"/>
  <c r="AC1192" i="1"/>
  <c r="AF1192" i="1" s="1"/>
  <c r="AB1192" i="1"/>
  <c r="AA1192" i="1"/>
  <c r="AE1192" i="1" s="1"/>
  <c r="Y1192" i="1"/>
  <c r="X1192" i="1"/>
  <c r="D1192" i="1"/>
  <c r="E1192" i="1" s="1"/>
  <c r="B1192" i="1"/>
  <c r="C1192" i="1" s="1"/>
  <c r="AD1191" i="1"/>
  <c r="AC1191" i="1"/>
  <c r="AF1191" i="1" s="1"/>
  <c r="AB1191" i="1"/>
  <c r="AA1191" i="1"/>
  <c r="AE1191" i="1" s="1"/>
  <c r="Y1191" i="1"/>
  <c r="X1191" i="1"/>
  <c r="D1191" i="1"/>
  <c r="E1191" i="1" s="1"/>
  <c r="B1191" i="1"/>
  <c r="C1191" i="1" s="1"/>
  <c r="AD1190" i="1"/>
  <c r="AC1190" i="1"/>
  <c r="AF1190" i="1" s="1"/>
  <c r="AB1190" i="1"/>
  <c r="AA1190" i="1"/>
  <c r="AE1190" i="1" s="1"/>
  <c r="Y1190" i="1"/>
  <c r="X1190" i="1"/>
  <c r="D1190" i="1"/>
  <c r="E1190" i="1" s="1"/>
  <c r="B1190" i="1"/>
  <c r="C1190" i="1" s="1"/>
  <c r="AD1189" i="1"/>
  <c r="AC1189" i="1"/>
  <c r="AF1189" i="1" s="1"/>
  <c r="AB1189" i="1"/>
  <c r="AA1189" i="1"/>
  <c r="AE1189" i="1" s="1"/>
  <c r="Y1189" i="1"/>
  <c r="X1189" i="1"/>
  <c r="D1189" i="1"/>
  <c r="E1189" i="1" s="1"/>
  <c r="B1189" i="1"/>
  <c r="C1189" i="1" s="1"/>
  <c r="AD1188" i="1"/>
  <c r="AC1188" i="1"/>
  <c r="AF1188" i="1" s="1"/>
  <c r="AB1188" i="1"/>
  <c r="AA1188" i="1"/>
  <c r="AE1188" i="1" s="1"/>
  <c r="Y1188" i="1"/>
  <c r="X1188" i="1"/>
  <c r="D1188" i="1"/>
  <c r="E1188" i="1" s="1"/>
  <c r="B1188" i="1"/>
  <c r="C1188" i="1" s="1"/>
  <c r="AD1187" i="1"/>
  <c r="AC1187" i="1"/>
  <c r="AF1187" i="1" s="1"/>
  <c r="AB1187" i="1"/>
  <c r="AA1187" i="1"/>
  <c r="AE1187" i="1" s="1"/>
  <c r="Y1187" i="1"/>
  <c r="X1187" i="1"/>
  <c r="D1187" i="1"/>
  <c r="E1187" i="1" s="1"/>
  <c r="B1187" i="1"/>
  <c r="C1187" i="1" s="1"/>
  <c r="AD1186" i="1"/>
  <c r="AC1186" i="1"/>
  <c r="AF1186" i="1" s="1"/>
  <c r="AB1186" i="1"/>
  <c r="AA1186" i="1"/>
  <c r="AE1186" i="1" s="1"/>
  <c r="Y1186" i="1"/>
  <c r="X1186" i="1"/>
  <c r="D1186" i="1"/>
  <c r="E1186" i="1" s="1"/>
  <c r="B1186" i="1"/>
  <c r="C1186" i="1" s="1"/>
  <c r="AD1185" i="1"/>
  <c r="AC1185" i="1"/>
  <c r="AF1185" i="1" s="1"/>
  <c r="AB1185" i="1"/>
  <c r="AA1185" i="1"/>
  <c r="AE1185" i="1" s="1"/>
  <c r="Y1185" i="1"/>
  <c r="X1185" i="1"/>
  <c r="D1185" i="1"/>
  <c r="E1185" i="1" s="1"/>
  <c r="B1185" i="1"/>
  <c r="C1185" i="1" s="1"/>
  <c r="AD1184" i="1"/>
  <c r="AC1184" i="1"/>
  <c r="AF1184" i="1" s="1"/>
  <c r="AB1184" i="1"/>
  <c r="AA1184" i="1"/>
  <c r="AE1184" i="1" s="1"/>
  <c r="Y1184" i="1"/>
  <c r="X1184" i="1"/>
  <c r="D1184" i="1"/>
  <c r="E1184" i="1" s="1"/>
  <c r="B1184" i="1"/>
  <c r="C1184" i="1" s="1"/>
  <c r="AD1183" i="1"/>
  <c r="AC1183" i="1"/>
  <c r="AF1183" i="1" s="1"/>
  <c r="AB1183" i="1"/>
  <c r="AA1183" i="1"/>
  <c r="AE1183" i="1" s="1"/>
  <c r="Y1183" i="1"/>
  <c r="X1183" i="1"/>
  <c r="D1183" i="1"/>
  <c r="E1183" i="1" s="1"/>
  <c r="B1183" i="1"/>
  <c r="C1183" i="1" s="1"/>
  <c r="AD1182" i="1"/>
  <c r="AC1182" i="1"/>
  <c r="AF1182" i="1" s="1"/>
  <c r="AB1182" i="1"/>
  <c r="AA1182" i="1"/>
  <c r="AE1182" i="1" s="1"/>
  <c r="Y1182" i="1"/>
  <c r="X1182" i="1"/>
  <c r="D1182" i="1"/>
  <c r="E1182" i="1" s="1"/>
  <c r="B1182" i="1"/>
  <c r="C1182" i="1" s="1"/>
  <c r="AD1181" i="1"/>
  <c r="AC1181" i="1"/>
  <c r="AF1181" i="1" s="1"/>
  <c r="AB1181" i="1"/>
  <c r="AA1181" i="1"/>
  <c r="AE1181" i="1" s="1"/>
  <c r="Y1181" i="1"/>
  <c r="X1181" i="1"/>
  <c r="D1181" i="1"/>
  <c r="E1181" i="1" s="1"/>
  <c r="B1181" i="1"/>
  <c r="C1181" i="1" s="1"/>
  <c r="AD1180" i="1"/>
  <c r="AC1180" i="1"/>
  <c r="AF1180" i="1" s="1"/>
  <c r="AB1180" i="1"/>
  <c r="AA1180" i="1"/>
  <c r="AE1180" i="1" s="1"/>
  <c r="Y1180" i="1"/>
  <c r="X1180" i="1"/>
  <c r="D1180" i="1"/>
  <c r="E1180" i="1" s="1"/>
  <c r="B1180" i="1"/>
  <c r="C1180" i="1" s="1"/>
  <c r="AD1179" i="1"/>
  <c r="AC1179" i="1"/>
  <c r="AF1179" i="1" s="1"/>
  <c r="AB1179" i="1"/>
  <c r="AA1179" i="1"/>
  <c r="AE1179" i="1" s="1"/>
  <c r="Y1179" i="1"/>
  <c r="X1179" i="1"/>
  <c r="D1179" i="1"/>
  <c r="E1179" i="1" s="1"/>
  <c r="B1179" i="1"/>
  <c r="C1179" i="1" s="1"/>
  <c r="AD1178" i="1"/>
  <c r="AC1178" i="1"/>
  <c r="AF1178" i="1" s="1"/>
  <c r="AB1178" i="1"/>
  <c r="AA1178" i="1"/>
  <c r="AE1178" i="1" s="1"/>
  <c r="Y1178" i="1"/>
  <c r="X1178" i="1"/>
  <c r="D1178" i="1"/>
  <c r="E1178" i="1" s="1"/>
  <c r="B1178" i="1"/>
  <c r="C1178" i="1" s="1"/>
  <c r="AD1177" i="1"/>
  <c r="AC1177" i="1"/>
  <c r="AF1177" i="1" s="1"/>
  <c r="AB1177" i="1"/>
  <c r="AA1177" i="1"/>
  <c r="AE1177" i="1" s="1"/>
  <c r="Y1177" i="1"/>
  <c r="X1177" i="1"/>
  <c r="D1177" i="1"/>
  <c r="E1177" i="1" s="1"/>
  <c r="B1177" i="1"/>
  <c r="C1177" i="1" s="1"/>
  <c r="AD1176" i="1"/>
  <c r="AC1176" i="1"/>
  <c r="AF1176" i="1" s="1"/>
  <c r="AB1176" i="1"/>
  <c r="AA1176" i="1"/>
  <c r="AE1176" i="1" s="1"/>
  <c r="Y1176" i="1"/>
  <c r="X1176" i="1"/>
  <c r="D1176" i="1"/>
  <c r="E1176" i="1" s="1"/>
  <c r="B1176" i="1"/>
  <c r="C1176" i="1" s="1"/>
  <c r="AD1175" i="1"/>
  <c r="AC1175" i="1"/>
  <c r="AF1175" i="1" s="1"/>
  <c r="AB1175" i="1"/>
  <c r="AA1175" i="1"/>
  <c r="AE1175" i="1" s="1"/>
  <c r="Y1175" i="1"/>
  <c r="X1175" i="1"/>
  <c r="D1175" i="1"/>
  <c r="E1175" i="1" s="1"/>
  <c r="B1175" i="1"/>
  <c r="C1175" i="1" s="1"/>
  <c r="AD1174" i="1"/>
  <c r="AC1174" i="1"/>
  <c r="AF1174" i="1" s="1"/>
  <c r="AB1174" i="1"/>
  <c r="AA1174" i="1"/>
  <c r="AE1174" i="1" s="1"/>
  <c r="Y1174" i="1"/>
  <c r="X1174" i="1"/>
  <c r="D1174" i="1"/>
  <c r="E1174" i="1" s="1"/>
  <c r="B1174" i="1"/>
  <c r="C1174" i="1" s="1"/>
  <c r="AD1173" i="1"/>
  <c r="AC1173" i="1"/>
  <c r="AF1173" i="1" s="1"/>
  <c r="AB1173" i="1"/>
  <c r="AA1173" i="1"/>
  <c r="AE1173" i="1" s="1"/>
  <c r="Y1173" i="1"/>
  <c r="X1173" i="1"/>
  <c r="D1173" i="1"/>
  <c r="E1173" i="1" s="1"/>
  <c r="B1173" i="1"/>
  <c r="C1173" i="1" s="1"/>
  <c r="AD1172" i="1"/>
  <c r="AC1172" i="1"/>
  <c r="AF1172" i="1" s="1"/>
  <c r="AB1172" i="1"/>
  <c r="AA1172" i="1"/>
  <c r="AE1172" i="1" s="1"/>
  <c r="Y1172" i="1"/>
  <c r="X1172" i="1"/>
  <c r="D1172" i="1"/>
  <c r="E1172" i="1" s="1"/>
  <c r="B1172" i="1"/>
  <c r="C1172" i="1" s="1"/>
  <c r="AD1171" i="1"/>
  <c r="AC1171" i="1"/>
  <c r="AF1171" i="1" s="1"/>
  <c r="AB1171" i="1"/>
  <c r="AA1171" i="1"/>
  <c r="AE1171" i="1" s="1"/>
  <c r="Y1171" i="1"/>
  <c r="X1171" i="1"/>
  <c r="D1171" i="1"/>
  <c r="E1171" i="1" s="1"/>
  <c r="B1171" i="1"/>
  <c r="C1171" i="1" s="1"/>
  <c r="AD1170" i="1"/>
  <c r="AC1170" i="1"/>
  <c r="AF1170" i="1" s="1"/>
  <c r="AB1170" i="1"/>
  <c r="AA1170" i="1"/>
  <c r="AE1170" i="1" s="1"/>
  <c r="Y1170" i="1"/>
  <c r="X1170" i="1"/>
  <c r="D1170" i="1"/>
  <c r="E1170" i="1" s="1"/>
  <c r="B1170" i="1"/>
  <c r="C1170" i="1" s="1"/>
  <c r="AD1169" i="1"/>
  <c r="AC1169" i="1"/>
  <c r="AF1169" i="1" s="1"/>
  <c r="AB1169" i="1"/>
  <c r="AA1169" i="1"/>
  <c r="AE1169" i="1" s="1"/>
  <c r="Y1169" i="1"/>
  <c r="X1169" i="1"/>
  <c r="D1169" i="1"/>
  <c r="E1169" i="1" s="1"/>
  <c r="B1169" i="1"/>
  <c r="C1169" i="1" s="1"/>
  <c r="AD1168" i="1"/>
  <c r="AC1168" i="1"/>
  <c r="AF1168" i="1" s="1"/>
  <c r="AB1168" i="1"/>
  <c r="AA1168" i="1"/>
  <c r="AE1168" i="1" s="1"/>
  <c r="Y1168" i="1"/>
  <c r="X1168" i="1"/>
  <c r="D1168" i="1"/>
  <c r="E1168" i="1" s="1"/>
  <c r="B1168" i="1"/>
  <c r="C1168" i="1" s="1"/>
  <c r="AD1167" i="1"/>
  <c r="AC1167" i="1"/>
  <c r="AF1167" i="1" s="1"/>
  <c r="AB1167" i="1"/>
  <c r="AA1167" i="1"/>
  <c r="AE1167" i="1" s="1"/>
  <c r="Y1167" i="1"/>
  <c r="X1167" i="1"/>
  <c r="D1167" i="1"/>
  <c r="E1167" i="1" s="1"/>
  <c r="B1167" i="1"/>
  <c r="C1167" i="1" s="1"/>
  <c r="AD1166" i="1"/>
  <c r="AC1166" i="1"/>
  <c r="AF1166" i="1" s="1"/>
  <c r="AB1166" i="1"/>
  <c r="AA1166" i="1"/>
  <c r="AE1166" i="1" s="1"/>
  <c r="Y1166" i="1"/>
  <c r="X1166" i="1"/>
  <c r="D1166" i="1"/>
  <c r="E1166" i="1" s="1"/>
  <c r="B1166" i="1"/>
  <c r="C1166" i="1" s="1"/>
  <c r="AD1165" i="1"/>
  <c r="AC1165" i="1"/>
  <c r="AF1165" i="1" s="1"/>
  <c r="AB1165" i="1"/>
  <c r="AA1165" i="1"/>
  <c r="AE1165" i="1" s="1"/>
  <c r="Y1165" i="1"/>
  <c r="X1165" i="1"/>
  <c r="D1165" i="1"/>
  <c r="E1165" i="1" s="1"/>
  <c r="B1165" i="1"/>
  <c r="C1165" i="1" s="1"/>
  <c r="AD1164" i="1"/>
  <c r="AC1164" i="1"/>
  <c r="AF1164" i="1" s="1"/>
  <c r="AB1164" i="1"/>
  <c r="AA1164" i="1"/>
  <c r="AE1164" i="1" s="1"/>
  <c r="Y1164" i="1"/>
  <c r="X1164" i="1"/>
  <c r="D1164" i="1"/>
  <c r="E1164" i="1" s="1"/>
  <c r="B1164" i="1"/>
  <c r="C1164" i="1" s="1"/>
  <c r="AD1163" i="1"/>
  <c r="AC1163" i="1"/>
  <c r="AF1163" i="1" s="1"/>
  <c r="AB1163" i="1"/>
  <c r="AA1163" i="1"/>
  <c r="AE1163" i="1" s="1"/>
  <c r="Y1163" i="1"/>
  <c r="X1163" i="1"/>
  <c r="D1163" i="1"/>
  <c r="E1163" i="1" s="1"/>
  <c r="B1163" i="1"/>
  <c r="C1163" i="1" s="1"/>
  <c r="AD1162" i="1"/>
  <c r="AC1162" i="1"/>
  <c r="AF1162" i="1" s="1"/>
  <c r="AB1162" i="1"/>
  <c r="AA1162" i="1"/>
  <c r="AE1162" i="1" s="1"/>
  <c r="Y1162" i="1"/>
  <c r="X1162" i="1"/>
  <c r="D1162" i="1"/>
  <c r="E1162" i="1" s="1"/>
  <c r="B1162" i="1"/>
  <c r="C1162" i="1" s="1"/>
  <c r="AD1161" i="1"/>
  <c r="AC1161" i="1"/>
  <c r="AF1161" i="1" s="1"/>
  <c r="AB1161" i="1"/>
  <c r="AA1161" i="1"/>
  <c r="AE1161" i="1" s="1"/>
  <c r="Y1161" i="1"/>
  <c r="X1161" i="1"/>
  <c r="D1161" i="1"/>
  <c r="E1161" i="1" s="1"/>
  <c r="B1161" i="1"/>
  <c r="C1161" i="1" s="1"/>
  <c r="AD1160" i="1"/>
  <c r="AC1160" i="1"/>
  <c r="AF1160" i="1" s="1"/>
  <c r="AB1160" i="1"/>
  <c r="AA1160" i="1"/>
  <c r="AE1160" i="1" s="1"/>
  <c r="Y1160" i="1"/>
  <c r="X1160" i="1"/>
  <c r="D1160" i="1"/>
  <c r="E1160" i="1" s="1"/>
  <c r="B1160" i="1"/>
  <c r="C1160" i="1" s="1"/>
  <c r="AD1159" i="1"/>
  <c r="AC1159" i="1"/>
  <c r="AF1159" i="1" s="1"/>
  <c r="AB1159" i="1"/>
  <c r="AA1159" i="1"/>
  <c r="AE1159" i="1" s="1"/>
  <c r="Y1159" i="1"/>
  <c r="X1159" i="1"/>
  <c r="D1159" i="1"/>
  <c r="E1159" i="1" s="1"/>
  <c r="B1159" i="1"/>
  <c r="C1159" i="1" s="1"/>
  <c r="AD1158" i="1"/>
  <c r="AC1158" i="1"/>
  <c r="AF1158" i="1" s="1"/>
  <c r="AB1158" i="1"/>
  <c r="AA1158" i="1"/>
  <c r="AE1158" i="1" s="1"/>
  <c r="Y1158" i="1"/>
  <c r="X1158" i="1"/>
  <c r="D1158" i="1"/>
  <c r="E1158" i="1" s="1"/>
  <c r="B1158" i="1"/>
  <c r="C1158" i="1" s="1"/>
  <c r="AD1157" i="1"/>
  <c r="AC1157" i="1"/>
  <c r="AF1157" i="1" s="1"/>
  <c r="AB1157" i="1"/>
  <c r="AA1157" i="1"/>
  <c r="AE1157" i="1" s="1"/>
  <c r="Y1157" i="1"/>
  <c r="X1157" i="1"/>
  <c r="D1157" i="1"/>
  <c r="E1157" i="1" s="1"/>
  <c r="B1157" i="1"/>
  <c r="C1157" i="1" s="1"/>
  <c r="AD1156" i="1"/>
  <c r="AC1156" i="1"/>
  <c r="AF1156" i="1" s="1"/>
  <c r="AB1156" i="1"/>
  <c r="AA1156" i="1"/>
  <c r="AE1156" i="1" s="1"/>
  <c r="Y1156" i="1"/>
  <c r="X1156" i="1"/>
  <c r="D1156" i="1"/>
  <c r="E1156" i="1" s="1"/>
  <c r="B1156" i="1"/>
  <c r="C1156" i="1" s="1"/>
  <c r="AD1155" i="1"/>
  <c r="AC1155" i="1"/>
  <c r="AF1155" i="1" s="1"/>
  <c r="AB1155" i="1"/>
  <c r="AA1155" i="1"/>
  <c r="AE1155" i="1" s="1"/>
  <c r="Y1155" i="1"/>
  <c r="X1155" i="1"/>
  <c r="D1155" i="1"/>
  <c r="E1155" i="1" s="1"/>
  <c r="B1155" i="1"/>
  <c r="C1155" i="1" s="1"/>
  <c r="AD1154" i="1"/>
  <c r="AC1154" i="1"/>
  <c r="AF1154" i="1" s="1"/>
  <c r="AB1154" i="1"/>
  <c r="AA1154" i="1"/>
  <c r="AE1154" i="1" s="1"/>
  <c r="Y1154" i="1"/>
  <c r="X1154" i="1"/>
  <c r="D1154" i="1"/>
  <c r="E1154" i="1" s="1"/>
  <c r="B1154" i="1"/>
  <c r="C1154" i="1" s="1"/>
  <c r="AD1153" i="1"/>
  <c r="AC1153" i="1"/>
  <c r="AF1153" i="1" s="1"/>
  <c r="AB1153" i="1"/>
  <c r="AA1153" i="1"/>
  <c r="AE1153" i="1" s="1"/>
  <c r="Y1153" i="1"/>
  <c r="X1153" i="1"/>
  <c r="D1153" i="1"/>
  <c r="E1153" i="1" s="1"/>
  <c r="B1153" i="1"/>
  <c r="C1153" i="1" s="1"/>
  <c r="AD1152" i="1"/>
  <c r="AC1152" i="1"/>
  <c r="AF1152" i="1" s="1"/>
  <c r="AB1152" i="1"/>
  <c r="AA1152" i="1"/>
  <c r="AE1152" i="1" s="1"/>
  <c r="Y1152" i="1"/>
  <c r="X1152" i="1"/>
  <c r="D1152" i="1"/>
  <c r="E1152" i="1" s="1"/>
  <c r="B1152" i="1"/>
  <c r="C1152" i="1" s="1"/>
  <c r="AD1151" i="1"/>
  <c r="AC1151" i="1"/>
  <c r="AF1151" i="1" s="1"/>
  <c r="AB1151" i="1"/>
  <c r="AA1151" i="1"/>
  <c r="AE1151" i="1" s="1"/>
  <c r="Y1151" i="1"/>
  <c r="X1151" i="1"/>
  <c r="D1151" i="1"/>
  <c r="E1151" i="1" s="1"/>
  <c r="B1151" i="1"/>
  <c r="C1151" i="1" s="1"/>
  <c r="AD1150" i="1"/>
  <c r="AC1150" i="1"/>
  <c r="AF1150" i="1" s="1"/>
  <c r="AB1150" i="1"/>
  <c r="AA1150" i="1"/>
  <c r="AE1150" i="1" s="1"/>
  <c r="Y1150" i="1"/>
  <c r="X1150" i="1"/>
  <c r="D1150" i="1"/>
  <c r="E1150" i="1" s="1"/>
  <c r="B1150" i="1"/>
  <c r="C1150" i="1" s="1"/>
  <c r="AD1149" i="1"/>
  <c r="AC1149" i="1"/>
  <c r="AF1149" i="1" s="1"/>
  <c r="AB1149" i="1"/>
  <c r="AA1149" i="1"/>
  <c r="AE1149" i="1" s="1"/>
  <c r="Y1149" i="1"/>
  <c r="X1149" i="1"/>
  <c r="D1149" i="1"/>
  <c r="E1149" i="1" s="1"/>
  <c r="B1149" i="1"/>
  <c r="C1149" i="1" s="1"/>
  <c r="AD1148" i="1"/>
  <c r="AC1148" i="1"/>
  <c r="AF1148" i="1" s="1"/>
  <c r="AB1148" i="1"/>
  <c r="AA1148" i="1"/>
  <c r="AE1148" i="1" s="1"/>
  <c r="Y1148" i="1"/>
  <c r="X1148" i="1"/>
  <c r="D1148" i="1"/>
  <c r="E1148" i="1" s="1"/>
  <c r="B1148" i="1"/>
  <c r="C1148" i="1" s="1"/>
  <c r="AD1147" i="1"/>
  <c r="AC1147" i="1"/>
  <c r="AF1147" i="1" s="1"/>
  <c r="AB1147" i="1"/>
  <c r="AA1147" i="1"/>
  <c r="AE1147" i="1" s="1"/>
  <c r="Y1147" i="1"/>
  <c r="X1147" i="1"/>
  <c r="D1147" i="1"/>
  <c r="E1147" i="1" s="1"/>
  <c r="B1147" i="1"/>
  <c r="C1147" i="1" s="1"/>
  <c r="AD1146" i="1"/>
  <c r="AC1146" i="1"/>
  <c r="AF1146" i="1" s="1"/>
  <c r="AB1146" i="1"/>
  <c r="AA1146" i="1"/>
  <c r="AE1146" i="1" s="1"/>
  <c r="Y1146" i="1"/>
  <c r="X1146" i="1"/>
  <c r="D1146" i="1"/>
  <c r="E1146" i="1" s="1"/>
  <c r="B1146" i="1"/>
  <c r="C1146" i="1" s="1"/>
  <c r="AD1145" i="1"/>
  <c r="AC1145" i="1"/>
  <c r="AF1145" i="1" s="1"/>
  <c r="AB1145" i="1"/>
  <c r="AA1145" i="1"/>
  <c r="AE1145" i="1" s="1"/>
  <c r="Y1145" i="1"/>
  <c r="X1145" i="1"/>
  <c r="D1145" i="1"/>
  <c r="E1145" i="1" s="1"/>
  <c r="B1145" i="1"/>
  <c r="C1145" i="1" s="1"/>
  <c r="AD1144" i="1"/>
  <c r="AC1144" i="1"/>
  <c r="AF1144" i="1" s="1"/>
  <c r="AB1144" i="1"/>
  <c r="AA1144" i="1"/>
  <c r="AE1144" i="1" s="1"/>
  <c r="Y1144" i="1"/>
  <c r="X1144" i="1"/>
  <c r="D1144" i="1"/>
  <c r="E1144" i="1" s="1"/>
  <c r="B1144" i="1"/>
  <c r="C1144" i="1" s="1"/>
  <c r="AD1143" i="1"/>
  <c r="AC1143" i="1"/>
  <c r="AF1143" i="1" s="1"/>
  <c r="AB1143" i="1"/>
  <c r="AA1143" i="1"/>
  <c r="AE1143" i="1" s="1"/>
  <c r="Y1143" i="1"/>
  <c r="X1143" i="1"/>
  <c r="D1143" i="1"/>
  <c r="E1143" i="1" s="1"/>
  <c r="B1143" i="1"/>
  <c r="C1143" i="1" s="1"/>
  <c r="AD1142" i="1"/>
  <c r="AC1142" i="1"/>
  <c r="AF1142" i="1" s="1"/>
  <c r="AB1142" i="1"/>
  <c r="AA1142" i="1"/>
  <c r="AE1142" i="1" s="1"/>
  <c r="Y1142" i="1"/>
  <c r="X1142" i="1"/>
  <c r="D1142" i="1"/>
  <c r="E1142" i="1" s="1"/>
  <c r="B1142" i="1"/>
  <c r="C1142" i="1" s="1"/>
  <c r="AD1141" i="1"/>
  <c r="AC1141" i="1"/>
  <c r="AF1141" i="1" s="1"/>
  <c r="AB1141" i="1"/>
  <c r="AA1141" i="1"/>
  <c r="AE1141" i="1" s="1"/>
  <c r="Y1141" i="1"/>
  <c r="X1141" i="1"/>
  <c r="D1141" i="1"/>
  <c r="E1141" i="1" s="1"/>
  <c r="B1141" i="1"/>
  <c r="C1141" i="1" s="1"/>
  <c r="AD1140" i="1"/>
  <c r="AC1140" i="1"/>
  <c r="AF1140" i="1" s="1"/>
  <c r="AB1140" i="1"/>
  <c r="AA1140" i="1"/>
  <c r="AE1140" i="1" s="1"/>
  <c r="Y1140" i="1"/>
  <c r="X1140" i="1"/>
  <c r="D1140" i="1"/>
  <c r="E1140" i="1" s="1"/>
  <c r="B1140" i="1"/>
  <c r="C1140" i="1" s="1"/>
  <c r="AD1139" i="1"/>
  <c r="AC1139" i="1"/>
  <c r="AF1139" i="1" s="1"/>
  <c r="AB1139" i="1"/>
  <c r="AA1139" i="1"/>
  <c r="AE1139" i="1" s="1"/>
  <c r="Y1139" i="1"/>
  <c r="X1139" i="1"/>
  <c r="D1139" i="1"/>
  <c r="E1139" i="1" s="1"/>
  <c r="B1139" i="1"/>
  <c r="C1139" i="1" s="1"/>
  <c r="AD1138" i="1"/>
  <c r="AC1138" i="1"/>
  <c r="AF1138" i="1" s="1"/>
  <c r="AB1138" i="1"/>
  <c r="AA1138" i="1"/>
  <c r="AE1138" i="1" s="1"/>
  <c r="Y1138" i="1"/>
  <c r="X1138" i="1"/>
  <c r="D1138" i="1"/>
  <c r="E1138" i="1" s="1"/>
  <c r="B1138" i="1"/>
  <c r="C1138" i="1" s="1"/>
  <c r="AD1137" i="1"/>
  <c r="AC1137" i="1"/>
  <c r="AF1137" i="1" s="1"/>
  <c r="AB1137" i="1"/>
  <c r="AA1137" i="1"/>
  <c r="AE1137" i="1" s="1"/>
  <c r="Y1137" i="1"/>
  <c r="X1137" i="1"/>
  <c r="D1137" i="1"/>
  <c r="E1137" i="1" s="1"/>
  <c r="B1137" i="1"/>
  <c r="C1137" i="1" s="1"/>
  <c r="AD1136" i="1"/>
  <c r="AC1136" i="1"/>
  <c r="AF1136" i="1" s="1"/>
  <c r="AB1136" i="1"/>
  <c r="AA1136" i="1"/>
  <c r="AE1136" i="1" s="1"/>
  <c r="Y1136" i="1"/>
  <c r="X1136" i="1"/>
  <c r="D1136" i="1"/>
  <c r="E1136" i="1" s="1"/>
  <c r="B1136" i="1"/>
  <c r="C1136" i="1" s="1"/>
  <c r="AD1135" i="1"/>
  <c r="AC1135" i="1"/>
  <c r="AF1135" i="1" s="1"/>
  <c r="AB1135" i="1"/>
  <c r="AA1135" i="1"/>
  <c r="AE1135" i="1" s="1"/>
  <c r="Y1135" i="1"/>
  <c r="X1135" i="1"/>
  <c r="D1135" i="1"/>
  <c r="E1135" i="1" s="1"/>
  <c r="B1135" i="1"/>
  <c r="C1135" i="1" s="1"/>
  <c r="AD1134" i="1"/>
  <c r="AC1134" i="1"/>
  <c r="AF1134" i="1" s="1"/>
  <c r="AB1134" i="1"/>
  <c r="AA1134" i="1"/>
  <c r="AE1134" i="1" s="1"/>
  <c r="Y1134" i="1"/>
  <c r="X1134" i="1"/>
  <c r="D1134" i="1"/>
  <c r="E1134" i="1" s="1"/>
  <c r="B1134" i="1"/>
  <c r="C1134" i="1" s="1"/>
  <c r="AD1133" i="1"/>
  <c r="AC1133" i="1"/>
  <c r="AF1133" i="1" s="1"/>
  <c r="AB1133" i="1"/>
  <c r="AA1133" i="1"/>
  <c r="AE1133" i="1" s="1"/>
  <c r="Y1133" i="1"/>
  <c r="X1133" i="1"/>
  <c r="D1133" i="1"/>
  <c r="E1133" i="1" s="1"/>
  <c r="B1133" i="1"/>
  <c r="C1133" i="1" s="1"/>
  <c r="AD1132" i="1"/>
  <c r="AC1132" i="1"/>
  <c r="AF1132" i="1" s="1"/>
  <c r="AB1132" i="1"/>
  <c r="AA1132" i="1"/>
  <c r="AE1132" i="1" s="1"/>
  <c r="Y1132" i="1"/>
  <c r="X1132" i="1"/>
  <c r="D1132" i="1"/>
  <c r="E1132" i="1" s="1"/>
  <c r="B1132" i="1"/>
  <c r="C1132" i="1" s="1"/>
  <c r="AD1131" i="1"/>
  <c r="AC1131" i="1"/>
  <c r="AF1131" i="1" s="1"/>
  <c r="AB1131" i="1"/>
  <c r="AA1131" i="1"/>
  <c r="AE1131" i="1" s="1"/>
  <c r="Y1131" i="1"/>
  <c r="X1131" i="1"/>
  <c r="D1131" i="1"/>
  <c r="E1131" i="1" s="1"/>
  <c r="B1131" i="1"/>
  <c r="C1131" i="1" s="1"/>
  <c r="AD1130" i="1"/>
  <c r="AC1130" i="1"/>
  <c r="AF1130" i="1" s="1"/>
  <c r="AB1130" i="1"/>
  <c r="AA1130" i="1"/>
  <c r="AE1130" i="1" s="1"/>
  <c r="Y1130" i="1"/>
  <c r="X1130" i="1"/>
  <c r="D1130" i="1"/>
  <c r="E1130" i="1" s="1"/>
  <c r="B1130" i="1"/>
  <c r="C1130" i="1" s="1"/>
  <c r="AD1129" i="1"/>
  <c r="AC1129" i="1"/>
  <c r="AF1129" i="1" s="1"/>
  <c r="AB1129" i="1"/>
  <c r="AA1129" i="1"/>
  <c r="AE1129" i="1" s="1"/>
  <c r="Y1129" i="1"/>
  <c r="X1129" i="1"/>
  <c r="D1129" i="1"/>
  <c r="E1129" i="1" s="1"/>
  <c r="B1129" i="1"/>
  <c r="C1129" i="1" s="1"/>
  <c r="AD1128" i="1"/>
  <c r="AC1128" i="1"/>
  <c r="AF1128" i="1" s="1"/>
  <c r="AB1128" i="1"/>
  <c r="AA1128" i="1"/>
  <c r="AE1128" i="1" s="1"/>
  <c r="Y1128" i="1"/>
  <c r="X1128" i="1"/>
  <c r="D1128" i="1"/>
  <c r="E1128" i="1" s="1"/>
  <c r="B1128" i="1"/>
  <c r="C1128" i="1" s="1"/>
  <c r="AD1127" i="1"/>
  <c r="AC1127" i="1"/>
  <c r="AF1127" i="1" s="1"/>
  <c r="AB1127" i="1"/>
  <c r="AA1127" i="1"/>
  <c r="AE1127" i="1" s="1"/>
  <c r="Y1127" i="1"/>
  <c r="X1127" i="1"/>
  <c r="D1127" i="1"/>
  <c r="E1127" i="1" s="1"/>
  <c r="B1127" i="1"/>
  <c r="C1127" i="1" s="1"/>
  <c r="AD1126" i="1"/>
  <c r="AC1126" i="1"/>
  <c r="AF1126" i="1" s="1"/>
  <c r="AB1126" i="1"/>
  <c r="AA1126" i="1"/>
  <c r="AE1126" i="1" s="1"/>
  <c r="Y1126" i="1"/>
  <c r="X1126" i="1"/>
  <c r="D1126" i="1"/>
  <c r="E1126" i="1" s="1"/>
  <c r="B1126" i="1"/>
  <c r="C1126" i="1" s="1"/>
  <c r="AD1125" i="1"/>
  <c r="AC1125" i="1"/>
  <c r="AF1125" i="1" s="1"/>
  <c r="AB1125" i="1"/>
  <c r="AA1125" i="1"/>
  <c r="AE1125" i="1" s="1"/>
  <c r="Y1125" i="1"/>
  <c r="X1125" i="1"/>
  <c r="D1125" i="1"/>
  <c r="E1125" i="1" s="1"/>
  <c r="B1125" i="1"/>
  <c r="C1125" i="1" s="1"/>
  <c r="AD1124" i="1"/>
  <c r="AC1124" i="1"/>
  <c r="AF1124" i="1" s="1"/>
  <c r="AB1124" i="1"/>
  <c r="AA1124" i="1"/>
  <c r="AE1124" i="1" s="1"/>
  <c r="Y1124" i="1"/>
  <c r="X1124" i="1"/>
  <c r="D1124" i="1"/>
  <c r="E1124" i="1" s="1"/>
  <c r="B1124" i="1"/>
  <c r="C1124" i="1" s="1"/>
  <c r="AD1123" i="1"/>
  <c r="AC1123" i="1"/>
  <c r="AF1123" i="1" s="1"/>
  <c r="AB1123" i="1"/>
  <c r="AA1123" i="1"/>
  <c r="AE1123" i="1" s="1"/>
  <c r="Y1123" i="1"/>
  <c r="X1123" i="1"/>
  <c r="D1123" i="1"/>
  <c r="E1123" i="1" s="1"/>
  <c r="B1123" i="1"/>
  <c r="C1123" i="1" s="1"/>
  <c r="AD1122" i="1"/>
  <c r="AC1122" i="1"/>
  <c r="AF1122" i="1" s="1"/>
  <c r="AB1122" i="1"/>
  <c r="AA1122" i="1"/>
  <c r="AE1122" i="1" s="1"/>
  <c r="Y1122" i="1"/>
  <c r="X1122" i="1"/>
  <c r="D1122" i="1"/>
  <c r="E1122" i="1" s="1"/>
  <c r="B1122" i="1"/>
  <c r="C1122" i="1" s="1"/>
  <c r="AD1121" i="1"/>
  <c r="AC1121" i="1"/>
  <c r="AF1121" i="1" s="1"/>
  <c r="AB1121" i="1"/>
  <c r="AA1121" i="1"/>
  <c r="AE1121" i="1" s="1"/>
  <c r="Y1121" i="1"/>
  <c r="X1121" i="1"/>
  <c r="D1121" i="1"/>
  <c r="E1121" i="1" s="1"/>
  <c r="B1121" i="1"/>
  <c r="C1121" i="1" s="1"/>
  <c r="AD1120" i="1"/>
  <c r="AC1120" i="1"/>
  <c r="AF1120" i="1" s="1"/>
  <c r="AB1120" i="1"/>
  <c r="AA1120" i="1"/>
  <c r="AE1120" i="1" s="1"/>
  <c r="Y1120" i="1"/>
  <c r="X1120" i="1"/>
  <c r="D1120" i="1"/>
  <c r="E1120" i="1" s="1"/>
  <c r="B1120" i="1"/>
  <c r="C1120" i="1" s="1"/>
  <c r="AD1119" i="1"/>
  <c r="AC1119" i="1"/>
  <c r="AF1119" i="1" s="1"/>
  <c r="AB1119" i="1"/>
  <c r="AA1119" i="1"/>
  <c r="AE1119" i="1" s="1"/>
  <c r="Y1119" i="1"/>
  <c r="X1119" i="1"/>
  <c r="D1119" i="1"/>
  <c r="E1119" i="1" s="1"/>
  <c r="B1119" i="1"/>
  <c r="C1119" i="1" s="1"/>
  <c r="AD1118" i="1"/>
  <c r="AC1118" i="1"/>
  <c r="AF1118" i="1" s="1"/>
  <c r="AB1118" i="1"/>
  <c r="AA1118" i="1"/>
  <c r="AE1118" i="1" s="1"/>
  <c r="Y1118" i="1"/>
  <c r="X1118" i="1"/>
  <c r="D1118" i="1"/>
  <c r="E1118" i="1" s="1"/>
  <c r="B1118" i="1"/>
  <c r="C1118" i="1" s="1"/>
  <c r="AD1117" i="1"/>
  <c r="AC1117" i="1"/>
  <c r="AF1117" i="1" s="1"/>
  <c r="AB1117" i="1"/>
  <c r="AA1117" i="1"/>
  <c r="AE1117" i="1" s="1"/>
  <c r="Y1117" i="1"/>
  <c r="X1117" i="1"/>
  <c r="D1117" i="1"/>
  <c r="E1117" i="1" s="1"/>
  <c r="B1117" i="1"/>
  <c r="C1117" i="1" s="1"/>
  <c r="AD1116" i="1"/>
  <c r="AC1116" i="1"/>
  <c r="AF1116" i="1" s="1"/>
  <c r="AB1116" i="1"/>
  <c r="AA1116" i="1"/>
  <c r="AE1116" i="1" s="1"/>
  <c r="Y1116" i="1"/>
  <c r="X1116" i="1"/>
  <c r="D1116" i="1"/>
  <c r="E1116" i="1" s="1"/>
  <c r="B1116" i="1"/>
  <c r="C1116" i="1" s="1"/>
  <c r="AD1115" i="1"/>
  <c r="AC1115" i="1"/>
  <c r="AF1115" i="1" s="1"/>
  <c r="AB1115" i="1"/>
  <c r="AA1115" i="1"/>
  <c r="AE1115" i="1" s="1"/>
  <c r="Y1115" i="1"/>
  <c r="X1115" i="1"/>
  <c r="D1115" i="1"/>
  <c r="E1115" i="1" s="1"/>
  <c r="B1115" i="1"/>
  <c r="C1115" i="1" s="1"/>
  <c r="AD1114" i="1"/>
  <c r="AC1114" i="1"/>
  <c r="AF1114" i="1" s="1"/>
  <c r="AB1114" i="1"/>
  <c r="AA1114" i="1"/>
  <c r="AE1114" i="1" s="1"/>
  <c r="Y1114" i="1"/>
  <c r="X1114" i="1"/>
  <c r="D1114" i="1"/>
  <c r="E1114" i="1" s="1"/>
  <c r="B1114" i="1"/>
  <c r="C1114" i="1" s="1"/>
  <c r="AD1113" i="1"/>
  <c r="AC1113" i="1"/>
  <c r="AF1113" i="1" s="1"/>
  <c r="AB1113" i="1"/>
  <c r="AA1113" i="1"/>
  <c r="AE1113" i="1" s="1"/>
  <c r="Y1113" i="1"/>
  <c r="X1113" i="1"/>
  <c r="D1113" i="1"/>
  <c r="E1113" i="1" s="1"/>
  <c r="B1113" i="1"/>
  <c r="C1113" i="1" s="1"/>
  <c r="AD1112" i="1"/>
  <c r="AC1112" i="1"/>
  <c r="AF1112" i="1" s="1"/>
  <c r="AB1112" i="1"/>
  <c r="AA1112" i="1"/>
  <c r="AE1112" i="1" s="1"/>
  <c r="Y1112" i="1"/>
  <c r="X1112" i="1"/>
  <c r="D1112" i="1"/>
  <c r="E1112" i="1" s="1"/>
  <c r="B1112" i="1"/>
  <c r="C1112" i="1" s="1"/>
  <c r="AD1111" i="1"/>
  <c r="AC1111" i="1"/>
  <c r="AF1111" i="1" s="1"/>
  <c r="AB1111" i="1"/>
  <c r="AA1111" i="1"/>
  <c r="AE1111" i="1" s="1"/>
  <c r="Y1111" i="1"/>
  <c r="X1111" i="1"/>
  <c r="D1111" i="1"/>
  <c r="E1111" i="1" s="1"/>
  <c r="B1111" i="1"/>
  <c r="C1111" i="1" s="1"/>
  <c r="AD1110" i="1"/>
  <c r="AC1110" i="1"/>
  <c r="AF1110" i="1" s="1"/>
  <c r="AB1110" i="1"/>
  <c r="AA1110" i="1"/>
  <c r="AE1110" i="1" s="1"/>
  <c r="Y1110" i="1"/>
  <c r="X1110" i="1"/>
  <c r="D1110" i="1"/>
  <c r="E1110" i="1" s="1"/>
  <c r="B1110" i="1"/>
  <c r="C1110" i="1" s="1"/>
  <c r="AD1109" i="1"/>
  <c r="AC1109" i="1"/>
  <c r="AF1109" i="1" s="1"/>
  <c r="AB1109" i="1"/>
  <c r="AA1109" i="1"/>
  <c r="AE1109" i="1" s="1"/>
  <c r="Y1109" i="1"/>
  <c r="X1109" i="1"/>
  <c r="D1109" i="1"/>
  <c r="E1109" i="1" s="1"/>
  <c r="B1109" i="1"/>
  <c r="C1109" i="1" s="1"/>
  <c r="AD1108" i="1"/>
  <c r="AC1108" i="1"/>
  <c r="AF1108" i="1" s="1"/>
  <c r="AB1108" i="1"/>
  <c r="AA1108" i="1"/>
  <c r="AE1108" i="1" s="1"/>
  <c r="Y1108" i="1"/>
  <c r="X1108" i="1"/>
  <c r="D1108" i="1"/>
  <c r="E1108" i="1" s="1"/>
  <c r="B1108" i="1"/>
  <c r="C1108" i="1" s="1"/>
  <c r="AD1107" i="1"/>
  <c r="AC1107" i="1"/>
  <c r="AF1107" i="1" s="1"/>
  <c r="AB1107" i="1"/>
  <c r="AA1107" i="1"/>
  <c r="AE1107" i="1" s="1"/>
  <c r="Y1107" i="1"/>
  <c r="X1107" i="1"/>
  <c r="D1107" i="1"/>
  <c r="E1107" i="1" s="1"/>
  <c r="B1107" i="1"/>
  <c r="C1107" i="1" s="1"/>
  <c r="AD1106" i="1"/>
  <c r="AC1106" i="1"/>
  <c r="AF1106" i="1" s="1"/>
  <c r="AB1106" i="1"/>
  <c r="AA1106" i="1"/>
  <c r="AE1106" i="1" s="1"/>
  <c r="Y1106" i="1"/>
  <c r="X1106" i="1"/>
  <c r="D1106" i="1"/>
  <c r="E1106" i="1" s="1"/>
  <c r="B1106" i="1"/>
  <c r="C1106" i="1" s="1"/>
  <c r="AD1105" i="1"/>
  <c r="AC1105" i="1"/>
  <c r="AF1105" i="1" s="1"/>
  <c r="AB1105" i="1"/>
  <c r="AA1105" i="1"/>
  <c r="AE1105" i="1" s="1"/>
  <c r="Y1105" i="1"/>
  <c r="X1105" i="1"/>
  <c r="D1105" i="1"/>
  <c r="E1105" i="1" s="1"/>
  <c r="B1105" i="1"/>
  <c r="C1105" i="1" s="1"/>
  <c r="AD1104" i="1"/>
  <c r="AC1104" i="1"/>
  <c r="AF1104" i="1" s="1"/>
  <c r="AB1104" i="1"/>
  <c r="AA1104" i="1"/>
  <c r="AE1104" i="1" s="1"/>
  <c r="Y1104" i="1"/>
  <c r="X1104" i="1"/>
  <c r="D1104" i="1"/>
  <c r="E1104" i="1" s="1"/>
  <c r="B1104" i="1"/>
  <c r="C1104" i="1" s="1"/>
  <c r="AD1103" i="1"/>
  <c r="AC1103" i="1"/>
  <c r="AF1103" i="1" s="1"/>
  <c r="AB1103" i="1"/>
  <c r="AA1103" i="1"/>
  <c r="AE1103" i="1" s="1"/>
  <c r="Y1103" i="1"/>
  <c r="X1103" i="1"/>
  <c r="D1103" i="1"/>
  <c r="E1103" i="1" s="1"/>
  <c r="B1103" i="1"/>
  <c r="C1103" i="1" s="1"/>
  <c r="AD1102" i="1"/>
  <c r="AC1102" i="1"/>
  <c r="AF1102" i="1" s="1"/>
  <c r="AB1102" i="1"/>
  <c r="AA1102" i="1"/>
  <c r="AE1102" i="1" s="1"/>
  <c r="Y1102" i="1"/>
  <c r="X1102" i="1"/>
  <c r="D1102" i="1"/>
  <c r="E1102" i="1" s="1"/>
  <c r="B1102" i="1"/>
  <c r="C1102" i="1" s="1"/>
  <c r="AD1101" i="1"/>
  <c r="AC1101" i="1"/>
  <c r="AF1101" i="1" s="1"/>
  <c r="AB1101" i="1"/>
  <c r="AA1101" i="1"/>
  <c r="AE1101" i="1" s="1"/>
  <c r="Y1101" i="1"/>
  <c r="X1101" i="1"/>
  <c r="D1101" i="1"/>
  <c r="E1101" i="1" s="1"/>
  <c r="B1101" i="1"/>
  <c r="C1101" i="1" s="1"/>
  <c r="AD1100" i="1"/>
  <c r="AC1100" i="1"/>
  <c r="AF1100" i="1" s="1"/>
  <c r="AB1100" i="1"/>
  <c r="AA1100" i="1"/>
  <c r="AE1100" i="1" s="1"/>
  <c r="Y1100" i="1"/>
  <c r="X1100" i="1"/>
  <c r="D1100" i="1"/>
  <c r="E1100" i="1" s="1"/>
  <c r="B1100" i="1"/>
  <c r="C1100" i="1" s="1"/>
  <c r="AD1099" i="1"/>
  <c r="AC1099" i="1"/>
  <c r="AF1099" i="1" s="1"/>
  <c r="AB1099" i="1"/>
  <c r="AA1099" i="1"/>
  <c r="AE1099" i="1" s="1"/>
  <c r="Y1099" i="1"/>
  <c r="X1099" i="1"/>
  <c r="D1099" i="1"/>
  <c r="E1099" i="1" s="1"/>
  <c r="B1099" i="1"/>
  <c r="C1099" i="1" s="1"/>
  <c r="AD1098" i="1"/>
  <c r="AC1098" i="1"/>
  <c r="AF1098" i="1" s="1"/>
  <c r="AB1098" i="1"/>
  <c r="AA1098" i="1"/>
  <c r="AE1098" i="1" s="1"/>
  <c r="Y1098" i="1"/>
  <c r="X1098" i="1"/>
  <c r="D1098" i="1"/>
  <c r="E1098" i="1" s="1"/>
  <c r="B1098" i="1"/>
  <c r="C1098" i="1" s="1"/>
  <c r="AD1097" i="1"/>
  <c r="AC1097" i="1"/>
  <c r="AF1097" i="1" s="1"/>
  <c r="AB1097" i="1"/>
  <c r="AA1097" i="1"/>
  <c r="AE1097" i="1" s="1"/>
  <c r="Y1097" i="1"/>
  <c r="X1097" i="1"/>
  <c r="D1097" i="1"/>
  <c r="E1097" i="1" s="1"/>
  <c r="B1097" i="1"/>
  <c r="C1097" i="1" s="1"/>
  <c r="AD1096" i="1"/>
  <c r="AC1096" i="1"/>
  <c r="AF1096" i="1" s="1"/>
  <c r="AB1096" i="1"/>
  <c r="AA1096" i="1"/>
  <c r="AE1096" i="1" s="1"/>
  <c r="Y1096" i="1"/>
  <c r="X1096" i="1"/>
  <c r="D1096" i="1"/>
  <c r="E1096" i="1" s="1"/>
  <c r="B1096" i="1"/>
  <c r="C1096" i="1" s="1"/>
  <c r="AD1095" i="1"/>
  <c r="AC1095" i="1"/>
  <c r="AF1095" i="1" s="1"/>
  <c r="AB1095" i="1"/>
  <c r="AA1095" i="1"/>
  <c r="AE1095" i="1" s="1"/>
  <c r="Y1095" i="1"/>
  <c r="X1095" i="1"/>
  <c r="D1095" i="1"/>
  <c r="E1095" i="1" s="1"/>
  <c r="B1095" i="1"/>
  <c r="C1095" i="1" s="1"/>
  <c r="AD1094" i="1"/>
  <c r="AC1094" i="1"/>
  <c r="AF1094" i="1" s="1"/>
  <c r="AB1094" i="1"/>
  <c r="AA1094" i="1"/>
  <c r="AE1094" i="1" s="1"/>
  <c r="Y1094" i="1"/>
  <c r="X1094" i="1"/>
  <c r="D1094" i="1"/>
  <c r="E1094" i="1" s="1"/>
  <c r="B1094" i="1"/>
  <c r="C1094" i="1" s="1"/>
  <c r="AD1093" i="1"/>
  <c r="AC1093" i="1"/>
  <c r="AF1093" i="1" s="1"/>
  <c r="AB1093" i="1"/>
  <c r="AA1093" i="1"/>
  <c r="AE1093" i="1" s="1"/>
  <c r="Y1093" i="1"/>
  <c r="X1093" i="1"/>
  <c r="D1093" i="1"/>
  <c r="E1093" i="1" s="1"/>
  <c r="B1093" i="1"/>
  <c r="C1093" i="1" s="1"/>
  <c r="AD1092" i="1"/>
  <c r="AC1092" i="1"/>
  <c r="AF1092" i="1" s="1"/>
  <c r="AB1092" i="1"/>
  <c r="AA1092" i="1"/>
  <c r="AE1092" i="1" s="1"/>
  <c r="Y1092" i="1"/>
  <c r="X1092" i="1"/>
  <c r="D1092" i="1"/>
  <c r="E1092" i="1" s="1"/>
  <c r="B1092" i="1"/>
  <c r="C1092" i="1" s="1"/>
  <c r="AD1091" i="1"/>
  <c r="AC1091" i="1"/>
  <c r="AF1091" i="1" s="1"/>
  <c r="AB1091" i="1"/>
  <c r="AA1091" i="1"/>
  <c r="AE1091" i="1" s="1"/>
  <c r="Y1091" i="1"/>
  <c r="X1091" i="1"/>
  <c r="D1091" i="1"/>
  <c r="E1091" i="1" s="1"/>
  <c r="B1091" i="1"/>
  <c r="C1091" i="1" s="1"/>
  <c r="AD1090" i="1"/>
  <c r="AC1090" i="1"/>
  <c r="AF1090" i="1" s="1"/>
  <c r="AB1090" i="1"/>
  <c r="AA1090" i="1"/>
  <c r="AE1090" i="1" s="1"/>
  <c r="Y1090" i="1"/>
  <c r="X1090" i="1"/>
  <c r="D1090" i="1"/>
  <c r="E1090" i="1" s="1"/>
  <c r="B1090" i="1"/>
  <c r="C1090" i="1" s="1"/>
  <c r="AD1089" i="1"/>
  <c r="AC1089" i="1"/>
  <c r="AF1089" i="1" s="1"/>
  <c r="AB1089" i="1"/>
  <c r="AA1089" i="1"/>
  <c r="AE1089" i="1" s="1"/>
  <c r="Y1089" i="1"/>
  <c r="X1089" i="1"/>
  <c r="D1089" i="1"/>
  <c r="E1089" i="1" s="1"/>
  <c r="B1089" i="1"/>
  <c r="C1089" i="1" s="1"/>
  <c r="AD1088" i="1"/>
  <c r="AC1088" i="1"/>
  <c r="AF1088" i="1" s="1"/>
  <c r="AB1088" i="1"/>
  <c r="AA1088" i="1"/>
  <c r="AE1088" i="1" s="1"/>
  <c r="Y1088" i="1"/>
  <c r="X1088" i="1"/>
  <c r="D1088" i="1"/>
  <c r="E1088" i="1" s="1"/>
  <c r="B1088" i="1"/>
  <c r="C1088" i="1" s="1"/>
  <c r="AD1087" i="1"/>
  <c r="AC1087" i="1"/>
  <c r="AF1087" i="1" s="1"/>
  <c r="AB1087" i="1"/>
  <c r="AA1087" i="1"/>
  <c r="AE1087" i="1" s="1"/>
  <c r="Y1087" i="1"/>
  <c r="X1087" i="1"/>
  <c r="D1087" i="1"/>
  <c r="E1087" i="1" s="1"/>
  <c r="B1087" i="1"/>
  <c r="C1087" i="1" s="1"/>
  <c r="AD1086" i="1"/>
  <c r="AC1086" i="1"/>
  <c r="AF1086" i="1" s="1"/>
  <c r="AB1086" i="1"/>
  <c r="AA1086" i="1"/>
  <c r="AE1086" i="1" s="1"/>
  <c r="Y1086" i="1"/>
  <c r="X1086" i="1"/>
  <c r="D1086" i="1"/>
  <c r="E1086" i="1" s="1"/>
  <c r="B1086" i="1"/>
  <c r="C1086" i="1" s="1"/>
  <c r="AD1085" i="1"/>
  <c r="AC1085" i="1"/>
  <c r="AF1085" i="1" s="1"/>
  <c r="AB1085" i="1"/>
  <c r="AA1085" i="1"/>
  <c r="AE1085" i="1" s="1"/>
  <c r="Y1085" i="1"/>
  <c r="X1085" i="1"/>
  <c r="D1085" i="1"/>
  <c r="E1085" i="1" s="1"/>
  <c r="B1085" i="1"/>
  <c r="C1085" i="1" s="1"/>
  <c r="AD1084" i="1"/>
  <c r="AC1084" i="1"/>
  <c r="AF1084" i="1" s="1"/>
  <c r="AB1084" i="1"/>
  <c r="AA1084" i="1"/>
  <c r="AE1084" i="1" s="1"/>
  <c r="Y1084" i="1"/>
  <c r="X1084" i="1"/>
  <c r="D1084" i="1"/>
  <c r="E1084" i="1" s="1"/>
  <c r="B1084" i="1"/>
  <c r="C1084" i="1" s="1"/>
  <c r="AD1083" i="1"/>
  <c r="AC1083" i="1"/>
  <c r="AF1083" i="1" s="1"/>
  <c r="AB1083" i="1"/>
  <c r="AA1083" i="1"/>
  <c r="AE1083" i="1" s="1"/>
  <c r="Y1083" i="1"/>
  <c r="X1083" i="1"/>
  <c r="D1083" i="1"/>
  <c r="E1083" i="1" s="1"/>
  <c r="B1083" i="1"/>
  <c r="C1083" i="1" s="1"/>
  <c r="AD1082" i="1"/>
  <c r="AC1082" i="1"/>
  <c r="AF1082" i="1" s="1"/>
  <c r="AB1082" i="1"/>
  <c r="AA1082" i="1"/>
  <c r="AE1082" i="1" s="1"/>
  <c r="Y1082" i="1"/>
  <c r="X1082" i="1"/>
  <c r="D1082" i="1"/>
  <c r="E1082" i="1" s="1"/>
  <c r="B1082" i="1"/>
  <c r="C1082" i="1" s="1"/>
  <c r="AD1081" i="1"/>
  <c r="AC1081" i="1"/>
  <c r="AF1081" i="1" s="1"/>
  <c r="AB1081" i="1"/>
  <c r="AA1081" i="1"/>
  <c r="AE1081" i="1" s="1"/>
  <c r="Y1081" i="1"/>
  <c r="X1081" i="1"/>
  <c r="D1081" i="1"/>
  <c r="E1081" i="1" s="1"/>
  <c r="B1081" i="1"/>
  <c r="C1081" i="1" s="1"/>
  <c r="AD1080" i="1"/>
  <c r="AC1080" i="1"/>
  <c r="AF1080" i="1" s="1"/>
  <c r="AB1080" i="1"/>
  <c r="AA1080" i="1"/>
  <c r="AE1080" i="1" s="1"/>
  <c r="Y1080" i="1"/>
  <c r="X1080" i="1"/>
  <c r="D1080" i="1"/>
  <c r="E1080" i="1" s="1"/>
  <c r="B1080" i="1"/>
  <c r="C1080" i="1" s="1"/>
  <c r="AD1079" i="1"/>
  <c r="AC1079" i="1"/>
  <c r="AF1079" i="1" s="1"/>
  <c r="AB1079" i="1"/>
  <c r="AA1079" i="1"/>
  <c r="AE1079" i="1" s="1"/>
  <c r="Y1079" i="1"/>
  <c r="X1079" i="1"/>
  <c r="D1079" i="1"/>
  <c r="E1079" i="1" s="1"/>
  <c r="B1079" i="1"/>
  <c r="C1079" i="1" s="1"/>
  <c r="AD1078" i="1"/>
  <c r="AC1078" i="1"/>
  <c r="AF1078" i="1" s="1"/>
  <c r="AB1078" i="1"/>
  <c r="AA1078" i="1"/>
  <c r="AE1078" i="1" s="1"/>
  <c r="Y1078" i="1"/>
  <c r="X1078" i="1"/>
  <c r="D1078" i="1"/>
  <c r="E1078" i="1" s="1"/>
  <c r="B1078" i="1"/>
  <c r="C1078" i="1" s="1"/>
  <c r="AD1077" i="1"/>
  <c r="AC1077" i="1"/>
  <c r="AF1077" i="1" s="1"/>
  <c r="AB1077" i="1"/>
  <c r="AA1077" i="1"/>
  <c r="AE1077" i="1" s="1"/>
  <c r="Y1077" i="1"/>
  <c r="X1077" i="1"/>
  <c r="D1077" i="1"/>
  <c r="E1077" i="1" s="1"/>
  <c r="B1077" i="1"/>
  <c r="C1077" i="1" s="1"/>
  <c r="AD1076" i="1"/>
  <c r="AC1076" i="1"/>
  <c r="AF1076" i="1" s="1"/>
  <c r="AB1076" i="1"/>
  <c r="AA1076" i="1"/>
  <c r="AE1076" i="1" s="1"/>
  <c r="Y1076" i="1"/>
  <c r="X1076" i="1"/>
  <c r="D1076" i="1"/>
  <c r="E1076" i="1" s="1"/>
  <c r="B1076" i="1"/>
  <c r="C1076" i="1" s="1"/>
  <c r="AD1075" i="1"/>
  <c r="AC1075" i="1"/>
  <c r="AF1075" i="1" s="1"/>
  <c r="AB1075" i="1"/>
  <c r="AA1075" i="1"/>
  <c r="AE1075" i="1" s="1"/>
  <c r="Y1075" i="1"/>
  <c r="X1075" i="1"/>
  <c r="D1075" i="1"/>
  <c r="E1075" i="1" s="1"/>
  <c r="B1075" i="1"/>
  <c r="C1075" i="1" s="1"/>
  <c r="AD1074" i="1"/>
  <c r="AC1074" i="1"/>
  <c r="AF1074" i="1" s="1"/>
  <c r="AB1074" i="1"/>
  <c r="AA1074" i="1"/>
  <c r="AE1074" i="1" s="1"/>
  <c r="Y1074" i="1"/>
  <c r="X1074" i="1"/>
  <c r="D1074" i="1"/>
  <c r="E1074" i="1" s="1"/>
  <c r="B1074" i="1"/>
  <c r="C1074" i="1" s="1"/>
  <c r="AD1073" i="1"/>
  <c r="AC1073" i="1"/>
  <c r="AF1073" i="1" s="1"/>
  <c r="AB1073" i="1"/>
  <c r="AA1073" i="1"/>
  <c r="AE1073" i="1" s="1"/>
  <c r="Y1073" i="1"/>
  <c r="X1073" i="1"/>
  <c r="D1073" i="1"/>
  <c r="E1073" i="1" s="1"/>
  <c r="B1073" i="1"/>
  <c r="C1073" i="1" s="1"/>
  <c r="AD1072" i="1"/>
  <c r="AC1072" i="1"/>
  <c r="AF1072" i="1" s="1"/>
  <c r="AB1072" i="1"/>
  <c r="AA1072" i="1"/>
  <c r="AE1072" i="1" s="1"/>
  <c r="Y1072" i="1"/>
  <c r="X1072" i="1"/>
  <c r="D1072" i="1"/>
  <c r="E1072" i="1" s="1"/>
  <c r="B1072" i="1"/>
  <c r="C1072" i="1" s="1"/>
  <c r="AD1071" i="1"/>
  <c r="AC1071" i="1"/>
  <c r="AF1071" i="1" s="1"/>
  <c r="AB1071" i="1"/>
  <c r="AA1071" i="1"/>
  <c r="AE1071" i="1" s="1"/>
  <c r="Y1071" i="1"/>
  <c r="X1071" i="1"/>
  <c r="D1071" i="1"/>
  <c r="E1071" i="1" s="1"/>
  <c r="B1071" i="1"/>
  <c r="C1071" i="1" s="1"/>
  <c r="AD1070" i="1"/>
  <c r="AC1070" i="1"/>
  <c r="AF1070" i="1" s="1"/>
  <c r="AB1070" i="1"/>
  <c r="AA1070" i="1"/>
  <c r="AE1070" i="1" s="1"/>
  <c r="Y1070" i="1"/>
  <c r="X1070" i="1"/>
  <c r="D1070" i="1"/>
  <c r="E1070" i="1" s="1"/>
  <c r="B1070" i="1"/>
  <c r="C1070" i="1" s="1"/>
  <c r="AD1069" i="1"/>
  <c r="AC1069" i="1"/>
  <c r="AF1069" i="1" s="1"/>
  <c r="AB1069" i="1"/>
  <c r="AA1069" i="1"/>
  <c r="AE1069" i="1" s="1"/>
  <c r="Y1069" i="1"/>
  <c r="X1069" i="1"/>
  <c r="D1069" i="1"/>
  <c r="E1069" i="1" s="1"/>
  <c r="B1069" i="1"/>
  <c r="C1069" i="1" s="1"/>
  <c r="AD1068" i="1"/>
  <c r="AC1068" i="1"/>
  <c r="AF1068" i="1" s="1"/>
  <c r="AB1068" i="1"/>
  <c r="AA1068" i="1"/>
  <c r="AE1068" i="1" s="1"/>
  <c r="Y1068" i="1"/>
  <c r="X1068" i="1"/>
  <c r="D1068" i="1"/>
  <c r="E1068" i="1" s="1"/>
  <c r="B1068" i="1"/>
  <c r="C1068" i="1" s="1"/>
  <c r="AD1067" i="1"/>
  <c r="AC1067" i="1"/>
  <c r="AF1067" i="1" s="1"/>
  <c r="AB1067" i="1"/>
  <c r="AA1067" i="1"/>
  <c r="AE1067" i="1" s="1"/>
  <c r="Y1067" i="1"/>
  <c r="X1067" i="1"/>
  <c r="D1067" i="1"/>
  <c r="E1067" i="1" s="1"/>
  <c r="B1067" i="1"/>
  <c r="C1067" i="1" s="1"/>
  <c r="AD1066" i="1"/>
  <c r="AC1066" i="1"/>
  <c r="AF1066" i="1" s="1"/>
  <c r="AB1066" i="1"/>
  <c r="AA1066" i="1"/>
  <c r="AE1066" i="1" s="1"/>
  <c r="Y1066" i="1"/>
  <c r="X1066" i="1"/>
  <c r="D1066" i="1"/>
  <c r="E1066" i="1" s="1"/>
  <c r="B1066" i="1"/>
  <c r="C1066" i="1" s="1"/>
  <c r="AD1065" i="1"/>
  <c r="AC1065" i="1"/>
  <c r="AF1065" i="1" s="1"/>
  <c r="AB1065" i="1"/>
  <c r="AA1065" i="1"/>
  <c r="AE1065" i="1" s="1"/>
  <c r="Y1065" i="1"/>
  <c r="X1065" i="1"/>
  <c r="D1065" i="1"/>
  <c r="E1065" i="1" s="1"/>
  <c r="B1065" i="1"/>
  <c r="C1065" i="1" s="1"/>
  <c r="AD1064" i="1"/>
  <c r="AC1064" i="1"/>
  <c r="AF1064" i="1" s="1"/>
  <c r="AB1064" i="1"/>
  <c r="AA1064" i="1"/>
  <c r="AE1064" i="1" s="1"/>
  <c r="Y1064" i="1"/>
  <c r="X1064" i="1"/>
  <c r="D1064" i="1"/>
  <c r="E1064" i="1" s="1"/>
  <c r="B1064" i="1"/>
  <c r="C1064" i="1" s="1"/>
  <c r="AD1063" i="1"/>
  <c r="AC1063" i="1"/>
  <c r="AF1063" i="1" s="1"/>
  <c r="AB1063" i="1"/>
  <c r="AA1063" i="1"/>
  <c r="AE1063" i="1" s="1"/>
  <c r="Y1063" i="1"/>
  <c r="X1063" i="1"/>
  <c r="D1063" i="1"/>
  <c r="E1063" i="1" s="1"/>
  <c r="B1063" i="1"/>
  <c r="C1063" i="1" s="1"/>
  <c r="AD1062" i="1"/>
  <c r="AC1062" i="1"/>
  <c r="AF1062" i="1" s="1"/>
  <c r="AB1062" i="1"/>
  <c r="AA1062" i="1"/>
  <c r="AE1062" i="1" s="1"/>
  <c r="Y1062" i="1"/>
  <c r="X1062" i="1"/>
  <c r="D1062" i="1"/>
  <c r="E1062" i="1" s="1"/>
  <c r="B1062" i="1"/>
  <c r="C1062" i="1" s="1"/>
  <c r="AD1061" i="1"/>
  <c r="AC1061" i="1"/>
  <c r="AF1061" i="1" s="1"/>
  <c r="AB1061" i="1"/>
  <c r="AA1061" i="1"/>
  <c r="AE1061" i="1" s="1"/>
  <c r="Y1061" i="1"/>
  <c r="X1061" i="1"/>
  <c r="D1061" i="1"/>
  <c r="E1061" i="1" s="1"/>
  <c r="B1061" i="1"/>
  <c r="C1061" i="1" s="1"/>
  <c r="AD1060" i="1"/>
  <c r="AC1060" i="1"/>
  <c r="AF1060" i="1" s="1"/>
  <c r="AB1060" i="1"/>
  <c r="AA1060" i="1"/>
  <c r="AE1060" i="1" s="1"/>
  <c r="Y1060" i="1"/>
  <c r="X1060" i="1"/>
  <c r="D1060" i="1"/>
  <c r="E1060" i="1" s="1"/>
  <c r="B1060" i="1"/>
  <c r="C1060" i="1" s="1"/>
  <c r="AD1059" i="1"/>
  <c r="AC1059" i="1"/>
  <c r="AF1059" i="1" s="1"/>
  <c r="AB1059" i="1"/>
  <c r="AA1059" i="1"/>
  <c r="AE1059" i="1" s="1"/>
  <c r="Y1059" i="1"/>
  <c r="X1059" i="1"/>
  <c r="D1059" i="1"/>
  <c r="E1059" i="1" s="1"/>
  <c r="B1059" i="1"/>
  <c r="C1059" i="1" s="1"/>
  <c r="AD1058" i="1"/>
  <c r="AC1058" i="1"/>
  <c r="AF1058" i="1" s="1"/>
  <c r="AB1058" i="1"/>
  <c r="AA1058" i="1"/>
  <c r="AE1058" i="1" s="1"/>
  <c r="Y1058" i="1"/>
  <c r="X1058" i="1"/>
  <c r="D1058" i="1"/>
  <c r="E1058" i="1" s="1"/>
  <c r="B1058" i="1"/>
  <c r="C1058" i="1" s="1"/>
  <c r="AD1057" i="1"/>
  <c r="AC1057" i="1"/>
  <c r="AF1057" i="1" s="1"/>
  <c r="AB1057" i="1"/>
  <c r="AA1057" i="1"/>
  <c r="AE1057" i="1" s="1"/>
  <c r="Y1057" i="1"/>
  <c r="X1057" i="1"/>
  <c r="D1057" i="1"/>
  <c r="E1057" i="1" s="1"/>
  <c r="B1057" i="1"/>
  <c r="C1057" i="1" s="1"/>
  <c r="AD1056" i="1"/>
  <c r="AC1056" i="1"/>
  <c r="AF1056" i="1" s="1"/>
  <c r="AB1056" i="1"/>
  <c r="AA1056" i="1"/>
  <c r="AE1056" i="1" s="1"/>
  <c r="Y1056" i="1"/>
  <c r="X1056" i="1"/>
  <c r="D1056" i="1"/>
  <c r="E1056" i="1" s="1"/>
  <c r="B1056" i="1"/>
  <c r="C1056" i="1" s="1"/>
  <c r="AD1055" i="1"/>
  <c r="AC1055" i="1"/>
  <c r="AF1055" i="1" s="1"/>
  <c r="AB1055" i="1"/>
  <c r="AA1055" i="1"/>
  <c r="AE1055" i="1" s="1"/>
  <c r="Y1055" i="1"/>
  <c r="X1055" i="1"/>
  <c r="D1055" i="1"/>
  <c r="E1055" i="1" s="1"/>
  <c r="B1055" i="1"/>
  <c r="C1055" i="1" s="1"/>
  <c r="AD1054" i="1"/>
  <c r="AC1054" i="1"/>
  <c r="AF1054" i="1" s="1"/>
  <c r="AB1054" i="1"/>
  <c r="AA1054" i="1"/>
  <c r="AE1054" i="1" s="1"/>
  <c r="Y1054" i="1"/>
  <c r="X1054" i="1"/>
  <c r="D1054" i="1"/>
  <c r="E1054" i="1" s="1"/>
  <c r="B1054" i="1"/>
  <c r="C1054" i="1" s="1"/>
  <c r="AD1053" i="1"/>
  <c r="AC1053" i="1"/>
  <c r="AF1053" i="1" s="1"/>
  <c r="AB1053" i="1"/>
  <c r="AA1053" i="1"/>
  <c r="AE1053" i="1" s="1"/>
  <c r="Y1053" i="1"/>
  <c r="X1053" i="1"/>
  <c r="D1053" i="1"/>
  <c r="E1053" i="1" s="1"/>
  <c r="B1053" i="1"/>
  <c r="C1053" i="1" s="1"/>
  <c r="AD1052" i="1"/>
  <c r="AC1052" i="1"/>
  <c r="AF1052" i="1" s="1"/>
  <c r="AB1052" i="1"/>
  <c r="AA1052" i="1"/>
  <c r="AE1052" i="1" s="1"/>
  <c r="Y1052" i="1"/>
  <c r="X1052" i="1"/>
  <c r="D1052" i="1"/>
  <c r="E1052" i="1" s="1"/>
  <c r="B1052" i="1"/>
  <c r="C1052" i="1" s="1"/>
  <c r="AD1051" i="1"/>
  <c r="AC1051" i="1"/>
  <c r="AF1051" i="1" s="1"/>
  <c r="AB1051" i="1"/>
  <c r="AA1051" i="1"/>
  <c r="AE1051" i="1" s="1"/>
  <c r="Y1051" i="1"/>
  <c r="X1051" i="1"/>
  <c r="D1051" i="1"/>
  <c r="E1051" i="1" s="1"/>
  <c r="B1051" i="1"/>
  <c r="C1051" i="1" s="1"/>
  <c r="AD1050" i="1"/>
  <c r="AC1050" i="1"/>
  <c r="AF1050" i="1" s="1"/>
  <c r="AB1050" i="1"/>
  <c r="AA1050" i="1"/>
  <c r="AE1050" i="1" s="1"/>
  <c r="Y1050" i="1"/>
  <c r="X1050" i="1"/>
  <c r="D1050" i="1"/>
  <c r="E1050" i="1" s="1"/>
  <c r="B1050" i="1"/>
  <c r="C1050" i="1" s="1"/>
  <c r="AD1049" i="1"/>
  <c r="AC1049" i="1"/>
  <c r="AF1049" i="1" s="1"/>
  <c r="AB1049" i="1"/>
  <c r="AA1049" i="1"/>
  <c r="AE1049" i="1" s="1"/>
  <c r="Y1049" i="1"/>
  <c r="X1049" i="1"/>
  <c r="D1049" i="1"/>
  <c r="E1049" i="1" s="1"/>
  <c r="B1049" i="1"/>
  <c r="C1049" i="1" s="1"/>
  <c r="AD1048" i="1"/>
  <c r="AC1048" i="1"/>
  <c r="AF1048" i="1" s="1"/>
  <c r="AB1048" i="1"/>
  <c r="AA1048" i="1"/>
  <c r="AE1048" i="1" s="1"/>
  <c r="Y1048" i="1"/>
  <c r="X1048" i="1"/>
  <c r="D1048" i="1"/>
  <c r="E1048" i="1" s="1"/>
  <c r="B1048" i="1"/>
  <c r="C1048" i="1" s="1"/>
  <c r="AD1047" i="1"/>
  <c r="AC1047" i="1"/>
  <c r="AF1047" i="1" s="1"/>
  <c r="AB1047" i="1"/>
  <c r="AA1047" i="1"/>
  <c r="AE1047" i="1" s="1"/>
  <c r="Y1047" i="1"/>
  <c r="X1047" i="1"/>
  <c r="D1047" i="1"/>
  <c r="E1047" i="1" s="1"/>
  <c r="B1047" i="1"/>
  <c r="C1047" i="1" s="1"/>
  <c r="AD1046" i="1"/>
  <c r="AC1046" i="1"/>
  <c r="AF1046" i="1" s="1"/>
  <c r="AB1046" i="1"/>
  <c r="AA1046" i="1"/>
  <c r="AE1046" i="1" s="1"/>
  <c r="Y1046" i="1"/>
  <c r="X1046" i="1"/>
  <c r="D1046" i="1"/>
  <c r="E1046" i="1" s="1"/>
  <c r="B1046" i="1"/>
  <c r="C1046" i="1" s="1"/>
  <c r="AD1045" i="1"/>
  <c r="AC1045" i="1"/>
  <c r="AF1045" i="1" s="1"/>
  <c r="AB1045" i="1"/>
  <c r="AA1045" i="1"/>
  <c r="AE1045" i="1" s="1"/>
  <c r="Y1045" i="1"/>
  <c r="X1045" i="1"/>
  <c r="D1045" i="1"/>
  <c r="E1045" i="1" s="1"/>
  <c r="B1045" i="1"/>
  <c r="C1045" i="1" s="1"/>
  <c r="AD1044" i="1"/>
  <c r="AC1044" i="1"/>
  <c r="AF1044" i="1" s="1"/>
  <c r="AB1044" i="1"/>
  <c r="AA1044" i="1"/>
  <c r="AE1044" i="1" s="1"/>
  <c r="Y1044" i="1"/>
  <c r="X1044" i="1"/>
  <c r="D1044" i="1"/>
  <c r="E1044" i="1" s="1"/>
  <c r="B1044" i="1"/>
  <c r="C1044" i="1" s="1"/>
  <c r="AD1043" i="1"/>
  <c r="AC1043" i="1"/>
  <c r="AF1043" i="1" s="1"/>
  <c r="AB1043" i="1"/>
  <c r="AA1043" i="1"/>
  <c r="AE1043" i="1" s="1"/>
  <c r="Y1043" i="1"/>
  <c r="X1043" i="1"/>
  <c r="D1043" i="1"/>
  <c r="E1043" i="1" s="1"/>
  <c r="B1043" i="1"/>
  <c r="C1043" i="1" s="1"/>
  <c r="AD1042" i="1"/>
  <c r="AC1042" i="1"/>
  <c r="AF1042" i="1" s="1"/>
  <c r="AB1042" i="1"/>
  <c r="AA1042" i="1"/>
  <c r="AE1042" i="1" s="1"/>
  <c r="Y1042" i="1"/>
  <c r="X1042" i="1"/>
  <c r="D1042" i="1"/>
  <c r="E1042" i="1" s="1"/>
  <c r="B1042" i="1"/>
  <c r="C1042" i="1" s="1"/>
  <c r="AD1041" i="1"/>
  <c r="AC1041" i="1"/>
  <c r="AF1041" i="1" s="1"/>
  <c r="AB1041" i="1"/>
  <c r="AA1041" i="1"/>
  <c r="AE1041" i="1" s="1"/>
  <c r="Y1041" i="1"/>
  <c r="X1041" i="1"/>
  <c r="D1041" i="1"/>
  <c r="E1041" i="1" s="1"/>
  <c r="B1041" i="1"/>
  <c r="C1041" i="1" s="1"/>
  <c r="AD1040" i="1"/>
  <c r="AC1040" i="1"/>
  <c r="AF1040" i="1" s="1"/>
  <c r="AB1040" i="1"/>
  <c r="AA1040" i="1"/>
  <c r="AE1040" i="1" s="1"/>
  <c r="Y1040" i="1"/>
  <c r="X1040" i="1"/>
  <c r="D1040" i="1"/>
  <c r="E1040" i="1" s="1"/>
  <c r="B1040" i="1"/>
  <c r="C1040" i="1" s="1"/>
  <c r="AD1039" i="1"/>
  <c r="AC1039" i="1"/>
  <c r="AF1039" i="1" s="1"/>
  <c r="AB1039" i="1"/>
  <c r="AA1039" i="1"/>
  <c r="AE1039" i="1" s="1"/>
  <c r="Y1039" i="1"/>
  <c r="X1039" i="1"/>
  <c r="D1039" i="1"/>
  <c r="E1039" i="1" s="1"/>
  <c r="B1039" i="1"/>
  <c r="C1039" i="1" s="1"/>
  <c r="AD1038" i="1"/>
  <c r="AC1038" i="1"/>
  <c r="AF1038" i="1" s="1"/>
  <c r="AB1038" i="1"/>
  <c r="AA1038" i="1"/>
  <c r="AE1038" i="1" s="1"/>
  <c r="Y1038" i="1"/>
  <c r="X1038" i="1"/>
  <c r="D1038" i="1"/>
  <c r="E1038" i="1" s="1"/>
  <c r="B1038" i="1"/>
  <c r="C1038" i="1" s="1"/>
  <c r="AD1037" i="1"/>
  <c r="AC1037" i="1"/>
  <c r="AF1037" i="1" s="1"/>
  <c r="AB1037" i="1"/>
  <c r="AA1037" i="1"/>
  <c r="AE1037" i="1" s="1"/>
  <c r="Y1037" i="1"/>
  <c r="X1037" i="1"/>
  <c r="D1037" i="1"/>
  <c r="E1037" i="1" s="1"/>
  <c r="B1037" i="1"/>
  <c r="C1037" i="1" s="1"/>
  <c r="AD1036" i="1"/>
  <c r="AC1036" i="1"/>
  <c r="AF1036" i="1" s="1"/>
  <c r="AB1036" i="1"/>
  <c r="AA1036" i="1"/>
  <c r="AE1036" i="1" s="1"/>
  <c r="Y1036" i="1"/>
  <c r="X1036" i="1"/>
  <c r="D1036" i="1"/>
  <c r="E1036" i="1" s="1"/>
  <c r="B1036" i="1"/>
  <c r="C1036" i="1" s="1"/>
  <c r="AD1035" i="1"/>
  <c r="AC1035" i="1"/>
  <c r="AF1035" i="1" s="1"/>
  <c r="AB1035" i="1"/>
  <c r="AA1035" i="1"/>
  <c r="AE1035" i="1" s="1"/>
  <c r="Y1035" i="1"/>
  <c r="X1035" i="1"/>
  <c r="D1035" i="1"/>
  <c r="E1035" i="1" s="1"/>
  <c r="B1035" i="1"/>
  <c r="C1035" i="1" s="1"/>
  <c r="AD1034" i="1"/>
  <c r="AC1034" i="1"/>
  <c r="AF1034" i="1" s="1"/>
  <c r="AB1034" i="1"/>
  <c r="AA1034" i="1"/>
  <c r="AE1034" i="1" s="1"/>
  <c r="Y1034" i="1"/>
  <c r="X1034" i="1"/>
  <c r="D1034" i="1"/>
  <c r="E1034" i="1" s="1"/>
  <c r="B1034" i="1"/>
  <c r="C1034" i="1" s="1"/>
  <c r="AD1033" i="1"/>
  <c r="AC1033" i="1"/>
  <c r="AF1033" i="1" s="1"/>
  <c r="AB1033" i="1"/>
  <c r="AA1033" i="1"/>
  <c r="AE1033" i="1" s="1"/>
  <c r="Y1033" i="1"/>
  <c r="X1033" i="1"/>
  <c r="D1033" i="1"/>
  <c r="E1033" i="1" s="1"/>
  <c r="B1033" i="1"/>
  <c r="C1033" i="1" s="1"/>
  <c r="AD1032" i="1"/>
  <c r="AC1032" i="1"/>
  <c r="AF1032" i="1" s="1"/>
  <c r="AB1032" i="1"/>
  <c r="AA1032" i="1"/>
  <c r="AE1032" i="1" s="1"/>
  <c r="Y1032" i="1"/>
  <c r="X1032" i="1"/>
  <c r="D1032" i="1"/>
  <c r="E1032" i="1" s="1"/>
  <c r="B1032" i="1"/>
  <c r="C1032" i="1" s="1"/>
  <c r="AD1031" i="1"/>
  <c r="AC1031" i="1"/>
  <c r="AF1031" i="1" s="1"/>
  <c r="AB1031" i="1"/>
  <c r="AA1031" i="1"/>
  <c r="AE1031" i="1" s="1"/>
  <c r="Y1031" i="1"/>
  <c r="X1031" i="1"/>
  <c r="D1031" i="1"/>
  <c r="E1031" i="1" s="1"/>
  <c r="B1031" i="1"/>
  <c r="C1031" i="1" s="1"/>
  <c r="AD1030" i="1"/>
  <c r="AC1030" i="1"/>
  <c r="AF1030" i="1" s="1"/>
  <c r="AB1030" i="1"/>
  <c r="AA1030" i="1"/>
  <c r="AE1030" i="1" s="1"/>
  <c r="Y1030" i="1"/>
  <c r="X1030" i="1"/>
  <c r="D1030" i="1"/>
  <c r="E1030" i="1" s="1"/>
  <c r="B1030" i="1"/>
  <c r="C1030" i="1" s="1"/>
  <c r="AD1029" i="1"/>
  <c r="AC1029" i="1"/>
  <c r="AF1029" i="1" s="1"/>
  <c r="AB1029" i="1"/>
  <c r="AA1029" i="1"/>
  <c r="AE1029" i="1" s="1"/>
  <c r="Y1029" i="1"/>
  <c r="X1029" i="1"/>
  <c r="D1029" i="1"/>
  <c r="E1029" i="1" s="1"/>
  <c r="B1029" i="1"/>
  <c r="C1029" i="1" s="1"/>
  <c r="AD1028" i="1"/>
  <c r="AC1028" i="1"/>
  <c r="AF1028" i="1" s="1"/>
  <c r="AB1028" i="1"/>
  <c r="AA1028" i="1"/>
  <c r="AE1028" i="1" s="1"/>
  <c r="Y1028" i="1"/>
  <c r="X1028" i="1"/>
  <c r="D1028" i="1"/>
  <c r="E1028" i="1" s="1"/>
  <c r="B1028" i="1"/>
  <c r="C1028" i="1" s="1"/>
  <c r="AD1027" i="1"/>
  <c r="AC1027" i="1"/>
  <c r="AF1027" i="1" s="1"/>
  <c r="AB1027" i="1"/>
  <c r="AA1027" i="1"/>
  <c r="AE1027" i="1" s="1"/>
  <c r="Y1027" i="1"/>
  <c r="X1027" i="1"/>
  <c r="D1027" i="1"/>
  <c r="E1027" i="1" s="1"/>
  <c r="B1027" i="1"/>
  <c r="C1027" i="1" s="1"/>
  <c r="AD1026" i="1"/>
  <c r="AC1026" i="1"/>
  <c r="AF1026" i="1" s="1"/>
  <c r="AB1026" i="1"/>
  <c r="AA1026" i="1"/>
  <c r="AE1026" i="1" s="1"/>
  <c r="Y1026" i="1"/>
  <c r="X1026" i="1"/>
  <c r="D1026" i="1"/>
  <c r="E1026" i="1" s="1"/>
  <c r="B1026" i="1"/>
  <c r="C1026" i="1" s="1"/>
  <c r="AD1025" i="1"/>
  <c r="AC1025" i="1"/>
  <c r="AF1025" i="1" s="1"/>
  <c r="AB1025" i="1"/>
  <c r="AA1025" i="1"/>
  <c r="AE1025" i="1" s="1"/>
  <c r="Y1025" i="1"/>
  <c r="X1025" i="1"/>
  <c r="D1025" i="1"/>
  <c r="E1025" i="1" s="1"/>
  <c r="B1025" i="1"/>
  <c r="C1025" i="1" s="1"/>
  <c r="AD1024" i="1"/>
  <c r="AC1024" i="1"/>
  <c r="AF1024" i="1" s="1"/>
  <c r="AB1024" i="1"/>
  <c r="AA1024" i="1"/>
  <c r="AE1024" i="1" s="1"/>
  <c r="Y1024" i="1"/>
  <c r="X1024" i="1"/>
  <c r="D1024" i="1"/>
  <c r="E1024" i="1" s="1"/>
  <c r="B1024" i="1"/>
  <c r="C1024" i="1" s="1"/>
  <c r="AD1023" i="1"/>
  <c r="AC1023" i="1"/>
  <c r="AF1023" i="1" s="1"/>
  <c r="AB1023" i="1"/>
  <c r="AA1023" i="1"/>
  <c r="AE1023" i="1" s="1"/>
  <c r="Y1023" i="1"/>
  <c r="X1023" i="1"/>
  <c r="D1023" i="1"/>
  <c r="E1023" i="1" s="1"/>
  <c r="B1023" i="1"/>
  <c r="C1023" i="1" s="1"/>
  <c r="AD1022" i="1"/>
  <c r="AC1022" i="1"/>
  <c r="AF1022" i="1" s="1"/>
  <c r="AB1022" i="1"/>
  <c r="AA1022" i="1"/>
  <c r="AE1022" i="1" s="1"/>
  <c r="Y1022" i="1"/>
  <c r="X1022" i="1"/>
  <c r="D1022" i="1"/>
  <c r="E1022" i="1" s="1"/>
  <c r="B1022" i="1"/>
  <c r="C1022" i="1" s="1"/>
  <c r="AD1021" i="1"/>
  <c r="AC1021" i="1"/>
  <c r="AF1021" i="1" s="1"/>
  <c r="AB1021" i="1"/>
  <c r="AA1021" i="1"/>
  <c r="AE1021" i="1" s="1"/>
  <c r="Y1021" i="1"/>
  <c r="X1021" i="1"/>
  <c r="D1021" i="1"/>
  <c r="E1021" i="1" s="1"/>
  <c r="B1021" i="1"/>
  <c r="C1021" i="1" s="1"/>
  <c r="AD1020" i="1"/>
  <c r="AC1020" i="1"/>
  <c r="AF1020" i="1" s="1"/>
  <c r="AB1020" i="1"/>
  <c r="AA1020" i="1"/>
  <c r="AE1020" i="1" s="1"/>
  <c r="Y1020" i="1"/>
  <c r="X1020" i="1"/>
  <c r="D1020" i="1"/>
  <c r="E1020" i="1" s="1"/>
  <c r="B1020" i="1"/>
  <c r="C1020" i="1" s="1"/>
  <c r="AD1019" i="1"/>
  <c r="AC1019" i="1"/>
  <c r="AF1019" i="1" s="1"/>
  <c r="AB1019" i="1"/>
  <c r="AA1019" i="1"/>
  <c r="AE1019" i="1" s="1"/>
  <c r="Y1019" i="1"/>
  <c r="X1019" i="1"/>
  <c r="D1019" i="1"/>
  <c r="E1019" i="1" s="1"/>
  <c r="B1019" i="1"/>
  <c r="C1019" i="1" s="1"/>
  <c r="AD1018" i="1"/>
  <c r="AC1018" i="1"/>
  <c r="AF1018" i="1" s="1"/>
  <c r="AB1018" i="1"/>
  <c r="AA1018" i="1"/>
  <c r="AE1018" i="1" s="1"/>
  <c r="Y1018" i="1"/>
  <c r="X1018" i="1"/>
  <c r="D1018" i="1"/>
  <c r="E1018" i="1" s="1"/>
  <c r="B1018" i="1"/>
  <c r="C1018" i="1" s="1"/>
  <c r="AD1017" i="1"/>
  <c r="AC1017" i="1"/>
  <c r="AF1017" i="1" s="1"/>
  <c r="AB1017" i="1"/>
  <c r="AA1017" i="1"/>
  <c r="AE1017" i="1" s="1"/>
  <c r="Y1017" i="1"/>
  <c r="X1017" i="1"/>
  <c r="D1017" i="1"/>
  <c r="E1017" i="1" s="1"/>
  <c r="B1017" i="1"/>
  <c r="C1017" i="1" s="1"/>
  <c r="AD1016" i="1"/>
  <c r="AC1016" i="1"/>
  <c r="AF1016" i="1" s="1"/>
  <c r="AB1016" i="1"/>
  <c r="AA1016" i="1"/>
  <c r="AE1016" i="1" s="1"/>
  <c r="Y1016" i="1"/>
  <c r="X1016" i="1"/>
  <c r="D1016" i="1"/>
  <c r="E1016" i="1" s="1"/>
  <c r="B1016" i="1"/>
  <c r="C1016" i="1" s="1"/>
  <c r="AD1015" i="1"/>
  <c r="AC1015" i="1"/>
  <c r="AF1015" i="1" s="1"/>
  <c r="AB1015" i="1"/>
  <c r="AA1015" i="1"/>
  <c r="AE1015" i="1" s="1"/>
  <c r="Y1015" i="1"/>
  <c r="X1015" i="1"/>
  <c r="D1015" i="1"/>
  <c r="E1015" i="1" s="1"/>
  <c r="B1015" i="1"/>
  <c r="C1015" i="1" s="1"/>
  <c r="AD1014" i="1"/>
  <c r="AC1014" i="1"/>
  <c r="AF1014" i="1" s="1"/>
  <c r="AB1014" i="1"/>
  <c r="AA1014" i="1"/>
  <c r="AE1014" i="1" s="1"/>
  <c r="Y1014" i="1"/>
  <c r="X1014" i="1"/>
  <c r="D1014" i="1"/>
  <c r="E1014" i="1" s="1"/>
  <c r="B1014" i="1"/>
  <c r="C1014" i="1" s="1"/>
  <c r="AD1013" i="1"/>
  <c r="AC1013" i="1"/>
  <c r="AF1013" i="1" s="1"/>
  <c r="AB1013" i="1"/>
  <c r="AA1013" i="1"/>
  <c r="AE1013" i="1" s="1"/>
  <c r="Y1013" i="1"/>
  <c r="X1013" i="1"/>
  <c r="D1013" i="1"/>
  <c r="E1013" i="1" s="1"/>
  <c r="B1013" i="1"/>
  <c r="C1013" i="1" s="1"/>
  <c r="AD1012" i="1"/>
  <c r="AC1012" i="1"/>
  <c r="AF1012" i="1" s="1"/>
  <c r="AB1012" i="1"/>
  <c r="AA1012" i="1"/>
  <c r="AE1012" i="1" s="1"/>
  <c r="Y1012" i="1"/>
  <c r="X1012" i="1"/>
  <c r="D1012" i="1"/>
  <c r="E1012" i="1" s="1"/>
  <c r="B1012" i="1"/>
  <c r="C1012" i="1" s="1"/>
  <c r="AD1011" i="1"/>
  <c r="AC1011" i="1"/>
  <c r="AF1011" i="1" s="1"/>
  <c r="AB1011" i="1"/>
  <c r="AA1011" i="1"/>
  <c r="AE1011" i="1" s="1"/>
  <c r="Y1011" i="1"/>
  <c r="X1011" i="1"/>
  <c r="D1011" i="1"/>
  <c r="E1011" i="1" s="1"/>
  <c r="B1011" i="1"/>
  <c r="C1011" i="1" s="1"/>
  <c r="AD1010" i="1"/>
  <c r="AC1010" i="1"/>
  <c r="AF1010" i="1" s="1"/>
  <c r="AB1010" i="1"/>
  <c r="AA1010" i="1"/>
  <c r="AE1010" i="1" s="1"/>
  <c r="Y1010" i="1"/>
  <c r="X1010" i="1"/>
  <c r="D1010" i="1"/>
  <c r="E1010" i="1" s="1"/>
  <c r="B1010" i="1"/>
  <c r="C1010" i="1" s="1"/>
  <c r="AD1009" i="1"/>
  <c r="AC1009" i="1"/>
  <c r="AF1009" i="1" s="1"/>
  <c r="AB1009" i="1"/>
  <c r="AA1009" i="1"/>
  <c r="AE1009" i="1" s="1"/>
  <c r="Y1009" i="1"/>
  <c r="X1009" i="1"/>
  <c r="D1009" i="1"/>
  <c r="E1009" i="1" s="1"/>
  <c r="B1009" i="1"/>
  <c r="C1009" i="1" s="1"/>
  <c r="AD1008" i="1"/>
  <c r="AC1008" i="1"/>
  <c r="AF1008" i="1" s="1"/>
  <c r="AB1008" i="1"/>
  <c r="AA1008" i="1"/>
  <c r="AE1008" i="1" s="1"/>
  <c r="Y1008" i="1"/>
  <c r="X1008" i="1"/>
  <c r="D1008" i="1"/>
  <c r="E1008" i="1" s="1"/>
  <c r="B1008" i="1"/>
  <c r="C1008" i="1" s="1"/>
  <c r="AD1007" i="1"/>
  <c r="AC1007" i="1"/>
  <c r="AF1007" i="1" s="1"/>
  <c r="AB1007" i="1"/>
  <c r="AA1007" i="1"/>
  <c r="AE1007" i="1" s="1"/>
  <c r="Y1007" i="1"/>
  <c r="X1007" i="1"/>
  <c r="D1007" i="1"/>
  <c r="E1007" i="1" s="1"/>
  <c r="B1007" i="1"/>
  <c r="C1007" i="1" s="1"/>
  <c r="AD1006" i="1"/>
  <c r="AC1006" i="1"/>
  <c r="AF1006" i="1" s="1"/>
  <c r="AB1006" i="1"/>
  <c r="AA1006" i="1"/>
  <c r="AE1006" i="1" s="1"/>
  <c r="Y1006" i="1"/>
  <c r="X1006" i="1"/>
  <c r="D1006" i="1"/>
  <c r="E1006" i="1" s="1"/>
  <c r="B1006" i="1"/>
  <c r="C1006" i="1" s="1"/>
  <c r="AD1005" i="1"/>
  <c r="AC1005" i="1"/>
  <c r="AF1005" i="1" s="1"/>
  <c r="AB1005" i="1"/>
  <c r="AA1005" i="1"/>
  <c r="AE1005" i="1" s="1"/>
  <c r="Y1005" i="1"/>
  <c r="X1005" i="1"/>
  <c r="D1005" i="1"/>
  <c r="E1005" i="1" s="1"/>
  <c r="B1005" i="1"/>
  <c r="C1005" i="1" s="1"/>
  <c r="AD1004" i="1"/>
  <c r="AC1004" i="1"/>
  <c r="AF1004" i="1" s="1"/>
  <c r="AB1004" i="1"/>
  <c r="AA1004" i="1"/>
  <c r="AE1004" i="1" s="1"/>
  <c r="Y1004" i="1"/>
  <c r="X1004" i="1"/>
  <c r="D1004" i="1"/>
  <c r="E1004" i="1" s="1"/>
  <c r="B1004" i="1"/>
  <c r="C1004" i="1" s="1"/>
  <c r="AD1003" i="1"/>
  <c r="AC1003" i="1"/>
  <c r="AF1003" i="1" s="1"/>
  <c r="AB1003" i="1"/>
  <c r="AA1003" i="1"/>
  <c r="AE1003" i="1" s="1"/>
  <c r="Y1003" i="1"/>
  <c r="X1003" i="1"/>
  <c r="D1003" i="1"/>
  <c r="E1003" i="1" s="1"/>
  <c r="B1003" i="1"/>
  <c r="C1003" i="1" s="1"/>
  <c r="AD1002" i="1"/>
  <c r="AC1002" i="1"/>
  <c r="AF1002" i="1" s="1"/>
  <c r="AB1002" i="1"/>
  <c r="AA1002" i="1"/>
  <c r="AE1002" i="1" s="1"/>
  <c r="Y1002" i="1"/>
  <c r="X1002" i="1"/>
  <c r="D1002" i="1"/>
  <c r="E1002" i="1" s="1"/>
  <c r="B1002" i="1"/>
  <c r="C1002" i="1" s="1"/>
  <c r="AD1001" i="1"/>
  <c r="AC1001" i="1"/>
  <c r="AF1001" i="1" s="1"/>
  <c r="AB1001" i="1"/>
  <c r="AA1001" i="1"/>
  <c r="AE1001" i="1" s="1"/>
  <c r="Y1001" i="1"/>
  <c r="X1001" i="1"/>
  <c r="D1001" i="1"/>
  <c r="E1001" i="1" s="1"/>
  <c r="B1001" i="1"/>
  <c r="C1001" i="1" s="1"/>
  <c r="AD1000" i="1"/>
  <c r="AC1000" i="1"/>
  <c r="AF1000" i="1" s="1"/>
  <c r="AB1000" i="1"/>
  <c r="AA1000" i="1"/>
  <c r="AE1000" i="1" s="1"/>
  <c r="Y1000" i="1"/>
  <c r="X1000" i="1"/>
  <c r="D1000" i="1"/>
  <c r="E1000" i="1" s="1"/>
  <c r="B1000" i="1"/>
  <c r="C1000" i="1" s="1"/>
  <c r="AD999" i="1"/>
  <c r="AC999" i="1"/>
  <c r="AF999" i="1" s="1"/>
  <c r="AB999" i="1"/>
  <c r="AA999" i="1"/>
  <c r="AE999" i="1" s="1"/>
  <c r="Y999" i="1"/>
  <c r="X999" i="1"/>
  <c r="D999" i="1"/>
  <c r="E999" i="1" s="1"/>
  <c r="B999" i="1"/>
  <c r="C999" i="1" s="1"/>
  <c r="AD998" i="1"/>
  <c r="AC998" i="1"/>
  <c r="AF998" i="1" s="1"/>
  <c r="AB998" i="1"/>
  <c r="AA998" i="1"/>
  <c r="AE998" i="1" s="1"/>
  <c r="Y998" i="1"/>
  <c r="X998" i="1"/>
  <c r="D998" i="1"/>
  <c r="E998" i="1" s="1"/>
  <c r="B998" i="1"/>
  <c r="C998" i="1" s="1"/>
  <c r="AD997" i="1"/>
  <c r="AC997" i="1"/>
  <c r="AF997" i="1" s="1"/>
  <c r="AB997" i="1"/>
  <c r="AA997" i="1"/>
  <c r="AE997" i="1" s="1"/>
  <c r="Y997" i="1"/>
  <c r="X997" i="1"/>
  <c r="D997" i="1"/>
  <c r="E997" i="1" s="1"/>
  <c r="B997" i="1"/>
  <c r="C997" i="1" s="1"/>
  <c r="A81" i="6"/>
  <c r="A82" i="6" s="1"/>
  <c r="AD895" i="1"/>
  <c r="AC895" i="1"/>
  <c r="AF895" i="1" s="1"/>
  <c r="AB895" i="1"/>
  <c r="AA895" i="1"/>
  <c r="AE895" i="1" s="1"/>
  <c r="Y895" i="1"/>
  <c r="X895" i="1"/>
  <c r="D895" i="1"/>
  <c r="E895" i="1" s="1"/>
  <c r="B895" i="1"/>
  <c r="C895" i="1" s="1"/>
  <c r="AD894" i="1"/>
  <c r="AC894" i="1"/>
  <c r="AF894" i="1" s="1"/>
  <c r="AB894" i="1"/>
  <c r="AA894" i="1"/>
  <c r="AE894" i="1" s="1"/>
  <c r="Y894" i="1"/>
  <c r="X894" i="1"/>
  <c r="D894" i="1"/>
  <c r="E894" i="1" s="1"/>
  <c r="B894" i="1"/>
  <c r="C894" i="1" s="1"/>
  <c r="AD893" i="1"/>
  <c r="AC893" i="1"/>
  <c r="AF893" i="1" s="1"/>
  <c r="AB893" i="1"/>
  <c r="AA893" i="1"/>
  <c r="AE893" i="1" s="1"/>
  <c r="Y893" i="1"/>
  <c r="X893" i="1"/>
  <c r="D893" i="1"/>
  <c r="E893" i="1" s="1"/>
  <c r="B893" i="1"/>
  <c r="C893" i="1" s="1"/>
  <c r="AD892" i="1"/>
  <c r="AC892" i="1"/>
  <c r="AF892" i="1" s="1"/>
  <c r="AB892" i="1"/>
  <c r="AA892" i="1"/>
  <c r="AE892" i="1" s="1"/>
  <c r="Y892" i="1"/>
  <c r="X892" i="1"/>
  <c r="D892" i="1"/>
  <c r="E892" i="1" s="1"/>
  <c r="B892" i="1"/>
  <c r="C892" i="1" s="1"/>
  <c r="AD891" i="1"/>
  <c r="AC891" i="1"/>
  <c r="AF891" i="1" s="1"/>
  <c r="AB891" i="1"/>
  <c r="AA891" i="1"/>
  <c r="AE891" i="1" s="1"/>
  <c r="Y891" i="1"/>
  <c r="X891" i="1"/>
  <c r="D891" i="1"/>
  <c r="E891" i="1" s="1"/>
  <c r="B891" i="1"/>
  <c r="C891" i="1" s="1"/>
  <c r="AD890" i="1"/>
  <c r="AC890" i="1"/>
  <c r="AF890" i="1" s="1"/>
  <c r="AB890" i="1"/>
  <c r="AA890" i="1"/>
  <c r="AE890" i="1" s="1"/>
  <c r="Y890" i="1"/>
  <c r="X890" i="1"/>
  <c r="D890" i="1"/>
  <c r="E890" i="1" s="1"/>
  <c r="B890" i="1"/>
  <c r="C890" i="1" s="1"/>
  <c r="AD889" i="1"/>
  <c r="AC889" i="1"/>
  <c r="AF889" i="1" s="1"/>
  <c r="AB889" i="1"/>
  <c r="AA889" i="1"/>
  <c r="AE889" i="1" s="1"/>
  <c r="Y889" i="1"/>
  <c r="X889" i="1"/>
  <c r="D889" i="1"/>
  <c r="E889" i="1" s="1"/>
  <c r="B889" i="1"/>
  <c r="C889" i="1" s="1"/>
  <c r="AD888" i="1"/>
  <c r="AC888" i="1"/>
  <c r="AF888" i="1" s="1"/>
  <c r="AB888" i="1"/>
  <c r="AA888" i="1"/>
  <c r="AE888" i="1" s="1"/>
  <c r="Y888" i="1"/>
  <c r="X888" i="1"/>
  <c r="D888" i="1"/>
  <c r="E888" i="1" s="1"/>
  <c r="B888" i="1"/>
  <c r="C888" i="1" s="1"/>
  <c r="AD887" i="1"/>
  <c r="AC887" i="1"/>
  <c r="AF887" i="1" s="1"/>
  <c r="AB887" i="1"/>
  <c r="AA887" i="1"/>
  <c r="AE887" i="1" s="1"/>
  <c r="Y887" i="1"/>
  <c r="X887" i="1"/>
  <c r="D887" i="1"/>
  <c r="E887" i="1" s="1"/>
  <c r="B887" i="1"/>
  <c r="C887" i="1" s="1"/>
  <c r="AD886" i="1"/>
  <c r="AC886" i="1"/>
  <c r="AF886" i="1" s="1"/>
  <c r="AB886" i="1"/>
  <c r="AA886" i="1"/>
  <c r="AE886" i="1" s="1"/>
  <c r="Y886" i="1"/>
  <c r="X886" i="1"/>
  <c r="D886" i="1"/>
  <c r="E886" i="1" s="1"/>
  <c r="B886" i="1"/>
  <c r="C886" i="1" s="1"/>
  <c r="AD885" i="1"/>
  <c r="AC885" i="1"/>
  <c r="AF885" i="1" s="1"/>
  <c r="AB885" i="1"/>
  <c r="AA885" i="1"/>
  <c r="AE885" i="1" s="1"/>
  <c r="Y885" i="1"/>
  <c r="X885" i="1"/>
  <c r="D885" i="1"/>
  <c r="E885" i="1" s="1"/>
  <c r="B885" i="1"/>
  <c r="C885" i="1" s="1"/>
  <c r="AD884" i="1"/>
  <c r="AC884" i="1"/>
  <c r="AF884" i="1" s="1"/>
  <c r="AB884" i="1"/>
  <c r="AA884" i="1"/>
  <c r="AE884" i="1" s="1"/>
  <c r="Y884" i="1"/>
  <c r="X884" i="1"/>
  <c r="D884" i="1"/>
  <c r="E884" i="1" s="1"/>
  <c r="B884" i="1"/>
  <c r="C884" i="1" s="1"/>
  <c r="AD883" i="1"/>
  <c r="AC883" i="1"/>
  <c r="AF883" i="1" s="1"/>
  <c r="AB883" i="1"/>
  <c r="AA883" i="1"/>
  <c r="AE883" i="1" s="1"/>
  <c r="Y883" i="1"/>
  <c r="X883" i="1"/>
  <c r="D883" i="1"/>
  <c r="E883" i="1" s="1"/>
  <c r="B883" i="1"/>
  <c r="C883" i="1" s="1"/>
  <c r="AD882" i="1"/>
  <c r="AC882" i="1"/>
  <c r="AF882" i="1" s="1"/>
  <c r="AB882" i="1"/>
  <c r="AA882" i="1"/>
  <c r="AE882" i="1" s="1"/>
  <c r="Y882" i="1"/>
  <c r="X882" i="1"/>
  <c r="D882" i="1"/>
  <c r="E882" i="1" s="1"/>
  <c r="B882" i="1"/>
  <c r="C882" i="1" s="1"/>
  <c r="AD881" i="1"/>
  <c r="AC881" i="1"/>
  <c r="AF881" i="1" s="1"/>
  <c r="AB881" i="1"/>
  <c r="AA881" i="1"/>
  <c r="AE881" i="1" s="1"/>
  <c r="Y881" i="1"/>
  <c r="X881" i="1"/>
  <c r="D881" i="1"/>
  <c r="E881" i="1" s="1"/>
  <c r="B881" i="1"/>
  <c r="C881" i="1" s="1"/>
  <c r="AD880" i="1"/>
  <c r="AC880" i="1"/>
  <c r="AF880" i="1" s="1"/>
  <c r="AB880" i="1"/>
  <c r="AA880" i="1"/>
  <c r="AE880" i="1" s="1"/>
  <c r="Y880" i="1"/>
  <c r="X880" i="1"/>
  <c r="D880" i="1"/>
  <c r="E880" i="1" s="1"/>
  <c r="B880" i="1"/>
  <c r="C880" i="1" s="1"/>
  <c r="AD879" i="1"/>
  <c r="AC879" i="1"/>
  <c r="AF879" i="1" s="1"/>
  <c r="AB879" i="1"/>
  <c r="AA879" i="1"/>
  <c r="AE879" i="1" s="1"/>
  <c r="Y879" i="1"/>
  <c r="X879" i="1"/>
  <c r="D879" i="1"/>
  <c r="E879" i="1" s="1"/>
  <c r="B879" i="1"/>
  <c r="C879" i="1" s="1"/>
  <c r="AD878" i="1"/>
  <c r="AC878" i="1"/>
  <c r="AF878" i="1" s="1"/>
  <c r="AB878" i="1"/>
  <c r="AA878" i="1"/>
  <c r="AE878" i="1" s="1"/>
  <c r="Y878" i="1"/>
  <c r="X878" i="1"/>
  <c r="D878" i="1"/>
  <c r="E878" i="1" s="1"/>
  <c r="B878" i="1"/>
  <c r="C878" i="1" s="1"/>
  <c r="AD877" i="1"/>
  <c r="AC877" i="1"/>
  <c r="AF877" i="1" s="1"/>
  <c r="AB877" i="1"/>
  <c r="AA877" i="1"/>
  <c r="AE877" i="1" s="1"/>
  <c r="Y877" i="1"/>
  <c r="X877" i="1"/>
  <c r="D877" i="1"/>
  <c r="E877" i="1" s="1"/>
  <c r="B877" i="1"/>
  <c r="C877" i="1" s="1"/>
  <c r="AD876" i="1"/>
  <c r="AC876" i="1"/>
  <c r="AF876" i="1" s="1"/>
  <c r="AB876" i="1"/>
  <c r="AA876" i="1"/>
  <c r="AE876" i="1" s="1"/>
  <c r="Y876" i="1"/>
  <c r="X876" i="1"/>
  <c r="D876" i="1"/>
  <c r="E876" i="1" s="1"/>
  <c r="B876" i="1"/>
  <c r="C876" i="1" s="1"/>
  <c r="AD875" i="1"/>
  <c r="AC875" i="1"/>
  <c r="AF875" i="1" s="1"/>
  <c r="AB875" i="1"/>
  <c r="AA875" i="1"/>
  <c r="AE875" i="1" s="1"/>
  <c r="Y875" i="1"/>
  <c r="X875" i="1"/>
  <c r="D875" i="1"/>
  <c r="E875" i="1" s="1"/>
  <c r="B875" i="1"/>
  <c r="C875" i="1" s="1"/>
  <c r="AD874" i="1"/>
  <c r="AC874" i="1"/>
  <c r="AF874" i="1" s="1"/>
  <c r="AB874" i="1"/>
  <c r="AA874" i="1"/>
  <c r="AE874" i="1" s="1"/>
  <c r="Y874" i="1"/>
  <c r="X874" i="1"/>
  <c r="D874" i="1"/>
  <c r="E874" i="1" s="1"/>
  <c r="B874" i="1"/>
  <c r="C874" i="1" s="1"/>
  <c r="AD873" i="1"/>
  <c r="AC873" i="1"/>
  <c r="AF873" i="1" s="1"/>
  <c r="AB873" i="1"/>
  <c r="AA873" i="1"/>
  <c r="AE873" i="1" s="1"/>
  <c r="Y873" i="1"/>
  <c r="X873" i="1"/>
  <c r="D873" i="1"/>
  <c r="E873" i="1" s="1"/>
  <c r="B873" i="1"/>
  <c r="C873" i="1" s="1"/>
  <c r="AD872" i="1"/>
  <c r="AC872" i="1"/>
  <c r="AF872" i="1" s="1"/>
  <c r="AB872" i="1"/>
  <c r="AA872" i="1"/>
  <c r="AE872" i="1" s="1"/>
  <c r="Y872" i="1"/>
  <c r="X872" i="1"/>
  <c r="D872" i="1"/>
  <c r="E872" i="1" s="1"/>
  <c r="B872" i="1"/>
  <c r="C872" i="1" s="1"/>
  <c r="AD871" i="1"/>
  <c r="AC871" i="1"/>
  <c r="AF871" i="1" s="1"/>
  <c r="AB871" i="1"/>
  <c r="AA871" i="1"/>
  <c r="AE871" i="1" s="1"/>
  <c r="Y871" i="1"/>
  <c r="X871" i="1"/>
  <c r="D871" i="1"/>
  <c r="E871" i="1" s="1"/>
  <c r="B871" i="1"/>
  <c r="C871" i="1" s="1"/>
  <c r="AD870" i="1"/>
  <c r="AC870" i="1"/>
  <c r="AF870" i="1" s="1"/>
  <c r="AB870" i="1"/>
  <c r="AA870" i="1"/>
  <c r="AE870" i="1" s="1"/>
  <c r="Y870" i="1"/>
  <c r="X870" i="1"/>
  <c r="D870" i="1"/>
  <c r="E870" i="1" s="1"/>
  <c r="B870" i="1"/>
  <c r="C870" i="1" s="1"/>
  <c r="AD869" i="1"/>
  <c r="AC869" i="1"/>
  <c r="AF869" i="1" s="1"/>
  <c r="AB869" i="1"/>
  <c r="AA869" i="1"/>
  <c r="AE869" i="1" s="1"/>
  <c r="Y869" i="1"/>
  <c r="X869" i="1"/>
  <c r="D869" i="1"/>
  <c r="E869" i="1" s="1"/>
  <c r="B869" i="1"/>
  <c r="C869" i="1" s="1"/>
  <c r="AD868" i="1"/>
  <c r="AC868" i="1"/>
  <c r="AF868" i="1" s="1"/>
  <c r="AB868" i="1"/>
  <c r="AA868" i="1"/>
  <c r="AE868" i="1" s="1"/>
  <c r="Y868" i="1"/>
  <c r="X868" i="1"/>
  <c r="D868" i="1"/>
  <c r="E868" i="1" s="1"/>
  <c r="B868" i="1"/>
  <c r="C868" i="1" s="1"/>
  <c r="AD867" i="1"/>
  <c r="AC867" i="1"/>
  <c r="AF867" i="1" s="1"/>
  <c r="AB867" i="1"/>
  <c r="AA867" i="1"/>
  <c r="AE867" i="1" s="1"/>
  <c r="Y867" i="1"/>
  <c r="X867" i="1"/>
  <c r="D867" i="1"/>
  <c r="E867" i="1" s="1"/>
  <c r="B867" i="1"/>
  <c r="C867" i="1" s="1"/>
  <c r="AD866" i="1"/>
  <c r="AC866" i="1"/>
  <c r="AF866" i="1" s="1"/>
  <c r="AB866" i="1"/>
  <c r="AA866" i="1"/>
  <c r="AE866" i="1" s="1"/>
  <c r="Y866" i="1"/>
  <c r="X866" i="1"/>
  <c r="D866" i="1"/>
  <c r="E866" i="1" s="1"/>
  <c r="B866" i="1"/>
  <c r="C866" i="1" s="1"/>
  <c r="AD865" i="1"/>
  <c r="AC865" i="1"/>
  <c r="AF865" i="1" s="1"/>
  <c r="AB865" i="1"/>
  <c r="AA865" i="1"/>
  <c r="AE865" i="1" s="1"/>
  <c r="Y865" i="1"/>
  <c r="X865" i="1"/>
  <c r="D865" i="1"/>
  <c r="E865" i="1" s="1"/>
  <c r="B865" i="1"/>
  <c r="C865" i="1" s="1"/>
  <c r="AD864" i="1"/>
  <c r="AC864" i="1"/>
  <c r="AF864" i="1" s="1"/>
  <c r="AB864" i="1"/>
  <c r="AA864" i="1"/>
  <c r="AE864" i="1" s="1"/>
  <c r="Y864" i="1"/>
  <c r="X864" i="1"/>
  <c r="D864" i="1"/>
  <c r="E864" i="1" s="1"/>
  <c r="B864" i="1"/>
  <c r="C864" i="1" s="1"/>
  <c r="AD863" i="1"/>
  <c r="AC863" i="1"/>
  <c r="AF863" i="1" s="1"/>
  <c r="AB863" i="1"/>
  <c r="AA863" i="1"/>
  <c r="AE863" i="1" s="1"/>
  <c r="Y863" i="1"/>
  <c r="X863" i="1"/>
  <c r="D863" i="1"/>
  <c r="E863" i="1" s="1"/>
  <c r="B863" i="1"/>
  <c r="C863" i="1" s="1"/>
  <c r="AD862" i="1"/>
  <c r="AC862" i="1"/>
  <c r="AF862" i="1" s="1"/>
  <c r="AB862" i="1"/>
  <c r="AA862" i="1"/>
  <c r="AE862" i="1" s="1"/>
  <c r="Y862" i="1"/>
  <c r="X862" i="1"/>
  <c r="D862" i="1"/>
  <c r="E862" i="1" s="1"/>
  <c r="B862" i="1"/>
  <c r="C862" i="1" s="1"/>
  <c r="AD861" i="1"/>
  <c r="AC861" i="1"/>
  <c r="AF861" i="1" s="1"/>
  <c r="AB861" i="1"/>
  <c r="AA861" i="1"/>
  <c r="AE861" i="1" s="1"/>
  <c r="Y861" i="1"/>
  <c r="X861" i="1"/>
  <c r="D861" i="1"/>
  <c r="E861" i="1" s="1"/>
  <c r="B861" i="1"/>
  <c r="C861" i="1" s="1"/>
  <c r="AD860" i="1"/>
  <c r="AC860" i="1"/>
  <c r="AF860" i="1" s="1"/>
  <c r="AB860" i="1"/>
  <c r="AA860" i="1"/>
  <c r="AE860" i="1" s="1"/>
  <c r="Y860" i="1"/>
  <c r="X860" i="1"/>
  <c r="D860" i="1"/>
  <c r="E860" i="1" s="1"/>
  <c r="B860" i="1"/>
  <c r="C860" i="1" s="1"/>
  <c r="AD859" i="1"/>
  <c r="AC859" i="1"/>
  <c r="AF859" i="1" s="1"/>
  <c r="AB859" i="1"/>
  <c r="AA859" i="1"/>
  <c r="AE859" i="1" s="1"/>
  <c r="Y859" i="1"/>
  <c r="X859" i="1"/>
  <c r="D859" i="1"/>
  <c r="E859" i="1" s="1"/>
  <c r="B859" i="1"/>
  <c r="C859" i="1" s="1"/>
  <c r="AD858" i="1"/>
  <c r="AC858" i="1"/>
  <c r="AF858" i="1" s="1"/>
  <c r="AB858" i="1"/>
  <c r="AA858" i="1"/>
  <c r="AE858" i="1" s="1"/>
  <c r="Y858" i="1"/>
  <c r="X858" i="1"/>
  <c r="D858" i="1"/>
  <c r="E858" i="1" s="1"/>
  <c r="B858" i="1"/>
  <c r="C858" i="1" s="1"/>
  <c r="AD857" i="1"/>
  <c r="AC857" i="1"/>
  <c r="AF857" i="1" s="1"/>
  <c r="AB857" i="1"/>
  <c r="AA857" i="1"/>
  <c r="AE857" i="1" s="1"/>
  <c r="Y857" i="1"/>
  <c r="X857" i="1"/>
  <c r="D857" i="1"/>
  <c r="E857" i="1" s="1"/>
  <c r="B857" i="1"/>
  <c r="C857" i="1" s="1"/>
  <c r="AD856" i="1"/>
  <c r="AC856" i="1"/>
  <c r="AF856" i="1" s="1"/>
  <c r="AB856" i="1"/>
  <c r="AA856" i="1"/>
  <c r="AE856" i="1" s="1"/>
  <c r="Y856" i="1"/>
  <c r="X856" i="1"/>
  <c r="D856" i="1"/>
  <c r="E856" i="1" s="1"/>
  <c r="B856" i="1"/>
  <c r="C856" i="1" s="1"/>
  <c r="AD855" i="1"/>
  <c r="AC855" i="1"/>
  <c r="AF855" i="1" s="1"/>
  <c r="AB855" i="1"/>
  <c r="AA855" i="1"/>
  <c r="AE855" i="1" s="1"/>
  <c r="Y855" i="1"/>
  <c r="X855" i="1"/>
  <c r="D855" i="1"/>
  <c r="E855" i="1" s="1"/>
  <c r="B855" i="1"/>
  <c r="C855" i="1" s="1"/>
  <c r="AD854" i="1"/>
  <c r="AC854" i="1"/>
  <c r="AF854" i="1" s="1"/>
  <c r="AB854" i="1"/>
  <c r="AA854" i="1"/>
  <c r="AE854" i="1" s="1"/>
  <c r="Y854" i="1"/>
  <c r="X854" i="1"/>
  <c r="D854" i="1"/>
  <c r="E854" i="1" s="1"/>
  <c r="B854" i="1"/>
  <c r="C854" i="1" s="1"/>
  <c r="AD853" i="1"/>
  <c r="AC853" i="1"/>
  <c r="AF853" i="1" s="1"/>
  <c r="AB853" i="1"/>
  <c r="AA853" i="1"/>
  <c r="AE853" i="1" s="1"/>
  <c r="Y853" i="1"/>
  <c r="X853" i="1"/>
  <c r="D853" i="1"/>
  <c r="E853" i="1" s="1"/>
  <c r="B853" i="1"/>
  <c r="C853" i="1" s="1"/>
  <c r="AD852" i="1"/>
  <c r="AC852" i="1"/>
  <c r="AF852" i="1" s="1"/>
  <c r="AB852" i="1"/>
  <c r="AA852" i="1"/>
  <c r="AE852" i="1" s="1"/>
  <c r="Y852" i="1"/>
  <c r="X852" i="1"/>
  <c r="D852" i="1"/>
  <c r="E852" i="1" s="1"/>
  <c r="B852" i="1"/>
  <c r="C852" i="1" s="1"/>
  <c r="AD851" i="1"/>
  <c r="AC851" i="1"/>
  <c r="AF851" i="1" s="1"/>
  <c r="AB851" i="1"/>
  <c r="AA851" i="1"/>
  <c r="AE851" i="1" s="1"/>
  <c r="Y851" i="1"/>
  <c r="X851" i="1"/>
  <c r="D851" i="1"/>
  <c r="E851" i="1" s="1"/>
  <c r="B851" i="1"/>
  <c r="C851" i="1" s="1"/>
  <c r="AD850" i="1"/>
  <c r="AC850" i="1"/>
  <c r="AF850" i="1" s="1"/>
  <c r="AB850" i="1"/>
  <c r="AA850" i="1"/>
  <c r="AE850" i="1" s="1"/>
  <c r="Y850" i="1"/>
  <c r="X850" i="1"/>
  <c r="D850" i="1"/>
  <c r="E850" i="1" s="1"/>
  <c r="B850" i="1"/>
  <c r="C850" i="1" s="1"/>
  <c r="AD849" i="1"/>
  <c r="AC849" i="1"/>
  <c r="AF849" i="1" s="1"/>
  <c r="AB849" i="1"/>
  <c r="AA849" i="1"/>
  <c r="AE849" i="1" s="1"/>
  <c r="Y849" i="1"/>
  <c r="X849" i="1"/>
  <c r="D849" i="1"/>
  <c r="E849" i="1" s="1"/>
  <c r="B849" i="1"/>
  <c r="C849" i="1" s="1"/>
  <c r="AD848" i="1"/>
  <c r="AC848" i="1"/>
  <c r="AF848" i="1" s="1"/>
  <c r="AB848" i="1"/>
  <c r="AA848" i="1"/>
  <c r="AE848" i="1" s="1"/>
  <c r="Y848" i="1"/>
  <c r="X848" i="1"/>
  <c r="D848" i="1"/>
  <c r="E848" i="1" s="1"/>
  <c r="B848" i="1"/>
  <c r="C848" i="1" s="1"/>
  <c r="AD847" i="1"/>
  <c r="AC847" i="1"/>
  <c r="AF847" i="1" s="1"/>
  <c r="AB847" i="1"/>
  <c r="AA847" i="1"/>
  <c r="AE847" i="1" s="1"/>
  <c r="Y847" i="1"/>
  <c r="X847" i="1"/>
  <c r="D847" i="1"/>
  <c r="E847" i="1" s="1"/>
  <c r="B847" i="1"/>
  <c r="C847" i="1" s="1"/>
  <c r="AD846" i="1"/>
  <c r="AC846" i="1"/>
  <c r="AF846" i="1" s="1"/>
  <c r="AB846" i="1"/>
  <c r="AA846" i="1"/>
  <c r="AE846" i="1" s="1"/>
  <c r="Y846" i="1"/>
  <c r="X846" i="1"/>
  <c r="D846" i="1"/>
  <c r="E846" i="1" s="1"/>
  <c r="B846" i="1"/>
  <c r="C846" i="1" s="1"/>
  <c r="AD845" i="1"/>
  <c r="AC845" i="1"/>
  <c r="AF845" i="1" s="1"/>
  <c r="AB845" i="1"/>
  <c r="AA845" i="1"/>
  <c r="AE845" i="1" s="1"/>
  <c r="Y845" i="1"/>
  <c r="X845" i="1"/>
  <c r="D845" i="1"/>
  <c r="E845" i="1" s="1"/>
  <c r="B845" i="1"/>
  <c r="C845" i="1" s="1"/>
  <c r="AD844" i="1"/>
  <c r="AC844" i="1"/>
  <c r="AF844" i="1" s="1"/>
  <c r="AB844" i="1"/>
  <c r="AA844" i="1"/>
  <c r="AE844" i="1" s="1"/>
  <c r="Y844" i="1"/>
  <c r="X844" i="1"/>
  <c r="D844" i="1"/>
  <c r="E844" i="1" s="1"/>
  <c r="B844" i="1"/>
  <c r="C844" i="1" s="1"/>
  <c r="AD843" i="1"/>
  <c r="AC843" i="1"/>
  <c r="AF843" i="1" s="1"/>
  <c r="AB843" i="1"/>
  <c r="AA843" i="1"/>
  <c r="AE843" i="1" s="1"/>
  <c r="Y843" i="1"/>
  <c r="X843" i="1"/>
  <c r="D843" i="1"/>
  <c r="E843" i="1" s="1"/>
  <c r="B843" i="1"/>
  <c r="C843" i="1" s="1"/>
  <c r="AD842" i="1"/>
  <c r="AC842" i="1"/>
  <c r="AF842" i="1" s="1"/>
  <c r="AB842" i="1"/>
  <c r="AA842" i="1"/>
  <c r="AE842" i="1" s="1"/>
  <c r="Y842" i="1"/>
  <c r="X842" i="1"/>
  <c r="D842" i="1"/>
  <c r="E842" i="1" s="1"/>
  <c r="B842" i="1"/>
  <c r="C842" i="1" s="1"/>
  <c r="AD841" i="1"/>
  <c r="AC841" i="1"/>
  <c r="AF841" i="1" s="1"/>
  <c r="AB841" i="1"/>
  <c r="AA841" i="1"/>
  <c r="AE841" i="1" s="1"/>
  <c r="Y841" i="1"/>
  <c r="X841" i="1"/>
  <c r="D841" i="1"/>
  <c r="E841" i="1" s="1"/>
  <c r="B841" i="1"/>
  <c r="C841" i="1" s="1"/>
  <c r="AD840" i="1"/>
  <c r="AC840" i="1"/>
  <c r="AF840" i="1" s="1"/>
  <c r="AB840" i="1"/>
  <c r="AA840" i="1"/>
  <c r="AE840" i="1" s="1"/>
  <c r="Y840" i="1"/>
  <c r="X840" i="1"/>
  <c r="D840" i="1"/>
  <c r="E840" i="1" s="1"/>
  <c r="B840" i="1"/>
  <c r="C840" i="1" s="1"/>
  <c r="AD839" i="1"/>
  <c r="AC839" i="1"/>
  <c r="AF839" i="1" s="1"/>
  <c r="AB839" i="1"/>
  <c r="AA839" i="1"/>
  <c r="AE839" i="1" s="1"/>
  <c r="Y839" i="1"/>
  <c r="X839" i="1"/>
  <c r="D839" i="1"/>
  <c r="E839" i="1" s="1"/>
  <c r="B839" i="1"/>
  <c r="C839" i="1" s="1"/>
  <c r="AD838" i="1"/>
  <c r="AC838" i="1"/>
  <c r="AF838" i="1" s="1"/>
  <c r="AB838" i="1"/>
  <c r="AA838" i="1"/>
  <c r="AE838" i="1" s="1"/>
  <c r="Y838" i="1"/>
  <c r="X838" i="1"/>
  <c r="D838" i="1"/>
  <c r="E838" i="1" s="1"/>
  <c r="B838" i="1"/>
  <c r="C838" i="1" s="1"/>
  <c r="AD837" i="1"/>
  <c r="AC837" i="1"/>
  <c r="AF837" i="1" s="1"/>
  <c r="AB837" i="1"/>
  <c r="AA837" i="1"/>
  <c r="AE837" i="1" s="1"/>
  <c r="Y837" i="1"/>
  <c r="X837" i="1"/>
  <c r="D837" i="1"/>
  <c r="E837" i="1" s="1"/>
  <c r="B837" i="1"/>
  <c r="C837" i="1" s="1"/>
  <c r="AD836" i="1"/>
  <c r="AC836" i="1"/>
  <c r="AF836" i="1" s="1"/>
  <c r="AB836" i="1"/>
  <c r="AA836" i="1"/>
  <c r="AE836" i="1" s="1"/>
  <c r="Y836" i="1"/>
  <c r="X836" i="1"/>
  <c r="D836" i="1"/>
  <c r="E836" i="1" s="1"/>
  <c r="B836" i="1"/>
  <c r="C836" i="1" s="1"/>
  <c r="AD835" i="1"/>
  <c r="AC835" i="1"/>
  <c r="AF835" i="1" s="1"/>
  <c r="AB835" i="1"/>
  <c r="AA835" i="1"/>
  <c r="AE835" i="1" s="1"/>
  <c r="Y835" i="1"/>
  <c r="X835" i="1"/>
  <c r="D835" i="1"/>
  <c r="E835" i="1" s="1"/>
  <c r="B835" i="1"/>
  <c r="C835" i="1" s="1"/>
  <c r="AD834" i="1"/>
  <c r="AC834" i="1"/>
  <c r="AF834" i="1" s="1"/>
  <c r="AB834" i="1"/>
  <c r="AA834" i="1"/>
  <c r="AE834" i="1" s="1"/>
  <c r="Y834" i="1"/>
  <c r="X834" i="1"/>
  <c r="D834" i="1"/>
  <c r="E834" i="1" s="1"/>
  <c r="B834" i="1"/>
  <c r="C834" i="1" s="1"/>
  <c r="AD833" i="1"/>
  <c r="AC833" i="1"/>
  <c r="AF833" i="1" s="1"/>
  <c r="AB833" i="1"/>
  <c r="AA833" i="1"/>
  <c r="AE833" i="1" s="1"/>
  <c r="Y833" i="1"/>
  <c r="X833" i="1"/>
  <c r="D833" i="1"/>
  <c r="E833" i="1" s="1"/>
  <c r="B833" i="1"/>
  <c r="C833" i="1" s="1"/>
  <c r="AD832" i="1"/>
  <c r="AC832" i="1"/>
  <c r="AF832" i="1" s="1"/>
  <c r="AB832" i="1"/>
  <c r="AA832" i="1"/>
  <c r="AE832" i="1" s="1"/>
  <c r="Y832" i="1"/>
  <c r="X832" i="1"/>
  <c r="D832" i="1"/>
  <c r="E832" i="1" s="1"/>
  <c r="B832" i="1"/>
  <c r="C832" i="1" s="1"/>
  <c r="AD831" i="1"/>
  <c r="AC831" i="1"/>
  <c r="AF831" i="1" s="1"/>
  <c r="AB831" i="1"/>
  <c r="AA831" i="1"/>
  <c r="AE831" i="1" s="1"/>
  <c r="Y831" i="1"/>
  <c r="X831" i="1"/>
  <c r="D831" i="1"/>
  <c r="E831" i="1" s="1"/>
  <c r="B831" i="1"/>
  <c r="C831" i="1" s="1"/>
  <c r="AD830" i="1"/>
  <c r="AC830" i="1"/>
  <c r="AF830" i="1" s="1"/>
  <c r="AB830" i="1"/>
  <c r="AA830" i="1"/>
  <c r="AE830" i="1" s="1"/>
  <c r="Y830" i="1"/>
  <c r="X830" i="1"/>
  <c r="D830" i="1"/>
  <c r="E830" i="1" s="1"/>
  <c r="B830" i="1"/>
  <c r="C830" i="1" s="1"/>
  <c r="AD829" i="1"/>
  <c r="AC829" i="1"/>
  <c r="AF829" i="1" s="1"/>
  <c r="AB829" i="1"/>
  <c r="AA829" i="1"/>
  <c r="AE829" i="1" s="1"/>
  <c r="Y829" i="1"/>
  <c r="X829" i="1"/>
  <c r="D829" i="1"/>
  <c r="E829" i="1" s="1"/>
  <c r="B829" i="1"/>
  <c r="C829" i="1" s="1"/>
  <c r="AD828" i="1"/>
  <c r="AC828" i="1"/>
  <c r="AF828" i="1" s="1"/>
  <c r="AB828" i="1"/>
  <c r="AA828" i="1"/>
  <c r="AE828" i="1" s="1"/>
  <c r="Y828" i="1"/>
  <c r="X828" i="1"/>
  <c r="D828" i="1"/>
  <c r="E828" i="1" s="1"/>
  <c r="B828" i="1"/>
  <c r="C828" i="1" s="1"/>
  <c r="AD827" i="1"/>
  <c r="AC827" i="1"/>
  <c r="AF827" i="1" s="1"/>
  <c r="AB827" i="1"/>
  <c r="AA827" i="1"/>
  <c r="AE827" i="1" s="1"/>
  <c r="Y827" i="1"/>
  <c r="X827" i="1"/>
  <c r="D827" i="1"/>
  <c r="E827" i="1" s="1"/>
  <c r="B827" i="1"/>
  <c r="C827" i="1" s="1"/>
  <c r="AD826" i="1"/>
  <c r="AC826" i="1"/>
  <c r="AF826" i="1" s="1"/>
  <c r="AB826" i="1"/>
  <c r="AA826" i="1"/>
  <c r="AE826" i="1" s="1"/>
  <c r="Y826" i="1"/>
  <c r="X826" i="1"/>
  <c r="D826" i="1"/>
  <c r="E826" i="1" s="1"/>
  <c r="B826" i="1"/>
  <c r="C826" i="1" s="1"/>
  <c r="AD825" i="1"/>
  <c r="AC825" i="1"/>
  <c r="AF825" i="1" s="1"/>
  <c r="AB825" i="1"/>
  <c r="AA825" i="1"/>
  <c r="AE825" i="1" s="1"/>
  <c r="Y825" i="1"/>
  <c r="X825" i="1"/>
  <c r="D825" i="1"/>
  <c r="E825" i="1" s="1"/>
  <c r="B825" i="1"/>
  <c r="C825" i="1" s="1"/>
  <c r="AD824" i="1"/>
  <c r="AC824" i="1"/>
  <c r="AF824" i="1" s="1"/>
  <c r="AB824" i="1"/>
  <c r="AA824" i="1"/>
  <c r="AE824" i="1" s="1"/>
  <c r="Y824" i="1"/>
  <c r="X824" i="1"/>
  <c r="D824" i="1"/>
  <c r="E824" i="1" s="1"/>
  <c r="B824" i="1"/>
  <c r="C824" i="1" s="1"/>
  <c r="AD823" i="1"/>
  <c r="AC823" i="1"/>
  <c r="AF823" i="1" s="1"/>
  <c r="AB823" i="1"/>
  <c r="AA823" i="1"/>
  <c r="AE823" i="1" s="1"/>
  <c r="Y823" i="1"/>
  <c r="X823" i="1"/>
  <c r="D823" i="1"/>
  <c r="E823" i="1" s="1"/>
  <c r="B823" i="1"/>
  <c r="C823" i="1" s="1"/>
  <c r="AD822" i="1"/>
  <c r="AC822" i="1"/>
  <c r="AF822" i="1" s="1"/>
  <c r="AB822" i="1"/>
  <c r="AA822" i="1"/>
  <c r="AE822" i="1" s="1"/>
  <c r="Y822" i="1"/>
  <c r="X822" i="1"/>
  <c r="D822" i="1"/>
  <c r="E822" i="1" s="1"/>
  <c r="B822" i="1"/>
  <c r="C822" i="1" s="1"/>
  <c r="AD821" i="1"/>
  <c r="AC821" i="1"/>
  <c r="AF821" i="1" s="1"/>
  <c r="AB821" i="1"/>
  <c r="AA821" i="1"/>
  <c r="AE821" i="1" s="1"/>
  <c r="Y821" i="1"/>
  <c r="X821" i="1"/>
  <c r="D821" i="1"/>
  <c r="E821" i="1" s="1"/>
  <c r="B821" i="1"/>
  <c r="C821" i="1" s="1"/>
  <c r="AD820" i="1"/>
  <c r="AC820" i="1"/>
  <c r="AF820" i="1" s="1"/>
  <c r="AB820" i="1"/>
  <c r="AA820" i="1"/>
  <c r="AE820" i="1" s="1"/>
  <c r="Y820" i="1"/>
  <c r="X820" i="1"/>
  <c r="D820" i="1"/>
  <c r="E820" i="1" s="1"/>
  <c r="B820" i="1"/>
  <c r="C820" i="1" s="1"/>
  <c r="AD819" i="1"/>
  <c r="AC819" i="1"/>
  <c r="AF819" i="1" s="1"/>
  <c r="AB819" i="1"/>
  <c r="AA819" i="1"/>
  <c r="AE819" i="1" s="1"/>
  <c r="Y819" i="1"/>
  <c r="X819" i="1"/>
  <c r="D819" i="1"/>
  <c r="E819" i="1" s="1"/>
  <c r="B819" i="1"/>
  <c r="C819" i="1" s="1"/>
  <c r="AD818" i="1"/>
  <c r="AC818" i="1"/>
  <c r="AF818" i="1" s="1"/>
  <c r="AB818" i="1"/>
  <c r="AA818" i="1"/>
  <c r="AE818" i="1" s="1"/>
  <c r="Y818" i="1"/>
  <c r="X818" i="1"/>
  <c r="D818" i="1"/>
  <c r="E818" i="1" s="1"/>
  <c r="B818" i="1"/>
  <c r="C818" i="1" s="1"/>
  <c r="AD817" i="1"/>
  <c r="AC817" i="1"/>
  <c r="AF817" i="1" s="1"/>
  <c r="AB817" i="1"/>
  <c r="AA817" i="1"/>
  <c r="AE817" i="1" s="1"/>
  <c r="Y817" i="1"/>
  <c r="X817" i="1"/>
  <c r="D817" i="1"/>
  <c r="E817" i="1" s="1"/>
  <c r="B817" i="1"/>
  <c r="C817" i="1" s="1"/>
  <c r="AD816" i="1"/>
  <c r="AC816" i="1"/>
  <c r="AF816" i="1" s="1"/>
  <c r="AB816" i="1"/>
  <c r="AA816" i="1"/>
  <c r="AE816" i="1" s="1"/>
  <c r="Y816" i="1"/>
  <c r="X816" i="1"/>
  <c r="D816" i="1"/>
  <c r="E816" i="1" s="1"/>
  <c r="B816" i="1"/>
  <c r="C816" i="1" s="1"/>
  <c r="AD815" i="1"/>
  <c r="AC815" i="1"/>
  <c r="AF815" i="1" s="1"/>
  <c r="AB815" i="1"/>
  <c r="AA815" i="1"/>
  <c r="AE815" i="1" s="1"/>
  <c r="Y815" i="1"/>
  <c r="X815" i="1"/>
  <c r="D815" i="1"/>
  <c r="E815" i="1" s="1"/>
  <c r="B815" i="1"/>
  <c r="C815" i="1" s="1"/>
  <c r="AD814" i="1"/>
  <c r="AC814" i="1"/>
  <c r="AF814" i="1" s="1"/>
  <c r="AB814" i="1"/>
  <c r="AA814" i="1"/>
  <c r="AE814" i="1" s="1"/>
  <c r="Y814" i="1"/>
  <c r="X814" i="1"/>
  <c r="D814" i="1"/>
  <c r="E814" i="1" s="1"/>
  <c r="B814" i="1"/>
  <c r="C814" i="1" s="1"/>
  <c r="AD813" i="1"/>
  <c r="AC813" i="1"/>
  <c r="AF813" i="1" s="1"/>
  <c r="AB813" i="1"/>
  <c r="AA813" i="1"/>
  <c r="AE813" i="1" s="1"/>
  <c r="Y813" i="1"/>
  <c r="X813" i="1"/>
  <c r="D813" i="1"/>
  <c r="E813" i="1" s="1"/>
  <c r="B813" i="1"/>
  <c r="C813" i="1" s="1"/>
  <c r="AD812" i="1"/>
  <c r="AC812" i="1"/>
  <c r="AF812" i="1" s="1"/>
  <c r="AB812" i="1"/>
  <c r="AA812" i="1"/>
  <c r="AE812" i="1" s="1"/>
  <c r="Y812" i="1"/>
  <c r="X812" i="1"/>
  <c r="D812" i="1"/>
  <c r="E812" i="1" s="1"/>
  <c r="B812" i="1"/>
  <c r="C812" i="1" s="1"/>
  <c r="AD811" i="1"/>
  <c r="AC811" i="1"/>
  <c r="AF811" i="1" s="1"/>
  <c r="AB811" i="1"/>
  <c r="AA811" i="1"/>
  <c r="AE811" i="1" s="1"/>
  <c r="Y811" i="1"/>
  <c r="X811" i="1"/>
  <c r="D811" i="1"/>
  <c r="E811" i="1" s="1"/>
  <c r="B811" i="1"/>
  <c r="C811" i="1" s="1"/>
  <c r="AD810" i="1"/>
  <c r="AC810" i="1"/>
  <c r="AF810" i="1" s="1"/>
  <c r="AB810" i="1"/>
  <c r="AA810" i="1"/>
  <c r="AE810" i="1" s="1"/>
  <c r="Y810" i="1"/>
  <c r="X810" i="1"/>
  <c r="D810" i="1"/>
  <c r="E810" i="1" s="1"/>
  <c r="B810" i="1"/>
  <c r="C810" i="1" s="1"/>
  <c r="AD809" i="1"/>
  <c r="AC809" i="1"/>
  <c r="AF809" i="1" s="1"/>
  <c r="AB809" i="1"/>
  <c r="AA809" i="1"/>
  <c r="AE809" i="1" s="1"/>
  <c r="Y809" i="1"/>
  <c r="X809" i="1"/>
  <c r="D809" i="1"/>
  <c r="E809" i="1" s="1"/>
  <c r="B809" i="1"/>
  <c r="C809" i="1" s="1"/>
  <c r="AD808" i="1"/>
  <c r="AC808" i="1"/>
  <c r="AF808" i="1" s="1"/>
  <c r="AB808" i="1"/>
  <c r="AA808" i="1"/>
  <c r="AE808" i="1" s="1"/>
  <c r="Y808" i="1"/>
  <c r="X808" i="1"/>
  <c r="D808" i="1"/>
  <c r="E808" i="1" s="1"/>
  <c r="B808" i="1"/>
  <c r="C808" i="1" s="1"/>
  <c r="AD807" i="1"/>
  <c r="AC807" i="1"/>
  <c r="AF807" i="1" s="1"/>
  <c r="AB807" i="1"/>
  <c r="AA807" i="1"/>
  <c r="AE807" i="1" s="1"/>
  <c r="Y807" i="1"/>
  <c r="X807" i="1"/>
  <c r="D807" i="1"/>
  <c r="E807" i="1" s="1"/>
  <c r="B807" i="1"/>
  <c r="C807" i="1" s="1"/>
  <c r="AD806" i="1"/>
  <c r="AC806" i="1"/>
  <c r="AF806" i="1" s="1"/>
  <c r="AB806" i="1"/>
  <c r="AA806" i="1"/>
  <c r="AE806" i="1" s="1"/>
  <c r="Y806" i="1"/>
  <c r="X806" i="1"/>
  <c r="D806" i="1"/>
  <c r="E806" i="1" s="1"/>
  <c r="B806" i="1"/>
  <c r="C806" i="1" s="1"/>
  <c r="AD805" i="1"/>
  <c r="AC805" i="1"/>
  <c r="AF805" i="1" s="1"/>
  <c r="AB805" i="1"/>
  <c r="AA805" i="1"/>
  <c r="AE805" i="1" s="1"/>
  <c r="Y805" i="1"/>
  <c r="X805" i="1"/>
  <c r="D805" i="1"/>
  <c r="E805" i="1" s="1"/>
  <c r="B805" i="1"/>
  <c r="C805" i="1" s="1"/>
  <c r="AD804" i="1"/>
  <c r="AC804" i="1"/>
  <c r="AF804" i="1" s="1"/>
  <c r="AB804" i="1"/>
  <c r="AA804" i="1"/>
  <c r="AE804" i="1" s="1"/>
  <c r="Y804" i="1"/>
  <c r="X804" i="1"/>
  <c r="D804" i="1"/>
  <c r="E804" i="1" s="1"/>
  <c r="B804" i="1"/>
  <c r="C804" i="1" s="1"/>
  <c r="AD803" i="1"/>
  <c r="AC803" i="1"/>
  <c r="AF803" i="1" s="1"/>
  <c r="AB803" i="1"/>
  <c r="AA803" i="1"/>
  <c r="AE803" i="1" s="1"/>
  <c r="Y803" i="1"/>
  <c r="X803" i="1"/>
  <c r="D803" i="1"/>
  <c r="E803" i="1" s="1"/>
  <c r="B803" i="1"/>
  <c r="C803" i="1" s="1"/>
  <c r="AD802" i="1"/>
  <c r="AC802" i="1"/>
  <c r="AF802" i="1" s="1"/>
  <c r="AB802" i="1"/>
  <c r="AA802" i="1"/>
  <c r="AE802" i="1" s="1"/>
  <c r="Y802" i="1"/>
  <c r="X802" i="1"/>
  <c r="D802" i="1"/>
  <c r="E802" i="1" s="1"/>
  <c r="B802" i="1"/>
  <c r="C802" i="1" s="1"/>
  <c r="AD801" i="1"/>
  <c r="AC801" i="1"/>
  <c r="AF801" i="1" s="1"/>
  <c r="AB801" i="1"/>
  <c r="AA801" i="1"/>
  <c r="AE801" i="1" s="1"/>
  <c r="Y801" i="1"/>
  <c r="X801" i="1"/>
  <c r="D801" i="1"/>
  <c r="E801" i="1" s="1"/>
  <c r="B801" i="1"/>
  <c r="C801" i="1" s="1"/>
  <c r="AD800" i="1"/>
  <c r="AC800" i="1"/>
  <c r="AF800" i="1" s="1"/>
  <c r="AB800" i="1"/>
  <c r="AA800" i="1"/>
  <c r="AE800" i="1" s="1"/>
  <c r="Y800" i="1"/>
  <c r="X800" i="1"/>
  <c r="D800" i="1"/>
  <c r="E800" i="1" s="1"/>
  <c r="B800" i="1"/>
  <c r="C800" i="1" s="1"/>
  <c r="AD799" i="1"/>
  <c r="AC799" i="1"/>
  <c r="AF799" i="1" s="1"/>
  <c r="AB799" i="1"/>
  <c r="AA799" i="1"/>
  <c r="AE799" i="1" s="1"/>
  <c r="Y799" i="1"/>
  <c r="X799" i="1"/>
  <c r="D799" i="1"/>
  <c r="E799" i="1" s="1"/>
  <c r="B799" i="1"/>
  <c r="C799" i="1" s="1"/>
  <c r="AD798" i="1"/>
  <c r="AC798" i="1"/>
  <c r="AF798" i="1" s="1"/>
  <c r="AB798" i="1"/>
  <c r="AA798" i="1"/>
  <c r="AE798" i="1" s="1"/>
  <c r="Y798" i="1"/>
  <c r="X798" i="1"/>
  <c r="D798" i="1"/>
  <c r="E798" i="1" s="1"/>
  <c r="B798" i="1"/>
  <c r="C798" i="1" s="1"/>
  <c r="AD797" i="1"/>
  <c r="AC797" i="1"/>
  <c r="AF797" i="1" s="1"/>
  <c r="AB797" i="1"/>
  <c r="AA797" i="1"/>
  <c r="AE797" i="1" s="1"/>
  <c r="Y797" i="1"/>
  <c r="X797" i="1"/>
  <c r="D797" i="1"/>
  <c r="E797" i="1" s="1"/>
  <c r="B797" i="1"/>
  <c r="C797" i="1" s="1"/>
  <c r="AD796" i="1"/>
  <c r="AC796" i="1"/>
  <c r="AF796" i="1" s="1"/>
  <c r="AB796" i="1"/>
  <c r="AA796" i="1"/>
  <c r="AE796" i="1" s="1"/>
  <c r="Y796" i="1"/>
  <c r="X796" i="1"/>
  <c r="D796" i="1"/>
  <c r="E796" i="1" s="1"/>
  <c r="B796" i="1"/>
  <c r="C796" i="1" s="1"/>
  <c r="AD795" i="1"/>
  <c r="AC795" i="1"/>
  <c r="AF795" i="1" s="1"/>
  <c r="AB795" i="1"/>
  <c r="AA795" i="1"/>
  <c r="AE795" i="1" s="1"/>
  <c r="Y795" i="1"/>
  <c r="X795" i="1"/>
  <c r="D795" i="1"/>
  <c r="E795" i="1" s="1"/>
  <c r="B795" i="1"/>
  <c r="C795" i="1" s="1"/>
  <c r="AD794" i="1"/>
  <c r="AC794" i="1"/>
  <c r="AF794" i="1" s="1"/>
  <c r="AB794" i="1"/>
  <c r="AA794" i="1"/>
  <c r="AE794" i="1" s="1"/>
  <c r="Y794" i="1"/>
  <c r="X794" i="1"/>
  <c r="D794" i="1"/>
  <c r="E794" i="1" s="1"/>
  <c r="B794" i="1"/>
  <c r="C794" i="1" s="1"/>
  <c r="AD793" i="1"/>
  <c r="AC793" i="1"/>
  <c r="AF793" i="1" s="1"/>
  <c r="AB793" i="1"/>
  <c r="AA793" i="1"/>
  <c r="AE793" i="1" s="1"/>
  <c r="Y793" i="1"/>
  <c r="X793" i="1"/>
  <c r="D793" i="1"/>
  <c r="E793" i="1" s="1"/>
  <c r="B793" i="1"/>
  <c r="C793" i="1" s="1"/>
  <c r="AD792" i="1"/>
  <c r="AC792" i="1"/>
  <c r="AF792" i="1" s="1"/>
  <c r="AB792" i="1"/>
  <c r="AA792" i="1"/>
  <c r="AE792" i="1" s="1"/>
  <c r="Y792" i="1"/>
  <c r="X792" i="1"/>
  <c r="D792" i="1"/>
  <c r="E792" i="1" s="1"/>
  <c r="B792" i="1"/>
  <c r="C792" i="1" s="1"/>
  <c r="AD791" i="1"/>
  <c r="AC791" i="1"/>
  <c r="AF791" i="1" s="1"/>
  <c r="AB791" i="1"/>
  <c r="AA791" i="1"/>
  <c r="AE791" i="1" s="1"/>
  <c r="Y791" i="1"/>
  <c r="X791" i="1"/>
  <c r="D791" i="1"/>
  <c r="E791" i="1" s="1"/>
  <c r="B791" i="1"/>
  <c r="C791" i="1" s="1"/>
  <c r="AD790" i="1"/>
  <c r="AC790" i="1"/>
  <c r="AF790" i="1" s="1"/>
  <c r="AB790" i="1"/>
  <c r="AA790" i="1"/>
  <c r="AE790" i="1" s="1"/>
  <c r="Y790" i="1"/>
  <c r="X790" i="1"/>
  <c r="D790" i="1"/>
  <c r="E790" i="1" s="1"/>
  <c r="B790" i="1"/>
  <c r="C790" i="1" s="1"/>
  <c r="AD789" i="1"/>
  <c r="AC789" i="1"/>
  <c r="AF789" i="1" s="1"/>
  <c r="AB789" i="1"/>
  <c r="AA789" i="1"/>
  <c r="AE789" i="1" s="1"/>
  <c r="Y789" i="1"/>
  <c r="X789" i="1"/>
  <c r="D789" i="1"/>
  <c r="E789" i="1" s="1"/>
  <c r="B789" i="1"/>
  <c r="C789" i="1" s="1"/>
  <c r="AD788" i="1"/>
  <c r="AC788" i="1"/>
  <c r="AF788" i="1" s="1"/>
  <c r="AB788" i="1"/>
  <c r="AA788" i="1"/>
  <c r="AE788" i="1" s="1"/>
  <c r="Y788" i="1"/>
  <c r="X788" i="1"/>
  <c r="D788" i="1"/>
  <c r="E788" i="1" s="1"/>
  <c r="B788" i="1"/>
  <c r="C788" i="1" s="1"/>
  <c r="AD787" i="1"/>
  <c r="AC787" i="1"/>
  <c r="AF787" i="1" s="1"/>
  <c r="AB787" i="1"/>
  <c r="AA787" i="1"/>
  <c r="AE787" i="1" s="1"/>
  <c r="Y787" i="1"/>
  <c r="X787" i="1"/>
  <c r="D787" i="1"/>
  <c r="E787" i="1" s="1"/>
  <c r="B787" i="1"/>
  <c r="C787" i="1" s="1"/>
  <c r="AD786" i="1"/>
  <c r="AC786" i="1"/>
  <c r="AF786" i="1" s="1"/>
  <c r="AB786" i="1"/>
  <c r="AA786" i="1"/>
  <c r="AE786" i="1" s="1"/>
  <c r="Y786" i="1"/>
  <c r="X786" i="1"/>
  <c r="D786" i="1"/>
  <c r="E786" i="1" s="1"/>
  <c r="B786" i="1"/>
  <c r="C786" i="1" s="1"/>
  <c r="AD785" i="1"/>
  <c r="AC785" i="1"/>
  <c r="AF785" i="1" s="1"/>
  <c r="AB785" i="1"/>
  <c r="AA785" i="1"/>
  <c r="AE785" i="1" s="1"/>
  <c r="Y785" i="1"/>
  <c r="X785" i="1"/>
  <c r="D785" i="1"/>
  <c r="E785" i="1" s="1"/>
  <c r="B785" i="1"/>
  <c r="C785" i="1" s="1"/>
  <c r="AD784" i="1"/>
  <c r="AC784" i="1"/>
  <c r="AF784" i="1" s="1"/>
  <c r="AB784" i="1"/>
  <c r="AA784" i="1"/>
  <c r="AE784" i="1" s="1"/>
  <c r="Y784" i="1"/>
  <c r="X784" i="1"/>
  <c r="D784" i="1"/>
  <c r="E784" i="1" s="1"/>
  <c r="B784" i="1"/>
  <c r="C784" i="1" s="1"/>
  <c r="AD783" i="1"/>
  <c r="AC783" i="1"/>
  <c r="AF783" i="1" s="1"/>
  <c r="AB783" i="1"/>
  <c r="AA783" i="1"/>
  <c r="AE783" i="1" s="1"/>
  <c r="Y783" i="1"/>
  <c r="X783" i="1"/>
  <c r="D783" i="1"/>
  <c r="E783" i="1" s="1"/>
  <c r="B783" i="1"/>
  <c r="C783" i="1" s="1"/>
  <c r="AD782" i="1"/>
  <c r="AC782" i="1"/>
  <c r="AF782" i="1" s="1"/>
  <c r="AB782" i="1"/>
  <c r="AA782" i="1"/>
  <c r="AE782" i="1" s="1"/>
  <c r="Y782" i="1"/>
  <c r="X782" i="1"/>
  <c r="D782" i="1"/>
  <c r="E782" i="1" s="1"/>
  <c r="B782" i="1"/>
  <c r="C782" i="1" s="1"/>
  <c r="AD781" i="1"/>
  <c r="AC781" i="1"/>
  <c r="AF781" i="1" s="1"/>
  <c r="AB781" i="1"/>
  <c r="AA781" i="1"/>
  <c r="AE781" i="1" s="1"/>
  <c r="Y781" i="1"/>
  <c r="X781" i="1"/>
  <c r="D781" i="1"/>
  <c r="E781" i="1" s="1"/>
  <c r="B781" i="1"/>
  <c r="C781" i="1" s="1"/>
  <c r="AD780" i="1"/>
  <c r="AC780" i="1"/>
  <c r="AF780" i="1" s="1"/>
  <c r="AB780" i="1"/>
  <c r="AA780" i="1"/>
  <c r="AE780" i="1" s="1"/>
  <c r="Y780" i="1"/>
  <c r="X780" i="1"/>
  <c r="D780" i="1"/>
  <c r="E780" i="1" s="1"/>
  <c r="B780" i="1"/>
  <c r="C780" i="1" s="1"/>
  <c r="AD779" i="1"/>
  <c r="AC779" i="1"/>
  <c r="AF779" i="1" s="1"/>
  <c r="AB779" i="1"/>
  <c r="AA779" i="1"/>
  <c r="AE779" i="1" s="1"/>
  <c r="Y779" i="1"/>
  <c r="X779" i="1"/>
  <c r="D779" i="1"/>
  <c r="E779" i="1" s="1"/>
  <c r="B779" i="1"/>
  <c r="C779" i="1" s="1"/>
  <c r="AD778" i="1"/>
  <c r="AC778" i="1"/>
  <c r="AF778" i="1" s="1"/>
  <c r="AB778" i="1"/>
  <c r="AA778" i="1"/>
  <c r="AE778" i="1" s="1"/>
  <c r="Y778" i="1"/>
  <c r="X778" i="1"/>
  <c r="D778" i="1"/>
  <c r="E778" i="1" s="1"/>
  <c r="B778" i="1"/>
  <c r="C778" i="1" s="1"/>
  <c r="AD777" i="1"/>
  <c r="AC777" i="1"/>
  <c r="AF777" i="1" s="1"/>
  <c r="AB777" i="1"/>
  <c r="AA777" i="1"/>
  <c r="AE777" i="1" s="1"/>
  <c r="Y777" i="1"/>
  <c r="X777" i="1"/>
  <c r="D777" i="1"/>
  <c r="E777" i="1" s="1"/>
  <c r="B777" i="1"/>
  <c r="C777" i="1" s="1"/>
  <c r="AD776" i="1"/>
  <c r="AC776" i="1"/>
  <c r="AF776" i="1" s="1"/>
  <c r="AB776" i="1"/>
  <c r="AA776" i="1"/>
  <c r="AE776" i="1" s="1"/>
  <c r="Y776" i="1"/>
  <c r="X776" i="1"/>
  <c r="D776" i="1"/>
  <c r="E776" i="1" s="1"/>
  <c r="B776" i="1"/>
  <c r="C776" i="1" s="1"/>
  <c r="AD915" i="1"/>
  <c r="AC915" i="1"/>
  <c r="AF915" i="1" s="1"/>
  <c r="AB915" i="1"/>
  <c r="AA915" i="1"/>
  <c r="AE915" i="1" s="1"/>
  <c r="Y915" i="1"/>
  <c r="X915" i="1"/>
  <c r="D915" i="1"/>
  <c r="E915" i="1" s="1"/>
  <c r="B915" i="1"/>
  <c r="C915" i="1" s="1"/>
  <c r="AD914" i="1"/>
  <c r="AC914" i="1"/>
  <c r="AF914" i="1" s="1"/>
  <c r="AB914" i="1"/>
  <c r="AA914" i="1"/>
  <c r="AE914" i="1" s="1"/>
  <c r="Y914" i="1"/>
  <c r="X914" i="1"/>
  <c r="D914" i="1"/>
  <c r="E914" i="1" s="1"/>
  <c r="B914" i="1"/>
  <c r="C914" i="1" s="1"/>
  <c r="AD913" i="1"/>
  <c r="AC913" i="1"/>
  <c r="AF913" i="1" s="1"/>
  <c r="AB913" i="1"/>
  <c r="AA913" i="1"/>
  <c r="AE913" i="1" s="1"/>
  <c r="Y913" i="1"/>
  <c r="X913" i="1"/>
  <c r="D913" i="1"/>
  <c r="E913" i="1" s="1"/>
  <c r="B913" i="1"/>
  <c r="C913" i="1" s="1"/>
  <c r="AD912" i="1"/>
  <c r="AC912" i="1"/>
  <c r="AF912" i="1" s="1"/>
  <c r="AB912" i="1"/>
  <c r="AA912" i="1"/>
  <c r="AE912" i="1" s="1"/>
  <c r="Y912" i="1"/>
  <c r="X912" i="1"/>
  <c r="D912" i="1"/>
  <c r="E912" i="1" s="1"/>
  <c r="B912" i="1"/>
  <c r="C912" i="1" s="1"/>
  <c r="AD911" i="1"/>
  <c r="AC911" i="1"/>
  <c r="AF911" i="1" s="1"/>
  <c r="AB911" i="1"/>
  <c r="AA911" i="1"/>
  <c r="AE911" i="1" s="1"/>
  <c r="Y911" i="1"/>
  <c r="X911" i="1"/>
  <c r="D911" i="1"/>
  <c r="E911" i="1" s="1"/>
  <c r="B911" i="1"/>
  <c r="C911" i="1" s="1"/>
  <c r="AD910" i="1"/>
  <c r="AC910" i="1"/>
  <c r="AF910" i="1" s="1"/>
  <c r="AB910" i="1"/>
  <c r="AA910" i="1"/>
  <c r="AE910" i="1" s="1"/>
  <c r="Y910" i="1"/>
  <c r="X910" i="1"/>
  <c r="D910" i="1"/>
  <c r="E910" i="1" s="1"/>
  <c r="B910" i="1"/>
  <c r="C910" i="1" s="1"/>
  <c r="AD909" i="1"/>
  <c r="AC909" i="1"/>
  <c r="AF909" i="1" s="1"/>
  <c r="AB909" i="1"/>
  <c r="AA909" i="1"/>
  <c r="AE909" i="1" s="1"/>
  <c r="Y909" i="1"/>
  <c r="X909" i="1"/>
  <c r="D909" i="1"/>
  <c r="E909" i="1" s="1"/>
  <c r="B909" i="1"/>
  <c r="C909" i="1" s="1"/>
  <c r="AD908" i="1"/>
  <c r="AC908" i="1"/>
  <c r="AF908" i="1" s="1"/>
  <c r="AB908" i="1"/>
  <c r="AA908" i="1"/>
  <c r="AE908" i="1" s="1"/>
  <c r="Y908" i="1"/>
  <c r="X908" i="1"/>
  <c r="D908" i="1"/>
  <c r="E908" i="1" s="1"/>
  <c r="B908" i="1"/>
  <c r="C908" i="1" s="1"/>
  <c r="AD907" i="1"/>
  <c r="AC907" i="1"/>
  <c r="AF907" i="1" s="1"/>
  <c r="AB907" i="1"/>
  <c r="AA907" i="1"/>
  <c r="AE907" i="1" s="1"/>
  <c r="Y907" i="1"/>
  <c r="X907" i="1"/>
  <c r="D907" i="1"/>
  <c r="E907" i="1" s="1"/>
  <c r="B907" i="1"/>
  <c r="C907" i="1" s="1"/>
  <c r="AD906" i="1"/>
  <c r="AC906" i="1"/>
  <c r="AF906" i="1" s="1"/>
  <c r="AB906" i="1"/>
  <c r="AA906" i="1"/>
  <c r="AE906" i="1" s="1"/>
  <c r="Y906" i="1"/>
  <c r="X906" i="1"/>
  <c r="D906" i="1"/>
  <c r="E906" i="1" s="1"/>
  <c r="B906" i="1"/>
  <c r="C906" i="1" s="1"/>
  <c r="AD905" i="1"/>
  <c r="AC905" i="1"/>
  <c r="AF905" i="1" s="1"/>
  <c r="AB905" i="1"/>
  <c r="AA905" i="1"/>
  <c r="AE905" i="1" s="1"/>
  <c r="Y905" i="1"/>
  <c r="X905" i="1"/>
  <c r="D905" i="1"/>
  <c r="E905" i="1" s="1"/>
  <c r="B905" i="1"/>
  <c r="C905" i="1" s="1"/>
  <c r="AD904" i="1"/>
  <c r="AC904" i="1"/>
  <c r="AF904" i="1" s="1"/>
  <c r="AB904" i="1"/>
  <c r="AA904" i="1"/>
  <c r="AE904" i="1" s="1"/>
  <c r="Y904" i="1"/>
  <c r="X904" i="1"/>
  <c r="D904" i="1"/>
  <c r="E904" i="1" s="1"/>
  <c r="B904" i="1"/>
  <c r="C904" i="1" s="1"/>
  <c r="AD903" i="1"/>
  <c r="AC903" i="1"/>
  <c r="AF903" i="1" s="1"/>
  <c r="AB903" i="1"/>
  <c r="AA903" i="1"/>
  <c r="AE903" i="1" s="1"/>
  <c r="Y903" i="1"/>
  <c r="X903" i="1"/>
  <c r="D903" i="1"/>
  <c r="E903" i="1" s="1"/>
  <c r="B903" i="1"/>
  <c r="C903" i="1" s="1"/>
  <c r="AD902" i="1"/>
  <c r="AC902" i="1"/>
  <c r="AF902" i="1" s="1"/>
  <c r="AB902" i="1"/>
  <c r="AA902" i="1"/>
  <c r="AE902" i="1" s="1"/>
  <c r="Y902" i="1"/>
  <c r="X902" i="1"/>
  <c r="D902" i="1"/>
  <c r="E902" i="1" s="1"/>
  <c r="B902" i="1"/>
  <c r="C902" i="1" s="1"/>
  <c r="AD901" i="1"/>
  <c r="AC901" i="1"/>
  <c r="AF901" i="1" s="1"/>
  <c r="AB901" i="1"/>
  <c r="AA901" i="1"/>
  <c r="AE901" i="1" s="1"/>
  <c r="Y901" i="1"/>
  <c r="X901" i="1"/>
  <c r="D901" i="1"/>
  <c r="E901" i="1" s="1"/>
  <c r="B901" i="1"/>
  <c r="C901" i="1" s="1"/>
  <c r="AD900" i="1"/>
  <c r="AC900" i="1"/>
  <c r="AF900" i="1" s="1"/>
  <c r="AB900" i="1"/>
  <c r="AA900" i="1"/>
  <c r="AE900" i="1" s="1"/>
  <c r="Y900" i="1"/>
  <c r="X900" i="1"/>
  <c r="D900" i="1"/>
  <c r="E900" i="1" s="1"/>
  <c r="B900" i="1"/>
  <c r="C900" i="1" s="1"/>
  <c r="AD899" i="1"/>
  <c r="AC899" i="1"/>
  <c r="AF899" i="1" s="1"/>
  <c r="AB899" i="1"/>
  <c r="AA899" i="1"/>
  <c r="AE899" i="1" s="1"/>
  <c r="Y899" i="1"/>
  <c r="X899" i="1"/>
  <c r="D899" i="1"/>
  <c r="E899" i="1" s="1"/>
  <c r="B899" i="1"/>
  <c r="C899" i="1" s="1"/>
  <c r="AD898" i="1"/>
  <c r="AC898" i="1"/>
  <c r="AF898" i="1" s="1"/>
  <c r="AB898" i="1"/>
  <c r="AA898" i="1"/>
  <c r="AE898" i="1" s="1"/>
  <c r="Y898" i="1"/>
  <c r="X898" i="1"/>
  <c r="D898" i="1"/>
  <c r="E898" i="1" s="1"/>
  <c r="B898" i="1"/>
  <c r="C898" i="1" s="1"/>
  <c r="AD897" i="1"/>
  <c r="AC897" i="1"/>
  <c r="AF897" i="1" s="1"/>
  <c r="AB897" i="1"/>
  <c r="AA897" i="1"/>
  <c r="AE897" i="1" s="1"/>
  <c r="Y897" i="1"/>
  <c r="X897" i="1"/>
  <c r="D897" i="1"/>
  <c r="E897" i="1" s="1"/>
  <c r="B897" i="1"/>
  <c r="C897" i="1" s="1"/>
  <c r="AD896" i="1"/>
  <c r="AC896" i="1"/>
  <c r="AF896" i="1" s="1"/>
  <c r="AB896" i="1"/>
  <c r="AA896" i="1"/>
  <c r="AE896" i="1" s="1"/>
  <c r="Y896" i="1"/>
  <c r="X896" i="1"/>
  <c r="D896" i="1"/>
  <c r="E896" i="1" s="1"/>
  <c r="B896" i="1"/>
  <c r="C896" i="1" s="1"/>
  <c r="AD935" i="1"/>
  <c r="AC935" i="1"/>
  <c r="AF935" i="1" s="1"/>
  <c r="AB935" i="1"/>
  <c r="AA935" i="1"/>
  <c r="AE935" i="1" s="1"/>
  <c r="Y935" i="1"/>
  <c r="X935" i="1"/>
  <c r="D935" i="1"/>
  <c r="E935" i="1" s="1"/>
  <c r="B935" i="1"/>
  <c r="C935" i="1" s="1"/>
  <c r="AD934" i="1"/>
  <c r="AC934" i="1"/>
  <c r="AF934" i="1" s="1"/>
  <c r="AB934" i="1"/>
  <c r="AA934" i="1"/>
  <c r="AE934" i="1" s="1"/>
  <c r="Y934" i="1"/>
  <c r="X934" i="1"/>
  <c r="D934" i="1"/>
  <c r="E934" i="1" s="1"/>
  <c r="B934" i="1"/>
  <c r="C934" i="1" s="1"/>
  <c r="AD933" i="1"/>
  <c r="AC933" i="1"/>
  <c r="AF933" i="1" s="1"/>
  <c r="AB933" i="1"/>
  <c r="AA933" i="1"/>
  <c r="AE933" i="1" s="1"/>
  <c r="Y933" i="1"/>
  <c r="X933" i="1"/>
  <c r="D933" i="1"/>
  <c r="E933" i="1" s="1"/>
  <c r="B933" i="1"/>
  <c r="C933" i="1" s="1"/>
  <c r="AD932" i="1"/>
  <c r="AC932" i="1"/>
  <c r="AF932" i="1" s="1"/>
  <c r="AB932" i="1"/>
  <c r="AA932" i="1"/>
  <c r="AE932" i="1" s="1"/>
  <c r="Y932" i="1"/>
  <c r="X932" i="1"/>
  <c r="D932" i="1"/>
  <c r="E932" i="1" s="1"/>
  <c r="B932" i="1"/>
  <c r="C932" i="1" s="1"/>
  <c r="AD931" i="1"/>
  <c r="AC931" i="1"/>
  <c r="AF931" i="1" s="1"/>
  <c r="AB931" i="1"/>
  <c r="AA931" i="1"/>
  <c r="AE931" i="1" s="1"/>
  <c r="Y931" i="1"/>
  <c r="X931" i="1"/>
  <c r="D931" i="1"/>
  <c r="E931" i="1" s="1"/>
  <c r="B931" i="1"/>
  <c r="C931" i="1" s="1"/>
  <c r="AD930" i="1"/>
  <c r="AC930" i="1"/>
  <c r="AF930" i="1" s="1"/>
  <c r="AB930" i="1"/>
  <c r="AA930" i="1"/>
  <c r="AE930" i="1" s="1"/>
  <c r="Y930" i="1"/>
  <c r="X930" i="1"/>
  <c r="D930" i="1"/>
  <c r="E930" i="1" s="1"/>
  <c r="B930" i="1"/>
  <c r="C930" i="1" s="1"/>
  <c r="AD929" i="1"/>
  <c r="AC929" i="1"/>
  <c r="AF929" i="1" s="1"/>
  <c r="AB929" i="1"/>
  <c r="AA929" i="1"/>
  <c r="AE929" i="1" s="1"/>
  <c r="Y929" i="1"/>
  <c r="X929" i="1"/>
  <c r="D929" i="1"/>
  <c r="E929" i="1" s="1"/>
  <c r="B929" i="1"/>
  <c r="C929" i="1" s="1"/>
  <c r="AD928" i="1"/>
  <c r="AC928" i="1"/>
  <c r="AF928" i="1" s="1"/>
  <c r="AB928" i="1"/>
  <c r="AA928" i="1"/>
  <c r="AE928" i="1" s="1"/>
  <c r="Y928" i="1"/>
  <c r="X928" i="1"/>
  <c r="D928" i="1"/>
  <c r="E928" i="1" s="1"/>
  <c r="B928" i="1"/>
  <c r="C928" i="1" s="1"/>
  <c r="AD927" i="1"/>
  <c r="AC927" i="1"/>
  <c r="AF927" i="1" s="1"/>
  <c r="AB927" i="1"/>
  <c r="AA927" i="1"/>
  <c r="AE927" i="1" s="1"/>
  <c r="Y927" i="1"/>
  <c r="X927" i="1"/>
  <c r="D927" i="1"/>
  <c r="E927" i="1" s="1"/>
  <c r="B927" i="1"/>
  <c r="C927" i="1" s="1"/>
  <c r="AD926" i="1"/>
  <c r="AC926" i="1"/>
  <c r="AF926" i="1" s="1"/>
  <c r="AB926" i="1"/>
  <c r="AA926" i="1"/>
  <c r="AE926" i="1" s="1"/>
  <c r="Y926" i="1"/>
  <c r="X926" i="1"/>
  <c r="D926" i="1"/>
  <c r="E926" i="1" s="1"/>
  <c r="B926" i="1"/>
  <c r="C926" i="1" s="1"/>
  <c r="AD925" i="1"/>
  <c r="AC925" i="1"/>
  <c r="AF925" i="1" s="1"/>
  <c r="AB925" i="1"/>
  <c r="AA925" i="1"/>
  <c r="AE925" i="1" s="1"/>
  <c r="Y925" i="1"/>
  <c r="X925" i="1"/>
  <c r="D925" i="1"/>
  <c r="E925" i="1" s="1"/>
  <c r="B925" i="1"/>
  <c r="C925" i="1" s="1"/>
  <c r="AD924" i="1"/>
  <c r="AC924" i="1"/>
  <c r="AF924" i="1" s="1"/>
  <c r="AB924" i="1"/>
  <c r="AA924" i="1"/>
  <c r="AE924" i="1" s="1"/>
  <c r="Y924" i="1"/>
  <c r="X924" i="1"/>
  <c r="D924" i="1"/>
  <c r="E924" i="1" s="1"/>
  <c r="B924" i="1"/>
  <c r="C924" i="1" s="1"/>
  <c r="AD923" i="1"/>
  <c r="AC923" i="1"/>
  <c r="AF923" i="1" s="1"/>
  <c r="AB923" i="1"/>
  <c r="AA923" i="1"/>
  <c r="AE923" i="1" s="1"/>
  <c r="Y923" i="1"/>
  <c r="X923" i="1"/>
  <c r="D923" i="1"/>
  <c r="E923" i="1" s="1"/>
  <c r="B923" i="1"/>
  <c r="C923" i="1" s="1"/>
  <c r="AD922" i="1"/>
  <c r="AC922" i="1"/>
  <c r="AF922" i="1" s="1"/>
  <c r="AB922" i="1"/>
  <c r="AA922" i="1"/>
  <c r="AE922" i="1" s="1"/>
  <c r="Y922" i="1"/>
  <c r="X922" i="1"/>
  <c r="D922" i="1"/>
  <c r="E922" i="1" s="1"/>
  <c r="B922" i="1"/>
  <c r="C922" i="1" s="1"/>
  <c r="AD921" i="1"/>
  <c r="AC921" i="1"/>
  <c r="AF921" i="1" s="1"/>
  <c r="AB921" i="1"/>
  <c r="AA921" i="1"/>
  <c r="AE921" i="1" s="1"/>
  <c r="Y921" i="1"/>
  <c r="X921" i="1"/>
  <c r="D921" i="1"/>
  <c r="E921" i="1" s="1"/>
  <c r="B921" i="1"/>
  <c r="C921" i="1" s="1"/>
  <c r="AD920" i="1"/>
  <c r="AC920" i="1"/>
  <c r="AF920" i="1" s="1"/>
  <c r="AB920" i="1"/>
  <c r="AA920" i="1"/>
  <c r="AE920" i="1" s="1"/>
  <c r="Y920" i="1"/>
  <c r="X920" i="1"/>
  <c r="D920" i="1"/>
  <c r="E920" i="1" s="1"/>
  <c r="B920" i="1"/>
  <c r="C920" i="1" s="1"/>
  <c r="AD919" i="1"/>
  <c r="AC919" i="1"/>
  <c r="AF919" i="1" s="1"/>
  <c r="AB919" i="1"/>
  <c r="AA919" i="1"/>
  <c r="AE919" i="1" s="1"/>
  <c r="Y919" i="1"/>
  <c r="X919" i="1"/>
  <c r="D919" i="1"/>
  <c r="E919" i="1" s="1"/>
  <c r="B919" i="1"/>
  <c r="C919" i="1" s="1"/>
  <c r="AD918" i="1"/>
  <c r="AC918" i="1"/>
  <c r="AF918" i="1" s="1"/>
  <c r="AB918" i="1"/>
  <c r="AA918" i="1"/>
  <c r="AE918" i="1" s="1"/>
  <c r="Y918" i="1"/>
  <c r="X918" i="1"/>
  <c r="D918" i="1"/>
  <c r="E918" i="1" s="1"/>
  <c r="B918" i="1"/>
  <c r="C918" i="1" s="1"/>
  <c r="AD917" i="1"/>
  <c r="AC917" i="1"/>
  <c r="AF917" i="1" s="1"/>
  <c r="AB917" i="1"/>
  <c r="AA917" i="1"/>
  <c r="AE917" i="1" s="1"/>
  <c r="Y917" i="1"/>
  <c r="X917" i="1"/>
  <c r="D917" i="1"/>
  <c r="E917" i="1" s="1"/>
  <c r="B917" i="1"/>
  <c r="C917" i="1" s="1"/>
  <c r="AD916" i="1"/>
  <c r="AC916" i="1"/>
  <c r="AF916" i="1" s="1"/>
  <c r="AB916" i="1"/>
  <c r="AA916" i="1"/>
  <c r="AE916" i="1" s="1"/>
  <c r="Y916" i="1"/>
  <c r="X916" i="1"/>
  <c r="D916" i="1"/>
  <c r="E916" i="1" s="1"/>
  <c r="B916" i="1"/>
  <c r="C916" i="1" s="1"/>
  <c r="AD955" i="1"/>
  <c r="AC955" i="1"/>
  <c r="AF955" i="1" s="1"/>
  <c r="AB955" i="1"/>
  <c r="AA955" i="1"/>
  <c r="AE955" i="1" s="1"/>
  <c r="Y955" i="1"/>
  <c r="X955" i="1"/>
  <c r="D955" i="1"/>
  <c r="E955" i="1" s="1"/>
  <c r="B955" i="1"/>
  <c r="C955" i="1" s="1"/>
  <c r="AD954" i="1"/>
  <c r="AC954" i="1"/>
  <c r="AF954" i="1" s="1"/>
  <c r="AB954" i="1"/>
  <c r="AA954" i="1"/>
  <c r="AE954" i="1" s="1"/>
  <c r="Y954" i="1"/>
  <c r="X954" i="1"/>
  <c r="D954" i="1"/>
  <c r="E954" i="1" s="1"/>
  <c r="B954" i="1"/>
  <c r="C954" i="1" s="1"/>
  <c r="AD953" i="1"/>
  <c r="AC953" i="1"/>
  <c r="AF953" i="1" s="1"/>
  <c r="AB953" i="1"/>
  <c r="AA953" i="1"/>
  <c r="AE953" i="1" s="1"/>
  <c r="Y953" i="1"/>
  <c r="X953" i="1"/>
  <c r="D953" i="1"/>
  <c r="E953" i="1" s="1"/>
  <c r="B953" i="1"/>
  <c r="C953" i="1" s="1"/>
  <c r="AD952" i="1"/>
  <c r="AC952" i="1"/>
  <c r="AF952" i="1" s="1"/>
  <c r="AB952" i="1"/>
  <c r="AA952" i="1"/>
  <c r="AE952" i="1" s="1"/>
  <c r="Y952" i="1"/>
  <c r="X952" i="1"/>
  <c r="D952" i="1"/>
  <c r="E952" i="1" s="1"/>
  <c r="B952" i="1"/>
  <c r="C952" i="1" s="1"/>
  <c r="AD951" i="1"/>
  <c r="AC951" i="1"/>
  <c r="AF951" i="1" s="1"/>
  <c r="AB951" i="1"/>
  <c r="AA951" i="1"/>
  <c r="AE951" i="1" s="1"/>
  <c r="Y951" i="1"/>
  <c r="X951" i="1"/>
  <c r="D951" i="1"/>
  <c r="E951" i="1" s="1"/>
  <c r="B951" i="1"/>
  <c r="C951" i="1" s="1"/>
  <c r="AD950" i="1"/>
  <c r="AC950" i="1"/>
  <c r="AF950" i="1" s="1"/>
  <c r="AB950" i="1"/>
  <c r="AA950" i="1"/>
  <c r="AE950" i="1" s="1"/>
  <c r="Y950" i="1"/>
  <c r="X950" i="1"/>
  <c r="D950" i="1"/>
  <c r="E950" i="1" s="1"/>
  <c r="B950" i="1"/>
  <c r="C950" i="1" s="1"/>
  <c r="AD949" i="1"/>
  <c r="AC949" i="1"/>
  <c r="AF949" i="1" s="1"/>
  <c r="AB949" i="1"/>
  <c r="AA949" i="1"/>
  <c r="AE949" i="1" s="1"/>
  <c r="Y949" i="1"/>
  <c r="X949" i="1"/>
  <c r="D949" i="1"/>
  <c r="E949" i="1" s="1"/>
  <c r="B949" i="1"/>
  <c r="C949" i="1" s="1"/>
  <c r="AD948" i="1"/>
  <c r="AC948" i="1"/>
  <c r="AF948" i="1" s="1"/>
  <c r="AB948" i="1"/>
  <c r="AA948" i="1"/>
  <c r="AE948" i="1" s="1"/>
  <c r="Y948" i="1"/>
  <c r="X948" i="1"/>
  <c r="D948" i="1"/>
  <c r="E948" i="1" s="1"/>
  <c r="B948" i="1"/>
  <c r="C948" i="1" s="1"/>
  <c r="AD947" i="1"/>
  <c r="AC947" i="1"/>
  <c r="AF947" i="1" s="1"/>
  <c r="AB947" i="1"/>
  <c r="AA947" i="1"/>
  <c r="AE947" i="1" s="1"/>
  <c r="Y947" i="1"/>
  <c r="X947" i="1"/>
  <c r="D947" i="1"/>
  <c r="E947" i="1" s="1"/>
  <c r="B947" i="1"/>
  <c r="C947" i="1" s="1"/>
  <c r="AD946" i="1"/>
  <c r="AC946" i="1"/>
  <c r="AF946" i="1" s="1"/>
  <c r="AB946" i="1"/>
  <c r="AA946" i="1"/>
  <c r="AE946" i="1" s="1"/>
  <c r="Y946" i="1"/>
  <c r="X946" i="1"/>
  <c r="D946" i="1"/>
  <c r="E946" i="1" s="1"/>
  <c r="B946" i="1"/>
  <c r="C946" i="1" s="1"/>
  <c r="AD945" i="1"/>
  <c r="AC945" i="1"/>
  <c r="AF945" i="1" s="1"/>
  <c r="AB945" i="1"/>
  <c r="AA945" i="1"/>
  <c r="AE945" i="1" s="1"/>
  <c r="Y945" i="1"/>
  <c r="X945" i="1"/>
  <c r="D945" i="1"/>
  <c r="E945" i="1" s="1"/>
  <c r="B945" i="1"/>
  <c r="C945" i="1" s="1"/>
  <c r="AD944" i="1"/>
  <c r="AC944" i="1"/>
  <c r="AF944" i="1" s="1"/>
  <c r="AB944" i="1"/>
  <c r="AA944" i="1"/>
  <c r="AE944" i="1" s="1"/>
  <c r="Y944" i="1"/>
  <c r="X944" i="1"/>
  <c r="D944" i="1"/>
  <c r="E944" i="1" s="1"/>
  <c r="B944" i="1"/>
  <c r="C944" i="1" s="1"/>
  <c r="AD943" i="1"/>
  <c r="AC943" i="1"/>
  <c r="AF943" i="1" s="1"/>
  <c r="AB943" i="1"/>
  <c r="AA943" i="1"/>
  <c r="AE943" i="1" s="1"/>
  <c r="Y943" i="1"/>
  <c r="X943" i="1"/>
  <c r="D943" i="1"/>
  <c r="E943" i="1" s="1"/>
  <c r="B943" i="1"/>
  <c r="C943" i="1" s="1"/>
  <c r="AD942" i="1"/>
  <c r="AC942" i="1"/>
  <c r="AF942" i="1" s="1"/>
  <c r="AB942" i="1"/>
  <c r="AA942" i="1"/>
  <c r="AE942" i="1" s="1"/>
  <c r="Y942" i="1"/>
  <c r="X942" i="1"/>
  <c r="D942" i="1"/>
  <c r="E942" i="1" s="1"/>
  <c r="B942" i="1"/>
  <c r="C942" i="1" s="1"/>
  <c r="AD941" i="1"/>
  <c r="AC941" i="1"/>
  <c r="AF941" i="1" s="1"/>
  <c r="AB941" i="1"/>
  <c r="AA941" i="1"/>
  <c r="AE941" i="1" s="1"/>
  <c r="Y941" i="1"/>
  <c r="X941" i="1"/>
  <c r="D941" i="1"/>
  <c r="E941" i="1" s="1"/>
  <c r="B941" i="1"/>
  <c r="C941" i="1" s="1"/>
  <c r="AD940" i="1"/>
  <c r="AC940" i="1"/>
  <c r="AF940" i="1" s="1"/>
  <c r="AB940" i="1"/>
  <c r="AA940" i="1"/>
  <c r="AE940" i="1" s="1"/>
  <c r="Y940" i="1"/>
  <c r="X940" i="1"/>
  <c r="D940" i="1"/>
  <c r="E940" i="1" s="1"/>
  <c r="B940" i="1"/>
  <c r="C940" i="1" s="1"/>
  <c r="AD939" i="1"/>
  <c r="AC939" i="1"/>
  <c r="AF939" i="1" s="1"/>
  <c r="AB939" i="1"/>
  <c r="AA939" i="1"/>
  <c r="AE939" i="1" s="1"/>
  <c r="Y939" i="1"/>
  <c r="X939" i="1"/>
  <c r="D939" i="1"/>
  <c r="E939" i="1" s="1"/>
  <c r="B939" i="1"/>
  <c r="C939" i="1" s="1"/>
  <c r="AD938" i="1"/>
  <c r="AC938" i="1"/>
  <c r="AF938" i="1" s="1"/>
  <c r="AB938" i="1"/>
  <c r="AA938" i="1"/>
  <c r="AE938" i="1" s="1"/>
  <c r="Y938" i="1"/>
  <c r="X938" i="1"/>
  <c r="D938" i="1"/>
  <c r="E938" i="1" s="1"/>
  <c r="B938" i="1"/>
  <c r="C938" i="1" s="1"/>
  <c r="AD937" i="1"/>
  <c r="AC937" i="1"/>
  <c r="AF937" i="1" s="1"/>
  <c r="AB937" i="1"/>
  <c r="AA937" i="1"/>
  <c r="AE937" i="1" s="1"/>
  <c r="Y937" i="1"/>
  <c r="X937" i="1"/>
  <c r="D937" i="1"/>
  <c r="E937" i="1" s="1"/>
  <c r="B937" i="1"/>
  <c r="C937" i="1" s="1"/>
  <c r="AD936" i="1"/>
  <c r="AC936" i="1"/>
  <c r="AF936" i="1" s="1"/>
  <c r="AB936" i="1"/>
  <c r="AA936" i="1"/>
  <c r="AE936" i="1" s="1"/>
  <c r="Y936" i="1"/>
  <c r="X936" i="1"/>
  <c r="D936" i="1"/>
  <c r="E936" i="1" s="1"/>
  <c r="B936" i="1"/>
  <c r="C936" i="1" s="1"/>
  <c r="AD975" i="1"/>
  <c r="AC975" i="1"/>
  <c r="AF975" i="1" s="1"/>
  <c r="AB975" i="1"/>
  <c r="AA975" i="1"/>
  <c r="AE975" i="1" s="1"/>
  <c r="Y975" i="1"/>
  <c r="X975" i="1"/>
  <c r="D975" i="1"/>
  <c r="E975" i="1" s="1"/>
  <c r="B975" i="1"/>
  <c r="C975" i="1" s="1"/>
  <c r="AD974" i="1"/>
  <c r="AC974" i="1"/>
  <c r="AF974" i="1" s="1"/>
  <c r="AB974" i="1"/>
  <c r="AA974" i="1"/>
  <c r="AE974" i="1" s="1"/>
  <c r="Y974" i="1"/>
  <c r="X974" i="1"/>
  <c r="D974" i="1"/>
  <c r="E974" i="1" s="1"/>
  <c r="B974" i="1"/>
  <c r="C974" i="1" s="1"/>
  <c r="AD973" i="1"/>
  <c r="AC973" i="1"/>
  <c r="AF973" i="1" s="1"/>
  <c r="AB973" i="1"/>
  <c r="AA973" i="1"/>
  <c r="AE973" i="1" s="1"/>
  <c r="Y973" i="1"/>
  <c r="X973" i="1"/>
  <c r="D973" i="1"/>
  <c r="E973" i="1" s="1"/>
  <c r="B973" i="1"/>
  <c r="C973" i="1" s="1"/>
  <c r="AD972" i="1"/>
  <c r="AC972" i="1"/>
  <c r="AF972" i="1" s="1"/>
  <c r="AB972" i="1"/>
  <c r="AA972" i="1"/>
  <c r="AE972" i="1" s="1"/>
  <c r="Y972" i="1"/>
  <c r="X972" i="1"/>
  <c r="D972" i="1"/>
  <c r="E972" i="1" s="1"/>
  <c r="B972" i="1"/>
  <c r="C972" i="1" s="1"/>
  <c r="AD971" i="1"/>
  <c r="AC971" i="1"/>
  <c r="AF971" i="1" s="1"/>
  <c r="AB971" i="1"/>
  <c r="AA971" i="1"/>
  <c r="AE971" i="1" s="1"/>
  <c r="Y971" i="1"/>
  <c r="X971" i="1"/>
  <c r="D971" i="1"/>
  <c r="E971" i="1" s="1"/>
  <c r="B971" i="1"/>
  <c r="C971" i="1" s="1"/>
  <c r="AD970" i="1"/>
  <c r="AC970" i="1"/>
  <c r="AF970" i="1" s="1"/>
  <c r="AB970" i="1"/>
  <c r="AA970" i="1"/>
  <c r="AE970" i="1" s="1"/>
  <c r="Y970" i="1"/>
  <c r="X970" i="1"/>
  <c r="D970" i="1"/>
  <c r="E970" i="1" s="1"/>
  <c r="B970" i="1"/>
  <c r="C970" i="1" s="1"/>
  <c r="AD969" i="1"/>
  <c r="AC969" i="1"/>
  <c r="AF969" i="1" s="1"/>
  <c r="AB969" i="1"/>
  <c r="AA969" i="1"/>
  <c r="AE969" i="1" s="1"/>
  <c r="Y969" i="1"/>
  <c r="X969" i="1"/>
  <c r="D969" i="1"/>
  <c r="E969" i="1" s="1"/>
  <c r="B969" i="1"/>
  <c r="C969" i="1" s="1"/>
  <c r="AD968" i="1"/>
  <c r="AC968" i="1"/>
  <c r="AF968" i="1" s="1"/>
  <c r="AB968" i="1"/>
  <c r="AA968" i="1"/>
  <c r="AE968" i="1" s="1"/>
  <c r="Y968" i="1"/>
  <c r="X968" i="1"/>
  <c r="D968" i="1"/>
  <c r="E968" i="1" s="1"/>
  <c r="B968" i="1"/>
  <c r="C968" i="1" s="1"/>
  <c r="AD967" i="1"/>
  <c r="AC967" i="1"/>
  <c r="AF967" i="1" s="1"/>
  <c r="AB967" i="1"/>
  <c r="AA967" i="1"/>
  <c r="AE967" i="1" s="1"/>
  <c r="Y967" i="1"/>
  <c r="X967" i="1"/>
  <c r="D967" i="1"/>
  <c r="E967" i="1" s="1"/>
  <c r="B967" i="1"/>
  <c r="C967" i="1" s="1"/>
  <c r="AD966" i="1"/>
  <c r="AC966" i="1"/>
  <c r="AF966" i="1" s="1"/>
  <c r="AB966" i="1"/>
  <c r="AA966" i="1"/>
  <c r="AE966" i="1" s="1"/>
  <c r="Y966" i="1"/>
  <c r="X966" i="1"/>
  <c r="D966" i="1"/>
  <c r="E966" i="1" s="1"/>
  <c r="B966" i="1"/>
  <c r="C966" i="1" s="1"/>
  <c r="AD965" i="1"/>
  <c r="AC965" i="1"/>
  <c r="AF965" i="1" s="1"/>
  <c r="AB965" i="1"/>
  <c r="AA965" i="1"/>
  <c r="AE965" i="1" s="1"/>
  <c r="Y965" i="1"/>
  <c r="X965" i="1"/>
  <c r="D965" i="1"/>
  <c r="E965" i="1" s="1"/>
  <c r="B965" i="1"/>
  <c r="C965" i="1" s="1"/>
  <c r="AD964" i="1"/>
  <c r="AC964" i="1"/>
  <c r="AF964" i="1" s="1"/>
  <c r="AB964" i="1"/>
  <c r="AA964" i="1"/>
  <c r="AE964" i="1" s="1"/>
  <c r="Y964" i="1"/>
  <c r="X964" i="1"/>
  <c r="D964" i="1"/>
  <c r="E964" i="1" s="1"/>
  <c r="B964" i="1"/>
  <c r="C964" i="1" s="1"/>
  <c r="AD963" i="1"/>
  <c r="AC963" i="1"/>
  <c r="AF963" i="1" s="1"/>
  <c r="AB963" i="1"/>
  <c r="AA963" i="1"/>
  <c r="AE963" i="1" s="1"/>
  <c r="Y963" i="1"/>
  <c r="X963" i="1"/>
  <c r="D963" i="1"/>
  <c r="E963" i="1" s="1"/>
  <c r="B963" i="1"/>
  <c r="C963" i="1" s="1"/>
  <c r="AD962" i="1"/>
  <c r="AC962" i="1"/>
  <c r="AF962" i="1" s="1"/>
  <c r="AB962" i="1"/>
  <c r="AA962" i="1"/>
  <c r="AE962" i="1" s="1"/>
  <c r="Y962" i="1"/>
  <c r="X962" i="1"/>
  <c r="D962" i="1"/>
  <c r="E962" i="1" s="1"/>
  <c r="B962" i="1"/>
  <c r="C962" i="1" s="1"/>
  <c r="AD961" i="1"/>
  <c r="AC961" i="1"/>
  <c r="AF961" i="1" s="1"/>
  <c r="AB961" i="1"/>
  <c r="AA961" i="1"/>
  <c r="AE961" i="1" s="1"/>
  <c r="Y961" i="1"/>
  <c r="X961" i="1"/>
  <c r="D961" i="1"/>
  <c r="E961" i="1" s="1"/>
  <c r="B961" i="1"/>
  <c r="C961" i="1" s="1"/>
  <c r="AD960" i="1"/>
  <c r="AC960" i="1"/>
  <c r="AF960" i="1" s="1"/>
  <c r="AB960" i="1"/>
  <c r="AA960" i="1"/>
  <c r="AE960" i="1" s="1"/>
  <c r="Y960" i="1"/>
  <c r="X960" i="1"/>
  <c r="D960" i="1"/>
  <c r="E960" i="1" s="1"/>
  <c r="B960" i="1"/>
  <c r="C960" i="1" s="1"/>
  <c r="AD959" i="1"/>
  <c r="AC959" i="1"/>
  <c r="AF959" i="1" s="1"/>
  <c r="AB959" i="1"/>
  <c r="AA959" i="1"/>
  <c r="AE959" i="1" s="1"/>
  <c r="Y959" i="1"/>
  <c r="X959" i="1"/>
  <c r="D959" i="1"/>
  <c r="E959" i="1" s="1"/>
  <c r="B959" i="1"/>
  <c r="C959" i="1" s="1"/>
  <c r="AD958" i="1"/>
  <c r="AC958" i="1"/>
  <c r="AF958" i="1" s="1"/>
  <c r="AB958" i="1"/>
  <c r="AA958" i="1"/>
  <c r="AE958" i="1" s="1"/>
  <c r="Y958" i="1"/>
  <c r="X958" i="1"/>
  <c r="D958" i="1"/>
  <c r="E958" i="1" s="1"/>
  <c r="B958" i="1"/>
  <c r="C958" i="1" s="1"/>
  <c r="AD957" i="1"/>
  <c r="AC957" i="1"/>
  <c r="AF957" i="1" s="1"/>
  <c r="AB957" i="1"/>
  <c r="AA957" i="1"/>
  <c r="AE957" i="1" s="1"/>
  <c r="Y957" i="1"/>
  <c r="X957" i="1"/>
  <c r="D957" i="1"/>
  <c r="E957" i="1" s="1"/>
  <c r="B957" i="1"/>
  <c r="C957" i="1" s="1"/>
  <c r="AD956" i="1"/>
  <c r="AC956" i="1"/>
  <c r="AF956" i="1" s="1"/>
  <c r="AB956" i="1"/>
  <c r="AA956" i="1"/>
  <c r="AE956" i="1" s="1"/>
  <c r="Y956" i="1"/>
  <c r="X956" i="1"/>
  <c r="D956" i="1"/>
  <c r="E956" i="1" s="1"/>
  <c r="B956" i="1"/>
  <c r="C956" i="1" s="1"/>
  <c r="A83" i="6" l="1"/>
  <c r="A84" i="6" l="1"/>
  <c r="A85" i="6" l="1"/>
  <c r="A86" i="6" l="1"/>
  <c r="A87" i="6" l="1"/>
  <c r="A88" i="6" l="1"/>
  <c r="A89" i="6" l="1"/>
  <c r="A90" i="6" l="1"/>
  <c r="Y996" i="1"/>
  <c r="Y995" i="1"/>
  <c r="Y994" i="1"/>
  <c r="Y993" i="1"/>
  <c r="Y992" i="1"/>
  <c r="Y991" i="1"/>
  <c r="Y990" i="1"/>
  <c r="Y989" i="1"/>
  <c r="Y988" i="1"/>
  <c r="Y987" i="1"/>
  <c r="Y986" i="1"/>
  <c r="Y985" i="1"/>
  <c r="Y984" i="1"/>
  <c r="Y983" i="1"/>
  <c r="Y982" i="1"/>
  <c r="Y981" i="1"/>
  <c r="Y980" i="1"/>
  <c r="Y979" i="1"/>
  <c r="Y978" i="1"/>
  <c r="Y977" i="1"/>
  <c r="Y976" i="1"/>
  <c r="Y775" i="1"/>
  <c r="Y774" i="1"/>
  <c r="Y773" i="1"/>
  <c r="Y772" i="1"/>
  <c r="Y771" i="1"/>
  <c r="Y770" i="1"/>
  <c r="Y769" i="1"/>
  <c r="Y768" i="1"/>
  <c r="Y767" i="1"/>
  <c r="Y766" i="1"/>
  <c r="Y765" i="1"/>
  <c r="Y764" i="1"/>
  <c r="Y763" i="1"/>
  <c r="Y762" i="1"/>
  <c r="Y761" i="1"/>
  <c r="Y760" i="1"/>
  <c r="Y759" i="1"/>
  <c r="Y758" i="1"/>
  <c r="Y757" i="1"/>
  <c r="Y756" i="1"/>
  <c r="Y755" i="1"/>
  <c r="Y754" i="1"/>
  <c r="Y753" i="1"/>
  <c r="Y752" i="1"/>
  <c r="Y751" i="1"/>
  <c r="Y750" i="1"/>
  <c r="Y749" i="1"/>
  <c r="Y748" i="1"/>
  <c r="Y747" i="1"/>
  <c r="Y746" i="1"/>
  <c r="Y745" i="1"/>
  <c r="Y744" i="1"/>
  <c r="Y743" i="1"/>
  <c r="Y742" i="1"/>
  <c r="Y741" i="1"/>
  <c r="Y740" i="1"/>
  <c r="Y739" i="1"/>
  <c r="Y738" i="1"/>
  <c r="Y737" i="1"/>
  <c r="Y736" i="1"/>
  <c r="Y735" i="1"/>
  <c r="Y734" i="1"/>
  <c r="Y733" i="1"/>
  <c r="Y732" i="1"/>
  <c r="Y731" i="1"/>
  <c r="Y730" i="1"/>
  <c r="Y729" i="1"/>
  <c r="Y728" i="1"/>
  <c r="Y727" i="1"/>
  <c r="Y726" i="1"/>
  <c r="Y725" i="1"/>
  <c r="Y724" i="1"/>
  <c r="Y723" i="1"/>
  <c r="Y722" i="1"/>
  <c r="Y721" i="1"/>
  <c r="Y720" i="1"/>
  <c r="Y719" i="1"/>
  <c r="Y718" i="1"/>
  <c r="Y717" i="1"/>
  <c r="Y716" i="1"/>
  <c r="Y715" i="1"/>
  <c r="Y714" i="1"/>
  <c r="Y713" i="1"/>
  <c r="Y712" i="1"/>
  <c r="Y711" i="1"/>
  <c r="Y710" i="1"/>
  <c r="Y709" i="1"/>
  <c r="Y708" i="1"/>
  <c r="Y707" i="1"/>
  <c r="Y706" i="1"/>
  <c r="Y705" i="1"/>
  <c r="Y704" i="1"/>
  <c r="Y703" i="1"/>
  <c r="Y702" i="1"/>
  <c r="Y701" i="1"/>
  <c r="Y700" i="1"/>
  <c r="Y699" i="1"/>
  <c r="Y698" i="1"/>
  <c r="Y697" i="1"/>
  <c r="Y696" i="1"/>
  <c r="Y695" i="1"/>
  <c r="Y694" i="1"/>
  <c r="Y693" i="1"/>
  <c r="Y692" i="1"/>
  <c r="Y691" i="1"/>
  <c r="Y690" i="1"/>
  <c r="Y689" i="1"/>
  <c r="Y688" i="1"/>
  <c r="Y687" i="1"/>
  <c r="Y686" i="1"/>
  <c r="Y685" i="1"/>
  <c r="Y684" i="1"/>
  <c r="Y683" i="1"/>
  <c r="Y682" i="1"/>
  <c r="Y681" i="1"/>
  <c r="Y680" i="1"/>
  <c r="Y679" i="1"/>
  <c r="Y678" i="1"/>
  <c r="Y677" i="1"/>
  <c r="Y676" i="1"/>
  <c r="Y675" i="1"/>
  <c r="Y674" i="1"/>
  <c r="Y673" i="1"/>
  <c r="Y672" i="1"/>
  <c r="Y671" i="1"/>
  <c r="Y670" i="1"/>
  <c r="Y669" i="1"/>
  <c r="Y668" i="1"/>
  <c r="Y667" i="1"/>
  <c r="Y666" i="1"/>
  <c r="Y665" i="1"/>
  <c r="Y664" i="1"/>
  <c r="Y663" i="1"/>
  <c r="Y662" i="1"/>
  <c r="Y661" i="1"/>
  <c r="Y660" i="1"/>
  <c r="Y659" i="1"/>
  <c r="Y658" i="1"/>
  <c r="Y657" i="1"/>
  <c r="Y656" i="1"/>
  <c r="Y655" i="1"/>
  <c r="Y654" i="1"/>
  <c r="Y653" i="1"/>
  <c r="Y652" i="1"/>
  <c r="Y651" i="1"/>
  <c r="Y650" i="1"/>
  <c r="Y649" i="1"/>
  <c r="Y648" i="1"/>
  <c r="Y647" i="1"/>
  <c r="Y646" i="1"/>
  <c r="Y645" i="1"/>
  <c r="Y644" i="1"/>
  <c r="Y643" i="1"/>
  <c r="Y642" i="1"/>
  <c r="Y641" i="1"/>
  <c r="Y640" i="1"/>
  <c r="Y639" i="1"/>
  <c r="Y638" i="1"/>
  <c r="Y637" i="1"/>
  <c r="Y636" i="1"/>
  <c r="Y635" i="1"/>
  <c r="Y634" i="1"/>
  <c r="Y633" i="1"/>
  <c r="Y632" i="1"/>
  <c r="Y631" i="1"/>
  <c r="Y630" i="1"/>
  <c r="Y629" i="1"/>
  <c r="Y628" i="1"/>
  <c r="Y627" i="1"/>
  <c r="Y626" i="1"/>
  <c r="Y625" i="1"/>
  <c r="Y624" i="1"/>
  <c r="Y623" i="1"/>
  <c r="Y622" i="1"/>
  <c r="Y621" i="1"/>
  <c r="Y620" i="1"/>
  <c r="Y619" i="1"/>
  <c r="Y618" i="1"/>
  <c r="Y617" i="1"/>
  <c r="Y616" i="1"/>
  <c r="Y615" i="1"/>
  <c r="Y614" i="1"/>
  <c r="Y613" i="1"/>
  <c r="Y612" i="1"/>
  <c r="Y611" i="1"/>
  <c r="Y610" i="1"/>
  <c r="Y609" i="1"/>
  <c r="Y505" i="1"/>
  <c r="Y403" i="1"/>
  <c r="Y402" i="1"/>
  <c r="Y401" i="1"/>
  <c r="Y400" i="1"/>
  <c r="Y399" i="1"/>
  <c r="Y390" i="1"/>
  <c r="Y398" i="1"/>
  <c r="Y397" i="1"/>
  <c r="Y396" i="1"/>
  <c r="Y395" i="1"/>
  <c r="Y394" i="1"/>
  <c r="Y393" i="1"/>
  <c r="Y392" i="1"/>
  <c r="Y391" i="1"/>
  <c r="Y389" i="1"/>
  <c r="Y388" i="1"/>
  <c r="Y387" i="1"/>
  <c r="Y386" i="1"/>
  <c r="Y385" i="1"/>
  <c r="Y384" i="1"/>
  <c r="Y383" i="1"/>
  <c r="Y382" i="1"/>
  <c r="Y381" i="1"/>
  <c r="Y380" i="1"/>
  <c r="Y379" i="1"/>
  <c r="Y378" i="1"/>
  <c r="Y377" i="1"/>
  <c r="Y376" i="1"/>
  <c r="Y375" i="1"/>
  <c r="Y374" i="1"/>
  <c r="Y373" i="1"/>
  <c r="Y372" i="1"/>
  <c r="Y369" i="1"/>
  <c r="Y368" i="1"/>
  <c r="Y366" i="1"/>
  <c r="Y364" i="1"/>
  <c r="Y371" i="1"/>
  <c r="Y370" i="1"/>
  <c r="Y367" i="1"/>
  <c r="Y365" i="1"/>
  <c r="Y363" i="1"/>
  <c r="Y362" i="1"/>
  <c r="Y361" i="1"/>
  <c r="Y360" i="1"/>
  <c r="Y359" i="1"/>
  <c r="Y358" i="1"/>
  <c r="Y357" i="1"/>
  <c r="Y354" i="1"/>
  <c r="Y356" i="1"/>
  <c r="Y355" i="1"/>
  <c r="Y353" i="1"/>
  <c r="Y352" i="1"/>
  <c r="Y351" i="1"/>
  <c r="Y350" i="1"/>
  <c r="Y349" i="1"/>
  <c r="Y348" i="1"/>
  <c r="Y342" i="1"/>
  <c r="Y341" i="1"/>
  <c r="Y340" i="1"/>
  <c r="Y339" i="1"/>
  <c r="Y347" i="1"/>
  <c r="Y337" i="1"/>
  <c r="Y346" i="1"/>
  <c r="Y345" i="1"/>
  <c r="Y344" i="1"/>
  <c r="Y343" i="1"/>
  <c r="Y338" i="1"/>
  <c r="Y336" i="1"/>
  <c r="Y335" i="1"/>
  <c r="Y334" i="1"/>
  <c r="Y333" i="1"/>
  <c r="Y325" i="1"/>
  <c r="Y332" i="1"/>
  <c r="Y331" i="1"/>
  <c r="Y330" i="1"/>
  <c r="Y324" i="1"/>
  <c r="Y329" i="1"/>
  <c r="Y328" i="1"/>
  <c r="Y327" i="1"/>
  <c r="Y326" i="1"/>
  <c r="Y323" i="1"/>
  <c r="Y322" i="1"/>
  <c r="Y320" i="1"/>
  <c r="Y321" i="1"/>
  <c r="Y319" i="1"/>
  <c r="Y314" i="1"/>
  <c r="Y318" i="1"/>
  <c r="Y313" i="1"/>
  <c r="Y317" i="1"/>
  <c r="Y316" i="1"/>
  <c r="Y315" i="1"/>
  <c r="Y312" i="1"/>
  <c r="Y311" i="1"/>
  <c r="Y310" i="1"/>
  <c r="Y309" i="1"/>
  <c r="Y308" i="1"/>
  <c r="Y307" i="1"/>
  <c r="Y306" i="1"/>
  <c r="Y305" i="1"/>
  <c r="Y304" i="1"/>
  <c r="Y303" i="1"/>
  <c r="Y302" i="1"/>
  <c r="Y301" i="1"/>
  <c r="Y300" i="1"/>
  <c r="Y299" i="1"/>
  <c r="Y298" i="1"/>
  <c r="Y297" i="1"/>
  <c r="Y296" i="1"/>
  <c r="Y295" i="1"/>
  <c r="Y294" i="1"/>
  <c r="Y293" i="1"/>
  <c r="Y291" i="1"/>
  <c r="Y292" i="1"/>
  <c r="Y287" i="1"/>
  <c r="Y290" i="1"/>
  <c r="Y286" i="1"/>
  <c r="Y289" i="1"/>
  <c r="Y288" i="1"/>
  <c r="Y285" i="1"/>
  <c r="Y284" i="1"/>
  <c r="Y283" i="1"/>
  <c r="Y282" i="1"/>
  <c r="Y281" i="1"/>
  <c r="Y276" i="1"/>
  <c r="Y275" i="1"/>
  <c r="Y274" i="1"/>
  <c r="Y273" i="1"/>
  <c r="Y272" i="1"/>
  <c r="Y271" i="1"/>
  <c r="Y270" i="1"/>
  <c r="Y269" i="1"/>
  <c r="Y268" i="1"/>
  <c r="Y267" i="1"/>
  <c r="Y266" i="1"/>
  <c r="Y265" i="1"/>
  <c r="Y264" i="1"/>
  <c r="Y263" i="1"/>
  <c r="Y262" i="1"/>
  <c r="Y261" i="1"/>
  <c r="Y260" i="1"/>
  <c r="Y259" i="1"/>
  <c r="Y280" i="1"/>
  <c r="Y279" i="1"/>
  <c r="Y278" i="1"/>
  <c r="Y277" i="1"/>
  <c r="Y257" i="1"/>
  <c r="Y258" i="1"/>
  <c r="Y255" i="1"/>
  <c r="Y256" i="1"/>
  <c r="Y254" i="1"/>
  <c r="Y252" i="1"/>
  <c r="Y251" i="1"/>
  <c r="Y253" i="1"/>
  <c r="Y250" i="1"/>
  <c r="Y249" i="1"/>
  <c r="Y248" i="1"/>
  <c r="Y247" i="1"/>
  <c r="Y241" i="1"/>
  <c r="Y246" i="1"/>
  <c r="Y244" i="1"/>
  <c r="Y242" i="1"/>
  <c r="Y239" i="1"/>
  <c r="Y240" i="1"/>
  <c r="Y243" i="1"/>
  <c r="Y245" i="1"/>
  <c r="Y235" i="1"/>
  <c r="Y233" i="1"/>
  <c r="Y238" i="1"/>
  <c r="Y237" i="1"/>
  <c r="Y236" i="1"/>
  <c r="Y234" i="1"/>
  <c r="Y232" i="1"/>
  <c r="Y231" i="1"/>
  <c r="Y230" i="1"/>
  <c r="Y229" i="1"/>
  <c r="Y228" i="1"/>
  <c r="Y227" i="1"/>
  <c r="Y225" i="1"/>
  <c r="Y224" i="1"/>
  <c r="Y226" i="1"/>
  <c r="Y220" i="1"/>
  <c r="Y219" i="1"/>
  <c r="Y218" i="1"/>
  <c r="Y217" i="1"/>
  <c r="Y223" i="1"/>
  <c r="Y222" i="1"/>
  <c r="Y216" i="1"/>
  <c r="Y215" i="1"/>
  <c r="Y213" i="1"/>
  <c r="Y221" i="1"/>
  <c r="Y214" i="1"/>
  <c r="Y212" i="1"/>
  <c r="Y210" i="1"/>
  <c r="Y209" i="1"/>
  <c r="Y211" i="1"/>
  <c r="Y208" i="1"/>
  <c r="Y207" i="1"/>
  <c r="Y206" i="1"/>
  <c r="Y205" i="1"/>
  <c r="Y204" i="1"/>
  <c r="Y203" i="1"/>
  <c r="Y202" i="1"/>
  <c r="Y201" i="1"/>
  <c r="Y200" i="1"/>
  <c r="Y199" i="1"/>
  <c r="Y198" i="1"/>
  <c r="Y197" i="1"/>
  <c r="Y196" i="1"/>
  <c r="Y195" i="1"/>
  <c r="Y194" i="1"/>
  <c r="Y193" i="1"/>
  <c r="Y192" i="1"/>
  <c r="Y191" i="1"/>
  <c r="Y190" i="1"/>
  <c r="Y189" i="1"/>
  <c r="Y188" i="1"/>
  <c r="Y187" i="1"/>
  <c r="Y186" i="1"/>
  <c r="Y185" i="1"/>
  <c r="Y179" i="1"/>
  <c r="Y180" i="1"/>
  <c r="Y178" i="1"/>
  <c r="Y181" i="1"/>
  <c r="Y184" i="1"/>
  <c r="Y183" i="1"/>
  <c r="Y182" i="1"/>
  <c r="Y177" i="1"/>
  <c r="Y176" i="1"/>
  <c r="Y175" i="1"/>
  <c r="Y174" i="1"/>
  <c r="Y173" i="1"/>
  <c r="Y168" i="1"/>
  <c r="Y172" i="1"/>
  <c r="Y171" i="1"/>
  <c r="Y167" i="1"/>
  <c r="Y166" i="1"/>
  <c r="Y165" i="1"/>
  <c r="Y170" i="1"/>
  <c r="Y169" i="1"/>
  <c r="Y163" i="1"/>
  <c r="Y162" i="1"/>
  <c r="Y161" i="1"/>
  <c r="Y164" i="1"/>
  <c r="Y160" i="1"/>
  <c r="Y159" i="1"/>
  <c r="Y430" i="1"/>
  <c r="Y429" i="1"/>
  <c r="Y428" i="1"/>
  <c r="Y427" i="1"/>
  <c r="Y426" i="1"/>
  <c r="Y425" i="1"/>
  <c r="Y424" i="1"/>
  <c r="Y423" i="1"/>
  <c r="Y422" i="1"/>
  <c r="Y421" i="1"/>
  <c r="Y420" i="1"/>
  <c r="Y419" i="1"/>
  <c r="Y418" i="1"/>
  <c r="Y417" i="1"/>
  <c r="Y416" i="1"/>
  <c r="Y415" i="1"/>
  <c r="Y414" i="1"/>
  <c r="Y413" i="1"/>
  <c r="Y412" i="1"/>
  <c r="Y411" i="1"/>
  <c r="Y410" i="1"/>
  <c r="Y409" i="1"/>
  <c r="Y408" i="1"/>
  <c r="Y407" i="1"/>
  <c r="Y406" i="1"/>
  <c r="Y405" i="1"/>
  <c r="Y404"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469" i="1"/>
  <c r="Y468" i="1"/>
  <c r="Y467" i="1"/>
  <c r="Y466" i="1"/>
  <c r="Y465" i="1"/>
  <c r="Y464" i="1"/>
  <c r="Y463" i="1"/>
  <c r="Y462" i="1"/>
  <c r="Y461" i="1"/>
  <c r="Y460" i="1"/>
  <c r="Y459" i="1"/>
  <c r="Y458" i="1"/>
  <c r="Y457" i="1"/>
  <c r="Y456" i="1"/>
  <c r="Y455" i="1"/>
  <c r="Y454" i="1"/>
  <c r="Y453" i="1"/>
  <c r="Y452" i="1"/>
  <c r="Y451" i="1"/>
  <c r="Y450" i="1"/>
  <c r="Y449" i="1"/>
  <c r="Y448" i="1"/>
  <c r="Y447" i="1"/>
  <c r="Y446" i="1"/>
  <c r="Y445" i="1"/>
  <c r="Y444" i="1"/>
  <c r="Y443" i="1"/>
  <c r="Y442" i="1"/>
  <c r="Y441" i="1"/>
  <c r="Y440" i="1"/>
  <c r="Y439" i="1"/>
  <c r="Y438" i="1"/>
  <c r="Y437" i="1"/>
  <c r="Y436" i="1"/>
  <c r="Y435" i="1"/>
  <c r="Y434" i="1"/>
  <c r="Y433" i="1"/>
  <c r="Y432" i="1"/>
  <c r="Y431" i="1"/>
  <c r="Y571" i="1"/>
  <c r="Y570" i="1"/>
  <c r="Y569" i="1"/>
  <c r="Y568" i="1"/>
  <c r="Y567" i="1"/>
  <c r="Y566" i="1"/>
  <c r="Y565" i="1"/>
  <c r="Y564" i="1"/>
  <c r="Y563" i="1"/>
  <c r="Y562" i="1"/>
  <c r="Y561" i="1"/>
  <c r="Y560" i="1"/>
  <c r="Y559" i="1"/>
  <c r="Y558" i="1"/>
  <c r="Y557" i="1"/>
  <c r="Y556" i="1"/>
  <c r="Y555" i="1"/>
  <c r="Y554" i="1"/>
  <c r="Y553" i="1"/>
  <c r="Y552" i="1"/>
  <c r="Y551" i="1"/>
  <c r="Y550" i="1"/>
  <c r="Y549" i="1"/>
  <c r="Y548" i="1"/>
  <c r="Y547" i="1"/>
  <c r="Y546" i="1"/>
  <c r="Y545" i="1"/>
  <c r="Y544" i="1"/>
  <c r="Y543" i="1"/>
  <c r="Y542" i="1"/>
  <c r="Y541" i="1"/>
  <c r="Y540" i="1"/>
  <c r="Y539" i="1"/>
  <c r="Y538" i="1"/>
  <c r="Y537" i="1"/>
  <c r="Y536" i="1"/>
  <c r="Y535" i="1"/>
  <c r="Y534" i="1"/>
  <c r="Y533" i="1"/>
  <c r="Y532" i="1"/>
  <c r="Y504" i="1"/>
  <c r="Y503" i="1"/>
  <c r="Y502" i="1"/>
  <c r="Y501" i="1"/>
  <c r="Y500" i="1"/>
  <c r="Y499" i="1"/>
  <c r="Y498" i="1"/>
  <c r="Y497" i="1"/>
  <c r="Y496" i="1"/>
  <c r="Y495" i="1"/>
  <c r="Y494" i="1"/>
  <c r="Y493" i="1"/>
  <c r="Y492" i="1"/>
  <c r="Y491" i="1"/>
  <c r="Y490" i="1"/>
  <c r="Y489" i="1"/>
  <c r="Y488" i="1"/>
  <c r="Y487" i="1"/>
  <c r="Y486" i="1"/>
  <c r="Y485" i="1"/>
  <c r="Y484" i="1"/>
  <c r="Y483" i="1"/>
  <c r="Y482" i="1"/>
  <c r="Y481" i="1"/>
  <c r="Y480" i="1"/>
  <c r="Y479" i="1"/>
  <c r="Y478" i="1"/>
  <c r="Y477" i="1"/>
  <c r="Y476" i="1"/>
  <c r="Y475" i="1"/>
  <c r="Y474" i="1"/>
  <c r="Y473" i="1"/>
  <c r="Y472" i="1"/>
  <c r="Y471" i="1"/>
  <c r="Y470" i="1"/>
  <c r="Y531" i="1"/>
  <c r="Y530" i="1"/>
  <c r="Y529" i="1"/>
  <c r="Y528" i="1"/>
  <c r="Y527" i="1"/>
  <c r="Y526" i="1"/>
  <c r="Y525" i="1"/>
  <c r="Y524" i="1"/>
  <c r="Y523" i="1"/>
  <c r="Y522" i="1"/>
  <c r="Y521" i="1"/>
  <c r="Y520" i="1"/>
  <c r="Y519" i="1"/>
  <c r="Y518" i="1"/>
  <c r="Y517" i="1"/>
  <c r="Y516" i="1"/>
  <c r="Y515" i="1"/>
  <c r="Y514" i="1"/>
  <c r="Y513" i="1"/>
  <c r="Y512" i="1"/>
  <c r="Y511" i="1"/>
  <c r="Y510" i="1"/>
  <c r="Y509" i="1"/>
  <c r="Y508" i="1"/>
  <c r="Y507" i="1"/>
  <c r="Y506" i="1"/>
  <c r="Y608" i="1"/>
  <c r="Y607" i="1"/>
  <c r="Y606" i="1"/>
  <c r="Y605" i="1"/>
  <c r="Y604" i="1"/>
  <c r="Y603" i="1"/>
  <c r="Y602" i="1"/>
  <c r="Y601" i="1"/>
  <c r="Y600" i="1"/>
  <c r="Y599" i="1"/>
  <c r="Y598" i="1"/>
  <c r="Y597" i="1"/>
  <c r="Y596" i="1"/>
  <c r="Y595" i="1"/>
  <c r="Y594" i="1"/>
  <c r="Y593" i="1"/>
  <c r="Y592" i="1"/>
  <c r="Y591" i="1"/>
  <c r="Y590" i="1"/>
  <c r="Y589" i="1"/>
  <c r="Y588" i="1"/>
  <c r="Y587" i="1"/>
  <c r="Y586" i="1"/>
  <c r="Y585" i="1"/>
  <c r="Y584" i="1"/>
  <c r="Y583" i="1"/>
  <c r="Y582" i="1"/>
  <c r="Y581" i="1"/>
  <c r="Y580" i="1"/>
  <c r="Y579" i="1"/>
  <c r="Y578" i="1"/>
  <c r="Y577" i="1"/>
  <c r="Y576" i="1"/>
  <c r="Y575" i="1"/>
  <c r="Y574" i="1"/>
  <c r="Y573" i="1"/>
  <c r="Y572" i="1"/>
  <c r="X996" i="1"/>
  <c r="X995" i="1"/>
  <c r="X994" i="1"/>
  <c r="X993" i="1"/>
  <c r="X992" i="1"/>
  <c r="X991" i="1"/>
  <c r="X990" i="1"/>
  <c r="X989" i="1"/>
  <c r="X988" i="1"/>
  <c r="X987" i="1"/>
  <c r="X986" i="1"/>
  <c r="X985" i="1"/>
  <c r="X984" i="1"/>
  <c r="X983" i="1"/>
  <c r="X982" i="1"/>
  <c r="X981" i="1"/>
  <c r="X980" i="1"/>
  <c r="X979" i="1"/>
  <c r="X978" i="1"/>
  <c r="X977" i="1"/>
  <c r="X976" i="1"/>
  <c r="X775" i="1"/>
  <c r="X774" i="1"/>
  <c r="X773" i="1"/>
  <c r="X772" i="1"/>
  <c r="X771" i="1"/>
  <c r="X770" i="1"/>
  <c r="X769" i="1"/>
  <c r="X768" i="1"/>
  <c r="X767" i="1"/>
  <c r="X766" i="1"/>
  <c r="X765" i="1"/>
  <c r="X764" i="1"/>
  <c r="X763" i="1"/>
  <c r="X762" i="1"/>
  <c r="X761" i="1"/>
  <c r="X760" i="1"/>
  <c r="X759" i="1"/>
  <c r="X758" i="1"/>
  <c r="X757" i="1"/>
  <c r="X756" i="1"/>
  <c r="X755" i="1"/>
  <c r="X754" i="1"/>
  <c r="X753" i="1"/>
  <c r="X752" i="1"/>
  <c r="X751" i="1"/>
  <c r="X750" i="1"/>
  <c r="X749" i="1"/>
  <c r="X748" i="1"/>
  <c r="X747" i="1"/>
  <c r="X746" i="1"/>
  <c r="X745" i="1"/>
  <c r="X744" i="1"/>
  <c r="X743" i="1"/>
  <c r="X742" i="1"/>
  <c r="X741" i="1"/>
  <c r="X740" i="1"/>
  <c r="X739" i="1"/>
  <c r="X738" i="1"/>
  <c r="X737" i="1"/>
  <c r="X736" i="1"/>
  <c r="X735" i="1"/>
  <c r="X734" i="1"/>
  <c r="X733" i="1"/>
  <c r="X732" i="1"/>
  <c r="X731" i="1"/>
  <c r="X730" i="1"/>
  <c r="X729" i="1"/>
  <c r="X728" i="1"/>
  <c r="X727" i="1"/>
  <c r="X726" i="1"/>
  <c r="X725" i="1"/>
  <c r="X724" i="1"/>
  <c r="X723" i="1"/>
  <c r="X722" i="1"/>
  <c r="X721" i="1"/>
  <c r="X720" i="1"/>
  <c r="X719" i="1"/>
  <c r="X718" i="1"/>
  <c r="X717" i="1"/>
  <c r="X716" i="1"/>
  <c r="X715" i="1"/>
  <c r="X714" i="1"/>
  <c r="X713" i="1"/>
  <c r="X712" i="1"/>
  <c r="X711" i="1"/>
  <c r="X710" i="1"/>
  <c r="X709" i="1"/>
  <c r="X708" i="1"/>
  <c r="X707" i="1"/>
  <c r="X706" i="1"/>
  <c r="X705" i="1"/>
  <c r="X704" i="1"/>
  <c r="X703" i="1"/>
  <c r="X702" i="1"/>
  <c r="X701" i="1"/>
  <c r="X700" i="1"/>
  <c r="X699" i="1"/>
  <c r="X698" i="1"/>
  <c r="X697" i="1"/>
  <c r="X696" i="1"/>
  <c r="X695" i="1"/>
  <c r="X694" i="1"/>
  <c r="X693" i="1"/>
  <c r="X692" i="1"/>
  <c r="X691" i="1"/>
  <c r="X690" i="1"/>
  <c r="X689" i="1"/>
  <c r="X688" i="1"/>
  <c r="X687" i="1"/>
  <c r="X686" i="1"/>
  <c r="X685" i="1"/>
  <c r="X684" i="1"/>
  <c r="X683" i="1"/>
  <c r="X682" i="1"/>
  <c r="X681" i="1"/>
  <c r="X680" i="1"/>
  <c r="X679" i="1"/>
  <c r="X678" i="1"/>
  <c r="X677" i="1"/>
  <c r="X676" i="1"/>
  <c r="X675" i="1"/>
  <c r="X674" i="1"/>
  <c r="X673" i="1"/>
  <c r="X672" i="1"/>
  <c r="X671" i="1"/>
  <c r="X670" i="1"/>
  <c r="X669" i="1"/>
  <c r="X668" i="1"/>
  <c r="X667" i="1"/>
  <c r="X666" i="1"/>
  <c r="X665" i="1"/>
  <c r="X664" i="1"/>
  <c r="X663" i="1"/>
  <c r="X662" i="1"/>
  <c r="X661" i="1"/>
  <c r="X660" i="1"/>
  <c r="X659" i="1"/>
  <c r="X658" i="1"/>
  <c r="X657" i="1"/>
  <c r="X656" i="1"/>
  <c r="X655" i="1"/>
  <c r="X654" i="1"/>
  <c r="X653" i="1"/>
  <c r="X652" i="1"/>
  <c r="X651" i="1"/>
  <c r="X650" i="1"/>
  <c r="X649" i="1"/>
  <c r="X648" i="1"/>
  <c r="X647" i="1"/>
  <c r="X646" i="1"/>
  <c r="X645" i="1"/>
  <c r="X644" i="1"/>
  <c r="X643" i="1"/>
  <c r="X642" i="1"/>
  <c r="X641" i="1"/>
  <c r="X640" i="1"/>
  <c r="X639" i="1"/>
  <c r="X638" i="1"/>
  <c r="X637" i="1"/>
  <c r="X636" i="1"/>
  <c r="X635" i="1"/>
  <c r="X634" i="1"/>
  <c r="X633" i="1"/>
  <c r="X632" i="1"/>
  <c r="X631" i="1"/>
  <c r="X630" i="1"/>
  <c r="X629" i="1"/>
  <c r="X628" i="1"/>
  <c r="X627" i="1"/>
  <c r="X626" i="1"/>
  <c r="X625" i="1"/>
  <c r="X624" i="1"/>
  <c r="X623" i="1"/>
  <c r="X622" i="1"/>
  <c r="X621" i="1"/>
  <c r="X620" i="1"/>
  <c r="X619" i="1"/>
  <c r="X618" i="1"/>
  <c r="X617" i="1"/>
  <c r="X616" i="1"/>
  <c r="X615" i="1"/>
  <c r="X614" i="1"/>
  <c r="X613" i="1"/>
  <c r="X612" i="1"/>
  <c r="X611" i="1"/>
  <c r="X610" i="1"/>
  <c r="X609" i="1"/>
  <c r="X505" i="1"/>
  <c r="X403" i="1"/>
  <c r="X402" i="1"/>
  <c r="X401" i="1"/>
  <c r="X400" i="1"/>
  <c r="X399" i="1"/>
  <c r="X390" i="1"/>
  <c r="X398" i="1"/>
  <c r="X397" i="1"/>
  <c r="X396" i="1"/>
  <c r="X395" i="1"/>
  <c r="X394" i="1"/>
  <c r="X393" i="1"/>
  <c r="X392" i="1"/>
  <c r="X391" i="1"/>
  <c r="X389" i="1"/>
  <c r="X388" i="1"/>
  <c r="X387" i="1"/>
  <c r="X386" i="1"/>
  <c r="X385" i="1"/>
  <c r="X384" i="1"/>
  <c r="X383" i="1"/>
  <c r="X382" i="1"/>
  <c r="X381" i="1"/>
  <c r="X380" i="1"/>
  <c r="X379" i="1"/>
  <c r="X378" i="1"/>
  <c r="X377" i="1"/>
  <c r="X376" i="1"/>
  <c r="X375" i="1"/>
  <c r="X374" i="1"/>
  <c r="X373" i="1"/>
  <c r="X372" i="1"/>
  <c r="X369" i="1"/>
  <c r="X368" i="1"/>
  <c r="X366" i="1"/>
  <c r="X364" i="1"/>
  <c r="X371" i="1"/>
  <c r="X370" i="1"/>
  <c r="X367" i="1"/>
  <c r="X365" i="1"/>
  <c r="X363" i="1"/>
  <c r="X362" i="1"/>
  <c r="X361" i="1"/>
  <c r="X360" i="1"/>
  <c r="X359" i="1"/>
  <c r="X358" i="1"/>
  <c r="X357" i="1"/>
  <c r="X354" i="1"/>
  <c r="X356" i="1"/>
  <c r="X355" i="1"/>
  <c r="X353" i="1"/>
  <c r="X352" i="1"/>
  <c r="X351" i="1"/>
  <c r="X350" i="1"/>
  <c r="X349" i="1"/>
  <c r="X348" i="1"/>
  <c r="X342" i="1"/>
  <c r="X341" i="1"/>
  <c r="X340" i="1"/>
  <c r="X339" i="1"/>
  <c r="X347" i="1"/>
  <c r="X337" i="1"/>
  <c r="X346" i="1"/>
  <c r="X345" i="1"/>
  <c r="X344" i="1"/>
  <c r="X343" i="1"/>
  <c r="X338" i="1"/>
  <c r="X336" i="1"/>
  <c r="X335" i="1"/>
  <c r="X334" i="1"/>
  <c r="X333" i="1"/>
  <c r="X325" i="1"/>
  <c r="X332" i="1"/>
  <c r="X331" i="1"/>
  <c r="X330" i="1"/>
  <c r="X324" i="1"/>
  <c r="X329" i="1"/>
  <c r="X328" i="1"/>
  <c r="X327" i="1"/>
  <c r="X326" i="1"/>
  <c r="X323" i="1"/>
  <c r="X322" i="1"/>
  <c r="X320" i="1"/>
  <c r="X321" i="1"/>
  <c r="X319" i="1"/>
  <c r="X314" i="1"/>
  <c r="X318" i="1"/>
  <c r="X313" i="1"/>
  <c r="X317" i="1"/>
  <c r="X316" i="1"/>
  <c r="X315" i="1"/>
  <c r="X312" i="1"/>
  <c r="X311" i="1"/>
  <c r="X310" i="1"/>
  <c r="X309" i="1"/>
  <c r="X308" i="1"/>
  <c r="X307" i="1"/>
  <c r="X306" i="1"/>
  <c r="X305" i="1"/>
  <c r="X304" i="1"/>
  <c r="X303" i="1"/>
  <c r="X302" i="1"/>
  <c r="X301" i="1"/>
  <c r="X300" i="1"/>
  <c r="X299" i="1"/>
  <c r="X298" i="1"/>
  <c r="X297" i="1"/>
  <c r="X296" i="1"/>
  <c r="X295" i="1"/>
  <c r="X294" i="1"/>
  <c r="X293" i="1"/>
  <c r="X291" i="1"/>
  <c r="X292" i="1"/>
  <c r="X287" i="1"/>
  <c r="X290" i="1"/>
  <c r="X286" i="1"/>
  <c r="X289" i="1"/>
  <c r="X288" i="1"/>
  <c r="X285" i="1"/>
  <c r="X284" i="1"/>
  <c r="X283" i="1"/>
  <c r="X282" i="1"/>
  <c r="X281" i="1"/>
  <c r="X276" i="1"/>
  <c r="X275" i="1"/>
  <c r="X274" i="1"/>
  <c r="X273" i="1"/>
  <c r="X272" i="1"/>
  <c r="X271" i="1"/>
  <c r="X270" i="1"/>
  <c r="X269" i="1"/>
  <c r="X268" i="1"/>
  <c r="X267" i="1"/>
  <c r="X266" i="1"/>
  <c r="X265" i="1"/>
  <c r="X264" i="1"/>
  <c r="X263" i="1"/>
  <c r="X262" i="1"/>
  <c r="X261" i="1"/>
  <c r="X260" i="1"/>
  <c r="X259" i="1"/>
  <c r="X280" i="1"/>
  <c r="X279" i="1"/>
  <c r="X278" i="1"/>
  <c r="X277" i="1"/>
  <c r="X257" i="1"/>
  <c r="X258" i="1"/>
  <c r="X255" i="1"/>
  <c r="X256" i="1"/>
  <c r="X254" i="1"/>
  <c r="X252" i="1"/>
  <c r="X251" i="1"/>
  <c r="X253" i="1"/>
  <c r="X250" i="1"/>
  <c r="X249" i="1"/>
  <c r="X248" i="1"/>
  <c r="X247" i="1"/>
  <c r="X241" i="1"/>
  <c r="X246" i="1"/>
  <c r="X244" i="1"/>
  <c r="X242" i="1"/>
  <c r="X239" i="1"/>
  <c r="X240" i="1"/>
  <c r="X243" i="1"/>
  <c r="X245" i="1"/>
  <c r="X235" i="1"/>
  <c r="X233" i="1"/>
  <c r="X238" i="1"/>
  <c r="X237" i="1"/>
  <c r="X236" i="1"/>
  <c r="X234" i="1"/>
  <c r="X232" i="1"/>
  <c r="X231" i="1"/>
  <c r="X230" i="1"/>
  <c r="X229" i="1"/>
  <c r="X228" i="1"/>
  <c r="X227" i="1"/>
  <c r="X225" i="1"/>
  <c r="X224" i="1"/>
  <c r="X226" i="1"/>
  <c r="X220" i="1"/>
  <c r="X219" i="1"/>
  <c r="X218" i="1"/>
  <c r="X217" i="1"/>
  <c r="X223" i="1"/>
  <c r="X222" i="1"/>
  <c r="X216" i="1"/>
  <c r="X215" i="1"/>
  <c r="X213" i="1"/>
  <c r="X221" i="1"/>
  <c r="X214" i="1"/>
  <c r="X212" i="1"/>
  <c r="X210" i="1"/>
  <c r="X209" i="1"/>
  <c r="X211" i="1"/>
  <c r="X208" i="1"/>
  <c r="X207" i="1"/>
  <c r="X206" i="1"/>
  <c r="X205" i="1"/>
  <c r="X204" i="1"/>
  <c r="X203" i="1"/>
  <c r="X202" i="1"/>
  <c r="X201" i="1"/>
  <c r="X200" i="1"/>
  <c r="X199" i="1"/>
  <c r="X198" i="1"/>
  <c r="X197" i="1"/>
  <c r="X196" i="1"/>
  <c r="X195" i="1"/>
  <c r="X194" i="1"/>
  <c r="X193" i="1"/>
  <c r="X192" i="1"/>
  <c r="X191" i="1"/>
  <c r="X190" i="1"/>
  <c r="X189" i="1"/>
  <c r="X188" i="1"/>
  <c r="X187" i="1"/>
  <c r="X186" i="1"/>
  <c r="X185" i="1"/>
  <c r="X179" i="1"/>
  <c r="X180" i="1"/>
  <c r="X178" i="1"/>
  <c r="X181" i="1"/>
  <c r="X184" i="1"/>
  <c r="X183" i="1"/>
  <c r="X182" i="1"/>
  <c r="X177" i="1"/>
  <c r="X176" i="1"/>
  <c r="X175" i="1"/>
  <c r="X174" i="1"/>
  <c r="X173" i="1"/>
  <c r="X168" i="1"/>
  <c r="X172" i="1"/>
  <c r="X171" i="1"/>
  <c r="X167" i="1"/>
  <c r="X166" i="1"/>
  <c r="X165" i="1"/>
  <c r="X170" i="1"/>
  <c r="X169" i="1"/>
  <c r="X163" i="1"/>
  <c r="X162" i="1"/>
  <c r="X161" i="1"/>
  <c r="X164" i="1"/>
  <c r="X160" i="1"/>
  <c r="X159" i="1"/>
  <c r="X430" i="1"/>
  <c r="X429" i="1"/>
  <c r="X428" i="1"/>
  <c r="X427" i="1"/>
  <c r="X426" i="1"/>
  <c r="X425" i="1"/>
  <c r="X424" i="1"/>
  <c r="X423" i="1"/>
  <c r="X422" i="1"/>
  <c r="X421" i="1"/>
  <c r="X420" i="1"/>
  <c r="X419" i="1"/>
  <c r="X418" i="1"/>
  <c r="X417" i="1"/>
  <c r="X416" i="1"/>
  <c r="X415" i="1"/>
  <c r="X414" i="1"/>
  <c r="X413" i="1"/>
  <c r="X412" i="1"/>
  <c r="X411" i="1"/>
  <c r="X410" i="1"/>
  <c r="X409" i="1"/>
  <c r="X408" i="1"/>
  <c r="X407" i="1"/>
  <c r="X406" i="1"/>
  <c r="X405" i="1"/>
  <c r="X404" i="1"/>
  <c r="X158" i="1"/>
  <c r="X157" i="1"/>
  <c r="X156" i="1"/>
  <c r="X155" i="1"/>
  <c r="X154" i="1"/>
  <c r="X153" i="1"/>
  <c r="X152" i="1"/>
  <c r="X151" i="1"/>
  <c r="X150" i="1"/>
  <c r="X149" i="1"/>
  <c r="X148" i="1"/>
  <c r="X147" i="1"/>
  <c r="X146" i="1"/>
  <c r="X145" i="1"/>
  <c r="X144" i="1"/>
  <c r="X143" i="1"/>
  <c r="X142" i="1"/>
  <c r="X141" i="1"/>
  <c r="X140" i="1"/>
  <c r="X139" i="1"/>
  <c r="X138" i="1"/>
  <c r="X137" i="1"/>
  <c r="X136" i="1"/>
  <c r="X135" i="1"/>
  <c r="X134" i="1"/>
  <c r="X133" i="1"/>
  <c r="X132" i="1"/>
  <c r="X131" i="1"/>
  <c r="X130" i="1"/>
  <c r="X129" i="1"/>
  <c r="X128" i="1"/>
  <c r="X127" i="1"/>
  <c r="X126" i="1"/>
  <c r="X125" i="1"/>
  <c r="X124" i="1"/>
  <c r="X123" i="1"/>
  <c r="X122" i="1"/>
  <c r="X121" i="1"/>
  <c r="X120" i="1"/>
  <c r="X119" i="1"/>
  <c r="X118" i="1"/>
  <c r="X117" i="1"/>
  <c r="X116" i="1"/>
  <c r="X115" i="1"/>
  <c r="X114" i="1"/>
  <c r="X113" i="1"/>
  <c r="X112" i="1"/>
  <c r="X111" i="1"/>
  <c r="X110" i="1"/>
  <c r="X109" i="1"/>
  <c r="X108" i="1"/>
  <c r="X107" i="1"/>
  <c r="X106" i="1"/>
  <c r="X105" i="1"/>
  <c r="X104" i="1"/>
  <c r="X103" i="1"/>
  <c r="X102" i="1"/>
  <c r="X101" i="1"/>
  <c r="X100" i="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71" i="1"/>
  <c r="X70" i="1"/>
  <c r="X69" i="1"/>
  <c r="X68" i="1"/>
  <c r="X67" i="1"/>
  <c r="X66" i="1"/>
  <c r="X65" i="1"/>
  <c r="X64" i="1"/>
  <c r="X63" i="1"/>
  <c r="X62" i="1"/>
  <c r="X61" i="1"/>
  <c r="X60" i="1"/>
  <c r="X59" i="1"/>
  <c r="X58" i="1"/>
  <c r="X57" i="1"/>
  <c r="X56" i="1"/>
  <c r="X55" i="1"/>
  <c r="X54" i="1"/>
  <c r="X53" i="1"/>
  <c r="X52" i="1"/>
  <c r="X51" i="1"/>
  <c r="X50" i="1"/>
  <c r="X49" i="1"/>
  <c r="X48" i="1"/>
  <c r="X47" i="1"/>
  <c r="X46" i="1"/>
  <c r="X45" i="1"/>
  <c r="X44" i="1"/>
  <c r="X43" i="1"/>
  <c r="X42" i="1"/>
  <c r="X41" i="1"/>
  <c r="X40" i="1"/>
  <c r="X39" i="1"/>
  <c r="X38" i="1"/>
  <c r="X37" i="1"/>
  <c r="X36" i="1"/>
  <c r="X35" i="1"/>
  <c r="X34" i="1"/>
  <c r="X33" i="1"/>
  <c r="X32" i="1"/>
  <c r="X31" i="1"/>
  <c r="X30" i="1"/>
  <c r="X29" i="1"/>
  <c r="X28" i="1"/>
  <c r="X27" i="1"/>
  <c r="X26" i="1"/>
  <c r="X25" i="1"/>
  <c r="X24" i="1"/>
  <c r="X23" i="1"/>
  <c r="X22" i="1"/>
  <c r="X21" i="1"/>
  <c r="X20" i="1"/>
  <c r="X19" i="1"/>
  <c r="X18" i="1"/>
  <c r="X17" i="1"/>
  <c r="X16" i="1"/>
  <c r="X15" i="1"/>
  <c r="X14" i="1"/>
  <c r="X13" i="1"/>
  <c r="X12" i="1"/>
  <c r="X11" i="1"/>
  <c r="X10" i="1"/>
  <c r="X9" i="1"/>
  <c r="X8" i="1"/>
  <c r="X7" i="1"/>
  <c r="X6" i="1"/>
  <c r="X469" i="1"/>
  <c r="X468" i="1"/>
  <c r="X467" i="1"/>
  <c r="X466" i="1"/>
  <c r="X465" i="1"/>
  <c r="X464" i="1"/>
  <c r="X463" i="1"/>
  <c r="X462" i="1"/>
  <c r="X461" i="1"/>
  <c r="X460" i="1"/>
  <c r="X459" i="1"/>
  <c r="X458" i="1"/>
  <c r="X457" i="1"/>
  <c r="X456" i="1"/>
  <c r="X455" i="1"/>
  <c r="X454" i="1"/>
  <c r="X453" i="1"/>
  <c r="X452" i="1"/>
  <c r="X451" i="1"/>
  <c r="X450" i="1"/>
  <c r="X449" i="1"/>
  <c r="X448" i="1"/>
  <c r="X447" i="1"/>
  <c r="X446" i="1"/>
  <c r="X445" i="1"/>
  <c r="X444" i="1"/>
  <c r="X443" i="1"/>
  <c r="X442" i="1"/>
  <c r="X441" i="1"/>
  <c r="X440" i="1"/>
  <c r="X439" i="1"/>
  <c r="X438" i="1"/>
  <c r="X437" i="1"/>
  <c r="X436" i="1"/>
  <c r="X435" i="1"/>
  <c r="X434" i="1"/>
  <c r="X433" i="1"/>
  <c r="X432" i="1"/>
  <c r="X431" i="1"/>
  <c r="X571" i="1"/>
  <c r="X570" i="1"/>
  <c r="X569" i="1"/>
  <c r="X568" i="1"/>
  <c r="X567" i="1"/>
  <c r="X566" i="1"/>
  <c r="X565" i="1"/>
  <c r="X564" i="1"/>
  <c r="X563" i="1"/>
  <c r="X562" i="1"/>
  <c r="X561" i="1"/>
  <c r="X560" i="1"/>
  <c r="X559" i="1"/>
  <c r="X558" i="1"/>
  <c r="X557" i="1"/>
  <c r="X556" i="1"/>
  <c r="X555" i="1"/>
  <c r="X554" i="1"/>
  <c r="X553" i="1"/>
  <c r="X552" i="1"/>
  <c r="X551" i="1"/>
  <c r="X550" i="1"/>
  <c r="X549" i="1"/>
  <c r="X548" i="1"/>
  <c r="X547" i="1"/>
  <c r="X546" i="1"/>
  <c r="X545" i="1"/>
  <c r="X544" i="1"/>
  <c r="X543" i="1"/>
  <c r="X542" i="1"/>
  <c r="X541" i="1"/>
  <c r="X540" i="1"/>
  <c r="X539" i="1"/>
  <c r="X538" i="1"/>
  <c r="X537" i="1"/>
  <c r="X536" i="1"/>
  <c r="X535" i="1"/>
  <c r="X534" i="1"/>
  <c r="X533" i="1"/>
  <c r="X532" i="1"/>
  <c r="X504" i="1"/>
  <c r="X503" i="1"/>
  <c r="X502" i="1"/>
  <c r="X501" i="1"/>
  <c r="X500" i="1"/>
  <c r="X499" i="1"/>
  <c r="X498" i="1"/>
  <c r="X497" i="1"/>
  <c r="X496" i="1"/>
  <c r="X495" i="1"/>
  <c r="X494" i="1"/>
  <c r="X493" i="1"/>
  <c r="X492" i="1"/>
  <c r="X491" i="1"/>
  <c r="X490" i="1"/>
  <c r="X489" i="1"/>
  <c r="X488" i="1"/>
  <c r="X487" i="1"/>
  <c r="X486" i="1"/>
  <c r="X485" i="1"/>
  <c r="X484" i="1"/>
  <c r="X483" i="1"/>
  <c r="X482" i="1"/>
  <c r="X481" i="1"/>
  <c r="X480" i="1"/>
  <c r="X479" i="1"/>
  <c r="X478" i="1"/>
  <c r="X477" i="1"/>
  <c r="X476" i="1"/>
  <c r="X475" i="1"/>
  <c r="X474" i="1"/>
  <c r="X473" i="1"/>
  <c r="X472" i="1"/>
  <c r="X471" i="1"/>
  <c r="X470" i="1"/>
  <c r="X531" i="1"/>
  <c r="X530" i="1"/>
  <c r="X529" i="1"/>
  <c r="X528" i="1"/>
  <c r="X527" i="1"/>
  <c r="X526" i="1"/>
  <c r="X525" i="1"/>
  <c r="X524" i="1"/>
  <c r="X523" i="1"/>
  <c r="X522" i="1"/>
  <c r="X521" i="1"/>
  <c r="X520" i="1"/>
  <c r="X519" i="1"/>
  <c r="X518" i="1"/>
  <c r="X517" i="1"/>
  <c r="X516" i="1"/>
  <c r="X515" i="1"/>
  <c r="X514" i="1"/>
  <c r="X513" i="1"/>
  <c r="X512" i="1"/>
  <c r="X511" i="1"/>
  <c r="X510" i="1"/>
  <c r="X509" i="1"/>
  <c r="X508" i="1"/>
  <c r="X507" i="1"/>
  <c r="X506" i="1"/>
  <c r="X608" i="1"/>
  <c r="X607" i="1"/>
  <c r="X606" i="1"/>
  <c r="X605" i="1"/>
  <c r="X604" i="1"/>
  <c r="X603" i="1"/>
  <c r="X602" i="1"/>
  <c r="X601" i="1"/>
  <c r="X600" i="1"/>
  <c r="X599" i="1"/>
  <c r="X598" i="1"/>
  <c r="X597" i="1"/>
  <c r="X596" i="1"/>
  <c r="X595" i="1"/>
  <c r="X594" i="1"/>
  <c r="X593" i="1"/>
  <c r="X592" i="1"/>
  <c r="X591" i="1"/>
  <c r="X590" i="1"/>
  <c r="X589" i="1"/>
  <c r="X588" i="1"/>
  <c r="X587" i="1"/>
  <c r="X586" i="1"/>
  <c r="X585" i="1"/>
  <c r="X584" i="1"/>
  <c r="X583" i="1"/>
  <c r="X582" i="1"/>
  <c r="X581" i="1"/>
  <c r="X580" i="1"/>
  <c r="X579" i="1"/>
  <c r="X578" i="1"/>
  <c r="X577" i="1"/>
  <c r="X576" i="1"/>
  <c r="X575" i="1"/>
  <c r="X574" i="1"/>
  <c r="X573" i="1"/>
  <c r="X572" i="1"/>
  <c r="A91" i="6" l="1"/>
  <c r="AD6" i="1"/>
  <c r="AD996" i="1"/>
  <c r="AD995" i="1"/>
  <c r="AD994" i="1"/>
  <c r="AD993" i="1"/>
  <c r="AD992" i="1"/>
  <c r="AD991" i="1"/>
  <c r="AD990" i="1"/>
  <c r="AD989" i="1"/>
  <c r="AD988" i="1"/>
  <c r="AD987" i="1"/>
  <c r="AD986" i="1"/>
  <c r="AD985" i="1"/>
  <c r="AD984" i="1"/>
  <c r="AD983" i="1"/>
  <c r="AD982" i="1"/>
  <c r="AD981" i="1"/>
  <c r="AD980" i="1"/>
  <c r="AD979" i="1"/>
  <c r="AD978" i="1"/>
  <c r="AD977" i="1"/>
  <c r="AD976" i="1"/>
  <c r="AD775" i="1"/>
  <c r="AD774" i="1"/>
  <c r="AD773" i="1"/>
  <c r="AD772" i="1"/>
  <c r="AD771" i="1"/>
  <c r="AD770" i="1"/>
  <c r="AD769" i="1"/>
  <c r="AD768" i="1"/>
  <c r="AD767" i="1"/>
  <c r="AD766" i="1"/>
  <c r="AD765" i="1"/>
  <c r="AD764" i="1"/>
  <c r="AD763" i="1"/>
  <c r="AD762" i="1"/>
  <c r="AD761" i="1"/>
  <c r="AD760" i="1"/>
  <c r="AD759" i="1"/>
  <c r="AD758" i="1"/>
  <c r="AD757" i="1"/>
  <c r="AD756" i="1"/>
  <c r="AD755" i="1"/>
  <c r="AD754" i="1"/>
  <c r="AD753" i="1"/>
  <c r="AD752" i="1"/>
  <c r="AD751" i="1"/>
  <c r="AD750" i="1"/>
  <c r="AD749" i="1"/>
  <c r="AD748" i="1"/>
  <c r="AD747" i="1"/>
  <c r="AD746" i="1"/>
  <c r="AD745" i="1"/>
  <c r="AD744" i="1"/>
  <c r="AD743" i="1"/>
  <c r="AD742" i="1"/>
  <c r="AD741" i="1"/>
  <c r="AD740" i="1"/>
  <c r="AD739" i="1"/>
  <c r="AD738" i="1"/>
  <c r="AD737" i="1"/>
  <c r="AD736" i="1"/>
  <c r="AD735" i="1"/>
  <c r="AD734" i="1"/>
  <c r="AD733" i="1"/>
  <c r="AD732" i="1"/>
  <c r="AD731" i="1"/>
  <c r="AD730" i="1"/>
  <c r="AD729" i="1"/>
  <c r="AD728" i="1"/>
  <c r="AD727" i="1"/>
  <c r="AD726" i="1"/>
  <c r="AD725" i="1"/>
  <c r="AD724" i="1"/>
  <c r="AD723" i="1"/>
  <c r="AD722" i="1"/>
  <c r="AD721" i="1"/>
  <c r="AD720" i="1"/>
  <c r="AD719" i="1"/>
  <c r="AD718" i="1"/>
  <c r="AD717" i="1"/>
  <c r="AD716" i="1"/>
  <c r="AD715" i="1"/>
  <c r="AD714" i="1"/>
  <c r="AD713" i="1"/>
  <c r="AD712" i="1"/>
  <c r="AD711" i="1"/>
  <c r="AD710" i="1"/>
  <c r="AD709" i="1"/>
  <c r="AD708" i="1"/>
  <c r="AD707" i="1"/>
  <c r="AD706" i="1"/>
  <c r="AD705" i="1"/>
  <c r="AD704" i="1"/>
  <c r="AD703" i="1"/>
  <c r="AD702" i="1"/>
  <c r="AD701" i="1"/>
  <c r="AD700" i="1"/>
  <c r="AD699" i="1"/>
  <c r="AD698" i="1"/>
  <c r="AD697" i="1"/>
  <c r="AD696" i="1"/>
  <c r="AD695" i="1"/>
  <c r="AD694" i="1"/>
  <c r="AD693" i="1"/>
  <c r="AD692" i="1"/>
  <c r="AD691" i="1"/>
  <c r="AD690" i="1"/>
  <c r="AD689" i="1"/>
  <c r="AD688" i="1"/>
  <c r="AD687" i="1"/>
  <c r="AD686" i="1"/>
  <c r="AD685" i="1"/>
  <c r="AD684" i="1"/>
  <c r="AD683" i="1"/>
  <c r="AD682" i="1"/>
  <c r="AD681" i="1"/>
  <c r="AD680" i="1"/>
  <c r="AD679" i="1"/>
  <c r="AD678" i="1"/>
  <c r="AD677" i="1"/>
  <c r="AD676" i="1"/>
  <c r="AD675" i="1"/>
  <c r="AD674" i="1"/>
  <c r="AD673" i="1"/>
  <c r="AD672" i="1"/>
  <c r="AD671" i="1"/>
  <c r="AD670" i="1"/>
  <c r="AD669" i="1"/>
  <c r="AD668" i="1"/>
  <c r="AD667" i="1"/>
  <c r="AD666" i="1"/>
  <c r="AD665" i="1"/>
  <c r="AD664" i="1"/>
  <c r="AD663" i="1"/>
  <c r="AD662" i="1"/>
  <c r="AD661" i="1"/>
  <c r="AD660" i="1"/>
  <c r="AD659" i="1"/>
  <c r="AD658" i="1"/>
  <c r="AD657" i="1"/>
  <c r="AD656" i="1"/>
  <c r="AD655" i="1"/>
  <c r="AD654" i="1"/>
  <c r="AD653" i="1"/>
  <c r="AD652" i="1"/>
  <c r="AD651" i="1"/>
  <c r="AD650" i="1"/>
  <c r="AD649" i="1"/>
  <c r="AD648" i="1"/>
  <c r="AD647" i="1"/>
  <c r="AD646" i="1"/>
  <c r="AD645" i="1"/>
  <c r="AD644" i="1"/>
  <c r="AD643" i="1"/>
  <c r="AD642" i="1"/>
  <c r="AD641" i="1"/>
  <c r="AD640" i="1"/>
  <c r="AD639" i="1"/>
  <c r="AD638" i="1"/>
  <c r="AD637" i="1"/>
  <c r="AD636" i="1"/>
  <c r="AD635" i="1"/>
  <c r="AD634" i="1"/>
  <c r="AD633" i="1"/>
  <c r="AD632" i="1"/>
  <c r="AD631" i="1"/>
  <c r="AD630" i="1"/>
  <c r="AD629" i="1"/>
  <c r="AD628" i="1"/>
  <c r="AD627" i="1"/>
  <c r="AD626" i="1"/>
  <c r="AD625" i="1"/>
  <c r="AD624" i="1"/>
  <c r="AD623" i="1"/>
  <c r="AD622" i="1"/>
  <c r="AD621" i="1"/>
  <c r="AD620" i="1"/>
  <c r="AD619" i="1"/>
  <c r="AD618" i="1"/>
  <c r="AD617" i="1"/>
  <c r="AD616" i="1"/>
  <c r="AD615" i="1"/>
  <c r="AD614" i="1"/>
  <c r="AD613" i="1"/>
  <c r="AD612" i="1"/>
  <c r="AD611" i="1"/>
  <c r="AD610" i="1"/>
  <c r="AD609" i="1"/>
  <c r="AD608" i="1"/>
  <c r="AD607" i="1"/>
  <c r="AD606" i="1"/>
  <c r="AD605" i="1"/>
  <c r="AD604" i="1"/>
  <c r="AD603" i="1"/>
  <c r="AD602" i="1"/>
  <c r="AD601" i="1"/>
  <c r="AD600" i="1"/>
  <c r="AD599" i="1"/>
  <c r="AD598" i="1"/>
  <c r="AD597" i="1"/>
  <c r="AD596" i="1"/>
  <c r="AD595" i="1"/>
  <c r="AD594" i="1"/>
  <c r="AD593" i="1"/>
  <c r="AD592" i="1"/>
  <c r="AD591" i="1"/>
  <c r="AD590" i="1"/>
  <c r="AD589" i="1"/>
  <c r="AD588" i="1"/>
  <c r="AD587" i="1"/>
  <c r="AD586" i="1"/>
  <c r="AD585" i="1"/>
  <c r="AD584" i="1"/>
  <c r="AD583" i="1"/>
  <c r="AD582" i="1"/>
  <c r="AD581" i="1"/>
  <c r="AD580" i="1"/>
  <c r="AD579" i="1"/>
  <c r="AD578" i="1"/>
  <c r="AD577" i="1"/>
  <c r="AD576" i="1"/>
  <c r="AD575" i="1"/>
  <c r="AD574" i="1"/>
  <c r="AD573" i="1"/>
  <c r="AD572" i="1"/>
  <c r="AD571" i="1"/>
  <c r="AD570" i="1"/>
  <c r="AD569" i="1"/>
  <c r="AD568" i="1"/>
  <c r="AD567" i="1"/>
  <c r="AD566" i="1"/>
  <c r="AD565" i="1"/>
  <c r="AD564" i="1"/>
  <c r="AD563" i="1"/>
  <c r="AD562" i="1"/>
  <c r="AD561" i="1"/>
  <c r="AD560" i="1"/>
  <c r="AD559" i="1"/>
  <c r="AD558" i="1"/>
  <c r="AD557" i="1"/>
  <c r="AD556" i="1"/>
  <c r="AD555" i="1"/>
  <c r="AD554" i="1"/>
  <c r="AD553" i="1"/>
  <c r="AD552" i="1"/>
  <c r="AD551" i="1"/>
  <c r="AD550" i="1"/>
  <c r="AD549" i="1"/>
  <c r="AD548" i="1"/>
  <c r="AD547" i="1"/>
  <c r="AD546" i="1"/>
  <c r="AD545" i="1"/>
  <c r="AD544" i="1"/>
  <c r="AD543" i="1"/>
  <c r="AD542" i="1"/>
  <c r="AD541" i="1"/>
  <c r="AD540" i="1"/>
  <c r="AD539" i="1"/>
  <c r="AD538" i="1"/>
  <c r="AD537" i="1"/>
  <c r="AD536" i="1"/>
  <c r="AD535" i="1"/>
  <c r="AD534" i="1"/>
  <c r="AD533" i="1"/>
  <c r="AD532" i="1"/>
  <c r="AD531" i="1"/>
  <c r="AD530" i="1"/>
  <c r="AD529" i="1"/>
  <c r="AD528" i="1"/>
  <c r="AD527" i="1"/>
  <c r="AD526" i="1"/>
  <c r="AD525" i="1"/>
  <c r="AD524" i="1"/>
  <c r="AD523" i="1"/>
  <c r="AD522" i="1"/>
  <c r="AD521" i="1"/>
  <c r="AD520" i="1"/>
  <c r="AD519" i="1"/>
  <c r="AD518" i="1"/>
  <c r="AD517" i="1"/>
  <c r="AD516" i="1"/>
  <c r="AD515" i="1"/>
  <c r="AD514" i="1"/>
  <c r="AD513" i="1"/>
  <c r="AD512" i="1"/>
  <c r="AD511" i="1"/>
  <c r="AD510" i="1"/>
  <c r="AD509" i="1"/>
  <c r="AD508" i="1"/>
  <c r="AD507" i="1"/>
  <c r="AD506" i="1"/>
  <c r="AD505" i="1"/>
  <c r="AD504" i="1"/>
  <c r="AD503" i="1"/>
  <c r="AD502" i="1"/>
  <c r="AD501" i="1"/>
  <c r="AD500" i="1"/>
  <c r="AD499" i="1"/>
  <c r="AD498" i="1"/>
  <c r="AD497" i="1"/>
  <c r="AD496" i="1"/>
  <c r="AD495" i="1"/>
  <c r="AD494" i="1"/>
  <c r="AD493" i="1"/>
  <c r="AD492" i="1"/>
  <c r="AD491" i="1"/>
  <c r="AD490" i="1"/>
  <c r="AD489" i="1"/>
  <c r="AD488" i="1"/>
  <c r="AD487" i="1"/>
  <c r="AD486" i="1"/>
  <c r="AD485" i="1"/>
  <c r="AD484" i="1"/>
  <c r="AD483" i="1"/>
  <c r="AD482" i="1"/>
  <c r="AD481" i="1"/>
  <c r="AD480" i="1"/>
  <c r="AD479" i="1"/>
  <c r="AD478" i="1"/>
  <c r="AD477" i="1"/>
  <c r="AD476" i="1"/>
  <c r="AD475" i="1"/>
  <c r="AD474" i="1"/>
  <c r="AD473" i="1"/>
  <c r="AD472" i="1"/>
  <c r="AD471" i="1"/>
  <c r="AD470" i="1"/>
  <c r="AD469" i="1"/>
  <c r="AD468" i="1"/>
  <c r="AD467" i="1"/>
  <c r="AD466" i="1"/>
  <c r="AD465" i="1"/>
  <c r="AD464" i="1"/>
  <c r="AD463" i="1"/>
  <c r="AD462" i="1"/>
  <c r="AD461" i="1"/>
  <c r="AD460" i="1"/>
  <c r="AD459" i="1"/>
  <c r="AD458" i="1"/>
  <c r="AD457" i="1"/>
  <c r="AD456" i="1"/>
  <c r="AD455" i="1"/>
  <c r="AD454" i="1"/>
  <c r="AD453" i="1"/>
  <c r="AD452" i="1"/>
  <c r="AD451" i="1"/>
  <c r="AD450" i="1"/>
  <c r="AD449" i="1"/>
  <c r="AD448" i="1"/>
  <c r="AD447" i="1"/>
  <c r="AD446" i="1"/>
  <c r="AD445" i="1"/>
  <c r="AD444" i="1"/>
  <c r="AD443" i="1"/>
  <c r="AD442" i="1"/>
  <c r="AD441" i="1"/>
  <c r="AD440" i="1"/>
  <c r="AD439" i="1"/>
  <c r="AD438" i="1"/>
  <c r="AD437" i="1"/>
  <c r="AD436" i="1"/>
  <c r="AD435" i="1"/>
  <c r="AD434" i="1"/>
  <c r="AD433" i="1"/>
  <c r="AD432" i="1"/>
  <c r="AD431" i="1"/>
  <c r="AD430" i="1"/>
  <c r="AD429" i="1"/>
  <c r="AD428" i="1"/>
  <c r="AD427" i="1"/>
  <c r="AD426" i="1"/>
  <c r="AD425" i="1"/>
  <c r="AD424" i="1"/>
  <c r="AD423" i="1"/>
  <c r="AD422" i="1"/>
  <c r="AD421" i="1"/>
  <c r="AD420" i="1"/>
  <c r="AD419" i="1"/>
  <c r="AD418" i="1"/>
  <c r="AD417" i="1"/>
  <c r="AD416" i="1"/>
  <c r="AD415" i="1"/>
  <c r="AD414" i="1"/>
  <c r="AD413" i="1"/>
  <c r="AD412" i="1"/>
  <c r="AD411" i="1"/>
  <c r="AD410" i="1"/>
  <c r="AD409" i="1"/>
  <c r="AD408" i="1"/>
  <c r="AD407" i="1"/>
  <c r="AD406" i="1"/>
  <c r="AD405" i="1"/>
  <c r="AD404" i="1"/>
  <c r="AD403" i="1"/>
  <c r="AD402" i="1"/>
  <c r="AD401" i="1"/>
  <c r="AD400" i="1"/>
  <c r="AD399" i="1"/>
  <c r="AD398" i="1"/>
  <c r="AD397" i="1"/>
  <c r="AD396" i="1"/>
  <c r="AD395" i="1"/>
  <c r="AD394" i="1"/>
  <c r="AD393" i="1"/>
  <c r="AD392" i="1"/>
  <c r="AD391" i="1"/>
  <c r="AD390" i="1"/>
  <c r="AD389" i="1"/>
  <c r="AD388" i="1"/>
  <c r="AD387" i="1"/>
  <c r="AD386" i="1"/>
  <c r="AD385" i="1"/>
  <c r="AD384" i="1"/>
  <c r="AD383" i="1"/>
  <c r="AD382" i="1"/>
  <c r="AD381" i="1"/>
  <c r="AD380" i="1"/>
  <c r="AD379" i="1"/>
  <c r="AD378" i="1"/>
  <c r="AD377" i="1"/>
  <c r="AD376" i="1"/>
  <c r="AD375" i="1"/>
  <c r="AD374" i="1"/>
  <c r="AD373" i="1"/>
  <c r="AD372" i="1"/>
  <c r="AD371" i="1"/>
  <c r="AD370" i="1"/>
  <c r="AD369" i="1"/>
  <c r="AD368" i="1"/>
  <c r="AD367" i="1"/>
  <c r="AD366" i="1"/>
  <c r="AD365" i="1"/>
  <c r="AD364" i="1"/>
  <c r="AD363" i="1"/>
  <c r="AD362" i="1"/>
  <c r="AD361" i="1"/>
  <c r="AD360" i="1"/>
  <c r="AD359" i="1"/>
  <c r="AD358" i="1"/>
  <c r="AD357" i="1"/>
  <c r="AD356" i="1"/>
  <c r="AD355" i="1"/>
  <c r="AD354" i="1"/>
  <c r="AD353" i="1"/>
  <c r="AD352" i="1"/>
  <c r="AD351" i="1"/>
  <c r="AD350" i="1"/>
  <c r="AD349" i="1"/>
  <c r="AD348" i="1"/>
  <c r="AD347" i="1"/>
  <c r="AD346" i="1"/>
  <c r="AD345" i="1"/>
  <c r="AD344" i="1"/>
  <c r="AD343" i="1"/>
  <c r="AD342" i="1"/>
  <c r="AD341" i="1"/>
  <c r="AD340" i="1"/>
  <c r="AD339" i="1"/>
  <c r="AD338" i="1"/>
  <c r="AD337" i="1"/>
  <c r="AD336" i="1"/>
  <c r="AD335" i="1"/>
  <c r="AD334" i="1"/>
  <c r="AD333" i="1"/>
  <c r="AD332" i="1"/>
  <c r="AD331" i="1"/>
  <c r="AD330" i="1"/>
  <c r="AD329" i="1"/>
  <c r="AD328" i="1"/>
  <c r="AD327" i="1"/>
  <c r="AD326" i="1"/>
  <c r="AD325" i="1"/>
  <c r="AD324" i="1"/>
  <c r="AD323" i="1"/>
  <c r="AD322" i="1"/>
  <c r="AD321" i="1"/>
  <c r="AD320" i="1"/>
  <c r="AD319" i="1"/>
  <c r="AD318" i="1"/>
  <c r="AD317" i="1"/>
  <c r="AD316" i="1"/>
  <c r="AD315" i="1"/>
  <c r="AD314" i="1"/>
  <c r="AD313" i="1"/>
  <c r="AD312" i="1"/>
  <c r="AD311" i="1"/>
  <c r="AD310" i="1"/>
  <c r="AD309" i="1"/>
  <c r="AD308" i="1"/>
  <c r="AD307" i="1"/>
  <c r="AD306" i="1"/>
  <c r="AD305" i="1"/>
  <c r="AD304" i="1"/>
  <c r="AD303" i="1"/>
  <c r="AD302" i="1"/>
  <c r="AD301" i="1"/>
  <c r="AD300" i="1"/>
  <c r="AD299" i="1"/>
  <c r="AD298" i="1"/>
  <c r="AD297" i="1"/>
  <c r="AD296" i="1"/>
  <c r="AD295" i="1"/>
  <c r="AD294" i="1"/>
  <c r="AD293" i="1"/>
  <c r="AD292" i="1"/>
  <c r="AD291" i="1"/>
  <c r="AD290" i="1"/>
  <c r="AD289" i="1"/>
  <c r="AD288" i="1"/>
  <c r="AD287" i="1"/>
  <c r="AD286" i="1"/>
  <c r="AD285" i="1"/>
  <c r="AD284" i="1"/>
  <c r="AD283" i="1"/>
  <c r="AD282" i="1"/>
  <c r="AD281" i="1"/>
  <c r="AD280" i="1"/>
  <c r="AD279" i="1"/>
  <c r="AD278" i="1"/>
  <c r="AD277" i="1"/>
  <c r="AD276" i="1"/>
  <c r="AD275" i="1"/>
  <c r="AD274" i="1"/>
  <c r="AD273" i="1"/>
  <c r="AD272" i="1"/>
  <c r="AD271" i="1"/>
  <c r="AD270" i="1"/>
  <c r="AD269" i="1"/>
  <c r="AD268" i="1"/>
  <c r="AD267" i="1"/>
  <c r="AD266" i="1"/>
  <c r="AD265" i="1"/>
  <c r="AD264" i="1"/>
  <c r="AD263" i="1"/>
  <c r="AD262" i="1"/>
  <c r="AD261" i="1"/>
  <c r="AD260" i="1"/>
  <c r="AD259" i="1"/>
  <c r="AD258" i="1"/>
  <c r="AD257" i="1"/>
  <c r="AD256" i="1"/>
  <c r="AD255" i="1"/>
  <c r="AD254" i="1"/>
  <c r="AD253" i="1"/>
  <c r="AD252" i="1"/>
  <c r="AD251" i="1"/>
  <c r="AD250" i="1"/>
  <c r="AD249" i="1"/>
  <c r="AD248" i="1"/>
  <c r="AD247" i="1"/>
  <c r="AD246" i="1"/>
  <c r="AD245" i="1"/>
  <c r="AD244" i="1"/>
  <c r="AD243" i="1"/>
  <c r="AD242" i="1"/>
  <c r="AD241" i="1"/>
  <c r="AD240" i="1"/>
  <c r="AD239" i="1"/>
  <c r="AD238" i="1"/>
  <c r="AD237" i="1"/>
  <c r="AD236" i="1"/>
  <c r="AD235" i="1"/>
  <c r="AD234" i="1"/>
  <c r="AD233" i="1"/>
  <c r="AD232" i="1"/>
  <c r="AD231" i="1"/>
  <c r="AD230" i="1"/>
  <c r="AD229" i="1"/>
  <c r="AD228" i="1"/>
  <c r="AD227" i="1"/>
  <c r="AD226" i="1"/>
  <c r="AD225" i="1"/>
  <c r="AD224" i="1"/>
  <c r="AD223" i="1"/>
  <c r="AD222" i="1"/>
  <c r="AD221" i="1"/>
  <c r="AD220" i="1"/>
  <c r="AD219" i="1"/>
  <c r="AD218" i="1"/>
  <c r="AD217" i="1"/>
  <c r="AD216" i="1"/>
  <c r="AD215" i="1"/>
  <c r="AD214" i="1"/>
  <c r="AD213" i="1"/>
  <c r="AD212" i="1"/>
  <c r="AD211" i="1"/>
  <c r="AD210" i="1"/>
  <c r="AD209" i="1"/>
  <c r="AD208" i="1"/>
  <c r="AD207" i="1"/>
  <c r="AD206" i="1"/>
  <c r="AD205" i="1"/>
  <c r="AD204" i="1"/>
  <c r="AD203" i="1"/>
  <c r="AD202" i="1"/>
  <c r="AD201" i="1"/>
  <c r="AD200" i="1"/>
  <c r="AD199" i="1"/>
  <c r="AD198" i="1"/>
  <c r="AD197" i="1"/>
  <c r="AD196" i="1"/>
  <c r="AD195" i="1"/>
  <c r="AD194" i="1"/>
  <c r="AD193" i="1"/>
  <c r="AD192" i="1"/>
  <c r="AD191" i="1"/>
  <c r="AD190" i="1"/>
  <c r="AD189" i="1"/>
  <c r="AD188" i="1"/>
  <c r="AD187" i="1"/>
  <c r="AD186" i="1"/>
  <c r="AD185" i="1"/>
  <c r="AD184" i="1"/>
  <c r="AD183" i="1"/>
  <c r="AD182" i="1"/>
  <c r="AD181" i="1"/>
  <c r="AD180" i="1"/>
  <c r="AD179" i="1"/>
  <c r="AD178" i="1"/>
  <c r="AD177" i="1"/>
  <c r="AD176" i="1"/>
  <c r="AD175" i="1"/>
  <c r="AD174" i="1"/>
  <c r="AD173" i="1"/>
  <c r="AD172" i="1"/>
  <c r="AD171" i="1"/>
  <c r="AD170" i="1"/>
  <c r="AD169" i="1"/>
  <c r="AD168" i="1"/>
  <c r="AD167" i="1"/>
  <c r="AD166" i="1"/>
  <c r="AD165" i="1"/>
  <c r="AD164" i="1"/>
  <c r="AD163" i="1"/>
  <c r="AD162" i="1"/>
  <c r="AD161" i="1"/>
  <c r="AD160" i="1"/>
  <c r="AD159" i="1"/>
  <c r="AD158" i="1"/>
  <c r="AD157" i="1"/>
  <c r="AD156" i="1"/>
  <c r="AD155" i="1"/>
  <c r="AD154" i="1"/>
  <c r="AD153" i="1"/>
  <c r="AD152" i="1"/>
  <c r="AD151" i="1"/>
  <c r="AD150" i="1"/>
  <c r="AD149" i="1"/>
  <c r="AD148" i="1"/>
  <c r="AD147" i="1"/>
  <c r="AD146" i="1"/>
  <c r="AD145" i="1"/>
  <c r="AD144" i="1"/>
  <c r="AD143" i="1"/>
  <c r="AD142" i="1"/>
  <c r="AD141" i="1"/>
  <c r="AD140" i="1"/>
  <c r="AD139" i="1"/>
  <c r="AD138" i="1"/>
  <c r="AD137" i="1"/>
  <c r="AD136" i="1"/>
  <c r="AD135" i="1"/>
  <c r="AD134" i="1"/>
  <c r="AD133" i="1"/>
  <c r="AD132" i="1"/>
  <c r="AD131" i="1"/>
  <c r="AD130" i="1"/>
  <c r="AD129" i="1"/>
  <c r="AD128" i="1"/>
  <c r="AD127" i="1"/>
  <c r="AD126" i="1"/>
  <c r="AD125" i="1"/>
  <c r="AD124" i="1"/>
  <c r="AD123" i="1"/>
  <c r="AD122" i="1"/>
  <c r="AD121" i="1"/>
  <c r="AD120" i="1"/>
  <c r="AD119" i="1"/>
  <c r="AD118" i="1"/>
  <c r="AD117" i="1"/>
  <c r="AD116" i="1"/>
  <c r="AD115" i="1"/>
  <c r="AD114" i="1"/>
  <c r="AD113" i="1"/>
  <c r="AD112" i="1"/>
  <c r="AD111" i="1"/>
  <c r="AD110" i="1"/>
  <c r="AD109" i="1"/>
  <c r="AD108" i="1"/>
  <c r="AD107" i="1"/>
  <c r="AD106" i="1"/>
  <c r="AD105" i="1"/>
  <c r="AD104" i="1"/>
  <c r="AD103" i="1"/>
  <c r="AD102" i="1"/>
  <c r="AD101" i="1"/>
  <c r="AD100" i="1"/>
  <c r="AD99" i="1"/>
  <c r="AD98" i="1"/>
  <c r="AD97" i="1"/>
  <c r="AD96" i="1"/>
  <c r="AD95" i="1"/>
  <c r="AD94" i="1"/>
  <c r="AD93" i="1"/>
  <c r="AD92" i="1"/>
  <c r="AD91" i="1"/>
  <c r="AD90" i="1"/>
  <c r="AD89" i="1"/>
  <c r="AD88" i="1"/>
  <c r="AD87" i="1"/>
  <c r="AD86" i="1"/>
  <c r="AD85" i="1"/>
  <c r="AD84" i="1"/>
  <c r="AD83" i="1"/>
  <c r="AD82" i="1"/>
  <c r="AD81" i="1"/>
  <c r="AD80" i="1"/>
  <c r="AD79" i="1"/>
  <c r="AD78" i="1"/>
  <c r="AD77" i="1"/>
  <c r="AD76" i="1"/>
  <c r="AD75" i="1"/>
  <c r="AD74" i="1"/>
  <c r="AD73" i="1"/>
  <c r="AD72" i="1"/>
  <c r="AD71" i="1"/>
  <c r="AD70" i="1"/>
  <c r="AD69" i="1"/>
  <c r="AD68" i="1"/>
  <c r="AD67" i="1"/>
  <c r="AD66" i="1"/>
  <c r="AD65" i="1"/>
  <c r="AD64" i="1"/>
  <c r="AD63" i="1"/>
  <c r="AD62" i="1"/>
  <c r="AD61" i="1"/>
  <c r="AD60" i="1"/>
  <c r="AD59" i="1"/>
  <c r="AD58" i="1"/>
  <c r="AD57" i="1"/>
  <c r="AD56" i="1"/>
  <c r="AD55" i="1"/>
  <c r="AD54" i="1"/>
  <c r="AD53" i="1"/>
  <c r="AD52" i="1"/>
  <c r="AD51" i="1"/>
  <c r="AD50" i="1"/>
  <c r="AD49" i="1"/>
  <c r="AD48" i="1"/>
  <c r="AD47" i="1"/>
  <c r="AD46" i="1"/>
  <c r="AD45" i="1"/>
  <c r="AD44" i="1"/>
  <c r="AD43" i="1"/>
  <c r="AD42" i="1"/>
  <c r="AD41" i="1"/>
  <c r="AD40" i="1"/>
  <c r="AD39" i="1"/>
  <c r="AD38" i="1"/>
  <c r="AD37" i="1"/>
  <c r="AD36" i="1"/>
  <c r="AD35" i="1"/>
  <c r="AD34" i="1"/>
  <c r="AD33" i="1"/>
  <c r="AD32" i="1"/>
  <c r="AD31" i="1"/>
  <c r="AD30" i="1"/>
  <c r="AD29" i="1"/>
  <c r="AD28" i="1"/>
  <c r="AD27" i="1"/>
  <c r="AD26" i="1"/>
  <c r="AD25" i="1"/>
  <c r="AD24" i="1"/>
  <c r="AD23" i="1"/>
  <c r="AD22" i="1"/>
  <c r="AD21" i="1"/>
  <c r="AD20" i="1"/>
  <c r="AD19" i="1"/>
  <c r="AD18" i="1"/>
  <c r="AD17" i="1"/>
  <c r="AD16" i="1"/>
  <c r="AD15" i="1"/>
  <c r="AD14" i="1"/>
  <c r="AD13" i="1"/>
  <c r="AD12" i="1"/>
  <c r="AD11" i="1"/>
  <c r="AD10" i="1"/>
  <c r="AD9" i="1"/>
  <c r="AD8" i="1"/>
  <c r="AD7" i="1"/>
  <c r="AC6" i="1"/>
  <c r="AF6" i="1" s="1"/>
  <c r="AC7" i="1"/>
  <c r="AF7" i="1" s="1"/>
  <c r="AC8" i="1"/>
  <c r="AF8" i="1" s="1"/>
  <c r="AC9" i="1"/>
  <c r="AF9" i="1" s="1"/>
  <c r="AC10" i="1"/>
  <c r="AF10" i="1" s="1"/>
  <c r="AC11" i="1"/>
  <c r="AF11" i="1" s="1"/>
  <c r="AC12" i="1"/>
  <c r="AF12" i="1" s="1"/>
  <c r="AC13" i="1"/>
  <c r="AF13" i="1" s="1"/>
  <c r="AC14" i="1"/>
  <c r="AF14" i="1" s="1"/>
  <c r="AC15" i="1"/>
  <c r="AF15" i="1" s="1"/>
  <c r="AC16" i="1"/>
  <c r="AF16" i="1" s="1"/>
  <c r="AC17" i="1"/>
  <c r="AF17" i="1" s="1"/>
  <c r="AC18" i="1"/>
  <c r="AF18" i="1" s="1"/>
  <c r="AC19" i="1"/>
  <c r="AF19" i="1" s="1"/>
  <c r="AC20" i="1"/>
  <c r="AF20" i="1" s="1"/>
  <c r="AC21" i="1"/>
  <c r="AF21" i="1" s="1"/>
  <c r="AC22" i="1"/>
  <c r="AF22" i="1" s="1"/>
  <c r="AC23" i="1"/>
  <c r="AF23" i="1" s="1"/>
  <c r="AC24" i="1"/>
  <c r="AF24" i="1" s="1"/>
  <c r="AC25" i="1"/>
  <c r="AF25" i="1" s="1"/>
  <c r="AC26" i="1"/>
  <c r="AF26" i="1" s="1"/>
  <c r="AC27" i="1"/>
  <c r="AF27" i="1" s="1"/>
  <c r="AC28" i="1"/>
  <c r="AF28" i="1" s="1"/>
  <c r="AC29" i="1"/>
  <c r="AF29" i="1" s="1"/>
  <c r="AC30" i="1"/>
  <c r="AF30" i="1" s="1"/>
  <c r="AC31" i="1"/>
  <c r="AF31" i="1" s="1"/>
  <c r="AC32" i="1"/>
  <c r="AF32" i="1" s="1"/>
  <c r="AC33" i="1"/>
  <c r="AF33" i="1" s="1"/>
  <c r="AC34" i="1"/>
  <c r="AF34" i="1" s="1"/>
  <c r="AC35" i="1"/>
  <c r="AF35" i="1" s="1"/>
  <c r="AC36" i="1"/>
  <c r="AF36" i="1" s="1"/>
  <c r="AC37" i="1"/>
  <c r="AF37" i="1" s="1"/>
  <c r="AC38" i="1"/>
  <c r="AF38" i="1" s="1"/>
  <c r="AC39" i="1"/>
  <c r="AF39" i="1" s="1"/>
  <c r="AC40" i="1"/>
  <c r="AF40" i="1" s="1"/>
  <c r="AC41" i="1"/>
  <c r="AF41" i="1" s="1"/>
  <c r="AC42" i="1"/>
  <c r="AF42" i="1" s="1"/>
  <c r="AC43" i="1"/>
  <c r="AF43" i="1" s="1"/>
  <c r="AC44" i="1"/>
  <c r="AF44" i="1" s="1"/>
  <c r="AC45" i="1"/>
  <c r="AF45" i="1" s="1"/>
  <c r="AC46" i="1"/>
  <c r="AF46" i="1" s="1"/>
  <c r="AC47" i="1"/>
  <c r="AF47" i="1" s="1"/>
  <c r="AC48" i="1"/>
  <c r="AF48" i="1" s="1"/>
  <c r="AC49" i="1"/>
  <c r="AF49" i="1" s="1"/>
  <c r="AC50" i="1"/>
  <c r="AF50" i="1" s="1"/>
  <c r="AC51" i="1"/>
  <c r="AF51" i="1" s="1"/>
  <c r="AC52" i="1"/>
  <c r="AF52" i="1" s="1"/>
  <c r="AC53" i="1"/>
  <c r="AF53" i="1" s="1"/>
  <c r="AC54" i="1"/>
  <c r="AF54" i="1" s="1"/>
  <c r="AC55" i="1"/>
  <c r="AF55" i="1" s="1"/>
  <c r="AC56" i="1"/>
  <c r="AF56" i="1" s="1"/>
  <c r="AC57" i="1"/>
  <c r="AF57" i="1" s="1"/>
  <c r="AC58" i="1"/>
  <c r="AF58" i="1" s="1"/>
  <c r="AC59" i="1"/>
  <c r="AF59" i="1" s="1"/>
  <c r="AC60" i="1"/>
  <c r="AF60" i="1" s="1"/>
  <c r="AC61" i="1"/>
  <c r="AF61" i="1" s="1"/>
  <c r="AC62" i="1"/>
  <c r="AF62" i="1" s="1"/>
  <c r="AC63" i="1"/>
  <c r="AF63" i="1" s="1"/>
  <c r="AC64" i="1"/>
  <c r="AF64" i="1" s="1"/>
  <c r="AC65" i="1"/>
  <c r="AF65" i="1" s="1"/>
  <c r="AC66" i="1"/>
  <c r="AF66" i="1" s="1"/>
  <c r="AC67" i="1"/>
  <c r="AF67" i="1" s="1"/>
  <c r="AC68" i="1"/>
  <c r="AF68" i="1" s="1"/>
  <c r="AC69" i="1"/>
  <c r="AF69" i="1" s="1"/>
  <c r="AC70" i="1"/>
  <c r="AF70" i="1" s="1"/>
  <c r="AC71" i="1"/>
  <c r="AF71" i="1" s="1"/>
  <c r="AC72" i="1"/>
  <c r="AF72" i="1" s="1"/>
  <c r="AC73" i="1"/>
  <c r="AF73" i="1" s="1"/>
  <c r="AC74" i="1"/>
  <c r="AF74" i="1" s="1"/>
  <c r="AC75" i="1"/>
  <c r="AF75" i="1" s="1"/>
  <c r="AC76" i="1"/>
  <c r="AF76" i="1" s="1"/>
  <c r="AC77" i="1"/>
  <c r="AF77" i="1" s="1"/>
  <c r="AC78" i="1"/>
  <c r="AF78" i="1" s="1"/>
  <c r="AC79" i="1"/>
  <c r="AF79" i="1" s="1"/>
  <c r="AC80" i="1"/>
  <c r="AF80" i="1" s="1"/>
  <c r="AC81" i="1"/>
  <c r="AF81" i="1" s="1"/>
  <c r="AC82" i="1"/>
  <c r="AF82" i="1" s="1"/>
  <c r="AC83" i="1"/>
  <c r="AF83" i="1" s="1"/>
  <c r="AC84" i="1"/>
  <c r="AF84" i="1" s="1"/>
  <c r="AC85" i="1"/>
  <c r="AF85" i="1" s="1"/>
  <c r="AC86" i="1"/>
  <c r="AF86" i="1" s="1"/>
  <c r="AC87" i="1"/>
  <c r="AF87" i="1" s="1"/>
  <c r="AC88" i="1"/>
  <c r="AF88" i="1" s="1"/>
  <c r="AC89" i="1"/>
  <c r="AF89" i="1" s="1"/>
  <c r="AC90" i="1"/>
  <c r="AF90" i="1" s="1"/>
  <c r="AC91" i="1"/>
  <c r="AF91" i="1" s="1"/>
  <c r="AC92" i="1"/>
  <c r="AF92" i="1" s="1"/>
  <c r="AC93" i="1"/>
  <c r="AF93" i="1" s="1"/>
  <c r="AC94" i="1"/>
  <c r="AF94" i="1" s="1"/>
  <c r="AC95" i="1"/>
  <c r="AF95" i="1" s="1"/>
  <c r="AC96" i="1"/>
  <c r="AF96" i="1" s="1"/>
  <c r="AC97" i="1"/>
  <c r="AF97" i="1" s="1"/>
  <c r="AC98" i="1"/>
  <c r="AF98" i="1" s="1"/>
  <c r="AC99" i="1"/>
  <c r="AF99" i="1" s="1"/>
  <c r="AC100" i="1"/>
  <c r="AF100" i="1" s="1"/>
  <c r="AC101" i="1"/>
  <c r="AF101" i="1" s="1"/>
  <c r="AC102" i="1"/>
  <c r="AF102" i="1" s="1"/>
  <c r="AC103" i="1"/>
  <c r="AF103" i="1" s="1"/>
  <c r="AC104" i="1"/>
  <c r="AF104" i="1" s="1"/>
  <c r="AC105" i="1"/>
  <c r="AF105" i="1" s="1"/>
  <c r="AC106" i="1"/>
  <c r="AF106" i="1" s="1"/>
  <c r="AC107" i="1"/>
  <c r="AF107" i="1" s="1"/>
  <c r="AC108" i="1"/>
  <c r="AF108" i="1" s="1"/>
  <c r="AC109" i="1"/>
  <c r="AF109" i="1" s="1"/>
  <c r="AC110" i="1"/>
  <c r="AF110" i="1" s="1"/>
  <c r="AC111" i="1"/>
  <c r="AF111" i="1" s="1"/>
  <c r="AC112" i="1"/>
  <c r="AF112" i="1" s="1"/>
  <c r="AC113" i="1"/>
  <c r="AF113" i="1" s="1"/>
  <c r="AC114" i="1"/>
  <c r="AF114" i="1" s="1"/>
  <c r="AC115" i="1"/>
  <c r="AF115" i="1" s="1"/>
  <c r="AC116" i="1"/>
  <c r="AF116" i="1" s="1"/>
  <c r="AC117" i="1"/>
  <c r="AF117" i="1" s="1"/>
  <c r="AC118" i="1"/>
  <c r="AF118" i="1" s="1"/>
  <c r="AC119" i="1"/>
  <c r="AF119" i="1" s="1"/>
  <c r="AC120" i="1"/>
  <c r="AF120" i="1" s="1"/>
  <c r="AC121" i="1"/>
  <c r="AF121" i="1" s="1"/>
  <c r="AC122" i="1"/>
  <c r="AF122" i="1" s="1"/>
  <c r="AC123" i="1"/>
  <c r="AF123" i="1" s="1"/>
  <c r="AC124" i="1"/>
  <c r="AF124" i="1" s="1"/>
  <c r="AC125" i="1"/>
  <c r="AF125" i="1" s="1"/>
  <c r="AC126" i="1"/>
  <c r="AF126" i="1" s="1"/>
  <c r="AC127" i="1"/>
  <c r="AF127" i="1" s="1"/>
  <c r="AC128" i="1"/>
  <c r="AF128" i="1" s="1"/>
  <c r="AC129" i="1"/>
  <c r="AF129" i="1" s="1"/>
  <c r="AC130" i="1"/>
  <c r="AF130" i="1" s="1"/>
  <c r="AC131" i="1"/>
  <c r="AF131" i="1" s="1"/>
  <c r="AC132" i="1"/>
  <c r="AF132" i="1" s="1"/>
  <c r="AC133" i="1"/>
  <c r="AF133" i="1" s="1"/>
  <c r="AC134" i="1"/>
  <c r="AF134" i="1" s="1"/>
  <c r="AC135" i="1"/>
  <c r="AF135" i="1" s="1"/>
  <c r="AC136" i="1"/>
  <c r="AF136" i="1" s="1"/>
  <c r="AC137" i="1"/>
  <c r="AF137" i="1" s="1"/>
  <c r="AC138" i="1"/>
  <c r="AF138" i="1" s="1"/>
  <c r="AC139" i="1"/>
  <c r="AF139" i="1" s="1"/>
  <c r="AC140" i="1"/>
  <c r="AF140" i="1" s="1"/>
  <c r="AC141" i="1"/>
  <c r="AF141" i="1" s="1"/>
  <c r="AC142" i="1"/>
  <c r="AF142" i="1" s="1"/>
  <c r="AC143" i="1"/>
  <c r="AF143" i="1" s="1"/>
  <c r="AC144" i="1"/>
  <c r="AF144" i="1" s="1"/>
  <c r="AC145" i="1"/>
  <c r="AF145" i="1" s="1"/>
  <c r="AC146" i="1"/>
  <c r="AF146" i="1" s="1"/>
  <c r="AC147" i="1"/>
  <c r="AF147" i="1" s="1"/>
  <c r="AC148" i="1"/>
  <c r="AF148" i="1" s="1"/>
  <c r="AC149" i="1"/>
  <c r="AF149" i="1" s="1"/>
  <c r="AC150" i="1"/>
  <c r="AF150" i="1" s="1"/>
  <c r="AC151" i="1"/>
  <c r="AF151" i="1" s="1"/>
  <c r="AC152" i="1"/>
  <c r="AF152" i="1" s="1"/>
  <c r="AC153" i="1"/>
  <c r="AF153" i="1" s="1"/>
  <c r="AC154" i="1"/>
  <c r="AF154" i="1" s="1"/>
  <c r="AC155" i="1"/>
  <c r="AF155" i="1" s="1"/>
  <c r="AC156" i="1"/>
  <c r="AF156" i="1" s="1"/>
  <c r="AC157" i="1"/>
  <c r="AF157" i="1" s="1"/>
  <c r="AC158" i="1"/>
  <c r="AF158" i="1" s="1"/>
  <c r="AC159" i="1"/>
  <c r="AF159" i="1" s="1"/>
  <c r="AC160" i="1"/>
  <c r="AF160" i="1" s="1"/>
  <c r="AC161" i="1"/>
  <c r="AF161" i="1" s="1"/>
  <c r="AC162" i="1"/>
  <c r="AF162" i="1" s="1"/>
  <c r="AC163" i="1"/>
  <c r="AF163" i="1" s="1"/>
  <c r="AC164" i="1"/>
  <c r="AF164" i="1" s="1"/>
  <c r="AC165" i="1"/>
  <c r="AF165" i="1" s="1"/>
  <c r="AC166" i="1"/>
  <c r="AF166" i="1" s="1"/>
  <c r="AC167" i="1"/>
  <c r="AF167" i="1" s="1"/>
  <c r="AC168" i="1"/>
  <c r="AF168" i="1" s="1"/>
  <c r="AC169" i="1"/>
  <c r="AF169" i="1" s="1"/>
  <c r="AC170" i="1"/>
  <c r="AF170" i="1" s="1"/>
  <c r="AC171" i="1"/>
  <c r="AF171" i="1" s="1"/>
  <c r="AC172" i="1"/>
  <c r="AF172" i="1" s="1"/>
  <c r="AC173" i="1"/>
  <c r="AF173" i="1" s="1"/>
  <c r="AC174" i="1"/>
  <c r="AF174" i="1" s="1"/>
  <c r="AC175" i="1"/>
  <c r="AF175" i="1" s="1"/>
  <c r="AC176" i="1"/>
  <c r="AF176" i="1" s="1"/>
  <c r="AC177" i="1"/>
  <c r="AF177" i="1" s="1"/>
  <c r="AC178" i="1"/>
  <c r="AF178" i="1" s="1"/>
  <c r="AC179" i="1"/>
  <c r="AF179" i="1" s="1"/>
  <c r="AC180" i="1"/>
  <c r="AF180" i="1" s="1"/>
  <c r="AC181" i="1"/>
  <c r="AF181" i="1" s="1"/>
  <c r="AC182" i="1"/>
  <c r="AF182" i="1" s="1"/>
  <c r="AC183" i="1"/>
  <c r="AF183" i="1" s="1"/>
  <c r="AC184" i="1"/>
  <c r="AF184" i="1" s="1"/>
  <c r="AC185" i="1"/>
  <c r="AF185" i="1" s="1"/>
  <c r="AC186" i="1"/>
  <c r="AF186" i="1" s="1"/>
  <c r="AC187" i="1"/>
  <c r="AF187" i="1" s="1"/>
  <c r="AC188" i="1"/>
  <c r="AF188" i="1" s="1"/>
  <c r="AC189" i="1"/>
  <c r="AF189" i="1" s="1"/>
  <c r="AC190" i="1"/>
  <c r="AF190" i="1" s="1"/>
  <c r="AC191" i="1"/>
  <c r="AF191" i="1" s="1"/>
  <c r="AC192" i="1"/>
  <c r="AF192" i="1" s="1"/>
  <c r="AC193" i="1"/>
  <c r="AF193" i="1" s="1"/>
  <c r="AC194" i="1"/>
  <c r="AF194" i="1" s="1"/>
  <c r="AC195" i="1"/>
  <c r="AF195" i="1" s="1"/>
  <c r="AC196" i="1"/>
  <c r="AF196" i="1" s="1"/>
  <c r="AC197" i="1"/>
  <c r="AF197" i="1" s="1"/>
  <c r="AC198" i="1"/>
  <c r="AF198" i="1" s="1"/>
  <c r="AC199" i="1"/>
  <c r="AF199" i="1" s="1"/>
  <c r="AC200" i="1"/>
  <c r="AF200" i="1" s="1"/>
  <c r="AC201" i="1"/>
  <c r="AF201" i="1" s="1"/>
  <c r="AC202" i="1"/>
  <c r="AF202" i="1" s="1"/>
  <c r="AC203" i="1"/>
  <c r="AF203" i="1" s="1"/>
  <c r="AC204" i="1"/>
  <c r="AF204" i="1" s="1"/>
  <c r="AC205" i="1"/>
  <c r="AF205" i="1" s="1"/>
  <c r="AC206" i="1"/>
  <c r="AF206" i="1" s="1"/>
  <c r="AC207" i="1"/>
  <c r="AF207" i="1" s="1"/>
  <c r="AC208" i="1"/>
  <c r="AF208" i="1" s="1"/>
  <c r="AC209" i="1"/>
  <c r="AF209" i="1" s="1"/>
  <c r="AC210" i="1"/>
  <c r="AF210" i="1" s="1"/>
  <c r="AC211" i="1"/>
  <c r="AF211" i="1" s="1"/>
  <c r="AC212" i="1"/>
  <c r="AF212" i="1" s="1"/>
  <c r="AC213" i="1"/>
  <c r="AF213" i="1" s="1"/>
  <c r="AC214" i="1"/>
  <c r="AF214" i="1" s="1"/>
  <c r="AC215" i="1"/>
  <c r="AF215" i="1" s="1"/>
  <c r="AC216" i="1"/>
  <c r="AF216" i="1" s="1"/>
  <c r="AC217" i="1"/>
  <c r="AF217" i="1" s="1"/>
  <c r="AC218" i="1"/>
  <c r="AF218" i="1" s="1"/>
  <c r="AC219" i="1"/>
  <c r="AF219" i="1" s="1"/>
  <c r="AC220" i="1"/>
  <c r="AF220" i="1" s="1"/>
  <c r="AC221" i="1"/>
  <c r="AF221" i="1" s="1"/>
  <c r="AC222" i="1"/>
  <c r="AF222" i="1" s="1"/>
  <c r="AC223" i="1"/>
  <c r="AF223" i="1" s="1"/>
  <c r="AC224" i="1"/>
  <c r="AF224" i="1" s="1"/>
  <c r="AC225" i="1"/>
  <c r="AF225" i="1" s="1"/>
  <c r="AC226" i="1"/>
  <c r="AF226" i="1" s="1"/>
  <c r="AC227" i="1"/>
  <c r="AF227" i="1" s="1"/>
  <c r="AC228" i="1"/>
  <c r="AF228" i="1" s="1"/>
  <c r="AC229" i="1"/>
  <c r="AF229" i="1" s="1"/>
  <c r="AC230" i="1"/>
  <c r="AF230" i="1" s="1"/>
  <c r="AC231" i="1"/>
  <c r="AF231" i="1" s="1"/>
  <c r="AC232" i="1"/>
  <c r="AF232" i="1" s="1"/>
  <c r="AC233" i="1"/>
  <c r="AF233" i="1" s="1"/>
  <c r="AC234" i="1"/>
  <c r="AF234" i="1" s="1"/>
  <c r="AC235" i="1"/>
  <c r="AF235" i="1" s="1"/>
  <c r="AC236" i="1"/>
  <c r="AF236" i="1" s="1"/>
  <c r="AC237" i="1"/>
  <c r="AF237" i="1" s="1"/>
  <c r="AC238" i="1"/>
  <c r="AF238" i="1" s="1"/>
  <c r="AC239" i="1"/>
  <c r="AF239" i="1" s="1"/>
  <c r="AC240" i="1"/>
  <c r="AF240" i="1" s="1"/>
  <c r="AC241" i="1"/>
  <c r="AF241" i="1" s="1"/>
  <c r="AC242" i="1"/>
  <c r="AF242" i="1" s="1"/>
  <c r="AC243" i="1"/>
  <c r="AF243" i="1" s="1"/>
  <c r="AC244" i="1"/>
  <c r="AF244" i="1" s="1"/>
  <c r="AC245" i="1"/>
  <c r="AF245" i="1" s="1"/>
  <c r="AC246" i="1"/>
  <c r="AF246" i="1" s="1"/>
  <c r="AC247" i="1"/>
  <c r="AF247" i="1" s="1"/>
  <c r="AC248" i="1"/>
  <c r="AF248" i="1" s="1"/>
  <c r="AC249" i="1"/>
  <c r="AF249" i="1" s="1"/>
  <c r="AC250" i="1"/>
  <c r="AF250" i="1" s="1"/>
  <c r="AC251" i="1"/>
  <c r="AF251" i="1" s="1"/>
  <c r="AC252" i="1"/>
  <c r="AF252" i="1" s="1"/>
  <c r="AC253" i="1"/>
  <c r="AF253" i="1" s="1"/>
  <c r="AC254" i="1"/>
  <c r="AF254" i="1" s="1"/>
  <c r="AC255" i="1"/>
  <c r="AF255" i="1" s="1"/>
  <c r="AC256" i="1"/>
  <c r="AF256" i="1" s="1"/>
  <c r="AC257" i="1"/>
  <c r="AF257" i="1" s="1"/>
  <c r="AC258" i="1"/>
  <c r="AF258" i="1" s="1"/>
  <c r="AC259" i="1"/>
  <c r="AF259" i="1" s="1"/>
  <c r="AC260" i="1"/>
  <c r="AF260" i="1" s="1"/>
  <c r="AC261" i="1"/>
  <c r="AF261" i="1" s="1"/>
  <c r="AC262" i="1"/>
  <c r="AF262" i="1" s="1"/>
  <c r="AC263" i="1"/>
  <c r="AF263" i="1" s="1"/>
  <c r="AC264" i="1"/>
  <c r="AF264" i="1" s="1"/>
  <c r="AC265" i="1"/>
  <c r="AF265" i="1" s="1"/>
  <c r="AC266" i="1"/>
  <c r="AF266" i="1" s="1"/>
  <c r="AC267" i="1"/>
  <c r="AF267" i="1" s="1"/>
  <c r="AC268" i="1"/>
  <c r="AF268" i="1" s="1"/>
  <c r="AC269" i="1"/>
  <c r="AF269" i="1" s="1"/>
  <c r="AC270" i="1"/>
  <c r="AF270" i="1" s="1"/>
  <c r="AC271" i="1"/>
  <c r="AF271" i="1" s="1"/>
  <c r="AC272" i="1"/>
  <c r="AF272" i="1" s="1"/>
  <c r="AC273" i="1"/>
  <c r="AF273" i="1" s="1"/>
  <c r="AC274" i="1"/>
  <c r="AF274" i="1" s="1"/>
  <c r="AC275" i="1"/>
  <c r="AF275" i="1" s="1"/>
  <c r="AC276" i="1"/>
  <c r="AF276" i="1" s="1"/>
  <c r="AC277" i="1"/>
  <c r="AF277" i="1" s="1"/>
  <c r="AC278" i="1"/>
  <c r="AF278" i="1" s="1"/>
  <c r="AC279" i="1"/>
  <c r="AF279" i="1" s="1"/>
  <c r="AC280" i="1"/>
  <c r="AF280" i="1" s="1"/>
  <c r="AC281" i="1"/>
  <c r="AF281" i="1" s="1"/>
  <c r="AC282" i="1"/>
  <c r="AF282" i="1" s="1"/>
  <c r="AC283" i="1"/>
  <c r="AF283" i="1" s="1"/>
  <c r="AC284" i="1"/>
  <c r="AF284" i="1" s="1"/>
  <c r="AC285" i="1"/>
  <c r="AF285" i="1" s="1"/>
  <c r="AC286" i="1"/>
  <c r="AF286" i="1" s="1"/>
  <c r="AC287" i="1"/>
  <c r="AF287" i="1" s="1"/>
  <c r="AC288" i="1"/>
  <c r="AF288" i="1" s="1"/>
  <c r="AC289" i="1"/>
  <c r="AF289" i="1" s="1"/>
  <c r="AC290" i="1"/>
  <c r="AF290" i="1" s="1"/>
  <c r="AC291" i="1"/>
  <c r="AF291" i="1" s="1"/>
  <c r="AC292" i="1"/>
  <c r="AF292" i="1" s="1"/>
  <c r="AC293" i="1"/>
  <c r="AF293" i="1" s="1"/>
  <c r="AC294" i="1"/>
  <c r="AF294" i="1" s="1"/>
  <c r="AC295" i="1"/>
  <c r="AF295" i="1" s="1"/>
  <c r="AC296" i="1"/>
  <c r="AF296" i="1" s="1"/>
  <c r="AC297" i="1"/>
  <c r="AF297" i="1" s="1"/>
  <c r="AC298" i="1"/>
  <c r="AF298" i="1" s="1"/>
  <c r="AC299" i="1"/>
  <c r="AF299" i="1" s="1"/>
  <c r="AC300" i="1"/>
  <c r="AF300" i="1" s="1"/>
  <c r="AC301" i="1"/>
  <c r="AF301" i="1" s="1"/>
  <c r="AC302" i="1"/>
  <c r="AF302" i="1" s="1"/>
  <c r="AC303" i="1"/>
  <c r="AF303" i="1" s="1"/>
  <c r="AC304" i="1"/>
  <c r="AF304" i="1" s="1"/>
  <c r="AC305" i="1"/>
  <c r="AF305" i="1" s="1"/>
  <c r="AC306" i="1"/>
  <c r="AF306" i="1" s="1"/>
  <c r="AC307" i="1"/>
  <c r="AF307" i="1" s="1"/>
  <c r="AC308" i="1"/>
  <c r="AF308" i="1" s="1"/>
  <c r="AC309" i="1"/>
  <c r="AF309" i="1" s="1"/>
  <c r="AC310" i="1"/>
  <c r="AF310" i="1" s="1"/>
  <c r="AC311" i="1"/>
  <c r="AF311" i="1" s="1"/>
  <c r="AC312" i="1"/>
  <c r="AF312" i="1" s="1"/>
  <c r="AC313" i="1"/>
  <c r="AF313" i="1" s="1"/>
  <c r="AC314" i="1"/>
  <c r="AF314" i="1" s="1"/>
  <c r="AC315" i="1"/>
  <c r="AF315" i="1" s="1"/>
  <c r="AC316" i="1"/>
  <c r="AF316" i="1" s="1"/>
  <c r="AC317" i="1"/>
  <c r="AF317" i="1" s="1"/>
  <c r="AC318" i="1"/>
  <c r="AF318" i="1" s="1"/>
  <c r="AC319" i="1"/>
  <c r="AF319" i="1" s="1"/>
  <c r="AC320" i="1"/>
  <c r="AF320" i="1" s="1"/>
  <c r="AC321" i="1"/>
  <c r="AF321" i="1" s="1"/>
  <c r="AC322" i="1"/>
  <c r="AF322" i="1" s="1"/>
  <c r="AC323" i="1"/>
  <c r="AF323" i="1" s="1"/>
  <c r="AC324" i="1"/>
  <c r="AF324" i="1" s="1"/>
  <c r="AC325" i="1"/>
  <c r="AF325" i="1" s="1"/>
  <c r="AC326" i="1"/>
  <c r="AF326" i="1" s="1"/>
  <c r="AC327" i="1"/>
  <c r="AF327" i="1" s="1"/>
  <c r="AC328" i="1"/>
  <c r="AF328" i="1" s="1"/>
  <c r="AC329" i="1"/>
  <c r="AF329" i="1" s="1"/>
  <c r="AC330" i="1"/>
  <c r="AF330" i="1" s="1"/>
  <c r="AC331" i="1"/>
  <c r="AF331" i="1" s="1"/>
  <c r="AC332" i="1"/>
  <c r="AF332" i="1" s="1"/>
  <c r="AC333" i="1"/>
  <c r="AF333" i="1" s="1"/>
  <c r="AC334" i="1"/>
  <c r="AF334" i="1" s="1"/>
  <c r="AC335" i="1"/>
  <c r="AF335" i="1" s="1"/>
  <c r="AC336" i="1"/>
  <c r="AF336" i="1" s="1"/>
  <c r="AC337" i="1"/>
  <c r="AF337" i="1" s="1"/>
  <c r="AC338" i="1"/>
  <c r="AF338" i="1" s="1"/>
  <c r="AC339" i="1"/>
  <c r="AF339" i="1" s="1"/>
  <c r="AC340" i="1"/>
  <c r="AF340" i="1" s="1"/>
  <c r="AC341" i="1"/>
  <c r="AF341" i="1" s="1"/>
  <c r="AC342" i="1"/>
  <c r="AF342" i="1" s="1"/>
  <c r="AC343" i="1"/>
  <c r="AF343" i="1" s="1"/>
  <c r="AC344" i="1"/>
  <c r="AF344" i="1" s="1"/>
  <c r="AC345" i="1"/>
  <c r="AF345" i="1" s="1"/>
  <c r="AC346" i="1"/>
  <c r="AF346" i="1" s="1"/>
  <c r="AC347" i="1"/>
  <c r="AF347" i="1" s="1"/>
  <c r="AC348" i="1"/>
  <c r="AF348" i="1" s="1"/>
  <c r="AC349" i="1"/>
  <c r="AF349" i="1" s="1"/>
  <c r="AC350" i="1"/>
  <c r="AF350" i="1" s="1"/>
  <c r="AC351" i="1"/>
  <c r="AF351" i="1" s="1"/>
  <c r="AC352" i="1"/>
  <c r="AF352" i="1" s="1"/>
  <c r="AC353" i="1"/>
  <c r="AF353" i="1" s="1"/>
  <c r="AC354" i="1"/>
  <c r="AF354" i="1" s="1"/>
  <c r="AC355" i="1"/>
  <c r="AF355" i="1" s="1"/>
  <c r="AC356" i="1"/>
  <c r="AF356" i="1" s="1"/>
  <c r="AC357" i="1"/>
  <c r="AF357" i="1" s="1"/>
  <c r="AC358" i="1"/>
  <c r="AF358" i="1" s="1"/>
  <c r="AC359" i="1"/>
  <c r="AF359" i="1" s="1"/>
  <c r="AC360" i="1"/>
  <c r="AF360" i="1" s="1"/>
  <c r="AC361" i="1"/>
  <c r="AF361" i="1" s="1"/>
  <c r="AC362" i="1"/>
  <c r="AF362" i="1" s="1"/>
  <c r="AC363" i="1"/>
  <c r="AF363" i="1" s="1"/>
  <c r="AC364" i="1"/>
  <c r="AF364" i="1" s="1"/>
  <c r="AC365" i="1"/>
  <c r="AF365" i="1" s="1"/>
  <c r="AC366" i="1"/>
  <c r="AF366" i="1" s="1"/>
  <c r="AC367" i="1"/>
  <c r="AF367" i="1" s="1"/>
  <c r="AC368" i="1"/>
  <c r="AF368" i="1" s="1"/>
  <c r="AC369" i="1"/>
  <c r="AF369" i="1" s="1"/>
  <c r="AC370" i="1"/>
  <c r="AF370" i="1" s="1"/>
  <c r="AC371" i="1"/>
  <c r="AF371" i="1" s="1"/>
  <c r="AC372" i="1"/>
  <c r="AF372" i="1" s="1"/>
  <c r="AC373" i="1"/>
  <c r="AF373" i="1" s="1"/>
  <c r="AC374" i="1"/>
  <c r="AF374" i="1" s="1"/>
  <c r="AC375" i="1"/>
  <c r="AF375" i="1" s="1"/>
  <c r="AC376" i="1"/>
  <c r="AF376" i="1" s="1"/>
  <c r="AC377" i="1"/>
  <c r="AF377" i="1" s="1"/>
  <c r="AC378" i="1"/>
  <c r="AF378" i="1" s="1"/>
  <c r="AC379" i="1"/>
  <c r="AF379" i="1" s="1"/>
  <c r="AC380" i="1"/>
  <c r="AF380" i="1" s="1"/>
  <c r="AC381" i="1"/>
  <c r="AF381" i="1" s="1"/>
  <c r="AC382" i="1"/>
  <c r="AF382" i="1" s="1"/>
  <c r="AC383" i="1"/>
  <c r="AF383" i="1" s="1"/>
  <c r="AC384" i="1"/>
  <c r="AF384" i="1" s="1"/>
  <c r="AC385" i="1"/>
  <c r="AF385" i="1" s="1"/>
  <c r="AC386" i="1"/>
  <c r="AF386" i="1" s="1"/>
  <c r="AC387" i="1"/>
  <c r="AF387" i="1" s="1"/>
  <c r="AC388" i="1"/>
  <c r="AF388" i="1" s="1"/>
  <c r="AC389" i="1"/>
  <c r="AF389" i="1" s="1"/>
  <c r="AC390" i="1"/>
  <c r="AF390" i="1" s="1"/>
  <c r="AC391" i="1"/>
  <c r="AF391" i="1" s="1"/>
  <c r="AC392" i="1"/>
  <c r="AF392" i="1" s="1"/>
  <c r="AC393" i="1"/>
  <c r="AF393" i="1" s="1"/>
  <c r="AC394" i="1"/>
  <c r="AF394" i="1" s="1"/>
  <c r="AC395" i="1"/>
  <c r="AF395" i="1" s="1"/>
  <c r="AC396" i="1"/>
  <c r="AF396" i="1" s="1"/>
  <c r="AC397" i="1"/>
  <c r="AF397" i="1" s="1"/>
  <c r="AC398" i="1"/>
  <c r="AF398" i="1" s="1"/>
  <c r="AC399" i="1"/>
  <c r="AF399" i="1" s="1"/>
  <c r="AC400" i="1"/>
  <c r="AF400" i="1" s="1"/>
  <c r="AC401" i="1"/>
  <c r="AF401" i="1" s="1"/>
  <c r="AC402" i="1"/>
  <c r="AF402" i="1" s="1"/>
  <c r="AC403" i="1"/>
  <c r="AF403" i="1" s="1"/>
  <c r="AC404" i="1"/>
  <c r="AF404" i="1" s="1"/>
  <c r="AC405" i="1"/>
  <c r="AF405" i="1" s="1"/>
  <c r="AC406" i="1"/>
  <c r="AF406" i="1" s="1"/>
  <c r="AC407" i="1"/>
  <c r="AF407" i="1" s="1"/>
  <c r="AC408" i="1"/>
  <c r="AF408" i="1" s="1"/>
  <c r="AC409" i="1"/>
  <c r="AF409" i="1" s="1"/>
  <c r="AC410" i="1"/>
  <c r="AF410" i="1" s="1"/>
  <c r="AC411" i="1"/>
  <c r="AF411" i="1" s="1"/>
  <c r="AC412" i="1"/>
  <c r="AF412" i="1" s="1"/>
  <c r="AC413" i="1"/>
  <c r="AF413" i="1" s="1"/>
  <c r="AC414" i="1"/>
  <c r="AF414" i="1" s="1"/>
  <c r="AC415" i="1"/>
  <c r="AF415" i="1" s="1"/>
  <c r="AC416" i="1"/>
  <c r="AF416" i="1" s="1"/>
  <c r="AC417" i="1"/>
  <c r="AF417" i="1" s="1"/>
  <c r="AC418" i="1"/>
  <c r="AF418" i="1" s="1"/>
  <c r="AC419" i="1"/>
  <c r="AF419" i="1" s="1"/>
  <c r="AC420" i="1"/>
  <c r="AF420" i="1" s="1"/>
  <c r="AC421" i="1"/>
  <c r="AF421" i="1" s="1"/>
  <c r="AC422" i="1"/>
  <c r="AF422" i="1" s="1"/>
  <c r="AC423" i="1"/>
  <c r="AF423" i="1" s="1"/>
  <c r="AC424" i="1"/>
  <c r="AF424" i="1" s="1"/>
  <c r="AC425" i="1"/>
  <c r="AF425" i="1" s="1"/>
  <c r="AC426" i="1"/>
  <c r="AF426" i="1" s="1"/>
  <c r="AC427" i="1"/>
  <c r="AF427" i="1" s="1"/>
  <c r="AC428" i="1"/>
  <c r="AF428" i="1" s="1"/>
  <c r="AC429" i="1"/>
  <c r="AF429" i="1" s="1"/>
  <c r="AC430" i="1"/>
  <c r="AF430" i="1" s="1"/>
  <c r="AC431" i="1"/>
  <c r="AF431" i="1" s="1"/>
  <c r="AC432" i="1"/>
  <c r="AF432" i="1" s="1"/>
  <c r="AC433" i="1"/>
  <c r="AF433" i="1" s="1"/>
  <c r="AC434" i="1"/>
  <c r="AF434" i="1" s="1"/>
  <c r="AC435" i="1"/>
  <c r="AF435" i="1" s="1"/>
  <c r="AC436" i="1"/>
  <c r="AF436" i="1" s="1"/>
  <c r="AC437" i="1"/>
  <c r="AF437" i="1" s="1"/>
  <c r="AC438" i="1"/>
  <c r="AF438" i="1" s="1"/>
  <c r="AC439" i="1"/>
  <c r="AF439" i="1" s="1"/>
  <c r="AC440" i="1"/>
  <c r="AF440" i="1" s="1"/>
  <c r="AC441" i="1"/>
  <c r="AF441" i="1" s="1"/>
  <c r="AC442" i="1"/>
  <c r="AF442" i="1" s="1"/>
  <c r="AC443" i="1"/>
  <c r="AF443" i="1" s="1"/>
  <c r="AC444" i="1"/>
  <c r="AF444" i="1" s="1"/>
  <c r="AC445" i="1"/>
  <c r="AF445" i="1" s="1"/>
  <c r="AC446" i="1"/>
  <c r="AF446" i="1" s="1"/>
  <c r="AC447" i="1"/>
  <c r="AF447" i="1" s="1"/>
  <c r="AC448" i="1"/>
  <c r="AF448" i="1" s="1"/>
  <c r="AC449" i="1"/>
  <c r="AF449" i="1" s="1"/>
  <c r="AC450" i="1"/>
  <c r="AF450" i="1" s="1"/>
  <c r="AC451" i="1"/>
  <c r="AF451" i="1" s="1"/>
  <c r="AC452" i="1"/>
  <c r="AF452" i="1" s="1"/>
  <c r="AC453" i="1"/>
  <c r="AF453" i="1" s="1"/>
  <c r="AC454" i="1"/>
  <c r="AF454" i="1" s="1"/>
  <c r="AC455" i="1"/>
  <c r="AF455" i="1" s="1"/>
  <c r="AC456" i="1"/>
  <c r="AF456" i="1" s="1"/>
  <c r="AC457" i="1"/>
  <c r="AF457" i="1" s="1"/>
  <c r="AC458" i="1"/>
  <c r="AF458" i="1" s="1"/>
  <c r="AC459" i="1"/>
  <c r="AF459" i="1" s="1"/>
  <c r="AC460" i="1"/>
  <c r="AF460" i="1" s="1"/>
  <c r="AC461" i="1"/>
  <c r="AF461" i="1" s="1"/>
  <c r="AC462" i="1"/>
  <c r="AF462" i="1" s="1"/>
  <c r="AC463" i="1"/>
  <c r="AF463" i="1" s="1"/>
  <c r="AC464" i="1"/>
  <c r="AF464" i="1" s="1"/>
  <c r="AC465" i="1"/>
  <c r="AF465" i="1" s="1"/>
  <c r="AC466" i="1"/>
  <c r="AF466" i="1" s="1"/>
  <c r="AC467" i="1"/>
  <c r="AF467" i="1" s="1"/>
  <c r="AC468" i="1"/>
  <c r="AF468" i="1" s="1"/>
  <c r="AC469" i="1"/>
  <c r="AF469" i="1" s="1"/>
  <c r="AC470" i="1"/>
  <c r="AF470" i="1" s="1"/>
  <c r="AC471" i="1"/>
  <c r="AF471" i="1" s="1"/>
  <c r="AC472" i="1"/>
  <c r="AF472" i="1" s="1"/>
  <c r="AC473" i="1"/>
  <c r="AF473" i="1" s="1"/>
  <c r="AC474" i="1"/>
  <c r="AF474" i="1" s="1"/>
  <c r="AC475" i="1"/>
  <c r="AF475" i="1" s="1"/>
  <c r="AC476" i="1"/>
  <c r="AF476" i="1" s="1"/>
  <c r="AC477" i="1"/>
  <c r="AF477" i="1" s="1"/>
  <c r="AC478" i="1"/>
  <c r="AF478" i="1" s="1"/>
  <c r="AC479" i="1"/>
  <c r="AF479" i="1" s="1"/>
  <c r="AC480" i="1"/>
  <c r="AF480" i="1" s="1"/>
  <c r="AC481" i="1"/>
  <c r="AF481" i="1" s="1"/>
  <c r="AC482" i="1"/>
  <c r="AF482" i="1" s="1"/>
  <c r="AC483" i="1"/>
  <c r="AF483" i="1" s="1"/>
  <c r="AC484" i="1"/>
  <c r="AF484" i="1" s="1"/>
  <c r="AC485" i="1"/>
  <c r="AF485" i="1" s="1"/>
  <c r="AC486" i="1"/>
  <c r="AF486" i="1" s="1"/>
  <c r="AC487" i="1"/>
  <c r="AF487" i="1" s="1"/>
  <c r="AC488" i="1"/>
  <c r="AF488" i="1" s="1"/>
  <c r="AC489" i="1"/>
  <c r="AF489" i="1" s="1"/>
  <c r="AC490" i="1"/>
  <c r="AF490" i="1" s="1"/>
  <c r="AC491" i="1"/>
  <c r="AF491" i="1" s="1"/>
  <c r="AC492" i="1"/>
  <c r="AF492" i="1" s="1"/>
  <c r="AC493" i="1"/>
  <c r="AF493" i="1" s="1"/>
  <c r="AC494" i="1"/>
  <c r="AF494" i="1" s="1"/>
  <c r="AC495" i="1"/>
  <c r="AF495" i="1" s="1"/>
  <c r="AC496" i="1"/>
  <c r="AF496" i="1" s="1"/>
  <c r="AC497" i="1"/>
  <c r="AF497" i="1" s="1"/>
  <c r="AC498" i="1"/>
  <c r="AF498" i="1" s="1"/>
  <c r="AC499" i="1"/>
  <c r="AF499" i="1" s="1"/>
  <c r="AC500" i="1"/>
  <c r="AF500" i="1" s="1"/>
  <c r="AC501" i="1"/>
  <c r="AF501" i="1" s="1"/>
  <c r="AC502" i="1"/>
  <c r="AF502" i="1" s="1"/>
  <c r="AC503" i="1"/>
  <c r="AF503" i="1" s="1"/>
  <c r="AC504" i="1"/>
  <c r="AF504" i="1" s="1"/>
  <c r="AC505" i="1"/>
  <c r="AF505" i="1" s="1"/>
  <c r="AC506" i="1"/>
  <c r="AF506" i="1" s="1"/>
  <c r="AC507" i="1"/>
  <c r="AF507" i="1" s="1"/>
  <c r="AC508" i="1"/>
  <c r="AF508" i="1" s="1"/>
  <c r="AC509" i="1"/>
  <c r="AF509" i="1" s="1"/>
  <c r="AC510" i="1"/>
  <c r="AF510" i="1" s="1"/>
  <c r="AC511" i="1"/>
  <c r="AF511" i="1" s="1"/>
  <c r="AC512" i="1"/>
  <c r="AF512" i="1" s="1"/>
  <c r="AC513" i="1"/>
  <c r="AF513" i="1" s="1"/>
  <c r="AC514" i="1"/>
  <c r="AF514" i="1" s="1"/>
  <c r="AC515" i="1"/>
  <c r="AF515" i="1" s="1"/>
  <c r="AC516" i="1"/>
  <c r="AF516" i="1" s="1"/>
  <c r="AC517" i="1"/>
  <c r="AF517" i="1" s="1"/>
  <c r="AC518" i="1"/>
  <c r="AF518" i="1" s="1"/>
  <c r="AC519" i="1"/>
  <c r="AF519" i="1" s="1"/>
  <c r="AC520" i="1"/>
  <c r="AF520" i="1" s="1"/>
  <c r="AC521" i="1"/>
  <c r="AF521" i="1" s="1"/>
  <c r="AC522" i="1"/>
  <c r="AF522" i="1" s="1"/>
  <c r="AC523" i="1"/>
  <c r="AF523" i="1" s="1"/>
  <c r="AC524" i="1"/>
  <c r="AF524" i="1" s="1"/>
  <c r="AC525" i="1"/>
  <c r="AF525" i="1" s="1"/>
  <c r="AC526" i="1"/>
  <c r="AF526" i="1" s="1"/>
  <c r="AC527" i="1"/>
  <c r="AF527" i="1" s="1"/>
  <c r="AC528" i="1"/>
  <c r="AF528" i="1" s="1"/>
  <c r="AC529" i="1"/>
  <c r="AF529" i="1" s="1"/>
  <c r="AC530" i="1"/>
  <c r="AF530" i="1" s="1"/>
  <c r="AC531" i="1"/>
  <c r="AF531" i="1" s="1"/>
  <c r="AC532" i="1"/>
  <c r="AF532" i="1" s="1"/>
  <c r="AC533" i="1"/>
  <c r="AF533" i="1" s="1"/>
  <c r="AC534" i="1"/>
  <c r="AF534" i="1" s="1"/>
  <c r="AC535" i="1"/>
  <c r="AF535" i="1" s="1"/>
  <c r="AC536" i="1"/>
  <c r="AF536" i="1" s="1"/>
  <c r="AC537" i="1"/>
  <c r="AF537" i="1" s="1"/>
  <c r="AC538" i="1"/>
  <c r="AF538" i="1" s="1"/>
  <c r="AC539" i="1"/>
  <c r="AF539" i="1" s="1"/>
  <c r="AC540" i="1"/>
  <c r="AF540" i="1" s="1"/>
  <c r="AC541" i="1"/>
  <c r="AF541" i="1" s="1"/>
  <c r="AC542" i="1"/>
  <c r="AF542" i="1" s="1"/>
  <c r="AC543" i="1"/>
  <c r="AF543" i="1" s="1"/>
  <c r="AC544" i="1"/>
  <c r="AF544" i="1" s="1"/>
  <c r="AC545" i="1"/>
  <c r="AF545" i="1" s="1"/>
  <c r="AC546" i="1"/>
  <c r="AF546" i="1" s="1"/>
  <c r="AC547" i="1"/>
  <c r="AF547" i="1" s="1"/>
  <c r="AC548" i="1"/>
  <c r="AF548" i="1" s="1"/>
  <c r="AC549" i="1"/>
  <c r="AF549" i="1" s="1"/>
  <c r="AC550" i="1"/>
  <c r="AF550" i="1" s="1"/>
  <c r="AC551" i="1"/>
  <c r="AF551" i="1" s="1"/>
  <c r="AC552" i="1"/>
  <c r="AF552" i="1" s="1"/>
  <c r="AC553" i="1"/>
  <c r="AF553" i="1" s="1"/>
  <c r="AC554" i="1"/>
  <c r="AF554" i="1" s="1"/>
  <c r="AC555" i="1"/>
  <c r="AF555" i="1" s="1"/>
  <c r="AC556" i="1"/>
  <c r="AF556" i="1" s="1"/>
  <c r="AC557" i="1"/>
  <c r="AF557" i="1" s="1"/>
  <c r="AC558" i="1"/>
  <c r="AF558" i="1" s="1"/>
  <c r="AC559" i="1"/>
  <c r="AF559" i="1" s="1"/>
  <c r="AC560" i="1"/>
  <c r="AF560" i="1" s="1"/>
  <c r="AC561" i="1"/>
  <c r="AF561" i="1" s="1"/>
  <c r="AC562" i="1"/>
  <c r="AF562" i="1" s="1"/>
  <c r="AC563" i="1"/>
  <c r="AF563" i="1" s="1"/>
  <c r="AC564" i="1"/>
  <c r="AF564" i="1" s="1"/>
  <c r="AC565" i="1"/>
  <c r="AF565" i="1" s="1"/>
  <c r="AC566" i="1"/>
  <c r="AF566" i="1" s="1"/>
  <c r="AC567" i="1"/>
  <c r="AF567" i="1" s="1"/>
  <c r="AC568" i="1"/>
  <c r="AF568" i="1" s="1"/>
  <c r="AC569" i="1"/>
  <c r="AF569" i="1" s="1"/>
  <c r="AC570" i="1"/>
  <c r="AF570" i="1" s="1"/>
  <c r="AC571" i="1"/>
  <c r="AF571" i="1" s="1"/>
  <c r="AC572" i="1"/>
  <c r="AF572" i="1" s="1"/>
  <c r="AC573" i="1"/>
  <c r="AF573" i="1" s="1"/>
  <c r="AC574" i="1"/>
  <c r="AF574" i="1" s="1"/>
  <c r="AC575" i="1"/>
  <c r="AF575" i="1" s="1"/>
  <c r="AC576" i="1"/>
  <c r="AF576" i="1" s="1"/>
  <c r="AC577" i="1"/>
  <c r="AF577" i="1" s="1"/>
  <c r="AC578" i="1"/>
  <c r="AF578" i="1" s="1"/>
  <c r="AC579" i="1"/>
  <c r="AF579" i="1" s="1"/>
  <c r="AC580" i="1"/>
  <c r="AF580" i="1" s="1"/>
  <c r="AC581" i="1"/>
  <c r="AF581" i="1" s="1"/>
  <c r="AC582" i="1"/>
  <c r="AF582" i="1" s="1"/>
  <c r="AC583" i="1"/>
  <c r="AF583" i="1" s="1"/>
  <c r="AC584" i="1"/>
  <c r="AF584" i="1" s="1"/>
  <c r="AC585" i="1"/>
  <c r="AF585" i="1" s="1"/>
  <c r="AC586" i="1"/>
  <c r="AF586" i="1" s="1"/>
  <c r="AC587" i="1"/>
  <c r="AF587" i="1" s="1"/>
  <c r="AC588" i="1"/>
  <c r="AF588" i="1" s="1"/>
  <c r="AC589" i="1"/>
  <c r="AF589" i="1" s="1"/>
  <c r="AC590" i="1"/>
  <c r="AF590" i="1" s="1"/>
  <c r="AC591" i="1"/>
  <c r="AF591" i="1" s="1"/>
  <c r="AC592" i="1"/>
  <c r="AF592" i="1" s="1"/>
  <c r="AC593" i="1"/>
  <c r="AF593" i="1" s="1"/>
  <c r="AC594" i="1"/>
  <c r="AF594" i="1" s="1"/>
  <c r="AC595" i="1"/>
  <c r="AF595" i="1" s="1"/>
  <c r="AC596" i="1"/>
  <c r="AF596" i="1" s="1"/>
  <c r="AC597" i="1"/>
  <c r="AF597" i="1" s="1"/>
  <c r="AC598" i="1"/>
  <c r="AF598" i="1" s="1"/>
  <c r="AC599" i="1"/>
  <c r="AF599" i="1" s="1"/>
  <c r="AC600" i="1"/>
  <c r="AF600" i="1" s="1"/>
  <c r="AC601" i="1"/>
  <c r="AF601" i="1" s="1"/>
  <c r="AC602" i="1"/>
  <c r="AF602" i="1" s="1"/>
  <c r="AC603" i="1"/>
  <c r="AF603" i="1" s="1"/>
  <c r="AC604" i="1"/>
  <c r="AF604" i="1" s="1"/>
  <c r="AC605" i="1"/>
  <c r="AF605" i="1" s="1"/>
  <c r="AC606" i="1"/>
  <c r="AF606" i="1" s="1"/>
  <c r="AC607" i="1"/>
  <c r="AF607" i="1" s="1"/>
  <c r="AC608" i="1"/>
  <c r="AF608" i="1" s="1"/>
  <c r="AC609" i="1"/>
  <c r="AF609" i="1" s="1"/>
  <c r="AC610" i="1"/>
  <c r="AF610" i="1" s="1"/>
  <c r="AC611" i="1"/>
  <c r="AF611" i="1" s="1"/>
  <c r="AC612" i="1"/>
  <c r="AF612" i="1" s="1"/>
  <c r="AC613" i="1"/>
  <c r="AF613" i="1" s="1"/>
  <c r="AC614" i="1"/>
  <c r="AF614" i="1" s="1"/>
  <c r="AC615" i="1"/>
  <c r="AF615" i="1" s="1"/>
  <c r="AC616" i="1"/>
  <c r="AF616" i="1" s="1"/>
  <c r="AC617" i="1"/>
  <c r="AF617" i="1" s="1"/>
  <c r="AC618" i="1"/>
  <c r="AF618" i="1" s="1"/>
  <c r="AC619" i="1"/>
  <c r="AF619" i="1" s="1"/>
  <c r="AC620" i="1"/>
  <c r="AF620" i="1" s="1"/>
  <c r="AC621" i="1"/>
  <c r="AF621" i="1" s="1"/>
  <c r="AC622" i="1"/>
  <c r="AF622" i="1" s="1"/>
  <c r="AC623" i="1"/>
  <c r="AF623" i="1" s="1"/>
  <c r="AC624" i="1"/>
  <c r="AF624" i="1" s="1"/>
  <c r="AC625" i="1"/>
  <c r="AF625" i="1" s="1"/>
  <c r="AC626" i="1"/>
  <c r="AF626" i="1" s="1"/>
  <c r="AC627" i="1"/>
  <c r="AF627" i="1" s="1"/>
  <c r="AC628" i="1"/>
  <c r="AF628" i="1" s="1"/>
  <c r="AC629" i="1"/>
  <c r="AF629" i="1" s="1"/>
  <c r="AC630" i="1"/>
  <c r="AF630" i="1" s="1"/>
  <c r="AC631" i="1"/>
  <c r="AF631" i="1" s="1"/>
  <c r="AC632" i="1"/>
  <c r="AF632" i="1" s="1"/>
  <c r="AC633" i="1"/>
  <c r="AF633" i="1" s="1"/>
  <c r="AC634" i="1"/>
  <c r="AF634" i="1" s="1"/>
  <c r="AC635" i="1"/>
  <c r="AF635" i="1" s="1"/>
  <c r="AC636" i="1"/>
  <c r="AF636" i="1" s="1"/>
  <c r="AC637" i="1"/>
  <c r="AF637" i="1" s="1"/>
  <c r="AC638" i="1"/>
  <c r="AF638" i="1" s="1"/>
  <c r="AC639" i="1"/>
  <c r="AF639" i="1" s="1"/>
  <c r="AC640" i="1"/>
  <c r="AF640" i="1" s="1"/>
  <c r="AC641" i="1"/>
  <c r="AF641" i="1" s="1"/>
  <c r="AC642" i="1"/>
  <c r="AF642" i="1" s="1"/>
  <c r="AC643" i="1"/>
  <c r="AF643" i="1" s="1"/>
  <c r="AC644" i="1"/>
  <c r="AF644" i="1" s="1"/>
  <c r="AC645" i="1"/>
  <c r="AF645" i="1" s="1"/>
  <c r="AC646" i="1"/>
  <c r="AF646" i="1" s="1"/>
  <c r="AC647" i="1"/>
  <c r="AF647" i="1" s="1"/>
  <c r="AC648" i="1"/>
  <c r="AF648" i="1" s="1"/>
  <c r="AC649" i="1"/>
  <c r="AF649" i="1" s="1"/>
  <c r="AC650" i="1"/>
  <c r="AF650" i="1" s="1"/>
  <c r="AC651" i="1"/>
  <c r="AF651" i="1" s="1"/>
  <c r="AC652" i="1"/>
  <c r="AF652" i="1" s="1"/>
  <c r="AC653" i="1"/>
  <c r="AF653" i="1" s="1"/>
  <c r="AC654" i="1"/>
  <c r="AF654" i="1" s="1"/>
  <c r="AC655" i="1"/>
  <c r="AF655" i="1" s="1"/>
  <c r="AC656" i="1"/>
  <c r="AF656" i="1" s="1"/>
  <c r="AC657" i="1"/>
  <c r="AF657" i="1" s="1"/>
  <c r="AC658" i="1"/>
  <c r="AF658" i="1" s="1"/>
  <c r="AC659" i="1"/>
  <c r="AF659" i="1" s="1"/>
  <c r="AC660" i="1"/>
  <c r="AF660" i="1" s="1"/>
  <c r="AC661" i="1"/>
  <c r="AF661" i="1" s="1"/>
  <c r="AC662" i="1"/>
  <c r="AF662" i="1" s="1"/>
  <c r="AC663" i="1"/>
  <c r="AF663" i="1" s="1"/>
  <c r="AC664" i="1"/>
  <c r="AF664" i="1" s="1"/>
  <c r="AC665" i="1"/>
  <c r="AF665" i="1" s="1"/>
  <c r="AC666" i="1"/>
  <c r="AF666" i="1" s="1"/>
  <c r="AC667" i="1"/>
  <c r="AF667" i="1" s="1"/>
  <c r="AC668" i="1"/>
  <c r="AF668" i="1" s="1"/>
  <c r="AC669" i="1"/>
  <c r="AF669" i="1" s="1"/>
  <c r="AC670" i="1"/>
  <c r="AF670" i="1" s="1"/>
  <c r="AC671" i="1"/>
  <c r="AF671" i="1" s="1"/>
  <c r="AC672" i="1"/>
  <c r="AF672" i="1" s="1"/>
  <c r="AC673" i="1"/>
  <c r="AF673" i="1" s="1"/>
  <c r="AC674" i="1"/>
  <c r="AF674" i="1" s="1"/>
  <c r="AC675" i="1"/>
  <c r="AF675" i="1" s="1"/>
  <c r="AC676" i="1"/>
  <c r="AF676" i="1" s="1"/>
  <c r="AC677" i="1"/>
  <c r="AF677" i="1" s="1"/>
  <c r="AC678" i="1"/>
  <c r="AF678" i="1" s="1"/>
  <c r="AC679" i="1"/>
  <c r="AF679" i="1" s="1"/>
  <c r="AC680" i="1"/>
  <c r="AF680" i="1" s="1"/>
  <c r="AC681" i="1"/>
  <c r="AF681" i="1" s="1"/>
  <c r="AC682" i="1"/>
  <c r="AF682" i="1" s="1"/>
  <c r="AC683" i="1"/>
  <c r="AF683" i="1" s="1"/>
  <c r="AC684" i="1"/>
  <c r="AF684" i="1" s="1"/>
  <c r="AC685" i="1"/>
  <c r="AF685" i="1" s="1"/>
  <c r="AC686" i="1"/>
  <c r="AF686" i="1" s="1"/>
  <c r="AC687" i="1"/>
  <c r="AF687" i="1" s="1"/>
  <c r="AC688" i="1"/>
  <c r="AF688" i="1" s="1"/>
  <c r="AC689" i="1"/>
  <c r="AF689" i="1" s="1"/>
  <c r="AC690" i="1"/>
  <c r="AF690" i="1" s="1"/>
  <c r="AC691" i="1"/>
  <c r="AF691" i="1" s="1"/>
  <c r="AC692" i="1"/>
  <c r="AF692" i="1" s="1"/>
  <c r="AC693" i="1"/>
  <c r="AF693" i="1" s="1"/>
  <c r="AC694" i="1"/>
  <c r="AF694" i="1" s="1"/>
  <c r="AC695" i="1"/>
  <c r="AF695" i="1" s="1"/>
  <c r="AC696" i="1"/>
  <c r="AF696" i="1" s="1"/>
  <c r="AC697" i="1"/>
  <c r="AF697" i="1" s="1"/>
  <c r="AC698" i="1"/>
  <c r="AF698" i="1" s="1"/>
  <c r="AC699" i="1"/>
  <c r="AF699" i="1" s="1"/>
  <c r="AC700" i="1"/>
  <c r="AF700" i="1" s="1"/>
  <c r="AC701" i="1"/>
  <c r="AF701" i="1" s="1"/>
  <c r="AC702" i="1"/>
  <c r="AF702" i="1" s="1"/>
  <c r="AC703" i="1"/>
  <c r="AF703" i="1" s="1"/>
  <c r="AC704" i="1"/>
  <c r="AF704" i="1" s="1"/>
  <c r="AC705" i="1"/>
  <c r="AF705" i="1" s="1"/>
  <c r="AC706" i="1"/>
  <c r="AF706" i="1" s="1"/>
  <c r="AC707" i="1"/>
  <c r="AF707" i="1" s="1"/>
  <c r="AC708" i="1"/>
  <c r="AF708" i="1" s="1"/>
  <c r="AC709" i="1"/>
  <c r="AF709" i="1" s="1"/>
  <c r="AC710" i="1"/>
  <c r="AF710" i="1" s="1"/>
  <c r="AC711" i="1"/>
  <c r="AF711" i="1" s="1"/>
  <c r="AC712" i="1"/>
  <c r="AF712" i="1" s="1"/>
  <c r="AC713" i="1"/>
  <c r="AF713" i="1" s="1"/>
  <c r="AC714" i="1"/>
  <c r="AF714" i="1" s="1"/>
  <c r="AC715" i="1"/>
  <c r="AF715" i="1" s="1"/>
  <c r="AC716" i="1"/>
  <c r="AF716" i="1" s="1"/>
  <c r="AC717" i="1"/>
  <c r="AF717" i="1" s="1"/>
  <c r="AC718" i="1"/>
  <c r="AF718" i="1" s="1"/>
  <c r="AC719" i="1"/>
  <c r="AF719" i="1" s="1"/>
  <c r="AC720" i="1"/>
  <c r="AF720" i="1" s="1"/>
  <c r="AC721" i="1"/>
  <c r="AF721" i="1" s="1"/>
  <c r="AC722" i="1"/>
  <c r="AF722" i="1" s="1"/>
  <c r="AC723" i="1"/>
  <c r="AF723" i="1" s="1"/>
  <c r="AC724" i="1"/>
  <c r="AF724" i="1" s="1"/>
  <c r="AC725" i="1"/>
  <c r="AF725" i="1" s="1"/>
  <c r="AC726" i="1"/>
  <c r="AF726" i="1" s="1"/>
  <c r="AC727" i="1"/>
  <c r="AF727" i="1" s="1"/>
  <c r="AC728" i="1"/>
  <c r="AF728" i="1" s="1"/>
  <c r="AC729" i="1"/>
  <c r="AF729" i="1" s="1"/>
  <c r="AC730" i="1"/>
  <c r="AF730" i="1" s="1"/>
  <c r="AC731" i="1"/>
  <c r="AF731" i="1" s="1"/>
  <c r="AC732" i="1"/>
  <c r="AF732" i="1" s="1"/>
  <c r="AC733" i="1"/>
  <c r="AF733" i="1" s="1"/>
  <c r="AC734" i="1"/>
  <c r="AF734" i="1" s="1"/>
  <c r="AC735" i="1"/>
  <c r="AF735" i="1" s="1"/>
  <c r="AC736" i="1"/>
  <c r="AF736" i="1" s="1"/>
  <c r="AC737" i="1"/>
  <c r="AF737" i="1" s="1"/>
  <c r="AC738" i="1"/>
  <c r="AF738" i="1" s="1"/>
  <c r="AC739" i="1"/>
  <c r="AF739" i="1" s="1"/>
  <c r="AC740" i="1"/>
  <c r="AF740" i="1" s="1"/>
  <c r="AC741" i="1"/>
  <c r="AF741" i="1" s="1"/>
  <c r="AC742" i="1"/>
  <c r="AF742" i="1" s="1"/>
  <c r="AC743" i="1"/>
  <c r="AF743" i="1" s="1"/>
  <c r="AC744" i="1"/>
  <c r="AF744" i="1" s="1"/>
  <c r="AC745" i="1"/>
  <c r="AF745" i="1" s="1"/>
  <c r="AC746" i="1"/>
  <c r="AF746" i="1" s="1"/>
  <c r="AC747" i="1"/>
  <c r="AF747" i="1" s="1"/>
  <c r="AC748" i="1"/>
  <c r="AF748" i="1" s="1"/>
  <c r="AC749" i="1"/>
  <c r="AF749" i="1" s="1"/>
  <c r="AC750" i="1"/>
  <c r="AF750" i="1" s="1"/>
  <c r="AC751" i="1"/>
  <c r="AF751" i="1" s="1"/>
  <c r="AC752" i="1"/>
  <c r="AF752" i="1" s="1"/>
  <c r="AC753" i="1"/>
  <c r="AF753" i="1" s="1"/>
  <c r="AC754" i="1"/>
  <c r="AF754" i="1" s="1"/>
  <c r="AC755" i="1"/>
  <c r="AF755" i="1" s="1"/>
  <c r="AC756" i="1"/>
  <c r="AF756" i="1" s="1"/>
  <c r="AC757" i="1"/>
  <c r="AF757" i="1" s="1"/>
  <c r="AC758" i="1"/>
  <c r="AF758" i="1" s="1"/>
  <c r="AC759" i="1"/>
  <c r="AF759" i="1" s="1"/>
  <c r="AC760" i="1"/>
  <c r="AF760" i="1" s="1"/>
  <c r="AC761" i="1"/>
  <c r="AF761" i="1" s="1"/>
  <c r="AC762" i="1"/>
  <c r="AF762" i="1" s="1"/>
  <c r="AC763" i="1"/>
  <c r="AF763" i="1" s="1"/>
  <c r="AC764" i="1"/>
  <c r="AF764" i="1" s="1"/>
  <c r="AC765" i="1"/>
  <c r="AF765" i="1" s="1"/>
  <c r="AC766" i="1"/>
  <c r="AF766" i="1" s="1"/>
  <c r="AC767" i="1"/>
  <c r="AF767" i="1" s="1"/>
  <c r="AC768" i="1"/>
  <c r="AF768" i="1" s="1"/>
  <c r="AC769" i="1"/>
  <c r="AF769" i="1" s="1"/>
  <c r="AC770" i="1"/>
  <c r="AF770" i="1" s="1"/>
  <c r="AC771" i="1"/>
  <c r="AF771" i="1" s="1"/>
  <c r="AC772" i="1"/>
  <c r="AF772" i="1" s="1"/>
  <c r="AC773" i="1"/>
  <c r="AF773" i="1" s="1"/>
  <c r="AC774" i="1"/>
  <c r="AF774" i="1" s="1"/>
  <c r="AC775" i="1"/>
  <c r="AF775" i="1" s="1"/>
  <c r="AC976" i="1"/>
  <c r="AF976" i="1" s="1"/>
  <c r="AC977" i="1"/>
  <c r="AF977" i="1" s="1"/>
  <c r="AC978" i="1"/>
  <c r="AF978" i="1" s="1"/>
  <c r="AC979" i="1"/>
  <c r="AF979" i="1" s="1"/>
  <c r="AC980" i="1"/>
  <c r="AF980" i="1" s="1"/>
  <c r="AC981" i="1"/>
  <c r="AF981" i="1" s="1"/>
  <c r="AC982" i="1"/>
  <c r="AF982" i="1" s="1"/>
  <c r="AC983" i="1"/>
  <c r="AF983" i="1" s="1"/>
  <c r="AC984" i="1"/>
  <c r="AF984" i="1" s="1"/>
  <c r="AC985" i="1"/>
  <c r="AF985" i="1" s="1"/>
  <c r="AC986" i="1"/>
  <c r="AF986" i="1" s="1"/>
  <c r="AC987" i="1"/>
  <c r="AF987" i="1" s="1"/>
  <c r="AC988" i="1"/>
  <c r="AF988" i="1" s="1"/>
  <c r="AC989" i="1"/>
  <c r="AF989" i="1" s="1"/>
  <c r="AC990" i="1"/>
  <c r="AF990" i="1" s="1"/>
  <c r="AC991" i="1"/>
  <c r="AF991" i="1" s="1"/>
  <c r="AC992" i="1"/>
  <c r="AF992" i="1" s="1"/>
  <c r="AC993" i="1"/>
  <c r="AF993" i="1" s="1"/>
  <c r="AC994" i="1"/>
  <c r="AF994" i="1" s="1"/>
  <c r="AC995" i="1"/>
  <c r="AF995" i="1" s="1"/>
  <c r="AC996" i="1"/>
  <c r="AF996" i="1" s="1"/>
  <c r="I3" i="2"/>
  <c r="I4" i="2"/>
  <c r="I5" i="2" s="1"/>
  <c r="I6" i="2" s="1"/>
  <c r="I7" i="2" s="1"/>
  <c r="I8" i="2" s="1"/>
  <c r="I9" i="2" s="1"/>
  <c r="I10" i="2" s="1"/>
  <c r="I11" i="2" s="1"/>
  <c r="I12" i="2" s="1"/>
  <c r="I13" i="2" s="1"/>
  <c r="AA572" i="1"/>
  <c r="AA996" i="1"/>
  <c r="AE996" i="1" s="1"/>
  <c r="AA995" i="1"/>
  <c r="AE995" i="1" s="1"/>
  <c r="AA994" i="1"/>
  <c r="AE994" i="1" s="1"/>
  <c r="AA993" i="1"/>
  <c r="AE993" i="1" s="1"/>
  <c r="AA992" i="1"/>
  <c r="AE992" i="1" s="1"/>
  <c r="AA991" i="1"/>
  <c r="AE991" i="1" s="1"/>
  <c r="AA990" i="1"/>
  <c r="AE990" i="1" s="1"/>
  <c r="AA989" i="1"/>
  <c r="AE989" i="1" s="1"/>
  <c r="AA988" i="1"/>
  <c r="AE988" i="1" s="1"/>
  <c r="AA987" i="1"/>
  <c r="AE987" i="1" s="1"/>
  <c r="AA986" i="1"/>
  <c r="AE986" i="1" s="1"/>
  <c r="AA985" i="1"/>
  <c r="AE985" i="1" s="1"/>
  <c r="AA984" i="1"/>
  <c r="AE984" i="1" s="1"/>
  <c r="AA983" i="1"/>
  <c r="AE983" i="1" s="1"/>
  <c r="AA982" i="1"/>
  <c r="AE982" i="1" s="1"/>
  <c r="AA981" i="1"/>
  <c r="AE981" i="1" s="1"/>
  <c r="AA980" i="1"/>
  <c r="AE980" i="1" s="1"/>
  <c r="AA979" i="1"/>
  <c r="AE979" i="1" s="1"/>
  <c r="AA978" i="1"/>
  <c r="AE978" i="1" s="1"/>
  <c r="AA977" i="1"/>
  <c r="AE977" i="1" s="1"/>
  <c r="AA976" i="1"/>
  <c r="AE976" i="1" s="1"/>
  <c r="AA775" i="1"/>
  <c r="AE775" i="1" s="1"/>
  <c r="AA774" i="1"/>
  <c r="AE774" i="1" s="1"/>
  <c r="AA773" i="1"/>
  <c r="AE773" i="1" s="1"/>
  <c r="AA772" i="1"/>
  <c r="AE772" i="1" s="1"/>
  <c r="AA771" i="1"/>
  <c r="AE771" i="1" s="1"/>
  <c r="AA770" i="1"/>
  <c r="AE770" i="1" s="1"/>
  <c r="AA769" i="1"/>
  <c r="AE769" i="1" s="1"/>
  <c r="AA768" i="1"/>
  <c r="AE768" i="1" s="1"/>
  <c r="AA767" i="1"/>
  <c r="AE767" i="1" s="1"/>
  <c r="AA766" i="1"/>
  <c r="AE766" i="1" s="1"/>
  <c r="AA765" i="1"/>
  <c r="AE765" i="1" s="1"/>
  <c r="AA764" i="1"/>
  <c r="AE764" i="1" s="1"/>
  <c r="AA763" i="1"/>
  <c r="AE763" i="1" s="1"/>
  <c r="AA762" i="1"/>
  <c r="AE762" i="1" s="1"/>
  <c r="AA761" i="1"/>
  <c r="AE761" i="1" s="1"/>
  <c r="AA760" i="1"/>
  <c r="AE760" i="1" s="1"/>
  <c r="AA759" i="1"/>
  <c r="AE759" i="1" s="1"/>
  <c r="AA758" i="1"/>
  <c r="AE758" i="1" s="1"/>
  <c r="AA757" i="1"/>
  <c r="AE757" i="1" s="1"/>
  <c r="AA756" i="1"/>
  <c r="AE756" i="1" s="1"/>
  <c r="AA755" i="1"/>
  <c r="AE755" i="1" s="1"/>
  <c r="AA754" i="1"/>
  <c r="AE754" i="1" s="1"/>
  <c r="AA753" i="1"/>
  <c r="AE753" i="1" s="1"/>
  <c r="AA752" i="1"/>
  <c r="AE752" i="1" s="1"/>
  <c r="AA751" i="1"/>
  <c r="AE751" i="1" s="1"/>
  <c r="AA750" i="1"/>
  <c r="AE750" i="1" s="1"/>
  <c r="AA749" i="1"/>
  <c r="AE749" i="1" s="1"/>
  <c r="AA748" i="1"/>
  <c r="AE748" i="1" s="1"/>
  <c r="AA747" i="1"/>
  <c r="AE747" i="1" s="1"/>
  <c r="AA746" i="1"/>
  <c r="AE746" i="1" s="1"/>
  <c r="AA745" i="1"/>
  <c r="AE745" i="1" s="1"/>
  <c r="AA744" i="1"/>
  <c r="AE744" i="1" s="1"/>
  <c r="AA743" i="1"/>
  <c r="AE743" i="1" s="1"/>
  <c r="AA742" i="1"/>
  <c r="AE742" i="1" s="1"/>
  <c r="AA741" i="1"/>
  <c r="AE741" i="1" s="1"/>
  <c r="AA740" i="1"/>
  <c r="AE740" i="1" s="1"/>
  <c r="AA739" i="1"/>
  <c r="AE739" i="1" s="1"/>
  <c r="AA738" i="1"/>
  <c r="AE738" i="1" s="1"/>
  <c r="AA737" i="1"/>
  <c r="AE737" i="1" s="1"/>
  <c r="AA736" i="1"/>
  <c r="AE736" i="1" s="1"/>
  <c r="AA735" i="1"/>
  <c r="AE735" i="1" s="1"/>
  <c r="AA734" i="1"/>
  <c r="AE734" i="1" s="1"/>
  <c r="AA733" i="1"/>
  <c r="AE733" i="1" s="1"/>
  <c r="AA732" i="1"/>
  <c r="AE732" i="1" s="1"/>
  <c r="AA731" i="1"/>
  <c r="AE731" i="1" s="1"/>
  <c r="AA730" i="1"/>
  <c r="AE730" i="1" s="1"/>
  <c r="AA729" i="1"/>
  <c r="AE729" i="1" s="1"/>
  <c r="AA728" i="1"/>
  <c r="AE728" i="1" s="1"/>
  <c r="AA727" i="1"/>
  <c r="AE727" i="1" s="1"/>
  <c r="AA726" i="1"/>
  <c r="AE726" i="1" s="1"/>
  <c r="AA725" i="1"/>
  <c r="AE725" i="1" s="1"/>
  <c r="AA724" i="1"/>
  <c r="AE724" i="1" s="1"/>
  <c r="AA723" i="1"/>
  <c r="AE723" i="1" s="1"/>
  <c r="AA722" i="1"/>
  <c r="AE722" i="1" s="1"/>
  <c r="AA721" i="1"/>
  <c r="AE721" i="1" s="1"/>
  <c r="AA720" i="1"/>
  <c r="AE720" i="1" s="1"/>
  <c r="AA719" i="1"/>
  <c r="AE719" i="1" s="1"/>
  <c r="AA718" i="1"/>
  <c r="AE718" i="1" s="1"/>
  <c r="AA717" i="1"/>
  <c r="AE717" i="1" s="1"/>
  <c r="AA716" i="1"/>
  <c r="AE716" i="1" s="1"/>
  <c r="AA715" i="1"/>
  <c r="AE715" i="1" s="1"/>
  <c r="AA714" i="1"/>
  <c r="AE714" i="1" s="1"/>
  <c r="AA713" i="1"/>
  <c r="AE713" i="1" s="1"/>
  <c r="AA712" i="1"/>
  <c r="AE712" i="1" s="1"/>
  <c r="AA711" i="1"/>
  <c r="AE711" i="1" s="1"/>
  <c r="AA710" i="1"/>
  <c r="AE710" i="1" s="1"/>
  <c r="AA709" i="1"/>
  <c r="AE709" i="1" s="1"/>
  <c r="AA708" i="1"/>
  <c r="AE708" i="1" s="1"/>
  <c r="AA707" i="1"/>
  <c r="AE707" i="1" s="1"/>
  <c r="AA706" i="1"/>
  <c r="AE706" i="1" s="1"/>
  <c r="AA705" i="1"/>
  <c r="AE705" i="1" s="1"/>
  <c r="AA704" i="1"/>
  <c r="AE704" i="1" s="1"/>
  <c r="AA703" i="1"/>
  <c r="AE703" i="1" s="1"/>
  <c r="AA702" i="1"/>
  <c r="AE702" i="1" s="1"/>
  <c r="AA701" i="1"/>
  <c r="AE701" i="1" s="1"/>
  <c r="AA700" i="1"/>
  <c r="AE700" i="1" s="1"/>
  <c r="AA699" i="1"/>
  <c r="AE699" i="1" s="1"/>
  <c r="AA698" i="1"/>
  <c r="AE698" i="1" s="1"/>
  <c r="AA697" i="1"/>
  <c r="AE697" i="1" s="1"/>
  <c r="AA696" i="1"/>
  <c r="AE696" i="1" s="1"/>
  <c r="AA695" i="1"/>
  <c r="AE695" i="1" s="1"/>
  <c r="AA694" i="1"/>
  <c r="AE694" i="1" s="1"/>
  <c r="AA693" i="1"/>
  <c r="AE693" i="1" s="1"/>
  <c r="AA692" i="1"/>
  <c r="AE692" i="1" s="1"/>
  <c r="AA691" i="1"/>
  <c r="AE691" i="1" s="1"/>
  <c r="AA690" i="1"/>
  <c r="AE690" i="1" s="1"/>
  <c r="AA689" i="1"/>
  <c r="AE689" i="1" s="1"/>
  <c r="AA688" i="1"/>
  <c r="AE688" i="1" s="1"/>
  <c r="AA687" i="1"/>
  <c r="AE687" i="1" s="1"/>
  <c r="AA686" i="1"/>
  <c r="AE686" i="1" s="1"/>
  <c r="AA685" i="1"/>
  <c r="AE685" i="1" s="1"/>
  <c r="AA684" i="1"/>
  <c r="AE684" i="1" s="1"/>
  <c r="AA683" i="1"/>
  <c r="AE683" i="1" s="1"/>
  <c r="AA682" i="1"/>
  <c r="AE682" i="1" s="1"/>
  <c r="AA681" i="1"/>
  <c r="AE681" i="1" s="1"/>
  <c r="AA680" i="1"/>
  <c r="AE680" i="1" s="1"/>
  <c r="AA679" i="1"/>
  <c r="AE679" i="1" s="1"/>
  <c r="AA678" i="1"/>
  <c r="AE678" i="1" s="1"/>
  <c r="AA677" i="1"/>
  <c r="AE677" i="1" s="1"/>
  <c r="AA676" i="1"/>
  <c r="AE676" i="1" s="1"/>
  <c r="AA675" i="1"/>
  <c r="AE675" i="1" s="1"/>
  <c r="AA674" i="1"/>
  <c r="AE674" i="1" s="1"/>
  <c r="AA673" i="1"/>
  <c r="AE673" i="1" s="1"/>
  <c r="AA672" i="1"/>
  <c r="AE672" i="1" s="1"/>
  <c r="AA671" i="1"/>
  <c r="AE671" i="1" s="1"/>
  <c r="AA670" i="1"/>
  <c r="AE670" i="1" s="1"/>
  <c r="AA669" i="1"/>
  <c r="AE669" i="1" s="1"/>
  <c r="AA668" i="1"/>
  <c r="AE668" i="1" s="1"/>
  <c r="AA667" i="1"/>
  <c r="AE667" i="1" s="1"/>
  <c r="AA666" i="1"/>
  <c r="AE666" i="1" s="1"/>
  <c r="AA665" i="1"/>
  <c r="AE665" i="1" s="1"/>
  <c r="AA664" i="1"/>
  <c r="AE664" i="1" s="1"/>
  <c r="AA663" i="1"/>
  <c r="AE663" i="1" s="1"/>
  <c r="AA662" i="1"/>
  <c r="AE662" i="1" s="1"/>
  <c r="AA661" i="1"/>
  <c r="AE661" i="1" s="1"/>
  <c r="AA660" i="1"/>
  <c r="AE660" i="1" s="1"/>
  <c r="AA659" i="1"/>
  <c r="AE659" i="1" s="1"/>
  <c r="AA658" i="1"/>
  <c r="AE658" i="1" s="1"/>
  <c r="AA657" i="1"/>
  <c r="AE657" i="1" s="1"/>
  <c r="AA656" i="1"/>
  <c r="AE656" i="1" s="1"/>
  <c r="AA655" i="1"/>
  <c r="AE655" i="1" s="1"/>
  <c r="AA654" i="1"/>
  <c r="AE654" i="1" s="1"/>
  <c r="AA653" i="1"/>
  <c r="AE653" i="1" s="1"/>
  <c r="AA652" i="1"/>
  <c r="AE652" i="1" s="1"/>
  <c r="AA651" i="1"/>
  <c r="AE651" i="1" s="1"/>
  <c r="AA650" i="1"/>
  <c r="AE650" i="1" s="1"/>
  <c r="AA649" i="1"/>
  <c r="AE649" i="1" s="1"/>
  <c r="AA648" i="1"/>
  <c r="AE648" i="1" s="1"/>
  <c r="AA647" i="1"/>
  <c r="AE647" i="1" s="1"/>
  <c r="AA646" i="1"/>
  <c r="AE646" i="1" s="1"/>
  <c r="AA645" i="1"/>
  <c r="AE645" i="1" s="1"/>
  <c r="AA644" i="1"/>
  <c r="AE644" i="1" s="1"/>
  <c r="AA643" i="1"/>
  <c r="AE643" i="1" s="1"/>
  <c r="AA642" i="1"/>
  <c r="AE642" i="1" s="1"/>
  <c r="AA641" i="1"/>
  <c r="AE641" i="1" s="1"/>
  <c r="AA640" i="1"/>
  <c r="AE640" i="1" s="1"/>
  <c r="AA639" i="1"/>
  <c r="AE639" i="1" s="1"/>
  <c r="AA638" i="1"/>
  <c r="AE638" i="1" s="1"/>
  <c r="AA637" i="1"/>
  <c r="AE637" i="1" s="1"/>
  <c r="AA636" i="1"/>
  <c r="AE636" i="1" s="1"/>
  <c r="AA635" i="1"/>
  <c r="AE635" i="1" s="1"/>
  <c r="AA634" i="1"/>
  <c r="AE634" i="1" s="1"/>
  <c r="AA633" i="1"/>
  <c r="AE633" i="1" s="1"/>
  <c r="AA632" i="1"/>
  <c r="AE632" i="1" s="1"/>
  <c r="AA631" i="1"/>
  <c r="AE631" i="1" s="1"/>
  <c r="AA630" i="1"/>
  <c r="AE630" i="1" s="1"/>
  <c r="AA629" i="1"/>
  <c r="AE629" i="1" s="1"/>
  <c r="AA628" i="1"/>
  <c r="AE628" i="1" s="1"/>
  <c r="AA627" i="1"/>
  <c r="AE627" i="1" s="1"/>
  <c r="AA626" i="1"/>
  <c r="AE626" i="1" s="1"/>
  <c r="AA625" i="1"/>
  <c r="AE625" i="1" s="1"/>
  <c r="AA624" i="1"/>
  <c r="AE624" i="1" s="1"/>
  <c r="AA623" i="1"/>
  <c r="AE623" i="1" s="1"/>
  <c r="AA622" i="1"/>
  <c r="AE622" i="1" s="1"/>
  <c r="AA621" i="1"/>
  <c r="AE621" i="1" s="1"/>
  <c r="AA620" i="1"/>
  <c r="AE620" i="1" s="1"/>
  <c r="AA619" i="1"/>
  <c r="AE619" i="1" s="1"/>
  <c r="AA618" i="1"/>
  <c r="AE618" i="1" s="1"/>
  <c r="AA617" i="1"/>
  <c r="AE617" i="1" s="1"/>
  <c r="AA616" i="1"/>
  <c r="AE616" i="1" s="1"/>
  <c r="AA615" i="1"/>
  <c r="AE615" i="1" s="1"/>
  <c r="AA614" i="1"/>
  <c r="AE614" i="1" s="1"/>
  <c r="AA613" i="1"/>
  <c r="AE613" i="1" s="1"/>
  <c r="AA612" i="1"/>
  <c r="AE612" i="1" s="1"/>
  <c r="AA611" i="1"/>
  <c r="AE611" i="1" s="1"/>
  <c r="AA610" i="1"/>
  <c r="AE610" i="1" s="1"/>
  <c r="AA609" i="1"/>
  <c r="AE609" i="1" s="1"/>
  <c r="AA505" i="1"/>
  <c r="AA403" i="1"/>
  <c r="AA402" i="1"/>
  <c r="AA401" i="1"/>
  <c r="AA400" i="1"/>
  <c r="AA399" i="1"/>
  <c r="AA390" i="1"/>
  <c r="AA398" i="1"/>
  <c r="AA397" i="1"/>
  <c r="AA396" i="1"/>
  <c r="AA395" i="1"/>
  <c r="AA394" i="1"/>
  <c r="AA393" i="1"/>
  <c r="AA392" i="1"/>
  <c r="AA391" i="1"/>
  <c r="AA389" i="1"/>
  <c r="AA388" i="1"/>
  <c r="AA387" i="1"/>
  <c r="AA386" i="1"/>
  <c r="AA385" i="1"/>
  <c r="AA384" i="1"/>
  <c r="AA383" i="1"/>
  <c r="AA382" i="1"/>
  <c r="AA381" i="1"/>
  <c r="AA380" i="1"/>
  <c r="AA379" i="1"/>
  <c r="AA378" i="1"/>
  <c r="AA377" i="1"/>
  <c r="AA376" i="1"/>
  <c r="AA375" i="1"/>
  <c r="AA374" i="1"/>
  <c r="AA373" i="1"/>
  <c r="AA372" i="1"/>
  <c r="AA369" i="1"/>
  <c r="AA368" i="1"/>
  <c r="AA366" i="1"/>
  <c r="AA364" i="1"/>
  <c r="AA371" i="1"/>
  <c r="AA370" i="1"/>
  <c r="AA367" i="1"/>
  <c r="AA365" i="1"/>
  <c r="AA363" i="1"/>
  <c r="AA362" i="1"/>
  <c r="AA361" i="1"/>
  <c r="AA360" i="1"/>
  <c r="AA359" i="1"/>
  <c r="AA358" i="1"/>
  <c r="AA357" i="1"/>
  <c r="AA354" i="1"/>
  <c r="AA356" i="1"/>
  <c r="AA355" i="1"/>
  <c r="AA353" i="1"/>
  <c r="AA352" i="1"/>
  <c r="AA351" i="1"/>
  <c r="AA350" i="1"/>
  <c r="AA349" i="1"/>
  <c r="AA348" i="1"/>
  <c r="AA342" i="1"/>
  <c r="AA341" i="1"/>
  <c r="AA340" i="1"/>
  <c r="AA339" i="1"/>
  <c r="AA347" i="1"/>
  <c r="AA337" i="1"/>
  <c r="AA346" i="1"/>
  <c r="AA345" i="1"/>
  <c r="AA344" i="1"/>
  <c r="AA343" i="1"/>
  <c r="AA338" i="1"/>
  <c r="AA336" i="1"/>
  <c r="AA335" i="1"/>
  <c r="AA334" i="1"/>
  <c r="AA333" i="1"/>
  <c r="AA325" i="1"/>
  <c r="AA332" i="1"/>
  <c r="AA331" i="1"/>
  <c r="AA330" i="1"/>
  <c r="AA324" i="1"/>
  <c r="AA329" i="1"/>
  <c r="AA328" i="1"/>
  <c r="AA327" i="1"/>
  <c r="AA326" i="1"/>
  <c r="AA323" i="1"/>
  <c r="AA322" i="1"/>
  <c r="AA320" i="1"/>
  <c r="AA321" i="1"/>
  <c r="AA319" i="1"/>
  <c r="AA314" i="1"/>
  <c r="AA318" i="1"/>
  <c r="AA313" i="1"/>
  <c r="AA317" i="1"/>
  <c r="AA316" i="1"/>
  <c r="AA315" i="1"/>
  <c r="AA312" i="1"/>
  <c r="AA311" i="1"/>
  <c r="AA310" i="1"/>
  <c r="AA309" i="1"/>
  <c r="AA308" i="1"/>
  <c r="AA307" i="1"/>
  <c r="AA306" i="1"/>
  <c r="AA305" i="1"/>
  <c r="AA304" i="1"/>
  <c r="AA303" i="1"/>
  <c r="AA302" i="1"/>
  <c r="AA301" i="1"/>
  <c r="AA300" i="1"/>
  <c r="AA299" i="1"/>
  <c r="AA298" i="1"/>
  <c r="AA297" i="1"/>
  <c r="AA296" i="1"/>
  <c r="AA295" i="1"/>
  <c r="AA294" i="1"/>
  <c r="AA293" i="1"/>
  <c r="AA291" i="1"/>
  <c r="AA292" i="1"/>
  <c r="AA287" i="1"/>
  <c r="AA290" i="1"/>
  <c r="AA286" i="1"/>
  <c r="AA289" i="1"/>
  <c r="AA288" i="1"/>
  <c r="AA285" i="1"/>
  <c r="AA284" i="1"/>
  <c r="AA283" i="1"/>
  <c r="AA282" i="1"/>
  <c r="AA281" i="1"/>
  <c r="AA276" i="1"/>
  <c r="AA275" i="1"/>
  <c r="AA274" i="1"/>
  <c r="AA273" i="1"/>
  <c r="AA272" i="1"/>
  <c r="AA271" i="1"/>
  <c r="AA270" i="1"/>
  <c r="AA269" i="1"/>
  <c r="AA268" i="1"/>
  <c r="AA267" i="1"/>
  <c r="AA266" i="1"/>
  <c r="AA265" i="1"/>
  <c r="AA264" i="1"/>
  <c r="AA263" i="1"/>
  <c r="AA262" i="1"/>
  <c r="AA261" i="1"/>
  <c r="AA260" i="1"/>
  <c r="AA259" i="1"/>
  <c r="AA280" i="1"/>
  <c r="AA279" i="1"/>
  <c r="AA278" i="1"/>
  <c r="AA277" i="1"/>
  <c r="AA257" i="1"/>
  <c r="AA258" i="1"/>
  <c r="AA255" i="1"/>
  <c r="AA256" i="1"/>
  <c r="AA254" i="1"/>
  <c r="AA252" i="1"/>
  <c r="AA251" i="1"/>
  <c r="AA253" i="1"/>
  <c r="AA250" i="1"/>
  <c r="AA249" i="1"/>
  <c r="AA248" i="1"/>
  <c r="AA247" i="1"/>
  <c r="AA241" i="1"/>
  <c r="AA246" i="1"/>
  <c r="AA244" i="1"/>
  <c r="AA242" i="1"/>
  <c r="AA239" i="1"/>
  <c r="AA240" i="1"/>
  <c r="AA243" i="1"/>
  <c r="AA245" i="1"/>
  <c r="AA235" i="1"/>
  <c r="AA233" i="1"/>
  <c r="AA238" i="1"/>
  <c r="AA237" i="1"/>
  <c r="AA236" i="1"/>
  <c r="AA234" i="1"/>
  <c r="AA232" i="1"/>
  <c r="AA231" i="1"/>
  <c r="AA230" i="1"/>
  <c r="AA229" i="1"/>
  <c r="AA228" i="1"/>
  <c r="AA227" i="1"/>
  <c r="AA225" i="1"/>
  <c r="AA224" i="1"/>
  <c r="AA226" i="1"/>
  <c r="AA220" i="1"/>
  <c r="AA219" i="1"/>
  <c r="AA218" i="1"/>
  <c r="AA217" i="1"/>
  <c r="AA223" i="1"/>
  <c r="AA222" i="1"/>
  <c r="AA216" i="1"/>
  <c r="AA215" i="1"/>
  <c r="AA213" i="1"/>
  <c r="AA221" i="1"/>
  <c r="AA214" i="1"/>
  <c r="AA212" i="1"/>
  <c r="AA210" i="1"/>
  <c r="AA209" i="1"/>
  <c r="AA211"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79" i="1"/>
  <c r="AA180" i="1"/>
  <c r="AA178" i="1"/>
  <c r="AA181" i="1"/>
  <c r="AA184" i="1"/>
  <c r="AA183" i="1"/>
  <c r="AA182" i="1"/>
  <c r="AA177" i="1"/>
  <c r="AA176" i="1"/>
  <c r="AA175" i="1"/>
  <c r="AA174" i="1"/>
  <c r="AA173" i="1"/>
  <c r="AA168" i="1"/>
  <c r="AA172" i="1"/>
  <c r="AA171" i="1"/>
  <c r="AA167" i="1"/>
  <c r="AA166" i="1"/>
  <c r="AA165" i="1"/>
  <c r="AA170" i="1"/>
  <c r="AA169" i="1"/>
  <c r="AA163" i="1"/>
  <c r="AA162" i="1"/>
  <c r="AA161" i="1"/>
  <c r="AA164" i="1"/>
  <c r="AA160" i="1"/>
  <c r="AA159" i="1"/>
  <c r="AA430" i="1"/>
  <c r="AG430" i="1" s="1"/>
  <c r="AA429" i="1"/>
  <c r="AG429" i="1" s="1"/>
  <c r="AA428" i="1"/>
  <c r="AG428" i="1" s="1"/>
  <c r="AA427" i="1"/>
  <c r="AG427" i="1" s="1"/>
  <c r="AA426" i="1"/>
  <c r="AG426" i="1" s="1"/>
  <c r="AA425" i="1"/>
  <c r="AG425" i="1" s="1"/>
  <c r="AA424" i="1"/>
  <c r="AG424" i="1" s="1"/>
  <c r="AA423" i="1"/>
  <c r="AA422" i="1"/>
  <c r="AA421" i="1"/>
  <c r="AA420" i="1"/>
  <c r="AA419" i="1"/>
  <c r="AG419" i="1" s="1"/>
  <c r="AA418" i="1"/>
  <c r="AA417" i="1"/>
  <c r="AG417" i="1" s="1"/>
  <c r="AA416" i="1"/>
  <c r="AG416" i="1" s="1"/>
  <c r="AA415" i="1"/>
  <c r="AA414" i="1"/>
  <c r="AG414" i="1" s="1"/>
  <c r="AA413" i="1"/>
  <c r="AA412" i="1"/>
  <c r="AG412" i="1" s="1"/>
  <c r="AA411" i="1"/>
  <c r="AG411" i="1" s="1"/>
  <c r="AA410" i="1"/>
  <c r="AG410" i="1" s="1"/>
  <c r="AA409" i="1"/>
  <c r="AG409" i="1" s="1"/>
  <c r="AA408" i="1"/>
  <c r="AA407" i="1"/>
  <c r="AA406" i="1"/>
  <c r="AA405" i="1"/>
  <c r="AA404" i="1"/>
  <c r="AG404" i="1" s="1"/>
  <c r="AA158" i="1"/>
  <c r="AA157" i="1"/>
  <c r="AA156" i="1"/>
  <c r="AA155" i="1"/>
  <c r="AA154" i="1"/>
  <c r="AA153" i="1"/>
  <c r="AA152" i="1"/>
  <c r="AA151" i="1"/>
  <c r="AA150" i="1"/>
  <c r="AA149" i="1"/>
  <c r="AA148" i="1"/>
  <c r="AA147" i="1"/>
  <c r="AA146" i="1"/>
  <c r="AA145" i="1"/>
  <c r="AA144" i="1"/>
  <c r="AG144" i="1" s="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E281" i="1" s="1"/>
  <c r="AA109" i="1"/>
  <c r="AA108" i="1"/>
  <c r="AA107" i="1"/>
  <c r="AA106" i="1"/>
  <c r="AA105" i="1"/>
  <c r="AA104" i="1"/>
  <c r="AA103" i="1"/>
  <c r="AA102" i="1"/>
  <c r="AA101" i="1"/>
  <c r="AA100" i="1"/>
  <c r="AA99" i="1"/>
  <c r="AA98" i="1"/>
  <c r="AA97" i="1"/>
  <c r="AA96" i="1"/>
  <c r="AA95" i="1"/>
  <c r="AA94" i="1"/>
  <c r="AA93" i="1"/>
  <c r="AA92" i="1"/>
  <c r="AA91" i="1"/>
  <c r="AA90" i="1"/>
  <c r="AA89" i="1"/>
  <c r="AA88" i="1"/>
  <c r="AG88" i="1" s="1"/>
  <c r="AA87" i="1"/>
  <c r="AA86" i="1"/>
  <c r="AA85" i="1"/>
  <c r="AA84" i="1"/>
  <c r="AA83" i="1"/>
  <c r="AA82" i="1"/>
  <c r="AA81" i="1"/>
  <c r="AA80" i="1"/>
  <c r="AA79" i="1"/>
  <c r="AA78" i="1"/>
  <c r="AA77" i="1"/>
  <c r="AG77" i="1" s="1"/>
  <c r="AA76" i="1"/>
  <c r="AG76" i="1" s="1"/>
  <c r="AA75" i="1"/>
  <c r="AA74" i="1"/>
  <c r="AA73" i="1"/>
  <c r="AA72" i="1"/>
  <c r="AA71" i="1"/>
  <c r="AA70" i="1"/>
  <c r="AA69" i="1"/>
  <c r="AA68" i="1"/>
  <c r="AA67" i="1"/>
  <c r="AA66" i="1"/>
  <c r="AA65" i="1"/>
  <c r="AA64" i="1"/>
  <c r="AA63" i="1"/>
  <c r="AG63" i="1" s="1"/>
  <c r="AA62" i="1"/>
  <c r="AA61" i="1"/>
  <c r="AA60" i="1"/>
  <c r="AA59" i="1"/>
  <c r="AG59" i="1" s="1"/>
  <c r="AA58" i="1"/>
  <c r="AG58" i="1" s="1"/>
  <c r="AA57" i="1"/>
  <c r="AG57" i="1" s="1"/>
  <c r="AA56" i="1"/>
  <c r="AA55" i="1"/>
  <c r="AA54" i="1"/>
  <c r="AA53" i="1"/>
  <c r="AA52" i="1"/>
  <c r="AA51" i="1"/>
  <c r="AG51" i="1" s="1"/>
  <c r="AA50" i="1"/>
  <c r="AA49" i="1"/>
  <c r="AA48" i="1"/>
  <c r="AA47" i="1"/>
  <c r="AA46" i="1"/>
  <c r="AA45" i="1"/>
  <c r="AA44" i="1"/>
  <c r="AG215" i="1" s="1"/>
  <c r="AA43" i="1"/>
  <c r="AA42" i="1"/>
  <c r="AA41" i="1"/>
  <c r="AA40" i="1"/>
  <c r="AA39" i="1"/>
  <c r="AA38" i="1"/>
  <c r="AA37" i="1"/>
  <c r="AA36" i="1"/>
  <c r="AA35" i="1"/>
  <c r="AA34" i="1"/>
  <c r="AG34" i="1" s="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G6" i="1" s="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571" i="1"/>
  <c r="AG571" i="1" s="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G532" i="1" s="1"/>
  <c r="AA504" i="1"/>
  <c r="AA503" i="1"/>
  <c r="AA502" i="1"/>
  <c r="AA501" i="1"/>
  <c r="AA500" i="1"/>
  <c r="AA499" i="1"/>
  <c r="AA498" i="1"/>
  <c r="AA497" i="1"/>
  <c r="AA496" i="1"/>
  <c r="AG496" i="1" s="1"/>
  <c r="AA495" i="1"/>
  <c r="AG495" i="1" s="1"/>
  <c r="AA494" i="1"/>
  <c r="AA493" i="1"/>
  <c r="AG493" i="1" s="1"/>
  <c r="AA492" i="1"/>
  <c r="AG492" i="1" s="1"/>
  <c r="AA491" i="1"/>
  <c r="AA490" i="1"/>
  <c r="AA489" i="1"/>
  <c r="AA488" i="1"/>
  <c r="AG488" i="1" s="1"/>
  <c r="AA487" i="1"/>
  <c r="AG487" i="1" s="1"/>
  <c r="AA486" i="1"/>
  <c r="AG486" i="1" s="1"/>
  <c r="AA485" i="1"/>
  <c r="AG485" i="1" s="1"/>
  <c r="AA484" i="1"/>
  <c r="AA483" i="1"/>
  <c r="AA482" i="1"/>
  <c r="AA481" i="1"/>
  <c r="AG481" i="1" s="1"/>
  <c r="AA480" i="1"/>
  <c r="AG480" i="1" s="1"/>
  <c r="AA479" i="1"/>
  <c r="AA478" i="1"/>
  <c r="AA477" i="1"/>
  <c r="AG477" i="1" s="1"/>
  <c r="AA476" i="1"/>
  <c r="AG476" i="1" s="1"/>
  <c r="AA475" i="1"/>
  <c r="AG475" i="1" s="1"/>
  <c r="AA474" i="1"/>
  <c r="AA473" i="1"/>
  <c r="AG473" i="1" s="1"/>
  <c r="AA472" i="1"/>
  <c r="AG472" i="1" s="1"/>
  <c r="AA471" i="1"/>
  <c r="AA470" i="1"/>
  <c r="AA531" i="1"/>
  <c r="AA530" i="1"/>
  <c r="AA529" i="1"/>
  <c r="AA528" i="1"/>
  <c r="AA527" i="1"/>
  <c r="AA526" i="1"/>
  <c r="AA525" i="1"/>
  <c r="AA524" i="1"/>
  <c r="AG524" i="1" s="1"/>
  <c r="AA523" i="1"/>
  <c r="AA522" i="1"/>
  <c r="AA521" i="1"/>
  <c r="AA520" i="1"/>
  <c r="AG520" i="1" s="1"/>
  <c r="AA519" i="1"/>
  <c r="AA518" i="1"/>
  <c r="AA517" i="1"/>
  <c r="AA516" i="1"/>
  <c r="AA515" i="1"/>
  <c r="AA514" i="1"/>
  <c r="AA513" i="1"/>
  <c r="AA512" i="1"/>
  <c r="AG512" i="1" s="1"/>
  <c r="AA511" i="1"/>
  <c r="AA510" i="1"/>
  <c r="AG510" i="1" s="1"/>
  <c r="AA509" i="1"/>
  <c r="AG509" i="1" s="1"/>
  <c r="AA508" i="1"/>
  <c r="AG508" i="1" s="1"/>
  <c r="AA507" i="1"/>
  <c r="AG507" i="1" s="1"/>
  <c r="AA506" i="1"/>
  <c r="AA608" i="1"/>
  <c r="AA607" i="1"/>
  <c r="AA606" i="1"/>
  <c r="AA605" i="1"/>
  <c r="AA604" i="1"/>
  <c r="AA603" i="1"/>
  <c r="AA602" i="1"/>
  <c r="AA601" i="1"/>
  <c r="AA600" i="1"/>
  <c r="AA599" i="1"/>
  <c r="AA598" i="1"/>
  <c r="AA597" i="1"/>
  <c r="AA596" i="1"/>
  <c r="AA595" i="1"/>
  <c r="AA594" i="1"/>
  <c r="AA593" i="1"/>
  <c r="AA592" i="1"/>
  <c r="AA591" i="1"/>
  <c r="AA590" i="1"/>
  <c r="AA589" i="1"/>
  <c r="AG589" i="1" s="1"/>
  <c r="AA588" i="1"/>
  <c r="AA587" i="1"/>
  <c r="AG587" i="1" s="1"/>
  <c r="AA586" i="1"/>
  <c r="AA585" i="1"/>
  <c r="AG585" i="1" s="1"/>
  <c r="AA584" i="1"/>
  <c r="AA583" i="1"/>
  <c r="AA582" i="1"/>
  <c r="AA581" i="1"/>
  <c r="AA580" i="1"/>
  <c r="AA579" i="1"/>
  <c r="AA578" i="1"/>
  <c r="AA577" i="1"/>
  <c r="AA576" i="1"/>
  <c r="AA575" i="1"/>
  <c r="AA574" i="1"/>
  <c r="AA573" i="1"/>
  <c r="AE285" i="1" l="1"/>
  <c r="AE138" i="1"/>
  <c r="AE135" i="1"/>
  <c r="AE124" i="1"/>
  <c r="AE108" i="1"/>
  <c r="AE118" i="1"/>
  <c r="AE72" i="1"/>
  <c r="AE223" i="1"/>
  <c r="AE7" i="1"/>
  <c r="AE13" i="1"/>
  <c r="AE25" i="1"/>
  <c r="AE31" i="1"/>
  <c r="AE37" i="1"/>
  <c r="AE170" i="1"/>
  <c r="AE253" i="1"/>
  <c r="AE534" i="1"/>
  <c r="AE607" i="1"/>
  <c r="AE67" i="1"/>
  <c r="AE97" i="1"/>
  <c r="AE272" i="1"/>
  <c r="AE608" i="1"/>
  <c r="AE243" i="1"/>
  <c r="AE8" i="1"/>
  <c r="AE63" i="1"/>
  <c r="AG194" i="1"/>
  <c r="AG22" i="1"/>
  <c r="AG55" i="1"/>
  <c r="AG519" i="1"/>
  <c r="AE189" i="1"/>
  <c r="AG212" i="1"/>
  <c r="AG41" i="1"/>
  <c r="AG332" i="1"/>
  <c r="AG406" i="1"/>
  <c r="AG344" i="1"/>
  <c r="AG418" i="1"/>
  <c r="AG80" i="1"/>
  <c r="AG482" i="1"/>
  <c r="AE148" i="1"/>
  <c r="AG197" i="1"/>
  <c r="AG25" i="1"/>
  <c r="AE203" i="1"/>
  <c r="AG214" i="1"/>
  <c r="AG43" i="1"/>
  <c r="AG346" i="1"/>
  <c r="AG420" i="1"/>
  <c r="AE473" i="1"/>
  <c r="AE604" i="1"/>
  <c r="AE239" i="1"/>
  <c r="AG341" i="1"/>
  <c r="AG415" i="1"/>
  <c r="AG349" i="1"/>
  <c r="AG423" i="1"/>
  <c r="AG196" i="1"/>
  <c r="AG24" i="1"/>
  <c r="AE603" i="1"/>
  <c r="AG359" i="1"/>
  <c r="AG528" i="1"/>
  <c r="AE605" i="1"/>
  <c r="AE48" i="1"/>
  <c r="AE175" i="1"/>
  <c r="AG210" i="1"/>
  <c r="AG39" i="1"/>
  <c r="AG348" i="1"/>
  <c r="AG422" i="1"/>
  <c r="AE451" i="1"/>
  <c r="AE606" i="1"/>
  <c r="AE119" i="1"/>
  <c r="AE10" i="1"/>
  <c r="AE52" i="1"/>
  <c r="AE109" i="1"/>
  <c r="AE358" i="1"/>
  <c r="AE11" i="1"/>
  <c r="AE17" i="1"/>
  <c r="AE29" i="1"/>
  <c r="AE58" i="1"/>
  <c r="AE82" i="1"/>
  <c r="AE88" i="1"/>
  <c r="AE100" i="1"/>
  <c r="AE116" i="1"/>
  <c r="AE122" i="1"/>
  <c r="AE192" i="1"/>
  <c r="AE204" i="1"/>
  <c r="AE209" i="1"/>
  <c r="AE233" i="1"/>
  <c r="AE269" i="1"/>
  <c r="AE89" i="1"/>
  <c r="AE457" i="1"/>
  <c r="AE469" i="1"/>
  <c r="AE158" i="1"/>
  <c r="AE26" i="1"/>
  <c r="AE153" i="1"/>
  <c r="AE278" i="1"/>
  <c r="AE547" i="1"/>
  <c r="AE541" i="1"/>
  <c r="AE553" i="1"/>
  <c r="AE565" i="1"/>
  <c r="AE571" i="1"/>
  <c r="AE174" i="1"/>
  <c r="AE227" i="1"/>
  <c r="AE263" i="1"/>
  <c r="AE299" i="1"/>
  <c r="AE455" i="1"/>
  <c r="AE467" i="1"/>
  <c r="AE523" i="1"/>
  <c r="AE18" i="1"/>
  <c r="AE140" i="1"/>
  <c r="AE193" i="1"/>
  <c r="AE151" i="1"/>
  <c r="AE187" i="1"/>
  <c r="AE24" i="1"/>
  <c r="AE77" i="1"/>
  <c r="AE43" i="1"/>
  <c r="AE136" i="1"/>
  <c r="AE182" i="1"/>
  <c r="AE241" i="1"/>
  <c r="AE283" i="1"/>
  <c r="AE289" i="1"/>
  <c r="AE313" i="1"/>
  <c r="AE367" i="1"/>
  <c r="AE379" i="1"/>
  <c r="AE397" i="1"/>
  <c r="AE415" i="1"/>
  <c r="AE427" i="1"/>
  <c r="AE475" i="1"/>
  <c r="AE114" i="1"/>
  <c r="AE551" i="1"/>
  <c r="AE569" i="1"/>
  <c r="AE575" i="1"/>
  <c r="AE581" i="1"/>
  <c r="AE587" i="1"/>
  <c r="AE593" i="1"/>
  <c r="AE599" i="1"/>
  <c r="AE461" i="1"/>
  <c r="AE40" i="1"/>
  <c r="AE81" i="1"/>
  <c r="AE99" i="1"/>
  <c r="AE104" i="1"/>
  <c r="AE161" i="1"/>
  <c r="AE173" i="1"/>
  <c r="AE310" i="1"/>
  <c r="AE497" i="1"/>
  <c r="AE509" i="1"/>
  <c r="AE516" i="1"/>
  <c r="AE522" i="1"/>
  <c r="AE540" i="1"/>
  <c r="AE552" i="1"/>
  <c r="AE558" i="1"/>
  <c r="AE564" i="1"/>
  <c r="AE570" i="1"/>
  <c r="AE515" i="1"/>
  <c r="AE533" i="1"/>
  <c r="AE168" i="1"/>
  <c r="AE559" i="1"/>
  <c r="AE76" i="1"/>
  <c r="AE30" i="1"/>
  <c r="AE36" i="1"/>
  <c r="AE42" i="1"/>
  <c r="AE59" i="1"/>
  <c r="AE65" i="1"/>
  <c r="AE101" i="1"/>
  <c r="AE106" i="1"/>
  <c r="AE117" i="1"/>
  <c r="AE123" i="1"/>
  <c r="AE157" i="1"/>
  <c r="AE181" i="1"/>
  <c r="AE205" i="1"/>
  <c r="AE258" i="1"/>
  <c r="AE264" i="1"/>
  <c r="AE270" i="1"/>
  <c r="AE276" i="1"/>
  <c r="AE300" i="1"/>
  <c r="AE306" i="1"/>
  <c r="AE318" i="1"/>
  <c r="AE324" i="1"/>
  <c r="AE360" i="1"/>
  <c r="AE366" i="1"/>
  <c r="AE378" i="1"/>
  <c r="AE396" i="1"/>
  <c r="AE408" i="1"/>
  <c r="AE420" i="1"/>
  <c r="AE432" i="1"/>
  <c r="AE438" i="1"/>
  <c r="AE450" i="1"/>
  <c r="AE462" i="1"/>
  <c r="AE474" i="1"/>
  <c r="AE486" i="1"/>
  <c r="AE492" i="1"/>
  <c r="AE499" i="1"/>
  <c r="AE511" i="1"/>
  <c r="AE524" i="1"/>
  <c r="AE548" i="1"/>
  <c r="AE560" i="1"/>
  <c r="AE134" i="1"/>
  <c r="AE275" i="1"/>
  <c r="AE479" i="1"/>
  <c r="AE588" i="1"/>
  <c r="AE12" i="1"/>
  <c r="AE129" i="1"/>
  <c r="AE169" i="1"/>
  <c r="AE288" i="1"/>
  <c r="AE456" i="1"/>
  <c r="AE480" i="1"/>
  <c r="AE498" i="1"/>
  <c r="AE152" i="1"/>
  <c r="AE200" i="1"/>
  <c r="AE265" i="1"/>
  <c r="AE391" i="1"/>
  <c r="AE409" i="1"/>
  <c r="AE481" i="1"/>
  <c r="AE487" i="1"/>
  <c r="AE493" i="1"/>
  <c r="AE521" i="1"/>
  <c r="AE128" i="1"/>
  <c r="AE162" i="1"/>
  <c r="AE576" i="1"/>
  <c r="AE600" i="1"/>
  <c r="AE95" i="1"/>
  <c r="AE312" i="1"/>
  <c r="AE468" i="1"/>
  <c r="AE510" i="1"/>
  <c r="AE54" i="1"/>
  <c r="AE130" i="1"/>
  <c r="AE211" i="1"/>
  <c r="AE295" i="1"/>
  <c r="AE361" i="1"/>
  <c r="AE373" i="1"/>
  <c r="AE20" i="1"/>
  <c r="AE38" i="1"/>
  <c r="AE137" i="1"/>
  <c r="AE527" i="1"/>
  <c r="AE41" i="1"/>
  <c r="AE105" i="1"/>
  <c r="AE150" i="1"/>
  <c r="AE383" i="1"/>
  <c r="AE582" i="1"/>
  <c r="AE594" i="1"/>
  <c r="AE111" i="1"/>
  <c r="AE163" i="1"/>
  <c r="AE199" i="1"/>
  <c r="AE216" i="1"/>
  <c r="AE282" i="1"/>
  <c r="AE414" i="1"/>
  <c r="AE426" i="1"/>
  <c r="AE444" i="1"/>
  <c r="AE504" i="1"/>
  <c r="AE529" i="1"/>
  <c r="AE66" i="1"/>
  <c r="AE102" i="1"/>
  <c r="AE112" i="1"/>
  <c r="AE141" i="1"/>
  <c r="AE147" i="1"/>
  <c r="AE164" i="1"/>
  <c r="AE176" i="1"/>
  <c r="AG259" i="1"/>
  <c r="AE301" i="1"/>
  <c r="AE319" i="1"/>
  <c r="AE385" i="1"/>
  <c r="AE403" i="1"/>
  <c r="AE445" i="1"/>
  <c r="AE32" i="1"/>
  <c r="AE125" i="1"/>
  <c r="AE159" i="1"/>
  <c r="AE201" i="1"/>
  <c r="AE218" i="1"/>
  <c r="AE242" i="1"/>
  <c r="AE284" i="1"/>
  <c r="AE103" i="1"/>
  <c r="AE120" i="1"/>
  <c r="AE126" i="1"/>
  <c r="AE143" i="1"/>
  <c r="AE184" i="1"/>
  <c r="AE237" i="1"/>
  <c r="AE279" i="1"/>
  <c r="AE291" i="1"/>
  <c r="AE544" i="1"/>
  <c r="AE574" i="1"/>
  <c r="AE580" i="1"/>
  <c r="AE586" i="1"/>
  <c r="AE592" i="1"/>
  <c r="AE598" i="1"/>
  <c r="AG234" i="1"/>
  <c r="AG405" i="1"/>
  <c r="AG246" i="1"/>
  <c r="AG437" i="1"/>
  <c r="AG354" i="1"/>
  <c r="AG287" i="1"/>
  <c r="AG71" i="1"/>
  <c r="AG110" i="1"/>
  <c r="AG83" i="1"/>
  <c r="AG146" i="1"/>
  <c r="AG228" i="1"/>
  <c r="AG393" i="1"/>
  <c r="AG240" i="1"/>
  <c r="AG421" i="1"/>
  <c r="AG330" i="1"/>
  <c r="AG27" i="1"/>
  <c r="AG336" i="1"/>
  <c r="AG154" i="1"/>
  <c r="AE146" i="1"/>
  <c r="AG222" i="1"/>
  <c r="AG375" i="1"/>
  <c r="AE252" i="1"/>
  <c r="AE294" i="1"/>
  <c r="AG342" i="1"/>
  <c r="AG213" i="1"/>
  <c r="AE528" i="1"/>
  <c r="AG90" i="1"/>
  <c r="AG92" i="1"/>
  <c r="AE188" i="1"/>
  <c r="AE277" i="1"/>
  <c r="AG331" i="1"/>
  <c r="AG61" i="1"/>
  <c r="AG343" i="1"/>
  <c r="AG220" i="1"/>
  <c r="AE439" i="1"/>
  <c r="AE463" i="1"/>
  <c r="AE517" i="1"/>
  <c r="AE577" i="1"/>
  <c r="AE595" i="1"/>
  <c r="AE14" i="1"/>
  <c r="AE50" i="1"/>
  <c r="AG73" i="1"/>
  <c r="AG65" i="1"/>
  <c r="AG79" i="1"/>
  <c r="AG67" i="1"/>
  <c r="AG85" i="1"/>
  <c r="AG36" i="1"/>
  <c r="AG91" i="1"/>
  <c r="AG113" i="1"/>
  <c r="AG133" i="1"/>
  <c r="AE107" i="1"/>
  <c r="AE113" i="1"/>
  <c r="AE131" i="1"/>
  <c r="AE142" i="1"/>
  <c r="AE165" i="1"/>
  <c r="AE171" i="1"/>
  <c r="AE177" i="1"/>
  <c r="AE183" i="1"/>
  <c r="AG195" i="1"/>
  <c r="AG241" i="1"/>
  <c r="AG207" i="1"/>
  <c r="AG318" i="1"/>
  <c r="AE224" i="1"/>
  <c r="AG230" i="1"/>
  <c r="AG397" i="1"/>
  <c r="AG236" i="1"/>
  <c r="AG413" i="1"/>
  <c r="AG248" i="1"/>
  <c r="AG441" i="1"/>
  <c r="AG254" i="1"/>
  <c r="AG449" i="1"/>
  <c r="AE260" i="1"/>
  <c r="AE266" i="1"/>
  <c r="AE290" i="1"/>
  <c r="AE296" i="1"/>
  <c r="AE302" i="1"/>
  <c r="AE308" i="1"/>
  <c r="AE314" i="1"/>
  <c r="AE320" i="1"/>
  <c r="AE326" i="1"/>
  <c r="AG338" i="1"/>
  <c r="AG173" i="1"/>
  <c r="AG350" i="1"/>
  <c r="AG263" i="1"/>
  <c r="AG356" i="1"/>
  <c r="AG299" i="1"/>
  <c r="AE362" i="1"/>
  <c r="AE368" i="1"/>
  <c r="AE374" i="1"/>
  <c r="AE380" i="1"/>
  <c r="AE386" i="1"/>
  <c r="AE392" i="1"/>
  <c r="AE398" i="1"/>
  <c r="AE404" i="1"/>
  <c r="AE410" i="1"/>
  <c r="AE416" i="1"/>
  <c r="AE422" i="1"/>
  <c r="AE428" i="1"/>
  <c r="AE434" i="1"/>
  <c r="AE440" i="1"/>
  <c r="AE446" i="1"/>
  <c r="AE452" i="1"/>
  <c r="AE458" i="1"/>
  <c r="AE464" i="1"/>
  <c r="AE470" i="1"/>
  <c r="AE476" i="1"/>
  <c r="AE482" i="1"/>
  <c r="AE488" i="1"/>
  <c r="AE494" i="1"/>
  <c r="AE500" i="1"/>
  <c r="AE506" i="1"/>
  <c r="AE512" i="1"/>
  <c r="AE518" i="1"/>
  <c r="AE530" i="1"/>
  <c r="AE536" i="1"/>
  <c r="AE542" i="1"/>
  <c r="AE554" i="1"/>
  <c r="AE566" i="1"/>
  <c r="AE572" i="1"/>
  <c r="AE578" i="1"/>
  <c r="AE584" i="1"/>
  <c r="AE590" i="1"/>
  <c r="AE596" i="1"/>
  <c r="AE602" i="1"/>
  <c r="AE384" i="1"/>
  <c r="AE402" i="1"/>
  <c r="AG19" i="1"/>
  <c r="AG462" i="1"/>
  <c r="AE217" i="1"/>
  <c r="AG235" i="1"/>
  <c r="AG407" i="1"/>
  <c r="AE307" i="1"/>
  <c r="AE325" i="1"/>
  <c r="AG337" i="1"/>
  <c r="AG166" i="1"/>
  <c r="AG355" i="1"/>
  <c r="AG293" i="1"/>
  <c r="AE535" i="1"/>
  <c r="AE583" i="1"/>
  <c r="AE601" i="1"/>
  <c r="AG44" i="1"/>
  <c r="AG181" i="1"/>
  <c r="AE61" i="1"/>
  <c r="AE9" i="1"/>
  <c r="AE15" i="1"/>
  <c r="AG21" i="1"/>
  <c r="AG466" i="1"/>
  <c r="AE27" i="1"/>
  <c r="AE33" i="1"/>
  <c r="AE39" i="1"/>
  <c r="AG45" i="1"/>
  <c r="AG182" i="1"/>
  <c r="AE51" i="1"/>
  <c r="AG56" i="1"/>
  <c r="AG360" i="1"/>
  <c r="AE62" i="1"/>
  <c r="AG68" i="1"/>
  <c r="AG29" i="1"/>
  <c r="AG74" i="1"/>
  <c r="AG89" i="1"/>
  <c r="AG86" i="1"/>
  <c r="AG37" i="1"/>
  <c r="AE92" i="1"/>
  <c r="AE98" i="1"/>
  <c r="AE132" i="1"/>
  <c r="AE154" i="1"/>
  <c r="AE160" i="1"/>
  <c r="AE166" i="1"/>
  <c r="AE172" i="1"/>
  <c r="AG178" i="1"/>
  <c r="AG11" i="1"/>
  <c r="AE190" i="1"/>
  <c r="AE202" i="1"/>
  <c r="AG208" i="1"/>
  <c r="AG322" i="1"/>
  <c r="AE213" i="1"/>
  <c r="AE219" i="1"/>
  <c r="AE225" i="1"/>
  <c r="AG231" i="1"/>
  <c r="AG399" i="1"/>
  <c r="AG249" i="1"/>
  <c r="AG443" i="1"/>
  <c r="AE255" i="1"/>
  <c r="AE261" i="1"/>
  <c r="AE267" i="1"/>
  <c r="AE273" i="1"/>
  <c r="AE297" i="1"/>
  <c r="AE303" i="1"/>
  <c r="AE309" i="1"/>
  <c r="AG315" i="1"/>
  <c r="AG408" i="1"/>
  <c r="AE321" i="1"/>
  <c r="AE327" i="1"/>
  <c r="AG333" i="1"/>
  <c r="AG108" i="1"/>
  <c r="AG339" i="1"/>
  <c r="AG192" i="1"/>
  <c r="AG345" i="1"/>
  <c r="AG233" i="1"/>
  <c r="AG351" i="1"/>
  <c r="AG269" i="1"/>
  <c r="AE357" i="1"/>
  <c r="AE363" i="1"/>
  <c r="AE369" i="1"/>
  <c r="AE375" i="1"/>
  <c r="AE381" i="1"/>
  <c r="AE387" i="1"/>
  <c r="AE393" i="1"/>
  <c r="AE399" i="1"/>
  <c r="AE405" i="1"/>
  <c r="AE411" i="1"/>
  <c r="AE417" i="1"/>
  <c r="AE423" i="1"/>
  <c r="AE429" i="1"/>
  <c r="AE435" i="1"/>
  <c r="AE441" i="1"/>
  <c r="AE447" i="1"/>
  <c r="AE453" i="1"/>
  <c r="AE459" i="1"/>
  <c r="AE465" i="1"/>
  <c r="AE471" i="1"/>
  <c r="AE477" i="1"/>
  <c r="AE483" i="1"/>
  <c r="AE489" i="1"/>
  <c r="AE495" i="1"/>
  <c r="AE501" i="1"/>
  <c r="AE507" i="1"/>
  <c r="AE513" i="1"/>
  <c r="AE519" i="1"/>
  <c r="AE525" i="1"/>
  <c r="AE531" i="1"/>
  <c r="AE537" i="1"/>
  <c r="AE543" i="1"/>
  <c r="AE549" i="1"/>
  <c r="AE555" i="1"/>
  <c r="AE561" i="1"/>
  <c r="AE567" i="1"/>
  <c r="AE573" i="1"/>
  <c r="AE579" i="1"/>
  <c r="AE585" i="1"/>
  <c r="AE591" i="1"/>
  <c r="AE597" i="1"/>
  <c r="AE390" i="1"/>
  <c r="AE546" i="1"/>
  <c r="AG49" i="1"/>
  <c r="AG256" i="1"/>
  <c r="AG60" i="1"/>
  <c r="AG452" i="1"/>
  <c r="AG84" i="1"/>
  <c r="AG35" i="1"/>
  <c r="AG206" i="1"/>
  <c r="AG309" i="1"/>
  <c r="AG229" i="1"/>
  <c r="AG395" i="1"/>
  <c r="AG247" i="1"/>
  <c r="AG439" i="1"/>
  <c r="AE421" i="1"/>
  <c r="AE433" i="1"/>
  <c r="AE505" i="1"/>
  <c r="AE589" i="1"/>
  <c r="AE16" i="1"/>
  <c r="AE22" i="1"/>
  <c r="AE28" i="1"/>
  <c r="AE34" i="1"/>
  <c r="AG46" i="1"/>
  <c r="AG179" i="1"/>
  <c r="AE57" i="1"/>
  <c r="AE69" i="1"/>
  <c r="AG75" i="1"/>
  <c r="AG32" i="1"/>
  <c r="AE87" i="1"/>
  <c r="AG93" i="1"/>
  <c r="AG38" i="1"/>
  <c r="AE115" i="1"/>
  <c r="AE121" i="1"/>
  <c r="AE127" i="1"/>
  <c r="AE133" i="1"/>
  <c r="AE139" i="1"/>
  <c r="AE144" i="1"/>
  <c r="AE149" i="1"/>
  <c r="AE155" i="1"/>
  <c r="AE167" i="1"/>
  <c r="AE179" i="1"/>
  <c r="AE185" i="1"/>
  <c r="AE191" i="1"/>
  <c r="AG326" i="1"/>
  <c r="AE220" i="1"/>
  <c r="AG226" i="1"/>
  <c r="AG389" i="1"/>
  <c r="AG232" i="1"/>
  <c r="AG401" i="1"/>
  <c r="AE238" i="1"/>
  <c r="AE244" i="1"/>
  <c r="AG250" i="1"/>
  <c r="AG445" i="1"/>
  <c r="AE256" i="1"/>
  <c r="AE262" i="1"/>
  <c r="AE268" i="1"/>
  <c r="AE274" i="1"/>
  <c r="AE280" i="1"/>
  <c r="AE286" i="1"/>
  <c r="AE292" i="1"/>
  <c r="AE298" i="1"/>
  <c r="AE304" i="1"/>
  <c r="AE316" i="1"/>
  <c r="AE322" i="1"/>
  <c r="AE328" i="1"/>
  <c r="AG334" i="1"/>
  <c r="AG128" i="1"/>
  <c r="AG340" i="1"/>
  <c r="AG199" i="1"/>
  <c r="AG352" i="1"/>
  <c r="AG275" i="1"/>
  <c r="AE364" i="1"/>
  <c r="AE370" i="1"/>
  <c r="AE376" i="1"/>
  <c r="AE382" i="1"/>
  <c r="AE388" i="1"/>
  <c r="AE394" i="1"/>
  <c r="AE400" i="1"/>
  <c r="AE406" i="1"/>
  <c r="AE412" i="1"/>
  <c r="AE418" i="1"/>
  <c r="AE424" i="1"/>
  <c r="AE430" i="1"/>
  <c r="AE436" i="1"/>
  <c r="AE442" i="1"/>
  <c r="AE448" i="1"/>
  <c r="AE454" i="1"/>
  <c r="AE460" i="1"/>
  <c r="AE466" i="1"/>
  <c r="AE472" i="1"/>
  <c r="AE478" i="1"/>
  <c r="AE484" i="1"/>
  <c r="AE490" i="1"/>
  <c r="AE496" i="1"/>
  <c r="AE502" i="1"/>
  <c r="AE508" i="1"/>
  <c r="AE514" i="1"/>
  <c r="AE520" i="1"/>
  <c r="AE526" i="1"/>
  <c r="AE532" i="1"/>
  <c r="AE538" i="1"/>
  <c r="AE550" i="1"/>
  <c r="AE556" i="1"/>
  <c r="AE562" i="1"/>
  <c r="AE568" i="1"/>
  <c r="AE372" i="1"/>
  <c r="AG78" i="1"/>
  <c r="AG33" i="1"/>
  <c r="AE96" i="1"/>
  <c r="AE271" i="1"/>
  <c r="AG23" i="1"/>
  <c r="AG470" i="1"/>
  <c r="AE35" i="1"/>
  <c r="AG47" i="1"/>
  <c r="AG180" i="1"/>
  <c r="AE53" i="1"/>
  <c r="AG70" i="1"/>
  <c r="AG87" i="1"/>
  <c r="AG94" i="1"/>
  <c r="AG69" i="1"/>
  <c r="AE110" i="1"/>
  <c r="AE145" i="1"/>
  <c r="AE156" i="1"/>
  <c r="AE180" i="1"/>
  <c r="AE186" i="1"/>
  <c r="AE198" i="1"/>
  <c r="AE221" i="1"/>
  <c r="AG245" i="1"/>
  <c r="AG431" i="1"/>
  <c r="AG251" i="1"/>
  <c r="AG446" i="1"/>
  <c r="AE257" i="1"/>
  <c r="AE287" i="1"/>
  <c r="AE293" i="1"/>
  <c r="AE305" i="1"/>
  <c r="AE311" i="1"/>
  <c r="AE317" i="1"/>
  <c r="AE323" i="1"/>
  <c r="AE329" i="1"/>
  <c r="AG335" i="1"/>
  <c r="AG143" i="1"/>
  <c r="AG347" i="1"/>
  <c r="AG239" i="1"/>
  <c r="AG353" i="1"/>
  <c r="AG281" i="1"/>
  <c r="AE359" i="1"/>
  <c r="AE365" i="1"/>
  <c r="AE371" i="1"/>
  <c r="AE377" i="1"/>
  <c r="AE389" i="1"/>
  <c r="AE395" i="1"/>
  <c r="AE401" i="1"/>
  <c r="AE407" i="1"/>
  <c r="AE413" i="1"/>
  <c r="AE419" i="1"/>
  <c r="AE425" i="1"/>
  <c r="AE431" i="1"/>
  <c r="AE437" i="1"/>
  <c r="AE443" i="1"/>
  <c r="AE449" i="1"/>
  <c r="AE485" i="1"/>
  <c r="AE491" i="1"/>
  <c r="AE503" i="1"/>
  <c r="AE539" i="1"/>
  <c r="AE545" i="1"/>
  <c r="AE557" i="1"/>
  <c r="AE563" i="1"/>
  <c r="AE6" i="1"/>
  <c r="AE64" i="1"/>
  <c r="AG64" i="1"/>
  <c r="AE21" i="1"/>
  <c r="AE44" i="1"/>
  <c r="AE46" i="1"/>
  <c r="AE55" i="1"/>
  <c r="AE71" i="1"/>
  <c r="AE73" i="1"/>
  <c r="AE75" i="1"/>
  <c r="AE79" i="1"/>
  <c r="AE83" i="1"/>
  <c r="AE85" i="1"/>
  <c r="AE91" i="1"/>
  <c r="AE93" i="1"/>
  <c r="AE195" i="1"/>
  <c r="AE197" i="1"/>
  <c r="AE207" i="1"/>
  <c r="AE210" i="1"/>
  <c r="AE212" i="1"/>
  <c r="AE214" i="1"/>
  <c r="AE222" i="1"/>
  <c r="AE226" i="1"/>
  <c r="AE228" i="1"/>
  <c r="AE230" i="1"/>
  <c r="AE232" i="1"/>
  <c r="AE234" i="1"/>
  <c r="AE236" i="1"/>
  <c r="AE240" i="1"/>
  <c r="AE246" i="1"/>
  <c r="AE248" i="1"/>
  <c r="AE250" i="1"/>
  <c r="AE254" i="1"/>
  <c r="AE330" i="1"/>
  <c r="AE332" i="1"/>
  <c r="AE334" i="1"/>
  <c r="AE336" i="1"/>
  <c r="AE338" i="1"/>
  <c r="AE340" i="1"/>
  <c r="AE342" i="1"/>
  <c r="AE344" i="1"/>
  <c r="AE346" i="1"/>
  <c r="AE348" i="1"/>
  <c r="AE350" i="1"/>
  <c r="AE352" i="1"/>
  <c r="AE354" i="1"/>
  <c r="AE356" i="1"/>
  <c r="AE19" i="1"/>
  <c r="AE23" i="1"/>
  <c r="AE45" i="1"/>
  <c r="AE47" i="1"/>
  <c r="AE49" i="1"/>
  <c r="AE56" i="1"/>
  <c r="AE60" i="1"/>
  <c r="AE68" i="1"/>
  <c r="AE70" i="1"/>
  <c r="AE74" i="1"/>
  <c r="AE78" i="1"/>
  <c r="AE80" i="1"/>
  <c r="AE84" i="1"/>
  <c r="AE86" i="1"/>
  <c r="AE90" i="1"/>
  <c r="AE94" i="1"/>
  <c r="AE178" i="1"/>
  <c r="AE194" i="1"/>
  <c r="AE196" i="1"/>
  <c r="AE206" i="1"/>
  <c r="AE208" i="1"/>
  <c r="AE215" i="1"/>
  <c r="AE229" i="1"/>
  <c r="AE231" i="1"/>
  <c r="AE235" i="1"/>
  <c r="AE245" i="1"/>
  <c r="AE247" i="1"/>
  <c r="AE249" i="1"/>
  <c r="AE251" i="1"/>
  <c r="AE259" i="1"/>
  <c r="AE315" i="1"/>
  <c r="AE331" i="1"/>
  <c r="AE333" i="1"/>
  <c r="AE335" i="1"/>
  <c r="AE337" i="1"/>
  <c r="AE339" i="1"/>
  <c r="AE341" i="1"/>
  <c r="AE343" i="1"/>
  <c r="AE345" i="1"/>
  <c r="AE347" i="1"/>
  <c r="AE349" i="1"/>
  <c r="AE351" i="1"/>
  <c r="AE353" i="1"/>
  <c r="AE355" i="1"/>
  <c r="A92" i="6"/>
  <c r="AB996" i="1"/>
  <c r="AB995" i="1"/>
  <c r="AB994" i="1"/>
  <c r="AB993" i="1"/>
  <c r="AB992" i="1"/>
  <c r="AB991" i="1"/>
  <c r="AB990" i="1"/>
  <c r="AB989" i="1"/>
  <c r="AB988" i="1"/>
  <c r="AB987" i="1"/>
  <c r="AB986" i="1"/>
  <c r="AB985" i="1"/>
  <c r="AB984" i="1"/>
  <c r="AB983" i="1"/>
  <c r="AB982" i="1"/>
  <c r="AB981" i="1"/>
  <c r="AB980" i="1"/>
  <c r="AB979" i="1"/>
  <c r="AB978" i="1"/>
  <c r="AB977" i="1"/>
  <c r="AB976" i="1"/>
  <c r="AB775" i="1"/>
  <c r="AB774" i="1"/>
  <c r="AB773" i="1"/>
  <c r="AB772" i="1"/>
  <c r="AB771" i="1"/>
  <c r="AB770" i="1"/>
  <c r="AB769" i="1"/>
  <c r="AB768" i="1"/>
  <c r="AB767" i="1"/>
  <c r="AB766" i="1"/>
  <c r="AB765" i="1"/>
  <c r="AB764" i="1"/>
  <c r="AB763" i="1"/>
  <c r="AB762" i="1"/>
  <c r="AB761" i="1"/>
  <c r="AB760" i="1"/>
  <c r="AB759" i="1"/>
  <c r="AB758" i="1"/>
  <c r="AB757" i="1"/>
  <c r="AB756" i="1"/>
  <c r="AB755" i="1"/>
  <c r="AB754" i="1"/>
  <c r="AB753" i="1"/>
  <c r="AB752" i="1"/>
  <c r="AB751" i="1"/>
  <c r="AB750" i="1"/>
  <c r="AB749" i="1"/>
  <c r="AB748" i="1"/>
  <c r="AB747" i="1"/>
  <c r="AB746" i="1"/>
  <c r="AB745" i="1"/>
  <c r="AB744" i="1"/>
  <c r="AB743" i="1"/>
  <c r="AB742" i="1"/>
  <c r="AB741" i="1"/>
  <c r="AB740" i="1"/>
  <c r="AB739" i="1"/>
  <c r="AB738" i="1"/>
  <c r="AB737" i="1"/>
  <c r="AB736" i="1"/>
  <c r="AB735" i="1"/>
  <c r="AB734" i="1"/>
  <c r="AB733" i="1"/>
  <c r="AB732" i="1"/>
  <c r="AB731" i="1"/>
  <c r="AB730" i="1"/>
  <c r="AB729" i="1"/>
  <c r="AB728" i="1"/>
  <c r="AB727" i="1"/>
  <c r="AB726" i="1"/>
  <c r="AB725" i="1"/>
  <c r="AB724" i="1"/>
  <c r="AB723" i="1"/>
  <c r="AB722" i="1"/>
  <c r="AB721" i="1"/>
  <c r="AB720" i="1"/>
  <c r="AB719" i="1"/>
  <c r="AB718" i="1"/>
  <c r="AB717" i="1"/>
  <c r="AB716" i="1"/>
  <c r="AB715" i="1"/>
  <c r="AB714" i="1"/>
  <c r="AB713" i="1"/>
  <c r="AB712" i="1"/>
  <c r="AB711" i="1"/>
  <c r="AB710" i="1"/>
  <c r="AB709" i="1"/>
  <c r="AB708" i="1"/>
  <c r="AB707" i="1"/>
  <c r="AB706" i="1"/>
  <c r="AB705" i="1"/>
  <c r="AB704" i="1"/>
  <c r="AB703" i="1"/>
  <c r="AB702" i="1"/>
  <c r="AB701" i="1"/>
  <c r="AB700" i="1"/>
  <c r="AB699" i="1"/>
  <c r="AB698" i="1"/>
  <c r="AB697" i="1"/>
  <c r="AB696" i="1"/>
  <c r="AB695" i="1"/>
  <c r="AB694" i="1"/>
  <c r="AB693" i="1"/>
  <c r="AB692" i="1"/>
  <c r="AB691" i="1"/>
  <c r="AB690" i="1"/>
  <c r="AB689" i="1"/>
  <c r="AB688" i="1"/>
  <c r="AB687" i="1"/>
  <c r="AB686" i="1"/>
  <c r="AB685" i="1"/>
  <c r="AB684" i="1"/>
  <c r="AB683" i="1"/>
  <c r="AB682" i="1"/>
  <c r="AB681" i="1"/>
  <c r="AB680" i="1"/>
  <c r="AB679" i="1"/>
  <c r="AB678" i="1"/>
  <c r="AB677" i="1"/>
  <c r="AB676" i="1"/>
  <c r="AB675" i="1"/>
  <c r="AB674" i="1"/>
  <c r="AB673" i="1"/>
  <c r="AB672" i="1"/>
  <c r="AB671" i="1"/>
  <c r="AB670" i="1"/>
  <c r="AB669" i="1"/>
  <c r="AB668" i="1"/>
  <c r="AB667" i="1"/>
  <c r="AB666" i="1"/>
  <c r="AB665" i="1"/>
  <c r="AB664" i="1"/>
  <c r="AB663" i="1"/>
  <c r="AB662" i="1"/>
  <c r="AB661" i="1"/>
  <c r="AB660" i="1"/>
  <c r="AB659" i="1"/>
  <c r="AB658" i="1"/>
  <c r="AB657" i="1"/>
  <c r="AB656" i="1"/>
  <c r="AB655" i="1"/>
  <c r="AB654" i="1"/>
  <c r="AB653" i="1"/>
  <c r="AB652" i="1"/>
  <c r="AB651" i="1"/>
  <c r="AB650" i="1"/>
  <c r="AB649" i="1"/>
  <c r="AB648" i="1"/>
  <c r="AB647" i="1"/>
  <c r="AB646" i="1"/>
  <c r="AB645" i="1"/>
  <c r="AB644" i="1"/>
  <c r="AB643" i="1"/>
  <c r="AB642" i="1"/>
  <c r="AB641" i="1"/>
  <c r="AB640" i="1"/>
  <c r="AB639" i="1"/>
  <c r="AB638" i="1"/>
  <c r="AB637" i="1"/>
  <c r="AB636" i="1"/>
  <c r="AB635" i="1"/>
  <c r="AB634" i="1"/>
  <c r="AB633" i="1"/>
  <c r="AB632" i="1"/>
  <c r="AB631" i="1"/>
  <c r="AB630" i="1"/>
  <c r="AB629" i="1"/>
  <c r="AB628" i="1"/>
  <c r="AB627" i="1"/>
  <c r="AB626" i="1"/>
  <c r="AB625" i="1"/>
  <c r="AB624" i="1"/>
  <c r="AB623" i="1"/>
  <c r="AB622" i="1"/>
  <c r="AB621" i="1"/>
  <c r="AB620" i="1"/>
  <c r="AB619" i="1"/>
  <c r="AB618" i="1"/>
  <c r="AB617" i="1"/>
  <c r="AB616" i="1"/>
  <c r="AB615" i="1"/>
  <c r="AB614" i="1"/>
  <c r="AB613" i="1"/>
  <c r="AB612" i="1"/>
  <c r="AB611" i="1"/>
  <c r="AB610" i="1"/>
  <c r="AB609" i="1"/>
  <c r="AB608" i="1"/>
  <c r="AB607" i="1"/>
  <c r="AB606" i="1"/>
  <c r="AB605" i="1"/>
  <c r="AB604" i="1"/>
  <c r="AB603" i="1"/>
  <c r="AB602" i="1"/>
  <c r="AB601" i="1"/>
  <c r="AB600" i="1"/>
  <c r="AB599" i="1"/>
  <c r="AB598" i="1"/>
  <c r="AB597" i="1"/>
  <c r="AB596" i="1"/>
  <c r="AB595" i="1"/>
  <c r="AB594" i="1"/>
  <c r="AB593" i="1"/>
  <c r="AB592" i="1"/>
  <c r="AB591" i="1"/>
  <c r="AB590" i="1"/>
  <c r="AB589" i="1"/>
  <c r="AB588" i="1"/>
  <c r="AB587" i="1"/>
  <c r="AB586" i="1"/>
  <c r="AB585" i="1"/>
  <c r="AB584" i="1"/>
  <c r="AB583" i="1"/>
  <c r="AB582" i="1"/>
  <c r="AB581" i="1"/>
  <c r="AB580" i="1"/>
  <c r="AB579" i="1"/>
  <c r="AB578" i="1"/>
  <c r="AB577" i="1"/>
  <c r="AB576" i="1"/>
  <c r="AB575" i="1"/>
  <c r="AB574" i="1"/>
  <c r="AB573" i="1"/>
  <c r="AB572" i="1"/>
  <c r="AB571" i="1"/>
  <c r="AB570" i="1"/>
  <c r="AB569" i="1"/>
  <c r="AB568" i="1"/>
  <c r="AB567" i="1"/>
  <c r="AB566" i="1"/>
  <c r="AB565" i="1"/>
  <c r="AB564" i="1"/>
  <c r="AB563" i="1"/>
  <c r="AB562" i="1"/>
  <c r="AB561" i="1"/>
  <c r="AB560" i="1"/>
  <c r="AB559" i="1"/>
  <c r="AB558" i="1"/>
  <c r="AB557" i="1"/>
  <c r="AB556" i="1"/>
  <c r="AB555" i="1"/>
  <c r="AB554" i="1"/>
  <c r="AB553" i="1"/>
  <c r="AB552" i="1"/>
  <c r="AB551" i="1"/>
  <c r="AB550" i="1"/>
  <c r="AB549" i="1"/>
  <c r="AB548" i="1"/>
  <c r="AB547" i="1"/>
  <c r="AB546" i="1"/>
  <c r="AB545" i="1"/>
  <c r="AB544" i="1"/>
  <c r="AB543" i="1"/>
  <c r="AB542" i="1"/>
  <c r="AB541" i="1"/>
  <c r="AB540" i="1"/>
  <c r="AB539" i="1"/>
  <c r="AB538" i="1"/>
  <c r="AB537" i="1"/>
  <c r="AB536" i="1"/>
  <c r="AB535" i="1"/>
  <c r="AB534" i="1"/>
  <c r="AB533" i="1"/>
  <c r="AB532" i="1"/>
  <c r="AB531" i="1"/>
  <c r="AB530" i="1"/>
  <c r="AB529" i="1"/>
  <c r="AB528" i="1"/>
  <c r="AB527" i="1"/>
  <c r="AB526" i="1"/>
  <c r="AB525" i="1"/>
  <c r="AB524" i="1"/>
  <c r="AB523" i="1"/>
  <c r="AB522" i="1"/>
  <c r="AB521" i="1"/>
  <c r="AB520" i="1"/>
  <c r="AB519" i="1"/>
  <c r="AB518" i="1"/>
  <c r="AB517" i="1"/>
  <c r="AB516" i="1"/>
  <c r="AB515" i="1"/>
  <c r="AB514" i="1"/>
  <c r="AB513" i="1"/>
  <c r="AB512" i="1"/>
  <c r="AB511" i="1"/>
  <c r="AB510" i="1"/>
  <c r="AB509" i="1"/>
  <c r="AB508" i="1"/>
  <c r="AB507" i="1"/>
  <c r="AB506" i="1"/>
  <c r="AB505" i="1"/>
  <c r="AB504" i="1"/>
  <c r="AB503" i="1"/>
  <c r="AB502" i="1"/>
  <c r="AB501" i="1"/>
  <c r="AB500" i="1"/>
  <c r="AB499" i="1"/>
  <c r="AB498" i="1"/>
  <c r="AB497" i="1"/>
  <c r="AB496" i="1"/>
  <c r="AB495" i="1"/>
  <c r="AB494" i="1"/>
  <c r="AB493" i="1"/>
  <c r="AB492" i="1"/>
  <c r="AB491" i="1"/>
  <c r="AB490" i="1"/>
  <c r="AB489" i="1"/>
  <c r="AB488" i="1"/>
  <c r="AB487" i="1"/>
  <c r="AB486" i="1"/>
  <c r="AB485" i="1"/>
  <c r="AB484" i="1"/>
  <c r="AB483" i="1"/>
  <c r="AB482" i="1"/>
  <c r="AB481" i="1"/>
  <c r="AB480" i="1"/>
  <c r="AB479" i="1"/>
  <c r="AB478" i="1"/>
  <c r="AB477" i="1"/>
  <c r="AB476" i="1"/>
  <c r="AB475" i="1"/>
  <c r="AB474" i="1"/>
  <c r="AB473" i="1"/>
  <c r="AB472" i="1"/>
  <c r="AB471" i="1"/>
  <c r="AB470" i="1"/>
  <c r="AB469" i="1"/>
  <c r="AB468" i="1"/>
  <c r="AB467" i="1"/>
  <c r="AB466" i="1"/>
  <c r="AB465" i="1"/>
  <c r="AB464" i="1"/>
  <c r="AB463" i="1"/>
  <c r="AB462" i="1"/>
  <c r="AB461" i="1"/>
  <c r="AB460" i="1"/>
  <c r="AB459" i="1"/>
  <c r="AB458" i="1"/>
  <c r="AB457" i="1"/>
  <c r="AB456" i="1"/>
  <c r="AB455" i="1"/>
  <c r="AB454" i="1"/>
  <c r="AB453" i="1"/>
  <c r="AB452" i="1"/>
  <c r="AB451" i="1"/>
  <c r="AB450" i="1"/>
  <c r="AB449" i="1"/>
  <c r="AB448" i="1"/>
  <c r="AB447" i="1"/>
  <c r="AB446" i="1"/>
  <c r="AB445" i="1"/>
  <c r="AB444" i="1"/>
  <c r="AB443" i="1"/>
  <c r="AB442" i="1"/>
  <c r="AB441" i="1"/>
  <c r="AB440" i="1"/>
  <c r="AB439" i="1"/>
  <c r="AB438" i="1"/>
  <c r="AB437" i="1"/>
  <c r="AB436" i="1"/>
  <c r="AB435" i="1"/>
  <c r="AB434" i="1"/>
  <c r="AB433" i="1"/>
  <c r="AB432" i="1"/>
  <c r="AB431" i="1"/>
  <c r="AB430" i="1"/>
  <c r="AB429" i="1"/>
  <c r="AB428" i="1"/>
  <c r="AB427" i="1"/>
  <c r="AB426" i="1"/>
  <c r="AB425" i="1"/>
  <c r="AB424" i="1"/>
  <c r="AB423" i="1"/>
  <c r="AB422" i="1"/>
  <c r="AB421" i="1"/>
  <c r="AB420" i="1"/>
  <c r="AB419" i="1"/>
  <c r="AB418" i="1"/>
  <c r="AB417" i="1"/>
  <c r="AB416" i="1"/>
  <c r="AB415" i="1"/>
  <c r="AB414" i="1"/>
  <c r="AB413" i="1"/>
  <c r="AB412" i="1"/>
  <c r="AB411" i="1"/>
  <c r="AB410" i="1"/>
  <c r="AB409" i="1"/>
  <c r="AB408" i="1"/>
  <c r="AB407" i="1"/>
  <c r="AB406" i="1"/>
  <c r="AB405" i="1"/>
  <c r="AB404" i="1"/>
  <c r="AB403" i="1"/>
  <c r="AB402" i="1"/>
  <c r="AB401" i="1"/>
  <c r="AB400" i="1"/>
  <c r="AB399" i="1"/>
  <c r="AB398" i="1"/>
  <c r="AB397" i="1"/>
  <c r="AB396" i="1"/>
  <c r="AB395" i="1"/>
  <c r="AB394" i="1"/>
  <c r="AB393" i="1"/>
  <c r="AB392" i="1"/>
  <c r="AB391" i="1"/>
  <c r="AB390" i="1"/>
  <c r="AB389" i="1"/>
  <c r="AB388" i="1"/>
  <c r="AB387" i="1"/>
  <c r="AB386" i="1"/>
  <c r="AB385" i="1"/>
  <c r="AB384" i="1"/>
  <c r="AB383" i="1"/>
  <c r="AB382" i="1"/>
  <c r="AB381" i="1"/>
  <c r="AB380" i="1"/>
  <c r="AB379" i="1"/>
  <c r="AB378" i="1"/>
  <c r="AB377" i="1"/>
  <c r="AB376" i="1"/>
  <c r="AB375" i="1"/>
  <c r="AB374" i="1"/>
  <c r="AB373" i="1"/>
  <c r="AB372" i="1"/>
  <c r="AB371" i="1"/>
  <c r="AB370" i="1"/>
  <c r="AB369" i="1"/>
  <c r="AB368" i="1"/>
  <c r="AB367" i="1"/>
  <c r="AB366" i="1"/>
  <c r="AB365" i="1"/>
  <c r="AB364" i="1"/>
  <c r="AB363" i="1"/>
  <c r="AB362" i="1"/>
  <c r="AB361" i="1"/>
  <c r="AB360" i="1"/>
  <c r="AB359" i="1"/>
  <c r="AB358" i="1"/>
  <c r="AB357" i="1"/>
  <c r="AB356" i="1"/>
  <c r="AB355" i="1"/>
  <c r="AB354" i="1"/>
  <c r="AB353" i="1"/>
  <c r="AB352" i="1"/>
  <c r="AB351" i="1"/>
  <c r="AB350" i="1"/>
  <c r="AB349" i="1"/>
  <c r="AB348" i="1"/>
  <c r="AB347" i="1"/>
  <c r="AB346" i="1"/>
  <c r="AB345" i="1"/>
  <c r="AB344" i="1"/>
  <c r="AB343" i="1"/>
  <c r="AB342" i="1"/>
  <c r="AB341" i="1"/>
  <c r="AB340" i="1"/>
  <c r="AB339" i="1"/>
  <c r="AB338" i="1"/>
  <c r="AB337" i="1"/>
  <c r="AB336" i="1"/>
  <c r="AB335" i="1"/>
  <c r="AB334" i="1"/>
  <c r="AB333" i="1"/>
  <c r="AB332" i="1"/>
  <c r="AB331" i="1"/>
  <c r="AB330" i="1"/>
  <c r="AB329" i="1"/>
  <c r="AB328" i="1"/>
  <c r="AB327" i="1"/>
  <c r="AB326" i="1"/>
  <c r="AB325" i="1"/>
  <c r="AB324" i="1"/>
  <c r="AB323" i="1"/>
  <c r="AB322" i="1"/>
  <c r="AB321" i="1"/>
  <c r="AB320" i="1"/>
  <c r="AB319" i="1"/>
  <c r="AB318" i="1"/>
  <c r="AB317" i="1"/>
  <c r="AB316" i="1"/>
  <c r="AB315" i="1"/>
  <c r="AB314" i="1"/>
  <c r="AB313" i="1"/>
  <c r="AB312" i="1"/>
  <c r="AB311" i="1"/>
  <c r="AB310" i="1"/>
  <c r="AB309" i="1"/>
  <c r="AB308" i="1"/>
  <c r="AB307" i="1"/>
  <c r="AB306" i="1"/>
  <c r="AB305" i="1"/>
  <c r="AB304" i="1"/>
  <c r="AB303" i="1"/>
  <c r="AB302" i="1"/>
  <c r="AB301" i="1"/>
  <c r="AB300" i="1"/>
  <c r="AB299" i="1"/>
  <c r="AB298" i="1"/>
  <c r="AB297" i="1"/>
  <c r="AB296" i="1"/>
  <c r="AB295" i="1"/>
  <c r="AB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B121" i="1"/>
  <c r="AB120" i="1"/>
  <c r="AB119" i="1"/>
  <c r="AB118" i="1"/>
  <c r="AB117" i="1"/>
  <c r="AB116" i="1"/>
  <c r="AB115" i="1"/>
  <c r="AB114" i="1"/>
  <c r="AB113" i="1"/>
  <c r="AB112" i="1"/>
  <c r="AB111" i="1"/>
  <c r="AB110" i="1"/>
  <c r="AB109" i="1"/>
  <c r="AB108" i="1"/>
  <c r="AB107" i="1"/>
  <c r="AB106" i="1"/>
  <c r="AB105" i="1"/>
  <c r="AB104" i="1"/>
  <c r="AB103" i="1"/>
  <c r="AB102" i="1"/>
  <c r="AB101" i="1"/>
  <c r="AB100" i="1"/>
  <c r="AB99" i="1"/>
  <c r="AB98" i="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D996" i="1"/>
  <c r="E996" i="1" s="1"/>
  <c r="B996" i="1"/>
  <c r="C996" i="1" s="1"/>
  <c r="D995" i="1"/>
  <c r="E995" i="1" s="1"/>
  <c r="B995" i="1"/>
  <c r="C995" i="1" s="1"/>
  <c r="D994" i="1"/>
  <c r="E994" i="1" s="1"/>
  <c r="B994" i="1"/>
  <c r="C994" i="1" s="1"/>
  <c r="D993" i="1"/>
  <c r="E993" i="1" s="1"/>
  <c r="B993" i="1"/>
  <c r="C993" i="1" s="1"/>
  <c r="D992" i="1"/>
  <c r="E992" i="1" s="1"/>
  <c r="B992" i="1"/>
  <c r="C992" i="1" s="1"/>
  <c r="D991" i="1"/>
  <c r="E991" i="1" s="1"/>
  <c r="B991" i="1"/>
  <c r="C991" i="1" s="1"/>
  <c r="D990" i="1"/>
  <c r="E990" i="1" s="1"/>
  <c r="B990" i="1"/>
  <c r="C990" i="1" s="1"/>
  <c r="D989" i="1"/>
  <c r="E989" i="1" s="1"/>
  <c r="B989" i="1"/>
  <c r="C989" i="1" s="1"/>
  <c r="D988" i="1"/>
  <c r="E988" i="1" s="1"/>
  <c r="B988" i="1"/>
  <c r="C988" i="1" s="1"/>
  <c r="D987" i="1"/>
  <c r="E987" i="1" s="1"/>
  <c r="B987" i="1"/>
  <c r="C987" i="1" s="1"/>
  <c r="D986" i="1"/>
  <c r="E986" i="1" s="1"/>
  <c r="B986" i="1"/>
  <c r="C986" i="1" s="1"/>
  <c r="D985" i="1"/>
  <c r="E985" i="1" s="1"/>
  <c r="B985" i="1"/>
  <c r="C985" i="1" s="1"/>
  <c r="D984" i="1"/>
  <c r="E984" i="1" s="1"/>
  <c r="B984" i="1"/>
  <c r="C984" i="1" s="1"/>
  <c r="D983" i="1"/>
  <c r="E983" i="1" s="1"/>
  <c r="B983" i="1"/>
  <c r="C983" i="1" s="1"/>
  <c r="D982" i="1"/>
  <c r="E982" i="1" s="1"/>
  <c r="B982" i="1"/>
  <c r="C982" i="1" s="1"/>
  <c r="D981" i="1"/>
  <c r="E981" i="1" s="1"/>
  <c r="B981" i="1"/>
  <c r="C981" i="1" s="1"/>
  <c r="D980" i="1"/>
  <c r="E980" i="1" s="1"/>
  <c r="B980" i="1"/>
  <c r="C980" i="1" s="1"/>
  <c r="D979" i="1"/>
  <c r="E979" i="1" s="1"/>
  <c r="B979" i="1"/>
  <c r="C979" i="1" s="1"/>
  <c r="D978" i="1"/>
  <c r="E978" i="1" s="1"/>
  <c r="B978" i="1"/>
  <c r="C978" i="1" s="1"/>
  <c r="D977" i="1"/>
  <c r="E977" i="1" s="1"/>
  <c r="B977" i="1"/>
  <c r="C977" i="1" s="1"/>
  <c r="D976" i="1"/>
  <c r="E976" i="1" s="1"/>
  <c r="B976" i="1"/>
  <c r="C976" i="1" s="1"/>
  <c r="D775" i="1"/>
  <c r="E775" i="1" s="1"/>
  <c r="B775" i="1"/>
  <c r="C775" i="1" s="1"/>
  <c r="D774" i="1"/>
  <c r="E774" i="1" s="1"/>
  <c r="B774" i="1"/>
  <c r="C774" i="1" s="1"/>
  <c r="D773" i="1"/>
  <c r="E773" i="1" s="1"/>
  <c r="B773" i="1"/>
  <c r="C773" i="1" s="1"/>
  <c r="D772" i="1"/>
  <c r="E772" i="1" s="1"/>
  <c r="B772" i="1"/>
  <c r="C772" i="1" s="1"/>
  <c r="D771" i="1"/>
  <c r="E771" i="1" s="1"/>
  <c r="B771" i="1"/>
  <c r="C771" i="1" s="1"/>
  <c r="D770" i="1"/>
  <c r="E770" i="1" s="1"/>
  <c r="B770" i="1"/>
  <c r="C770" i="1" s="1"/>
  <c r="D769" i="1"/>
  <c r="E769" i="1" s="1"/>
  <c r="B769" i="1"/>
  <c r="C769" i="1" s="1"/>
  <c r="D768" i="1"/>
  <c r="E768" i="1" s="1"/>
  <c r="B768" i="1"/>
  <c r="C768" i="1" s="1"/>
  <c r="D767" i="1"/>
  <c r="E767" i="1" s="1"/>
  <c r="B767" i="1"/>
  <c r="C767" i="1" s="1"/>
  <c r="D766" i="1"/>
  <c r="E766" i="1" s="1"/>
  <c r="B766" i="1"/>
  <c r="C766" i="1" s="1"/>
  <c r="D765" i="1"/>
  <c r="E765" i="1" s="1"/>
  <c r="B765" i="1"/>
  <c r="C765" i="1" s="1"/>
  <c r="D764" i="1"/>
  <c r="E764" i="1" s="1"/>
  <c r="B764" i="1"/>
  <c r="C764" i="1" s="1"/>
  <c r="D763" i="1"/>
  <c r="E763" i="1" s="1"/>
  <c r="B763" i="1"/>
  <c r="C763" i="1" s="1"/>
  <c r="D762" i="1"/>
  <c r="E762" i="1" s="1"/>
  <c r="B762" i="1"/>
  <c r="C762" i="1" s="1"/>
  <c r="D761" i="1"/>
  <c r="E761" i="1" s="1"/>
  <c r="B761" i="1"/>
  <c r="C761" i="1" s="1"/>
  <c r="D760" i="1"/>
  <c r="E760" i="1" s="1"/>
  <c r="B760" i="1"/>
  <c r="C760" i="1" s="1"/>
  <c r="D759" i="1"/>
  <c r="E759" i="1" s="1"/>
  <c r="B759" i="1"/>
  <c r="C759" i="1" s="1"/>
  <c r="D758" i="1"/>
  <c r="E758" i="1" s="1"/>
  <c r="B758" i="1"/>
  <c r="C758" i="1" s="1"/>
  <c r="D757" i="1"/>
  <c r="E757" i="1" s="1"/>
  <c r="B757" i="1"/>
  <c r="C757" i="1" s="1"/>
  <c r="D756" i="1"/>
  <c r="E756" i="1" s="1"/>
  <c r="B756" i="1"/>
  <c r="C756" i="1" s="1"/>
  <c r="D755" i="1"/>
  <c r="E755" i="1" s="1"/>
  <c r="B755" i="1"/>
  <c r="C755" i="1" s="1"/>
  <c r="D754" i="1"/>
  <c r="E754" i="1" s="1"/>
  <c r="B754" i="1"/>
  <c r="C754" i="1" s="1"/>
  <c r="D753" i="1"/>
  <c r="E753" i="1" s="1"/>
  <c r="B753" i="1"/>
  <c r="C753" i="1" s="1"/>
  <c r="D752" i="1"/>
  <c r="E752" i="1" s="1"/>
  <c r="B752" i="1"/>
  <c r="C752" i="1" s="1"/>
  <c r="D751" i="1"/>
  <c r="E751" i="1" s="1"/>
  <c r="B751" i="1"/>
  <c r="C751" i="1" s="1"/>
  <c r="B25" i="2"/>
  <c r="B24" i="2"/>
  <c r="B23" i="2"/>
  <c r="B22" i="2"/>
  <c r="B21" i="2"/>
  <c r="B20" i="2"/>
  <c r="B19" i="2"/>
  <c r="B18" i="2"/>
  <c r="B17" i="2"/>
  <c r="B16" i="2"/>
  <c r="B15" i="2"/>
  <c r="B14" i="2"/>
  <c r="B13" i="2"/>
  <c r="B12" i="2"/>
  <c r="B11" i="2"/>
  <c r="B10" i="2"/>
  <c r="B9" i="2"/>
  <c r="B8" i="2"/>
  <c r="B7" i="2"/>
  <c r="B6" i="2"/>
  <c r="B5" i="2"/>
  <c r="B4" i="2"/>
  <c r="B3" i="2"/>
  <c r="B2" i="2"/>
  <c r="B1" i="2"/>
  <c r="D750" i="1"/>
  <c r="E750" i="1" s="1"/>
  <c r="D749" i="1"/>
  <c r="E749" i="1" s="1"/>
  <c r="D748" i="1"/>
  <c r="E748" i="1" s="1"/>
  <c r="D747" i="1"/>
  <c r="E747" i="1" s="1"/>
  <c r="D746" i="1"/>
  <c r="E746" i="1" s="1"/>
  <c r="D745" i="1"/>
  <c r="E745" i="1" s="1"/>
  <c r="D744" i="1"/>
  <c r="E744" i="1" s="1"/>
  <c r="D743" i="1"/>
  <c r="E743" i="1" s="1"/>
  <c r="D742" i="1"/>
  <c r="E742" i="1" s="1"/>
  <c r="D741" i="1"/>
  <c r="E741" i="1" s="1"/>
  <c r="D740" i="1"/>
  <c r="E740" i="1" s="1"/>
  <c r="D739" i="1"/>
  <c r="E739" i="1" s="1"/>
  <c r="D738" i="1"/>
  <c r="E738" i="1" s="1"/>
  <c r="D737" i="1"/>
  <c r="E737" i="1" s="1"/>
  <c r="D736" i="1"/>
  <c r="E736" i="1" s="1"/>
  <c r="D735" i="1"/>
  <c r="E735" i="1" s="1"/>
  <c r="D734" i="1"/>
  <c r="E734" i="1" s="1"/>
  <c r="D733" i="1"/>
  <c r="E733" i="1" s="1"/>
  <c r="D732" i="1"/>
  <c r="E732" i="1" s="1"/>
  <c r="D731" i="1"/>
  <c r="E731" i="1" s="1"/>
  <c r="D730" i="1"/>
  <c r="E730" i="1" s="1"/>
  <c r="D729" i="1"/>
  <c r="E729" i="1" s="1"/>
  <c r="D728" i="1"/>
  <c r="E728" i="1" s="1"/>
  <c r="D727" i="1"/>
  <c r="E727" i="1" s="1"/>
  <c r="D726" i="1"/>
  <c r="E726" i="1" s="1"/>
  <c r="D725" i="1"/>
  <c r="E725" i="1" s="1"/>
  <c r="D724" i="1"/>
  <c r="E724" i="1" s="1"/>
  <c r="D723" i="1"/>
  <c r="E723" i="1" s="1"/>
  <c r="D722" i="1"/>
  <c r="E722" i="1" s="1"/>
  <c r="D721" i="1"/>
  <c r="E721" i="1" s="1"/>
  <c r="D720" i="1"/>
  <c r="E720" i="1" s="1"/>
  <c r="D719" i="1"/>
  <c r="E719" i="1" s="1"/>
  <c r="D718" i="1"/>
  <c r="E718" i="1" s="1"/>
  <c r="D717" i="1"/>
  <c r="E717" i="1" s="1"/>
  <c r="D716" i="1"/>
  <c r="E716" i="1" s="1"/>
  <c r="D715" i="1"/>
  <c r="E715" i="1" s="1"/>
  <c r="D714" i="1"/>
  <c r="E714" i="1" s="1"/>
  <c r="D713" i="1"/>
  <c r="E713" i="1" s="1"/>
  <c r="D712" i="1"/>
  <c r="E712" i="1" s="1"/>
  <c r="D711" i="1"/>
  <c r="E711" i="1" s="1"/>
  <c r="D710" i="1"/>
  <c r="E710" i="1" s="1"/>
  <c r="D709" i="1"/>
  <c r="E709" i="1" s="1"/>
  <c r="D708" i="1"/>
  <c r="E708" i="1" s="1"/>
  <c r="D707" i="1"/>
  <c r="E707" i="1" s="1"/>
  <c r="D706" i="1"/>
  <c r="E706" i="1" s="1"/>
  <c r="D705" i="1"/>
  <c r="E705" i="1" s="1"/>
  <c r="D704" i="1"/>
  <c r="E704" i="1" s="1"/>
  <c r="D703" i="1"/>
  <c r="E703" i="1" s="1"/>
  <c r="D702" i="1"/>
  <c r="E702" i="1" s="1"/>
  <c r="D701" i="1"/>
  <c r="E701" i="1" s="1"/>
  <c r="D700" i="1"/>
  <c r="E700" i="1" s="1"/>
  <c r="D699" i="1"/>
  <c r="E699" i="1" s="1"/>
  <c r="D698" i="1"/>
  <c r="E698" i="1" s="1"/>
  <c r="D697" i="1"/>
  <c r="E697" i="1" s="1"/>
  <c r="D696" i="1"/>
  <c r="E696" i="1" s="1"/>
  <c r="D695" i="1"/>
  <c r="E695" i="1" s="1"/>
  <c r="D694" i="1"/>
  <c r="E694" i="1" s="1"/>
  <c r="D693" i="1"/>
  <c r="E693" i="1" s="1"/>
  <c r="D692" i="1"/>
  <c r="E692" i="1" s="1"/>
  <c r="D691" i="1"/>
  <c r="E691" i="1" s="1"/>
  <c r="D690" i="1"/>
  <c r="E690" i="1" s="1"/>
  <c r="D689" i="1"/>
  <c r="E689" i="1" s="1"/>
  <c r="D688" i="1"/>
  <c r="E688" i="1" s="1"/>
  <c r="D687" i="1"/>
  <c r="E687" i="1" s="1"/>
  <c r="D686" i="1"/>
  <c r="E686" i="1" s="1"/>
  <c r="D685" i="1"/>
  <c r="E685" i="1" s="1"/>
  <c r="D684" i="1"/>
  <c r="E684" i="1" s="1"/>
  <c r="D683" i="1"/>
  <c r="E683" i="1" s="1"/>
  <c r="D682" i="1"/>
  <c r="E682" i="1" s="1"/>
  <c r="D681" i="1"/>
  <c r="E681" i="1" s="1"/>
  <c r="D680" i="1"/>
  <c r="E680" i="1" s="1"/>
  <c r="D679" i="1"/>
  <c r="E679" i="1" s="1"/>
  <c r="D678" i="1"/>
  <c r="E678" i="1" s="1"/>
  <c r="D677" i="1"/>
  <c r="E677" i="1" s="1"/>
  <c r="D676" i="1"/>
  <c r="E676" i="1" s="1"/>
  <c r="D675" i="1"/>
  <c r="E675" i="1" s="1"/>
  <c r="D674" i="1"/>
  <c r="E674" i="1" s="1"/>
  <c r="D673" i="1"/>
  <c r="E673" i="1" s="1"/>
  <c r="D672" i="1"/>
  <c r="E672" i="1" s="1"/>
  <c r="D671" i="1"/>
  <c r="E671" i="1" s="1"/>
  <c r="D670" i="1"/>
  <c r="E670" i="1" s="1"/>
  <c r="D669" i="1"/>
  <c r="E669" i="1" s="1"/>
  <c r="D668" i="1"/>
  <c r="E668" i="1" s="1"/>
  <c r="D667" i="1"/>
  <c r="E667" i="1" s="1"/>
  <c r="D666" i="1"/>
  <c r="E666" i="1" s="1"/>
  <c r="D665" i="1"/>
  <c r="E665" i="1" s="1"/>
  <c r="D664" i="1"/>
  <c r="E664" i="1" s="1"/>
  <c r="D663" i="1"/>
  <c r="E663" i="1" s="1"/>
  <c r="D662" i="1"/>
  <c r="E662" i="1" s="1"/>
  <c r="D661" i="1"/>
  <c r="E661" i="1" s="1"/>
  <c r="D660" i="1"/>
  <c r="E660" i="1" s="1"/>
  <c r="D659" i="1"/>
  <c r="E659" i="1" s="1"/>
  <c r="D658" i="1"/>
  <c r="E658" i="1" s="1"/>
  <c r="D657" i="1"/>
  <c r="E657" i="1" s="1"/>
  <c r="D656" i="1"/>
  <c r="E656" i="1" s="1"/>
  <c r="D655" i="1"/>
  <c r="E655" i="1" s="1"/>
  <c r="D654" i="1"/>
  <c r="E654" i="1" s="1"/>
  <c r="D653" i="1"/>
  <c r="E653" i="1" s="1"/>
  <c r="D652" i="1"/>
  <c r="E652" i="1" s="1"/>
  <c r="D651" i="1"/>
  <c r="E651" i="1" s="1"/>
  <c r="D650" i="1"/>
  <c r="E650" i="1" s="1"/>
  <c r="D649" i="1"/>
  <c r="E649" i="1" s="1"/>
  <c r="D648" i="1"/>
  <c r="E648" i="1" s="1"/>
  <c r="D647" i="1"/>
  <c r="E647" i="1" s="1"/>
  <c r="D646" i="1"/>
  <c r="E646" i="1" s="1"/>
  <c r="D645" i="1"/>
  <c r="E645" i="1" s="1"/>
  <c r="D644" i="1"/>
  <c r="E644" i="1" s="1"/>
  <c r="D643" i="1"/>
  <c r="E643" i="1" s="1"/>
  <c r="D642" i="1"/>
  <c r="E642" i="1" s="1"/>
  <c r="D641" i="1"/>
  <c r="E641" i="1" s="1"/>
  <c r="D640" i="1"/>
  <c r="E640" i="1" s="1"/>
  <c r="D639" i="1"/>
  <c r="E639" i="1" s="1"/>
  <c r="D638" i="1"/>
  <c r="E638" i="1" s="1"/>
  <c r="D637" i="1"/>
  <c r="E637" i="1" s="1"/>
  <c r="D636" i="1"/>
  <c r="E636" i="1" s="1"/>
  <c r="D635" i="1"/>
  <c r="E635" i="1" s="1"/>
  <c r="D634" i="1"/>
  <c r="E634" i="1" s="1"/>
  <c r="D633" i="1"/>
  <c r="E633" i="1" s="1"/>
  <c r="D632" i="1"/>
  <c r="E632" i="1" s="1"/>
  <c r="D631" i="1"/>
  <c r="E631" i="1" s="1"/>
  <c r="D630" i="1"/>
  <c r="E630" i="1" s="1"/>
  <c r="D629" i="1"/>
  <c r="E629" i="1" s="1"/>
  <c r="D628" i="1"/>
  <c r="E628" i="1" s="1"/>
  <c r="D627" i="1"/>
  <c r="E627" i="1" s="1"/>
  <c r="D626" i="1"/>
  <c r="E626" i="1" s="1"/>
  <c r="D625" i="1"/>
  <c r="E625" i="1" s="1"/>
  <c r="D624" i="1"/>
  <c r="E624" i="1" s="1"/>
  <c r="D623" i="1"/>
  <c r="E623" i="1" s="1"/>
  <c r="D622" i="1"/>
  <c r="E622" i="1" s="1"/>
  <c r="D621" i="1"/>
  <c r="E621" i="1" s="1"/>
  <c r="D620" i="1"/>
  <c r="E620" i="1" s="1"/>
  <c r="D619" i="1"/>
  <c r="E619" i="1" s="1"/>
  <c r="D618" i="1"/>
  <c r="E618" i="1" s="1"/>
  <c r="D617" i="1"/>
  <c r="E617" i="1" s="1"/>
  <c r="D616" i="1"/>
  <c r="E616" i="1" s="1"/>
  <c r="D615" i="1"/>
  <c r="E615" i="1" s="1"/>
  <c r="D614" i="1"/>
  <c r="E614" i="1" s="1"/>
  <c r="D613" i="1"/>
  <c r="E613" i="1" s="1"/>
  <c r="D612" i="1"/>
  <c r="E612" i="1" s="1"/>
  <c r="D611" i="1"/>
  <c r="E611" i="1" s="1"/>
  <c r="D610" i="1"/>
  <c r="E610" i="1" s="1"/>
  <c r="D609" i="1"/>
  <c r="E609" i="1" s="1"/>
  <c r="D608" i="1"/>
  <c r="E608" i="1" s="1"/>
  <c r="D607" i="1"/>
  <c r="E607" i="1" s="1"/>
  <c r="D606" i="1"/>
  <c r="E606" i="1" s="1"/>
  <c r="D605" i="1"/>
  <c r="E605" i="1" s="1"/>
  <c r="D604" i="1"/>
  <c r="E604" i="1" s="1"/>
  <c r="D603" i="1"/>
  <c r="E603" i="1" s="1"/>
  <c r="D602" i="1"/>
  <c r="E602" i="1" s="1"/>
  <c r="D601" i="1"/>
  <c r="E601" i="1" s="1"/>
  <c r="D600" i="1"/>
  <c r="E600" i="1" s="1"/>
  <c r="D599" i="1"/>
  <c r="E599" i="1" s="1"/>
  <c r="D598" i="1"/>
  <c r="E598" i="1" s="1"/>
  <c r="D597" i="1"/>
  <c r="E597" i="1" s="1"/>
  <c r="D596" i="1"/>
  <c r="E596" i="1" s="1"/>
  <c r="D595" i="1"/>
  <c r="E595" i="1" s="1"/>
  <c r="D594" i="1"/>
  <c r="E594" i="1" s="1"/>
  <c r="D593" i="1"/>
  <c r="E593" i="1" s="1"/>
  <c r="D592" i="1"/>
  <c r="E592" i="1" s="1"/>
  <c r="D591" i="1"/>
  <c r="E591" i="1" s="1"/>
  <c r="D590" i="1"/>
  <c r="E590" i="1" s="1"/>
  <c r="D589" i="1"/>
  <c r="E589" i="1" s="1"/>
  <c r="D588" i="1"/>
  <c r="E588" i="1" s="1"/>
  <c r="D587" i="1"/>
  <c r="E587" i="1" s="1"/>
  <c r="D586" i="1"/>
  <c r="E586" i="1" s="1"/>
  <c r="D585" i="1"/>
  <c r="E585" i="1" s="1"/>
  <c r="D584" i="1"/>
  <c r="E584" i="1" s="1"/>
  <c r="D583" i="1"/>
  <c r="E583" i="1" s="1"/>
  <c r="D582" i="1"/>
  <c r="E582" i="1" s="1"/>
  <c r="D581" i="1"/>
  <c r="E581" i="1" s="1"/>
  <c r="D580" i="1"/>
  <c r="E580" i="1" s="1"/>
  <c r="D579" i="1"/>
  <c r="E579" i="1" s="1"/>
  <c r="D578" i="1"/>
  <c r="E578" i="1" s="1"/>
  <c r="D577" i="1"/>
  <c r="E577" i="1" s="1"/>
  <c r="D576" i="1"/>
  <c r="E576" i="1" s="1"/>
  <c r="D575" i="1"/>
  <c r="E575" i="1" s="1"/>
  <c r="D574" i="1"/>
  <c r="E574" i="1" s="1"/>
  <c r="D573" i="1"/>
  <c r="E573" i="1" s="1"/>
  <c r="D572" i="1"/>
  <c r="E572" i="1" s="1"/>
  <c r="D571" i="1"/>
  <c r="E571" i="1" s="1"/>
  <c r="D570" i="1"/>
  <c r="E570" i="1" s="1"/>
  <c r="D569" i="1"/>
  <c r="E569" i="1" s="1"/>
  <c r="D568" i="1"/>
  <c r="E568" i="1" s="1"/>
  <c r="D567" i="1"/>
  <c r="E567" i="1" s="1"/>
  <c r="D566" i="1"/>
  <c r="E566" i="1" s="1"/>
  <c r="D565" i="1"/>
  <c r="E565" i="1" s="1"/>
  <c r="D564" i="1"/>
  <c r="E564" i="1" s="1"/>
  <c r="D563" i="1"/>
  <c r="E563" i="1" s="1"/>
  <c r="D562" i="1"/>
  <c r="E562" i="1" s="1"/>
  <c r="D561" i="1"/>
  <c r="E561" i="1" s="1"/>
  <c r="D560" i="1"/>
  <c r="E560" i="1" s="1"/>
  <c r="D559" i="1"/>
  <c r="E559" i="1" s="1"/>
  <c r="D558" i="1"/>
  <c r="E558" i="1" s="1"/>
  <c r="D557" i="1"/>
  <c r="E557" i="1" s="1"/>
  <c r="D556" i="1"/>
  <c r="E556" i="1" s="1"/>
  <c r="D555" i="1"/>
  <c r="E555" i="1" s="1"/>
  <c r="D554" i="1"/>
  <c r="E554" i="1" s="1"/>
  <c r="D553" i="1"/>
  <c r="E553" i="1" s="1"/>
  <c r="D552" i="1"/>
  <c r="E552" i="1" s="1"/>
  <c r="D551" i="1"/>
  <c r="E551" i="1" s="1"/>
  <c r="D550" i="1"/>
  <c r="E550" i="1" s="1"/>
  <c r="D549" i="1"/>
  <c r="E549" i="1" s="1"/>
  <c r="D548" i="1"/>
  <c r="E548" i="1" s="1"/>
  <c r="D547" i="1"/>
  <c r="E547" i="1" s="1"/>
  <c r="D546" i="1"/>
  <c r="E546" i="1" s="1"/>
  <c r="D545" i="1"/>
  <c r="E545" i="1" s="1"/>
  <c r="D544" i="1"/>
  <c r="E544" i="1" s="1"/>
  <c r="D543" i="1"/>
  <c r="E543" i="1" s="1"/>
  <c r="D542" i="1"/>
  <c r="E542" i="1" s="1"/>
  <c r="D541" i="1"/>
  <c r="E541" i="1" s="1"/>
  <c r="D540" i="1"/>
  <c r="E540" i="1" s="1"/>
  <c r="D539" i="1"/>
  <c r="E539" i="1" s="1"/>
  <c r="D538" i="1"/>
  <c r="E538" i="1" s="1"/>
  <c r="D537" i="1"/>
  <c r="E537" i="1" s="1"/>
  <c r="D536" i="1"/>
  <c r="E536" i="1" s="1"/>
  <c r="D535" i="1"/>
  <c r="E535" i="1" s="1"/>
  <c r="D534" i="1"/>
  <c r="E534" i="1" s="1"/>
  <c r="D533" i="1"/>
  <c r="E533" i="1" s="1"/>
  <c r="D532" i="1"/>
  <c r="E532" i="1" s="1"/>
  <c r="D531" i="1"/>
  <c r="E531" i="1" s="1"/>
  <c r="D530" i="1"/>
  <c r="E530" i="1" s="1"/>
  <c r="D529" i="1"/>
  <c r="E529" i="1" s="1"/>
  <c r="D528" i="1"/>
  <c r="E528" i="1" s="1"/>
  <c r="D527" i="1"/>
  <c r="E527" i="1" s="1"/>
  <c r="D526" i="1"/>
  <c r="E526" i="1" s="1"/>
  <c r="D525" i="1"/>
  <c r="E525" i="1" s="1"/>
  <c r="D524" i="1"/>
  <c r="E524" i="1" s="1"/>
  <c r="D523" i="1"/>
  <c r="E523" i="1" s="1"/>
  <c r="D522" i="1"/>
  <c r="E522" i="1" s="1"/>
  <c r="D521" i="1"/>
  <c r="E521" i="1" s="1"/>
  <c r="D520" i="1"/>
  <c r="E520" i="1" s="1"/>
  <c r="D519" i="1"/>
  <c r="E519" i="1" s="1"/>
  <c r="D518" i="1"/>
  <c r="E518" i="1" s="1"/>
  <c r="D517" i="1"/>
  <c r="E517" i="1" s="1"/>
  <c r="D516" i="1"/>
  <c r="E516" i="1" s="1"/>
  <c r="D515" i="1"/>
  <c r="E515" i="1" s="1"/>
  <c r="D514" i="1"/>
  <c r="E514" i="1" s="1"/>
  <c r="D513" i="1"/>
  <c r="E513" i="1" s="1"/>
  <c r="D512" i="1"/>
  <c r="E512" i="1" s="1"/>
  <c r="D511" i="1"/>
  <c r="E511" i="1" s="1"/>
  <c r="D510" i="1"/>
  <c r="E510" i="1" s="1"/>
  <c r="D509" i="1"/>
  <c r="E509" i="1" s="1"/>
  <c r="D508" i="1"/>
  <c r="E508" i="1" s="1"/>
  <c r="D507" i="1"/>
  <c r="E507" i="1" s="1"/>
  <c r="D506" i="1"/>
  <c r="E506" i="1" s="1"/>
  <c r="D505" i="1"/>
  <c r="E505" i="1" s="1"/>
  <c r="D504" i="1"/>
  <c r="E504" i="1" s="1"/>
  <c r="D503" i="1"/>
  <c r="E503" i="1" s="1"/>
  <c r="D502" i="1"/>
  <c r="E502" i="1" s="1"/>
  <c r="D501" i="1"/>
  <c r="E501" i="1" s="1"/>
  <c r="D500" i="1"/>
  <c r="E500" i="1" s="1"/>
  <c r="D499" i="1"/>
  <c r="E499" i="1" s="1"/>
  <c r="D498" i="1"/>
  <c r="E498" i="1" s="1"/>
  <c r="D497" i="1"/>
  <c r="E497" i="1" s="1"/>
  <c r="D496" i="1"/>
  <c r="E496" i="1" s="1"/>
  <c r="D495" i="1"/>
  <c r="E495" i="1" s="1"/>
  <c r="D494" i="1"/>
  <c r="E494" i="1" s="1"/>
  <c r="D493" i="1"/>
  <c r="E493" i="1" s="1"/>
  <c r="D492" i="1"/>
  <c r="E492" i="1" s="1"/>
  <c r="D491" i="1"/>
  <c r="E491" i="1" s="1"/>
  <c r="D490" i="1"/>
  <c r="E490" i="1" s="1"/>
  <c r="D489" i="1"/>
  <c r="E489" i="1" s="1"/>
  <c r="D488" i="1"/>
  <c r="E488" i="1" s="1"/>
  <c r="D487" i="1"/>
  <c r="E487" i="1" s="1"/>
  <c r="D486" i="1"/>
  <c r="E486" i="1" s="1"/>
  <c r="D485" i="1"/>
  <c r="E485" i="1" s="1"/>
  <c r="D484" i="1"/>
  <c r="E484" i="1" s="1"/>
  <c r="D483" i="1"/>
  <c r="E483" i="1" s="1"/>
  <c r="D482" i="1"/>
  <c r="E482" i="1" s="1"/>
  <c r="D481" i="1"/>
  <c r="E481" i="1" s="1"/>
  <c r="D480" i="1"/>
  <c r="E480" i="1" s="1"/>
  <c r="D479" i="1"/>
  <c r="E479" i="1" s="1"/>
  <c r="D478" i="1"/>
  <c r="E478" i="1" s="1"/>
  <c r="D477" i="1"/>
  <c r="E477" i="1" s="1"/>
  <c r="D476" i="1"/>
  <c r="E476" i="1" s="1"/>
  <c r="D475" i="1"/>
  <c r="E475" i="1" s="1"/>
  <c r="D474" i="1"/>
  <c r="E474" i="1" s="1"/>
  <c r="D473" i="1"/>
  <c r="E473" i="1" s="1"/>
  <c r="D472" i="1"/>
  <c r="E472" i="1" s="1"/>
  <c r="D471" i="1"/>
  <c r="E471" i="1" s="1"/>
  <c r="D470" i="1"/>
  <c r="E470" i="1" s="1"/>
  <c r="D469" i="1"/>
  <c r="E469" i="1" s="1"/>
  <c r="D468" i="1"/>
  <c r="E468" i="1" s="1"/>
  <c r="D467" i="1"/>
  <c r="E467" i="1" s="1"/>
  <c r="D466" i="1"/>
  <c r="E466" i="1" s="1"/>
  <c r="D465" i="1"/>
  <c r="E465" i="1" s="1"/>
  <c r="D464" i="1"/>
  <c r="E464" i="1" s="1"/>
  <c r="D463" i="1"/>
  <c r="E463" i="1" s="1"/>
  <c r="D462" i="1"/>
  <c r="E462" i="1" s="1"/>
  <c r="D461" i="1"/>
  <c r="E461" i="1" s="1"/>
  <c r="D460" i="1"/>
  <c r="E460" i="1" s="1"/>
  <c r="D459" i="1"/>
  <c r="E459" i="1" s="1"/>
  <c r="D458" i="1"/>
  <c r="E458" i="1" s="1"/>
  <c r="D457" i="1"/>
  <c r="E457" i="1" s="1"/>
  <c r="D456" i="1"/>
  <c r="E456" i="1" s="1"/>
  <c r="D455" i="1"/>
  <c r="E455" i="1" s="1"/>
  <c r="D454" i="1"/>
  <c r="E454" i="1" s="1"/>
  <c r="D453" i="1"/>
  <c r="E453" i="1" s="1"/>
  <c r="D452" i="1"/>
  <c r="E452" i="1" s="1"/>
  <c r="D451" i="1"/>
  <c r="E451" i="1" s="1"/>
  <c r="D450" i="1"/>
  <c r="E450" i="1" s="1"/>
  <c r="D449" i="1"/>
  <c r="E449" i="1" s="1"/>
  <c r="D448" i="1"/>
  <c r="E448" i="1" s="1"/>
  <c r="D447" i="1"/>
  <c r="E447" i="1" s="1"/>
  <c r="D446" i="1"/>
  <c r="E446" i="1" s="1"/>
  <c r="D445" i="1"/>
  <c r="E445" i="1" s="1"/>
  <c r="D444" i="1"/>
  <c r="E444" i="1" s="1"/>
  <c r="D443" i="1"/>
  <c r="E443" i="1" s="1"/>
  <c r="D442" i="1"/>
  <c r="E442" i="1" s="1"/>
  <c r="D441" i="1"/>
  <c r="E441" i="1" s="1"/>
  <c r="D440" i="1"/>
  <c r="E440" i="1" s="1"/>
  <c r="D439" i="1"/>
  <c r="E439" i="1" s="1"/>
  <c r="D438" i="1"/>
  <c r="E438" i="1" s="1"/>
  <c r="D437" i="1"/>
  <c r="E437" i="1" s="1"/>
  <c r="D436" i="1"/>
  <c r="E436" i="1" s="1"/>
  <c r="D435" i="1"/>
  <c r="E435" i="1" s="1"/>
  <c r="D434" i="1"/>
  <c r="E434" i="1" s="1"/>
  <c r="D433" i="1"/>
  <c r="E433" i="1" s="1"/>
  <c r="D432" i="1"/>
  <c r="E432" i="1" s="1"/>
  <c r="D431" i="1"/>
  <c r="E431" i="1" s="1"/>
  <c r="D430" i="1"/>
  <c r="E430" i="1" s="1"/>
  <c r="D429" i="1"/>
  <c r="E429" i="1" s="1"/>
  <c r="D428" i="1"/>
  <c r="E428" i="1" s="1"/>
  <c r="D427" i="1"/>
  <c r="E427" i="1" s="1"/>
  <c r="D426" i="1"/>
  <c r="E426" i="1" s="1"/>
  <c r="D425" i="1"/>
  <c r="E425" i="1" s="1"/>
  <c r="D424" i="1"/>
  <c r="E424" i="1" s="1"/>
  <c r="D423" i="1"/>
  <c r="E423" i="1" s="1"/>
  <c r="D422" i="1"/>
  <c r="E422" i="1" s="1"/>
  <c r="D421" i="1"/>
  <c r="E421" i="1" s="1"/>
  <c r="D420" i="1"/>
  <c r="E420" i="1" s="1"/>
  <c r="D419" i="1"/>
  <c r="E419" i="1" s="1"/>
  <c r="D418" i="1"/>
  <c r="E418" i="1" s="1"/>
  <c r="D417" i="1"/>
  <c r="E417" i="1" s="1"/>
  <c r="D416" i="1"/>
  <c r="E416" i="1" s="1"/>
  <c r="D415" i="1"/>
  <c r="E415" i="1" s="1"/>
  <c r="D414" i="1"/>
  <c r="E414" i="1" s="1"/>
  <c r="D413" i="1"/>
  <c r="E413" i="1" s="1"/>
  <c r="D412" i="1"/>
  <c r="E412" i="1" s="1"/>
  <c r="D411" i="1"/>
  <c r="E411" i="1" s="1"/>
  <c r="D410" i="1"/>
  <c r="E410" i="1" s="1"/>
  <c r="D409" i="1"/>
  <c r="E409" i="1" s="1"/>
  <c r="D408" i="1"/>
  <c r="E408" i="1" s="1"/>
  <c r="D407" i="1"/>
  <c r="E407" i="1" s="1"/>
  <c r="D406" i="1"/>
  <c r="E406" i="1" s="1"/>
  <c r="D405" i="1"/>
  <c r="E405" i="1" s="1"/>
  <c r="D404" i="1"/>
  <c r="E404" i="1" s="1"/>
  <c r="D403" i="1"/>
  <c r="E403" i="1" s="1"/>
  <c r="D402" i="1"/>
  <c r="E402" i="1" s="1"/>
  <c r="D401" i="1"/>
  <c r="E401" i="1" s="1"/>
  <c r="D400" i="1"/>
  <c r="E400" i="1" s="1"/>
  <c r="D399" i="1"/>
  <c r="E399" i="1" s="1"/>
  <c r="D398" i="1"/>
  <c r="E398" i="1" s="1"/>
  <c r="D397" i="1"/>
  <c r="E397" i="1" s="1"/>
  <c r="D396" i="1"/>
  <c r="E396" i="1" s="1"/>
  <c r="D395" i="1"/>
  <c r="E395" i="1" s="1"/>
  <c r="D394" i="1"/>
  <c r="E394" i="1" s="1"/>
  <c r="D393" i="1"/>
  <c r="E393" i="1" s="1"/>
  <c r="D392" i="1"/>
  <c r="E392" i="1" s="1"/>
  <c r="D391" i="1"/>
  <c r="E391" i="1" s="1"/>
  <c r="D390" i="1"/>
  <c r="E390" i="1" s="1"/>
  <c r="D389" i="1"/>
  <c r="E389" i="1" s="1"/>
  <c r="D388" i="1"/>
  <c r="E388" i="1" s="1"/>
  <c r="D387" i="1"/>
  <c r="E387" i="1" s="1"/>
  <c r="D386" i="1"/>
  <c r="E386" i="1" s="1"/>
  <c r="D385" i="1"/>
  <c r="E385" i="1" s="1"/>
  <c r="D384" i="1"/>
  <c r="E384" i="1" s="1"/>
  <c r="D383" i="1"/>
  <c r="E383" i="1" s="1"/>
  <c r="D382" i="1"/>
  <c r="E382" i="1" s="1"/>
  <c r="D381" i="1"/>
  <c r="E381" i="1" s="1"/>
  <c r="D380" i="1"/>
  <c r="E380" i="1" s="1"/>
  <c r="D379" i="1"/>
  <c r="E379" i="1" s="1"/>
  <c r="D378" i="1"/>
  <c r="E378" i="1" s="1"/>
  <c r="D377" i="1"/>
  <c r="E377" i="1" s="1"/>
  <c r="D376" i="1"/>
  <c r="E376" i="1" s="1"/>
  <c r="D375" i="1"/>
  <c r="E375" i="1" s="1"/>
  <c r="D374" i="1"/>
  <c r="E374" i="1" s="1"/>
  <c r="D373" i="1"/>
  <c r="E373" i="1" s="1"/>
  <c r="D372" i="1"/>
  <c r="E372" i="1" s="1"/>
  <c r="D371" i="1"/>
  <c r="E371" i="1" s="1"/>
  <c r="D370" i="1"/>
  <c r="E370" i="1" s="1"/>
  <c r="D369" i="1"/>
  <c r="E369" i="1" s="1"/>
  <c r="D368" i="1"/>
  <c r="E368" i="1" s="1"/>
  <c r="D367" i="1"/>
  <c r="E367" i="1" s="1"/>
  <c r="D366" i="1"/>
  <c r="E366" i="1" s="1"/>
  <c r="D365" i="1"/>
  <c r="E365" i="1" s="1"/>
  <c r="D364" i="1"/>
  <c r="E364" i="1" s="1"/>
  <c r="D363" i="1"/>
  <c r="E363" i="1" s="1"/>
  <c r="D362" i="1"/>
  <c r="E362" i="1" s="1"/>
  <c r="D361" i="1"/>
  <c r="E361" i="1" s="1"/>
  <c r="D360" i="1"/>
  <c r="E360" i="1" s="1"/>
  <c r="D359" i="1"/>
  <c r="E359" i="1" s="1"/>
  <c r="D358" i="1"/>
  <c r="E358" i="1" s="1"/>
  <c r="D357" i="1"/>
  <c r="E357" i="1" s="1"/>
  <c r="D356" i="1"/>
  <c r="E356" i="1" s="1"/>
  <c r="D355" i="1"/>
  <c r="E355" i="1" s="1"/>
  <c r="D354" i="1"/>
  <c r="E354" i="1" s="1"/>
  <c r="D353" i="1"/>
  <c r="E353" i="1" s="1"/>
  <c r="D352" i="1"/>
  <c r="E352" i="1" s="1"/>
  <c r="D351" i="1"/>
  <c r="E351" i="1" s="1"/>
  <c r="D350" i="1"/>
  <c r="E350" i="1" s="1"/>
  <c r="D349" i="1"/>
  <c r="E349" i="1" s="1"/>
  <c r="D348" i="1"/>
  <c r="E348" i="1" s="1"/>
  <c r="D347" i="1"/>
  <c r="E347" i="1" s="1"/>
  <c r="D346" i="1"/>
  <c r="E346" i="1" s="1"/>
  <c r="D345" i="1"/>
  <c r="E345" i="1" s="1"/>
  <c r="D344" i="1"/>
  <c r="E344" i="1" s="1"/>
  <c r="D343" i="1"/>
  <c r="E343" i="1" s="1"/>
  <c r="D342" i="1"/>
  <c r="E342" i="1" s="1"/>
  <c r="D341" i="1"/>
  <c r="E341" i="1" s="1"/>
  <c r="D340" i="1"/>
  <c r="E340" i="1" s="1"/>
  <c r="D339" i="1"/>
  <c r="E339" i="1" s="1"/>
  <c r="D338" i="1"/>
  <c r="E338" i="1" s="1"/>
  <c r="D337" i="1"/>
  <c r="E337" i="1" s="1"/>
  <c r="D336" i="1"/>
  <c r="E336" i="1" s="1"/>
  <c r="D335" i="1"/>
  <c r="E335" i="1" s="1"/>
  <c r="D334" i="1"/>
  <c r="E334" i="1" s="1"/>
  <c r="D333" i="1"/>
  <c r="E333" i="1" s="1"/>
  <c r="D332" i="1"/>
  <c r="E332" i="1" s="1"/>
  <c r="D331" i="1"/>
  <c r="E331" i="1" s="1"/>
  <c r="D330" i="1"/>
  <c r="E330" i="1" s="1"/>
  <c r="D329" i="1"/>
  <c r="E329" i="1" s="1"/>
  <c r="D328" i="1"/>
  <c r="E328" i="1" s="1"/>
  <c r="D327" i="1"/>
  <c r="E327" i="1" s="1"/>
  <c r="D326" i="1"/>
  <c r="E326" i="1" s="1"/>
  <c r="D325" i="1"/>
  <c r="E325" i="1" s="1"/>
  <c r="D324" i="1"/>
  <c r="E324" i="1" s="1"/>
  <c r="D323" i="1"/>
  <c r="E323" i="1" s="1"/>
  <c r="D322" i="1"/>
  <c r="E322" i="1" s="1"/>
  <c r="D321" i="1"/>
  <c r="E321" i="1" s="1"/>
  <c r="D320" i="1"/>
  <c r="E320" i="1" s="1"/>
  <c r="D319" i="1"/>
  <c r="E319" i="1" s="1"/>
  <c r="D318" i="1"/>
  <c r="E318" i="1" s="1"/>
  <c r="D317" i="1"/>
  <c r="E317" i="1" s="1"/>
  <c r="D316" i="1"/>
  <c r="E316" i="1" s="1"/>
  <c r="D315" i="1"/>
  <c r="E315" i="1" s="1"/>
  <c r="D314" i="1"/>
  <c r="E314" i="1" s="1"/>
  <c r="D313" i="1"/>
  <c r="E313" i="1" s="1"/>
  <c r="D312" i="1"/>
  <c r="E312" i="1" s="1"/>
  <c r="D311" i="1"/>
  <c r="E311" i="1" s="1"/>
  <c r="D310" i="1"/>
  <c r="E310" i="1" s="1"/>
  <c r="D309" i="1"/>
  <c r="E309" i="1" s="1"/>
  <c r="D308" i="1"/>
  <c r="E308" i="1" s="1"/>
  <c r="D307" i="1"/>
  <c r="E307" i="1" s="1"/>
  <c r="D306" i="1"/>
  <c r="E306" i="1" s="1"/>
  <c r="D305" i="1"/>
  <c r="E305" i="1" s="1"/>
  <c r="D304" i="1"/>
  <c r="E304" i="1" s="1"/>
  <c r="D303" i="1"/>
  <c r="E303" i="1" s="1"/>
  <c r="D302" i="1"/>
  <c r="E302" i="1" s="1"/>
  <c r="D301" i="1"/>
  <c r="E301" i="1" s="1"/>
  <c r="D300" i="1"/>
  <c r="E300" i="1" s="1"/>
  <c r="D299" i="1"/>
  <c r="E299" i="1" s="1"/>
  <c r="D298" i="1"/>
  <c r="E298" i="1" s="1"/>
  <c r="D297" i="1"/>
  <c r="E297" i="1" s="1"/>
  <c r="D296" i="1"/>
  <c r="E296" i="1" s="1"/>
  <c r="D295" i="1"/>
  <c r="E295" i="1" s="1"/>
  <c r="D294" i="1"/>
  <c r="E294" i="1" s="1"/>
  <c r="D293" i="1"/>
  <c r="E293" i="1" s="1"/>
  <c r="D292" i="1"/>
  <c r="E292" i="1" s="1"/>
  <c r="D291" i="1"/>
  <c r="E291" i="1" s="1"/>
  <c r="D290" i="1"/>
  <c r="E290" i="1" s="1"/>
  <c r="D289" i="1"/>
  <c r="E289" i="1" s="1"/>
  <c r="D288" i="1"/>
  <c r="E288" i="1" s="1"/>
  <c r="D287" i="1"/>
  <c r="E287" i="1" s="1"/>
  <c r="D286" i="1"/>
  <c r="E286" i="1" s="1"/>
  <c r="D285" i="1"/>
  <c r="E285" i="1" s="1"/>
  <c r="D284" i="1"/>
  <c r="E284" i="1" s="1"/>
  <c r="D283" i="1"/>
  <c r="E283" i="1" s="1"/>
  <c r="D282" i="1"/>
  <c r="E282" i="1" s="1"/>
  <c r="D281" i="1"/>
  <c r="E281" i="1" s="1"/>
  <c r="D280" i="1"/>
  <c r="E280" i="1" s="1"/>
  <c r="D279" i="1"/>
  <c r="E279" i="1" s="1"/>
  <c r="D278" i="1"/>
  <c r="E278" i="1" s="1"/>
  <c r="D277" i="1"/>
  <c r="E277" i="1" s="1"/>
  <c r="D276" i="1"/>
  <c r="E276" i="1" s="1"/>
  <c r="D275" i="1"/>
  <c r="E275" i="1" s="1"/>
  <c r="D274" i="1"/>
  <c r="E274" i="1" s="1"/>
  <c r="D273" i="1"/>
  <c r="E273" i="1" s="1"/>
  <c r="D272" i="1"/>
  <c r="E272" i="1" s="1"/>
  <c r="D271" i="1"/>
  <c r="E271" i="1" s="1"/>
  <c r="D270" i="1"/>
  <c r="E270" i="1" s="1"/>
  <c r="D269" i="1"/>
  <c r="E269" i="1" s="1"/>
  <c r="D268" i="1"/>
  <c r="E268" i="1" s="1"/>
  <c r="D267" i="1"/>
  <c r="E267" i="1" s="1"/>
  <c r="D266" i="1"/>
  <c r="E266" i="1" s="1"/>
  <c r="D265" i="1"/>
  <c r="E265" i="1" s="1"/>
  <c r="D264" i="1"/>
  <c r="E264" i="1" s="1"/>
  <c r="D263" i="1"/>
  <c r="E263" i="1" s="1"/>
  <c r="D262" i="1"/>
  <c r="E262" i="1" s="1"/>
  <c r="D261" i="1"/>
  <c r="E261" i="1" s="1"/>
  <c r="D260" i="1"/>
  <c r="E260" i="1" s="1"/>
  <c r="D259" i="1"/>
  <c r="E259" i="1" s="1"/>
  <c r="D258" i="1"/>
  <c r="E258" i="1" s="1"/>
  <c r="D257" i="1"/>
  <c r="E257" i="1" s="1"/>
  <c r="D256" i="1"/>
  <c r="E256" i="1" s="1"/>
  <c r="D255" i="1"/>
  <c r="E255" i="1" s="1"/>
  <c r="D254" i="1"/>
  <c r="E254" i="1" s="1"/>
  <c r="D253" i="1"/>
  <c r="E253" i="1" s="1"/>
  <c r="D252" i="1"/>
  <c r="E252" i="1" s="1"/>
  <c r="D251" i="1"/>
  <c r="E251" i="1" s="1"/>
  <c r="D250" i="1"/>
  <c r="E250" i="1" s="1"/>
  <c r="D249" i="1"/>
  <c r="E249" i="1" s="1"/>
  <c r="D248" i="1"/>
  <c r="E248" i="1" s="1"/>
  <c r="D247" i="1"/>
  <c r="E247" i="1" s="1"/>
  <c r="D246" i="1"/>
  <c r="E246" i="1" s="1"/>
  <c r="D245" i="1"/>
  <c r="E245" i="1" s="1"/>
  <c r="D244" i="1"/>
  <c r="E244" i="1" s="1"/>
  <c r="D243" i="1"/>
  <c r="E243" i="1" s="1"/>
  <c r="D242" i="1"/>
  <c r="E242" i="1" s="1"/>
  <c r="D241" i="1"/>
  <c r="E241" i="1" s="1"/>
  <c r="D240" i="1"/>
  <c r="E240" i="1" s="1"/>
  <c r="D239" i="1"/>
  <c r="E239" i="1" s="1"/>
  <c r="D238" i="1"/>
  <c r="E238" i="1" s="1"/>
  <c r="D237" i="1"/>
  <c r="E237" i="1" s="1"/>
  <c r="D236" i="1"/>
  <c r="E236" i="1" s="1"/>
  <c r="D235" i="1"/>
  <c r="E235" i="1" s="1"/>
  <c r="D234" i="1"/>
  <c r="E234" i="1" s="1"/>
  <c r="D233" i="1"/>
  <c r="E233" i="1" s="1"/>
  <c r="D232" i="1"/>
  <c r="E232" i="1" s="1"/>
  <c r="D231" i="1"/>
  <c r="E231" i="1" s="1"/>
  <c r="D230" i="1"/>
  <c r="E230" i="1" s="1"/>
  <c r="D229" i="1"/>
  <c r="E229" i="1" s="1"/>
  <c r="D228" i="1"/>
  <c r="E228" i="1" s="1"/>
  <c r="D227" i="1"/>
  <c r="E227" i="1" s="1"/>
  <c r="D226" i="1"/>
  <c r="E226" i="1" s="1"/>
  <c r="D225" i="1"/>
  <c r="E225" i="1" s="1"/>
  <c r="D224" i="1"/>
  <c r="E224" i="1" s="1"/>
  <c r="D223" i="1"/>
  <c r="E223" i="1" s="1"/>
  <c r="D222" i="1"/>
  <c r="E222" i="1" s="1"/>
  <c r="D221" i="1"/>
  <c r="E221" i="1" s="1"/>
  <c r="D220" i="1"/>
  <c r="E220" i="1" s="1"/>
  <c r="D219" i="1"/>
  <c r="E219" i="1" s="1"/>
  <c r="D218" i="1"/>
  <c r="E218" i="1" s="1"/>
  <c r="D217" i="1"/>
  <c r="E217" i="1" s="1"/>
  <c r="D216" i="1"/>
  <c r="E216" i="1" s="1"/>
  <c r="D215" i="1"/>
  <c r="E215" i="1" s="1"/>
  <c r="D214" i="1"/>
  <c r="E214" i="1" s="1"/>
  <c r="D213" i="1"/>
  <c r="E213" i="1" s="1"/>
  <c r="D212" i="1"/>
  <c r="E212" i="1" s="1"/>
  <c r="D211" i="1"/>
  <c r="E211" i="1" s="1"/>
  <c r="D210" i="1"/>
  <c r="E210" i="1" s="1"/>
  <c r="D209" i="1"/>
  <c r="E209" i="1" s="1"/>
  <c r="D208" i="1"/>
  <c r="E208" i="1" s="1"/>
  <c r="D207" i="1"/>
  <c r="E207" i="1" s="1"/>
  <c r="D206" i="1"/>
  <c r="E206" i="1" s="1"/>
  <c r="D205" i="1"/>
  <c r="E205" i="1" s="1"/>
  <c r="D204" i="1"/>
  <c r="E204" i="1" s="1"/>
  <c r="D203" i="1"/>
  <c r="E203" i="1" s="1"/>
  <c r="D202" i="1"/>
  <c r="E202" i="1" s="1"/>
  <c r="D201" i="1"/>
  <c r="E201" i="1" s="1"/>
  <c r="D200" i="1"/>
  <c r="E200" i="1" s="1"/>
  <c r="D199" i="1"/>
  <c r="E199" i="1" s="1"/>
  <c r="D198" i="1"/>
  <c r="E198" i="1" s="1"/>
  <c r="D197" i="1"/>
  <c r="E197" i="1" s="1"/>
  <c r="D196" i="1"/>
  <c r="E196" i="1" s="1"/>
  <c r="D195" i="1"/>
  <c r="E195" i="1" s="1"/>
  <c r="D194" i="1"/>
  <c r="E194" i="1" s="1"/>
  <c r="D193" i="1"/>
  <c r="E193" i="1" s="1"/>
  <c r="D192" i="1"/>
  <c r="E192" i="1" s="1"/>
  <c r="D191" i="1"/>
  <c r="E191" i="1" s="1"/>
  <c r="D190" i="1"/>
  <c r="E190" i="1" s="1"/>
  <c r="D189" i="1"/>
  <c r="E189" i="1" s="1"/>
  <c r="D188" i="1"/>
  <c r="E188" i="1" s="1"/>
  <c r="D187" i="1"/>
  <c r="E187" i="1" s="1"/>
  <c r="D186" i="1"/>
  <c r="E186" i="1" s="1"/>
  <c r="D185" i="1"/>
  <c r="E185" i="1" s="1"/>
  <c r="D184" i="1"/>
  <c r="E184" i="1" s="1"/>
  <c r="D183" i="1"/>
  <c r="E183" i="1" s="1"/>
  <c r="D182" i="1"/>
  <c r="E182" i="1" s="1"/>
  <c r="D181" i="1"/>
  <c r="E181" i="1" s="1"/>
  <c r="D180" i="1"/>
  <c r="E180" i="1" s="1"/>
  <c r="D179" i="1"/>
  <c r="E179" i="1" s="1"/>
  <c r="D178" i="1"/>
  <c r="E178" i="1" s="1"/>
  <c r="D177" i="1"/>
  <c r="E177" i="1" s="1"/>
  <c r="D176" i="1"/>
  <c r="E176" i="1" s="1"/>
  <c r="D175" i="1"/>
  <c r="E175" i="1" s="1"/>
  <c r="D174" i="1"/>
  <c r="E174" i="1" s="1"/>
  <c r="D173" i="1"/>
  <c r="E173" i="1" s="1"/>
  <c r="D172" i="1"/>
  <c r="E172" i="1" s="1"/>
  <c r="D171" i="1"/>
  <c r="E171" i="1" s="1"/>
  <c r="D170" i="1"/>
  <c r="E170" i="1" s="1"/>
  <c r="D169" i="1"/>
  <c r="E169" i="1" s="1"/>
  <c r="D168" i="1"/>
  <c r="E168" i="1" s="1"/>
  <c r="D167" i="1"/>
  <c r="E167" i="1" s="1"/>
  <c r="D166" i="1"/>
  <c r="E166" i="1" s="1"/>
  <c r="D165" i="1"/>
  <c r="E165" i="1" s="1"/>
  <c r="D164" i="1"/>
  <c r="E164" i="1" s="1"/>
  <c r="D163" i="1"/>
  <c r="E163" i="1" s="1"/>
  <c r="D162" i="1"/>
  <c r="E162" i="1" s="1"/>
  <c r="D161" i="1"/>
  <c r="E161" i="1" s="1"/>
  <c r="D160" i="1"/>
  <c r="E160" i="1" s="1"/>
  <c r="D159" i="1"/>
  <c r="E159" i="1" s="1"/>
  <c r="D158" i="1"/>
  <c r="E158" i="1" s="1"/>
  <c r="D157" i="1"/>
  <c r="E157" i="1" s="1"/>
  <c r="D156" i="1"/>
  <c r="E156" i="1" s="1"/>
  <c r="D155" i="1"/>
  <c r="E155" i="1" s="1"/>
  <c r="D154" i="1"/>
  <c r="E154" i="1" s="1"/>
  <c r="D153" i="1"/>
  <c r="E153" i="1" s="1"/>
  <c r="D152" i="1"/>
  <c r="E152" i="1" s="1"/>
  <c r="D151" i="1"/>
  <c r="E151" i="1" s="1"/>
  <c r="D150" i="1"/>
  <c r="E150" i="1" s="1"/>
  <c r="D149" i="1"/>
  <c r="E149" i="1" s="1"/>
  <c r="D148" i="1"/>
  <c r="E148" i="1" s="1"/>
  <c r="D147" i="1"/>
  <c r="E147" i="1" s="1"/>
  <c r="D146" i="1"/>
  <c r="E146" i="1" s="1"/>
  <c r="D145" i="1"/>
  <c r="E145" i="1" s="1"/>
  <c r="D144" i="1"/>
  <c r="E144" i="1" s="1"/>
  <c r="D143" i="1"/>
  <c r="E143" i="1" s="1"/>
  <c r="D142" i="1"/>
  <c r="E142" i="1" s="1"/>
  <c r="D141" i="1"/>
  <c r="E141" i="1" s="1"/>
  <c r="D140" i="1"/>
  <c r="E140" i="1" s="1"/>
  <c r="D139" i="1"/>
  <c r="E139" i="1" s="1"/>
  <c r="D138" i="1"/>
  <c r="E138" i="1" s="1"/>
  <c r="D137" i="1"/>
  <c r="E137" i="1" s="1"/>
  <c r="D136" i="1"/>
  <c r="E136" i="1" s="1"/>
  <c r="D135" i="1"/>
  <c r="E135" i="1" s="1"/>
  <c r="D134" i="1"/>
  <c r="E134" i="1" s="1"/>
  <c r="D133" i="1"/>
  <c r="E133" i="1" s="1"/>
  <c r="D132" i="1"/>
  <c r="E132" i="1" s="1"/>
  <c r="D131" i="1"/>
  <c r="E131" i="1" s="1"/>
  <c r="D130" i="1"/>
  <c r="E130" i="1" s="1"/>
  <c r="D129" i="1"/>
  <c r="E129" i="1" s="1"/>
  <c r="D128" i="1"/>
  <c r="E128" i="1" s="1"/>
  <c r="D127" i="1"/>
  <c r="E127" i="1" s="1"/>
  <c r="D126" i="1"/>
  <c r="E126" i="1" s="1"/>
  <c r="D125" i="1"/>
  <c r="E125" i="1" s="1"/>
  <c r="D124" i="1"/>
  <c r="E124" i="1" s="1"/>
  <c r="D123" i="1"/>
  <c r="E123" i="1" s="1"/>
  <c r="D122" i="1"/>
  <c r="E122" i="1" s="1"/>
  <c r="D121" i="1"/>
  <c r="E121" i="1" s="1"/>
  <c r="D120" i="1"/>
  <c r="E120" i="1" s="1"/>
  <c r="D119" i="1"/>
  <c r="E119" i="1" s="1"/>
  <c r="D118" i="1"/>
  <c r="E118" i="1" s="1"/>
  <c r="D117" i="1"/>
  <c r="E117" i="1" s="1"/>
  <c r="D116" i="1"/>
  <c r="E116" i="1" s="1"/>
  <c r="D115" i="1"/>
  <c r="E115" i="1" s="1"/>
  <c r="D114" i="1"/>
  <c r="E114" i="1" s="1"/>
  <c r="D113" i="1"/>
  <c r="E113" i="1" s="1"/>
  <c r="D112" i="1"/>
  <c r="E112" i="1" s="1"/>
  <c r="D111" i="1"/>
  <c r="E111" i="1" s="1"/>
  <c r="D110" i="1"/>
  <c r="E110" i="1" s="1"/>
  <c r="D109" i="1"/>
  <c r="E109" i="1" s="1"/>
  <c r="D108" i="1"/>
  <c r="E108" i="1" s="1"/>
  <c r="D107" i="1"/>
  <c r="E107" i="1" s="1"/>
  <c r="D106" i="1"/>
  <c r="E106" i="1" s="1"/>
  <c r="D105" i="1"/>
  <c r="E105" i="1" s="1"/>
  <c r="D104" i="1"/>
  <c r="E104" i="1" s="1"/>
  <c r="D103" i="1"/>
  <c r="E103" i="1" s="1"/>
  <c r="D102" i="1"/>
  <c r="E102" i="1" s="1"/>
  <c r="D101" i="1"/>
  <c r="E101" i="1" s="1"/>
  <c r="D100" i="1"/>
  <c r="E100" i="1" s="1"/>
  <c r="D99" i="1"/>
  <c r="E99" i="1" s="1"/>
  <c r="D98" i="1"/>
  <c r="E98" i="1" s="1"/>
  <c r="D97" i="1"/>
  <c r="E97" i="1" s="1"/>
  <c r="D96" i="1"/>
  <c r="E96" i="1" s="1"/>
  <c r="D95" i="1"/>
  <c r="E95" i="1" s="1"/>
  <c r="D94" i="1"/>
  <c r="E94" i="1" s="1"/>
  <c r="D93" i="1"/>
  <c r="E93" i="1" s="1"/>
  <c r="D92" i="1"/>
  <c r="E92" i="1" s="1"/>
  <c r="D91" i="1"/>
  <c r="E91" i="1" s="1"/>
  <c r="D90" i="1"/>
  <c r="E90" i="1" s="1"/>
  <c r="D89" i="1"/>
  <c r="E89" i="1" s="1"/>
  <c r="D88" i="1"/>
  <c r="E88" i="1" s="1"/>
  <c r="D87" i="1"/>
  <c r="E87" i="1" s="1"/>
  <c r="D86" i="1"/>
  <c r="E86" i="1" s="1"/>
  <c r="D85" i="1"/>
  <c r="E85" i="1" s="1"/>
  <c r="D84" i="1"/>
  <c r="E84" i="1" s="1"/>
  <c r="D83" i="1"/>
  <c r="E83" i="1" s="1"/>
  <c r="D82" i="1"/>
  <c r="E82" i="1" s="1"/>
  <c r="D81" i="1"/>
  <c r="E81" i="1" s="1"/>
  <c r="D80" i="1"/>
  <c r="E80" i="1" s="1"/>
  <c r="D79" i="1"/>
  <c r="E79" i="1" s="1"/>
  <c r="D78" i="1"/>
  <c r="E78" i="1" s="1"/>
  <c r="D77" i="1"/>
  <c r="E77" i="1" s="1"/>
  <c r="D76" i="1"/>
  <c r="E76" i="1" s="1"/>
  <c r="D75" i="1"/>
  <c r="E75" i="1" s="1"/>
  <c r="D74" i="1"/>
  <c r="E74" i="1" s="1"/>
  <c r="D73" i="1"/>
  <c r="E73" i="1" s="1"/>
  <c r="D72" i="1"/>
  <c r="E72" i="1" s="1"/>
  <c r="D71" i="1"/>
  <c r="E71" i="1" s="1"/>
  <c r="D70" i="1"/>
  <c r="E70" i="1" s="1"/>
  <c r="D69" i="1"/>
  <c r="E69" i="1" s="1"/>
  <c r="D68" i="1"/>
  <c r="E68" i="1" s="1"/>
  <c r="D67" i="1"/>
  <c r="E67" i="1" s="1"/>
  <c r="D66" i="1"/>
  <c r="E66" i="1" s="1"/>
  <c r="D65" i="1"/>
  <c r="E65" i="1" s="1"/>
  <c r="D64" i="1"/>
  <c r="E64" i="1" s="1"/>
  <c r="D63" i="1"/>
  <c r="E63" i="1" s="1"/>
  <c r="D62" i="1"/>
  <c r="E62" i="1" s="1"/>
  <c r="D61" i="1"/>
  <c r="E61" i="1" s="1"/>
  <c r="D60" i="1"/>
  <c r="E60" i="1" s="1"/>
  <c r="D59" i="1"/>
  <c r="E59" i="1" s="1"/>
  <c r="D58" i="1"/>
  <c r="E58" i="1" s="1"/>
  <c r="D57" i="1"/>
  <c r="E57" i="1" s="1"/>
  <c r="D56" i="1"/>
  <c r="E56" i="1" s="1"/>
  <c r="D55" i="1"/>
  <c r="E55" i="1" s="1"/>
  <c r="D54" i="1"/>
  <c r="E54" i="1" s="1"/>
  <c r="D53" i="1"/>
  <c r="E53" i="1" s="1"/>
  <c r="D52" i="1"/>
  <c r="E52" i="1" s="1"/>
  <c r="D51" i="1"/>
  <c r="E51" i="1" s="1"/>
  <c r="D50" i="1"/>
  <c r="E50" i="1" s="1"/>
  <c r="D49" i="1"/>
  <c r="E49" i="1" s="1"/>
  <c r="D48" i="1"/>
  <c r="E48" i="1" s="1"/>
  <c r="D47" i="1"/>
  <c r="E47" i="1" s="1"/>
  <c r="D46" i="1"/>
  <c r="E46" i="1" s="1"/>
  <c r="D45" i="1"/>
  <c r="E45" i="1" s="1"/>
  <c r="D44" i="1"/>
  <c r="E44" i="1" s="1"/>
  <c r="D43" i="1"/>
  <c r="E43" i="1" s="1"/>
  <c r="D42" i="1"/>
  <c r="E42" i="1" s="1"/>
  <c r="D41" i="1"/>
  <c r="E41" i="1" s="1"/>
  <c r="D40" i="1"/>
  <c r="E40" i="1" s="1"/>
  <c r="D39" i="1"/>
  <c r="E39" i="1" s="1"/>
  <c r="D38" i="1"/>
  <c r="E38" i="1" s="1"/>
  <c r="D37" i="1"/>
  <c r="E37" i="1" s="1"/>
  <c r="D36" i="1"/>
  <c r="E36" i="1" s="1"/>
  <c r="D35" i="1"/>
  <c r="E35" i="1" s="1"/>
  <c r="D34" i="1"/>
  <c r="E34" i="1" s="1"/>
  <c r="D33" i="1"/>
  <c r="E33" i="1" s="1"/>
  <c r="D32" i="1"/>
  <c r="E32" i="1" s="1"/>
  <c r="D31" i="1"/>
  <c r="E31" i="1" s="1"/>
  <c r="D30" i="1"/>
  <c r="E30" i="1" s="1"/>
  <c r="D29" i="1"/>
  <c r="E29" i="1" s="1"/>
  <c r="D28" i="1"/>
  <c r="E28" i="1" s="1"/>
  <c r="D27" i="1"/>
  <c r="E27" i="1" s="1"/>
  <c r="D26" i="1"/>
  <c r="E26" i="1" s="1"/>
  <c r="D25" i="1"/>
  <c r="E25" i="1" s="1"/>
  <c r="D24" i="1"/>
  <c r="E24" i="1" s="1"/>
  <c r="D23" i="1"/>
  <c r="E23" i="1" s="1"/>
  <c r="D22" i="1"/>
  <c r="E22" i="1" s="1"/>
  <c r="D21" i="1"/>
  <c r="E21" i="1" s="1"/>
  <c r="D20" i="1"/>
  <c r="E20" i="1" s="1"/>
  <c r="D19" i="1"/>
  <c r="E19" i="1" s="1"/>
  <c r="D18" i="1"/>
  <c r="E18" i="1" s="1"/>
  <c r="D17" i="1"/>
  <c r="E17" i="1" s="1"/>
  <c r="D16" i="1"/>
  <c r="E16" i="1" s="1"/>
  <c r="D15" i="1"/>
  <c r="E15" i="1" s="1"/>
  <c r="D14" i="1"/>
  <c r="E14" i="1" s="1"/>
  <c r="D13" i="1"/>
  <c r="E13" i="1" s="1"/>
  <c r="D12" i="1"/>
  <c r="E12" i="1" s="1"/>
  <c r="D11" i="1"/>
  <c r="E11" i="1" s="1"/>
  <c r="D10" i="1"/>
  <c r="E10" i="1" s="1"/>
  <c r="D9" i="1"/>
  <c r="E9" i="1" s="1"/>
  <c r="D8" i="1"/>
  <c r="E8" i="1" s="1"/>
  <c r="D7" i="1"/>
  <c r="E7" i="1" s="1"/>
  <c r="D6" i="1"/>
  <c r="E6" i="1" s="1"/>
  <c r="A1" i="6"/>
  <c r="A4" i="5"/>
  <c r="A1" i="5"/>
  <c r="G8" i="2"/>
  <c r="G7" i="2"/>
  <c r="G6" i="2"/>
  <c r="G5" i="2"/>
  <c r="G4" i="2"/>
  <c r="G3" i="2"/>
  <c r="G2" i="2"/>
  <c r="G1" i="2"/>
  <c r="B750" i="1"/>
  <c r="C750" i="1" s="1"/>
  <c r="B749" i="1"/>
  <c r="C749" i="1" s="1"/>
  <c r="B748" i="1"/>
  <c r="C748" i="1" s="1"/>
  <c r="B747" i="1"/>
  <c r="C747" i="1" s="1"/>
  <c r="B746" i="1"/>
  <c r="C746" i="1" s="1"/>
  <c r="B745" i="1"/>
  <c r="C745" i="1" s="1"/>
  <c r="B744" i="1"/>
  <c r="C744" i="1" s="1"/>
  <c r="B743" i="1"/>
  <c r="C743" i="1" s="1"/>
  <c r="B742" i="1"/>
  <c r="C742" i="1" s="1"/>
  <c r="B741" i="1"/>
  <c r="C741" i="1" s="1"/>
  <c r="B740" i="1"/>
  <c r="C740" i="1" s="1"/>
  <c r="B739" i="1"/>
  <c r="C739" i="1" s="1"/>
  <c r="B738" i="1"/>
  <c r="C738" i="1" s="1"/>
  <c r="B737" i="1"/>
  <c r="C737" i="1" s="1"/>
  <c r="B736" i="1"/>
  <c r="C736" i="1" s="1"/>
  <c r="B735" i="1"/>
  <c r="C735" i="1" s="1"/>
  <c r="B734" i="1"/>
  <c r="C734" i="1" s="1"/>
  <c r="B733" i="1"/>
  <c r="C733" i="1" s="1"/>
  <c r="B732" i="1"/>
  <c r="C732" i="1" s="1"/>
  <c r="B731" i="1"/>
  <c r="C731" i="1" s="1"/>
  <c r="B730" i="1"/>
  <c r="C730" i="1" s="1"/>
  <c r="B729" i="1"/>
  <c r="C729" i="1" s="1"/>
  <c r="B728" i="1"/>
  <c r="C728" i="1" s="1"/>
  <c r="B727" i="1"/>
  <c r="C727" i="1" s="1"/>
  <c r="B726" i="1"/>
  <c r="C726" i="1" s="1"/>
  <c r="B725" i="1"/>
  <c r="C725" i="1" s="1"/>
  <c r="B724" i="1"/>
  <c r="C724" i="1" s="1"/>
  <c r="B723" i="1"/>
  <c r="C723" i="1" s="1"/>
  <c r="B722" i="1"/>
  <c r="C722" i="1" s="1"/>
  <c r="B721" i="1"/>
  <c r="C721" i="1" s="1"/>
  <c r="B720" i="1"/>
  <c r="C720" i="1" s="1"/>
  <c r="B719" i="1"/>
  <c r="C719" i="1" s="1"/>
  <c r="B718" i="1"/>
  <c r="C718" i="1" s="1"/>
  <c r="B717" i="1"/>
  <c r="C717" i="1" s="1"/>
  <c r="B716" i="1"/>
  <c r="C716" i="1" s="1"/>
  <c r="B715" i="1"/>
  <c r="C715" i="1" s="1"/>
  <c r="B714" i="1"/>
  <c r="C714" i="1" s="1"/>
  <c r="B713" i="1"/>
  <c r="C713" i="1" s="1"/>
  <c r="B712" i="1"/>
  <c r="C712" i="1" s="1"/>
  <c r="B711" i="1"/>
  <c r="C711" i="1" s="1"/>
  <c r="B710" i="1"/>
  <c r="C710" i="1" s="1"/>
  <c r="B709" i="1"/>
  <c r="C709" i="1" s="1"/>
  <c r="B708" i="1"/>
  <c r="C708" i="1" s="1"/>
  <c r="B707" i="1"/>
  <c r="C707" i="1" s="1"/>
  <c r="B706" i="1"/>
  <c r="C706" i="1" s="1"/>
  <c r="B705" i="1"/>
  <c r="C705" i="1" s="1"/>
  <c r="B704" i="1"/>
  <c r="C704" i="1" s="1"/>
  <c r="B703" i="1"/>
  <c r="C703" i="1" s="1"/>
  <c r="B702" i="1"/>
  <c r="C702" i="1" s="1"/>
  <c r="B701" i="1"/>
  <c r="C701" i="1" s="1"/>
  <c r="B700" i="1"/>
  <c r="C700" i="1" s="1"/>
  <c r="B699" i="1"/>
  <c r="C699" i="1" s="1"/>
  <c r="B698" i="1"/>
  <c r="C698" i="1" s="1"/>
  <c r="B697" i="1"/>
  <c r="C697" i="1" s="1"/>
  <c r="B696" i="1"/>
  <c r="C696" i="1" s="1"/>
  <c r="B695" i="1"/>
  <c r="C695" i="1" s="1"/>
  <c r="B694" i="1"/>
  <c r="C694" i="1" s="1"/>
  <c r="B693" i="1"/>
  <c r="C693" i="1" s="1"/>
  <c r="B692" i="1"/>
  <c r="C692" i="1" s="1"/>
  <c r="B691" i="1"/>
  <c r="C691" i="1" s="1"/>
  <c r="B690" i="1"/>
  <c r="C690" i="1" s="1"/>
  <c r="B689" i="1"/>
  <c r="C689" i="1" s="1"/>
  <c r="B688" i="1"/>
  <c r="C688" i="1" s="1"/>
  <c r="B687" i="1"/>
  <c r="C687" i="1" s="1"/>
  <c r="B686" i="1"/>
  <c r="C686" i="1" s="1"/>
  <c r="B685" i="1"/>
  <c r="C685" i="1" s="1"/>
  <c r="B684" i="1"/>
  <c r="C684" i="1" s="1"/>
  <c r="B683" i="1"/>
  <c r="C683" i="1" s="1"/>
  <c r="B682" i="1"/>
  <c r="C682" i="1" s="1"/>
  <c r="B681" i="1"/>
  <c r="C681" i="1" s="1"/>
  <c r="B680" i="1"/>
  <c r="C680" i="1" s="1"/>
  <c r="B679" i="1"/>
  <c r="C679" i="1" s="1"/>
  <c r="B678" i="1"/>
  <c r="C678" i="1" s="1"/>
  <c r="B677" i="1"/>
  <c r="C677" i="1" s="1"/>
  <c r="B676" i="1"/>
  <c r="C676" i="1" s="1"/>
  <c r="B675" i="1"/>
  <c r="C675" i="1" s="1"/>
  <c r="B674" i="1"/>
  <c r="C674" i="1" s="1"/>
  <c r="B673" i="1"/>
  <c r="C673" i="1" s="1"/>
  <c r="B672" i="1"/>
  <c r="C672" i="1" s="1"/>
  <c r="B671" i="1"/>
  <c r="C671" i="1" s="1"/>
  <c r="B670" i="1"/>
  <c r="C670" i="1" s="1"/>
  <c r="B669" i="1"/>
  <c r="C669" i="1" s="1"/>
  <c r="B668" i="1"/>
  <c r="C668" i="1" s="1"/>
  <c r="B667" i="1"/>
  <c r="C667" i="1" s="1"/>
  <c r="B666" i="1"/>
  <c r="C666" i="1" s="1"/>
  <c r="B665" i="1"/>
  <c r="C665" i="1" s="1"/>
  <c r="B664" i="1"/>
  <c r="C664" i="1" s="1"/>
  <c r="B663" i="1"/>
  <c r="C663" i="1" s="1"/>
  <c r="B662" i="1"/>
  <c r="C662" i="1" s="1"/>
  <c r="B661" i="1"/>
  <c r="C661" i="1" s="1"/>
  <c r="B660" i="1"/>
  <c r="C660" i="1" s="1"/>
  <c r="B659" i="1"/>
  <c r="C659" i="1" s="1"/>
  <c r="B658" i="1"/>
  <c r="C658" i="1" s="1"/>
  <c r="B657" i="1"/>
  <c r="C657" i="1" s="1"/>
  <c r="B656" i="1"/>
  <c r="C656" i="1" s="1"/>
  <c r="B655" i="1"/>
  <c r="C655" i="1" s="1"/>
  <c r="B654" i="1"/>
  <c r="C654" i="1" s="1"/>
  <c r="B653" i="1"/>
  <c r="C653" i="1" s="1"/>
  <c r="B652" i="1"/>
  <c r="C652" i="1" s="1"/>
  <c r="B651" i="1"/>
  <c r="C651" i="1" s="1"/>
  <c r="B650" i="1"/>
  <c r="C650" i="1" s="1"/>
  <c r="B649" i="1"/>
  <c r="C649" i="1" s="1"/>
  <c r="B648" i="1"/>
  <c r="C648" i="1" s="1"/>
  <c r="B647" i="1"/>
  <c r="C647" i="1" s="1"/>
  <c r="B646" i="1"/>
  <c r="C646" i="1" s="1"/>
  <c r="B645" i="1"/>
  <c r="C645" i="1" s="1"/>
  <c r="B644" i="1"/>
  <c r="C644" i="1" s="1"/>
  <c r="B643" i="1"/>
  <c r="C643" i="1" s="1"/>
  <c r="B642" i="1"/>
  <c r="C642" i="1" s="1"/>
  <c r="B641" i="1"/>
  <c r="C641" i="1" s="1"/>
  <c r="B640" i="1"/>
  <c r="C640" i="1" s="1"/>
  <c r="B639" i="1"/>
  <c r="C639" i="1" s="1"/>
  <c r="B638" i="1"/>
  <c r="C638" i="1" s="1"/>
  <c r="B637" i="1"/>
  <c r="C637" i="1" s="1"/>
  <c r="B636" i="1"/>
  <c r="C636" i="1" s="1"/>
  <c r="B635" i="1"/>
  <c r="C635" i="1" s="1"/>
  <c r="B634" i="1"/>
  <c r="C634" i="1" s="1"/>
  <c r="B633" i="1"/>
  <c r="C633" i="1" s="1"/>
  <c r="B632" i="1"/>
  <c r="C632" i="1" s="1"/>
  <c r="B631" i="1"/>
  <c r="C631" i="1" s="1"/>
  <c r="B630" i="1"/>
  <c r="C630" i="1" s="1"/>
  <c r="B629" i="1"/>
  <c r="C629" i="1" s="1"/>
  <c r="B628" i="1"/>
  <c r="C628" i="1" s="1"/>
  <c r="B627" i="1"/>
  <c r="C627" i="1" s="1"/>
  <c r="B626" i="1"/>
  <c r="C626" i="1" s="1"/>
  <c r="B625" i="1"/>
  <c r="C625" i="1" s="1"/>
  <c r="B624" i="1"/>
  <c r="C624" i="1" s="1"/>
  <c r="B623" i="1"/>
  <c r="C623" i="1" s="1"/>
  <c r="B622" i="1"/>
  <c r="C622" i="1" s="1"/>
  <c r="B621" i="1"/>
  <c r="C621" i="1" s="1"/>
  <c r="B620" i="1"/>
  <c r="C620" i="1" s="1"/>
  <c r="B619" i="1"/>
  <c r="C619" i="1" s="1"/>
  <c r="B618" i="1"/>
  <c r="C618" i="1" s="1"/>
  <c r="B617" i="1"/>
  <c r="C617" i="1" s="1"/>
  <c r="B616" i="1"/>
  <c r="C616" i="1" s="1"/>
  <c r="B615" i="1"/>
  <c r="C615" i="1" s="1"/>
  <c r="B614" i="1"/>
  <c r="C614" i="1" s="1"/>
  <c r="B613" i="1"/>
  <c r="C613" i="1" s="1"/>
  <c r="B612" i="1"/>
  <c r="C612" i="1" s="1"/>
  <c r="B611" i="1"/>
  <c r="C611" i="1" s="1"/>
  <c r="B610" i="1"/>
  <c r="C610" i="1" s="1"/>
  <c r="B609" i="1"/>
  <c r="C609" i="1" s="1"/>
  <c r="B608" i="1"/>
  <c r="C608" i="1" s="1"/>
  <c r="B607" i="1"/>
  <c r="C607" i="1" s="1"/>
  <c r="B606" i="1"/>
  <c r="C606" i="1" s="1"/>
  <c r="B605" i="1"/>
  <c r="C605" i="1" s="1"/>
  <c r="B604" i="1"/>
  <c r="C604" i="1" s="1"/>
  <c r="B603" i="1"/>
  <c r="C603" i="1" s="1"/>
  <c r="B602" i="1"/>
  <c r="C602" i="1" s="1"/>
  <c r="B601" i="1"/>
  <c r="C601" i="1" s="1"/>
  <c r="B600" i="1"/>
  <c r="C600" i="1" s="1"/>
  <c r="B599" i="1"/>
  <c r="C599" i="1" s="1"/>
  <c r="B598" i="1"/>
  <c r="C598" i="1" s="1"/>
  <c r="B597" i="1"/>
  <c r="C597" i="1" s="1"/>
  <c r="B596" i="1"/>
  <c r="C596" i="1" s="1"/>
  <c r="B595" i="1"/>
  <c r="C595" i="1" s="1"/>
  <c r="B594" i="1"/>
  <c r="C594" i="1" s="1"/>
  <c r="B593" i="1"/>
  <c r="C593" i="1" s="1"/>
  <c r="B592" i="1"/>
  <c r="C592" i="1" s="1"/>
  <c r="B591" i="1"/>
  <c r="C591" i="1" s="1"/>
  <c r="B590" i="1"/>
  <c r="C590" i="1" s="1"/>
  <c r="B589" i="1"/>
  <c r="C589" i="1" s="1"/>
  <c r="B588" i="1"/>
  <c r="C588" i="1" s="1"/>
  <c r="B587" i="1"/>
  <c r="C587" i="1" s="1"/>
  <c r="B586" i="1"/>
  <c r="C586" i="1" s="1"/>
  <c r="B585" i="1"/>
  <c r="C585" i="1" s="1"/>
  <c r="B584" i="1"/>
  <c r="C584" i="1" s="1"/>
  <c r="B583" i="1"/>
  <c r="C583" i="1" s="1"/>
  <c r="B582" i="1"/>
  <c r="C582" i="1" s="1"/>
  <c r="B581" i="1"/>
  <c r="C581" i="1" s="1"/>
  <c r="B580" i="1"/>
  <c r="C580" i="1" s="1"/>
  <c r="B579" i="1"/>
  <c r="C579" i="1" s="1"/>
  <c r="B578" i="1"/>
  <c r="C578" i="1" s="1"/>
  <c r="B577" i="1"/>
  <c r="C577" i="1" s="1"/>
  <c r="B576" i="1"/>
  <c r="C576" i="1" s="1"/>
  <c r="B575" i="1"/>
  <c r="C575" i="1" s="1"/>
  <c r="B574" i="1"/>
  <c r="C574" i="1" s="1"/>
  <c r="B573" i="1"/>
  <c r="C573" i="1" s="1"/>
  <c r="B572" i="1"/>
  <c r="C572" i="1" s="1"/>
  <c r="B571" i="1"/>
  <c r="C571" i="1" s="1"/>
  <c r="B570" i="1"/>
  <c r="C570" i="1" s="1"/>
  <c r="B569" i="1"/>
  <c r="C569" i="1" s="1"/>
  <c r="B568" i="1"/>
  <c r="C568" i="1" s="1"/>
  <c r="B567" i="1"/>
  <c r="C567" i="1" s="1"/>
  <c r="B566" i="1"/>
  <c r="C566" i="1" s="1"/>
  <c r="B565" i="1"/>
  <c r="C565" i="1" s="1"/>
  <c r="B564" i="1"/>
  <c r="C564" i="1" s="1"/>
  <c r="B563" i="1"/>
  <c r="C563" i="1" s="1"/>
  <c r="B562" i="1"/>
  <c r="C562" i="1" s="1"/>
  <c r="B561" i="1"/>
  <c r="C561" i="1" s="1"/>
  <c r="B560" i="1"/>
  <c r="C560" i="1" s="1"/>
  <c r="B559" i="1"/>
  <c r="C559" i="1" s="1"/>
  <c r="B558" i="1"/>
  <c r="C558" i="1" s="1"/>
  <c r="B557" i="1"/>
  <c r="C557" i="1" s="1"/>
  <c r="B556" i="1"/>
  <c r="C556" i="1" s="1"/>
  <c r="B555" i="1"/>
  <c r="C555" i="1" s="1"/>
  <c r="B554" i="1"/>
  <c r="C554" i="1" s="1"/>
  <c r="B553" i="1"/>
  <c r="C553" i="1" s="1"/>
  <c r="B552" i="1"/>
  <c r="C552" i="1" s="1"/>
  <c r="B551" i="1"/>
  <c r="C551" i="1" s="1"/>
  <c r="B550" i="1"/>
  <c r="C550" i="1" s="1"/>
  <c r="B549" i="1"/>
  <c r="C549" i="1" s="1"/>
  <c r="B548" i="1"/>
  <c r="C548" i="1" s="1"/>
  <c r="B547" i="1"/>
  <c r="C547" i="1" s="1"/>
  <c r="B546" i="1"/>
  <c r="C546" i="1" s="1"/>
  <c r="B545" i="1"/>
  <c r="C545" i="1" s="1"/>
  <c r="B544" i="1"/>
  <c r="C544" i="1" s="1"/>
  <c r="B543" i="1"/>
  <c r="C543" i="1" s="1"/>
  <c r="B542" i="1"/>
  <c r="C542" i="1" s="1"/>
  <c r="B541" i="1"/>
  <c r="C541" i="1" s="1"/>
  <c r="B540" i="1"/>
  <c r="C540" i="1" s="1"/>
  <c r="B539" i="1"/>
  <c r="C539" i="1" s="1"/>
  <c r="B538" i="1"/>
  <c r="C538" i="1" s="1"/>
  <c r="B537" i="1"/>
  <c r="C537" i="1" s="1"/>
  <c r="B536" i="1"/>
  <c r="C536" i="1" s="1"/>
  <c r="B535" i="1"/>
  <c r="C535" i="1" s="1"/>
  <c r="B534" i="1"/>
  <c r="C534" i="1" s="1"/>
  <c r="B533" i="1"/>
  <c r="C533" i="1" s="1"/>
  <c r="B532" i="1"/>
  <c r="C532" i="1" s="1"/>
  <c r="B531" i="1"/>
  <c r="C531" i="1" s="1"/>
  <c r="B530" i="1"/>
  <c r="C530" i="1" s="1"/>
  <c r="B529" i="1"/>
  <c r="C529" i="1" s="1"/>
  <c r="B528" i="1"/>
  <c r="C528" i="1" s="1"/>
  <c r="B527" i="1"/>
  <c r="C527" i="1" s="1"/>
  <c r="B526" i="1"/>
  <c r="C526" i="1" s="1"/>
  <c r="B525" i="1"/>
  <c r="C525" i="1" s="1"/>
  <c r="B524" i="1"/>
  <c r="C524" i="1" s="1"/>
  <c r="B523" i="1"/>
  <c r="C523" i="1" s="1"/>
  <c r="B522" i="1"/>
  <c r="C522" i="1" s="1"/>
  <c r="B521" i="1"/>
  <c r="C521" i="1" s="1"/>
  <c r="B520" i="1"/>
  <c r="C520" i="1" s="1"/>
  <c r="B519" i="1"/>
  <c r="C519" i="1" s="1"/>
  <c r="B518" i="1"/>
  <c r="C518" i="1" s="1"/>
  <c r="B517" i="1"/>
  <c r="C517" i="1" s="1"/>
  <c r="B516" i="1"/>
  <c r="C516" i="1" s="1"/>
  <c r="B515" i="1"/>
  <c r="C515" i="1" s="1"/>
  <c r="B514" i="1"/>
  <c r="C514" i="1" s="1"/>
  <c r="B513" i="1"/>
  <c r="C513" i="1" s="1"/>
  <c r="B512" i="1"/>
  <c r="C512" i="1" s="1"/>
  <c r="B511" i="1"/>
  <c r="C511" i="1" s="1"/>
  <c r="B510" i="1"/>
  <c r="C510" i="1" s="1"/>
  <c r="B509" i="1"/>
  <c r="C509" i="1" s="1"/>
  <c r="B508" i="1"/>
  <c r="C508" i="1" s="1"/>
  <c r="B507" i="1"/>
  <c r="C507" i="1" s="1"/>
  <c r="B506" i="1"/>
  <c r="C506" i="1" s="1"/>
  <c r="B505" i="1"/>
  <c r="C505" i="1" s="1"/>
  <c r="B504" i="1"/>
  <c r="C504" i="1" s="1"/>
  <c r="B503" i="1"/>
  <c r="C503" i="1" s="1"/>
  <c r="B502" i="1"/>
  <c r="C502" i="1" s="1"/>
  <c r="B501" i="1"/>
  <c r="C501" i="1" s="1"/>
  <c r="B500" i="1"/>
  <c r="C500" i="1" s="1"/>
  <c r="B499" i="1"/>
  <c r="C499" i="1" s="1"/>
  <c r="B498" i="1"/>
  <c r="C498" i="1" s="1"/>
  <c r="B497" i="1"/>
  <c r="C497" i="1" s="1"/>
  <c r="B496" i="1"/>
  <c r="C496" i="1" s="1"/>
  <c r="B495" i="1"/>
  <c r="C495" i="1" s="1"/>
  <c r="B494" i="1"/>
  <c r="C494" i="1" s="1"/>
  <c r="B493" i="1"/>
  <c r="C493" i="1" s="1"/>
  <c r="B492" i="1"/>
  <c r="C492" i="1" s="1"/>
  <c r="B491" i="1"/>
  <c r="C491" i="1" s="1"/>
  <c r="B490" i="1"/>
  <c r="C490" i="1" s="1"/>
  <c r="B489" i="1"/>
  <c r="C489" i="1" s="1"/>
  <c r="B488" i="1"/>
  <c r="C488" i="1" s="1"/>
  <c r="B487" i="1"/>
  <c r="C487" i="1" s="1"/>
  <c r="B486" i="1"/>
  <c r="C486" i="1" s="1"/>
  <c r="B485" i="1"/>
  <c r="C485" i="1" s="1"/>
  <c r="B484" i="1"/>
  <c r="C484" i="1" s="1"/>
  <c r="B483" i="1"/>
  <c r="C483" i="1" s="1"/>
  <c r="B482" i="1"/>
  <c r="C482" i="1" s="1"/>
  <c r="B481" i="1"/>
  <c r="C481" i="1" s="1"/>
  <c r="B480" i="1"/>
  <c r="C480" i="1" s="1"/>
  <c r="B479" i="1"/>
  <c r="C479" i="1" s="1"/>
  <c r="B478" i="1"/>
  <c r="C478" i="1" s="1"/>
  <c r="B477" i="1"/>
  <c r="C477" i="1" s="1"/>
  <c r="B476" i="1"/>
  <c r="C476" i="1" s="1"/>
  <c r="B475" i="1"/>
  <c r="C475" i="1" s="1"/>
  <c r="B474" i="1"/>
  <c r="C474" i="1" s="1"/>
  <c r="B473" i="1"/>
  <c r="C473" i="1" s="1"/>
  <c r="B472" i="1"/>
  <c r="C472" i="1" s="1"/>
  <c r="B471" i="1"/>
  <c r="C471" i="1" s="1"/>
  <c r="B470" i="1"/>
  <c r="C470" i="1" s="1"/>
  <c r="B469" i="1"/>
  <c r="C469" i="1" s="1"/>
  <c r="B468" i="1"/>
  <c r="C468" i="1" s="1"/>
  <c r="B467" i="1"/>
  <c r="C467" i="1" s="1"/>
  <c r="B466" i="1"/>
  <c r="C466" i="1" s="1"/>
  <c r="B465" i="1"/>
  <c r="C465" i="1" s="1"/>
  <c r="B464" i="1"/>
  <c r="C464" i="1" s="1"/>
  <c r="B463" i="1"/>
  <c r="C463" i="1" s="1"/>
  <c r="B462" i="1"/>
  <c r="C462" i="1" s="1"/>
  <c r="B461" i="1"/>
  <c r="C461" i="1" s="1"/>
  <c r="B460" i="1"/>
  <c r="C460" i="1" s="1"/>
  <c r="B459" i="1"/>
  <c r="C459" i="1" s="1"/>
  <c r="B458" i="1"/>
  <c r="C458" i="1" s="1"/>
  <c r="B457" i="1"/>
  <c r="C457" i="1" s="1"/>
  <c r="B456" i="1"/>
  <c r="C456" i="1" s="1"/>
  <c r="B455" i="1"/>
  <c r="C455" i="1" s="1"/>
  <c r="B454" i="1"/>
  <c r="C454" i="1" s="1"/>
  <c r="B453" i="1"/>
  <c r="C453" i="1" s="1"/>
  <c r="B452" i="1"/>
  <c r="C452" i="1" s="1"/>
  <c r="B451" i="1"/>
  <c r="C451" i="1" s="1"/>
  <c r="B450" i="1"/>
  <c r="C450" i="1" s="1"/>
  <c r="B449" i="1"/>
  <c r="C449" i="1" s="1"/>
  <c r="B448" i="1"/>
  <c r="C448" i="1" s="1"/>
  <c r="B447" i="1"/>
  <c r="C447" i="1" s="1"/>
  <c r="B446" i="1"/>
  <c r="C446" i="1" s="1"/>
  <c r="B445" i="1"/>
  <c r="C445" i="1" s="1"/>
  <c r="B444" i="1"/>
  <c r="C444" i="1" s="1"/>
  <c r="B443" i="1"/>
  <c r="C443" i="1" s="1"/>
  <c r="B442" i="1"/>
  <c r="C442" i="1" s="1"/>
  <c r="B441" i="1"/>
  <c r="C441" i="1" s="1"/>
  <c r="B440" i="1"/>
  <c r="C440" i="1" s="1"/>
  <c r="B439" i="1"/>
  <c r="C439" i="1" s="1"/>
  <c r="B438" i="1"/>
  <c r="C438" i="1" s="1"/>
  <c r="B437" i="1"/>
  <c r="C437" i="1" s="1"/>
  <c r="B436" i="1"/>
  <c r="C436" i="1" s="1"/>
  <c r="B435" i="1"/>
  <c r="C435" i="1" s="1"/>
  <c r="B434" i="1"/>
  <c r="C434" i="1" s="1"/>
  <c r="B433" i="1"/>
  <c r="C433" i="1" s="1"/>
  <c r="B432" i="1"/>
  <c r="C432" i="1" s="1"/>
  <c r="B431" i="1"/>
  <c r="C431" i="1" s="1"/>
  <c r="B430" i="1"/>
  <c r="C430" i="1" s="1"/>
  <c r="B429" i="1"/>
  <c r="C429" i="1" s="1"/>
  <c r="B428" i="1"/>
  <c r="C428" i="1" s="1"/>
  <c r="B427" i="1"/>
  <c r="C427" i="1" s="1"/>
  <c r="B426" i="1"/>
  <c r="C426" i="1" s="1"/>
  <c r="B425" i="1"/>
  <c r="C425" i="1" s="1"/>
  <c r="B424" i="1"/>
  <c r="C424" i="1" s="1"/>
  <c r="B423" i="1"/>
  <c r="C423" i="1" s="1"/>
  <c r="B422" i="1"/>
  <c r="C422" i="1" s="1"/>
  <c r="B421" i="1"/>
  <c r="C421" i="1" s="1"/>
  <c r="B420" i="1"/>
  <c r="C420" i="1" s="1"/>
  <c r="B419" i="1"/>
  <c r="C419" i="1" s="1"/>
  <c r="B418" i="1"/>
  <c r="C418" i="1" s="1"/>
  <c r="B417" i="1"/>
  <c r="C417" i="1" s="1"/>
  <c r="B416" i="1"/>
  <c r="C416" i="1" s="1"/>
  <c r="B415" i="1"/>
  <c r="C415" i="1" s="1"/>
  <c r="B414" i="1"/>
  <c r="C414" i="1" s="1"/>
  <c r="B413" i="1"/>
  <c r="C413" i="1" s="1"/>
  <c r="B412" i="1"/>
  <c r="C412" i="1" s="1"/>
  <c r="B411" i="1"/>
  <c r="C411" i="1" s="1"/>
  <c r="B410" i="1"/>
  <c r="C410" i="1" s="1"/>
  <c r="B409" i="1"/>
  <c r="C409" i="1" s="1"/>
  <c r="B408" i="1"/>
  <c r="C408" i="1" s="1"/>
  <c r="B407" i="1"/>
  <c r="C407" i="1" s="1"/>
  <c r="B406" i="1"/>
  <c r="C406" i="1" s="1"/>
  <c r="B405" i="1"/>
  <c r="C405" i="1" s="1"/>
  <c r="B404" i="1"/>
  <c r="C404" i="1" s="1"/>
  <c r="B403" i="1"/>
  <c r="C403" i="1" s="1"/>
  <c r="B402" i="1"/>
  <c r="C402" i="1" s="1"/>
  <c r="B401" i="1"/>
  <c r="C401" i="1" s="1"/>
  <c r="B400" i="1"/>
  <c r="C400" i="1" s="1"/>
  <c r="B399" i="1"/>
  <c r="C399" i="1" s="1"/>
  <c r="B398" i="1"/>
  <c r="C398" i="1" s="1"/>
  <c r="B397" i="1"/>
  <c r="C397" i="1" s="1"/>
  <c r="B396" i="1"/>
  <c r="C396" i="1" s="1"/>
  <c r="B395" i="1"/>
  <c r="C395" i="1" s="1"/>
  <c r="B394" i="1"/>
  <c r="C394" i="1" s="1"/>
  <c r="B393" i="1"/>
  <c r="C393" i="1" s="1"/>
  <c r="B392" i="1"/>
  <c r="C392" i="1" s="1"/>
  <c r="B391" i="1"/>
  <c r="C391" i="1" s="1"/>
  <c r="B390" i="1"/>
  <c r="C390" i="1" s="1"/>
  <c r="B389" i="1"/>
  <c r="C389" i="1" s="1"/>
  <c r="B388" i="1"/>
  <c r="C388" i="1" s="1"/>
  <c r="B387" i="1"/>
  <c r="C387" i="1" s="1"/>
  <c r="B386" i="1"/>
  <c r="C386" i="1" s="1"/>
  <c r="B385" i="1"/>
  <c r="C385" i="1" s="1"/>
  <c r="B384" i="1"/>
  <c r="C384" i="1" s="1"/>
  <c r="B383" i="1"/>
  <c r="C383" i="1" s="1"/>
  <c r="B382" i="1"/>
  <c r="C382" i="1" s="1"/>
  <c r="B381" i="1"/>
  <c r="C381" i="1" s="1"/>
  <c r="B380" i="1"/>
  <c r="C380" i="1" s="1"/>
  <c r="B379" i="1"/>
  <c r="C379" i="1" s="1"/>
  <c r="B378" i="1"/>
  <c r="C378" i="1" s="1"/>
  <c r="B377" i="1"/>
  <c r="C377" i="1" s="1"/>
  <c r="B376" i="1"/>
  <c r="C376" i="1" s="1"/>
  <c r="B375" i="1"/>
  <c r="C375" i="1" s="1"/>
  <c r="B374" i="1"/>
  <c r="C374" i="1" s="1"/>
  <c r="B373" i="1"/>
  <c r="C373" i="1" s="1"/>
  <c r="B372" i="1"/>
  <c r="C372" i="1" s="1"/>
  <c r="B371" i="1"/>
  <c r="C371" i="1" s="1"/>
  <c r="B370" i="1"/>
  <c r="C370" i="1" s="1"/>
  <c r="B369" i="1"/>
  <c r="C369" i="1" s="1"/>
  <c r="B368" i="1"/>
  <c r="C368" i="1" s="1"/>
  <c r="B367" i="1"/>
  <c r="C367" i="1" s="1"/>
  <c r="B366" i="1"/>
  <c r="C366" i="1" s="1"/>
  <c r="B365" i="1"/>
  <c r="C365" i="1" s="1"/>
  <c r="B364" i="1"/>
  <c r="C364" i="1" s="1"/>
  <c r="B363" i="1"/>
  <c r="C363" i="1" s="1"/>
  <c r="B362" i="1"/>
  <c r="C362" i="1" s="1"/>
  <c r="B361" i="1"/>
  <c r="C361" i="1" s="1"/>
  <c r="B360" i="1"/>
  <c r="C360" i="1" s="1"/>
  <c r="B359" i="1"/>
  <c r="C359" i="1" s="1"/>
  <c r="B358" i="1"/>
  <c r="C358" i="1" s="1"/>
  <c r="B357" i="1"/>
  <c r="C357" i="1" s="1"/>
  <c r="B356" i="1"/>
  <c r="C356" i="1" s="1"/>
  <c r="B355" i="1"/>
  <c r="C355" i="1" s="1"/>
  <c r="B354" i="1"/>
  <c r="C354" i="1" s="1"/>
  <c r="B353" i="1"/>
  <c r="C353" i="1" s="1"/>
  <c r="B352" i="1"/>
  <c r="C352" i="1" s="1"/>
  <c r="B351" i="1"/>
  <c r="C351" i="1" s="1"/>
  <c r="B350" i="1"/>
  <c r="C350" i="1" s="1"/>
  <c r="B349" i="1"/>
  <c r="C349" i="1" s="1"/>
  <c r="B348" i="1"/>
  <c r="C348" i="1" s="1"/>
  <c r="B347" i="1"/>
  <c r="C347" i="1" s="1"/>
  <c r="B346" i="1"/>
  <c r="C346" i="1" s="1"/>
  <c r="B345" i="1"/>
  <c r="C345" i="1" s="1"/>
  <c r="B344" i="1"/>
  <c r="C344" i="1" s="1"/>
  <c r="B343" i="1"/>
  <c r="C343" i="1" s="1"/>
  <c r="B342" i="1"/>
  <c r="C342" i="1" s="1"/>
  <c r="B341" i="1"/>
  <c r="C341" i="1" s="1"/>
  <c r="B340" i="1"/>
  <c r="C340" i="1" s="1"/>
  <c r="B339" i="1"/>
  <c r="C339" i="1" s="1"/>
  <c r="B338" i="1"/>
  <c r="C338" i="1" s="1"/>
  <c r="B337" i="1"/>
  <c r="C337" i="1" s="1"/>
  <c r="B336" i="1"/>
  <c r="C336" i="1" s="1"/>
  <c r="B335" i="1"/>
  <c r="C335" i="1" s="1"/>
  <c r="B334" i="1"/>
  <c r="C334" i="1" s="1"/>
  <c r="B333" i="1"/>
  <c r="C333" i="1" s="1"/>
  <c r="B332" i="1"/>
  <c r="C332" i="1" s="1"/>
  <c r="B331" i="1"/>
  <c r="C331" i="1" s="1"/>
  <c r="B330" i="1"/>
  <c r="C330" i="1" s="1"/>
  <c r="B329" i="1"/>
  <c r="C329" i="1" s="1"/>
  <c r="B328" i="1"/>
  <c r="C328" i="1" s="1"/>
  <c r="B327" i="1"/>
  <c r="C327" i="1" s="1"/>
  <c r="B326" i="1"/>
  <c r="C326" i="1" s="1"/>
  <c r="B325" i="1"/>
  <c r="C325" i="1" s="1"/>
  <c r="B324" i="1"/>
  <c r="C324" i="1" s="1"/>
  <c r="B323" i="1"/>
  <c r="C323" i="1" s="1"/>
  <c r="B322" i="1"/>
  <c r="C322" i="1" s="1"/>
  <c r="B321" i="1"/>
  <c r="C321" i="1" s="1"/>
  <c r="B320" i="1"/>
  <c r="C320" i="1" s="1"/>
  <c r="B319" i="1"/>
  <c r="C319" i="1" s="1"/>
  <c r="B318" i="1"/>
  <c r="C318" i="1" s="1"/>
  <c r="B317" i="1"/>
  <c r="C317" i="1" s="1"/>
  <c r="B316" i="1"/>
  <c r="C316" i="1" s="1"/>
  <c r="B315" i="1"/>
  <c r="C315" i="1" s="1"/>
  <c r="B314" i="1"/>
  <c r="C314" i="1" s="1"/>
  <c r="B313" i="1"/>
  <c r="C313" i="1" s="1"/>
  <c r="B312" i="1"/>
  <c r="C312" i="1" s="1"/>
  <c r="B311" i="1"/>
  <c r="C311" i="1" s="1"/>
  <c r="B310" i="1"/>
  <c r="C310" i="1" s="1"/>
  <c r="B309" i="1"/>
  <c r="C309" i="1" s="1"/>
  <c r="B308" i="1"/>
  <c r="C308" i="1" s="1"/>
  <c r="B307" i="1"/>
  <c r="C307" i="1" s="1"/>
  <c r="B306" i="1"/>
  <c r="C306" i="1" s="1"/>
  <c r="B305" i="1"/>
  <c r="C305" i="1" s="1"/>
  <c r="B304" i="1"/>
  <c r="C304" i="1" s="1"/>
  <c r="B303" i="1"/>
  <c r="C303" i="1" s="1"/>
  <c r="B302" i="1"/>
  <c r="C302" i="1" s="1"/>
  <c r="B301" i="1"/>
  <c r="C301" i="1" s="1"/>
  <c r="B300" i="1"/>
  <c r="C300" i="1" s="1"/>
  <c r="B299" i="1"/>
  <c r="C299" i="1" s="1"/>
  <c r="B298" i="1"/>
  <c r="C298" i="1" s="1"/>
  <c r="B297" i="1"/>
  <c r="C297" i="1" s="1"/>
  <c r="B296" i="1"/>
  <c r="C296" i="1" s="1"/>
  <c r="B295" i="1"/>
  <c r="C295" i="1" s="1"/>
  <c r="B294" i="1"/>
  <c r="C294" i="1" s="1"/>
  <c r="B293" i="1"/>
  <c r="C293" i="1" s="1"/>
  <c r="B292" i="1"/>
  <c r="C292" i="1" s="1"/>
  <c r="B291" i="1"/>
  <c r="C291" i="1" s="1"/>
  <c r="B290" i="1"/>
  <c r="C290" i="1" s="1"/>
  <c r="B289" i="1"/>
  <c r="C289" i="1" s="1"/>
  <c r="B288" i="1"/>
  <c r="C288" i="1" s="1"/>
  <c r="B287" i="1"/>
  <c r="C287" i="1" s="1"/>
  <c r="B286" i="1"/>
  <c r="C286" i="1" s="1"/>
  <c r="B285" i="1"/>
  <c r="C285" i="1" s="1"/>
  <c r="B284" i="1"/>
  <c r="C284" i="1" s="1"/>
  <c r="B283" i="1"/>
  <c r="C283" i="1" s="1"/>
  <c r="B282" i="1"/>
  <c r="C282" i="1" s="1"/>
  <c r="B281" i="1"/>
  <c r="C281" i="1" s="1"/>
  <c r="B280" i="1"/>
  <c r="C280" i="1" s="1"/>
  <c r="B279" i="1"/>
  <c r="C279" i="1" s="1"/>
  <c r="B278" i="1"/>
  <c r="C278" i="1" s="1"/>
  <c r="B277" i="1"/>
  <c r="C277" i="1" s="1"/>
  <c r="B276" i="1"/>
  <c r="C276" i="1" s="1"/>
  <c r="B275" i="1"/>
  <c r="C275" i="1" s="1"/>
  <c r="B274" i="1"/>
  <c r="C274" i="1" s="1"/>
  <c r="B273" i="1"/>
  <c r="C273" i="1" s="1"/>
  <c r="B272" i="1"/>
  <c r="C272" i="1" s="1"/>
  <c r="B271" i="1"/>
  <c r="C271" i="1" s="1"/>
  <c r="B270" i="1"/>
  <c r="C270" i="1" s="1"/>
  <c r="B269" i="1"/>
  <c r="C269" i="1" s="1"/>
  <c r="B268" i="1"/>
  <c r="C268" i="1" s="1"/>
  <c r="B267" i="1"/>
  <c r="C267" i="1" s="1"/>
  <c r="B266" i="1"/>
  <c r="C266" i="1" s="1"/>
  <c r="B265" i="1"/>
  <c r="C265" i="1" s="1"/>
  <c r="B264" i="1"/>
  <c r="C264" i="1" s="1"/>
  <c r="B263" i="1"/>
  <c r="C263" i="1" s="1"/>
  <c r="B262" i="1"/>
  <c r="C262" i="1" s="1"/>
  <c r="B261" i="1"/>
  <c r="C261" i="1" s="1"/>
  <c r="B260" i="1"/>
  <c r="C260" i="1" s="1"/>
  <c r="B259" i="1"/>
  <c r="C259" i="1" s="1"/>
  <c r="B258" i="1"/>
  <c r="C258" i="1" s="1"/>
  <c r="B257" i="1"/>
  <c r="C257" i="1" s="1"/>
  <c r="B256" i="1"/>
  <c r="C256" i="1" s="1"/>
  <c r="B255" i="1"/>
  <c r="C255" i="1" s="1"/>
  <c r="B254" i="1"/>
  <c r="C254" i="1" s="1"/>
  <c r="B253" i="1"/>
  <c r="C253" i="1" s="1"/>
  <c r="B252" i="1"/>
  <c r="C252" i="1" s="1"/>
  <c r="B251" i="1"/>
  <c r="C251" i="1" s="1"/>
  <c r="B250" i="1"/>
  <c r="C250" i="1" s="1"/>
  <c r="B249" i="1"/>
  <c r="C249" i="1" s="1"/>
  <c r="B248" i="1"/>
  <c r="C248" i="1" s="1"/>
  <c r="B247" i="1"/>
  <c r="C247" i="1" s="1"/>
  <c r="B246" i="1"/>
  <c r="C246" i="1" s="1"/>
  <c r="B245" i="1"/>
  <c r="C245" i="1" s="1"/>
  <c r="B244" i="1"/>
  <c r="C244" i="1" s="1"/>
  <c r="B243" i="1"/>
  <c r="C243" i="1" s="1"/>
  <c r="B242" i="1"/>
  <c r="C242" i="1" s="1"/>
  <c r="B241" i="1"/>
  <c r="C241" i="1" s="1"/>
  <c r="B240" i="1"/>
  <c r="C240" i="1" s="1"/>
  <c r="B239" i="1"/>
  <c r="C239" i="1" s="1"/>
  <c r="B238" i="1"/>
  <c r="C238" i="1" s="1"/>
  <c r="B237" i="1"/>
  <c r="C237" i="1" s="1"/>
  <c r="B236" i="1"/>
  <c r="C236" i="1" s="1"/>
  <c r="B235" i="1"/>
  <c r="C235" i="1" s="1"/>
  <c r="B234" i="1"/>
  <c r="C234" i="1" s="1"/>
  <c r="B233" i="1"/>
  <c r="C233" i="1" s="1"/>
  <c r="B232" i="1"/>
  <c r="C232" i="1" s="1"/>
  <c r="B231" i="1"/>
  <c r="C231" i="1" s="1"/>
  <c r="B230" i="1"/>
  <c r="C230" i="1" s="1"/>
  <c r="B229" i="1"/>
  <c r="C229" i="1" s="1"/>
  <c r="B228" i="1"/>
  <c r="C228" i="1" s="1"/>
  <c r="B227" i="1"/>
  <c r="C227" i="1" s="1"/>
  <c r="B226" i="1"/>
  <c r="C226" i="1" s="1"/>
  <c r="B225" i="1"/>
  <c r="C225" i="1" s="1"/>
  <c r="B224" i="1"/>
  <c r="C224" i="1" s="1"/>
  <c r="B223" i="1"/>
  <c r="C223" i="1" s="1"/>
  <c r="B222" i="1"/>
  <c r="C222" i="1" s="1"/>
  <c r="B221" i="1"/>
  <c r="C221" i="1" s="1"/>
  <c r="B220" i="1"/>
  <c r="C220" i="1" s="1"/>
  <c r="B219" i="1"/>
  <c r="C219" i="1" s="1"/>
  <c r="B218" i="1"/>
  <c r="C218" i="1" s="1"/>
  <c r="B217" i="1"/>
  <c r="C217" i="1" s="1"/>
  <c r="B216" i="1"/>
  <c r="C216" i="1" s="1"/>
  <c r="B215" i="1"/>
  <c r="C215" i="1" s="1"/>
  <c r="B214" i="1"/>
  <c r="C214" i="1" s="1"/>
  <c r="B213" i="1"/>
  <c r="C213" i="1" s="1"/>
  <c r="B212" i="1"/>
  <c r="C212" i="1" s="1"/>
  <c r="B211" i="1"/>
  <c r="C211" i="1" s="1"/>
  <c r="B210" i="1"/>
  <c r="C210" i="1" s="1"/>
  <c r="B209" i="1"/>
  <c r="C209" i="1" s="1"/>
  <c r="B208" i="1"/>
  <c r="C208" i="1" s="1"/>
  <c r="B207" i="1"/>
  <c r="C207" i="1" s="1"/>
  <c r="B206" i="1"/>
  <c r="C206" i="1" s="1"/>
  <c r="B205" i="1"/>
  <c r="C205" i="1" s="1"/>
  <c r="B204" i="1"/>
  <c r="C204" i="1" s="1"/>
  <c r="B203" i="1"/>
  <c r="C203" i="1" s="1"/>
  <c r="B202" i="1"/>
  <c r="C202" i="1" s="1"/>
  <c r="B201" i="1"/>
  <c r="C201" i="1" s="1"/>
  <c r="B200" i="1"/>
  <c r="C200" i="1" s="1"/>
  <c r="B199" i="1"/>
  <c r="C199" i="1" s="1"/>
  <c r="B198" i="1"/>
  <c r="C198" i="1" s="1"/>
  <c r="B197" i="1"/>
  <c r="C197" i="1" s="1"/>
  <c r="B196" i="1"/>
  <c r="C196" i="1" s="1"/>
  <c r="B195" i="1"/>
  <c r="C195" i="1" s="1"/>
  <c r="B194" i="1"/>
  <c r="C194" i="1" s="1"/>
  <c r="B193" i="1"/>
  <c r="C193" i="1" s="1"/>
  <c r="B192" i="1"/>
  <c r="C192" i="1" s="1"/>
  <c r="B191" i="1"/>
  <c r="C191" i="1" s="1"/>
  <c r="B190" i="1"/>
  <c r="C190" i="1" s="1"/>
  <c r="B189" i="1"/>
  <c r="C189" i="1" s="1"/>
  <c r="B188" i="1"/>
  <c r="C188" i="1" s="1"/>
  <c r="B187" i="1"/>
  <c r="C187" i="1" s="1"/>
  <c r="B186" i="1"/>
  <c r="C186" i="1" s="1"/>
  <c r="B185" i="1"/>
  <c r="C185" i="1" s="1"/>
  <c r="B184" i="1"/>
  <c r="C184" i="1" s="1"/>
  <c r="B183" i="1"/>
  <c r="C183" i="1" s="1"/>
  <c r="B182" i="1"/>
  <c r="C182" i="1" s="1"/>
  <c r="B181" i="1"/>
  <c r="C181" i="1" s="1"/>
  <c r="B180" i="1"/>
  <c r="C180" i="1" s="1"/>
  <c r="B179" i="1"/>
  <c r="C179" i="1" s="1"/>
  <c r="B178" i="1"/>
  <c r="C178" i="1" s="1"/>
  <c r="B177" i="1"/>
  <c r="C177" i="1" s="1"/>
  <c r="B176" i="1"/>
  <c r="C176" i="1" s="1"/>
  <c r="B175" i="1"/>
  <c r="C175" i="1" s="1"/>
  <c r="B174" i="1"/>
  <c r="C174" i="1" s="1"/>
  <c r="B173" i="1"/>
  <c r="C173" i="1" s="1"/>
  <c r="B172" i="1"/>
  <c r="C172" i="1" s="1"/>
  <c r="B171" i="1"/>
  <c r="C171" i="1" s="1"/>
  <c r="B170" i="1"/>
  <c r="C170" i="1" s="1"/>
  <c r="B169" i="1"/>
  <c r="C169" i="1" s="1"/>
  <c r="B168" i="1"/>
  <c r="C168" i="1" s="1"/>
  <c r="B167" i="1"/>
  <c r="C167" i="1" s="1"/>
  <c r="B166" i="1"/>
  <c r="C166" i="1" s="1"/>
  <c r="B165" i="1"/>
  <c r="C165" i="1" s="1"/>
  <c r="B164" i="1"/>
  <c r="C164" i="1" s="1"/>
  <c r="B163" i="1"/>
  <c r="C163" i="1" s="1"/>
  <c r="B162" i="1"/>
  <c r="C162" i="1" s="1"/>
  <c r="B161" i="1"/>
  <c r="C161" i="1" s="1"/>
  <c r="B160" i="1"/>
  <c r="C160" i="1" s="1"/>
  <c r="B159" i="1"/>
  <c r="C159" i="1" s="1"/>
  <c r="B158" i="1"/>
  <c r="C158" i="1" s="1"/>
  <c r="B157" i="1"/>
  <c r="C157" i="1" s="1"/>
  <c r="B156" i="1"/>
  <c r="C156" i="1" s="1"/>
  <c r="B155" i="1"/>
  <c r="C155" i="1" s="1"/>
  <c r="B154" i="1"/>
  <c r="C154" i="1" s="1"/>
  <c r="B153" i="1"/>
  <c r="C153" i="1" s="1"/>
  <c r="B152" i="1"/>
  <c r="C152" i="1" s="1"/>
  <c r="B151" i="1"/>
  <c r="C151" i="1" s="1"/>
  <c r="B150" i="1"/>
  <c r="C150" i="1" s="1"/>
  <c r="B149" i="1"/>
  <c r="C149" i="1" s="1"/>
  <c r="B148" i="1"/>
  <c r="C148" i="1" s="1"/>
  <c r="B147" i="1"/>
  <c r="C147" i="1" s="1"/>
  <c r="B146" i="1"/>
  <c r="C146" i="1" s="1"/>
  <c r="B145" i="1"/>
  <c r="C145" i="1" s="1"/>
  <c r="B144" i="1"/>
  <c r="C144" i="1" s="1"/>
  <c r="B143" i="1"/>
  <c r="C143" i="1" s="1"/>
  <c r="B142" i="1"/>
  <c r="C142" i="1" s="1"/>
  <c r="B141" i="1"/>
  <c r="C141" i="1" s="1"/>
  <c r="B140" i="1"/>
  <c r="C140" i="1" s="1"/>
  <c r="B139" i="1"/>
  <c r="C139" i="1" s="1"/>
  <c r="B138" i="1"/>
  <c r="C138" i="1" s="1"/>
  <c r="B137" i="1"/>
  <c r="C137" i="1" s="1"/>
  <c r="B136" i="1"/>
  <c r="C136" i="1" s="1"/>
  <c r="B135" i="1"/>
  <c r="C135" i="1" s="1"/>
  <c r="B134" i="1"/>
  <c r="C134" i="1" s="1"/>
  <c r="B133" i="1"/>
  <c r="C133" i="1" s="1"/>
  <c r="B132" i="1"/>
  <c r="C132" i="1" s="1"/>
  <c r="B131" i="1"/>
  <c r="C131" i="1" s="1"/>
  <c r="B130" i="1"/>
  <c r="C130" i="1" s="1"/>
  <c r="B129" i="1"/>
  <c r="C129" i="1" s="1"/>
  <c r="B128" i="1"/>
  <c r="C128" i="1" s="1"/>
  <c r="B127" i="1"/>
  <c r="C127" i="1" s="1"/>
  <c r="B126" i="1"/>
  <c r="C126" i="1" s="1"/>
  <c r="B125" i="1"/>
  <c r="C125" i="1" s="1"/>
  <c r="B124" i="1"/>
  <c r="C124" i="1" s="1"/>
  <c r="B123" i="1"/>
  <c r="C123" i="1" s="1"/>
  <c r="B122" i="1"/>
  <c r="C122" i="1" s="1"/>
  <c r="B121" i="1"/>
  <c r="C121" i="1" s="1"/>
  <c r="B120" i="1"/>
  <c r="C120" i="1" s="1"/>
  <c r="B119" i="1"/>
  <c r="C119" i="1" s="1"/>
  <c r="B118" i="1"/>
  <c r="C118" i="1" s="1"/>
  <c r="B117" i="1"/>
  <c r="C117" i="1" s="1"/>
  <c r="B116" i="1"/>
  <c r="C116" i="1" s="1"/>
  <c r="B115" i="1"/>
  <c r="C115" i="1" s="1"/>
  <c r="B114" i="1"/>
  <c r="C114" i="1" s="1"/>
  <c r="B113" i="1"/>
  <c r="C113" i="1" s="1"/>
  <c r="B112" i="1"/>
  <c r="C112" i="1" s="1"/>
  <c r="B111" i="1"/>
  <c r="C111" i="1" s="1"/>
  <c r="B110" i="1"/>
  <c r="C110" i="1" s="1"/>
  <c r="B109" i="1"/>
  <c r="C109" i="1" s="1"/>
  <c r="B108" i="1"/>
  <c r="C108" i="1" s="1"/>
  <c r="B107" i="1"/>
  <c r="C107" i="1" s="1"/>
  <c r="B106" i="1"/>
  <c r="C106" i="1" s="1"/>
  <c r="B105" i="1"/>
  <c r="C105" i="1" s="1"/>
  <c r="B104" i="1"/>
  <c r="C104" i="1" s="1"/>
  <c r="B103" i="1"/>
  <c r="C103" i="1" s="1"/>
  <c r="B102" i="1"/>
  <c r="C102" i="1" s="1"/>
  <c r="B101" i="1"/>
  <c r="C101" i="1" s="1"/>
  <c r="B100" i="1"/>
  <c r="C100" i="1" s="1"/>
  <c r="B99" i="1"/>
  <c r="C99" i="1" s="1"/>
  <c r="B98" i="1"/>
  <c r="C98" i="1" s="1"/>
  <c r="B97" i="1"/>
  <c r="C97" i="1" s="1"/>
  <c r="B96" i="1"/>
  <c r="C96" i="1" s="1"/>
  <c r="B95" i="1"/>
  <c r="C95" i="1" s="1"/>
  <c r="B94" i="1"/>
  <c r="C94" i="1" s="1"/>
  <c r="B93" i="1"/>
  <c r="C93" i="1" s="1"/>
  <c r="B92" i="1"/>
  <c r="C92" i="1" s="1"/>
  <c r="B91" i="1"/>
  <c r="C91" i="1" s="1"/>
  <c r="B90" i="1"/>
  <c r="C90" i="1" s="1"/>
  <c r="B89" i="1"/>
  <c r="C89" i="1" s="1"/>
  <c r="B88" i="1"/>
  <c r="C88" i="1" s="1"/>
  <c r="B87" i="1"/>
  <c r="C87" i="1" s="1"/>
  <c r="B86" i="1"/>
  <c r="C86" i="1" s="1"/>
  <c r="B85" i="1"/>
  <c r="C85" i="1" s="1"/>
  <c r="B84" i="1"/>
  <c r="C84" i="1" s="1"/>
  <c r="B83" i="1"/>
  <c r="C83" i="1" s="1"/>
  <c r="B82" i="1"/>
  <c r="C82" i="1" s="1"/>
  <c r="B81" i="1"/>
  <c r="C81" i="1" s="1"/>
  <c r="B80" i="1"/>
  <c r="C80" i="1" s="1"/>
  <c r="B79" i="1"/>
  <c r="C79" i="1" s="1"/>
  <c r="B78" i="1"/>
  <c r="C78" i="1" s="1"/>
  <c r="B77" i="1"/>
  <c r="C77" i="1" s="1"/>
  <c r="B76" i="1"/>
  <c r="C76" i="1" s="1"/>
  <c r="B75" i="1"/>
  <c r="C75" i="1" s="1"/>
  <c r="B74" i="1"/>
  <c r="C74" i="1" s="1"/>
  <c r="B73" i="1"/>
  <c r="C73" i="1" s="1"/>
  <c r="B72" i="1"/>
  <c r="C72" i="1" s="1"/>
  <c r="B71" i="1"/>
  <c r="C71" i="1" s="1"/>
  <c r="B70" i="1"/>
  <c r="C70" i="1" s="1"/>
  <c r="B69" i="1"/>
  <c r="C69" i="1" s="1"/>
  <c r="B68" i="1"/>
  <c r="C68" i="1" s="1"/>
  <c r="B67" i="1"/>
  <c r="C67" i="1" s="1"/>
  <c r="B66" i="1"/>
  <c r="C66" i="1" s="1"/>
  <c r="B65" i="1"/>
  <c r="C65" i="1" s="1"/>
  <c r="B64" i="1"/>
  <c r="C64" i="1" s="1"/>
  <c r="B63" i="1"/>
  <c r="C63" i="1" s="1"/>
  <c r="B62" i="1"/>
  <c r="C62" i="1" s="1"/>
  <c r="B61" i="1"/>
  <c r="C61" i="1" s="1"/>
  <c r="B60" i="1"/>
  <c r="C60" i="1" s="1"/>
  <c r="B59" i="1"/>
  <c r="C59" i="1" s="1"/>
  <c r="B58" i="1"/>
  <c r="C58" i="1" s="1"/>
  <c r="B57" i="1"/>
  <c r="C57" i="1" s="1"/>
  <c r="B56" i="1"/>
  <c r="C56" i="1" s="1"/>
  <c r="B55" i="1"/>
  <c r="C55" i="1" s="1"/>
  <c r="B54" i="1"/>
  <c r="C54" i="1" s="1"/>
  <c r="B53" i="1"/>
  <c r="C53" i="1" s="1"/>
  <c r="B52" i="1"/>
  <c r="C52" i="1" s="1"/>
  <c r="B51" i="1"/>
  <c r="C51" i="1" s="1"/>
  <c r="B50" i="1"/>
  <c r="C50" i="1" s="1"/>
  <c r="B49" i="1"/>
  <c r="C49" i="1" s="1"/>
  <c r="B48" i="1"/>
  <c r="C48" i="1" s="1"/>
  <c r="B47" i="1"/>
  <c r="C47" i="1" s="1"/>
  <c r="B46" i="1"/>
  <c r="C46" i="1" s="1"/>
  <c r="B45" i="1"/>
  <c r="C45" i="1" s="1"/>
  <c r="B44" i="1"/>
  <c r="C44" i="1" s="1"/>
  <c r="B43" i="1"/>
  <c r="C43" i="1" s="1"/>
  <c r="B42" i="1"/>
  <c r="C42" i="1" s="1"/>
  <c r="B41" i="1"/>
  <c r="C41" i="1" s="1"/>
  <c r="B40" i="1"/>
  <c r="C40" i="1" s="1"/>
  <c r="B39" i="1"/>
  <c r="C39" i="1" s="1"/>
  <c r="B38" i="1"/>
  <c r="C38" i="1" s="1"/>
  <c r="B37" i="1"/>
  <c r="C37" i="1" s="1"/>
  <c r="B36" i="1"/>
  <c r="C36" i="1" s="1"/>
  <c r="B35" i="1"/>
  <c r="C35" i="1" s="1"/>
  <c r="B34" i="1"/>
  <c r="C34" i="1" s="1"/>
  <c r="B33" i="1"/>
  <c r="C33" i="1" s="1"/>
  <c r="B32" i="1"/>
  <c r="C32" i="1" s="1"/>
  <c r="B31" i="1"/>
  <c r="C31" i="1" s="1"/>
  <c r="B30" i="1"/>
  <c r="C30" i="1" s="1"/>
  <c r="B29" i="1"/>
  <c r="C29" i="1" s="1"/>
  <c r="B28" i="1"/>
  <c r="C28" i="1" s="1"/>
  <c r="B27" i="1"/>
  <c r="C27" i="1" s="1"/>
  <c r="B26" i="1"/>
  <c r="C26" i="1" s="1"/>
  <c r="B25" i="1"/>
  <c r="C25" i="1" s="1"/>
  <c r="B24" i="1"/>
  <c r="C24" i="1" s="1"/>
  <c r="B23" i="1"/>
  <c r="C23" i="1" s="1"/>
  <c r="B22" i="1"/>
  <c r="C22" i="1" s="1"/>
  <c r="B21" i="1"/>
  <c r="C21" i="1" s="1"/>
  <c r="B20" i="1"/>
  <c r="C20" i="1" s="1"/>
  <c r="B19" i="1"/>
  <c r="C19" i="1" s="1"/>
  <c r="B18" i="1"/>
  <c r="C18" i="1" s="1"/>
  <c r="B17" i="1"/>
  <c r="C17" i="1" s="1"/>
  <c r="B16" i="1"/>
  <c r="C16" i="1" s="1"/>
  <c r="B15" i="1"/>
  <c r="C15" i="1" s="1"/>
  <c r="B14" i="1"/>
  <c r="C14" i="1" s="1"/>
  <c r="B13" i="1"/>
  <c r="C13" i="1" s="1"/>
  <c r="B12" i="1"/>
  <c r="C12" i="1" s="1"/>
  <c r="B11" i="1"/>
  <c r="C11" i="1" s="1"/>
  <c r="B10" i="1"/>
  <c r="C10" i="1" s="1"/>
  <c r="B9" i="1"/>
  <c r="C9" i="1" s="1"/>
  <c r="B8" i="1"/>
  <c r="C8" i="1" s="1"/>
  <c r="B7" i="1"/>
  <c r="C7" i="1" s="1"/>
  <c r="B6" i="1"/>
  <c r="C6" i="1" s="1"/>
  <c r="I26" i="7" l="1"/>
  <c r="I23" i="7"/>
  <c r="I20" i="7"/>
  <c r="I17" i="7"/>
  <c r="I14" i="7"/>
  <c r="I11" i="7"/>
  <c r="H8" i="7"/>
  <c r="H5" i="7"/>
  <c r="G25" i="7"/>
  <c r="G19" i="7"/>
  <c r="G13" i="7"/>
  <c r="G7" i="7"/>
  <c r="F27" i="7"/>
  <c r="N27" i="7" s="1"/>
  <c r="F21" i="7"/>
  <c r="N21" i="7" s="1"/>
  <c r="F15" i="7"/>
  <c r="N15" i="7" s="1"/>
  <c r="F9" i="7"/>
  <c r="N9" i="7" s="1"/>
  <c r="H18" i="7"/>
  <c r="G26" i="7"/>
  <c r="F22" i="7"/>
  <c r="N22" i="7" s="1"/>
  <c r="H10" i="7"/>
  <c r="H26" i="7"/>
  <c r="H23" i="7"/>
  <c r="H20" i="7"/>
  <c r="H17" i="7"/>
  <c r="H14" i="7"/>
  <c r="H11" i="7"/>
  <c r="I7" i="7"/>
  <c r="I4" i="7"/>
  <c r="G24" i="7"/>
  <c r="G18" i="7"/>
  <c r="G12" i="7"/>
  <c r="G6" i="7"/>
  <c r="F26" i="7"/>
  <c r="N26" i="7" s="1"/>
  <c r="F20" i="7"/>
  <c r="N20" i="7" s="1"/>
  <c r="F14" i="7"/>
  <c r="N14" i="7" s="1"/>
  <c r="F8" i="7"/>
  <c r="N8" i="7" s="1"/>
  <c r="H15" i="7"/>
  <c r="G8" i="7"/>
  <c r="I28" i="7"/>
  <c r="I25" i="7"/>
  <c r="I22" i="7"/>
  <c r="I19" i="7"/>
  <c r="I16" i="7"/>
  <c r="I13" i="7"/>
  <c r="I10" i="7"/>
  <c r="H7" i="7"/>
  <c r="H4" i="7"/>
  <c r="G23" i="7"/>
  <c r="G17" i="7"/>
  <c r="G11" i="7"/>
  <c r="G5" i="7"/>
  <c r="F25" i="7"/>
  <c r="N25" i="7" s="1"/>
  <c r="F19" i="7"/>
  <c r="N19" i="7" s="1"/>
  <c r="F13" i="7"/>
  <c r="N13" i="7" s="1"/>
  <c r="F7" i="7"/>
  <c r="N7" i="7" s="1"/>
  <c r="H21" i="7"/>
  <c r="I5" i="7"/>
  <c r="F16" i="7"/>
  <c r="N16" i="7" s="1"/>
  <c r="H28" i="7"/>
  <c r="H25" i="7"/>
  <c r="H22" i="7"/>
  <c r="H19" i="7"/>
  <c r="H16" i="7"/>
  <c r="H13" i="7"/>
  <c r="I9" i="7"/>
  <c r="I6" i="7"/>
  <c r="G28" i="7"/>
  <c r="G22" i="7"/>
  <c r="G16" i="7"/>
  <c r="G10" i="7"/>
  <c r="G4" i="7"/>
  <c r="F24" i="7"/>
  <c r="N24" i="7" s="1"/>
  <c r="F18" i="7"/>
  <c r="N18" i="7" s="1"/>
  <c r="F12" i="7"/>
  <c r="N12" i="7" s="1"/>
  <c r="F6" i="7"/>
  <c r="N6" i="7" s="1"/>
  <c r="H27" i="7"/>
  <c r="I8" i="7"/>
  <c r="G20" i="7"/>
  <c r="F28" i="7"/>
  <c r="N28" i="7" s="1"/>
  <c r="F4" i="7"/>
  <c r="N4" i="7" s="1"/>
  <c r="I27" i="7"/>
  <c r="I24" i="7"/>
  <c r="I21" i="7"/>
  <c r="I18" i="7"/>
  <c r="I15" i="7"/>
  <c r="I12" i="7"/>
  <c r="H9" i="7"/>
  <c r="H6" i="7"/>
  <c r="G27" i="7"/>
  <c r="G21" i="7"/>
  <c r="G15" i="7"/>
  <c r="G9" i="7"/>
  <c r="F23" i="7"/>
  <c r="N23" i="7" s="1"/>
  <c r="F17" i="7"/>
  <c r="N17" i="7" s="1"/>
  <c r="F11" i="7"/>
  <c r="N11" i="7" s="1"/>
  <c r="F5" i="7"/>
  <c r="N5" i="7" s="1"/>
  <c r="H24" i="7"/>
  <c r="H12" i="7"/>
  <c r="G14" i="7"/>
  <c r="F10" i="7"/>
  <c r="N10" i="7" s="1"/>
  <c r="L27" i="7"/>
  <c r="L25" i="7"/>
  <c r="L23" i="7"/>
  <c r="L21" i="7"/>
  <c r="L19" i="7"/>
  <c r="L17" i="7"/>
  <c r="L15" i="7"/>
  <c r="L13" i="7"/>
  <c r="L11" i="7"/>
  <c r="L9" i="7"/>
  <c r="L7" i="7"/>
  <c r="L5" i="7"/>
  <c r="K28" i="7"/>
  <c r="K26" i="7"/>
  <c r="K24" i="7"/>
  <c r="K22" i="7"/>
  <c r="K20" i="7"/>
  <c r="K18" i="7"/>
  <c r="K16" i="7"/>
  <c r="K14" i="7"/>
  <c r="K12" i="7"/>
  <c r="K10" i="7"/>
  <c r="K8" i="7"/>
  <c r="K6" i="7"/>
  <c r="K4" i="7"/>
  <c r="J27" i="7"/>
  <c r="J25" i="7"/>
  <c r="J23" i="7"/>
  <c r="J21" i="7"/>
  <c r="J19" i="7"/>
  <c r="J17" i="7"/>
  <c r="J15" i="7"/>
  <c r="J13" i="7"/>
  <c r="J11" i="7"/>
  <c r="J9" i="7"/>
  <c r="J7" i="7"/>
  <c r="J5" i="7"/>
  <c r="L28" i="7"/>
  <c r="L26" i="7"/>
  <c r="L24" i="7"/>
  <c r="L22" i="7"/>
  <c r="L20" i="7"/>
  <c r="L18" i="7"/>
  <c r="L16" i="7"/>
  <c r="L14" i="7"/>
  <c r="L12" i="7"/>
  <c r="L10" i="7"/>
  <c r="L8" i="7"/>
  <c r="L6" i="7"/>
  <c r="L4" i="7"/>
  <c r="K27" i="7"/>
  <c r="K25" i="7"/>
  <c r="K23" i="7"/>
  <c r="K21" i="7"/>
  <c r="K19" i="7"/>
  <c r="K17" i="7"/>
  <c r="K15" i="7"/>
  <c r="K13" i="7"/>
  <c r="K11" i="7"/>
  <c r="K9" i="7"/>
  <c r="K7" i="7"/>
  <c r="K5" i="7"/>
  <c r="J28" i="7"/>
  <c r="J26" i="7"/>
  <c r="J24" i="7"/>
  <c r="J22" i="7"/>
  <c r="J20" i="7"/>
  <c r="J18" i="7"/>
  <c r="J16" i="7"/>
  <c r="J14" i="7"/>
  <c r="J12" i="7"/>
  <c r="J10" i="7"/>
  <c r="J8" i="7"/>
  <c r="J6" i="7"/>
  <c r="J4" i="7"/>
  <c r="E10" i="7"/>
  <c r="E14" i="7"/>
  <c r="E8" i="7"/>
  <c r="U82" i="6"/>
  <c r="Q82" i="6"/>
  <c r="M82" i="6"/>
  <c r="I82" i="6"/>
  <c r="E82" i="6"/>
  <c r="T82" i="6"/>
  <c r="P82" i="6"/>
  <c r="L82" i="6"/>
  <c r="H82" i="6"/>
  <c r="D82" i="6"/>
  <c r="B81" i="6"/>
  <c r="C81" i="6" s="1"/>
  <c r="F81" i="6"/>
  <c r="J81" i="6"/>
  <c r="N81" i="6"/>
  <c r="R81" i="6"/>
  <c r="V81" i="6"/>
  <c r="G81" i="6"/>
  <c r="K81" i="6"/>
  <c r="O81" i="6"/>
  <c r="S81" i="6"/>
  <c r="S82" i="6"/>
  <c r="O82" i="6"/>
  <c r="K82" i="6"/>
  <c r="G82" i="6"/>
  <c r="V82" i="6"/>
  <c r="R82" i="6"/>
  <c r="N82" i="6"/>
  <c r="J82" i="6"/>
  <c r="F82" i="6"/>
  <c r="B82" i="6"/>
  <c r="C82" i="6" s="1"/>
  <c r="D81" i="6"/>
  <c r="H81" i="6"/>
  <c r="L81" i="6"/>
  <c r="P81" i="6"/>
  <c r="T81" i="6"/>
  <c r="E81" i="6"/>
  <c r="I81" i="6"/>
  <c r="M81" i="6"/>
  <c r="Q81" i="6"/>
  <c r="U81" i="6"/>
  <c r="S83" i="6"/>
  <c r="O83" i="6"/>
  <c r="K83" i="6"/>
  <c r="G83" i="6"/>
  <c r="V83" i="6"/>
  <c r="R83" i="6"/>
  <c r="N83" i="6"/>
  <c r="J83" i="6"/>
  <c r="F83" i="6"/>
  <c r="B83" i="6"/>
  <c r="C83" i="6" s="1"/>
  <c r="U83" i="6"/>
  <c r="Q83" i="6"/>
  <c r="M83" i="6"/>
  <c r="I83" i="6"/>
  <c r="E83" i="6"/>
  <c r="T83" i="6"/>
  <c r="P83" i="6"/>
  <c r="L83" i="6"/>
  <c r="H83" i="6"/>
  <c r="D83" i="6"/>
  <c r="S84" i="6"/>
  <c r="O84" i="6"/>
  <c r="K84" i="6"/>
  <c r="G84" i="6"/>
  <c r="V84" i="6"/>
  <c r="R84" i="6"/>
  <c r="N84" i="6"/>
  <c r="J84" i="6"/>
  <c r="F84" i="6"/>
  <c r="B84" i="6"/>
  <c r="C84" i="6" s="1"/>
  <c r="U84" i="6"/>
  <c r="Q84" i="6"/>
  <c r="M84" i="6"/>
  <c r="I84" i="6"/>
  <c r="E84" i="6"/>
  <c r="T84" i="6"/>
  <c r="P84" i="6"/>
  <c r="L84" i="6"/>
  <c r="H84" i="6"/>
  <c r="D84" i="6"/>
  <c r="S85" i="6"/>
  <c r="O85" i="6"/>
  <c r="K85" i="6"/>
  <c r="G85" i="6"/>
  <c r="V85" i="6"/>
  <c r="R85" i="6"/>
  <c r="N85" i="6"/>
  <c r="J85" i="6"/>
  <c r="F85" i="6"/>
  <c r="B85" i="6"/>
  <c r="C85" i="6" s="1"/>
  <c r="U85" i="6"/>
  <c r="Q85" i="6"/>
  <c r="M85" i="6"/>
  <c r="I85" i="6"/>
  <c r="E85" i="6"/>
  <c r="T85" i="6"/>
  <c r="P85" i="6"/>
  <c r="L85" i="6"/>
  <c r="H85" i="6"/>
  <c r="D85" i="6"/>
  <c r="S86" i="6"/>
  <c r="O86" i="6"/>
  <c r="K86" i="6"/>
  <c r="G86" i="6"/>
  <c r="V86" i="6"/>
  <c r="R86" i="6"/>
  <c r="N86" i="6"/>
  <c r="J86" i="6"/>
  <c r="F86" i="6"/>
  <c r="B86" i="6"/>
  <c r="C86" i="6" s="1"/>
  <c r="U86" i="6"/>
  <c r="Q86" i="6"/>
  <c r="M86" i="6"/>
  <c r="I86" i="6"/>
  <c r="E86" i="6"/>
  <c r="T86" i="6"/>
  <c r="P86" i="6"/>
  <c r="L86" i="6"/>
  <c r="H86" i="6"/>
  <c r="D86" i="6"/>
  <c r="S87" i="6"/>
  <c r="O87" i="6"/>
  <c r="K87" i="6"/>
  <c r="G87" i="6"/>
  <c r="V87" i="6"/>
  <c r="R87" i="6"/>
  <c r="N87" i="6"/>
  <c r="J87" i="6"/>
  <c r="F87" i="6"/>
  <c r="B87" i="6"/>
  <c r="C87" i="6" s="1"/>
  <c r="U87" i="6"/>
  <c r="Q87" i="6"/>
  <c r="M87" i="6"/>
  <c r="I87" i="6"/>
  <c r="E87" i="6"/>
  <c r="T87" i="6"/>
  <c r="P87" i="6"/>
  <c r="L87" i="6"/>
  <c r="H87" i="6"/>
  <c r="D87" i="6"/>
  <c r="S88" i="6"/>
  <c r="O88" i="6"/>
  <c r="K88" i="6"/>
  <c r="G88" i="6"/>
  <c r="V88" i="6"/>
  <c r="R88" i="6"/>
  <c r="N88" i="6"/>
  <c r="J88" i="6"/>
  <c r="F88" i="6"/>
  <c r="B88" i="6"/>
  <c r="C88" i="6" s="1"/>
  <c r="U88" i="6"/>
  <c r="Q88" i="6"/>
  <c r="M88" i="6"/>
  <c r="I88" i="6"/>
  <c r="E88" i="6"/>
  <c r="T88" i="6"/>
  <c r="P88" i="6"/>
  <c r="L88" i="6"/>
  <c r="H88" i="6"/>
  <c r="D88" i="6"/>
  <c r="S89" i="6"/>
  <c r="O89" i="6"/>
  <c r="K89" i="6"/>
  <c r="G89" i="6"/>
  <c r="V89" i="6"/>
  <c r="R89" i="6"/>
  <c r="N89" i="6"/>
  <c r="J89" i="6"/>
  <c r="F89" i="6"/>
  <c r="B89" i="6"/>
  <c r="C89" i="6" s="1"/>
  <c r="U89" i="6"/>
  <c r="Q89" i="6"/>
  <c r="M89" i="6"/>
  <c r="I89" i="6"/>
  <c r="E89" i="6"/>
  <c r="T89" i="6"/>
  <c r="P89" i="6"/>
  <c r="L89" i="6"/>
  <c r="H89" i="6"/>
  <c r="D89" i="6"/>
  <c r="S90" i="6"/>
  <c r="O90" i="6"/>
  <c r="K90" i="6"/>
  <c r="G90" i="6"/>
  <c r="V90" i="6"/>
  <c r="R90" i="6"/>
  <c r="N90" i="6"/>
  <c r="J90" i="6"/>
  <c r="F90" i="6"/>
  <c r="B90" i="6"/>
  <c r="C90" i="6" s="1"/>
  <c r="U90" i="6"/>
  <c r="Q90" i="6"/>
  <c r="M90" i="6"/>
  <c r="I90" i="6"/>
  <c r="E90" i="6"/>
  <c r="T90" i="6"/>
  <c r="P90" i="6"/>
  <c r="L90" i="6"/>
  <c r="H90" i="6"/>
  <c r="D90" i="6"/>
  <c r="D91" i="6"/>
  <c r="H91" i="6"/>
  <c r="L91" i="6"/>
  <c r="P91" i="6"/>
  <c r="T91" i="6"/>
  <c r="E91" i="6"/>
  <c r="I91" i="6"/>
  <c r="M91" i="6"/>
  <c r="Q91" i="6"/>
  <c r="U91" i="6"/>
  <c r="B91" i="6"/>
  <c r="C91" i="6" s="1"/>
  <c r="F91" i="6"/>
  <c r="J91" i="6"/>
  <c r="N91" i="6"/>
  <c r="R91" i="6"/>
  <c r="V91" i="6"/>
  <c r="G91" i="6"/>
  <c r="K91" i="6"/>
  <c r="O91" i="6"/>
  <c r="S91" i="6"/>
  <c r="A93" i="6"/>
  <c r="U92" i="6"/>
  <c r="S92" i="6"/>
  <c r="Q92" i="6"/>
  <c r="O92" i="6"/>
  <c r="M92" i="6"/>
  <c r="K92" i="6"/>
  <c r="I92" i="6"/>
  <c r="G92" i="6"/>
  <c r="E92" i="6"/>
  <c r="V92" i="6"/>
  <c r="T92" i="6"/>
  <c r="R92" i="6"/>
  <c r="P92" i="6"/>
  <c r="N92" i="6"/>
  <c r="L92" i="6"/>
  <c r="J92" i="6"/>
  <c r="H92" i="6"/>
  <c r="F92" i="6"/>
  <c r="D92" i="6"/>
  <c r="B92" i="6"/>
  <c r="C92" i="6" s="1"/>
  <c r="E7" i="7"/>
  <c r="E11" i="7"/>
  <c r="E15" i="7"/>
  <c r="E19" i="7"/>
  <c r="E23" i="7"/>
  <c r="E27" i="7"/>
  <c r="E6" i="7"/>
  <c r="E12" i="7"/>
  <c r="E16" i="7"/>
  <c r="E20" i="7"/>
  <c r="E24" i="7"/>
  <c r="E28" i="7"/>
  <c r="E5" i="7"/>
  <c r="E9" i="7"/>
  <c r="E13" i="7"/>
  <c r="E17" i="7"/>
  <c r="E21" i="7"/>
  <c r="E25" i="7"/>
  <c r="E4" i="7"/>
  <c r="E18" i="7"/>
  <c r="E22" i="7"/>
  <c r="E26" i="7"/>
  <c r="A8" i="6"/>
  <c r="J8" i="6" s="1"/>
  <c r="A8" i="5"/>
  <c r="M25" i="7" l="1"/>
  <c r="M13" i="7"/>
  <c r="M28" i="7"/>
  <c r="M27" i="7"/>
  <c r="M15" i="7"/>
  <c r="M23" i="7"/>
  <c r="M16" i="7"/>
  <c r="M14" i="7"/>
  <c r="M11" i="7"/>
  <c r="M26" i="7"/>
  <c r="M24" i="7"/>
  <c r="M12" i="7"/>
  <c r="M8" i="7"/>
  <c r="M22" i="7"/>
  <c r="M17" i="7"/>
  <c r="M20" i="7"/>
  <c r="M19" i="7"/>
  <c r="G29" i="7"/>
  <c r="H29" i="7"/>
  <c r="M18" i="7"/>
  <c r="I29" i="7"/>
  <c r="M9" i="7"/>
  <c r="M10" i="7"/>
  <c r="M21" i="7"/>
  <c r="M4" i="7"/>
  <c r="M5" i="7"/>
  <c r="M6" i="7"/>
  <c r="M7" i="7"/>
  <c r="N29" i="7"/>
  <c r="B5" i="9" s="1"/>
  <c r="E29" i="7"/>
  <c r="J29" i="7"/>
  <c r="L29" i="7"/>
  <c r="B19" i="7" s="1"/>
  <c r="A94" i="6"/>
  <c r="U93" i="6"/>
  <c r="S93" i="6"/>
  <c r="Q93" i="6"/>
  <c r="O93" i="6"/>
  <c r="M93" i="6"/>
  <c r="K93" i="6"/>
  <c r="I93" i="6"/>
  <c r="G93" i="6"/>
  <c r="E93" i="6"/>
  <c r="V93" i="6"/>
  <c r="T93" i="6"/>
  <c r="R93" i="6"/>
  <c r="P93" i="6"/>
  <c r="N93" i="6"/>
  <c r="L93" i="6"/>
  <c r="J93" i="6"/>
  <c r="H93" i="6"/>
  <c r="F93" i="6"/>
  <c r="D93" i="6"/>
  <c r="B93" i="6"/>
  <c r="C93" i="6" s="1"/>
  <c r="A9" i="6"/>
  <c r="L9" i="6" s="1"/>
  <c r="N8" i="6"/>
  <c r="E8" i="6"/>
  <c r="M8" i="6"/>
  <c r="F8" i="6"/>
  <c r="H8" i="6"/>
  <c r="V8" i="6"/>
  <c r="I8" i="6"/>
  <c r="Q8" i="6"/>
  <c r="P8" i="6"/>
  <c r="D8" i="6"/>
  <c r="L8" i="6"/>
  <c r="R8" i="6"/>
  <c r="B8" i="6"/>
  <c r="C8" i="6" s="1"/>
  <c r="G8" i="6"/>
  <c r="K8" i="6"/>
  <c r="O8" i="6"/>
  <c r="U8" i="6"/>
  <c r="K29" i="7"/>
  <c r="F29" i="7"/>
  <c r="V8" i="5"/>
  <c r="R8" i="5"/>
  <c r="N8" i="5"/>
  <c r="H8" i="5"/>
  <c r="D8" i="5"/>
  <c r="U8" i="5"/>
  <c r="Q8" i="5"/>
  <c r="O8" i="5"/>
  <c r="M8" i="5"/>
  <c r="K8" i="5"/>
  <c r="I8" i="5"/>
  <c r="G8" i="5"/>
  <c r="E8" i="5"/>
  <c r="C8" i="5"/>
  <c r="P8" i="5"/>
  <c r="L8" i="5"/>
  <c r="J8" i="5"/>
  <c r="F8" i="5"/>
  <c r="B8" i="5"/>
  <c r="A9" i="5"/>
  <c r="B18" i="7" l="1"/>
  <c r="B15" i="7"/>
  <c r="B16" i="7"/>
  <c r="B17" i="7"/>
  <c r="F9" i="6"/>
  <c r="J9" i="6"/>
  <c r="M29" i="7"/>
  <c r="B20" i="7" s="1"/>
  <c r="B4" i="9" s="1"/>
  <c r="E9" i="6"/>
  <c r="O9" i="6"/>
  <c r="Q9" i="6"/>
  <c r="B9" i="6"/>
  <c r="C9" i="6" s="1"/>
  <c r="N9" i="6"/>
  <c r="G9" i="6"/>
  <c r="U9" i="6"/>
  <c r="A10" i="6"/>
  <c r="N10" i="6" s="1"/>
  <c r="R9" i="6"/>
  <c r="K9" i="6"/>
  <c r="H9" i="6"/>
  <c r="P9" i="6"/>
  <c r="I9" i="6"/>
  <c r="D9" i="6"/>
  <c r="V9" i="6"/>
  <c r="M9" i="6"/>
  <c r="A95" i="6"/>
  <c r="U94" i="6"/>
  <c r="S94" i="6"/>
  <c r="Q94" i="6"/>
  <c r="O94" i="6"/>
  <c r="M94" i="6"/>
  <c r="K94" i="6"/>
  <c r="I94" i="6"/>
  <c r="G94" i="6"/>
  <c r="E94" i="6"/>
  <c r="V94" i="6"/>
  <c r="T94" i="6"/>
  <c r="R94" i="6"/>
  <c r="P94" i="6"/>
  <c r="N94" i="6"/>
  <c r="L94" i="6"/>
  <c r="J94" i="6"/>
  <c r="H94" i="6"/>
  <c r="F94" i="6"/>
  <c r="D94" i="6"/>
  <c r="B94" i="6"/>
  <c r="C94" i="6" s="1"/>
  <c r="A10" i="5"/>
  <c r="A11" i="5" s="1"/>
  <c r="U9" i="5"/>
  <c r="O9" i="5"/>
  <c r="K9" i="5"/>
  <c r="G9" i="5"/>
  <c r="V9" i="5"/>
  <c r="R9" i="5"/>
  <c r="P9" i="5"/>
  <c r="N9" i="5"/>
  <c r="L9" i="5"/>
  <c r="J9" i="5"/>
  <c r="H9" i="5"/>
  <c r="F9" i="5"/>
  <c r="D9" i="5"/>
  <c r="B9" i="5"/>
  <c r="Q9" i="5"/>
  <c r="M9" i="5"/>
  <c r="I9" i="5"/>
  <c r="E9" i="5"/>
  <c r="C9" i="5"/>
  <c r="E31" i="7" l="1"/>
  <c r="J31" i="7"/>
  <c r="K31" i="7"/>
  <c r="F31" i="7"/>
  <c r="R10" i="6"/>
  <c r="F10" i="6"/>
  <c r="U10" i="6"/>
  <c r="B10" i="6"/>
  <c r="C10" i="6" s="1"/>
  <c r="G10" i="6"/>
  <c r="O10" i="6"/>
  <c r="E10" i="6"/>
  <c r="Q10" i="6"/>
  <c r="V10" i="6"/>
  <c r="J10" i="6"/>
  <c r="I10" i="6"/>
  <c r="D10" i="6"/>
  <c r="L10" i="6"/>
  <c r="K10" i="6"/>
  <c r="H10" i="6"/>
  <c r="A11" i="6"/>
  <c r="U11" i="6" s="1"/>
  <c r="P10" i="6"/>
  <c r="M10" i="6"/>
  <c r="A96" i="6"/>
  <c r="U95" i="6"/>
  <c r="S95" i="6"/>
  <c r="Q95" i="6"/>
  <c r="O95" i="6"/>
  <c r="M95" i="6"/>
  <c r="K95" i="6"/>
  <c r="I95" i="6"/>
  <c r="G95" i="6"/>
  <c r="E95" i="6"/>
  <c r="V95" i="6"/>
  <c r="T95" i="6"/>
  <c r="R95" i="6"/>
  <c r="P95" i="6"/>
  <c r="N95" i="6"/>
  <c r="L95" i="6"/>
  <c r="J95" i="6"/>
  <c r="H95" i="6"/>
  <c r="F95" i="6"/>
  <c r="D95" i="6"/>
  <c r="B95" i="6"/>
  <c r="C95" i="6" s="1"/>
  <c r="V11" i="6"/>
  <c r="U11" i="5"/>
  <c r="Q11" i="5"/>
  <c r="M11" i="5"/>
  <c r="I11" i="5"/>
  <c r="C11" i="5"/>
  <c r="V11" i="5"/>
  <c r="R11" i="5"/>
  <c r="P11" i="5"/>
  <c r="N11" i="5"/>
  <c r="L11" i="5"/>
  <c r="J11" i="5"/>
  <c r="H11" i="5"/>
  <c r="F11" i="5"/>
  <c r="D11" i="5"/>
  <c r="B11" i="5"/>
  <c r="O11" i="5"/>
  <c r="K11" i="5"/>
  <c r="G11" i="5"/>
  <c r="E11" i="5"/>
  <c r="P10" i="5"/>
  <c r="J10" i="5"/>
  <c r="F10" i="5"/>
  <c r="U10" i="5"/>
  <c r="Q10" i="5"/>
  <c r="O10" i="5"/>
  <c r="M10" i="5"/>
  <c r="K10" i="5"/>
  <c r="I10" i="5"/>
  <c r="G10" i="5"/>
  <c r="E10" i="5"/>
  <c r="C10" i="5"/>
  <c r="V10" i="5"/>
  <c r="R10" i="5"/>
  <c r="N10" i="5"/>
  <c r="L10" i="5"/>
  <c r="H10" i="5"/>
  <c r="D10" i="5"/>
  <c r="B10" i="5"/>
  <c r="A12" i="5"/>
  <c r="O11" i="6" l="1"/>
  <c r="B11" i="6"/>
  <c r="C11" i="6" s="1"/>
  <c r="A12" i="6"/>
  <c r="J12" i="6" s="1"/>
  <c r="P11" i="6"/>
  <c r="K11" i="6"/>
  <c r="J11" i="6"/>
  <c r="L11" i="6"/>
  <c r="I11" i="6"/>
  <c r="F11" i="6"/>
  <c r="R11" i="6"/>
  <c r="M11" i="6"/>
  <c r="N11" i="6"/>
  <c r="D11" i="6"/>
  <c r="E11" i="6"/>
  <c r="Q11" i="6"/>
  <c r="H11" i="6"/>
  <c r="G11" i="6"/>
  <c r="A97" i="6"/>
  <c r="U96" i="6"/>
  <c r="S96" i="6"/>
  <c r="Q96" i="6"/>
  <c r="O96" i="6"/>
  <c r="M96" i="6"/>
  <c r="K96" i="6"/>
  <c r="I96" i="6"/>
  <c r="G96" i="6"/>
  <c r="E96" i="6"/>
  <c r="V96" i="6"/>
  <c r="T96" i="6"/>
  <c r="R96" i="6"/>
  <c r="P96" i="6"/>
  <c r="N96" i="6"/>
  <c r="L96" i="6"/>
  <c r="J96" i="6"/>
  <c r="H96" i="6"/>
  <c r="F96" i="6"/>
  <c r="D96" i="6"/>
  <c r="B96" i="6"/>
  <c r="C96" i="6" s="1"/>
  <c r="P12" i="6"/>
  <c r="P12" i="5"/>
  <c r="L12" i="5"/>
  <c r="H12" i="5"/>
  <c r="D12" i="5"/>
  <c r="U12" i="5"/>
  <c r="Q12" i="5"/>
  <c r="O12" i="5"/>
  <c r="M12" i="5"/>
  <c r="K12" i="5"/>
  <c r="I12" i="5"/>
  <c r="G12" i="5"/>
  <c r="E12" i="5"/>
  <c r="C12" i="5"/>
  <c r="V12" i="5"/>
  <c r="R12" i="5"/>
  <c r="N12" i="5"/>
  <c r="J12" i="5"/>
  <c r="F12" i="5"/>
  <c r="B12" i="5"/>
  <c r="A13" i="5"/>
  <c r="V12" i="6" l="1"/>
  <c r="M12" i="6"/>
  <c r="H12" i="6"/>
  <c r="E12" i="6"/>
  <c r="Q12" i="6"/>
  <c r="D12" i="6"/>
  <c r="B12" i="6"/>
  <c r="C12" i="6" s="1"/>
  <c r="O12" i="6"/>
  <c r="L12" i="6"/>
  <c r="G12" i="6"/>
  <c r="U12" i="6"/>
  <c r="N12" i="6"/>
  <c r="I12" i="6"/>
  <c r="F12" i="6"/>
  <c r="A13" i="6"/>
  <c r="F13" i="6" s="1"/>
  <c r="R12" i="6"/>
  <c r="K12" i="6"/>
  <c r="A98" i="6"/>
  <c r="U97" i="6"/>
  <c r="S97" i="6"/>
  <c r="Q97" i="6"/>
  <c r="O97" i="6"/>
  <c r="M97" i="6"/>
  <c r="K97" i="6"/>
  <c r="I97" i="6"/>
  <c r="G97" i="6"/>
  <c r="E97" i="6"/>
  <c r="V97" i="6"/>
  <c r="T97" i="6"/>
  <c r="R97" i="6"/>
  <c r="P97" i="6"/>
  <c r="N97" i="6"/>
  <c r="L97" i="6"/>
  <c r="J97" i="6"/>
  <c r="H97" i="6"/>
  <c r="F97" i="6"/>
  <c r="D97" i="6"/>
  <c r="B97" i="6"/>
  <c r="C97" i="6" s="1"/>
  <c r="N13" i="6"/>
  <c r="O13" i="5"/>
  <c r="I13" i="5"/>
  <c r="E13" i="5"/>
  <c r="V13" i="5"/>
  <c r="R13" i="5"/>
  <c r="P13" i="5"/>
  <c r="N13" i="5"/>
  <c r="L13" i="5"/>
  <c r="J13" i="5"/>
  <c r="H13" i="5"/>
  <c r="F13" i="5"/>
  <c r="D13" i="5"/>
  <c r="B13" i="5"/>
  <c r="U13" i="5"/>
  <c r="Q13" i="5"/>
  <c r="M13" i="5"/>
  <c r="K13" i="5"/>
  <c r="G13" i="5"/>
  <c r="C13" i="5"/>
  <c r="A14" i="5"/>
  <c r="K13" i="6" l="1"/>
  <c r="R13" i="6"/>
  <c r="V13" i="6"/>
  <c r="M13" i="6"/>
  <c r="A14" i="6"/>
  <c r="Q14" i="6" s="1"/>
  <c r="J13" i="6"/>
  <c r="H13" i="6"/>
  <c r="E13" i="6"/>
  <c r="Q13" i="6"/>
  <c r="L13" i="6"/>
  <c r="G13" i="6"/>
  <c r="U13" i="6"/>
  <c r="D13" i="6"/>
  <c r="B13" i="6"/>
  <c r="C13" i="6" s="1"/>
  <c r="O13" i="6"/>
  <c r="P13" i="6"/>
  <c r="I13" i="6"/>
  <c r="A99" i="6"/>
  <c r="U98" i="6"/>
  <c r="S98" i="6"/>
  <c r="Q98" i="6"/>
  <c r="O98" i="6"/>
  <c r="M98" i="6"/>
  <c r="K98" i="6"/>
  <c r="I98" i="6"/>
  <c r="G98" i="6"/>
  <c r="E98" i="6"/>
  <c r="V98" i="6"/>
  <c r="T98" i="6"/>
  <c r="R98" i="6"/>
  <c r="P98" i="6"/>
  <c r="N98" i="6"/>
  <c r="L98" i="6"/>
  <c r="J98" i="6"/>
  <c r="H98" i="6"/>
  <c r="F98" i="6"/>
  <c r="D98" i="6"/>
  <c r="B98" i="6"/>
  <c r="C98" i="6" s="1"/>
  <c r="V14" i="5"/>
  <c r="P14" i="5"/>
  <c r="L14" i="5"/>
  <c r="H14" i="5"/>
  <c r="B14" i="5"/>
  <c r="U14" i="5"/>
  <c r="Q14" i="5"/>
  <c r="O14" i="5"/>
  <c r="M14" i="5"/>
  <c r="K14" i="5"/>
  <c r="I14" i="5"/>
  <c r="G14" i="5"/>
  <c r="E14" i="5"/>
  <c r="C14" i="5"/>
  <c r="R14" i="5"/>
  <c r="N14" i="5"/>
  <c r="J14" i="5"/>
  <c r="F14" i="5"/>
  <c r="D14" i="5"/>
  <c r="A15" i="5"/>
  <c r="P14" i="6" l="1"/>
  <c r="K14" i="6"/>
  <c r="J14" i="6"/>
  <c r="H14" i="6"/>
  <c r="G14" i="6"/>
  <c r="U14" i="6"/>
  <c r="L14" i="6"/>
  <c r="I14" i="6"/>
  <c r="F14" i="6"/>
  <c r="B14" i="6"/>
  <c r="C14" i="6" s="1"/>
  <c r="O14" i="6"/>
  <c r="R14" i="6"/>
  <c r="A15" i="6"/>
  <c r="V15" i="6" s="1"/>
  <c r="V14" i="6"/>
  <c r="M14" i="6"/>
  <c r="N14" i="6"/>
  <c r="D14" i="6"/>
  <c r="E14" i="6"/>
  <c r="A100" i="6"/>
  <c r="U99" i="6"/>
  <c r="S99" i="6"/>
  <c r="Q99" i="6"/>
  <c r="O99" i="6"/>
  <c r="M99" i="6"/>
  <c r="K99" i="6"/>
  <c r="I99" i="6"/>
  <c r="G99" i="6"/>
  <c r="E99" i="6"/>
  <c r="V99" i="6"/>
  <c r="T99" i="6"/>
  <c r="R99" i="6"/>
  <c r="P99" i="6"/>
  <c r="N99" i="6"/>
  <c r="L99" i="6"/>
  <c r="J99" i="6"/>
  <c r="H99" i="6"/>
  <c r="F99" i="6"/>
  <c r="D99" i="6"/>
  <c r="B99" i="6"/>
  <c r="C99" i="6" s="1"/>
  <c r="U15" i="5"/>
  <c r="Q15" i="5"/>
  <c r="O15" i="5"/>
  <c r="M15" i="5"/>
  <c r="K15" i="5"/>
  <c r="I15" i="5"/>
  <c r="G15" i="5"/>
  <c r="E15" i="5"/>
  <c r="V15" i="5"/>
  <c r="R15" i="5"/>
  <c r="P15" i="5"/>
  <c r="N15" i="5"/>
  <c r="L15" i="5"/>
  <c r="J15" i="5"/>
  <c r="H15" i="5"/>
  <c r="F15" i="5"/>
  <c r="D15" i="5"/>
  <c r="B15" i="5"/>
  <c r="C15" i="5"/>
  <c r="A16" i="5"/>
  <c r="K15" i="6" l="1"/>
  <c r="G15" i="6"/>
  <c r="I15" i="6"/>
  <c r="F15" i="6"/>
  <c r="U15" i="6"/>
  <c r="H15" i="6"/>
  <c r="D15" i="6"/>
  <c r="L15" i="6"/>
  <c r="J15" i="6"/>
  <c r="P15" i="6"/>
  <c r="M15" i="6"/>
  <c r="N15" i="6"/>
  <c r="A16" i="6"/>
  <c r="R16" i="6" s="1"/>
  <c r="B15" i="6"/>
  <c r="C15" i="6" s="1"/>
  <c r="O15" i="6"/>
  <c r="R15" i="6"/>
  <c r="E15" i="6"/>
  <c r="Q15" i="6"/>
  <c r="A101" i="6"/>
  <c r="U100" i="6"/>
  <c r="S100" i="6"/>
  <c r="Q100" i="6"/>
  <c r="O100" i="6"/>
  <c r="M100" i="6"/>
  <c r="K100" i="6"/>
  <c r="I100" i="6"/>
  <c r="G100" i="6"/>
  <c r="E100" i="6"/>
  <c r="V100" i="6"/>
  <c r="T100" i="6"/>
  <c r="R100" i="6"/>
  <c r="P100" i="6"/>
  <c r="N100" i="6"/>
  <c r="L100" i="6"/>
  <c r="J100" i="6"/>
  <c r="H100" i="6"/>
  <c r="F100" i="6"/>
  <c r="D100" i="6"/>
  <c r="B100" i="6"/>
  <c r="C100" i="6" s="1"/>
  <c r="V16" i="5"/>
  <c r="R16" i="5"/>
  <c r="P16" i="5"/>
  <c r="N16" i="5"/>
  <c r="L16" i="5"/>
  <c r="J16" i="5"/>
  <c r="H16" i="5"/>
  <c r="F16" i="5"/>
  <c r="D16" i="5"/>
  <c r="B16" i="5"/>
  <c r="U16" i="5"/>
  <c r="Q16" i="5"/>
  <c r="O16" i="5"/>
  <c r="M16" i="5"/>
  <c r="K16" i="5"/>
  <c r="I16" i="5"/>
  <c r="G16" i="5"/>
  <c r="E16" i="5"/>
  <c r="C16" i="5"/>
  <c r="A17" i="5"/>
  <c r="F16" i="6" l="1"/>
  <c r="J16" i="6"/>
  <c r="E16" i="6"/>
  <c r="U16" i="6"/>
  <c r="G16" i="6"/>
  <c r="Q16" i="6"/>
  <c r="I16" i="6"/>
  <c r="A17" i="6"/>
  <c r="P17" i="6" s="1"/>
  <c r="D16" i="6"/>
  <c r="B16" i="6"/>
  <c r="C16" i="6" s="1"/>
  <c r="O16" i="6"/>
  <c r="P16" i="6"/>
  <c r="K16" i="6"/>
  <c r="L16" i="6"/>
  <c r="N16" i="6"/>
  <c r="H16" i="6"/>
  <c r="V16" i="6"/>
  <c r="M16" i="6"/>
  <c r="A102" i="6"/>
  <c r="U101" i="6"/>
  <c r="S101" i="6"/>
  <c r="Q101" i="6"/>
  <c r="O101" i="6"/>
  <c r="M101" i="6"/>
  <c r="K101" i="6"/>
  <c r="I101" i="6"/>
  <c r="G101" i="6"/>
  <c r="E101" i="6"/>
  <c r="V101" i="6"/>
  <c r="T101" i="6"/>
  <c r="R101" i="6"/>
  <c r="P101" i="6"/>
  <c r="N101" i="6"/>
  <c r="L101" i="6"/>
  <c r="J101" i="6"/>
  <c r="H101" i="6"/>
  <c r="F101" i="6"/>
  <c r="D101" i="6"/>
  <c r="B101" i="6"/>
  <c r="C101" i="6" s="1"/>
  <c r="U17" i="5"/>
  <c r="Q17" i="5"/>
  <c r="O17" i="5"/>
  <c r="M17" i="5"/>
  <c r="K17" i="5"/>
  <c r="I17" i="5"/>
  <c r="G17" i="5"/>
  <c r="E17" i="5"/>
  <c r="C17" i="5"/>
  <c r="V17" i="5"/>
  <c r="R17" i="5"/>
  <c r="P17" i="5"/>
  <c r="N17" i="5"/>
  <c r="L17" i="5"/>
  <c r="J17" i="5"/>
  <c r="H17" i="5"/>
  <c r="F17" i="5"/>
  <c r="D17" i="5"/>
  <c r="B17" i="5"/>
  <c r="A18" i="5"/>
  <c r="A18" i="6" l="1"/>
  <c r="L18" i="6" s="1"/>
  <c r="F17" i="6"/>
  <c r="K17" i="6"/>
  <c r="M17" i="6"/>
  <c r="H17" i="6"/>
  <c r="G17" i="6"/>
  <c r="R17" i="6"/>
  <c r="U17" i="6"/>
  <c r="L17" i="6"/>
  <c r="J17" i="6"/>
  <c r="I17" i="6"/>
  <c r="D17" i="6"/>
  <c r="V17" i="6"/>
  <c r="B17" i="6"/>
  <c r="C17" i="6" s="1"/>
  <c r="O17" i="6"/>
  <c r="N17" i="6"/>
  <c r="E17" i="6"/>
  <c r="Q17" i="6"/>
  <c r="A103" i="6"/>
  <c r="U102" i="6"/>
  <c r="S102" i="6"/>
  <c r="Q102" i="6"/>
  <c r="O102" i="6"/>
  <c r="M102" i="6"/>
  <c r="K102" i="6"/>
  <c r="I102" i="6"/>
  <c r="G102" i="6"/>
  <c r="E102" i="6"/>
  <c r="V102" i="6"/>
  <c r="T102" i="6"/>
  <c r="R102" i="6"/>
  <c r="P102" i="6"/>
  <c r="N102" i="6"/>
  <c r="L102" i="6"/>
  <c r="J102" i="6"/>
  <c r="H102" i="6"/>
  <c r="F102" i="6"/>
  <c r="D102" i="6"/>
  <c r="B102" i="6"/>
  <c r="C102" i="6" s="1"/>
  <c r="V18" i="5"/>
  <c r="R18" i="5"/>
  <c r="P18" i="5"/>
  <c r="N18" i="5"/>
  <c r="L18" i="5"/>
  <c r="J18" i="5"/>
  <c r="H18" i="5"/>
  <c r="F18" i="5"/>
  <c r="D18" i="5"/>
  <c r="B18" i="5"/>
  <c r="U18" i="5"/>
  <c r="Q18" i="5"/>
  <c r="O18" i="5"/>
  <c r="M18" i="5"/>
  <c r="K18" i="5"/>
  <c r="I18" i="5"/>
  <c r="G18" i="5"/>
  <c r="E18" i="5"/>
  <c r="C18" i="5"/>
  <c r="A19" i="5"/>
  <c r="H18" i="6" l="1"/>
  <c r="M18" i="6"/>
  <c r="U18" i="6"/>
  <c r="V18" i="6"/>
  <c r="B18" i="6"/>
  <c r="C18" i="6" s="1"/>
  <c r="J18" i="6"/>
  <c r="G18" i="6"/>
  <c r="N18" i="6"/>
  <c r="O18" i="6"/>
  <c r="I18" i="6"/>
  <c r="D18" i="6"/>
  <c r="P18" i="6"/>
  <c r="A19" i="6"/>
  <c r="V19" i="6" s="1"/>
  <c r="K18" i="6"/>
  <c r="F18" i="6"/>
  <c r="R18" i="6"/>
  <c r="E18" i="6"/>
  <c r="Q18" i="6"/>
  <c r="A104" i="6"/>
  <c r="U103" i="6"/>
  <c r="S103" i="6"/>
  <c r="Q103" i="6"/>
  <c r="O103" i="6"/>
  <c r="M103" i="6"/>
  <c r="K103" i="6"/>
  <c r="I103" i="6"/>
  <c r="G103" i="6"/>
  <c r="E103" i="6"/>
  <c r="V103" i="6"/>
  <c r="T103" i="6"/>
  <c r="R103" i="6"/>
  <c r="P103" i="6"/>
  <c r="N103" i="6"/>
  <c r="L103" i="6"/>
  <c r="J103" i="6"/>
  <c r="H103" i="6"/>
  <c r="F103" i="6"/>
  <c r="D103" i="6"/>
  <c r="B103" i="6"/>
  <c r="C103" i="6" s="1"/>
  <c r="U19" i="5"/>
  <c r="Q19" i="5"/>
  <c r="O19" i="5"/>
  <c r="M19" i="5"/>
  <c r="K19" i="5"/>
  <c r="I19" i="5"/>
  <c r="G19" i="5"/>
  <c r="E19" i="5"/>
  <c r="C19" i="5"/>
  <c r="V19" i="5"/>
  <c r="R19" i="5"/>
  <c r="P19" i="5"/>
  <c r="N19" i="5"/>
  <c r="L19" i="5"/>
  <c r="J19" i="5"/>
  <c r="H19" i="5"/>
  <c r="F19" i="5"/>
  <c r="D19" i="5"/>
  <c r="B19" i="5"/>
  <c r="A20" i="5"/>
  <c r="Q19" i="6" l="1"/>
  <c r="G19" i="6"/>
  <c r="E19" i="6"/>
  <c r="L19" i="6"/>
  <c r="U19" i="6"/>
  <c r="N19" i="6"/>
  <c r="B19" i="6"/>
  <c r="C19" i="6" s="1"/>
  <c r="O19" i="6"/>
  <c r="J19" i="6"/>
  <c r="I19" i="6"/>
  <c r="D19" i="6"/>
  <c r="P19" i="6"/>
  <c r="K19" i="6"/>
  <c r="F19" i="6"/>
  <c r="R19" i="6"/>
  <c r="A20" i="6"/>
  <c r="N20" i="6" s="1"/>
  <c r="M19" i="6"/>
  <c r="H19" i="6"/>
  <c r="A105" i="6"/>
  <c r="U104" i="6"/>
  <c r="S104" i="6"/>
  <c r="Q104" i="6"/>
  <c r="O104" i="6"/>
  <c r="M104" i="6"/>
  <c r="K104" i="6"/>
  <c r="I104" i="6"/>
  <c r="G104" i="6"/>
  <c r="E104" i="6"/>
  <c r="V104" i="6"/>
  <c r="T104" i="6"/>
  <c r="R104" i="6"/>
  <c r="P104" i="6"/>
  <c r="N104" i="6"/>
  <c r="L104" i="6"/>
  <c r="J104" i="6"/>
  <c r="H104" i="6"/>
  <c r="F104" i="6"/>
  <c r="D104" i="6"/>
  <c r="B104" i="6"/>
  <c r="C104" i="6" s="1"/>
  <c r="V20" i="6"/>
  <c r="V20" i="5"/>
  <c r="R20" i="5"/>
  <c r="P20" i="5"/>
  <c r="N20" i="5"/>
  <c r="L20" i="5"/>
  <c r="J20" i="5"/>
  <c r="H20" i="5"/>
  <c r="F20" i="5"/>
  <c r="D20" i="5"/>
  <c r="B20" i="5"/>
  <c r="U20" i="5"/>
  <c r="Q20" i="5"/>
  <c r="O20" i="5"/>
  <c r="M20" i="5"/>
  <c r="K20" i="5"/>
  <c r="I20" i="5"/>
  <c r="G20" i="5"/>
  <c r="E20" i="5"/>
  <c r="C20" i="5"/>
  <c r="A21" i="5"/>
  <c r="K20" i="6" l="1"/>
  <c r="H20" i="6"/>
  <c r="G20" i="6"/>
  <c r="U20" i="6"/>
  <c r="P20" i="6"/>
  <c r="A21" i="6"/>
  <c r="V21" i="6" s="1"/>
  <c r="I20" i="6"/>
  <c r="F20" i="6"/>
  <c r="R20" i="6"/>
  <c r="D20" i="6"/>
  <c r="M20" i="6"/>
  <c r="J20" i="6"/>
  <c r="B20" i="6"/>
  <c r="C20" i="6" s="1"/>
  <c r="O20" i="6"/>
  <c r="L20" i="6"/>
  <c r="E20" i="6"/>
  <c r="Q20" i="6"/>
  <c r="A106" i="6"/>
  <c r="U105" i="6"/>
  <c r="S105" i="6"/>
  <c r="Q105" i="6"/>
  <c r="O105" i="6"/>
  <c r="M105" i="6"/>
  <c r="K105" i="6"/>
  <c r="I105" i="6"/>
  <c r="G105" i="6"/>
  <c r="E105" i="6"/>
  <c r="V105" i="6"/>
  <c r="T105" i="6"/>
  <c r="R105" i="6"/>
  <c r="P105" i="6"/>
  <c r="N105" i="6"/>
  <c r="L105" i="6"/>
  <c r="J105" i="6"/>
  <c r="H105" i="6"/>
  <c r="F105" i="6"/>
  <c r="D105" i="6"/>
  <c r="B105" i="6"/>
  <c r="C105" i="6" s="1"/>
  <c r="U21" i="5"/>
  <c r="Q21" i="5"/>
  <c r="O21" i="5"/>
  <c r="M21" i="5"/>
  <c r="K21" i="5"/>
  <c r="I21" i="5"/>
  <c r="G21" i="5"/>
  <c r="E21" i="5"/>
  <c r="C21" i="5"/>
  <c r="V21" i="5"/>
  <c r="R21" i="5"/>
  <c r="P21" i="5"/>
  <c r="N21" i="5"/>
  <c r="L21" i="5"/>
  <c r="J21" i="5"/>
  <c r="H21" i="5"/>
  <c r="F21" i="5"/>
  <c r="D21" i="5"/>
  <c r="B21" i="5"/>
  <c r="A22" i="5"/>
  <c r="U21" i="6" l="1"/>
  <c r="G21" i="6"/>
  <c r="N21" i="6"/>
  <c r="B21" i="6"/>
  <c r="C21" i="6" s="1"/>
  <c r="O21" i="6"/>
  <c r="J21" i="6"/>
  <c r="E21" i="6"/>
  <c r="Q21" i="6"/>
  <c r="L21" i="6"/>
  <c r="I21" i="6"/>
  <c r="D21" i="6"/>
  <c r="P21" i="6"/>
  <c r="A22" i="6"/>
  <c r="V22" i="6" s="1"/>
  <c r="K21" i="6"/>
  <c r="F21" i="6"/>
  <c r="R21" i="6"/>
  <c r="M21" i="6"/>
  <c r="H21" i="6"/>
  <c r="A107" i="6"/>
  <c r="U106" i="6"/>
  <c r="S106" i="6"/>
  <c r="Q106" i="6"/>
  <c r="O106" i="6"/>
  <c r="M106" i="6"/>
  <c r="K106" i="6"/>
  <c r="I106" i="6"/>
  <c r="G106" i="6"/>
  <c r="E106" i="6"/>
  <c r="V106" i="6"/>
  <c r="T106" i="6"/>
  <c r="R106" i="6"/>
  <c r="P106" i="6"/>
  <c r="N106" i="6"/>
  <c r="L106" i="6"/>
  <c r="J106" i="6"/>
  <c r="H106" i="6"/>
  <c r="F106" i="6"/>
  <c r="D106" i="6"/>
  <c r="B106" i="6"/>
  <c r="C106" i="6" s="1"/>
  <c r="V22" i="5"/>
  <c r="R22" i="5"/>
  <c r="P22" i="5"/>
  <c r="N22" i="5"/>
  <c r="L22" i="5"/>
  <c r="J22" i="5"/>
  <c r="H22" i="5"/>
  <c r="F22" i="5"/>
  <c r="D22" i="5"/>
  <c r="B22" i="5"/>
  <c r="U22" i="5"/>
  <c r="Q22" i="5"/>
  <c r="O22" i="5"/>
  <c r="M22" i="5"/>
  <c r="K22" i="5"/>
  <c r="I22" i="5"/>
  <c r="G22" i="5"/>
  <c r="E22" i="5"/>
  <c r="C22" i="5"/>
  <c r="A23" i="5"/>
  <c r="G22" i="6" l="1"/>
  <c r="U22" i="6"/>
  <c r="N22" i="6"/>
  <c r="B22" i="6"/>
  <c r="C22" i="6" s="1"/>
  <c r="O22" i="6"/>
  <c r="J22" i="6"/>
  <c r="E22" i="6"/>
  <c r="Q22" i="6"/>
  <c r="L22" i="6"/>
  <c r="I22" i="6"/>
  <c r="D22" i="6"/>
  <c r="P22" i="6"/>
  <c r="A23" i="6"/>
  <c r="V23" i="6" s="1"/>
  <c r="K22" i="6"/>
  <c r="F22" i="6"/>
  <c r="R22" i="6"/>
  <c r="M22" i="6"/>
  <c r="H22" i="6"/>
  <c r="A108" i="6"/>
  <c r="U107" i="6"/>
  <c r="S107" i="6"/>
  <c r="Q107" i="6"/>
  <c r="O107" i="6"/>
  <c r="M107" i="6"/>
  <c r="K107" i="6"/>
  <c r="I107" i="6"/>
  <c r="G107" i="6"/>
  <c r="E107" i="6"/>
  <c r="V107" i="6"/>
  <c r="T107" i="6"/>
  <c r="R107" i="6"/>
  <c r="P107" i="6"/>
  <c r="N107" i="6"/>
  <c r="L107" i="6"/>
  <c r="J107" i="6"/>
  <c r="H107" i="6"/>
  <c r="F107" i="6"/>
  <c r="D107" i="6"/>
  <c r="B107" i="6"/>
  <c r="C107" i="6" s="1"/>
  <c r="U23" i="5"/>
  <c r="Q23" i="5"/>
  <c r="O23" i="5"/>
  <c r="M23" i="5"/>
  <c r="K23" i="5"/>
  <c r="I23" i="5"/>
  <c r="G23" i="5"/>
  <c r="E23" i="5"/>
  <c r="C23" i="5"/>
  <c r="V23" i="5"/>
  <c r="R23" i="5"/>
  <c r="P23" i="5"/>
  <c r="N23" i="5"/>
  <c r="L23" i="5"/>
  <c r="J23" i="5"/>
  <c r="H23" i="5"/>
  <c r="F23" i="5"/>
  <c r="D23" i="5"/>
  <c r="B23" i="5"/>
  <c r="A24" i="5"/>
  <c r="U23" i="6" l="1"/>
  <c r="G23" i="6"/>
  <c r="N23" i="6"/>
  <c r="B23" i="6"/>
  <c r="C23" i="6" s="1"/>
  <c r="O23" i="6"/>
  <c r="J23" i="6"/>
  <c r="E23" i="6"/>
  <c r="Q23" i="6"/>
  <c r="L23" i="6"/>
  <c r="I23" i="6"/>
  <c r="D23" i="6"/>
  <c r="P23" i="6"/>
  <c r="A24" i="6"/>
  <c r="V24" i="6" s="1"/>
  <c r="K23" i="6"/>
  <c r="F23" i="6"/>
  <c r="R23" i="6"/>
  <c r="M23" i="6"/>
  <c r="H23" i="6"/>
  <c r="A109" i="6"/>
  <c r="U108" i="6"/>
  <c r="S108" i="6"/>
  <c r="Q108" i="6"/>
  <c r="O108" i="6"/>
  <c r="M108" i="6"/>
  <c r="K108" i="6"/>
  <c r="I108" i="6"/>
  <c r="G108" i="6"/>
  <c r="E108" i="6"/>
  <c r="V108" i="6"/>
  <c r="T108" i="6"/>
  <c r="R108" i="6"/>
  <c r="P108" i="6"/>
  <c r="N108" i="6"/>
  <c r="L108" i="6"/>
  <c r="J108" i="6"/>
  <c r="H108" i="6"/>
  <c r="F108" i="6"/>
  <c r="D108" i="6"/>
  <c r="B108" i="6"/>
  <c r="C108" i="6" s="1"/>
  <c r="V24" i="5"/>
  <c r="R24" i="5"/>
  <c r="P24" i="5"/>
  <c r="N24" i="5"/>
  <c r="L24" i="5"/>
  <c r="J24" i="5"/>
  <c r="H24" i="5"/>
  <c r="F24" i="5"/>
  <c r="D24" i="5"/>
  <c r="B24" i="5"/>
  <c r="U24" i="5"/>
  <c r="Q24" i="5"/>
  <c r="O24" i="5"/>
  <c r="M24" i="5"/>
  <c r="K24" i="5"/>
  <c r="I24" i="5"/>
  <c r="G24" i="5"/>
  <c r="E24" i="5"/>
  <c r="C24" i="5"/>
  <c r="A25" i="5"/>
  <c r="N24" i="6" l="1"/>
  <c r="G24" i="6"/>
  <c r="U24" i="6"/>
  <c r="B24" i="6"/>
  <c r="C24" i="6" s="1"/>
  <c r="O24" i="6"/>
  <c r="J24" i="6"/>
  <c r="E24" i="6"/>
  <c r="Q24" i="6"/>
  <c r="L24" i="6"/>
  <c r="I24" i="6"/>
  <c r="D24" i="6"/>
  <c r="P24" i="6"/>
  <c r="A25" i="6"/>
  <c r="V25" i="6" s="1"/>
  <c r="K24" i="6"/>
  <c r="F24" i="6"/>
  <c r="R24" i="6"/>
  <c r="M24" i="6"/>
  <c r="H24" i="6"/>
  <c r="A110" i="6"/>
  <c r="U109" i="6"/>
  <c r="S109" i="6"/>
  <c r="Q109" i="6"/>
  <c r="O109" i="6"/>
  <c r="M109" i="6"/>
  <c r="K109" i="6"/>
  <c r="I109" i="6"/>
  <c r="G109" i="6"/>
  <c r="E109" i="6"/>
  <c r="V109" i="6"/>
  <c r="T109" i="6"/>
  <c r="R109" i="6"/>
  <c r="P109" i="6"/>
  <c r="N109" i="6"/>
  <c r="L109" i="6"/>
  <c r="J109" i="6"/>
  <c r="H109" i="6"/>
  <c r="F109" i="6"/>
  <c r="D109" i="6"/>
  <c r="B109" i="6"/>
  <c r="C109" i="6" s="1"/>
  <c r="U25" i="5"/>
  <c r="Q25" i="5"/>
  <c r="O25" i="5"/>
  <c r="M25" i="5"/>
  <c r="K25" i="5"/>
  <c r="I25" i="5"/>
  <c r="G25" i="5"/>
  <c r="E25" i="5"/>
  <c r="C25" i="5"/>
  <c r="V25" i="5"/>
  <c r="R25" i="5"/>
  <c r="P25" i="5"/>
  <c r="N25" i="5"/>
  <c r="L25" i="5"/>
  <c r="J25" i="5"/>
  <c r="H25" i="5"/>
  <c r="F25" i="5"/>
  <c r="D25" i="5"/>
  <c r="B25" i="5"/>
  <c r="A26" i="5"/>
  <c r="G25" i="6" l="1"/>
  <c r="U25" i="6"/>
  <c r="N25" i="6"/>
  <c r="B25" i="6"/>
  <c r="C25" i="6" s="1"/>
  <c r="O25" i="6"/>
  <c r="J25" i="6"/>
  <c r="E25" i="6"/>
  <c r="Q25" i="6"/>
  <c r="L25" i="6"/>
  <c r="I25" i="6"/>
  <c r="D25" i="6"/>
  <c r="P25" i="6"/>
  <c r="K25" i="6"/>
  <c r="F25" i="6"/>
  <c r="R25" i="6"/>
  <c r="A26" i="6"/>
  <c r="N26" i="6" s="1"/>
  <c r="M25" i="6"/>
  <c r="H25" i="6"/>
  <c r="A111" i="6"/>
  <c r="U110" i="6"/>
  <c r="S110" i="6"/>
  <c r="Q110" i="6"/>
  <c r="O110" i="6"/>
  <c r="M110" i="6"/>
  <c r="K110" i="6"/>
  <c r="I110" i="6"/>
  <c r="G110" i="6"/>
  <c r="E110" i="6"/>
  <c r="V110" i="6"/>
  <c r="T110" i="6"/>
  <c r="R110" i="6"/>
  <c r="P110" i="6"/>
  <c r="N110" i="6"/>
  <c r="L110" i="6"/>
  <c r="J110" i="6"/>
  <c r="H110" i="6"/>
  <c r="F110" i="6"/>
  <c r="D110" i="6"/>
  <c r="B110" i="6"/>
  <c r="C110" i="6" s="1"/>
  <c r="V26" i="6"/>
  <c r="V26" i="5"/>
  <c r="R26" i="5"/>
  <c r="P26" i="5"/>
  <c r="N26" i="5"/>
  <c r="L26" i="5"/>
  <c r="J26" i="5"/>
  <c r="H26" i="5"/>
  <c r="F26" i="5"/>
  <c r="D26" i="5"/>
  <c r="B26" i="5"/>
  <c r="U26" i="5"/>
  <c r="Q26" i="5"/>
  <c r="O26" i="5"/>
  <c r="M26" i="5"/>
  <c r="K26" i="5"/>
  <c r="I26" i="5"/>
  <c r="G26" i="5"/>
  <c r="E26" i="5"/>
  <c r="C26" i="5"/>
  <c r="A27" i="5"/>
  <c r="M26" i="6" l="1"/>
  <c r="H26" i="6"/>
  <c r="A27" i="6"/>
  <c r="J27" i="6" s="1"/>
  <c r="B26" i="6"/>
  <c r="C26" i="6" s="1"/>
  <c r="O26" i="6"/>
  <c r="J26" i="6"/>
  <c r="I26" i="6"/>
  <c r="D26" i="6"/>
  <c r="P26" i="6"/>
  <c r="K26" i="6"/>
  <c r="F26" i="6"/>
  <c r="R26" i="6"/>
  <c r="E26" i="6"/>
  <c r="Q26" i="6"/>
  <c r="L26" i="6"/>
  <c r="G26" i="6"/>
  <c r="U26" i="6"/>
  <c r="A112" i="6"/>
  <c r="U111" i="6"/>
  <c r="S111" i="6"/>
  <c r="Q111" i="6"/>
  <c r="O111" i="6"/>
  <c r="M111" i="6"/>
  <c r="K111" i="6"/>
  <c r="I111" i="6"/>
  <c r="G111" i="6"/>
  <c r="E111" i="6"/>
  <c r="V111" i="6"/>
  <c r="T111" i="6"/>
  <c r="R111" i="6"/>
  <c r="P111" i="6"/>
  <c r="N111" i="6"/>
  <c r="L111" i="6"/>
  <c r="J111" i="6"/>
  <c r="H111" i="6"/>
  <c r="F111" i="6"/>
  <c r="D111" i="6"/>
  <c r="B111" i="6"/>
  <c r="C111" i="6" s="1"/>
  <c r="V27" i="6"/>
  <c r="U27" i="5"/>
  <c r="Q27" i="5"/>
  <c r="O27" i="5"/>
  <c r="M27" i="5"/>
  <c r="K27" i="5"/>
  <c r="I27" i="5"/>
  <c r="G27" i="5"/>
  <c r="E27" i="5"/>
  <c r="C27" i="5"/>
  <c r="V27" i="5"/>
  <c r="R27" i="5"/>
  <c r="P27" i="5"/>
  <c r="N27" i="5"/>
  <c r="L27" i="5"/>
  <c r="J27" i="5"/>
  <c r="H27" i="5"/>
  <c r="F27" i="5"/>
  <c r="D27" i="5"/>
  <c r="B27" i="5"/>
  <c r="A28" i="5"/>
  <c r="M27" i="6" l="1"/>
  <c r="Q27" i="6"/>
  <c r="H27" i="6"/>
  <c r="L27" i="6"/>
  <c r="E27" i="6"/>
  <c r="G27" i="6"/>
  <c r="U27" i="6"/>
  <c r="N27" i="6"/>
  <c r="I27" i="6"/>
  <c r="D27" i="6"/>
  <c r="P27" i="6"/>
  <c r="A28" i="6"/>
  <c r="L28" i="6" s="1"/>
  <c r="K27" i="6"/>
  <c r="F27" i="6"/>
  <c r="R27" i="6"/>
  <c r="B27" i="6"/>
  <c r="C27" i="6" s="1"/>
  <c r="O27" i="6"/>
  <c r="A113" i="6"/>
  <c r="U112" i="6"/>
  <c r="S112" i="6"/>
  <c r="Q112" i="6"/>
  <c r="O112" i="6"/>
  <c r="M112" i="6"/>
  <c r="K112" i="6"/>
  <c r="I112" i="6"/>
  <c r="G112" i="6"/>
  <c r="E112" i="6"/>
  <c r="V112" i="6"/>
  <c r="T112" i="6"/>
  <c r="R112" i="6"/>
  <c r="P112" i="6"/>
  <c r="N112" i="6"/>
  <c r="L112" i="6"/>
  <c r="J112" i="6"/>
  <c r="H112" i="6"/>
  <c r="F112" i="6"/>
  <c r="D112" i="6"/>
  <c r="B112" i="6"/>
  <c r="C112" i="6" s="1"/>
  <c r="V28" i="5"/>
  <c r="R28" i="5"/>
  <c r="P28" i="5"/>
  <c r="N28" i="5"/>
  <c r="L28" i="5"/>
  <c r="J28" i="5"/>
  <c r="H28" i="5"/>
  <c r="F28" i="5"/>
  <c r="D28" i="5"/>
  <c r="B28" i="5"/>
  <c r="U28" i="5"/>
  <c r="Q28" i="5"/>
  <c r="O28" i="5"/>
  <c r="M28" i="5"/>
  <c r="K28" i="5"/>
  <c r="I28" i="5"/>
  <c r="G28" i="5"/>
  <c r="E28" i="5"/>
  <c r="C28" i="5"/>
  <c r="A29" i="5"/>
  <c r="G28" i="6" l="1"/>
  <c r="O28" i="6"/>
  <c r="B28" i="6"/>
  <c r="C28" i="6" s="1"/>
  <c r="U28" i="6"/>
  <c r="J28" i="6"/>
  <c r="N28" i="6"/>
  <c r="I28" i="6"/>
  <c r="D28" i="6"/>
  <c r="P28" i="6"/>
  <c r="A29" i="6"/>
  <c r="P29" i="6" s="1"/>
  <c r="K28" i="6"/>
  <c r="F28" i="6"/>
  <c r="R28" i="6"/>
  <c r="M28" i="6"/>
  <c r="H28" i="6"/>
  <c r="V28" i="6"/>
  <c r="E28" i="6"/>
  <c r="Q28" i="6"/>
  <c r="A114" i="6"/>
  <c r="U113" i="6"/>
  <c r="S113" i="6"/>
  <c r="Q113" i="6"/>
  <c r="O113" i="6"/>
  <c r="M113" i="6"/>
  <c r="K113" i="6"/>
  <c r="I113" i="6"/>
  <c r="G113" i="6"/>
  <c r="E113" i="6"/>
  <c r="V113" i="6"/>
  <c r="T113" i="6"/>
  <c r="R113" i="6"/>
  <c r="P113" i="6"/>
  <c r="N113" i="6"/>
  <c r="L113" i="6"/>
  <c r="J113" i="6"/>
  <c r="H113" i="6"/>
  <c r="F113" i="6"/>
  <c r="D113" i="6"/>
  <c r="B113" i="6"/>
  <c r="C113" i="6" s="1"/>
  <c r="V29" i="6"/>
  <c r="U29" i="5"/>
  <c r="Q29" i="5"/>
  <c r="O29" i="5"/>
  <c r="M29" i="5"/>
  <c r="K29" i="5"/>
  <c r="I29" i="5"/>
  <c r="G29" i="5"/>
  <c r="E29" i="5"/>
  <c r="C29" i="5"/>
  <c r="V29" i="5"/>
  <c r="R29" i="5"/>
  <c r="P29" i="5"/>
  <c r="N29" i="5"/>
  <c r="L29" i="5"/>
  <c r="J29" i="5"/>
  <c r="H29" i="5"/>
  <c r="F29" i="5"/>
  <c r="D29" i="5"/>
  <c r="B29" i="5"/>
  <c r="A30" i="5"/>
  <c r="F29" i="6" l="1"/>
  <c r="H29" i="6"/>
  <c r="A30" i="6"/>
  <c r="L30" i="6" s="1"/>
  <c r="M29" i="6"/>
  <c r="R29" i="6"/>
  <c r="K29" i="6"/>
  <c r="B29" i="6"/>
  <c r="C29" i="6" s="1"/>
  <c r="O29" i="6"/>
  <c r="J29" i="6"/>
  <c r="E29" i="6"/>
  <c r="Q29" i="6"/>
  <c r="L29" i="6"/>
  <c r="G29" i="6"/>
  <c r="U29" i="6"/>
  <c r="N29" i="6"/>
  <c r="I29" i="6"/>
  <c r="D29" i="6"/>
  <c r="A115" i="6"/>
  <c r="U114" i="6"/>
  <c r="S114" i="6"/>
  <c r="Q114" i="6"/>
  <c r="O114" i="6"/>
  <c r="M114" i="6"/>
  <c r="K114" i="6"/>
  <c r="I114" i="6"/>
  <c r="G114" i="6"/>
  <c r="E114" i="6"/>
  <c r="V114" i="6"/>
  <c r="T114" i="6"/>
  <c r="R114" i="6"/>
  <c r="P114" i="6"/>
  <c r="N114" i="6"/>
  <c r="L114" i="6"/>
  <c r="J114" i="6"/>
  <c r="H114" i="6"/>
  <c r="F114" i="6"/>
  <c r="D114" i="6"/>
  <c r="B114" i="6"/>
  <c r="C114" i="6" s="1"/>
  <c r="V30" i="5"/>
  <c r="R30" i="5"/>
  <c r="P30" i="5"/>
  <c r="N30" i="5"/>
  <c r="L30" i="5"/>
  <c r="J30" i="5"/>
  <c r="H30" i="5"/>
  <c r="F30" i="5"/>
  <c r="D30" i="5"/>
  <c r="B30" i="5"/>
  <c r="U30" i="5"/>
  <c r="Q30" i="5"/>
  <c r="O30" i="5"/>
  <c r="M30" i="5"/>
  <c r="K30" i="5"/>
  <c r="I30" i="5"/>
  <c r="G30" i="5"/>
  <c r="E30" i="5"/>
  <c r="C30" i="5"/>
  <c r="A31" i="5"/>
  <c r="V30" i="6" l="1"/>
  <c r="M30" i="6"/>
  <c r="H30" i="6"/>
  <c r="G30" i="6"/>
  <c r="U30" i="6"/>
  <c r="N30" i="6"/>
  <c r="I30" i="6"/>
  <c r="D30" i="6"/>
  <c r="P30" i="6"/>
  <c r="A31" i="6"/>
  <c r="P31" i="6" s="1"/>
  <c r="K30" i="6"/>
  <c r="F30" i="6"/>
  <c r="R30" i="6"/>
  <c r="B30" i="6"/>
  <c r="C30" i="6" s="1"/>
  <c r="O30" i="6"/>
  <c r="J30" i="6"/>
  <c r="E30" i="6"/>
  <c r="Q30" i="6"/>
  <c r="A116" i="6"/>
  <c r="U115" i="6"/>
  <c r="S115" i="6"/>
  <c r="Q115" i="6"/>
  <c r="O115" i="6"/>
  <c r="M115" i="6"/>
  <c r="K115" i="6"/>
  <c r="I115" i="6"/>
  <c r="G115" i="6"/>
  <c r="E115" i="6"/>
  <c r="V115" i="6"/>
  <c r="T115" i="6"/>
  <c r="R115" i="6"/>
  <c r="P115" i="6"/>
  <c r="N115" i="6"/>
  <c r="L115" i="6"/>
  <c r="J115" i="6"/>
  <c r="H115" i="6"/>
  <c r="F115" i="6"/>
  <c r="D115" i="6"/>
  <c r="B115" i="6"/>
  <c r="C115" i="6" s="1"/>
  <c r="V31" i="6"/>
  <c r="U31" i="5"/>
  <c r="Q31" i="5"/>
  <c r="O31" i="5"/>
  <c r="M31" i="5"/>
  <c r="K31" i="5"/>
  <c r="I31" i="5"/>
  <c r="G31" i="5"/>
  <c r="E31" i="5"/>
  <c r="C31" i="5"/>
  <c r="V31" i="5"/>
  <c r="R31" i="5"/>
  <c r="P31" i="5"/>
  <c r="N31" i="5"/>
  <c r="L31" i="5"/>
  <c r="J31" i="5"/>
  <c r="H31" i="5"/>
  <c r="F31" i="5"/>
  <c r="D31" i="5"/>
  <c r="B31" i="5"/>
  <c r="A32" i="5"/>
  <c r="K31" i="6" l="1"/>
  <c r="M31" i="6"/>
  <c r="H31" i="6"/>
  <c r="F31" i="6"/>
  <c r="A32" i="6"/>
  <c r="L32" i="6" s="1"/>
  <c r="R31" i="6"/>
  <c r="B31" i="6"/>
  <c r="C31" i="6" s="1"/>
  <c r="O31" i="6"/>
  <c r="J31" i="6"/>
  <c r="E31" i="6"/>
  <c r="Q31" i="6"/>
  <c r="L31" i="6"/>
  <c r="G31" i="6"/>
  <c r="U31" i="6"/>
  <c r="N31" i="6"/>
  <c r="I31" i="6"/>
  <c r="D31" i="6"/>
  <c r="A117" i="6"/>
  <c r="U116" i="6"/>
  <c r="S116" i="6"/>
  <c r="Q116" i="6"/>
  <c r="O116" i="6"/>
  <c r="M116" i="6"/>
  <c r="K116" i="6"/>
  <c r="I116" i="6"/>
  <c r="G116" i="6"/>
  <c r="E116" i="6"/>
  <c r="V116" i="6"/>
  <c r="T116" i="6"/>
  <c r="R116" i="6"/>
  <c r="P116" i="6"/>
  <c r="N116" i="6"/>
  <c r="L116" i="6"/>
  <c r="J116" i="6"/>
  <c r="H116" i="6"/>
  <c r="F116" i="6"/>
  <c r="D116" i="6"/>
  <c r="B116" i="6"/>
  <c r="C116" i="6" s="1"/>
  <c r="V32" i="5"/>
  <c r="R32" i="5"/>
  <c r="P32" i="5"/>
  <c r="N32" i="5"/>
  <c r="L32" i="5"/>
  <c r="J32" i="5"/>
  <c r="H32" i="5"/>
  <c r="F32" i="5"/>
  <c r="D32" i="5"/>
  <c r="B32" i="5"/>
  <c r="U32" i="5"/>
  <c r="Q32" i="5"/>
  <c r="O32" i="5"/>
  <c r="M32" i="5"/>
  <c r="K32" i="5"/>
  <c r="I32" i="5"/>
  <c r="G32" i="5"/>
  <c r="E32" i="5"/>
  <c r="C32" i="5"/>
  <c r="A33" i="5"/>
  <c r="I32" i="6" l="1"/>
  <c r="P32" i="6"/>
  <c r="D32" i="6"/>
  <c r="G32" i="6"/>
  <c r="U32" i="6"/>
  <c r="N32" i="6"/>
  <c r="A33" i="6"/>
  <c r="V33" i="6" s="1"/>
  <c r="K32" i="6"/>
  <c r="F32" i="6"/>
  <c r="R32" i="6"/>
  <c r="M32" i="6"/>
  <c r="H32" i="6"/>
  <c r="V32" i="6"/>
  <c r="B32" i="6"/>
  <c r="C32" i="6" s="1"/>
  <c r="O32" i="6"/>
  <c r="J32" i="6"/>
  <c r="E32" i="6"/>
  <c r="Q32" i="6"/>
  <c r="A118" i="6"/>
  <c r="U117" i="6"/>
  <c r="S117" i="6"/>
  <c r="Q117" i="6"/>
  <c r="O117" i="6"/>
  <c r="M117" i="6"/>
  <c r="K117" i="6"/>
  <c r="I117" i="6"/>
  <c r="G117" i="6"/>
  <c r="E117" i="6"/>
  <c r="V117" i="6"/>
  <c r="T117" i="6"/>
  <c r="R117" i="6"/>
  <c r="P117" i="6"/>
  <c r="N117" i="6"/>
  <c r="L117" i="6"/>
  <c r="J117" i="6"/>
  <c r="H117" i="6"/>
  <c r="F117" i="6"/>
  <c r="D117" i="6"/>
  <c r="B117" i="6"/>
  <c r="C117" i="6" s="1"/>
  <c r="U33" i="5"/>
  <c r="Q33" i="5"/>
  <c r="O33" i="5"/>
  <c r="M33" i="5"/>
  <c r="K33" i="5"/>
  <c r="I33" i="5"/>
  <c r="G33" i="5"/>
  <c r="E33" i="5"/>
  <c r="C33" i="5"/>
  <c r="V33" i="5"/>
  <c r="R33" i="5"/>
  <c r="P33" i="5"/>
  <c r="N33" i="5"/>
  <c r="L33" i="5"/>
  <c r="J33" i="5"/>
  <c r="H33" i="5"/>
  <c r="F33" i="5"/>
  <c r="D33" i="5"/>
  <c r="B33" i="5"/>
  <c r="A34" i="5"/>
  <c r="Q33" i="6" l="1"/>
  <c r="G33" i="6"/>
  <c r="M33" i="6"/>
  <c r="J33" i="6"/>
  <c r="P33" i="6"/>
  <c r="U33" i="6"/>
  <c r="D33" i="6"/>
  <c r="E33" i="6"/>
  <c r="N33" i="6"/>
  <c r="B33" i="6"/>
  <c r="C33" i="6" s="1"/>
  <c r="O33" i="6"/>
  <c r="L33" i="6"/>
  <c r="I33" i="6"/>
  <c r="F33" i="6"/>
  <c r="R33" i="6"/>
  <c r="A34" i="6"/>
  <c r="Q34" i="6" s="1"/>
  <c r="K33" i="6"/>
  <c r="H33" i="6"/>
  <c r="A119" i="6"/>
  <c r="U118" i="6"/>
  <c r="S118" i="6"/>
  <c r="Q118" i="6"/>
  <c r="O118" i="6"/>
  <c r="M118" i="6"/>
  <c r="K118" i="6"/>
  <c r="I118" i="6"/>
  <c r="G118" i="6"/>
  <c r="E118" i="6"/>
  <c r="V118" i="6"/>
  <c r="T118" i="6"/>
  <c r="R118" i="6"/>
  <c r="P118" i="6"/>
  <c r="N118" i="6"/>
  <c r="L118" i="6"/>
  <c r="J118" i="6"/>
  <c r="H118" i="6"/>
  <c r="F118" i="6"/>
  <c r="D118" i="6"/>
  <c r="B118" i="6"/>
  <c r="C118" i="6" s="1"/>
  <c r="U34" i="6"/>
  <c r="V34" i="5"/>
  <c r="R34" i="5"/>
  <c r="P34" i="5"/>
  <c r="N34" i="5"/>
  <c r="L34" i="5"/>
  <c r="J34" i="5"/>
  <c r="H34" i="5"/>
  <c r="F34" i="5"/>
  <c r="D34" i="5"/>
  <c r="B34" i="5"/>
  <c r="U34" i="5"/>
  <c r="Q34" i="5"/>
  <c r="O34" i="5"/>
  <c r="M34" i="5"/>
  <c r="K34" i="5"/>
  <c r="I34" i="5"/>
  <c r="G34" i="5"/>
  <c r="E34" i="5"/>
  <c r="C34" i="5"/>
  <c r="A35" i="5"/>
  <c r="J34" i="6" l="1"/>
  <c r="G34" i="6"/>
  <c r="D34" i="6"/>
  <c r="N34" i="6"/>
  <c r="I34" i="6"/>
  <c r="H34" i="6"/>
  <c r="R34" i="6"/>
  <c r="K34" i="6"/>
  <c r="P34" i="6"/>
  <c r="B34" i="6"/>
  <c r="C34" i="6" s="1"/>
  <c r="O34" i="6"/>
  <c r="L34" i="6"/>
  <c r="V34" i="6"/>
  <c r="M34" i="6"/>
  <c r="A35" i="6"/>
  <c r="Q35" i="6" s="1"/>
  <c r="F34" i="6"/>
  <c r="E34" i="6"/>
  <c r="A120" i="6"/>
  <c r="U119" i="6"/>
  <c r="S119" i="6"/>
  <c r="Q119" i="6"/>
  <c r="O119" i="6"/>
  <c r="M119" i="6"/>
  <c r="K119" i="6"/>
  <c r="I119" i="6"/>
  <c r="G119" i="6"/>
  <c r="E119" i="6"/>
  <c r="V119" i="6"/>
  <c r="T119" i="6"/>
  <c r="R119" i="6"/>
  <c r="P119" i="6"/>
  <c r="N119" i="6"/>
  <c r="L119" i="6"/>
  <c r="J119" i="6"/>
  <c r="H119" i="6"/>
  <c r="F119" i="6"/>
  <c r="D119" i="6"/>
  <c r="B119" i="6"/>
  <c r="C119" i="6" s="1"/>
  <c r="U35" i="6"/>
  <c r="U35" i="5"/>
  <c r="Q35" i="5"/>
  <c r="O35" i="5"/>
  <c r="M35" i="5"/>
  <c r="K35" i="5"/>
  <c r="I35" i="5"/>
  <c r="G35" i="5"/>
  <c r="E35" i="5"/>
  <c r="C35" i="5"/>
  <c r="V35" i="5"/>
  <c r="R35" i="5"/>
  <c r="P35" i="5"/>
  <c r="N35" i="5"/>
  <c r="L35" i="5"/>
  <c r="J35" i="5"/>
  <c r="H35" i="5"/>
  <c r="F35" i="5"/>
  <c r="D35" i="5"/>
  <c r="B35" i="5"/>
  <c r="A36" i="5"/>
  <c r="J35" i="6" l="1"/>
  <c r="G35" i="6"/>
  <c r="D35" i="6"/>
  <c r="N35" i="6"/>
  <c r="I35" i="6"/>
  <c r="L35" i="6"/>
  <c r="V35" i="6"/>
  <c r="M35" i="6"/>
  <c r="H35" i="6"/>
  <c r="R35" i="6"/>
  <c r="K35" i="6"/>
  <c r="P35" i="6"/>
  <c r="B35" i="6"/>
  <c r="C35" i="6" s="1"/>
  <c r="O35" i="6"/>
  <c r="A36" i="6"/>
  <c r="Q36" i="6" s="1"/>
  <c r="F35" i="6"/>
  <c r="E35" i="6"/>
  <c r="A121" i="6"/>
  <c r="U120" i="6"/>
  <c r="S120" i="6"/>
  <c r="Q120" i="6"/>
  <c r="O120" i="6"/>
  <c r="M120" i="6"/>
  <c r="K120" i="6"/>
  <c r="I120" i="6"/>
  <c r="G120" i="6"/>
  <c r="E120" i="6"/>
  <c r="V120" i="6"/>
  <c r="T120" i="6"/>
  <c r="R120" i="6"/>
  <c r="P120" i="6"/>
  <c r="N120" i="6"/>
  <c r="L120" i="6"/>
  <c r="J120" i="6"/>
  <c r="H120" i="6"/>
  <c r="F120" i="6"/>
  <c r="D120" i="6"/>
  <c r="B120" i="6"/>
  <c r="C120" i="6" s="1"/>
  <c r="U36" i="6"/>
  <c r="V36" i="5"/>
  <c r="R36" i="5"/>
  <c r="P36" i="5"/>
  <c r="N36" i="5"/>
  <c r="L36" i="5"/>
  <c r="J36" i="5"/>
  <c r="H36" i="5"/>
  <c r="F36" i="5"/>
  <c r="D36" i="5"/>
  <c r="B36" i="5"/>
  <c r="U36" i="5"/>
  <c r="Q36" i="5"/>
  <c r="O36" i="5"/>
  <c r="M36" i="5"/>
  <c r="K36" i="5"/>
  <c r="I36" i="5"/>
  <c r="G36" i="5"/>
  <c r="E36" i="5"/>
  <c r="C36" i="5"/>
  <c r="A37" i="5"/>
  <c r="J36" i="6" l="1"/>
  <c r="G36" i="6"/>
  <c r="D36" i="6"/>
  <c r="N36" i="6"/>
  <c r="I36" i="6"/>
  <c r="H36" i="6"/>
  <c r="R36" i="6"/>
  <c r="K36" i="6"/>
  <c r="P36" i="6"/>
  <c r="B36" i="6"/>
  <c r="C36" i="6" s="1"/>
  <c r="O36" i="6"/>
  <c r="L36" i="6"/>
  <c r="V36" i="6"/>
  <c r="M36" i="6"/>
  <c r="A37" i="6"/>
  <c r="Q37" i="6" s="1"/>
  <c r="F36" i="6"/>
  <c r="E36" i="6"/>
  <c r="V121" i="6"/>
  <c r="T121" i="6"/>
  <c r="R121" i="6"/>
  <c r="U121" i="6"/>
  <c r="Q121" i="6"/>
  <c r="O121" i="6"/>
  <c r="M121" i="6"/>
  <c r="K121" i="6"/>
  <c r="I121" i="6"/>
  <c r="G121" i="6"/>
  <c r="E121" i="6"/>
  <c r="A122" i="6"/>
  <c r="S121" i="6"/>
  <c r="P121" i="6"/>
  <c r="N121" i="6"/>
  <c r="L121" i="6"/>
  <c r="J121" i="6"/>
  <c r="H121" i="6"/>
  <c r="F121" i="6"/>
  <c r="D121" i="6"/>
  <c r="B121" i="6"/>
  <c r="C121" i="6" s="1"/>
  <c r="U37" i="6"/>
  <c r="U37" i="5"/>
  <c r="Q37" i="5"/>
  <c r="O37" i="5"/>
  <c r="M37" i="5"/>
  <c r="K37" i="5"/>
  <c r="I37" i="5"/>
  <c r="G37" i="5"/>
  <c r="E37" i="5"/>
  <c r="C37" i="5"/>
  <c r="V37" i="5"/>
  <c r="R37" i="5"/>
  <c r="P37" i="5"/>
  <c r="N37" i="5"/>
  <c r="L37" i="5"/>
  <c r="J37" i="5"/>
  <c r="H37" i="5"/>
  <c r="F37" i="5"/>
  <c r="D37" i="5"/>
  <c r="B37" i="5"/>
  <c r="A38" i="5"/>
  <c r="J37" i="6" l="1"/>
  <c r="G37" i="6"/>
  <c r="D37" i="6"/>
  <c r="N37" i="6"/>
  <c r="I37" i="6"/>
  <c r="P37" i="6"/>
  <c r="B37" i="6"/>
  <c r="C37" i="6" s="1"/>
  <c r="O37" i="6"/>
  <c r="H37" i="6"/>
  <c r="R37" i="6"/>
  <c r="K37" i="6"/>
  <c r="L37" i="6"/>
  <c r="V37" i="6"/>
  <c r="M37" i="6"/>
  <c r="A38" i="6"/>
  <c r="Q38" i="6" s="1"/>
  <c r="F37" i="6"/>
  <c r="E37" i="6"/>
  <c r="V122" i="6"/>
  <c r="T122" i="6"/>
  <c r="R122" i="6"/>
  <c r="P122" i="6"/>
  <c r="N122" i="6"/>
  <c r="L122" i="6"/>
  <c r="J122" i="6"/>
  <c r="H122" i="6"/>
  <c r="F122" i="6"/>
  <c r="D122" i="6"/>
  <c r="B122" i="6"/>
  <c r="C122" i="6" s="1"/>
  <c r="A123" i="6"/>
  <c r="S122" i="6"/>
  <c r="O122" i="6"/>
  <c r="K122" i="6"/>
  <c r="G122" i="6"/>
  <c r="U122" i="6"/>
  <c r="Q122" i="6"/>
  <c r="M122" i="6"/>
  <c r="I122" i="6"/>
  <c r="E122" i="6"/>
  <c r="U38" i="6"/>
  <c r="V38" i="5"/>
  <c r="R38" i="5"/>
  <c r="P38" i="5"/>
  <c r="N38" i="5"/>
  <c r="L38" i="5"/>
  <c r="J38" i="5"/>
  <c r="H38" i="5"/>
  <c r="F38" i="5"/>
  <c r="D38" i="5"/>
  <c r="B38" i="5"/>
  <c r="U38" i="5"/>
  <c r="Q38" i="5"/>
  <c r="O38" i="5"/>
  <c r="M38" i="5"/>
  <c r="K38" i="5"/>
  <c r="I38" i="5"/>
  <c r="G38" i="5"/>
  <c r="E38" i="5"/>
  <c r="C38" i="5"/>
  <c r="A39" i="5"/>
  <c r="J38" i="6" l="1"/>
  <c r="G38" i="6"/>
  <c r="D38" i="6"/>
  <c r="N38" i="6"/>
  <c r="I38" i="6"/>
  <c r="H38" i="6"/>
  <c r="R38" i="6"/>
  <c r="K38" i="6"/>
  <c r="P38" i="6"/>
  <c r="B38" i="6"/>
  <c r="C38" i="6" s="1"/>
  <c r="O38" i="6"/>
  <c r="L38" i="6"/>
  <c r="V38" i="6"/>
  <c r="M38" i="6"/>
  <c r="A39" i="6"/>
  <c r="Q39" i="6" s="1"/>
  <c r="F38" i="6"/>
  <c r="E38" i="6"/>
  <c r="V123" i="6"/>
  <c r="T123" i="6"/>
  <c r="R123" i="6"/>
  <c r="P123" i="6"/>
  <c r="N123" i="6"/>
  <c r="L123" i="6"/>
  <c r="J123" i="6"/>
  <c r="H123" i="6"/>
  <c r="F123" i="6"/>
  <c r="D123" i="6"/>
  <c r="B123" i="6"/>
  <c r="C123" i="6" s="1"/>
  <c r="U123" i="6"/>
  <c r="Q123" i="6"/>
  <c r="M123" i="6"/>
  <c r="I123" i="6"/>
  <c r="E123" i="6"/>
  <c r="A124" i="6"/>
  <c r="S123" i="6"/>
  <c r="O123" i="6"/>
  <c r="K123" i="6"/>
  <c r="G123" i="6"/>
  <c r="U39" i="6"/>
  <c r="U39" i="5"/>
  <c r="Q39" i="5"/>
  <c r="O39" i="5"/>
  <c r="M39" i="5"/>
  <c r="K39" i="5"/>
  <c r="I39" i="5"/>
  <c r="G39" i="5"/>
  <c r="E39" i="5"/>
  <c r="C39" i="5"/>
  <c r="V39" i="5"/>
  <c r="R39" i="5"/>
  <c r="P39" i="5"/>
  <c r="N39" i="5"/>
  <c r="L39" i="5"/>
  <c r="J39" i="5"/>
  <c r="H39" i="5"/>
  <c r="F39" i="5"/>
  <c r="D39" i="5"/>
  <c r="B39" i="5"/>
  <c r="A40" i="5"/>
  <c r="J39" i="6" l="1"/>
  <c r="G39" i="6"/>
  <c r="D39" i="6"/>
  <c r="N39" i="6"/>
  <c r="I39" i="6"/>
  <c r="P39" i="6"/>
  <c r="B39" i="6"/>
  <c r="C39" i="6" s="1"/>
  <c r="O39" i="6"/>
  <c r="H39" i="6"/>
  <c r="R39" i="6"/>
  <c r="K39" i="6"/>
  <c r="L39" i="6"/>
  <c r="V39" i="6"/>
  <c r="M39" i="6"/>
  <c r="A40" i="6"/>
  <c r="Q40" i="6" s="1"/>
  <c r="F39" i="6"/>
  <c r="E39" i="6"/>
  <c r="A125" i="6"/>
  <c r="U124" i="6"/>
  <c r="V124" i="6"/>
  <c r="T124" i="6"/>
  <c r="R124" i="6"/>
  <c r="P124" i="6"/>
  <c r="N124" i="6"/>
  <c r="L124" i="6"/>
  <c r="J124" i="6"/>
  <c r="H124" i="6"/>
  <c r="F124" i="6"/>
  <c r="D124" i="6"/>
  <c r="B124" i="6"/>
  <c r="C124" i="6" s="1"/>
  <c r="S124" i="6"/>
  <c r="O124" i="6"/>
  <c r="K124" i="6"/>
  <c r="G124" i="6"/>
  <c r="Q124" i="6"/>
  <c r="M124" i="6"/>
  <c r="I124" i="6"/>
  <c r="E124" i="6"/>
  <c r="U40" i="6"/>
  <c r="V40" i="5"/>
  <c r="R40" i="5"/>
  <c r="P40" i="5"/>
  <c r="N40" i="5"/>
  <c r="L40" i="5"/>
  <c r="J40" i="5"/>
  <c r="H40" i="5"/>
  <c r="F40" i="5"/>
  <c r="D40" i="5"/>
  <c r="B40" i="5"/>
  <c r="U40" i="5"/>
  <c r="Q40" i="5"/>
  <c r="O40" i="5"/>
  <c r="M40" i="5"/>
  <c r="K40" i="5"/>
  <c r="I40" i="5"/>
  <c r="G40" i="5"/>
  <c r="E40" i="5"/>
  <c r="C40" i="5"/>
  <c r="A41" i="5"/>
  <c r="J40" i="6" l="1"/>
  <c r="G40" i="6"/>
  <c r="D40" i="6"/>
  <c r="N40" i="6"/>
  <c r="I40" i="6"/>
  <c r="H40" i="6"/>
  <c r="R40" i="6"/>
  <c r="K40" i="6"/>
  <c r="L40" i="6"/>
  <c r="V40" i="6"/>
  <c r="M40" i="6"/>
  <c r="P40" i="6"/>
  <c r="B40" i="6"/>
  <c r="C40" i="6" s="1"/>
  <c r="O40" i="6"/>
  <c r="A41" i="6"/>
  <c r="K41" i="6" s="1"/>
  <c r="F40" i="6"/>
  <c r="E40" i="6"/>
  <c r="A126" i="6"/>
  <c r="U125" i="6"/>
  <c r="S125" i="6"/>
  <c r="Q125" i="6"/>
  <c r="O125" i="6"/>
  <c r="M125" i="6"/>
  <c r="K125" i="6"/>
  <c r="I125" i="6"/>
  <c r="G125" i="6"/>
  <c r="E125" i="6"/>
  <c r="V125" i="6"/>
  <c r="T125" i="6"/>
  <c r="R125" i="6"/>
  <c r="P125" i="6"/>
  <c r="N125" i="6"/>
  <c r="L125" i="6"/>
  <c r="J125" i="6"/>
  <c r="H125" i="6"/>
  <c r="F125" i="6"/>
  <c r="D125" i="6"/>
  <c r="B125" i="6"/>
  <c r="C125" i="6" s="1"/>
  <c r="U41" i="6"/>
  <c r="U41" i="5"/>
  <c r="Q41" i="5"/>
  <c r="O41" i="5"/>
  <c r="M41" i="5"/>
  <c r="K41" i="5"/>
  <c r="I41" i="5"/>
  <c r="G41" i="5"/>
  <c r="E41" i="5"/>
  <c r="C41" i="5"/>
  <c r="V41" i="5"/>
  <c r="R41" i="5"/>
  <c r="P41" i="5"/>
  <c r="N41" i="5"/>
  <c r="L41" i="5"/>
  <c r="J41" i="5"/>
  <c r="H41" i="5"/>
  <c r="F41" i="5"/>
  <c r="D41" i="5"/>
  <c r="B41" i="5"/>
  <c r="A42" i="5"/>
  <c r="J41" i="6" l="1"/>
  <c r="E41" i="6"/>
  <c r="F41" i="6"/>
  <c r="G41" i="6"/>
  <c r="A42" i="6"/>
  <c r="U42" i="6" s="1"/>
  <c r="Q41" i="6"/>
  <c r="L41" i="6"/>
  <c r="V41" i="6"/>
  <c r="M41" i="6"/>
  <c r="P41" i="6"/>
  <c r="B41" i="6"/>
  <c r="C41" i="6" s="1"/>
  <c r="O41" i="6"/>
  <c r="D41" i="6"/>
  <c r="N41" i="6"/>
  <c r="I41" i="6"/>
  <c r="H41" i="6"/>
  <c r="R41" i="6"/>
  <c r="A127" i="6"/>
  <c r="U126" i="6"/>
  <c r="S126" i="6"/>
  <c r="Q126" i="6"/>
  <c r="O126" i="6"/>
  <c r="M126" i="6"/>
  <c r="K126" i="6"/>
  <c r="I126" i="6"/>
  <c r="G126" i="6"/>
  <c r="E126" i="6"/>
  <c r="V126" i="6"/>
  <c r="T126" i="6"/>
  <c r="R126" i="6"/>
  <c r="P126" i="6"/>
  <c r="N126" i="6"/>
  <c r="L126" i="6"/>
  <c r="J126" i="6"/>
  <c r="H126" i="6"/>
  <c r="F126" i="6"/>
  <c r="D126" i="6"/>
  <c r="B126" i="6"/>
  <c r="C126" i="6" s="1"/>
  <c r="V42" i="5"/>
  <c r="R42" i="5"/>
  <c r="P42" i="5"/>
  <c r="N42" i="5"/>
  <c r="L42" i="5"/>
  <c r="J42" i="5"/>
  <c r="H42" i="5"/>
  <c r="F42" i="5"/>
  <c r="D42" i="5"/>
  <c r="B42" i="5"/>
  <c r="U42" i="5"/>
  <c r="Q42" i="5"/>
  <c r="O42" i="5"/>
  <c r="M42" i="5"/>
  <c r="K42" i="5"/>
  <c r="I42" i="5"/>
  <c r="G42" i="5"/>
  <c r="E42" i="5"/>
  <c r="C42" i="5"/>
  <c r="A43" i="5"/>
  <c r="B42" i="6" l="1"/>
  <c r="C42" i="6" s="1"/>
  <c r="P42" i="6"/>
  <c r="D42" i="6"/>
  <c r="N42" i="6"/>
  <c r="I42" i="6"/>
  <c r="O42" i="6"/>
  <c r="H42" i="6"/>
  <c r="R42" i="6"/>
  <c r="K42" i="6"/>
  <c r="L42" i="6"/>
  <c r="V42" i="6"/>
  <c r="M42" i="6"/>
  <c r="A43" i="6"/>
  <c r="O43" i="6" s="1"/>
  <c r="F42" i="6"/>
  <c r="E42" i="6"/>
  <c r="Q42" i="6"/>
  <c r="J42" i="6"/>
  <c r="G42" i="6"/>
  <c r="A128" i="6"/>
  <c r="U127" i="6"/>
  <c r="S127" i="6"/>
  <c r="Q127" i="6"/>
  <c r="O127" i="6"/>
  <c r="M127" i="6"/>
  <c r="K127" i="6"/>
  <c r="I127" i="6"/>
  <c r="G127" i="6"/>
  <c r="E127" i="6"/>
  <c r="V127" i="6"/>
  <c r="T127" i="6"/>
  <c r="R127" i="6"/>
  <c r="P127" i="6"/>
  <c r="N127" i="6"/>
  <c r="L127" i="6"/>
  <c r="J127" i="6"/>
  <c r="H127" i="6"/>
  <c r="F127" i="6"/>
  <c r="D127" i="6"/>
  <c r="B127" i="6"/>
  <c r="C127" i="6" s="1"/>
  <c r="U43" i="5"/>
  <c r="Q43" i="5"/>
  <c r="O43" i="5"/>
  <c r="M43" i="5"/>
  <c r="K43" i="5"/>
  <c r="I43" i="5"/>
  <c r="G43" i="5"/>
  <c r="E43" i="5"/>
  <c r="C43" i="5"/>
  <c r="V43" i="5"/>
  <c r="R43" i="5"/>
  <c r="P43" i="5"/>
  <c r="N43" i="5"/>
  <c r="L43" i="5"/>
  <c r="J43" i="5"/>
  <c r="H43" i="5"/>
  <c r="F43" i="5"/>
  <c r="D43" i="5"/>
  <c r="B43" i="5"/>
  <c r="A44" i="5"/>
  <c r="L43" i="6" l="1"/>
  <c r="U43" i="6"/>
  <c r="N43" i="6"/>
  <c r="K43" i="6"/>
  <c r="E43" i="6"/>
  <c r="D43" i="6"/>
  <c r="R43" i="6"/>
  <c r="M43" i="6"/>
  <c r="H43" i="6"/>
  <c r="V43" i="6"/>
  <c r="Q43" i="6"/>
  <c r="F43" i="6"/>
  <c r="G43" i="6"/>
  <c r="A44" i="6"/>
  <c r="O44" i="6" s="1"/>
  <c r="J43" i="6"/>
  <c r="I43" i="6"/>
  <c r="P43" i="6"/>
  <c r="B43" i="6"/>
  <c r="C43" i="6" s="1"/>
  <c r="A129" i="6"/>
  <c r="U128" i="6"/>
  <c r="S128" i="6"/>
  <c r="Q128" i="6"/>
  <c r="O128" i="6"/>
  <c r="M128" i="6"/>
  <c r="K128" i="6"/>
  <c r="I128" i="6"/>
  <c r="G128" i="6"/>
  <c r="E128" i="6"/>
  <c r="V128" i="6"/>
  <c r="T128" i="6"/>
  <c r="R128" i="6"/>
  <c r="P128" i="6"/>
  <c r="N128" i="6"/>
  <c r="L128" i="6"/>
  <c r="J128" i="6"/>
  <c r="H128" i="6"/>
  <c r="F128" i="6"/>
  <c r="D128" i="6"/>
  <c r="B128" i="6"/>
  <c r="C128" i="6" s="1"/>
  <c r="V44" i="5"/>
  <c r="R44" i="5"/>
  <c r="P44" i="5"/>
  <c r="N44" i="5"/>
  <c r="L44" i="5"/>
  <c r="J44" i="5"/>
  <c r="H44" i="5"/>
  <c r="F44" i="5"/>
  <c r="D44" i="5"/>
  <c r="B44" i="5"/>
  <c r="U44" i="5"/>
  <c r="Q44" i="5"/>
  <c r="O44" i="5"/>
  <c r="M44" i="5"/>
  <c r="K44" i="5"/>
  <c r="I44" i="5"/>
  <c r="G44" i="5"/>
  <c r="E44" i="5"/>
  <c r="C44" i="5"/>
  <c r="A45" i="5"/>
  <c r="A45" i="6" l="1"/>
  <c r="U45" i="6" s="1"/>
  <c r="E44" i="6"/>
  <c r="G44" i="6"/>
  <c r="D44" i="6"/>
  <c r="H44" i="6"/>
  <c r="N44" i="6"/>
  <c r="Q44" i="6"/>
  <c r="R44" i="6"/>
  <c r="U44" i="6"/>
  <c r="F44" i="6"/>
  <c r="I44" i="6"/>
  <c r="J44" i="6"/>
  <c r="K44" i="6"/>
  <c r="L44" i="6"/>
  <c r="V44" i="6"/>
  <c r="M44" i="6"/>
  <c r="P44" i="6"/>
  <c r="B44" i="6"/>
  <c r="C44" i="6" s="1"/>
  <c r="A130" i="6"/>
  <c r="U129" i="6"/>
  <c r="S129" i="6"/>
  <c r="Q129" i="6"/>
  <c r="O129" i="6"/>
  <c r="M129" i="6"/>
  <c r="K129" i="6"/>
  <c r="I129" i="6"/>
  <c r="G129" i="6"/>
  <c r="E129" i="6"/>
  <c r="V129" i="6"/>
  <c r="T129" i="6"/>
  <c r="R129" i="6"/>
  <c r="P129" i="6"/>
  <c r="N129" i="6"/>
  <c r="L129" i="6"/>
  <c r="J129" i="6"/>
  <c r="H129" i="6"/>
  <c r="F129" i="6"/>
  <c r="D129" i="6"/>
  <c r="B129" i="6"/>
  <c r="C129" i="6" s="1"/>
  <c r="U45" i="5"/>
  <c r="Q45" i="5"/>
  <c r="O45" i="5"/>
  <c r="M45" i="5"/>
  <c r="K45" i="5"/>
  <c r="I45" i="5"/>
  <c r="G45" i="5"/>
  <c r="E45" i="5"/>
  <c r="C45" i="5"/>
  <c r="V45" i="5"/>
  <c r="R45" i="5"/>
  <c r="P45" i="5"/>
  <c r="N45" i="5"/>
  <c r="L45" i="5"/>
  <c r="J45" i="5"/>
  <c r="H45" i="5"/>
  <c r="F45" i="5"/>
  <c r="D45" i="5"/>
  <c r="B45" i="5"/>
  <c r="A46" i="5"/>
  <c r="L45" i="6" l="1"/>
  <c r="N45" i="6"/>
  <c r="V45" i="6"/>
  <c r="M45" i="6"/>
  <c r="R45" i="6"/>
  <c r="D45" i="6"/>
  <c r="I45" i="6"/>
  <c r="H45" i="6"/>
  <c r="K45" i="6"/>
  <c r="P45" i="6"/>
  <c r="B45" i="6"/>
  <c r="C45" i="6" s="1"/>
  <c r="O45" i="6"/>
  <c r="A46" i="6"/>
  <c r="U46" i="6" s="1"/>
  <c r="F45" i="6"/>
  <c r="E45" i="6"/>
  <c r="Q45" i="6"/>
  <c r="J45" i="6"/>
  <c r="G45" i="6"/>
  <c r="A131" i="6"/>
  <c r="U130" i="6"/>
  <c r="S130" i="6"/>
  <c r="Q130" i="6"/>
  <c r="O130" i="6"/>
  <c r="M130" i="6"/>
  <c r="K130" i="6"/>
  <c r="I130" i="6"/>
  <c r="G130" i="6"/>
  <c r="E130" i="6"/>
  <c r="V130" i="6"/>
  <c r="T130" i="6"/>
  <c r="R130" i="6"/>
  <c r="P130" i="6"/>
  <c r="N130" i="6"/>
  <c r="L130" i="6"/>
  <c r="J130" i="6"/>
  <c r="H130" i="6"/>
  <c r="F130" i="6"/>
  <c r="D130" i="6"/>
  <c r="B130" i="6"/>
  <c r="C130" i="6" s="1"/>
  <c r="V46" i="5"/>
  <c r="R46" i="5"/>
  <c r="P46" i="5"/>
  <c r="N46" i="5"/>
  <c r="L46" i="5"/>
  <c r="J46" i="5"/>
  <c r="H46" i="5"/>
  <c r="F46" i="5"/>
  <c r="D46" i="5"/>
  <c r="B46" i="5"/>
  <c r="U46" i="5"/>
  <c r="Q46" i="5"/>
  <c r="O46" i="5"/>
  <c r="M46" i="5"/>
  <c r="K46" i="5"/>
  <c r="I46" i="5"/>
  <c r="G46" i="5"/>
  <c r="E46" i="5"/>
  <c r="C46" i="5"/>
  <c r="A47" i="5"/>
  <c r="A47" i="6" l="1"/>
  <c r="U47" i="6" s="1"/>
  <c r="R46" i="6"/>
  <c r="V46" i="6"/>
  <c r="N46" i="6"/>
  <c r="D46" i="6"/>
  <c r="I46" i="6"/>
  <c r="H46" i="6"/>
  <c r="K46" i="6"/>
  <c r="L46" i="6"/>
  <c r="M46" i="6"/>
  <c r="P46" i="6"/>
  <c r="B46" i="6"/>
  <c r="C46" i="6" s="1"/>
  <c r="O46" i="6"/>
  <c r="F46" i="6"/>
  <c r="E46" i="6"/>
  <c r="Q46" i="6"/>
  <c r="J46" i="6"/>
  <c r="G46" i="6"/>
  <c r="A132" i="6"/>
  <c r="U131" i="6"/>
  <c r="S131" i="6"/>
  <c r="Q131" i="6"/>
  <c r="O131" i="6"/>
  <c r="M131" i="6"/>
  <c r="K131" i="6"/>
  <c r="I131" i="6"/>
  <c r="G131" i="6"/>
  <c r="E131" i="6"/>
  <c r="V131" i="6"/>
  <c r="T131" i="6"/>
  <c r="R131" i="6"/>
  <c r="P131" i="6"/>
  <c r="N131" i="6"/>
  <c r="L131" i="6"/>
  <c r="J131" i="6"/>
  <c r="H131" i="6"/>
  <c r="F131" i="6"/>
  <c r="D131" i="6"/>
  <c r="B131" i="6"/>
  <c r="C131" i="6" s="1"/>
  <c r="D47" i="6"/>
  <c r="U47" i="5"/>
  <c r="S47" i="5"/>
  <c r="Q47" i="5"/>
  <c r="O47" i="5"/>
  <c r="M47" i="5"/>
  <c r="K47" i="5"/>
  <c r="I47" i="5"/>
  <c r="G47" i="5"/>
  <c r="E47" i="5"/>
  <c r="C47" i="5"/>
  <c r="V47" i="5"/>
  <c r="T47" i="5"/>
  <c r="R47" i="5"/>
  <c r="P47" i="5"/>
  <c r="N47" i="5"/>
  <c r="L47" i="5"/>
  <c r="J47" i="5"/>
  <c r="H47" i="5"/>
  <c r="F47" i="5"/>
  <c r="D47" i="5"/>
  <c r="B47" i="5"/>
  <c r="A48" i="6"/>
  <c r="A48" i="5"/>
  <c r="L47" i="6" l="1"/>
  <c r="V47" i="6"/>
  <c r="I47" i="6"/>
  <c r="P47" i="6"/>
  <c r="K47" i="6"/>
  <c r="N47" i="6"/>
  <c r="M47" i="6"/>
  <c r="R47" i="6"/>
  <c r="O47" i="6"/>
  <c r="H47" i="6"/>
  <c r="B47" i="6"/>
  <c r="C47" i="6" s="1"/>
  <c r="F47" i="6"/>
  <c r="E47" i="6"/>
  <c r="Q47" i="6"/>
  <c r="J47" i="6"/>
  <c r="G47" i="6"/>
  <c r="A133" i="6"/>
  <c r="U132" i="6"/>
  <c r="S132" i="6"/>
  <c r="Q132" i="6"/>
  <c r="O132" i="6"/>
  <c r="M132" i="6"/>
  <c r="K132" i="6"/>
  <c r="I132" i="6"/>
  <c r="G132" i="6"/>
  <c r="E132" i="6"/>
  <c r="V132" i="6"/>
  <c r="T132" i="6"/>
  <c r="R132" i="6"/>
  <c r="P132" i="6"/>
  <c r="N132" i="6"/>
  <c r="L132" i="6"/>
  <c r="J132" i="6"/>
  <c r="H132" i="6"/>
  <c r="F132" i="6"/>
  <c r="D132" i="6"/>
  <c r="B132" i="6"/>
  <c r="C132" i="6" s="1"/>
  <c r="U48" i="6"/>
  <c r="Q48" i="6"/>
  <c r="O48" i="6"/>
  <c r="M48" i="6"/>
  <c r="K48" i="6"/>
  <c r="I48" i="6"/>
  <c r="G48" i="6"/>
  <c r="E48" i="6"/>
  <c r="B48" i="6"/>
  <c r="C48" i="6" s="1"/>
  <c r="V48" i="6"/>
  <c r="R48" i="6"/>
  <c r="N48" i="6"/>
  <c r="J48" i="6"/>
  <c r="F48" i="6"/>
  <c r="P48" i="6"/>
  <c r="L48" i="6"/>
  <c r="H48" i="6"/>
  <c r="D48" i="6"/>
  <c r="V48" i="5"/>
  <c r="T48" i="5"/>
  <c r="R48" i="5"/>
  <c r="P48" i="5"/>
  <c r="N48" i="5"/>
  <c r="L48" i="5"/>
  <c r="J48" i="5"/>
  <c r="H48" i="5"/>
  <c r="F48" i="5"/>
  <c r="D48" i="5"/>
  <c r="B48" i="5"/>
  <c r="U48" i="5"/>
  <c r="S48" i="5"/>
  <c r="Q48" i="5"/>
  <c r="O48" i="5"/>
  <c r="M48" i="5"/>
  <c r="K48" i="5"/>
  <c r="I48" i="5"/>
  <c r="G48" i="5"/>
  <c r="E48" i="5"/>
  <c r="C48" i="5"/>
  <c r="A49" i="6"/>
  <c r="A49" i="5"/>
  <c r="A134" i="6" l="1"/>
  <c r="U133" i="6"/>
  <c r="S133" i="6"/>
  <c r="Q133" i="6"/>
  <c r="O133" i="6"/>
  <c r="M133" i="6"/>
  <c r="K133" i="6"/>
  <c r="I133" i="6"/>
  <c r="G133" i="6"/>
  <c r="E133" i="6"/>
  <c r="V133" i="6"/>
  <c r="T133" i="6"/>
  <c r="R133" i="6"/>
  <c r="P133" i="6"/>
  <c r="N133" i="6"/>
  <c r="L133" i="6"/>
  <c r="J133" i="6"/>
  <c r="H133" i="6"/>
  <c r="F133" i="6"/>
  <c r="D133" i="6"/>
  <c r="B133" i="6"/>
  <c r="C133" i="6" s="1"/>
  <c r="U49" i="6"/>
  <c r="Q49" i="6"/>
  <c r="O49" i="6"/>
  <c r="M49" i="6"/>
  <c r="K49" i="6"/>
  <c r="I49" i="6"/>
  <c r="G49" i="6"/>
  <c r="E49" i="6"/>
  <c r="B49" i="6"/>
  <c r="C49" i="6" s="1"/>
  <c r="V49" i="6"/>
  <c r="R49" i="6"/>
  <c r="N49" i="6"/>
  <c r="J49" i="6"/>
  <c r="F49" i="6"/>
  <c r="P49" i="6"/>
  <c r="L49" i="6"/>
  <c r="H49" i="6"/>
  <c r="D49" i="6"/>
  <c r="U49" i="5"/>
  <c r="S49" i="5"/>
  <c r="Q49" i="5"/>
  <c r="O49" i="5"/>
  <c r="M49" i="5"/>
  <c r="K49" i="5"/>
  <c r="I49" i="5"/>
  <c r="G49" i="5"/>
  <c r="E49" i="5"/>
  <c r="C49" i="5"/>
  <c r="V49" i="5"/>
  <c r="T49" i="5"/>
  <c r="R49" i="5"/>
  <c r="P49" i="5"/>
  <c r="N49" i="5"/>
  <c r="L49" i="5"/>
  <c r="J49" i="5"/>
  <c r="H49" i="5"/>
  <c r="F49" i="5"/>
  <c r="D49" i="5"/>
  <c r="B49" i="5"/>
  <c r="A50" i="6"/>
  <c r="A50" i="5"/>
  <c r="A135" i="6" l="1"/>
  <c r="U134" i="6"/>
  <c r="S134" i="6"/>
  <c r="Q134" i="6"/>
  <c r="O134" i="6"/>
  <c r="M134" i="6"/>
  <c r="K134" i="6"/>
  <c r="I134" i="6"/>
  <c r="G134" i="6"/>
  <c r="E134" i="6"/>
  <c r="V134" i="6"/>
  <c r="T134" i="6"/>
  <c r="R134" i="6"/>
  <c r="P134" i="6"/>
  <c r="N134" i="6"/>
  <c r="L134" i="6"/>
  <c r="J134" i="6"/>
  <c r="H134" i="6"/>
  <c r="F134" i="6"/>
  <c r="D134" i="6"/>
  <c r="B134" i="6"/>
  <c r="C134" i="6" s="1"/>
  <c r="V50" i="6"/>
  <c r="U50" i="6"/>
  <c r="Q50" i="6"/>
  <c r="O50" i="6"/>
  <c r="M50" i="6"/>
  <c r="K50" i="6"/>
  <c r="I50" i="6"/>
  <c r="G50" i="6"/>
  <c r="E50" i="6"/>
  <c r="B50" i="6"/>
  <c r="C50" i="6" s="1"/>
  <c r="R50" i="6"/>
  <c r="N50" i="6"/>
  <c r="J50" i="6"/>
  <c r="F50" i="6"/>
  <c r="P50" i="6"/>
  <c r="L50" i="6"/>
  <c r="H50" i="6"/>
  <c r="D50" i="6"/>
  <c r="V50" i="5"/>
  <c r="T50" i="5"/>
  <c r="R50" i="5"/>
  <c r="P50" i="5"/>
  <c r="N50" i="5"/>
  <c r="L50" i="5"/>
  <c r="J50" i="5"/>
  <c r="H50" i="5"/>
  <c r="F50" i="5"/>
  <c r="D50" i="5"/>
  <c r="B50" i="5"/>
  <c r="U50" i="5"/>
  <c r="S50" i="5"/>
  <c r="Q50" i="5"/>
  <c r="O50" i="5"/>
  <c r="M50" i="5"/>
  <c r="K50" i="5"/>
  <c r="I50" i="5"/>
  <c r="G50" i="5"/>
  <c r="E50" i="5"/>
  <c r="C50" i="5"/>
  <c r="A51" i="6"/>
  <c r="A51" i="5"/>
  <c r="A136" i="6" l="1"/>
  <c r="U135" i="6"/>
  <c r="S135" i="6"/>
  <c r="Q135" i="6"/>
  <c r="O135" i="6"/>
  <c r="M135" i="6"/>
  <c r="K135" i="6"/>
  <c r="I135" i="6"/>
  <c r="G135" i="6"/>
  <c r="E135" i="6"/>
  <c r="V135" i="6"/>
  <c r="T135" i="6"/>
  <c r="R135" i="6"/>
  <c r="P135" i="6"/>
  <c r="N135" i="6"/>
  <c r="L135" i="6"/>
  <c r="J135" i="6"/>
  <c r="H135" i="6"/>
  <c r="F135" i="6"/>
  <c r="D135" i="6"/>
  <c r="B135" i="6"/>
  <c r="C135" i="6" s="1"/>
  <c r="V51" i="6"/>
  <c r="T51" i="6"/>
  <c r="R51" i="6"/>
  <c r="P51" i="6"/>
  <c r="N51" i="6"/>
  <c r="L51" i="6"/>
  <c r="J51" i="6"/>
  <c r="H51" i="6"/>
  <c r="F51" i="6"/>
  <c r="D51" i="6"/>
  <c r="U51" i="6"/>
  <c r="S51" i="6"/>
  <c r="Q51" i="6"/>
  <c r="O51" i="6"/>
  <c r="M51" i="6"/>
  <c r="K51" i="6"/>
  <c r="I51" i="6"/>
  <c r="G51" i="6"/>
  <c r="E51" i="6"/>
  <c r="B51" i="6"/>
  <c r="C51" i="6" s="1"/>
  <c r="U51" i="5"/>
  <c r="S51" i="5"/>
  <c r="Q51" i="5"/>
  <c r="O51" i="5"/>
  <c r="M51" i="5"/>
  <c r="K51" i="5"/>
  <c r="I51" i="5"/>
  <c r="G51" i="5"/>
  <c r="E51" i="5"/>
  <c r="C51" i="5"/>
  <c r="V51" i="5"/>
  <c r="T51" i="5"/>
  <c r="R51" i="5"/>
  <c r="P51" i="5"/>
  <c r="N51" i="5"/>
  <c r="L51" i="5"/>
  <c r="J51" i="5"/>
  <c r="H51" i="5"/>
  <c r="F51" i="5"/>
  <c r="D51" i="5"/>
  <c r="B51" i="5"/>
  <c r="A52" i="6"/>
  <c r="A52" i="5"/>
  <c r="A137" i="6" l="1"/>
  <c r="U136" i="6"/>
  <c r="S136" i="6"/>
  <c r="Q136" i="6"/>
  <c r="O136" i="6"/>
  <c r="M136" i="6"/>
  <c r="K136" i="6"/>
  <c r="I136" i="6"/>
  <c r="G136" i="6"/>
  <c r="E136" i="6"/>
  <c r="V136" i="6"/>
  <c r="T136" i="6"/>
  <c r="R136" i="6"/>
  <c r="P136" i="6"/>
  <c r="N136" i="6"/>
  <c r="L136" i="6"/>
  <c r="J136" i="6"/>
  <c r="H136" i="6"/>
  <c r="F136" i="6"/>
  <c r="D136" i="6"/>
  <c r="B136" i="6"/>
  <c r="C136" i="6" s="1"/>
  <c r="V52" i="6"/>
  <c r="T52" i="6"/>
  <c r="R52" i="6"/>
  <c r="P52" i="6"/>
  <c r="N52" i="6"/>
  <c r="L52" i="6"/>
  <c r="J52" i="6"/>
  <c r="H52" i="6"/>
  <c r="F52" i="6"/>
  <c r="D52" i="6"/>
  <c r="U52" i="6"/>
  <c r="S52" i="6"/>
  <c r="Q52" i="6"/>
  <c r="O52" i="6"/>
  <c r="M52" i="6"/>
  <c r="K52" i="6"/>
  <c r="I52" i="6"/>
  <c r="G52" i="6"/>
  <c r="E52" i="6"/>
  <c r="B52" i="6"/>
  <c r="C52" i="6" s="1"/>
  <c r="V52" i="5"/>
  <c r="T52" i="5"/>
  <c r="R52" i="5"/>
  <c r="P52" i="5"/>
  <c r="N52" i="5"/>
  <c r="L52" i="5"/>
  <c r="J52" i="5"/>
  <c r="H52" i="5"/>
  <c r="F52" i="5"/>
  <c r="D52" i="5"/>
  <c r="B52" i="5"/>
  <c r="U52" i="5"/>
  <c r="S52" i="5"/>
  <c r="Q52" i="5"/>
  <c r="O52" i="5"/>
  <c r="M52" i="5"/>
  <c r="K52" i="5"/>
  <c r="I52" i="5"/>
  <c r="G52" i="5"/>
  <c r="E52" i="5"/>
  <c r="C52" i="5"/>
  <c r="A53" i="6"/>
  <c r="A53" i="5"/>
  <c r="A138" i="6" l="1"/>
  <c r="U137" i="6"/>
  <c r="S137" i="6"/>
  <c r="Q137" i="6"/>
  <c r="O137" i="6"/>
  <c r="M137" i="6"/>
  <c r="K137" i="6"/>
  <c r="I137" i="6"/>
  <c r="G137" i="6"/>
  <c r="E137" i="6"/>
  <c r="V137" i="6"/>
  <c r="T137" i="6"/>
  <c r="R137" i="6"/>
  <c r="P137" i="6"/>
  <c r="N137" i="6"/>
  <c r="L137" i="6"/>
  <c r="J137" i="6"/>
  <c r="H137" i="6"/>
  <c r="F137" i="6"/>
  <c r="D137" i="6"/>
  <c r="B137" i="6"/>
  <c r="C137" i="6" s="1"/>
  <c r="V53" i="6"/>
  <c r="T53" i="6"/>
  <c r="R53" i="6"/>
  <c r="P53" i="6"/>
  <c r="N53" i="6"/>
  <c r="L53" i="6"/>
  <c r="J53" i="6"/>
  <c r="H53" i="6"/>
  <c r="F53" i="6"/>
  <c r="D53" i="6"/>
  <c r="U53" i="6"/>
  <c r="S53" i="6"/>
  <c r="Q53" i="6"/>
  <c r="O53" i="6"/>
  <c r="M53" i="6"/>
  <c r="K53" i="6"/>
  <c r="I53" i="6"/>
  <c r="G53" i="6"/>
  <c r="E53" i="6"/>
  <c r="B53" i="6"/>
  <c r="C53" i="6" s="1"/>
  <c r="U53" i="5"/>
  <c r="S53" i="5"/>
  <c r="Q53" i="5"/>
  <c r="O53" i="5"/>
  <c r="M53" i="5"/>
  <c r="K53" i="5"/>
  <c r="I53" i="5"/>
  <c r="G53" i="5"/>
  <c r="E53" i="5"/>
  <c r="C53" i="5"/>
  <c r="V53" i="5"/>
  <c r="T53" i="5"/>
  <c r="R53" i="5"/>
  <c r="P53" i="5"/>
  <c r="N53" i="5"/>
  <c r="L53" i="5"/>
  <c r="J53" i="5"/>
  <c r="H53" i="5"/>
  <c r="F53" i="5"/>
  <c r="D53" i="5"/>
  <c r="B53" i="5"/>
  <c r="A54" i="6"/>
  <c r="A54" i="5"/>
  <c r="A139" i="6" l="1"/>
  <c r="U138" i="6"/>
  <c r="S138" i="6"/>
  <c r="Q138" i="6"/>
  <c r="O138" i="6"/>
  <c r="M138" i="6"/>
  <c r="K138" i="6"/>
  <c r="I138" i="6"/>
  <c r="G138" i="6"/>
  <c r="E138" i="6"/>
  <c r="V138" i="6"/>
  <c r="T138" i="6"/>
  <c r="R138" i="6"/>
  <c r="P138" i="6"/>
  <c r="N138" i="6"/>
  <c r="L138" i="6"/>
  <c r="J138" i="6"/>
  <c r="H138" i="6"/>
  <c r="F138" i="6"/>
  <c r="D138" i="6"/>
  <c r="B138" i="6"/>
  <c r="C138" i="6" s="1"/>
  <c r="V54" i="6"/>
  <c r="T54" i="6"/>
  <c r="R54" i="6"/>
  <c r="P54" i="6"/>
  <c r="N54" i="6"/>
  <c r="L54" i="6"/>
  <c r="J54" i="6"/>
  <c r="H54" i="6"/>
  <c r="F54" i="6"/>
  <c r="D54" i="6"/>
  <c r="U54" i="6"/>
  <c r="S54" i="6"/>
  <c r="Q54" i="6"/>
  <c r="O54" i="6"/>
  <c r="M54" i="6"/>
  <c r="K54" i="6"/>
  <c r="I54" i="6"/>
  <c r="G54" i="6"/>
  <c r="E54" i="6"/>
  <c r="B54" i="6"/>
  <c r="C54" i="6" s="1"/>
  <c r="V54" i="5"/>
  <c r="T54" i="5"/>
  <c r="R54" i="5"/>
  <c r="P54" i="5"/>
  <c r="N54" i="5"/>
  <c r="L54" i="5"/>
  <c r="J54" i="5"/>
  <c r="H54" i="5"/>
  <c r="F54" i="5"/>
  <c r="D54" i="5"/>
  <c r="B54" i="5"/>
  <c r="U54" i="5"/>
  <c r="S54" i="5"/>
  <c r="Q54" i="5"/>
  <c r="O54" i="5"/>
  <c r="M54" i="5"/>
  <c r="K54" i="5"/>
  <c r="I54" i="5"/>
  <c r="G54" i="5"/>
  <c r="E54" i="5"/>
  <c r="C54" i="5"/>
  <c r="A55" i="6"/>
  <c r="A55" i="5"/>
  <c r="A140" i="6" l="1"/>
  <c r="U139" i="6"/>
  <c r="S139" i="6"/>
  <c r="Q139" i="6"/>
  <c r="O139" i="6"/>
  <c r="M139" i="6"/>
  <c r="K139" i="6"/>
  <c r="I139" i="6"/>
  <c r="G139" i="6"/>
  <c r="E139" i="6"/>
  <c r="V139" i="6"/>
  <c r="T139" i="6"/>
  <c r="R139" i="6"/>
  <c r="P139" i="6"/>
  <c r="N139" i="6"/>
  <c r="L139" i="6"/>
  <c r="J139" i="6"/>
  <c r="H139" i="6"/>
  <c r="F139" i="6"/>
  <c r="D139" i="6"/>
  <c r="B139" i="6"/>
  <c r="C139" i="6" s="1"/>
  <c r="V55" i="6"/>
  <c r="T55" i="6"/>
  <c r="R55" i="6"/>
  <c r="P55" i="6"/>
  <c r="N55" i="6"/>
  <c r="L55" i="6"/>
  <c r="J55" i="6"/>
  <c r="H55" i="6"/>
  <c r="F55" i="6"/>
  <c r="D55" i="6"/>
  <c r="U55" i="6"/>
  <c r="S55" i="6"/>
  <c r="Q55" i="6"/>
  <c r="O55" i="6"/>
  <c r="M55" i="6"/>
  <c r="K55" i="6"/>
  <c r="I55" i="6"/>
  <c r="G55" i="6"/>
  <c r="E55" i="6"/>
  <c r="B55" i="6"/>
  <c r="C55" i="6" s="1"/>
  <c r="U55" i="5"/>
  <c r="S55" i="5"/>
  <c r="Q55" i="5"/>
  <c r="O55" i="5"/>
  <c r="M55" i="5"/>
  <c r="K55" i="5"/>
  <c r="I55" i="5"/>
  <c r="G55" i="5"/>
  <c r="E55" i="5"/>
  <c r="C55" i="5"/>
  <c r="V55" i="5"/>
  <c r="T55" i="5"/>
  <c r="R55" i="5"/>
  <c r="P55" i="5"/>
  <c r="N55" i="5"/>
  <c r="L55" i="5"/>
  <c r="J55" i="5"/>
  <c r="H55" i="5"/>
  <c r="F55" i="5"/>
  <c r="D55" i="5"/>
  <c r="B55" i="5"/>
  <c r="A56" i="6"/>
  <c r="A56" i="5"/>
  <c r="A141" i="6" l="1"/>
  <c r="U140" i="6"/>
  <c r="S140" i="6"/>
  <c r="Q140" i="6"/>
  <c r="O140" i="6"/>
  <c r="M140" i="6"/>
  <c r="K140" i="6"/>
  <c r="I140" i="6"/>
  <c r="G140" i="6"/>
  <c r="E140" i="6"/>
  <c r="V140" i="6"/>
  <c r="T140" i="6"/>
  <c r="R140" i="6"/>
  <c r="P140" i="6"/>
  <c r="N140" i="6"/>
  <c r="L140" i="6"/>
  <c r="J140" i="6"/>
  <c r="H140" i="6"/>
  <c r="F140" i="6"/>
  <c r="D140" i="6"/>
  <c r="B140" i="6"/>
  <c r="C140" i="6" s="1"/>
  <c r="V56" i="6"/>
  <c r="T56" i="6"/>
  <c r="R56" i="6"/>
  <c r="P56" i="6"/>
  <c r="N56" i="6"/>
  <c r="L56" i="6"/>
  <c r="J56" i="6"/>
  <c r="H56" i="6"/>
  <c r="F56" i="6"/>
  <c r="D56" i="6"/>
  <c r="U56" i="6"/>
  <c r="S56" i="6"/>
  <c r="Q56" i="6"/>
  <c r="O56" i="6"/>
  <c r="M56" i="6"/>
  <c r="K56" i="6"/>
  <c r="I56" i="6"/>
  <c r="G56" i="6"/>
  <c r="E56" i="6"/>
  <c r="B56" i="6"/>
  <c r="C56" i="6" s="1"/>
  <c r="U56" i="5"/>
  <c r="S56" i="5"/>
  <c r="Q56" i="5"/>
  <c r="O56" i="5"/>
  <c r="M56" i="5"/>
  <c r="K56" i="5"/>
  <c r="I56" i="5"/>
  <c r="V56" i="5"/>
  <c r="T56" i="5"/>
  <c r="R56" i="5"/>
  <c r="P56" i="5"/>
  <c r="N56" i="5"/>
  <c r="L56" i="5"/>
  <c r="H56" i="5"/>
  <c r="F56" i="5"/>
  <c r="D56" i="5"/>
  <c r="B56" i="5"/>
  <c r="J56" i="5"/>
  <c r="G56" i="5"/>
  <c r="E56" i="5"/>
  <c r="C56" i="5"/>
  <c r="A57" i="6"/>
  <c r="A57" i="5"/>
  <c r="A142" i="6" l="1"/>
  <c r="U141" i="6"/>
  <c r="S141" i="6"/>
  <c r="Q141" i="6"/>
  <c r="O141" i="6"/>
  <c r="M141" i="6"/>
  <c r="K141" i="6"/>
  <c r="I141" i="6"/>
  <c r="G141" i="6"/>
  <c r="E141" i="6"/>
  <c r="V141" i="6"/>
  <c r="T141" i="6"/>
  <c r="R141" i="6"/>
  <c r="P141" i="6"/>
  <c r="N141" i="6"/>
  <c r="L141" i="6"/>
  <c r="J141" i="6"/>
  <c r="H141" i="6"/>
  <c r="F141" i="6"/>
  <c r="D141" i="6"/>
  <c r="B141" i="6"/>
  <c r="C141" i="6" s="1"/>
  <c r="V57" i="6"/>
  <c r="T57" i="6"/>
  <c r="R57" i="6"/>
  <c r="P57" i="6"/>
  <c r="N57" i="6"/>
  <c r="L57" i="6"/>
  <c r="J57" i="6"/>
  <c r="H57" i="6"/>
  <c r="F57" i="6"/>
  <c r="D57" i="6"/>
  <c r="U57" i="6"/>
  <c r="S57" i="6"/>
  <c r="Q57" i="6"/>
  <c r="O57" i="6"/>
  <c r="M57" i="6"/>
  <c r="K57" i="6"/>
  <c r="I57" i="6"/>
  <c r="G57" i="6"/>
  <c r="E57" i="6"/>
  <c r="B57" i="6"/>
  <c r="C57" i="6" s="1"/>
  <c r="V57" i="5"/>
  <c r="T57" i="5"/>
  <c r="R57" i="5"/>
  <c r="P57" i="5"/>
  <c r="N57" i="5"/>
  <c r="L57" i="5"/>
  <c r="J57" i="5"/>
  <c r="H57" i="5"/>
  <c r="F57" i="5"/>
  <c r="D57" i="5"/>
  <c r="B57" i="5"/>
  <c r="U57" i="5"/>
  <c r="S57" i="5"/>
  <c r="Q57" i="5"/>
  <c r="O57" i="5"/>
  <c r="M57" i="5"/>
  <c r="K57" i="5"/>
  <c r="I57" i="5"/>
  <c r="G57" i="5"/>
  <c r="E57" i="5"/>
  <c r="C57" i="5"/>
  <c r="A58" i="6"/>
  <c r="A58" i="5"/>
  <c r="A143" i="6" l="1"/>
  <c r="U142" i="6"/>
  <c r="S142" i="6"/>
  <c r="Q142" i="6"/>
  <c r="O142" i="6"/>
  <c r="M142" i="6"/>
  <c r="K142" i="6"/>
  <c r="I142" i="6"/>
  <c r="G142" i="6"/>
  <c r="E142" i="6"/>
  <c r="V142" i="6"/>
  <c r="T142" i="6"/>
  <c r="R142" i="6"/>
  <c r="P142" i="6"/>
  <c r="N142" i="6"/>
  <c r="L142" i="6"/>
  <c r="J142" i="6"/>
  <c r="H142" i="6"/>
  <c r="F142" i="6"/>
  <c r="D142" i="6"/>
  <c r="B142" i="6"/>
  <c r="C142" i="6" s="1"/>
  <c r="V58" i="6"/>
  <c r="T58" i="6"/>
  <c r="R58" i="6"/>
  <c r="P58" i="6"/>
  <c r="N58" i="6"/>
  <c r="L58" i="6"/>
  <c r="J58" i="6"/>
  <c r="H58" i="6"/>
  <c r="F58" i="6"/>
  <c r="D58" i="6"/>
  <c r="U58" i="6"/>
  <c r="S58" i="6"/>
  <c r="Q58" i="6"/>
  <c r="O58" i="6"/>
  <c r="M58" i="6"/>
  <c r="K58" i="6"/>
  <c r="I58" i="6"/>
  <c r="G58" i="6"/>
  <c r="E58" i="6"/>
  <c r="B58" i="6"/>
  <c r="C58" i="6" s="1"/>
  <c r="U58" i="5"/>
  <c r="S58" i="5"/>
  <c r="Q58" i="5"/>
  <c r="O58" i="5"/>
  <c r="M58" i="5"/>
  <c r="K58" i="5"/>
  <c r="I58" i="5"/>
  <c r="G58" i="5"/>
  <c r="E58" i="5"/>
  <c r="C58" i="5"/>
  <c r="V58" i="5"/>
  <c r="T58" i="5"/>
  <c r="R58" i="5"/>
  <c r="P58" i="5"/>
  <c r="N58" i="5"/>
  <c r="L58" i="5"/>
  <c r="J58" i="5"/>
  <c r="H58" i="5"/>
  <c r="F58" i="5"/>
  <c r="D58" i="5"/>
  <c r="B58" i="5"/>
  <c r="A59" i="6"/>
  <c r="A59" i="5"/>
  <c r="A144" i="6" l="1"/>
  <c r="U143" i="6"/>
  <c r="S143" i="6"/>
  <c r="Q143" i="6"/>
  <c r="O143" i="6"/>
  <c r="M143" i="6"/>
  <c r="K143" i="6"/>
  <c r="I143" i="6"/>
  <c r="G143" i="6"/>
  <c r="E143" i="6"/>
  <c r="V143" i="6"/>
  <c r="T143" i="6"/>
  <c r="R143" i="6"/>
  <c r="P143" i="6"/>
  <c r="N143" i="6"/>
  <c r="L143" i="6"/>
  <c r="J143" i="6"/>
  <c r="H143" i="6"/>
  <c r="F143" i="6"/>
  <c r="D143" i="6"/>
  <c r="B143" i="6"/>
  <c r="C143" i="6" s="1"/>
  <c r="V59" i="6"/>
  <c r="T59" i="6"/>
  <c r="R59" i="6"/>
  <c r="P59" i="6"/>
  <c r="N59" i="6"/>
  <c r="L59" i="6"/>
  <c r="J59" i="6"/>
  <c r="H59" i="6"/>
  <c r="F59" i="6"/>
  <c r="D59" i="6"/>
  <c r="U59" i="6"/>
  <c r="S59" i="6"/>
  <c r="Q59" i="6"/>
  <c r="O59" i="6"/>
  <c r="M59" i="6"/>
  <c r="K59" i="6"/>
  <c r="I59" i="6"/>
  <c r="G59" i="6"/>
  <c r="E59" i="6"/>
  <c r="B59" i="6"/>
  <c r="C59" i="6" s="1"/>
  <c r="V59" i="5"/>
  <c r="T59" i="5"/>
  <c r="R59" i="5"/>
  <c r="P59" i="5"/>
  <c r="N59" i="5"/>
  <c r="L59" i="5"/>
  <c r="J59" i="5"/>
  <c r="H59" i="5"/>
  <c r="F59" i="5"/>
  <c r="D59" i="5"/>
  <c r="B59" i="5"/>
  <c r="U59" i="5"/>
  <c r="S59" i="5"/>
  <c r="Q59" i="5"/>
  <c r="O59" i="5"/>
  <c r="M59" i="5"/>
  <c r="K59" i="5"/>
  <c r="I59" i="5"/>
  <c r="G59" i="5"/>
  <c r="E59" i="5"/>
  <c r="C59" i="5"/>
  <c r="A60" i="6"/>
  <c r="A60" i="5"/>
  <c r="A145" i="6" l="1"/>
  <c r="U144" i="6"/>
  <c r="S144" i="6"/>
  <c r="Q144" i="6"/>
  <c r="O144" i="6"/>
  <c r="M144" i="6"/>
  <c r="K144" i="6"/>
  <c r="I144" i="6"/>
  <c r="G144" i="6"/>
  <c r="E144" i="6"/>
  <c r="V144" i="6"/>
  <c r="T144" i="6"/>
  <c r="R144" i="6"/>
  <c r="P144" i="6"/>
  <c r="N144" i="6"/>
  <c r="L144" i="6"/>
  <c r="J144" i="6"/>
  <c r="H144" i="6"/>
  <c r="F144" i="6"/>
  <c r="D144" i="6"/>
  <c r="B144" i="6"/>
  <c r="C144" i="6" s="1"/>
  <c r="V60" i="6"/>
  <c r="T60" i="6"/>
  <c r="R60" i="6"/>
  <c r="P60" i="6"/>
  <c r="N60" i="6"/>
  <c r="L60" i="6"/>
  <c r="J60" i="6"/>
  <c r="H60" i="6"/>
  <c r="F60" i="6"/>
  <c r="D60" i="6"/>
  <c r="U60" i="6"/>
  <c r="S60" i="6"/>
  <c r="Q60" i="6"/>
  <c r="O60" i="6"/>
  <c r="M60" i="6"/>
  <c r="K60" i="6"/>
  <c r="I60" i="6"/>
  <c r="G60" i="6"/>
  <c r="E60" i="6"/>
  <c r="B60" i="6"/>
  <c r="C60" i="6" s="1"/>
  <c r="U60" i="5"/>
  <c r="S60" i="5"/>
  <c r="Q60" i="5"/>
  <c r="O60" i="5"/>
  <c r="M60" i="5"/>
  <c r="K60" i="5"/>
  <c r="I60" i="5"/>
  <c r="G60" i="5"/>
  <c r="E60" i="5"/>
  <c r="C60" i="5"/>
  <c r="V60" i="5"/>
  <c r="T60" i="5"/>
  <c r="R60" i="5"/>
  <c r="P60" i="5"/>
  <c r="N60" i="5"/>
  <c r="L60" i="5"/>
  <c r="J60" i="5"/>
  <c r="H60" i="5"/>
  <c r="F60" i="5"/>
  <c r="D60" i="5"/>
  <c r="B60" i="5"/>
  <c r="A61" i="6"/>
  <c r="A61" i="5"/>
  <c r="A146" i="6" l="1"/>
  <c r="U145" i="6"/>
  <c r="S145" i="6"/>
  <c r="Q145" i="6"/>
  <c r="O145" i="6"/>
  <c r="M145" i="6"/>
  <c r="K145" i="6"/>
  <c r="I145" i="6"/>
  <c r="G145" i="6"/>
  <c r="E145" i="6"/>
  <c r="V145" i="6"/>
  <c r="T145" i="6"/>
  <c r="R145" i="6"/>
  <c r="P145" i="6"/>
  <c r="N145" i="6"/>
  <c r="L145" i="6"/>
  <c r="J145" i="6"/>
  <c r="H145" i="6"/>
  <c r="F145" i="6"/>
  <c r="D145" i="6"/>
  <c r="B145" i="6"/>
  <c r="C145" i="6" s="1"/>
  <c r="V61" i="6"/>
  <c r="T61" i="6"/>
  <c r="R61" i="6"/>
  <c r="P61" i="6"/>
  <c r="N61" i="6"/>
  <c r="L61" i="6"/>
  <c r="J61" i="6"/>
  <c r="H61" i="6"/>
  <c r="F61" i="6"/>
  <c r="D61" i="6"/>
  <c r="U61" i="6"/>
  <c r="S61" i="6"/>
  <c r="Q61" i="6"/>
  <c r="O61" i="6"/>
  <c r="M61" i="6"/>
  <c r="K61" i="6"/>
  <c r="I61" i="6"/>
  <c r="G61" i="6"/>
  <c r="E61" i="6"/>
  <c r="B61" i="6"/>
  <c r="C61" i="6" s="1"/>
  <c r="V61" i="5"/>
  <c r="T61" i="5"/>
  <c r="R61" i="5"/>
  <c r="P61" i="5"/>
  <c r="N61" i="5"/>
  <c r="L61" i="5"/>
  <c r="J61" i="5"/>
  <c r="H61" i="5"/>
  <c r="F61" i="5"/>
  <c r="D61" i="5"/>
  <c r="B61" i="5"/>
  <c r="U61" i="5"/>
  <c r="S61" i="5"/>
  <c r="Q61" i="5"/>
  <c r="O61" i="5"/>
  <c r="M61" i="5"/>
  <c r="K61" i="5"/>
  <c r="I61" i="5"/>
  <c r="G61" i="5"/>
  <c r="E61" i="5"/>
  <c r="C61" i="5"/>
  <c r="A62" i="6"/>
  <c r="A62" i="5"/>
  <c r="A147" i="6" l="1"/>
  <c r="U146" i="6"/>
  <c r="S146" i="6"/>
  <c r="Q146" i="6"/>
  <c r="O146" i="6"/>
  <c r="M146" i="6"/>
  <c r="K146" i="6"/>
  <c r="I146" i="6"/>
  <c r="G146" i="6"/>
  <c r="E146" i="6"/>
  <c r="V146" i="6"/>
  <c r="T146" i="6"/>
  <c r="R146" i="6"/>
  <c r="P146" i="6"/>
  <c r="N146" i="6"/>
  <c r="L146" i="6"/>
  <c r="J146" i="6"/>
  <c r="H146" i="6"/>
  <c r="F146" i="6"/>
  <c r="D146" i="6"/>
  <c r="B146" i="6"/>
  <c r="C146" i="6" s="1"/>
  <c r="V62" i="6"/>
  <c r="T62" i="6"/>
  <c r="R62" i="6"/>
  <c r="P62" i="6"/>
  <c r="N62" i="6"/>
  <c r="L62" i="6"/>
  <c r="J62" i="6"/>
  <c r="H62" i="6"/>
  <c r="F62" i="6"/>
  <c r="D62" i="6"/>
  <c r="U62" i="6"/>
  <c r="S62" i="6"/>
  <c r="Q62" i="6"/>
  <c r="O62" i="6"/>
  <c r="M62" i="6"/>
  <c r="K62" i="6"/>
  <c r="I62" i="6"/>
  <c r="G62" i="6"/>
  <c r="E62" i="6"/>
  <c r="B62" i="6"/>
  <c r="C62" i="6" s="1"/>
  <c r="U62" i="5"/>
  <c r="S62" i="5"/>
  <c r="Q62" i="5"/>
  <c r="O62" i="5"/>
  <c r="M62" i="5"/>
  <c r="K62" i="5"/>
  <c r="I62" i="5"/>
  <c r="G62" i="5"/>
  <c r="E62" i="5"/>
  <c r="C62" i="5"/>
  <c r="V62" i="5"/>
  <c r="T62" i="5"/>
  <c r="R62" i="5"/>
  <c r="P62" i="5"/>
  <c r="N62" i="5"/>
  <c r="L62" i="5"/>
  <c r="J62" i="5"/>
  <c r="H62" i="5"/>
  <c r="F62" i="5"/>
  <c r="D62" i="5"/>
  <c r="B62" i="5"/>
  <c r="A63" i="6"/>
  <c r="A63" i="5"/>
  <c r="A148" i="6" l="1"/>
  <c r="U147" i="6"/>
  <c r="S147" i="6"/>
  <c r="Q147" i="6"/>
  <c r="O147" i="6"/>
  <c r="M147" i="6"/>
  <c r="K147" i="6"/>
  <c r="I147" i="6"/>
  <c r="G147" i="6"/>
  <c r="E147" i="6"/>
  <c r="V147" i="6"/>
  <c r="T147" i="6"/>
  <c r="R147" i="6"/>
  <c r="P147" i="6"/>
  <c r="N147" i="6"/>
  <c r="L147" i="6"/>
  <c r="J147" i="6"/>
  <c r="H147" i="6"/>
  <c r="F147" i="6"/>
  <c r="D147" i="6"/>
  <c r="B147" i="6"/>
  <c r="C147" i="6" s="1"/>
  <c r="V63" i="6"/>
  <c r="T63" i="6"/>
  <c r="R63" i="6"/>
  <c r="P63" i="6"/>
  <c r="N63" i="6"/>
  <c r="L63" i="6"/>
  <c r="J63" i="6"/>
  <c r="H63" i="6"/>
  <c r="F63" i="6"/>
  <c r="D63" i="6"/>
  <c r="U63" i="6"/>
  <c r="S63" i="6"/>
  <c r="Q63" i="6"/>
  <c r="O63" i="6"/>
  <c r="M63" i="6"/>
  <c r="K63" i="6"/>
  <c r="I63" i="6"/>
  <c r="G63" i="6"/>
  <c r="E63" i="6"/>
  <c r="B63" i="6"/>
  <c r="C63" i="6" s="1"/>
  <c r="V63" i="5"/>
  <c r="T63" i="5"/>
  <c r="R63" i="5"/>
  <c r="P63" i="5"/>
  <c r="N63" i="5"/>
  <c r="L63" i="5"/>
  <c r="J63" i="5"/>
  <c r="H63" i="5"/>
  <c r="F63" i="5"/>
  <c r="D63" i="5"/>
  <c r="B63" i="5"/>
  <c r="U63" i="5"/>
  <c r="S63" i="5"/>
  <c r="Q63" i="5"/>
  <c r="O63" i="5"/>
  <c r="M63" i="5"/>
  <c r="K63" i="5"/>
  <c r="I63" i="5"/>
  <c r="G63" i="5"/>
  <c r="E63" i="5"/>
  <c r="C63" i="5"/>
  <c r="A64" i="6"/>
  <c r="A64" i="5"/>
  <c r="A149" i="6" l="1"/>
  <c r="U148" i="6"/>
  <c r="S148" i="6"/>
  <c r="Q148" i="6"/>
  <c r="O148" i="6"/>
  <c r="M148" i="6"/>
  <c r="K148" i="6"/>
  <c r="I148" i="6"/>
  <c r="G148" i="6"/>
  <c r="E148" i="6"/>
  <c r="V148" i="6"/>
  <c r="T148" i="6"/>
  <c r="R148" i="6"/>
  <c r="P148" i="6"/>
  <c r="N148" i="6"/>
  <c r="L148" i="6"/>
  <c r="J148" i="6"/>
  <c r="H148" i="6"/>
  <c r="F148" i="6"/>
  <c r="D148" i="6"/>
  <c r="B148" i="6"/>
  <c r="C148" i="6" s="1"/>
  <c r="V64" i="6"/>
  <c r="T64" i="6"/>
  <c r="R64" i="6"/>
  <c r="P64" i="6"/>
  <c r="N64" i="6"/>
  <c r="L64" i="6"/>
  <c r="J64" i="6"/>
  <c r="H64" i="6"/>
  <c r="F64" i="6"/>
  <c r="D64" i="6"/>
  <c r="U64" i="6"/>
  <c r="S64" i="6"/>
  <c r="Q64" i="6"/>
  <c r="O64" i="6"/>
  <c r="M64" i="6"/>
  <c r="K64" i="6"/>
  <c r="I64" i="6"/>
  <c r="G64" i="6"/>
  <c r="E64" i="6"/>
  <c r="B64" i="6"/>
  <c r="C64" i="6" s="1"/>
  <c r="U64" i="5"/>
  <c r="S64" i="5"/>
  <c r="Q64" i="5"/>
  <c r="O64" i="5"/>
  <c r="M64" i="5"/>
  <c r="K64" i="5"/>
  <c r="I64" i="5"/>
  <c r="G64" i="5"/>
  <c r="E64" i="5"/>
  <c r="C64" i="5"/>
  <c r="V64" i="5"/>
  <c r="T64" i="5"/>
  <c r="R64" i="5"/>
  <c r="P64" i="5"/>
  <c r="N64" i="5"/>
  <c r="L64" i="5"/>
  <c r="J64" i="5"/>
  <c r="H64" i="5"/>
  <c r="F64" i="5"/>
  <c r="D64" i="5"/>
  <c r="B64" i="5"/>
  <c r="A65" i="6"/>
  <c r="A65" i="5"/>
  <c r="A150" i="6" l="1"/>
  <c r="U149" i="6"/>
  <c r="S149" i="6"/>
  <c r="Q149" i="6"/>
  <c r="O149" i="6"/>
  <c r="M149" i="6"/>
  <c r="K149" i="6"/>
  <c r="I149" i="6"/>
  <c r="G149" i="6"/>
  <c r="E149" i="6"/>
  <c r="V149" i="6"/>
  <c r="T149" i="6"/>
  <c r="R149" i="6"/>
  <c r="P149" i="6"/>
  <c r="N149" i="6"/>
  <c r="L149" i="6"/>
  <c r="J149" i="6"/>
  <c r="H149" i="6"/>
  <c r="F149" i="6"/>
  <c r="D149" i="6"/>
  <c r="B149" i="6"/>
  <c r="C149" i="6" s="1"/>
  <c r="V65" i="6"/>
  <c r="T65" i="6"/>
  <c r="R65" i="6"/>
  <c r="P65" i="6"/>
  <c r="N65" i="6"/>
  <c r="L65" i="6"/>
  <c r="J65" i="6"/>
  <c r="H65" i="6"/>
  <c r="F65" i="6"/>
  <c r="D65" i="6"/>
  <c r="U65" i="6"/>
  <c r="S65" i="6"/>
  <c r="Q65" i="6"/>
  <c r="O65" i="6"/>
  <c r="M65" i="6"/>
  <c r="K65" i="6"/>
  <c r="I65" i="6"/>
  <c r="G65" i="6"/>
  <c r="E65" i="6"/>
  <c r="B65" i="6"/>
  <c r="C65" i="6" s="1"/>
  <c r="V65" i="5"/>
  <c r="T65" i="5"/>
  <c r="R65" i="5"/>
  <c r="P65" i="5"/>
  <c r="N65" i="5"/>
  <c r="L65" i="5"/>
  <c r="J65" i="5"/>
  <c r="H65" i="5"/>
  <c r="F65" i="5"/>
  <c r="D65" i="5"/>
  <c r="B65" i="5"/>
  <c r="U65" i="5"/>
  <c r="S65" i="5"/>
  <c r="Q65" i="5"/>
  <c r="O65" i="5"/>
  <c r="M65" i="5"/>
  <c r="K65" i="5"/>
  <c r="I65" i="5"/>
  <c r="G65" i="5"/>
  <c r="E65" i="5"/>
  <c r="C65" i="5"/>
  <c r="A66" i="6"/>
  <c r="A66" i="5"/>
  <c r="A151" i="6" l="1"/>
  <c r="U150" i="6"/>
  <c r="S150" i="6"/>
  <c r="Q150" i="6"/>
  <c r="O150" i="6"/>
  <c r="M150" i="6"/>
  <c r="K150" i="6"/>
  <c r="I150" i="6"/>
  <c r="G150" i="6"/>
  <c r="E150" i="6"/>
  <c r="V150" i="6"/>
  <c r="T150" i="6"/>
  <c r="R150" i="6"/>
  <c r="P150" i="6"/>
  <c r="N150" i="6"/>
  <c r="L150" i="6"/>
  <c r="J150" i="6"/>
  <c r="H150" i="6"/>
  <c r="F150" i="6"/>
  <c r="D150" i="6"/>
  <c r="B150" i="6"/>
  <c r="C150" i="6" s="1"/>
  <c r="V66" i="6"/>
  <c r="T66" i="6"/>
  <c r="R66" i="6"/>
  <c r="P66" i="6"/>
  <c r="N66" i="6"/>
  <c r="L66" i="6"/>
  <c r="J66" i="6"/>
  <c r="H66" i="6"/>
  <c r="F66" i="6"/>
  <c r="D66" i="6"/>
  <c r="U66" i="6"/>
  <c r="S66" i="6"/>
  <c r="Q66" i="6"/>
  <c r="O66" i="6"/>
  <c r="M66" i="6"/>
  <c r="K66" i="6"/>
  <c r="I66" i="6"/>
  <c r="G66" i="6"/>
  <c r="E66" i="6"/>
  <c r="B66" i="6"/>
  <c r="C66" i="6" s="1"/>
  <c r="U66" i="5"/>
  <c r="S66" i="5"/>
  <c r="Q66" i="5"/>
  <c r="O66" i="5"/>
  <c r="M66" i="5"/>
  <c r="K66" i="5"/>
  <c r="I66" i="5"/>
  <c r="G66" i="5"/>
  <c r="E66" i="5"/>
  <c r="C66" i="5"/>
  <c r="V66" i="5"/>
  <c r="T66" i="5"/>
  <c r="R66" i="5"/>
  <c r="P66" i="5"/>
  <c r="N66" i="5"/>
  <c r="L66" i="5"/>
  <c r="J66" i="5"/>
  <c r="H66" i="5"/>
  <c r="F66" i="5"/>
  <c r="D66" i="5"/>
  <c r="B66" i="5"/>
  <c r="A67" i="6"/>
  <c r="A67" i="5"/>
  <c r="A152" i="6" l="1"/>
  <c r="U151" i="6"/>
  <c r="S151" i="6"/>
  <c r="Q151" i="6"/>
  <c r="O151" i="6"/>
  <c r="M151" i="6"/>
  <c r="K151" i="6"/>
  <c r="I151" i="6"/>
  <c r="G151" i="6"/>
  <c r="E151" i="6"/>
  <c r="V151" i="6"/>
  <c r="T151" i="6"/>
  <c r="R151" i="6"/>
  <c r="P151" i="6"/>
  <c r="N151" i="6"/>
  <c r="L151" i="6"/>
  <c r="J151" i="6"/>
  <c r="H151" i="6"/>
  <c r="F151" i="6"/>
  <c r="D151" i="6"/>
  <c r="B151" i="6"/>
  <c r="C151" i="6" s="1"/>
  <c r="V67" i="6"/>
  <c r="T67" i="6"/>
  <c r="R67" i="6"/>
  <c r="P67" i="6"/>
  <c r="N67" i="6"/>
  <c r="L67" i="6"/>
  <c r="J67" i="6"/>
  <c r="H67" i="6"/>
  <c r="F67" i="6"/>
  <c r="D67" i="6"/>
  <c r="U67" i="6"/>
  <c r="S67" i="6"/>
  <c r="Q67" i="6"/>
  <c r="O67" i="6"/>
  <c r="M67" i="6"/>
  <c r="K67" i="6"/>
  <c r="I67" i="6"/>
  <c r="G67" i="6"/>
  <c r="E67" i="6"/>
  <c r="B67" i="6"/>
  <c r="C67" i="6" s="1"/>
  <c r="V67" i="5"/>
  <c r="T67" i="5"/>
  <c r="R67" i="5"/>
  <c r="P67" i="5"/>
  <c r="N67" i="5"/>
  <c r="L67" i="5"/>
  <c r="J67" i="5"/>
  <c r="H67" i="5"/>
  <c r="F67" i="5"/>
  <c r="D67" i="5"/>
  <c r="B67" i="5"/>
  <c r="U67" i="5"/>
  <c r="S67" i="5"/>
  <c r="Q67" i="5"/>
  <c r="O67" i="5"/>
  <c r="M67" i="5"/>
  <c r="K67" i="5"/>
  <c r="I67" i="5"/>
  <c r="G67" i="5"/>
  <c r="E67" i="5"/>
  <c r="C67" i="5"/>
  <c r="A68" i="6"/>
  <c r="A68" i="5"/>
  <c r="S40" i="6"/>
  <c r="T40" i="6"/>
  <c r="S41" i="6"/>
  <c r="T41" i="6"/>
  <c r="S42" i="6"/>
  <c r="T42" i="6"/>
  <c r="S43" i="6"/>
  <c r="T43" i="6"/>
  <c r="S44" i="6"/>
  <c r="T44" i="6"/>
  <c r="S45" i="6"/>
  <c r="T45" i="6"/>
  <c r="S46" i="6"/>
  <c r="T46" i="6"/>
  <c r="S47" i="6"/>
  <c r="T47" i="6"/>
  <c r="S48" i="6"/>
  <c r="T48" i="6"/>
  <c r="S49" i="6"/>
  <c r="T49" i="6"/>
  <c r="S50" i="6"/>
  <c r="T50" i="6"/>
  <c r="A153" i="6" l="1"/>
  <c r="U152" i="6"/>
  <c r="S152" i="6"/>
  <c r="Q152" i="6"/>
  <c r="O152" i="6"/>
  <c r="M152" i="6"/>
  <c r="K152" i="6"/>
  <c r="I152" i="6"/>
  <c r="G152" i="6"/>
  <c r="E152" i="6"/>
  <c r="V152" i="6"/>
  <c r="T152" i="6"/>
  <c r="R152" i="6"/>
  <c r="P152" i="6"/>
  <c r="N152" i="6"/>
  <c r="L152" i="6"/>
  <c r="J152" i="6"/>
  <c r="H152" i="6"/>
  <c r="F152" i="6"/>
  <c r="D152" i="6"/>
  <c r="B152" i="6"/>
  <c r="C152" i="6" s="1"/>
  <c r="T39" i="6"/>
  <c r="T38" i="6"/>
  <c r="T37" i="6"/>
  <c r="T36" i="6"/>
  <c r="T35" i="6"/>
  <c r="T34" i="6"/>
  <c r="T33" i="6"/>
  <c r="T32" i="6"/>
  <c r="T31" i="6"/>
  <c r="T30" i="6"/>
  <c r="T29" i="6"/>
  <c r="T28" i="6"/>
  <c r="T27" i="6"/>
  <c r="T26" i="6"/>
  <c r="T25" i="6"/>
  <c r="T24" i="6"/>
  <c r="T23" i="6"/>
  <c r="T22" i="6"/>
  <c r="T21" i="6"/>
  <c r="S39" i="6"/>
  <c r="S38" i="6"/>
  <c r="S37" i="6"/>
  <c r="S36" i="6"/>
  <c r="S35" i="6"/>
  <c r="S34" i="6"/>
  <c r="S33" i="6"/>
  <c r="S32" i="6"/>
  <c r="S31" i="6"/>
  <c r="S30" i="6"/>
  <c r="S29" i="6"/>
  <c r="S28" i="6"/>
  <c r="S27" i="6"/>
  <c r="S26" i="6"/>
  <c r="S25" i="6"/>
  <c r="S24" i="6"/>
  <c r="S23" i="6"/>
  <c r="S22" i="6"/>
  <c r="S21" i="6"/>
  <c r="V68" i="6"/>
  <c r="T68" i="6"/>
  <c r="R68" i="6"/>
  <c r="P68" i="6"/>
  <c r="N68" i="6"/>
  <c r="L68" i="6"/>
  <c r="J68" i="6"/>
  <c r="H68" i="6"/>
  <c r="F68" i="6"/>
  <c r="D68" i="6"/>
  <c r="U68" i="6"/>
  <c r="S68" i="6"/>
  <c r="Q68" i="6"/>
  <c r="O68" i="6"/>
  <c r="M68" i="6"/>
  <c r="K68" i="6"/>
  <c r="I68" i="6"/>
  <c r="G68" i="6"/>
  <c r="E68" i="6"/>
  <c r="B68" i="6"/>
  <c r="C68" i="6" s="1"/>
  <c r="U68" i="5"/>
  <c r="S68" i="5"/>
  <c r="Q68" i="5"/>
  <c r="O68" i="5"/>
  <c r="M68" i="5"/>
  <c r="K68" i="5"/>
  <c r="I68" i="5"/>
  <c r="G68" i="5"/>
  <c r="E68" i="5"/>
  <c r="C68" i="5"/>
  <c r="V68" i="5"/>
  <c r="T68" i="5"/>
  <c r="R68" i="5"/>
  <c r="P68" i="5"/>
  <c r="N68" i="5"/>
  <c r="L68" i="5"/>
  <c r="J68" i="5"/>
  <c r="H68" i="5"/>
  <c r="F68" i="5"/>
  <c r="D68" i="5"/>
  <c r="B68" i="5"/>
  <c r="A69" i="6"/>
  <c r="A69" i="5"/>
  <c r="T20" i="6"/>
  <c r="S20" i="6"/>
  <c r="T19" i="6"/>
  <c r="S19" i="6"/>
  <c r="A154" i="6" l="1"/>
  <c r="U153" i="6"/>
  <c r="S153" i="6"/>
  <c r="Q153" i="6"/>
  <c r="O153" i="6"/>
  <c r="M153" i="6"/>
  <c r="K153" i="6"/>
  <c r="I153" i="6"/>
  <c r="G153" i="6"/>
  <c r="E153" i="6"/>
  <c r="V153" i="6"/>
  <c r="T153" i="6"/>
  <c r="R153" i="6"/>
  <c r="P153" i="6"/>
  <c r="N153" i="6"/>
  <c r="L153" i="6"/>
  <c r="J153" i="6"/>
  <c r="H153" i="6"/>
  <c r="F153" i="6"/>
  <c r="D153" i="6"/>
  <c r="B153" i="6"/>
  <c r="C153" i="6" s="1"/>
  <c r="T12" i="6"/>
  <c r="T13" i="6"/>
  <c r="T15" i="6"/>
  <c r="S12" i="6"/>
  <c r="S13" i="6"/>
  <c r="S14" i="6"/>
  <c r="S15" i="6"/>
  <c r="S16" i="6"/>
  <c r="S17" i="6"/>
  <c r="S18" i="6"/>
  <c r="T14" i="6"/>
  <c r="T16" i="6"/>
  <c r="T17" i="6"/>
  <c r="T18" i="6"/>
  <c r="V69" i="6"/>
  <c r="T69" i="6"/>
  <c r="R69" i="6"/>
  <c r="P69" i="6"/>
  <c r="N69" i="6"/>
  <c r="L69" i="6"/>
  <c r="J69" i="6"/>
  <c r="H69" i="6"/>
  <c r="F69" i="6"/>
  <c r="D69" i="6"/>
  <c r="U69" i="6"/>
  <c r="S69" i="6"/>
  <c r="Q69" i="6"/>
  <c r="O69" i="6"/>
  <c r="M69" i="6"/>
  <c r="K69" i="6"/>
  <c r="I69" i="6"/>
  <c r="G69" i="6"/>
  <c r="E69" i="6"/>
  <c r="B69" i="6"/>
  <c r="C69" i="6" s="1"/>
  <c r="V69" i="5"/>
  <c r="T69" i="5"/>
  <c r="R69" i="5"/>
  <c r="P69" i="5"/>
  <c r="N69" i="5"/>
  <c r="L69" i="5"/>
  <c r="J69" i="5"/>
  <c r="H69" i="5"/>
  <c r="F69" i="5"/>
  <c r="D69" i="5"/>
  <c r="B69" i="5"/>
  <c r="U69" i="5"/>
  <c r="S69" i="5"/>
  <c r="Q69" i="5"/>
  <c r="O69" i="5"/>
  <c r="M69" i="5"/>
  <c r="K69" i="5"/>
  <c r="I69" i="5"/>
  <c r="G69" i="5"/>
  <c r="E69" i="5"/>
  <c r="C69" i="5"/>
  <c r="A70" i="6"/>
  <c r="A70" i="5"/>
  <c r="T46" i="5"/>
  <c r="S46" i="5"/>
  <c r="A155" i="6" l="1"/>
  <c r="U154" i="6"/>
  <c r="S154" i="6"/>
  <c r="Q154" i="6"/>
  <c r="O154" i="6"/>
  <c r="M154" i="6"/>
  <c r="K154" i="6"/>
  <c r="I154" i="6"/>
  <c r="G154" i="6"/>
  <c r="E154" i="6"/>
  <c r="V154" i="6"/>
  <c r="T154" i="6"/>
  <c r="R154" i="6"/>
  <c r="P154" i="6"/>
  <c r="N154" i="6"/>
  <c r="L154" i="6"/>
  <c r="J154" i="6"/>
  <c r="H154" i="6"/>
  <c r="F154" i="6"/>
  <c r="D154" i="6"/>
  <c r="B154" i="6"/>
  <c r="C154" i="6" s="1"/>
  <c r="T10" i="6"/>
  <c r="T11" i="6"/>
  <c r="T45" i="5"/>
  <c r="S10" i="6"/>
  <c r="S11" i="6"/>
  <c r="S45" i="5"/>
  <c r="V70" i="6"/>
  <c r="T70" i="6"/>
  <c r="R70" i="6"/>
  <c r="P70" i="6"/>
  <c r="N70" i="6"/>
  <c r="L70" i="6"/>
  <c r="J70" i="6"/>
  <c r="H70" i="6"/>
  <c r="F70" i="6"/>
  <c r="D70" i="6"/>
  <c r="U70" i="6"/>
  <c r="S70" i="6"/>
  <c r="Q70" i="6"/>
  <c r="O70" i="6"/>
  <c r="M70" i="6"/>
  <c r="K70" i="6"/>
  <c r="I70" i="6"/>
  <c r="G70" i="6"/>
  <c r="E70" i="6"/>
  <c r="B70" i="6"/>
  <c r="C70" i="6" s="1"/>
  <c r="U70" i="5"/>
  <c r="S70" i="5"/>
  <c r="Q70" i="5"/>
  <c r="O70" i="5"/>
  <c r="M70" i="5"/>
  <c r="K70" i="5"/>
  <c r="I70" i="5"/>
  <c r="G70" i="5"/>
  <c r="E70" i="5"/>
  <c r="C70" i="5"/>
  <c r="V70" i="5"/>
  <c r="T70" i="5"/>
  <c r="R70" i="5"/>
  <c r="P70" i="5"/>
  <c r="N70" i="5"/>
  <c r="L70" i="5"/>
  <c r="J70" i="5"/>
  <c r="H70" i="5"/>
  <c r="F70" i="5"/>
  <c r="D70" i="5"/>
  <c r="B70" i="5"/>
  <c r="A71" i="6"/>
  <c r="A71" i="5"/>
  <c r="A156" i="6" l="1"/>
  <c r="U155" i="6"/>
  <c r="S155" i="6"/>
  <c r="Q155" i="6"/>
  <c r="O155" i="6"/>
  <c r="M155" i="6"/>
  <c r="K155" i="6"/>
  <c r="I155" i="6"/>
  <c r="G155" i="6"/>
  <c r="E155" i="6"/>
  <c r="V155" i="6"/>
  <c r="T155" i="6"/>
  <c r="R155" i="6"/>
  <c r="P155" i="6"/>
  <c r="N155" i="6"/>
  <c r="L155" i="6"/>
  <c r="J155" i="6"/>
  <c r="H155" i="6"/>
  <c r="F155" i="6"/>
  <c r="D155" i="6"/>
  <c r="B155" i="6"/>
  <c r="C155" i="6" s="1"/>
  <c r="V71" i="6"/>
  <c r="T71" i="6"/>
  <c r="R71" i="6"/>
  <c r="P71" i="6"/>
  <c r="N71" i="6"/>
  <c r="L71" i="6"/>
  <c r="J71" i="6"/>
  <c r="H71" i="6"/>
  <c r="F71" i="6"/>
  <c r="D71" i="6"/>
  <c r="U71" i="6"/>
  <c r="S71" i="6"/>
  <c r="Q71" i="6"/>
  <c r="O71" i="6"/>
  <c r="M71" i="6"/>
  <c r="K71" i="6"/>
  <c r="I71" i="6"/>
  <c r="G71" i="6"/>
  <c r="E71" i="6"/>
  <c r="B71" i="6"/>
  <c r="C71" i="6" s="1"/>
  <c r="V71" i="5"/>
  <c r="T71" i="5"/>
  <c r="R71" i="5"/>
  <c r="P71" i="5"/>
  <c r="N71" i="5"/>
  <c r="L71" i="5"/>
  <c r="J71" i="5"/>
  <c r="H71" i="5"/>
  <c r="F71" i="5"/>
  <c r="D71" i="5"/>
  <c r="B71" i="5"/>
  <c r="U71" i="5"/>
  <c r="S71" i="5"/>
  <c r="Q71" i="5"/>
  <c r="O71" i="5"/>
  <c r="M71" i="5"/>
  <c r="K71" i="5"/>
  <c r="I71" i="5"/>
  <c r="G71" i="5"/>
  <c r="E71" i="5"/>
  <c r="C71" i="5"/>
  <c r="A72" i="6"/>
  <c r="A72" i="5"/>
  <c r="S44" i="5"/>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T44" i="5"/>
  <c r="T43" i="5"/>
  <c r="T42" i="5"/>
  <c r="T41" i="5"/>
  <c r="T40" i="5"/>
  <c r="T39" i="5"/>
  <c r="T38" i="5"/>
  <c r="T37" i="5"/>
  <c r="T36" i="5"/>
  <c r="T35" i="5"/>
  <c r="T34" i="5"/>
  <c r="T33" i="5"/>
  <c r="T32" i="5"/>
  <c r="T31" i="5"/>
  <c r="T30" i="5"/>
  <c r="T29" i="5"/>
  <c r="T28" i="5"/>
  <c r="T27" i="5"/>
  <c r="T26" i="5"/>
  <c r="T25" i="5"/>
  <c r="T24" i="5"/>
  <c r="T23" i="5"/>
  <c r="T22" i="5"/>
  <c r="T21" i="5"/>
  <c r="T20" i="5"/>
  <c r="T19" i="5"/>
  <c r="T18" i="5"/>
  <c r="T17" i="5"/>
  <c r="T16" i="5"/>
  <c r="T15" i="5"/>
  <c r="T14" i="5"/>
  <c r="T13" i="5"/>
  <c r="T12" i="5"/>
  <c r="T11" i="5"/>
  <c r="T10" i="5"/>
  <c r="T9" i="5"/>
  <c r="T8" i="5"/>
  <c r="A157" i="6" l="1"/>
  <c r="U156" i="6"/>
  <c r="S156" i="6"/>
  <c r="Q156" i="6"/>
  <c r="O156" i="6"/>
  <c r="M156" i="6"/>
  <c r="K156" i="6"/>
  <c r="I156" i="6"/>
  <c r="G156" i="6"/>
  <c r="E156" i="6"/>
  <c r="V156" i="6"/>
  <c r="T156" i="6"/>
  <c r="R156" i="6"/>
  <c r="P156" i="6"/>
  <c r="N156" i="6"/>
  <c r="L156" i="6"/>
  <c r="J156" i="6"/>
  <c r="H156" i="6"/>
  <c r="F156" i="6"/>
  <c r="D156" i="6"/>
  <c r="B156" i="6"/>
  <c r="C156" i="6" s="1"/>
  <c r="S8" i="6"/>
  <c r="T8" i="6"/>
  <c r="T9" i="6"/>
  <c r="S9" i="6"/>
  <c r="V72" i="6"/>
  <c r="T72" i="6"/>
  <c r="R72" i="6"/>
  <c r="P72" i="6"/>
  <c r="N72" i="6"/>
  <c r="L72" i="6"/>
  <c r="J72" i="6"/>
  <c r="H72" i="6"/>
  <c r="F72" i="6"/>
  <c r="D72" i="6"/>
  <c r="U72" i="6"/>
  <c r="S72" i="6"/>
  <c r="Q72" i="6"/>
  <c r="O72" i="6"/>
  <c r="M72" i="6"/>
  <c r="K72" i="6"/>
  <c r="I72" i="6"/>
  <c r="G72" i="6"/>
  <c r="E72" i="6"/>
  <c r="B72" i="6"/>
  <c r="C72" i="6" s="1"/>
  <c r="U72" i="5"/>
  <c r="S72" i="5"/>
  <c r="Q72" i="5"/>
  <c r="O72" i="5"/>
  <c r="M72" i="5"/>
  <c r="K72" i="5"/>
  <c r="I72" i="5"/>
  <c r="G72" i="5"/>
  <c r="E72" i="5"/>
  <c r="C72" i="5"/>
  <c r="V72" i="5"/>
  <c r="T72" i="5"/>
  <c r="R72" i="5"/>
  <c r="P72" i="5"/>
  <c r="N72" i="5"/>
  <c r="L72" i="5"/>
  <c r="J72" i="5"/>
  <c r="H72" i="5"/>
  <c r="F72" i="5"/>
  <c r="D72" i="5"/>
  <c r="B72" i="5"/>
  <c r="A73" i="6"/>
  <c r="A73" i="5"/>
  <c r="A158" i="6" l="1"/>
  <c r="U157" i="6"/>
  <c r="S157" i="6"/>
  <c r="Q157" i="6"/>
  <c r="O157" i="6"/>
  <c r="M157" i="6"/>
  <c r="K157" i="6"/>
  <c r="I157" i="6"/>
  <c r="G157" i="6"/>
  <c r="E157" i="6"/>
  <c r="V157" i="6"/>
  <c r="T157" i="6"/>
  <c r="R157" i="6"/>
  <c r="P157" i="6"/>
  <c r="N157" i="6"/>
  <c r="L157" i="6"/>
  <c r="J157" i="6"/>
  <c r="H157" i="6"/>
  <c r="F157" i="6"/>
  <c r="D157" i="6"/>
  <c r="B157" i="6"/>
  <c r="C157" i="6" s="1"/>
  <c r="V73" i="6"/>
  <c r="T73" i="6"/>
  <c r="R73" i="6"/>
  <c r="P73" i="6"/>
  <c r="N73" i="6"/>
  <c r="L73" i="6"/>
  <c r="J73" i="6"/>
  <c r="H73" i="6"/>
  <c r="F73" i="6"/>
  <c r="D73" i="6"/>
  <c r="U73" i="6"/>
  <c r="S73" i="6"/>
  <c r="Q73" i="6"/>
  <c r="O73" i="6"/>
  <c r="M73" i="6"/>
  <c r="K73" i="6"/>
  <c r="I73" i="6"/>
  <c r="G73" i="6"/>
  <c r="E73" i="6"/>
  <c r="B73" i="6"/>
  <c r="C73" i="6" s="1"/>
  <c r="V73" i="5"/>
  <c r="T73" i="5"/>
  <c r="R73" i="5"/>
  <c r="P73" i="5"/>
  <c r="N73" i="5"/>
  <c r="L73" i="5"/>
  <c r="J73" i="5"/>
  <c r="H73" i="5"/>
  <c r="F73" i="5"/>
  <c r="D73" i="5"/>
  <c r="B73" i="5"/>
  <c r="U73" i="5"/>
  <c r="S73" i="5"/>
  <c r="Q73" i="5"/>
  <c r="O73" i="5"/>
  <c r="M73" i="5"/>
  <c r="K73" i="5"/>
  <c r="I73" i="5"/>
  <c r="G73" i="5"/>
  <c r="E73" i="5"/>
  <c r="C73" i="5"/>
  <c r="A74" i="6"/>
  <c r="A74" i="5"/>
  <c r="A159" i="6" l="1"/>
  <c r="U158" i="6"/>
  <c r="S158" i="6"/>
  <c r="Q158" i="6"/>
  <c r="O158" i="6"/>
  <c r="M158" i="6"/>
  <c r="K158" i="6"/>
  <c r="I158" i="6"/>
  <c r="G158" i="6"/>
  <c r="E158" i="6"/>
  <c r="V158" i="6"/>
  <c r="T158" i="6"/>
  <c r="R158" i="6"/>
  <c r="P158" i="6"/>
  <c r="N158" i="6"/>
  <c r="L158" i="6"/>
  <c r="J158" i="6"/>
  <c r="H158" i="6"/>
  <c r="F158" i="6"/>
  <c r="D158" i="6"/>
  <c r="B158" i="6"/>
  <c r="C158" i="6" s="1"/>
  <c r="V74" i="6"/>
  <c r="T74" i="6"/>
  <c r="R74" i="6"/>
  <c r="P74" i="6"/>
  <c r="N74" i="6"/>
  <c r="L74" i="6"/>
  <c r="J74" i="6"/>
  <c r="H74" i="6"/>
  <c r="F74" i="6"/>
  <c r="D74" i="6"/>
  <c r="U74" i="6"/>
  <c r="S74" i="6"/>
  <c r="Q74" i="6"/>
  <c r="O74" i="6"/>
  <c r="M74" i="6"/>
  <c r="K74" i="6"/>
  <c r="I74" i="6"/>
  <c r="G74" i="6"/>
  <c r="E74" i="6"/>
  <c r="B74" i="6"/>
  <c r="C74" i="6" s="1"/>
  <c r="U74" i="5"/>
  <c r="S74" i="5"/>
  <c r="Q74" i="5"/>
  <c r="O74" i="5"/>
  <c r="M74" i="5"/>
  <c r="K74" i="5"/>
  <c r="I74" i="5"/>
  <c r="G74" i="5"/>
  <c r="E74" i="5"/>
  <c r="C74" i="5"/>
  <c r="V74" i="5"/>
  <c r="T74" i="5"/>
  <c r="R74" i="5"/>
  <c r="P74" i="5"/>
  <c r="N74" i="5"/>
  <c r="L74" i="5"/>
  <c r="J74" i="5"/>
  <c r="H74" i="5"/>
  <c r="F74" i="5"/>
  <c r="D74" i="5"/>
  <c r="B74" i="5"/>
  <c r="A75" i="6"/>
  <c r="A75" i="5"/>
  <c r="A160" i="6" l="1"/>
  <c r="U159" i="6"/>
  <c r="S159" i="6"/>
  <c r="Q159" i="6"/>
  <c r="O159" i="6"/>
  <c r="M159" i="6"/>
  <c r="K159" i="6"/>
  <c r="I159" i="6"/>
  <c r="G159" i="6"/>
  <c r="E159" i="6"/>
  <c r="V159" i="6"/>
  <c r="T159" i="6"/>
  <c r="R159" i="6"/>
  <c r="P159" i="6"/>
  <c r="N159" i="6"/>
  <c r="L159" i="6"/>
  <c r="J159" i="6"/>
  <c r="H159" i="6"/>
  <c r="F159" i="6"/>
  <c r="D159" i="6"/>
  <c r="B159" i="6"/>
  <c r="C159" i="6" s="1"/>
  <c r="V75" i="6"/>
  <c r="T75" i="6"/>
  <c r="R75" i="6"/>
  <c r="P75" i="6"/>
  <c r="N75" i="6"/>
  <c r="L75" i="6"/>
  <c r="J75" i="6"/>
  <c r="H75" i="6"/>
  <c r="F75" i="6"/>
  <c r="D75" i="6"/>
  <c r="U75" i="6"/>
  <c r="S75" i="6"/>
  <c r="Q75" i="6"/>
  <c r="O75" i="6"/>
  <c r="M75" i="6"/>
  <c r="K75" i="6"/>
  <c r="I75" i="6"/>
  <c r="G75" i="6"/>
  <c r="E75" i="6"/>
  <c r="B75" i="6"/>
  <c r="C75" i="6" s="1"/>
  <c r="V75" i="5"/>
  <c r="T75" i="5"/>
  <c r="R75" i="5"/>
  <c r="P75" i="5"/>
  <c r="N75" i="5"/>
  <c r="L75" i="5"/>
  <c r="J75" i="5"/>
  <c r="H75" i="5"/>
  <c r="F75" i="5"/>
  <c r="D75" i="5"/>
  <c r="B75" i="5"/>
  <c r="U75" i="5"/>
  <c r="S75" i="5"/>
  <c r="Q75" i="5"/>
  <c r="O75" i="5"/>
  <c r="M75" i="5"/>
  <c r="K75" i="5"/>
  <c r="I75" i="5"/>
  <c r="G75" i="5"/>
  <c r="E75" i="5"/>
  <c r="C75" i="5"/>
  <c r="A76" i="6"/>
  <c r="A76" i="5"/>
  <c r="A161" i="6" l="1"/>
  <c r="U160" i="6"/>
  <c r="S160" i="6"/>
  <c r="Q160" i="6"/>
  <c r="O160" i="6"/>
  <c r="M160" i="6"/>
  <c r="K160" i="6"/>
  <c r="I160" i="6"/>
  <c r="G160" i="6"/>
  <c r="E160" i="6"/>
  <c r="V160" i="6"/>
  <c r="T160" i="6"/>
  <c r="R160" i="6"/>
  <c r="P160" i="6"/>
  <c r="N160" i="6"/>
  <c r="L160" i="6"/>
  <c r="J160" i="6"/>
  <c r="H160" i="6"/>
  <c r="F160" i="6"/>
  <c r="D160" i="6"/>
  <c r="B160" i="6"/>
  <c r="C160" i="6" s="1"/>
  <c r="V76" i="6"/>
  <c r="T76" i="6"/>
  <c r="R76" i="6"/>
  <c r="P76" i="6"/>
  <c r="N76" i="6"/>
  <c r="L76" i="6"/>
  <c r="J76" i="6"/>
  <c r="H76" i="6"/>
  <c r="F76" i="6"/>
  <c r="D76" i="6"/>
  <c r="U76" i="6"/>
  <c r="S76" i="6"/>
  <c r="Q76" i="6"/>
  <c r="O76" i="6"/>
  <c r="M76" i="6"/>
  <c r="K76" i="6"/>
  <c r="I76" i="6"/>
  <c r="G76" i="6"/>
  <c r="E76" i="6"/>
  <c r="B76" i="6"/>
  <c r="C76" i="6" s="1"/>
  <c r="U76" i="5"/>
  <c r="S76" i="5"/>
  <c r="Q76" i="5"/>
  <c r="O76" i="5"/>
  <c r="M76" i="5"/>
  <c r="K76" i="5"/>
  <c r="I76" i="5"/>
  <c r="G76" i="5"/>
  <c r="E76" i="5"/>
  <c r="C76" i="5"/>
  <c r="V76" i="5"/>
  <c r="T76" i="5"/>
  <c r="R76" i="5"/>
  <c r="P76" i="5"/>
  <c r="N76" i="5"/>
  <c r="L76" i="5"/>
  <c r="J76" i="5"/>
  <c r="H76" i="5"/>
  <c r="F76" i="5"/>
  <c r="D76" i="5"/>
  <c r="B76" i="5"/>
  <c r="A77" i="6"/>
  <c r="A77" i="5"/>
  <c r="A162" i="6" l="1"/>
  <c r="U161" i="6"/>
  <c r="S161" i="6"/>
  <c r="Q161" i="6"/>
  <c r="O161" i="6"/>
  <c r="M161" i="6"/>
  <c r="K161" i="6"/>
  <c r="I161" i="6"/>
  <c r="G161" i="6"/>
  <c r="E161" i="6"/>
  <c r="V161" i="6"/>
  <c r="T161" i="6"/>
  <c r="R161" i="6"/>
  <c r="P161" i="6"/>
  <c r="N161" i="6"/>
  <c r="L161" i="6"/>
  <c r="J161" i="6"/>
  <c r="H161" i="6"/>
  <c r="F161" i="6"/>
  <c r="D161" i="6"/>
  <c r="B161" i="6"/>
  <c r="C161" i="6" s="1"/>
  <c r="V77" i="6"/>
  <c r="T77" i="6"/>
  <c r="R77" i="6"/>
  <c r="P77" i="6"/>
  <c r="N77" i="6"/>
  <c r="L77" i="6"/>
  <c r="J77" i="6"/>
  <c r="H77" i="6"/>
  <c r="F77" i="6"/>
  <c r="D77" i="6"/>
  <c r="U77" i="6"/>
  <c r="S77" i="6"/>
  <c r="Q77" i="6"/>
  <c r="O77" i="6"/>
  <c r="M77" i="6"/>
  <c r="K77" i="6"/>
  <c r="I77" i="6"/>
  <c r="G77" i="6"/>
  <c r="E77" i="6"/>
  <c r="B77" i="6"/>
  <c r="C77" i="6" s="1"/>
  <c r="V77" i="5"/>
  <c r="T77" i="5"/>
  <c r="R77" i="5"/>
  <c r="P77" i="5"/>
  <c r="N77" i="5"/>
  <c r="L77" i="5"/>
  <c r="J77" i="5"/>
  <c r="H77" i="5"/>
  <c r="F77" i="5"/>
  <c r="D77" i="5"/>
  <c r="B77" i="5"/>
  <c r="U77" i="5"/>
  <c r="S77" i="5"/>
  <c r="Q77" i="5"/>
  <c r="O77" i="5"/>
  <c r="M77" i="5"/>
  <c r="K77" i="5"/>
  <c r="I77" i="5"/>
  <c r="G77" i="5"/>
  <c r="E77" i="5"/>
  <c r="C77" i="5"/>
  <c r="A78" i="6"/>
  <c r="A78" i="5"/>
  <c r="A163" i="6" l="1"/>
  <c r="U162" i="6"/>
  <c r="S162" i="6"/>
  <c r="Q162" i="6"/>
  <c r="O162" i="6"/>
  <c r="M162" i="6"/>
  <c r="K162" i="6"/>
  <c r="I162" i="6"/>
  <c r="G162" i="6"/>
  <c r="E162" i="6"/>
  <c r="V162" i="6"/>
  <c r="T162" i="6"/>
  <c r="R162" i="6"/>
  <c r="P162" i="6"/>
  <c r="N162" i="6"/>
  <c r="L162" i="6"/>
  <c r="J162" i="6"/>
  <c r="H162" i="6"/>
  <c r="F162" i="6"/>
  <c r="D162" i="6"/>
  <c r="B162" i="6"/>
  <c r="C162" i="6" s="1"/>
  <c r="V78" i="6"/>
  <c r="T78" i="6"/>
  <c r="R78" i="6"/>
  <c r="P78" i="6"/>
  <c r="N78" i="6"/>
  <c r="L78" i="6"/>
  <c r="J78" i="6"/>
  <c r="H78" i="6"/>
  <c r="F78" i="6"/>
  <c r="D78" i="6"/>
  <c r="U78" i="6"/>
  <c r="S78" i="6"/>
  <c r="Q78" i="6"/>
  <c r="O78" i="6"/>
  <c r="M78" i="6"/>
  <c r="K78" i="6"/>
  <c r="I78" i="6"/>
  <c r="G78" i="6"/>
  <c r="E78" i="6"/>
  <c r="B78" i="6"/>
  <c r="C78" i="6" s="1"/>
  <c r="U78" i="5"/>
  <c r="S78" i="5"/>
  <c r="Q78" i="5"/>
  <c r="O78" i="5"/>
  <c r="M78" i="5"/>
  <c r="K78" i="5"/>
  <c r="I78" i="5"/>
  <c r="G78" i="5"/>
  <c r="E78" i="5"/>
  <c r="C78" i="5"/>
  <c r="V78" i="5"/>
  <c r="T78" i="5"/>
  <c r="R78" i="5"/>
  <c r="P78" i="5"/>
  <c r="N78" i="5"/>
  <c r="L78" i="5"/>
  <c r="J78" i="5"/>
  <c r="H78" i="5"/>
  <c r="F78" i="5"/>
  <c r="D78" i="5"/>
  <c r="B78" i="5"/>
  <c r="A79" i="6"/>
  <c r="A79" i="5"/>
  <c r="A164" i="6" l="1"/>
  <c r="U163" i="6"/>
  <c r="S163" i="6"/>
  <c r="Q163" i="6"/>
  <c r="O163" i="6"/>
  <c r="M163" i="6"/>
  <c r="K163" i="6"/>
  <c r="I163" i="6"/>
  <c r="G163" i="6"/>
  <c r="E163" i="6"/>
  <c r="V163" i="6"/>
  <c r="T163" i="6"/>
  <c r="R163" i="6"/>
  <c r="P163" i="6"/>
  <c r="N163" i="6"/>
  <c r="L163" i="6"/>
  <c r="J163" i="6"/>
  <c r="H163" i="6"/>
  <c r="F163" i="6"/>
  <c r="D163" i="6"/>
  <c r="B163" i="6"/>
  <c r="C163" i="6" s="1"/>
  <c r="V79" i="6"/>
  <c r="T79" i="6"/>
  <c r="R79" i="6"/>
  <c r="P79" i="6"/>
  <c r="N79" i="6"/>
  <c r="L79" i="6"/>
  <c r="J79" i="6"/>
  <c r="H79" i="6"/>
  <c r="F79" i="6"/>
  <c r="D79" i="6"/>
  <c r="U79" i="6"/>
  <c r="S79" i="6"/>
  <c r="Q79" i="6"/>
  <c r="O79" i="6"/>
  <c r="M79" i="6"/>
  <c r="K79" i="6"/>
  <c r="I79" i="6"/>
  <c r="G79" i="6"/>
  <c r="E79" i="6"/>
  <c r="B79" i="6"/>
  <c r="C79" i="6" s="1"/>
  <c r="V79" i="5"/>
  <c r="T79" i="5"/>
  <c r="R79" i="5"/>
  <c r="P79" i="5"/>
  <c r="N79" i="5"/>
  <c r="L79" i="5"/>
  <c r="J79" i="5"/>
  <c r="H79" i="5"/>
  <c r="F79" i="5"/>
  <c r="D79" i="5"/>
  <c r="B79" i="5"/>
  <c r="U79" i="5"/>
  <c r="S79" i="5"/>
  <c r="Q79" i="5"/>
  <c r="O79" i="5"/>
  <c r="M79" i="5"/>
  <c r="K79" i="5"/>
  <c r="I79" i="5"/>
  <c r="G79" i="5"/>
  <c r="E79" i="5"/>
  <c r="C79" i="5"/>
  <c r="A80" i="6"/>
  <c r="A80" i="5"/>
  <c r="A165" i="6" l="1"/>
  <c r="U164" i="6"/>
  <c r="S164" i="6"/>
  <c r="Q164" i="6"/>
  <c r="O164" i="6"/>
  <c r="M164" i="6"/>
  <c r="K164" i="6"/>
  <c r="I164" i="6"/>
  <c r="G164" i="6"/>
  <c r="E164" i="6"/>
  <c r="V164" i="6"/>
  <c r="T164" i="6"/>
  <c r="R164" i="6"/>
  <c r="P164" i="6"/>
  <c r="N164" i="6"/>
  <c r="L164" i="6"/>
  <c r="J164" i="6"/>
  <c r="H164" i="6"/>
  <c r="F164" i="6"/>
  <c r="D164" i="6"/>
  <c r="B164" i="6"/>
  <c r="C164" i="6" s="1"/>
  <c r="V80" i="6"/>
  <c r="T80" i="6"/>
  <c r="R80" i="6"/>
  <c r="P80" i="6"/>
  <c r="N80" i="6"/>
  <c r="L80" i="6"/>
  <c r="J80" i="6"/>
  <c r="H80" i="6"/>
  <c r="F80" i="6"/>
  <c r="D80" i="6"/>
  <c r="U80" i="6"/>
  <c r="S80" i="6"/>
  <c r="Q80" i="6"/>
  <c r="O80" i="6"/>
  <c r="M80" i="6"/>
  <c r="K80" i="6"/>
  <c r="I80" i="6"/>
  <c r="G80" i="6"/>
  <c r="E80" i="6"/>
  <c r="B80" i="6"/>
  <c r="C80" i="6" s="1"/>
  <c r="U80" i="5"/>
  <c r="S80" i="5"/>
  <c r="Q80" i="5"/>
  <c r="O80" i="5"/>
  <c r="M80" i="5"/>
  <c r="K80" i="5"/>
  <c r="I80" i="5"/>
  <c r="G80" i="5"/>
  <c r="E80" i="5"/>
  <c r="C80" i="5"/>
  <c r="V80" i="5"/>
  <c r="T80" i="5"/>
  <c r="R80" i="5"/>
  <c r="P80" i="5"/>
  <c r="N80" i="5"/>
  <c r="L80" i="5"/>
  <c r="J80" i="5"/>
  <c r="H80" i="5"/>
  <c r="F80" i="5"/>
  <c r="D80" i="5"/>
  <c r="B80" i="5"/>
  <c r="A81" i="5"/>
  <c r="A166" i="6" l="1"/>
  <c r="U165" i="6"/>
  <c r="S165" i="6"/>
  <c r="Q165" i="6"/>
  <c r="O165" i="6"/>
  <c r="M165" i="6"/>
  <c r="K165" i="6"/>
  <c r="I165" i="6"/>
  <c r="G165" i="6"/>
  <c r="E165" i="6"/>
  <c r="V165" i="6"/>
  <c r="T165" i="6"/>
  <c r="R165" i="6"/>
  <c r="P165" i="6"/>
  <c r="N165" i="6"/>
  <c r="L165" i="6"/>
  <c r="J165" i="6"/>
  <c r="H165" i="6"/>
  <c r="F165" i="6"/>
  <c r="D165" i="6"/>
  <c r="B165" i="6"/>
  <c r="C165" i="6" s="1"/>
  <c r="V81" i="5"/>
  <c r="T81" i="5"/>
  <c r="R81" i="5"/>
  <c r="P81" i="5"/>
  <c r="N81" i="5"/>
  <c r="L81" i="5"/>
  <c r="J81" i="5"/>
  <c r="H81" i="5"/>
  <c r="F81" i="5"/>
  <c r="D81" i="5"/>
  <c r="B81" i="5"/>
  <c r="U81" i="5"/>
  <c r="S81" i="5"/>
  <c r="Q81" i="5"/>
  <c r="O81" i="5"/>
  <c r="M81" i="5"/>
  <c r="K81" i="5"/>
  <c r="I81" i="5"/>
  <c r="G81" i="5"/>
  <c r="E81" i="5"/>
  <c r="C81" i="5"/>
  <c r="A82" i="5"/>
  <c r="A167" i="6" l="1"/>
  <c r="U166" i="6"/>
  <c r="S166" i="6"/>
  <c r="Q166" i="6"/>
  <c r="O166" i="6"/>
  <c r="M166" i="6"/>
  <c r="K166" i="6"/>
  <c r="I166" i="6"/>
  <c r="G166" i="6"/>
  <c r="E166" i="6"/>
  <c r="V166" i="6"/>
  <c r="T166" i="6"/>
  <c r="R166" i="6"/>
  <c r="P166" i="6"/>
  <c r="N166" i="6"/>
  <c r="L166" i="6"/>
  <c r="J166" i="6"/>
  <c r="H166" i="6"/>
  <c r="F166" i="6"/>
  <c r="D166" i="6"/>
  <c r="B166" i="6"/>
  <c r="C166" i="6" s="1"/>
  <c r="U82" i="5"/>
  <c r="S82" i="5"/>
  <c r="Q82" i="5"/>
  <c r="O82" i="5"/>
  <c r="M82" i="5"/>
  <c r="K82" i="5"/>
  <c r="I82" i="5"/>
  <c r="G82" i="5"/>
  <c r="E82" i="5"/>
  <c r="C82" i="5"/>
  <c r="V82" i="5"/>
  <c r="T82" i="5"/>
  <c r="R82" i="5"/>
  <c r="P82" i="5"/>
  <c r="N82" i="5"/>
  <c r="L82" i="5"/>
  <c r="J82" i="5"/>
  <c r="H82" i="5"/>
  <c r="F82" i="5"/>
  <c r="D82" i="5"/>
  <c r="B82" i="5"/>
  <c r="A83" i="5"/>
  <c r="A168" i="6" l="1"/>
  <c r="U167" i="6"/>
  <c r="S167" i="6"/>
  <c r="Q167" i="6"/>
  <c r="O167" i="6"/>
  <c r="M167" i="6"/>
  <c r="K167" i="6"/>
  <c r="I167" i="6"/>
  <c r="G167" i="6"/>
  <c r="E167" i="6"/>
  <c r="V167" i="6"/>
  <c r="T167" i="6"/>
  <c r="R167" i="6"/>
  <c r="P167" i="6"/>
  <c r="N167" i="6"/>
  <c r="L167" i="6"/>
  <c r="J167" i="6"/>
  <c r="H167" i="6"/>
  <c r="F167" i="6"/>
  <c r="D167" i="6"/>
  <c r="B167" i="6"/>
  <c r="C167" i="6" s="1"/>
  <c r="V83" i="5"/>
  <c r="T83" i="5"/>
  <c r="R83" i="5"/>
  <c r="P83" i="5"/>
  <c r="N83" i="5"/>
  <c r="L83" i="5"/>
  <c r="J83" i="5"/>
  <c r="H83" i="5"/>
  <c r="F83" i="5"/>
  <c r="D83" i="5"/>
  <c r="B83" i="5"/>
  <c r="U83" i="5"/>
  <c r="S83" i="5"/>
  <c r="Q83" i="5"/>
  <c r="O83" i="5"/>
  <c r="M83" i="5"/>
  <c r="K83" i="5"/>
  <c r="I83" i="5"/>
  <c r="G83" i="5"/>
  <c r="E83" i="5"/>
  <c r="C83" i="5"/>
  <c r="A84" i="5"/>
  <c r="A169" i="6" l="1"/>
  <c r="U168" i="6"/>
  <c r="S168" i="6"/>
  <c r="Q168" i="6"/>
  <c r="O168" i="6"/>
  <c r="M168" i="6"/>
  <c r="K168" i="6"/>
  <c r="I168" i="6"/>
  <c r="G168" i="6"/>
  <c r="E168" i="6"/>
  <c r="V168" i="6"/>
  <c r="T168" i="6"/>
  <c r="R168" i="6"/>
  <c r="P168" i="6"/>
  <c r="N168" i="6"/>
  <c r="L168" i="6"/>
  <c r="J168" i="6"/>
  <c r="H168" i="6"/>
  <c r="F168" i="6"/>
  <c r="D168" i="6"/>
  <c r="B168" i="6"/>
  <c r="C168" i="6" s="1"/>
  <c r="U84" i="5"/>
  <c r="S84" i="5"/>
  <c r="Q84" i="5"/>
  <c r="O84" i="5"/>
  <c r="M84" i="5"/>
  <c r="K84" i="5"/>
  <c r="I84" i="5"/>
  <c r="G84" i="5"/>
  <c r="E84" i="5"/>
  <c r="C84" i="5"/>
  <c r="V84" i="5"/>
  <c r="T84" i="5"/>
  <c r="R84" i="5"/>
  <c r="P84" i="5"/>
  <c r="N84" i="5"/>
  <c r="L84" i="5"/>
  <c r="J84" i="5"/>
  <c r="H84" i="5"/>
  <c r="F84" i="5"/>
  <c r="D84" i="5"/>
  <c r="B84" i="5"/>
  <c r="A85" i="5"/>
  <c r="A170" i="6" l="1"/>
  <c r="U169" i="6"/>
  <c r="S169" i="6"/>
  <c r="Q169" i="6"/>
  <c r="O169" i="6"/>
  <c r="M169" i="6"/>
  <c r="K169" i="6"/>
  <c r="I169" i="6"/>
  <c r="G169" i="6"/>
  <c r="E169" i="6"/>
  <c r="V169" i="6"/>
  <c r="T169" i="6"/>
  <c r="R169" i="6"/>
  <c r="P169" i="6"/>
  <c r="N169" i="6"/>
  <c r="L169" i="6"/>
  <c r="J169" i="6"/>
  <c r="H169" i="6"/>
  <c r="F169" i="6"/>
  <c r="D169" i="6"/>
  <c r="B169" i="6"/>
  <c r="C169" i="6" s="1"/>
  <c r="V85" i="5"/>
  <c r="T85" i="5"/>
  <c r="R85" i="5"/>
  <c r="P85" i="5"/>
  <c r="N85" i="5"/>
  <c r="L85" i="5"/>
  <c r="J85" i="5"/>
  <c r="H85" i="5"/>
  <c r="F85" i="5"/>
  <c r="D85" i="5"/>
  <c r="B85" i="5"/>
  <c r="U85" i="5"/>
  <c r="S85" i="5"/>
  <c r="Q85" i="5"/>
  <c r="O85" i="5"/>
  <c r="M85" i="5"/>
  <c r="K85" i="5"/>
  <c r="I85" i="5"/>
  <c r="G85" i="5"/>
  <c r="E85" i="5"/>
  <c r="C85" i="5"/>
  <c r="A86" i="5"/>
  <c r="A171" i="6" l="1"/>
  <c r="U170" i="6"/>
  <c r="S170" i="6"/>
  <c r="Q170" i="6"/>
  <c r="O170" i="6"/>
  <c r="M170" i="6"/>
  <c r="K170" i="6"/>
  <c r="I170" i="6"/>
  <c r="G170" i="6"/>
  <c r="E170" i="6"/>
  <c r="V170" i="6"/>
  <c r="T170" i="6"/>
  <c r="R170" i="6"/>
  <c r="P170" i="6"/>
  <c r="N170" i="6"/>
  <c r="L170" i="6"/>
  <c r="J170" i="6"/>
  <c r="H170" i="6"/>
  <c r="F170" i="6"/>
  <c r="D170" i="6"/>
  <c r="B170" i="6"/>
  <c r="C170" i="6" s="1"/>
  <c r="U86" i="5"/>
  <c r="S86" i="5"/>
  <c r="Q86" i="5"/>
  <c r="O86" i="5"/>
  <c r="M86" i="5"/>
  <c r="K86" i="5"/>
  <c r="I86" i="5"/>
  <c r="G86" i="5"/>
  <c r="E86" i="5"/>
  <c r="C86" i="5"/>
  <c r="V86" i="5"/>
  <c r="T86" i="5"/>
  <c r="R86" i="5"/>
  <c r="P86" i="5"/>
  <c r="N86" i="5"/>
  <c r="L86" i="5"/>
  <c r="J86" i="5"/>
  <c r="H86" i="5"/>
  <c r="F86" i="5"/>
  <c r="D86" i="5"/>
  <c r="B86" i="5"/>
  <c r="A87" i="5"/>
  <c r="A172" i="6" l="1"/>
  <c r="U171" i="6"/>
  <c r="S171" i="6"/>
  <c r="Q171" i="6"/>
  <c r="O171" i="6"/>
  <c r="M171" i="6"/>
  <c r="K171" i="6"/>
  <c r="I171" i="6"/>
  <c r="G171" i="6"/>
  <c r="E171" i="6"/>
  <c r="V171" i="6"/>
  <c r="T171" i="6"/>
  <c r="R171" i="6"/>
  <c r="P171" i="6"/>
  <c r="N171" i="6"/>
  <c r="L171" i="6"/>
  <c r="J171" i="6"/>
  <c r="H171" i="6"/>
  <c r="F171" i="6"/>
  <c r="D171" i="6"/>
  <c r="B171" i="6"/>
  <c r="C171" i="6" s="1"/>
  <c r="V87" i="5"/>
  <c r="T87" i="5"/>
  <c r="R87" i="5"/>
  <c r="P87" i="5"/>
  <c r="N87" i="5"/>
  <c r="L87" i="5"/>
  <c r="J87" i="5"/>
  <c r="H87" i="5"/>
  <c r="F87" i="5"/>
  <c r="D87" i="5"/>
  <c r="B87" i="5"/>
  <c r="U87" i="5"/>
  <c r="S87" i="5"/>
  <c r="Q87" i="5"/>
  <c r="O87" i="5"/>
  <c r="M87" i="5"/>
  <c r="K87" i="5"/>
  <c r="I87" i="5"/>
  <c r="G87" i="5"/>
  <c r="E87" i="5"/>
  <c r="C87" i="5"/>
  <c r="A88" i="5"/>
  <c r="A173" i="6" l="1"/>
  <c r="U172" i="6"/>
  <c r="S172" i="6"/>
  <c r="Q172" i="6"/>
  <c r="O172" i="6"/>
  <c r="M172" i="6"/>
  <c r="K172" i="6"/>
  <c r="I172" i="6"/>
  <c r="G172" i="6"/>
  <c r="E172" i="6"/>
  <c r="V172" i="6"/>
  <c r="T172" i="6"/>
  <c r="R172" i="6"/>
  <c r="P172" i="6"/>
  <c r="N172" i="6"/>
  <c r="L172" i="6"/>
  <c r="J172" i="6"/>
  <c r="H172" i="6"/>
  <c r="F172" i="6"/>
  <c r="D172" i="6"/>
  <c r="B172" i="6"/>
  <c r="C172" i="6" s="1"/>
  <c r="U88" i="5"/>
  <c r="S88" i="5"/>
  <c r="Q88" i="5"/>
  <c r="O88" i="5"/>
  <c r="M88" i="5"/>
  <c r="K88" i="5"/>
  <c r="I88" i="5"/>
  <c r="G88" i="5"/>
  <c r="E88" i="5"/>
  <c r="C88" i="5"/>
  <c r="V88" i="5"/>
  <c r="T88" i="5"/>
  <c r="R88" i="5"/>
  <c r="P88" i="5"/>
  <c r="N88" i="5"/>
  <c r="L88" i="5"/>
  <c r="J88" i="5"/>
  <c r="H88" i="5"/>
  <c r="F88" i="5"/>
  <c r="D88" i="5"/>
  <c r="B88" i="5"/>
  <c r="A89" i="5"/>
  <c r="A174" i="6" l="1"/>
  <c r="U173" i="6"/>
  <c r="S173" i="6"/>
  <c r="Q173" i="6"/>
  <c r="O173" i="6"/>
  <c r="M173" i="6"/>
  <c r="K173" i="6"/>
  <c r="I173" i="6"/>
  <c r="G173" i="6"/>
  <c r="E173" i="6"/>
  <c r="V173" i="6"/>
  <c r="T173" i="6"/>
  <c r="R173" i="6"/>
  <c r="P173" i="6"/>
  <c r="N173" i="6"/>
  <c r="L173" i="6"/>
  <c r="J173" i="6"/>
  <c r="H173" i="6"/>
  <c r="F173" i="6"/>
  <c r="D173" i="6"/>
  <c r="B173" i="6"/>
  <c r="C173" i="6" s="1"/>
  <c r="V89" i="5"/>
  <c r="T89" i="5"/>
  <c r="R89" i="5"/>
  <c r="P89" i="5"/>
  <c r="N89" i="5"/>
  <c r="L89" i="5"/>
  <c r="J89" i="5"/>
  <c r="H89" i="5"/>
  <c r="F89" i="5"/>
  <c r="D89" i="5"/>
  <c r="B89" i="5"/>
  <c r="U89" i="5"/>
  <c r="S89" i="5"/>
  <c r="Q89" i="5"/>
  <c r="O89" i="5"/>
  <c r="M89" i="5"/>
  <c r="K89" i="5"/>
  <c r="I89" i="5"/>
  <c r="G89" i="5"/>
  <c r="E89" i="5"/>
  <c r="C89" i="5"/>
  <c r="A90" i="5"/>
  <c r="A175" i="6" l="1"/>
  <c r="U174" i="6"/>
  <c r="S174" i="6"/>
  <c r="Q174" i="6"/>
  <c r="O174" i="6"/>
  <c r="M174" i="6"/>
  <c r="K174" i="6"/>
  <c r="I174" i="6"/>
  <c r="G174" i="6"/>
  <c r="E174" i="6"/>
  <c r="V174" i="6"/>
  <c r="T174" i="6"/>
  <c r="R174" i="6"/>
  <c r="P174" i="6"/>
  <c r="N174" i="6"/>
  <c r="L174" i="6"/>
  <c r="J174" i="6"/>
  <c r="H174" i="6"/>
  <c r="F174" i="6"/>
  <c r="D174" i="6"/>
  <c r="B174" i="6"/>
  <c r="C174" i="6" s="1"/>
  <c r="U90" i="5"/>
  <c r="S90" i="5"/>
  <c r="Q90" i="5"/>
  <c r="O90" i="5"/>
  <c r="M90" i="5"/>
  <c r="K90" i="5"/>
  <c r="I90" i="5"/>
  <c r="G90" i="5"/>
  <c r="E90" i="5"/>
  <c r="C90" i="5"/>
  <c r="V90" i="5"/>
  <c r="T90" i="5"/>
  <c r="R90" i="5"/>
  <c r="P90" i="5"/>
  <c r="N90" i="5"/>
  <c r="L90" i="5"/>
  <c r="J90" i="5"/>
  <c r="H90" i="5"/>
  <c r="F90" i="5"/>
  <c r="D90" i="5"/>
  <c r="B90" i="5"/>
  <c r="A91" i="5"/>
  <c r="A176" i="6" l="1"/>
  <c r="U175" i="6"/>
  <c r="S175" i="6"/>
  <c r="Q175" i="6"/>
  <c r="O175" i="6"/>
  <c r="M175" i="6"/>
  <c r="K175" i="6"/>
  <c r="I175" i="6"/>
  <c r="G175" i="6"/>
  <c r="E175" i="6"/>
  <c r="V175" i="6"/>
  <c r="T175" i="6"/>
  <c r="R175" i="6"/>
  <c r="P175" i="6"/>
  <c r="N175" i="6"/>
  <c r="L175" i="6"/>
  <c r="J175" i="6"/>
  <c r="H175" i="6"/>
  <c r="F175" i="6"/>
  <c r="D175" i="6"/>
  <c r="B175" i="6"/>
  <c r="C175" i="6" s="1"/>
  <c r="V91" i="5"/>
  <c r="T91" i="5"/>
  <c r="R91" i="5"/>
  <c r="P91" i="5"/>
  <c r="N91" i="5"/>
  <c r="L91" i="5"/>
  <c r="J91" i="5"/>
  <c r="H91" i="5"/>
  <c r="F91" i="5"/>
  <c r="D91" i="5"/>
  <c r="B91" i="5"/>
  <c r="U91" i="5"/>
  <c r="S91" i="5"/>
  <c r="Q91" i="5"/>
  <c r="O91" i="5"/>
  <c r="M91" i="5"/>
  <c r="K91" i="5"/>
  <c r="I91" i="5"/>
  <c r="G91" i="5"/>
  <c r="E91" i="5"/>
  <c r="C91" i="5"/>
  <c r="A92" i="5"/>
  <c r="A177" i="6" l="1"/>
  <c r="U176" i="6"/>
  <c r="S176" i="6"/>
  <c r="Q176" i="6"/>
  <c r="O176" i="6"/>
  <c r="M176" i="6"/>
  <c r="K176" i="6"/>
  <c r="I176" i="6"/>
  <c r="G176" i="6"/>
  <c r="E176" i="6"/>
  <c r="V176" i="6"/>
  <c r="T176" i="6"/>
  <c r="R176" i="6"/>
  <c r="P176" i="6"/>
  <c r="N176" i="6"/>
  <c r="L176" i="6"/>
  <c r="J176" i="6"/>
  <c r="H176" i="6"/>
  <c r="F176" i="6"/>
  <c r="D176" i="6"/>
  <c r="B176" i="6"/>
  <c r="C176" i="6" s="1"/>
  <c r="U92" i="5"/>
  <c r="S92" i="5"/>
  <c r="Q92" i="5"/>
  <c r="O92" i="5"/>
  <c r="M92" i="5"/>
  <c r="K92" i="5"/>
  <c r="I92" i="5"/>
  <c r="G92" i="5"/>
  <c r="E92" i="5"/>
  <c r="C92" i="5"/>
  <c r="V92" i="5"/>
  <c r="T92" i="5"/>
  <c r="R92" i="5"/>
  <c r="P92" i="5"/>
  <c r="N92" i="5"/>
  <c r="L92" i="5"/>
  <c r="J92" i="5"/>
  <c r="H92" i="5"/>
  <c r="F92" i="5"/>
  <c r="D92" i="5"/>
  <c r="B92" i="5"/>
  <c r="A93" i="5"/>
  <c r="A178" i="6" l="1"/>
  <c r="U177" i="6"/>
  <c r="S177" i="6"/>
  <c r="Q177" i="6"/>
  <c r="O177" i="6"/>
  <c r="M177" i="6"/>
  <c r="K177" i="6"/>
  <c r="I177" i="6"/>
  <c r="G177" i="6"/>
  <c r="E177" i="6"/>
  <c r="V177" i="6"/>
  <c r="T177" i="6"/>
  <c r="R177" i="6"/>
  <c r="P177" i="6"/>
  <c r="N177" i="6"/>
  <c r="L177" i="6"/>
  <c r="J177" i="6"/>
  <c r="H177" i="6"/>
  <c r="F177" i="6"/>
  <c r="D177" i="6"/>
  <c r="B177" i="6"/>
  <c r="C177" i="6" s="1"/>
  <c r="V93" i="5"/>
  <c r="T93" i="5"/>
  <c r="R93" i="5"/>
  <c r="P93" i="5"/>
  <c r="N93" i="5"/>
  <c r="L93" i="5"/>
  <c r="J93" i="5"/>
  <c r="H93" i="5"/>
  <c r="F93" i="5"/>
  <c r="D93" i="5"/>
  <c r="B93" i="5"/>
  <c r="U93" i="5"/>
  <c r="S93" i="5"/>
  <c r="Q93" i="5"/>
  <c r="O93" i="5"/>
  <c r="M93" i="5"/>
  <c r="K93" i="5"/>
  <c r="I93" i="5"/>
  <c r="G93" i="5"/>
  <c r="E93" i="5"/>
  <c r="C93" i="5"/>
  <c r="A94" i="5"/>
  <c r="A179" i="6" l="1"/>
  <c r="U178" i="6"/>
  <c r="V178" i="6"/>
  <c r="S178" i="6"/>
  <c r="Q178" i="6"/>
  <c r="O178" i="6"/>
  <c r="M178" i="6"/>
  <c r="K178" i="6"/>
  <c r="I178" i="6"/>
  <c r="G178" i="6"/>
  <c r="E178" i="6"/>
  <c r="T178" i="6"/>
  <c r="R178" i="6"/>
  <c r="P178" i="6"/>
  <c r="N178" i="6"/>
  <c r="L178" i="6"/>
  <c r="J178" i="6"/>
  <c r="H178" i="6"/>
  <c r="F178" i="6"/>
  <c r="D178" i="6"/>
  <c r="B178" i="6"/>
  <c r="C178" i="6" s="1"/>
  <c r="U94" i="5"/>
  <c r="S94" i="5"/>
  <c r="Q94" i="5"/>
  <c r="O94" i="5"/>
  <c r="M94" i="5"/>
  <c r="K94" i="5"/>
  <c r="I94" i="5"/>
  <c r="G94" i="5"/>
  <c r="E94" i="5"/>
  <c r="C94" i="5"/>
  <c r="V94" i="5"/>
  <c r="T94" i="5"/>
  <c r="R94" i="5"/>
  <c r="P94" i="5"/>
  <c r="N94" i="5"/>
  <c r="L94" i="5"/>
  <c r="J94" i="5"/>
  <c r="H94" i="5"/>
  <c r="F94" i="5"/>
  <c r="D94" i="5"/>
  <c r="B94" i="5"/>
  <c r="A95" i="5"/>
  <c r="A180" i="6" l="1"/>
  <c r="U179" i="6"/>
  <c r="S179" i="6"/>
  <c r="Q179" i="6"/>
  <c r="O179" i="6"/>
  <c r="M179" i="6"/>
  <c r="K179" i="6"/>
  <c r="I179" i="6"/>
  <c r="G179" i="6"/>
  <c r="E179" i="6"/>
  <c r="T179" i="6"/>
  <c r="P179" i="6"/>
  <c r="L179" i="6"/>
  <c r="H179" i="6"/>
  <c r="D179" i="6"/>
  <c r="V179" i="6"/>
  <c r="R179" i="6"/>
  <c r="N179" i="6"/>
  <c r="J179" i="6"/>
  <c r="F179" i="6"/>
  <c r="B179" i="6"/>
  <c r="C179" i="6" s="1"/>
  <c r="V95" i="5"/>
  <c r="T95" i="5"/>
  <c r="R95" i="5"/>
  <c r="P95" i="5"/>
  <c r="N95" i="5"/>
  <c r="L95" i="5"/>
  <c r="J95" i="5"/>
  <c r="H95" i="5"/>
  <c r="F95" i="5"/>
  <c r="D95" i="5"/>
  <c r="B95" i="5"/>
  <c r="U95" i="5"/>
  <c r="S95" i="5"/>
  <c r="Q95" i="5"/>
  <c r="O95" i="5"/>
  <c r="M95" i="5"/>
  <c r="K95" i="5"/>
  <c r="I95" i="5"/>
  <c r="G95" i="5"/>
  <c r="E95" i="5"/>
  <c r="C95" i="5"/>
  <c r="A96" i="5"/>
  <c r="A181" i="6" l="1"/>
  <c r="U180" i="6"/>
  <c r="S180" i="6"/>
  <c r="Q180" i="6"/>
  <c r="O180" i="6"/>
  <c r="M180" i="6"/>
  <c r="K180" i="6"/>
  <c r="I180" i="6"/>
  <c r="G180" i="6"/>
  <c r="E180" i="6"/>
  <c r="V180" i="6"/>
  <c r="R180" i="6"/>
  <c r="N180" i="6"/>
  <c r="J180" i="6"/>
  <c r="F180" i="6"/>
  <c r="B180" i="6"/>
  <c r="C180" i="6" s="1"/>
  <c r="T180" i="6"/>
  <c r="P180" i="6"/>
  <c r="L180" i="6"/>
  <c r="H180" i="6"/>
  <c r="D180" i="6"/>
  <c r="U96" i="5"/>
  <c r="S96" i="5"/>
  <c r="Q96" i="5"/>
  <c r="O96" i="5"/>
  <c r="M96" i="5"/>
  <c r="K96" i="5"/>
  <c r="I96" i="5"/>
  <c r="G96" i="5"/>
  <c r="E96" i="5"/>
  <c r="C96" i="5"/>
  <c r="V96" i="5"/>
  <c r="T96" i="5"/>
  <c r="R96" i="5"/>
  <c r="P96" i="5"/>
  <c r="N96" i="5"/>
  <c r="L96" i="5"/>
  <c r="J96" i="5"/>
  <c r="H96" i="5"/>
  <c r="F96" i="5"/>
  <c r="D96" i="5"/>
  <c r="B96" i="5"/>
  <c r="A97" i="5"/>
  <c r="A182" i="6" l="1"/>
  <c r="U181" i="6"/>
  <c r="S181" i="6"/>
  <c r="Q181" i="6"/>
  <c r="O181" i="6"/>
  <c r="M181" i="6"/>
  <c r="K181" i="6"/>
  <c r="I181" i="6"/>
  <c r="G181" i="6"/>
  <c r="E181" i="6"/>
  <c r="T181" i="6"/>
  <c r="P181" i="6"/>
  <c r="L181" i="6"/>
  <c r="H181" i="6"/>
  <c r="D181" i="6"/>
  <c r="V181" i="6"/>
  <c r="R181" i="6"/>
  <c r="N181" i="6"/>
  <c r="J181" i="6"/>
  <c r="F181" i="6"/>
  <c r="B181" i="6"/>
  <c r="C181" i="6" s="1"/>
  <c r="V97" i="5"/>
  <c r="T97" i="5"/>
  <c r="R97" i="5"/>
  <c r="P97" i="5"/>
  <c r="N97" i="5"/>
  <c r="L97" i="5"/>
  <c r="J97" i="5"/>
  <c r="H97" i="5"/>
  <c r="F97" i="5"/>
  <c r="D97" i="5"/>
  <c r="B97" i="5"/>
  <c r="U97" i="5"/>
  <c r="S97" i="5"/>
  <c r="Q97" i="5"/>
  <c r="O97" i="5"/>
  <c r="M97" i="5"/>
  <c r="K97" i="5"/>
  <c r="I97" i="5"/>
  <c r="G97" i="5"/>
  <c r="E97" i="5"/>
  <c r="C97" i="5"/>
  <c r="A98" i="5"/>
  <c r="A183" i="6" l="1"/>
  <c r="U182" i="6"/>
  <c r="S182" i="6"/>
  <c r="Q182" i="6"/>
  <c r="O182" i="6"/>
  <c r="M182" i="6"/>
  <c r="K182" i="6"/>
  <c r="I182" i="6"/>
  <c r="G182" i="6"/>
  <c r="E182" i="6"/>
  <c r="V182" i="6"/>
  <c r="R182" i="6"/>
  <c r="N182" i="6"/>
  <c r="J182" i="6"/>
  <c r="F182" i="6"/>
  <c r="B182" i="6"/>
  <c r="C182" i="6" s="1"/>
  <c r="T182" i="6"/>
  <c r="P182" i="6"/>
  <c r="L182" i="6"/>
  <c r="H182" i="6"/>
  <c r="D182" i="6"/>
  <c r="U98" i="5"/>
  <c r="S98" i="5"/>
  <c r="Q98" i="5"/>
  <c r="O98" i="5"/>
  <c r="M98" i="5"/>
  <c r="K98" i="5"/>
  <c r="I98" i="5"/>
  <c r="G98" i="5"/>
  <c r="E98" i="5"/>
  <c r="C98" i="5"/>
  <c r="V98" i="5"/>
  <c r="T98" i="5"/>
  <c r="R98" i="5"/>
  <c r="P98" i="5"/>
  <c r="N98" i="5"/>
  <c r="L98" i="5"/>
  <c r="J98" i="5"/>
  <c r="H98" i="5"/>
  <c r="F98" i="5"/>
  <c r="D98" i="5"/>
  <c r="B98" i="5"/>
  <c r="A99" i="5"/>
  <c r="A184" i="6" l="1"/>
  <c r="U183" i="6"/>
  <c r="S183" i="6"/>
  <c r="Q183" i="6"/>
  <c r="O183" i="6"/>
  <c r="M183" i="6"/>
  <c r="K183" i="6"/>
  <c r="I183" i="6"/>
  <c r="G183" i="6"/>
  <c r="E183" i="6"/>
  <c r="T183" i="6"/>
  <c r="P183" i="6"/>
  <c r="L183" i="6"/>
  <c r="H183" i="6"/>
  <c r="D183" i="6"/>
  <c r="V183" i="6"/>
  <c r="R183" i="6"/>
  <c r="N183" i="6"/>
  <c r="J183" i="6"/>
  <c r="F183" i="6"/>
  <c r="B183" i="6"/>
  <c r="C183" i="6" s="1"/>
  <c r="V99" i="5"/>
  <c r="T99" i="5"/>
  <c r="R99" i="5"/>
  <c r="P99" i="5"/>
  <c r="N99" i="5"/>
  <c r="L99" i="5"/>
  <c r="J99" i="5"/>
  <c r="H99" i="5"/>
  <c r="F99" i="5"/>
  <c r="D99" i="5"/>
  <c r="B99" i="5"/>
  <c r="U99" i="5"/>
  <c r="S99" i="5"/>
  <c r="Q99" i="5"/>
  <c r="O99" i="5"/>
  <c r="M99" i="5"/>
  <c r="K99" i="5"/>
  <c r="I99" i="5"/>
  <c r="G99" i="5"/>
  <c r="E99" i="5"/>
  <c r="C99" i="5"/>
  <c r="A100" i="5"/>
  <c r="A185" i="6" l="1"/>
  <c r="U184" i="6"/>
  <c r="S184" i="6"/>
  <c r="Q184" i="6"/>
  <c r="O184" i="6"/>
  <c r="M184" i="6"/>
  <c r="K184" i="6"/>
  <c r="I184" i="6"/>
  <c r="G184" i="6"/>
  <c r="E184" i="6"/>
  <c r="V184" i="6"/>
  <c r="R184" i="6"/>
  <c r="N184" i="6"/>
  <c r="J184" i="6"/>
  <c r="F184" i="6"/>
  <c r="B184" i="6"/>
  <c r="C184" i="6" s="1"/>
  <c r="T184" i="6"/>
  <c r="P184" i="6"/>
  <c r="L184" i="6"/>
  <c r="H184" i="6"/>
  <c r="D184" i="6"/>
  <c r="U100" i="5"/>
  <c r="S100" i="5"/>
  <c r="Q100" i="5"/>
  <c r="O100" i="5"/>
  <c r="M100" i="5"/>
  <c r="K100" i="5"/>
  <c r="I100" i="5"/>
  <c r="G100" i="5"/>
  <c r="E100" i="5"/>
  <c r="C100" i="5"/>
  <c r="V100" i="5"/>
  <c r="T100" i="5"/>
  <c r="R100" i="5"/>
  <c r="P100" i="5"/>
  <c r="N100" i="5"/>
  <c r="L100" i="5"/>
  <c r="J100" i="5"/>
  <c r="H100" i="5"/>
  <c r="F100" i="5"/>
  <c r="D100" i="5"/>
  <c r="B100" i="5"/>
  <c r="A101" i="5"/>
  <c r="A186" i="6" l="1"/>
  <c r="U185" i="6"/>
  <c r="S185" i="6"/>
  <c r="Q185" i="6"/>
  <c r="O185" i="6"/>
  <c r="M185" i="6"/>
  <c r="K185" i="6"/>
  <c r="I185" i="6"/>
  <c r="G185" i="6"/>
  <c r="E185" i="6"/>
  <c r="T185" i="6"/>
  <c r="P185" i="6"/>
  <c r="L185" i="6"/>
  <c r="H185" i="6"/>
  <c r="D185" i="6"/>
  <c r="V185" i="6"/>
  <c r="R185" i="6"/>
  <c r="N185" i="6"/>
  <c r="J185" i="6"/>
  <c r="F185" i="6"/>
  <c r="B185" i="6"/>
  <c r="C185" i="6" s="1"/>
  <c r="V101" i="5"/>
  <c r="T101" i="5"/>
  <c r="R101" i="5"/>
  <c r="P101" i="5"/>
  <c r="N101" i="5"/>
  <c r="L101" i="5"/>
  <c r="J101" i="5"/>
  <c r="H101" i="5"/>
  <c r="F101" i="5"/>
  <c r="D101" i="5"/>
  <c r="B101" i="5"/>
  <c r="U101" i="5"/>
  <c r="S101" i="5"/>
  <c r="Q101" i="5"/>
  <c r="O101" i="5"/>
  <c r="M101" i="5"/>
  <c r="K101" i="5"/>
  <c r="I101" i="5"/>
  <c r="G101" i="5"/>
  <c r="E101" i="5"/>
  <c r="C101" i="5"/>
  <c r="A102" i="5"/>
  <c r="A187" i="6" l="1"/>
  <c r="U186" i="6"/>
  <c r="S186" i="6"/>
  <c r="Q186" i="6"/>
  <c r="O186" i="6"/>
  <c r="M186" i="6"/>
  <c r="K186" i="6"/>
  <c r="I186" i="6"/>
  <c r="G186" i="6"/>
  <c r="E186" i="6"/>
  <c r="V186" i="6"/>
  <c r="R186" i="6"/>
  <c r="N186" i="6"/>
  <c r="J186" i="6"/>
  <c r="F186" i="6"/>
  <c r="B186" i="6"/>
  <c r="C186" i="6" s="1"/>
  <c r="T186" i="6"/>
  <c r="P186" i="6"/>
  <c r="L186" i="6"/>
  <c r="H186" i="6"/>
  <c r="D186" i="6"/>
  <c r="U102" i="5"/>
  <c r="S102" i="5"/>
  <c r="Q102" i="5"/>
  <c r="O102" i="5"/>
  <c r="M102" i="5"/>
  <c r="K102" i="5"/>
  <c r="I102" i="5"/>
  <c r="G102" i="5"/>
  <c r="E102" i="5"/>
  <c r="C102" i="5"/>
  <c r="V102" i="5"/>
  <c r="T102" i="5"/>
  <c r="R102" i="5"/>
  <c r="P102" i="5"/>
  <c r="N102" i="5"/>
  <c r="L102" i="5"/>
  <c r="J102" i="5"/>
  <c r="H102" i="5"/>
  <c r="F102" i="5"/>
  <c r="D102" i="5"/>
  <c r="B102" i="5"/>
  <c r="A103" i="5"/>
  <c r="A188" i="6" l="1"/>
  <c r="U187" i="6"/>
  <c r="S187" i="6"/>
  <c r="Q187" i="6"/>
  <c r="O187" i="6"/>
  <c r="M187" i="6"/>
  <c r="K187" i="6"/>
  <c r="I187" i="6"/>
  <c r="G187" i="6"/>
  <c r="E187" i="6"/>
  <c r="T187" i="6"/>
  <c r="P187" i="6"/>
  <c r="L187" i="6"/>
  <c r="H187" i="6"/>
  <c r="D187" i="6"/>
  <c r="V187" i="6"/>
  <c r="R187" i="6"/>
  <c r="N187" i="6"/>
  <c r="J187" i="6"/>
  <c r="F187" i="6"/>
  <c r="B187" i="6"/>
  <c r="C187" i="6" s="1"/>
  <c r="V103" i="5"/>
  <c r="T103" i="5"/>
  <c r="R103" i="5"/>
  <c r="P103" i="5"/>
  <c r="N103" i="5"/>
  <c r="L103" i="5"/>
  <c r="J103" i="5"/>
  <c r="H103" i="5"/>
  <c r="F103" i="5"/>
  <c r="D103" i="5"/>
  <c r="B103" i="5"/>
  <c r="U103" i="5"/>
  <c r="S103" i="5"/>
  <c r="Q103" i="5"/>
  <c r="O103" i="5"/>
  <c r="M103" i="5"/>
  <c r="K103" i="5"/>
  <c r="I103" i="5"/>
  <c r="G103" i="5"/>
  <c r="E103" i="5"/>
  <c r="C103" i="5"/>
  <c r="A104" i="5"/>
  <c r="V188" i="6" l="1"/>
  <c r="T188" i="6"/>
  <c r="R188" i="6"/>
  <c r="P188" i="6"/>
  <c r="A189" i="6"/>
  <c r="U188" i="6"/>
  <c r="S188" i="6"/>
  <c r="Q188" i="6"/>
  <c r="O188" i="6"/>
  <c r="M188" i="6"/>
  <c r="K188" i="6"/>
  <c r="I188" i="6"/>
  <c r="G188" i="6"/>
  <c r="E188" i="6"/>
  <c r="N188" i="6"/>
  <c r="J188" i="6"/>
  <c r="F188" i="6"/>
  <c r="B188" i="6"/>
  <c r="C188" i="6" s="1"/>
  <c r="L188" i="6"/>
  <c r="H188" i="6"/>
  <c r="D188" i="6"/>
  <c r="U104" i="5"/>
  <c r="S104" i="5"/>
  <c r="Q104" i="5"/>
  <c r="O104" i="5"/>
  <c r="M104" i="5"/>
  <c r="K104" i="5"/>
  <c r="I104" i="5"/>
  <c r="G104" i="5"/>
  <c r="E104" i="5"/>
  <c r="C104" i="5"/>
  <c r="V104" i="5"/>
  <c r="T104" i="5"/>
  <c r="R104" i="5"/>
  <c r="P104" i="5"/>
  <c r="N104" i="5"/>
  <c r="L104" i="5"/>
  <c r="J104" i="5"/>
  <c r="H104" i="5"/>
  <c r="F104" i="5"/>
  <c r="D104" i="5"/>
  <c r="B104" i="5"/>
  <c r="A105" i="5"/>
  <c r="V189" i="6" l="1"/>
  <c r="T189" i="6"/>
  <c r="R189" i="6"/>
  <c r="P189" i="6"/>
  <c r="N189" i="6"/>
  <c r="L189" i="6"/>
  <c r="J189" i="6"/>
  <c r="H189" i="6"/>
  <c r="F189" i="6"/>
  <c r="D189" i="6"/>
  <c r="B189" i="6"/>
  <c r="C189" i="6" s="1"/>
  <c r="A190" i="6"/>
  <c r="U189" i="6"/>
  <c r="S189" i="6"/>
  <c r="Q189" i="6"/>
  <c r="O189" i="6"/>
  <c r="M189" i="6"/>
  <c r="K189" i="6"/>
  <c r="I189" i="6"/>
  <c r="G189" i="6"/>
  <c r="E189" i="6"/>
  <c r="V105" i="5"/>
  <c r="T105" i="5"/>
  <c r="R105" i="5"/>
  <c r="P105" i="5"/>
  <c r="N105" i="5"/>
  <c r="L105" i="5"/>
  <c r="J105" i="5"/>
  <c r="H105" i="5"/>
  <c r="F105" i="5"/>
  <c r="D105" i="5"/>
  <c r="B105" i="5"/>
  <c r="U105" i="5"/>
  <c r="S105" i="5"/>
  <c r="Q105" i="5"/>
  <c r="O105" i="5"/>
  <c r="M105" i="5"/>
  <c r="K105" i="5"/>
  <c r="I105" i="5"/>
  <c r="G105" i="5"/>
  <c r="E105" i="5"/>
  <c r="C105" i="5"/>
  <c r="A106" i="5"/>
  <c r="V190" i="6" l="1"/>
  <c r="T190" i="6"/>
  <c r="R190" i="6"/>
  <c r="P190" i="6"/>
  <c r="N190" i="6"/>
  <c r="L190" i="6"/>
  <c r="J190" i="6"/>
  <c r="H190" i="6"/>
  <c r="F190" i="6"/>
  <c r="D190" i="6"/>
  <c r="B190" i="6"/>
  <c r="C190" i="6" s="1"/>
  <c r="A191" i="6"/>
  <c r="U190" i="6"/>
  <c r="S190" i="6"/>
  <c r="Q190" i="6"/>
  <c r="O190" i="6"/>
  <c r="M190" i="6"/>
  <c r="K190" i="6"/>
  <c r="I190" i="6"/>
  <c r="G190" i="6"/>
  <c r="E190" i="6"/>
  <c r="U106" i="5"/>
  <c r="S106" i="5"/>
  <c r="Q106" i="5"/>
  <c r="O106" i="5"/>
  <c r="M106" i="5"/>
  <c r="K106" i="5"/>
  <c r="I106" i="5"/>
  <c r="G106" i="5"/>
  <c r="E106" i="5"/>
  <c r="C106" i="5"/>
  <c r="V106" i="5"/>
  <c r="T106" i="5"/>
  <c r="R106" i="5"/>
  <c r="P106" i="5"/>
  <c r="N106" i="5"/>
  <c r="L106" i="5"/>
  <c r="J106" i="5"/>
  <c r="H106" i="5"/>
  <c r="F106" i="5"/>
  <c r="D106" i="5"/>
  <c r="B106" i="5"/>
  <c r="A107" i="5"/>
  <c r="V191" i="6" l="1"/>
  <c r="T191" i="6"/>
  <c r="R191" i="6"/>
  <c r="P191" i="6"/>
  <c r="N191" i="6"/>
  <c r="L191" i="6"/>
  <c r="J191" i="6"/>
  <c r="H191" i="6"/>
  <c r="F191" i="6"/>
  <c r="D191" i="6"/>
  <c r="B191" i="6"/>
  <c r="C191" i="6" s="1"/>
  <c r="A192" i="6"/>
  <c r="U191" i="6"/>
  <c r="S191" i="6"/>
  <c r="Q191" i="6"/>
  <c r="O191" i="6"/>
  <c r="M191" i="6"/>
  <c r="K191" i="6"/>
  <c r="I191" i="6"/>
  <c r="G191" i="6"/>
  <c r="E191" i="6"/>
  <c r="V107" i="5"/>
  <c r="T107" i="5"/>
  <c r="R107" i="5"/>
  <c r="P107" i="5"/>
  <c r="N107" i="5"/>
  <c r="L107" i="5"/>
  <c r="J107" i="5"/>
  <c r="H107" i="5"/>
  <c r="F107" i="5"/>
  <c r="D107" i="5"/>
  <c r="B107" i="5"/>
  <c r="U107" i="5"/>
  <c r="S107" i="5"/>
  <c r="Q107" i="5"/>
  <c r="O107" i="5"/>
  <c r="M107" i="5"/>
  <c r="K107" i="5"/>
  <c r="I107" i="5"/>
  <c r="G107" i="5"/>
  <c r="E107" i="5"/>
  <c r="C107" i="5"/>
  <c r="A108" i="5"/>
  <c r="V192" i="6" l="1"/>
  <c r="T192" i="6"/>
  <c r="R192" i="6"/>
  <c r="P192" i="6"/>
  <c r="N192" i="6"/>
  <c r="L192" i="6"/>
  <c r="J192" i="6"/>
  <c r="H192" i="6"/>
  <c r="F192" i="6"/>
  <c r="D192" i="6"/>
  <c r="B192" i="6"/>
  <c r="C192" i="6" s="1"/>
  <c r="A193" i="6"/>
  <c r="U192" i="6"/>
  <c r="S192" i="6"/>
  <c r="Q192" i="6"/>
  <c r="O192" i="6"/>
  <c r="M192" i="6"/>
  <c r="K192" i="6"/>
  <c r="I192" i="6"/>
  <c r="G192" i="6"/>
  <c r="E192" i="6"/>
  <c r="U108" i="5"/>
  <c r="S108" i="5"/>
  <c r="Q108" i="5"/>
  <c r="O108" i="5"/>
  <c r="M108" i="5"/>
  <c r="K108" i="5"/>
  <c r="I108" i="5"/>
  <c r="G108" i="5"/>
  <c r="E108" i="5"/>
  <c r="C108" i="5"/>
  <c r="V108" i="5"/>
  <c r="T108" i="5"/>
  <c r="R108" i="5"/>
  <c r="P108" i="5"/>
  <c r="N108" i="5"/>
  <c r="L108" i="5"/>
  <c r="J108" i="5"/>
  <c r="H108" i="5"/>
  <c r="F108" i="5"/>
  <c r="D108" i="5"/>
  <c r="B108" i="5"/>
  <c r="A109" i="5"/>
  <c r="V193" i="6" l="1"/>
  <c r="T193" i="6"/>
  <c r="R193" i="6"/>
  <c r="P193" i="6"/>
  <c r="N193" i="6"/>
  <c r="L193" i="6"/>
  <c r="J193" i="6"/>
  <c r="H193" i="6"/>
  <c r="F193" i="6"/>
  <c r="D193" i="6"/>
  <c r="B193" i="6"/>
  <c r="C193" i="6" s="1"/>
  <c r="A194" i="6"/>
  <c r="U193" i="6"/>
  <c r="S193" i="6"/>
  <c r="Q193" i="6"/>
  <c r="O193" i="6"/>
  <c r="M193" i="6"/>
  <c r="K193" i="6"/>
  <c r="I193" i="6"/>
  <c r="G193" i="6"/>
  <c r="E193" i="6"/>
  <c r="V109" i="5"/>
  <c r="T109" i="5"/>
  <c r="R109" i="5"/>
  <c r="P109" i="5"/>
  <c r="N109" i="5"/>
  <c r="L109" i="5"/>
  <c r="J109" i="5"/>
  <c r="H109" i="5"/>
  <c r="F109" i="5"/>
  <c r="D109" i="5"/>
  <c r="B109" i="5"/>
  <c r="U109" i="5"/>
  <c r="S109" i="5"/>
  <c r="Q109" i="5"/>
  <c r="O109" i="5"/>
  <c r="M109" i="5"/>
  <c r="K109" i="5"/>
  <c r="I109" i="5"/>
  <c r="G109" i="5"/>
  <c r="E109" i="5"/>
  <c r="C109" i="5"/>
  <c r="A110" i="5"/>
  <c r="V194" i="6" l="1"/>
  <c r="T194" i="6"/>
  <c r="R194" i="6"/>
  <c r="P194" i="6"/>
  <c r="N194" i="6"/>
  <c r="L194" i="6"/>
  <c r="J194" i="6"/>
  <c r="H194" i="6"/>
  <c r="F194" i="6"/>
  <c r="D194" i="6"/>
  <c r="B194" i="6"/>
  <c r="C194" i="6" s="1"/>
  <c r="A195" i="6"/>
  <c r="U194" i="6"/>
  <c r="S194" i="6"/>
  <c r="Q194" i="6"/>
  <c r="O194" i="6"/>
  <c r="M194" i="6"/>
  <c r="K194" i="6"/>
  <c r="I194" i="6"/>
  <c r="G194" i="6"/>
  <c r="E194" i="6"/>
  <c r="U110" i="5"/>
  <c r="S110" i="5"/>
  <c r="Q110" i="5"/>
  <c r="O110" i="5"/>
  <c r="M110" i="5"/>
  <c r="K110" i="5"/>
  <c r="I110" i="5"/>
  <c r="G110" i="5"/>
  <c r="E110" i="5"/>
  <c r="C110" i="5"/>
  <c r="V110" i="5"/>
  <c r="T110" i="5"/>
  <c r="R110" i="5"/>
  <c r="P110" i="5"/>
  <c r="N110" i="5"/>
  <c r="L110" i="5"/>
  <c r="J110" i="5"/>
  <c r="H110" i="5"/>
  <c r="F110" i="5"/>
  <c r="D110" i="5"/>
  <c r="B110" i="5"/>
  <c r="A111" i="5"/>
  <c r="V195" i="6" l="1"/>
  <c r="T195" i="6"/>
  <c r="R195" i="6"/>
  <c r="P195" i="6"/>
  <c r="N195" i="6"/>
  <c r="L195" i="6"/>
  <c r="J195" i="6"/>
  <c r="H195" i="6"/>
  <c r="F195" i="6"/>
  <c r="D195" i="6"/>
  <c r="B195" i="6"/>
  <c r="C195" i="6" s="1"/>
  <c r="A196" i="6"/>
  <c r="U195" i="6"/>
  <c r="S195" i="6"/>
  <c r="Q195" i="6"/>
  <c r="O195" i="6"/>
  <c r="M195" i="6"/>
  <c r="K195" i="6"/>
  <c r="I195" i="6"/>
  <c r="G195" i="6"/>
  <c r="E195" i="6"/>
  <c r="V111" i="5"/>
  <c r="T111" i="5"/>
  <c r="R111" i="5"/>
  <c r="P111" i="5"/>
  <c r="N111" i="5"/>
  <c r="L111" i="5"/>
  <c r="J111" i="5"/>
  <c r="H111" i="5"/>
  <c r="F111" i="5"/>
  <c r="D111" i="5"/>
  <c r="B111" i="5"/>
  <c r="U111" i="5"/>
  <c r="S111" i="5"/>
  <c r="Q111" i="5"/>
  <c r="O111" i="5"/>
  <c r="M111" i="5"/>
  <c r="K111" i="5"/>
  <c r="I111" i="5"/>
  <c r="G111" i="5"/>
  <c r="E111" i="5"/>
  <c r="C111" i="5"/>
  <c r="A112" i="5"/>
  <c r="V196" i="6" l="1"/>
  <c r="T196" i="6"/>
  <c r="R196" i="6"/>
  <c r="P196" i="6"/>
  <c r="N196" i="6"/>
  <c r="L196" i="6"/>
  <c r="J196" i="6"/>
  <c r="H196" i="6"/>
  <c r="F196" i="6"/>
  <c r="D196" i="6"/>
  <c r="B196" i="6"/>
  <c r="C196" i="6" s="1"/>
  <c r="A197" i="6"/>
  <c r="U196" i="6"/>
  <c r="S196" i="6"/>
  <c r="Q196" i="6"/>
  <c r="O196" i="6"/>
  <c r="M196" i="6"/>
  <c r="K196" i="6"/>
  <c r="I196" i="6"/>
  <c r="G196" i="6"/>
  <c r="E196" i="6"/>
  <c r="U112" i="5"/>
  <c r="S112" i="5"/>
  <c r="Q112" i="5"/>
  <c r="O112" i="5"/>
  <c r="M112" i="5"/>
  <c r="K112" i="5"/>
  <c r="I112" i="5"/>
  <c r="G112" i="5"/>
  <c r="E112" i="5"/>
  <c r="C112" i="5"/>
  <c r="V112" i="5"/>
  <c r="T112" i="5"/>
  <c r="R112" i="5"/>
  <c r="P112" i="5"/>
  <c r="N112" i="5"/>
  <c r="L112" i="5"/>
  <c r="J112" i="5"/>
  <c r="H112" i="5"/>
  <c r="F112" i="5"/>
  <c r="D112" i="5"/>
  <c r="B112" i="5"/>
  <c r="A113" i="5"/>
  <c r="V197" i="6" l="1"/>
  <c r="T197" i="6"/>
  <c r="R197" i="6"/>
  <c r="P197" i="6"/>
  <c r="N197" i="6"/>
  <c r="L197" i="6"/>
  <c r="J197" i="6"/>
  <c r="H197" i="6"/>
  <c r="F197" i="6"/>
  <c r="D197" i="6"/>
  <c r="B197" i="6"/>
  <c r="C197" i="6" s="1"/>
  <c r="A198" i="6"/>
  <c r="U197" i="6"/>
  <c r="S197" i="6"/>
  <c r="Q197" i="6"/>
  <c r="O197" i="6"/>
  <c r="M197" i="6"/>
  <c r="K197" i="6"/>
  <c r="I197" i="6"/>
  <c r="G197" i="6"/>
  <c r="E197" i="6"/>
  <c r="V113" i="5"/>
  <c r="T113" i="5"/>
  <c r="R113" i="5"/>
  <c r="P113" i="5"/>
  <c r="N113" i="5"/>
  <c r="L113" i="5"/>
  <c r="J113" i="5"/>
  <c r="H113" i="5"/>
  <c r="F113" i="5"/>
  <c r="D113" i="5"/>
  <c r="B113" i="5"/>
  <c r="U113" i="5"/>
  <c r="S113" i="5"/>
  <c r="Q113" i="5"/>
  <c r="O113" i="5"/>
  <c r="M113" i="5"/>
  <c r="K113" i="5"/>
  <c r="I113" i="5"/>
  <c r="G113" i="5"/>
  <c r="E113" i="5"/>
  <c r="C113" i="5"/>
  <c r="A114" i="5"/>
  <c r="V198" i="6" l="1"/>
  <c r="T198" i="6"/>
  <c r="R198" i="6"/>
  <c r="P198" i="6"/>
  <c r="N198" i="6"/>
  <c r="L198" i="6"/>
  <c r="J198" i="6"/>
  <c r="H198" i="6"/>
  <c r="F198" i="6"/>
  <c r="D198" i="6"/>
  <c r="B198" i="6"/>
  <c r="C198" i="6" s="1"/>
  <c r="A199" i="6"/>
  <c r="U198" i="6"/>
  <c r="S198" i="6"/>
  <c r="Q198" i="6"/>
  <c r="O198" i="6"/>
  <c r="M198" i="6"/>
  <c r="K198" i="6"/>
  <c r="I198" i="6"/>
  <c r="G198" i="6"/>
  <c r="E198" i="6"/>
  <c r="U114" i="5"/>
  <c r="S114" i="5"/>
  <c r="Q114" i="5"/>
  <c r="O114" i="5"/>
  <c r="M114" i="5"/>
  <c r="K114" i="5"/>
  <c r="I114" i="5"/>
  <c r="G114" i="5"/>
  <c r="E114" i="5"/>
  <c r="C114" i="5"/>
  <c r="V114" i="5"/>
  <c r="T114" i="5"/>
  <c r="R114" i="5"/>
  <c r="P114" i="5"/>
  <c r="N114" i="5"/>
  <c r="L114" i="5"/>
  <c r="J114" i="5"/>
  <c r="H114" i="5"/>
  <c r="F114" i="5"/>
  <c r="D114" i="5"/>
  <c r="B114" i="5"/>
  <c r="A115" i="5"/>
  <c r="V199" i="6" l="1"/>
  <c r="T199" i="6"/>
  <c r="R199" i="6"/>
  <c r="P199" i="6"/>
  <c r="N199" i="6"/>
  <c r="L199" i="6"/>
  <c r="J199" i="6"/>
  <c r="H199" i="6"/>
  <c r="F199" i="6"/>
  <c r="D199" i="6"/>
  <c r="B199" i="6"/>
  <c r="C199" i="6" s="1"/>
  <c r="A200" i="6"/>
  <c r="U199" i="6"/>
  <c r="S199" i="6"/>
  <c r="Q199" i="6"/>
  <c r="O199" i="6"/>
  <c r="M199" i="6"/>
  <c r="K199" i="6"/>
  <c r="I199" i="6"/>
  <c r="G199" i="6"/>
  <c r="E199" i="6"/>
  <c r="V115" i="5"/>
  <c r="T115" i="5"/>
  <c r="R115" i="5"/>
  <c r="P115" i="5"/>
  <c r="N115" i="5"/>
  <c r="L115" i="5"/>
  <c r="J115" i="5"/>
  <c r="S115" i="5"/>
  <c r="O115" i="5"/>
  <c r="K115" i="5"/>
  <c r="H115" i="5"/>
  <c r="F115" i="5"/>
  <c r="D115" i="5"/>
  <c r="B115" i="5"/>
  <c r="U115" i="5"/>
  <c r="Q115" i="5"/>
  <c r="M115" i="5"/>
  <c r="I115" i="5"/>
  <c r="G115" i="5"/>
  <c r="E115" i="5"/>
  <c r="C115" i="5"/>
  <c r="A116" i="5"/>
  <c r="V200" i="6" l="1"/>
  <c r="T200" i="6"/>
  <c r="R200" i="6"/>
  <c r="P200" i="6"/>
  <c r="N200" i="6"/>
  <c r="L200" i="6"/>
  <c r="J200" i="6"/>
  <c r="H200" i="6"/>
  <c r="F200" i="6"/>
  <c r="D200" i="6"/>
  <c r="B200" i="6"/>
  <c r="C200" i="6" s="1"/>
  <c r="A201" i="6"/>
  <c r="U200" i="6"/>
  <c r="S200" i="6"/>
  <c r="Q200" i="6"/>
  <c r="O200" i="6"/>
  <c r="M200" i="6"/>
  <c r="K200" i="6"/>
  <c r="I200" i="6"/>
  <c r="G200" i="6"/>
  <c r="E200" i="6"/>
  <c r="U116" i="5"/>
  <c r="S116" i="5"/>
  <c r="Q116" i="5"/>
  <c r="O116" i="5"/>
  <c r="M116" i="5"/>
  <c r="K116" i="5"/>
  <c r="I116" i="5"/>
  <c r="G116" i="5"/>
  <c r="E116" i="5"/>
  <c r="C116" i="5"/>
  <c r="V116" i="5"/>
  <c r="R116" i="5"/>
  <c r="N116" i="5"/>
  <c r="J116" i="5"/>
  <c r="F116" i="5"/>
  <c r="B116" i="5"/>
  <c r="T116" i="5"/>
  <c r="P116" i="5"/>
  <c r="L116" i="5"/>
  <c r="H116" i="5"/>
  <c r="D116" i="5"/>
  <c r="A117" i="5"/>
  <c r="V201" i="6" l="1"/>
  <c r="T201" i="6"/>
  <c r="R201" i="6"/>
  <c r="P201" i="6"/>
  <c r="N201" i="6"/>
  <c r="L201" i="6"/>
  <c r="J201" i="6"/>
  <c r="H201" i="6"/>
  <c r="F201" i="6"/>
  <c r="D201" i="6"/>
  <c r="B201" i="6"/>
  <c r="C201" i="6" s="1"/>
  <c r="A202" i="6"/>
  <c r="U201" i="6"/>
  <c r="S201" i="6"/>
  <c r="Q201" i="6"/>
  <c r="O201" i="6"/>
  <c r="M201" i="6"/>
  <c r="K201" i="6"/>
  <c r="I201" i="6"/>
  <c r="G201" i="6"/>
  <c r="E201" i="6"/>
  <c r="V117" i="5"/>
  <c r="T117" i="5"/>
  <c r="R117" i="5"/>
  <c r="P117" i="5"/>
  <c r="N117" i="5"/>
  <c r="L117" i="5"/>
  <c r="J117" i="5"/>
  <c r="H117" i="5"/>
  <c r="F117" i="5"/>
  <c r="D117" i="5"/>
  <c r="B117" i="5"/>
  <c r="U117" i="5"/>
  <c r="Q117" i="5"/>
  <c r="M117" i="5"/>
  <c r="I117" i="5"/>
  <c r="E117" i="5"/>
  <c r="S117" i="5"/>
  <c r="O117" i="5"/>
  <c r="K117" i="5"/>
  <c r="G117" i="5"/>
  <c r="C117" i="5"/>
  <c r="A118" i="5"/>
  <c r="V202" i="6" l="1"/>
  <c r="T202" i="6"/>
  <c r="R202" i="6"/>
  <c r="P202" i="6"/>
  <c r="N202" i="6"/>
  <c r="L202" i="6"/>
  <c r="J202" i="6"/>
  <c r="H202" i="6"/>
  <c r="F202" i="6"/>
  <c r="D202" i="6"/>
  <c r="B202" i="6"/>
  <c r="C202" i="6" s="1"/>
  <c r="A203" i="6"/>
  <c r="U202" i="6"/>
  <c r="S202" i="6"/>
  <c r="Q202" i="6"/>
  <c r="O202" i="6"/>
  <c r="M202" i="6"/>
  <c r="K202" i="6"/>
  <c r="I202" i="6"/>
  <c r="G202" i="6"/>
  <c r="E202" i="6"/>
  <c r="U118" i="5"/>
  <c r="S118" i="5"/>
  <c r="Q118" i="5"/>
  <c r="O118" i="5"/>
  <c r="M118" i="5"/>
  <c r="K118" i="5"/>
  <c r="I118" i="5"/>
  <c r="G118" i="5"/>
  <c r="E118" i="5"/>
  <c r="C118" i="5"/>
  <c r="T118" i="5"/>
  <c r="P118" i="5"/>
  <c r="L118" i="5"/>
  <c r="H118" i="5"/>
  <c r="D118" i="5"/>
  <c r="V118" i="5"/>
  <c r="R118" i="5"/>
  <c r="N118" i="5"/>
  <c r="J118" i="5"/>
  <c r="F118" i="5"/>
  <c r="B118" i="5"/>
  <c r="A119" i="5"/>
  <c r="V203" i="6" l="1"/>
  <c r="T203" i="6"/>
  <c r="R203" i="6"/>
  <c r="P203" i="6"/>
  <c r="N203" i="6"/>
  <c r="L203" i="6"/>
  <c r="J203" i="6"/>
  <c r="H203" i="6"/>
  <c r="F203" i="6"/>
  <c r="D203" i="6"/>
  <c r="B203" i="6"/>
  <c r="C203" i="6" s="1"/>
  <c r="A204" i="6"/>
  <c r="U203" i="6"/>
  <c r="S203" i="6"/>
  <c r="Q203" i="6"/>
  <c r="O203" i="6"/>
  <c r="M203" i="6"/>
  <c r="K203" i="6"/>
  <c r="I203" i="6"/>
  <c r="G203" i="6"/>
  <c r="E203" i="6"/>
  <c r="V119" i="5"/>
  <c r="T119" i="5"/>
  <c r="R119" i="5"/>
  <c r="P119" i="5"/>
  <c r="N119" i="5"/>
  <c r="L119" i="5"/>
  <c r="J119" i="5"/>
  <c r="H119" i="5"/>
  <c r="F119" i="5"/>
  <c r="D119" i="5"/>
  <c r="B119" i="5"/>
  <c r="S119" i="5"/>
  <c r="O119" i="5"/>
  <c r="K119" i="5"/>
  <c r="G119" i="5"/>
  <c r="C119" i="5"/>
  <c r="U119" i="5"/>
  <c r="Q119" i="5"/>
  <c r="M119" i="5"/>
  <c r="I119" i="5"/>
  <c r="E119" i="5"/>
  <c r="A120" i="5"/>
  <c r="V204" i="6" l="1"/>
  <c r="T204" i="6"/>
  <c r="R204" i="6"/>
  <c r="P204" i="6"/>
  <c r="N204" i="6"/>
  <c r="L204" i="6"/>
  <c r="J204" i="6"/>
  <c r="H204" i="6"/>
  <c r="F204" i="6"/>
  <c r="D204" i="6"/>
  <c r="B204" i="6"/>
  <c r="C204" i="6" s="1"/>
  <c r="A205" i="6"/>
  <c r="U204" i="6"/>
  <c r="S204" i="6"/>
  <c r="Q204" i="6"/>
  <c r="O204" i="6"/>
  <c r="M204" i="6"/>
  <c r="K204" i="6"/>
  <c r="I204" i="6"/>
  <c r="G204" i="6"/>
  <c r="E204" i="6"/>
  <c r="U120" i="5"/>
  <c r="S120" i="5"/>
  <c r="Q120" i="5"/>
  <c r="O120" i="5"/>
  <c r="M120" i="5"/>
  <c r="K120" i="5"/>
  <c r="I120" i="5"/>
  <c r="G120" i="5"/>
  <c r="E120" i="5"/>
  <c r="C120" i="5"/>
  <c r="V120" i="5"/>
  <c r="R120" i="5"/>
  <c r="N120" i="5"/>
  <c r="J120" i="5"/>
  <c r="F120" i="5"/>
  <c r="B120" i="5"/>
  <c r="T120" i="5"/>
  <c r="P120" i="5"/>
  <c r="L120" i="5"/>
  <c r="H120" i="5"/>
  <c r="D120" i="5"/>
  <c r="A121" i="5"/>
  <c r="V205" i="6" l="1"/>
  <c r="T205" i="6"/>
  <c r="R205" i="6"/>
  <c r="P205" i="6"/>
  <c r="N205" i="6"/>
  <c r="L205" i="6"/>
  <c r="J205" i="6"/>
  <c r="H205" i="6"/>
  <c r="F205" i="6"/>
  <c r="D205" i="6"/>
  <c r="B205" i="6"/>
  <c r="C205" i="6" s="1"/>
  <c r="A206" i="6"/>
  <c r="U205" i="6"/>
  <c r="S205" i="6"/>
  <c r="Q205" i="6"/>
  <c r="O205" i="6"/>
  <c r="M205" i="6"/>
  <c r="K205" i="6"/>
  <c r="I205" i="6"/>
  <c r="G205" i="6"/>
  <c r="E205" i="6"/>
  <c r="V121" i="5"/>
  <c r="T121" i="5"/>
  <c r="R121" i="5"/>
  <c r="P121" i="5"/>
  <c r="N121" i="5"/>
  <c r="L121" i="5"/>
  <c r="J121" i="5"/>
  <c r="H121" i="5"/>
  <c r="F121" i="5"/>
  <c r="D121" i="5"/>
  <c r="B121" i="5"/>
  <c r="U121" i="5"/>
  <c r="Q121" i="5"/>
  <c r="M121" i="5"/>
  <c r="I121" i="5"/>
  <c r="E121" i="5"/>
  <c r="S121" i="5"/>
  <c r="O121" i="5"/>
  <c r="K121" i="5"/>
  <c r="G121" i="5"/>
  <c r="C121" i="5"/>
  <c r="A122" i="5"/>
  <c r="V206" i="6" l="1"/>
  <c r="T206" i="6"/>
  <c r="R206" i="6"/>
  <c r="P206" i="6"/>
  <c r="N206" i="6"/>
  <c r="L206" i="6"/>
  <c r="J206" i="6"/>
  <c r="H206" i="6"/>
  <c r="F206" i="6"/>
  <c r="D206" i="6"/>
  <c r="B206" i="6"/>
  <c r="C206" i="6" s="1"/>
  <c r="A207" i="6"/>
  <c r="U206" i="6"/>
  <c r="S206" i="6"/>
  <c r="Q206" i="6"/>
  <c r="O206" i="6"/>
  <c r="M206" i="6"/>
  <c r="K206" i="6"/>
  <c r="I206" i="6"/>
  <c r="G206" i="6"/>
  <c r="E206" i="6"/>
  <c r="U122" i="5"/>
  <c r="S122" i="5"/>
  <c r="Q122" i="5"/>
  <c r="O122" i="5"/>
  <c r="M122" i="5"/>
  <c r="K122" i="5"/>
  <c r="I122" i="5"/>
  <c r="G122" i="5"/>
  <c r="E122" i="5"/>
  <c r="C122" i="5"/>
  <c r="T122" i="5"/>
  <c r="P122" i="5"/>
  <c r="L122" i="5"/>
  <c r="H122" i="5"/>
  <c r="D122" i="5"/>
  <c r="V122" i="5"/>
  <c r="R122" i="5"/>
  <c r="N122" i="5"/>
  <c r="J122" i="5"/>
  <c r="F122" i="5"/>
  <c r="B122" i="5"/>
  <c r="A123" i="5"/>
  <c r="V207" i="6" l="1"/>
  <c r="T207" i="6"/>
  <c r="R207" i="6"/>
  <c r="P207" i="6"/>
  <c r="N207" i="6"/>
  <c r="L207" i="6"/>
  <c r="J207" i="6"/>
  <c r="H207" i="6"/>
  <c r="F207" i="6"/>
  <c r="D207" i="6"/>
  <c r="B207" i="6"/>
  <c r="C207" i="6" s="1"/>
  <c r="A208" i="6"/>
  <c r="U207" i="6"/>
  <c r="S207" i="6"/>
  <c r="Q207" i="6"/>
  <c r="O207" i="6"/>
  <c r="M207" i="6"/>
  <c r="K207" i="6"/>
  <c r="I207" i="6"/>
  <c r="G207" i="6"/>
  <c r="E207" i="6"/>
  <c r="V123" i="5"/>
  <c r="T123" i="5"/>
  <c r="R123" i="5"/>
  <c r="P123" i="5"/>
  <c r="N123" i="5"/>
  <c r="L123" i="5"/>
  <c r="J123" i="5"/>
  <c r="H123" i="5"/>
  <c r="F123" i="5"/>
  <c r="D123" i="5"/>
  <c r="B123" i="5"/>
  <c r="S123" i="5"/>
  <c r="O123" i="5"/>
  <c r="K123" i="5"/>
  <c r="G123" i="5"/>
  <c r="C123" i="5"/>
  <c r="U123" i="5"/>
  <c r="Q123" i="5"/>
  <c r="M123" i="5"/>
  <c r="I123" i="5"/>
  <c r="E123" i="5"/>
  <c r="A124" i="5"/>
  <c r="V208" i="6" l="1"/>
  <c r="T208" i="6"/>
  <c r="R208" i="6"/>
  <c r="P208" i="6"/>
  <c r="N208" i="6"/>
  <c r="L208" i="6"/>
  <c r="J208" i="6"/>
  <c r="H208" i="6"/>
  <c r="F208" i="6"/>
  <c r="D208" i="6"/>
  <c r="B208" i="6"/>
  <c r="C208" i="6" s="1"/>
  <c r="A209" i="6"/>
  <c r="U208" i="6"/>
  <c r="S208" i="6"/>
  <c r="Q208" i="6"/>
  <c r="O208" i="6"/>
  <c r="M208" i="6"/>
  <c r="K208" i="6"/>
  <c r="I208" i="6"/>
  <c r="G208" i="6"/>
  <c r="E208" i="6"/>
  <c r="U124" i="5"/>
  <c r="S124" i="5"/>
  <c r="Q124" i="5"/>
  <c r="O124" i="5"/>
  <c r="M124" i="5"/>
  <c r="K124" i="5"/>
  <c r="I124" i="5"/>
  <c r="G124" i="5"/>
  <c r="E124" i="5"/>
  <c r="C124" i="5"/>
  <c r="V124" i="5"/>
  <c r="R124" i="5"/>
  <c r="N124" i="5"/>
  <c r="J124" i="5"/>
  <c r="F124" i="5"/>
  <c r="B124" i="5"/>
  <c r="T124" i="5"/>
  <c r="P124" i="5"/>
  <c r="L124" i="5"/>
  <c r="H124" i="5"/>
  <c r="D124" i="5"/>
  <c r="A125" i="5"/>
  <c r="V209" i="6" l="1"/>
  <c r="T209" i="6"/>
  <c r="R209" i="6"/>
  <c r="P209" i="6"/>
  <c r="N209" i="6"/>
  <c r="L209" i="6"/>
  <c r="J209" i="6"/>
  <c r="H209" i="6"/>
  <c r="F209" i="6"/>
  <c r="D209" i="6"/>
  <c r="B209" i="6"/>
  <c r="C209" i="6" s="1"/>
  <c r="A210" i="6"/>
  <c r="U209" i="6"/>
  <c r="S209" i="6"/>
  <c r="Q209" i="6"/>
  <c r="O209" i="6"/>
  <c r="M209" i="6"/>
  <c r="K209" i="6"/>
  <c r="I209" i="6"/>
  <c r="G209" i="6"/>
  <c r="E209" i="6"/>
  <c r="V125" i="5"/>
  <c r="T125" i="5"/>
  <c r="R125" i="5"/>
  <c r="P125" i="5"/>
  <c r="N125" i="5"/>
  <c r="L125" i="5"/>
  <c r="J125" i="5"/>
  <c r="H125" i="5"/>
  <c r="F125" i="5"/>
  <c r="D125" i="5"/>
  <c r="B125" i="5"/>
  <c r="U125" i="5"/>
  <c r="Q125" i="5"/>
  <c r="M125" i="5"/>
  <c r="I125" i="5"/>
  <c r="E125" i="5"/>
  <c r="S125" i="5"/>
  <c r="O125" i="5"/>
  <c r="K125" i="5"/>
  <c r="G125" i="5"/>
  <c r="C125" i="5"/>
  <c r="A126" i="5"/>
  <c r="V210" i="6" l="1"/>
  <c r="T210" i="6"/>
  <c r="R210" i="6"/>
  <c r="P210" i="6"/>
  <c r="N210" i="6"/>
  <c r="L210" i="6"/>
  <c r="J210" i="6"/>
  <c r="H210" i="6"/>
  <c r="F210" i="6"/>
  <c r="D210" i="6"/>
  <c r="B210" i="6"/>
  <c r="C210" i="6" s="1"/>
  <c r="A211" i="6"/>
  <c r="U210" i="6"/>
  <c r="S210" i="6"/>
  <c r="Q210" i="6"/>
  <c r="O210" i="6"/>
  <c r="M210" i="6"/>
  <c r="K210" i="6"/>
  <c r="I210" i="6"/>
  <c r="G210" i="6"/>
  <c r="E210" i="6"/>
  <c r="U126" i="5"/>
  <c r="S126" i="5"/>
  <c r="Q126" i="5"/>
  <c r="O126" i="5"/>
  <c r="M126" i="5"/>
  <c r="K126" i="5"/>
  <c r="I126" i="5"/>
  <c r="G126" i="5"/>
  <c r="E126" i="5"/>
  <c r="C126" i="5"/>
  <c r="T126" i="5"/>
  <c r="P126" i="5"/>
  <c r="L126" i="5"/>
  <c r="H126" i="5"/>
  <c r="D126" i="5"/>
  <c r="V126" i="5"/>
  <c r="R126" i="5"/>
  <c r="N126" i="5"/>
  <c r="J126" i="5"/>
  <c r="F126" i="5"/>
  <c r="B126" i="5"/>
  <c r="A127" i="5"/>
  <c r="V211" i="6" l="1"/>
  <c r="T211" i="6"/>
  <c r="R211" i="6"/>
  <c r="P211" i="6"/>
  <c r="N211" i="6"/>
  <c r="L211" i="6"/>
  <c r="J211" i="6"/>
  <c r="H211" i="6"/>
  <c r="F211" i="6"/>
  <c r="D211" i="6"/>
  <c r="B211" i="6"/>
  <c r="C211" i="6" s="1"/>
  <c r="A212" i="6"/>
  <c r="U211" i="6"/>
  <c r="S211" i="6"/>
  <c r="Q211" i="6"/>
  <c r="O211" i="6"/>
  <c r="M211" i="6"/>
  <c r="K211" i="6"/>
  <c r="I211" i="6"/>
  <c r="G211" i="6"/>
  <c r="E211" i="6"/>
  <c r="U127" i="5"/>
  <c r="S127" i="5"/>
  <c r="Q127" i="5"/>
  <c r="O127" i="5"/>
  <c r="M127" i="5"/>
  <c r="K127" i="5"/>
  <c r="I127" i="5"/>
  <c r="G127" i="5"/>
  <c r="E127" i="5"/>
  <c r="V127" i="5"/>
  <c r="T127" i="5"/>
  <c r="R127" i="5"/>
  <c r="P127" i="5"/>
  <c r="N127" i="5"/>
  <c r="L127" i="5"/>
  <c r="J127" i="5"/>
  <c r="H127" i="5"/>
  <c r="F127" i="5"/>
  <c r="D127" i="5"/>
  <c r="B127" i="5"/>
  <c r="C127" i="5"/>
  <c r="A128" i="5"/>
  <c r="V212" i="6" l="1"/>
  <c r="T212" i="6"/>
  <c r="R212" i="6"/>
  <c r="P212" i="6"/>
  <c r="N212" i="6"/>
  <c r="L212" i="6"/>
  <c r="J212" i="6"/>
  <c r="H212" i="6"/>
  <c r="F212" i="6"/>
  <c r="D212" i="6"/>
  <c r="B212" i="6"/>
  <c r="C212" i="6" s="1"/>
  <c r="A213" i="6"/>
  <c r="U212" i="6"/>
  <c r="S212" i="6"/>
  <c r="Q212" i="6"/>
  <c r="O212" i="6"/>
  <c r="M212" i="6"/>
  <c r="K212" i="6"/>
  <c r="I212" i="6"/>
  <c r="G212" i="6"/>
  <c r="E212" i="6"/>
  <c r="V128" i="5"/>
  <c r="T128" i="5"/>
  <c r="R128" i="5"/>
  <c r="P128" i="5"/>
  <c r="N128" i="5"/>
  <c r="L128" i="5"/>
  <c r="J128" i="5"/>
  <c r="H128" i="5"/>
  <c r="F128" i="5"/>
  <c r="D128" i="5"/>
  <c r="B128" i="5"/>
  <c r="U128" i="5"/>
  <c r="S128" i="5"/>
  <c r="Q128" i="5"/>
  <c r="O128" i="5"/>
  <c r="M128" i="5"/>
  <c r="K128" i="5"/>
  <c r="I128" i="5"/>
  <c r="G128" i="5"/>
  <c r="E128" i="5"/>
  <c r="C128" i="5"/>
  <c r="A129" i="5"/>
  <c r="V213" i="6" l="1"/>
  <c r="T213" i="6"/>
  <c r="R213" i="6"/>
  <c r="P213" i="6"/>
  <c r="N213" i="6"/>
  <c r="L213" i="6"/>
  <c r="J213" i="6"/>
  <c r="H213" i="6"/>
  <c r="F213" i="6"/>
  <c r="D213" i="6"/>
  <c r="B213" i="6"/>
  <c r="C213" i="6" s="1"/>
  <c r="A214" i="6"/>
  <c r="U213" i="6"/>
  <c r="S213" i="6"/>
  <c r="Q213" i="6"/>
  <c r="O213" i="6"/>
  <c r="M213" i="6"/>
  <c r="K213" i="6"/>
  <c r="I213" i="6"/>
  <c r="G213" i="6"/>
  <c r="E213" i="6"/>
  <c r="U129" i="5"/>
  <c r="S129" i="5"/>
  <c r="Q129" i="5"/>
  <c r="O129" i="5"/>
  <c r="M129" i="5"/>
  <c r="K129" i="5"/>
  <c r="I129" i="5"/>
  <c r="G129" i="5"/>
  <c r="E129" i="5"/>
  <c r="C129" i="5"/>
  <c r="V129" i="5"/>
  <c r="T129" i="5"/>
  <c r="R129" i="5"/>
  <c r="P129" i="5"/>
  <c r="N129" i="5"/>
  <c r="L129" i="5"/>
  <c r="J129" i="5"/>
  <c r="H129" i="5"/>
  <c r="F129" i="5"/>
  <c r="D129" i="5"/>
  <c r="B129" i="5"/>
  <c r="A130" i="5"/>
  <c r="V214" i="6" l="1"/>
  <c r="T214" i="6"/>
  <c r="R214" i="6"/>
  <c r="P214" i="6"/>
  <c r="U214" i="6"/>
  <c r="Q214" i="6"/>
  <c r="N214" i="6"/>
  <c r="L214" i="6"/>
  <c r="J214" i="6"/>
  <c r="H214" i="6"/>
  <c r="F214" i="6"/>
  <c r="D214" i="6"/>
  <c r="B214" i="6"/>
  <c r="C214" i="6" s="1"/>
  <c r="A215" i="6"/>
  <c r="S214" i="6"/>
  <c r="O214" i="6"/>
  <c r="M214" i="6"/>
  <c r="K214" i="6"/>
  <c r="I214" i="6"/>
  <c r="G214" i="6"/>
  <c r="E214" i="6"/>
  <c r="V130" i="5"/>
  <c r="T130" i="5"/>
  <c r="R130" i="5"/>
  <c r="P130" i="5"/>
  <c r="N130" i="5"/>
  <c r="L130" i="5"/>
  <c r="J130" i="5"/>
  <c r="H130" i="5"/>
  <c r="F130" i="5"/>
  <c r="D130" i="5"/>
  <c r="B130" i="5"/>
  <c r="U130" i="5"/>
  <c r="S130" i="5"/>
  <c r="Q130" i="5"/>
  <c r="O130" i="5"/>
  <c r="M130" i="5"/>
  <c r="K130" i="5"/>
  <c r="I130" i="5"/>
  <c r="G130" i="5"/>
  <c r="E130" i="5"/>
  <c r="C130" i="5"/>
  <c r="A131" i="5"/>
  <c r="V215" i="6" l="1"/>
  <c r="T215" i="6"/>
  <c r="R215" i="6"/>
  <c r="P215" i="6"/>
  <c r="N215" i="6"/>
  <c r="L215" i="6"/>
  <c r="J215" i="6"/>
  <c r="H215" i="6"/>
  <c r="F215" i="6"/>
  <c r="D215" i="6"/>
  <c r="B215" i="6"/>
  <c r="C215" i="6" s="1"/>
  <c r="A216" i="6"/>
  <c r="S215" i="6"/>
  <c r="O215" i="6"/>
  <c r="K215" i="6"/>
  <c r="G215" i="6"/>
  <c r="U215" i="6"/>
  <c r="Q215" i="6"/>
  <c r="M215" i="6"/>
  <c r="I215" i="6"/>
  <c r="E215" i="6"/>
  <c r="U131" i="5"/>
  <c r="S131" i="5"/>
  <c r="Q131" i="5"/>
  <c r="O131" i="5"/>
  <c r="M131" i="5"/>
  <c r="K131" i="5"/>
  <c r="I131" i="5"/>
  <c r="G131" i="5"/>
  <c r="E131" i="5"/>
  <c r="C131" i="5"/>
  <c r="V131" i="5"/>
  <c r="T131" i="5"/>
  <c r="R131" i="5"/>
  <c r="P131" i="5"/>
  <c r="N131" i="5"/>
  <c r="L131" i="5"/>
  <c r="J131" i="5"/>
  <c r="H131" i="5"/>
  <c r="F131" i="5"/>
  <c r="D131" i="5"/>
  <c r="B131" i="5"/>
  <c r="A132" i="5"/>
  <c r="V216" i="6" l="1"/>
  <c r="T216" i="6"/>
  <c r="R216" i="6"/>
  <c r="P216" i="6"/>
  <c r="N216" i="6"/>
  <c r="L216" i="6"/>
  <c r="J216" i="6"/>
  <c r="H216" i="6"/>
  <c r="F216" i="6"/>
  <c r="D216" i="6"/>
  <c r="B216" i="6"/>
  <c r="C216" i="6" s="1"/>
  <c r="U216" i="6"/>
  <c r="Q216" i="6"/>
  <c r="M216" i="6"/>
  <c r="I216" i="6"/>
  <c r="E216" i="6"/>
  <c r="A217" i="6"/>
  <c r="S216" i="6"/>
  <c r="O216" i="6"/>
  <c r="K216" i="6"/>
  <c r="G216" i="6"/>
  <c r="V132" i="5"/>
  <c r="T132" i="5"/>
  <c r="R132" i="5"/>
  <c r="P132" i="5"/>
  <c r="N132" i="5"/>
  <c r="L132" i="5"/>
  <c r="J132" i="5"/>
  <c r="H132" i="5"/>
  <c r="F132" i="5"/>
  <c r="D132" i="5"/>
  <c r="B132" i="5"/>
  <c r="U132" i="5"/>
  <c r="S132" i="5"/>
  <c r="Q132" i="5"/>
  <c r="O132" i="5"/>
  <c r="M132" i="5"/>
  <c r="K132" i="5"/>
  <c r="I132" i="5"/>
  <c r="G132" i="5"/>
  <c r="E132" i="5"/>
  <c r="C132" i="5"/>
  <c r="A133" i="5"/>
  <c r="V217" i="6" l="1"/>
  <c r="T217" i="6"/>
  <c r="R217" i="6"/>
  <c r="P217" i="6"/>
  <c r="N217" i="6"/>
  <c r="L217" i="6"/>
  <c r="J217" i="6"/>
  <c r="H217" i="6"/>
  <c r="F217" i="6"/>
  <c r="D217" i="6"/>
  <c r="B217" i="6"/>
  <c r="C217" i="6" s="1"/>
  <c r="A218" i="6"/>
  <c r="S217" i="6"/>
  <c r="O217" i="6"/>
  <c r="K217" i="6"/>
  <c r="G217" i="6"/>
  <c r="U217" i="6"/>
  <c r="Q217" i="6"/>
  <c r="M217" i="6"/>
  <c r="I217" i="6"/>
  <c r="E217" i="6"/>
  <c r="U133" i="5"/>
  <c r="S133" i="5"/>
  <c r="Q133" i="5"/>
  <c r="O133" i="5"/>
  <c r="M133" i="5"/>
  <c r="K133" i="5"/>
  <c r="I133" i="5"/>
  <c r="G133" i="5"/>
  <c r="E133" i="5"/>
  <c r="C133" i="5"/>
  <c r="V133" i="5"/>
  <c r="T133" i="5"/>
  <c r="R133" i="5"/>
  <c r="P133" i="5"/>
  <c r="N133" i="5"/>
  <c r="L133" i="5"/>
  <c r="J133" i="5"/>
  <c r="H133" i="5"/>
  <c r="F133" i="5"/>
  <c r="D133" i="5"/>
  <c r="B133" i="5"/>
  <c r="A134" i="5"/>
  <c r="V218" i="6" l="1"/>
  <c r="T218" i="6"/>
  <c r="R218" i="6"/>
  <c r="P218" i="6"/>
  <c r="N218" i="6"/>
  <c r="L218" i="6"/>
  <c r="J218" i="6"/>
  <c r="H218" i="6"/>
  <c r="F218" i="6"/>
  <c r="D218" i="6"/>
  <c r="B218" i="6"/>
  <c r="C218" i="6" s="1"/>
  <c r="U218" i="6"/>
  <c r="Q218" i="6"/>
  <c r="M218" i="6"/>
  <c r="I218" i="6"/>
  <c r="E218" i="6"/>
  <c r="A219" i="6"/>
  <c r="S218" i="6"/>
  <c r="O218" i="6"/>
  <c r="K218" i="6"/>
  <c r="G218" i="6"/>
  <c r="V134" i="5"/>
  <c r="T134" i="5"/>
  <c r="R134" i="5"/>
  <c r="P134" i="5"/>
  <c r="N134" i="5"/>
  <c r="L134" i="5"/>
  <c r="J134" i="5"/>
  <c r="H134" i="5"/>
  <c r="F134" i="5"/>
  <c r="D134" i="5"/>
  <c r="B134" i="5"/>
  <c r="U134" i="5"/>
  <c r="S134" i="5"/>
  <c r="Q134" i="5"/>
  <c r="O134" i="5"/>
  <c r="M134" i="5"/>
  <c r="K134" i="5"/>
  <c r="I134" i="5"/>
  <c r="G134" i="5"/>
  <c r="E134" i="5"/>
  <c r="C134" i="5"/>
  <c r="A135" i="5"/>
  <c r="V219" i="6" l="1"/>
  <c r="T219" i="6"/>
  <c r="R219" i="6"/>
  <c r="P219" i="6"/>
  <c r="N219" i="6"/>
  <c r="L219" i="6"/>
  <c r="J219" i="6"/>
  <c r="H219" i="6"/>
  <c r="F219" i="6"/>
  <c r="D219" i="6"/>
  <c r="B219" i="6"/>
  <c r="C219" i="6" s="1"/>
  <c r="A220" i="6"/>
  <c r="S219" i="6"/>
  <c r="O219" i="6"/>
  <c r="K219" i="6"/>
  <c r="G219" i="6"/>
  <c r="U219" i="6"/>
  <c r="Q219" i="6"/>
  <c r="M219" i="6"/>
  <c r="I219" i="6"/>
  <c r="E219" i="6"/>
  <c r="U135" i="5"/>
  <c r="S135" i="5"/>
  <c r="Q135" i="5"/>
  <c r="O135" i="5"/>
  <c r="M135" i="5"/>
  <c r="K135" i="5"/>
  <c r="I135" i="5"/>
  <c r="G135" i="5"/>
  <c r="E135" i="5"/>
  <c r="C135" i="5"/>
  <c r="V135" i="5"/>
  <c r="T135" i="5"/>
  <c r="R135" i="5"/>
  <c r="P135" i="5"/>
  <c r="N135" i="5"/>
  <c r="L135" i="5"/>
  <c r="J135" i="5"/>
  <c r="H135" i="5"/>
  <c r="F135" i="5"/>
  <c r="D135" i="5"/>
  <c r="B135" i="5"/>
  <c r="A136" i="5"/>
  <c r="V220" i="6" l="1"/>
  <c r="T220" i="6"/>
  <c r="R220" i="6"/>
  <c r="P220" i="6"/>
  <c r="N220" i="6"/>
  <c r="L220" i="6"/>
  <c r="J220" i="6"/>
  <c r="H220" i="6"/>
  <c r="F220" i="6"/>
  <c r="D220" i="6"/>
  <c r="B220" i="6"/>
  <c r="C220" i="6" s="1"/>
  <c r="U220" i="6"/>
  <c r="Q220" i="6"/>
  <c r="M220" i="6"/>
  <c r="I220" i="6"/>
  <c r="E220" i="6"/>
  <c r="A221" i="6"/>
  <c r="S220" i="6"/>
  <c r="O220" i="6"/>
  <c r="K220" i="6"/>
  <c r="G220" i="6"/>
  <c r="V136" i="5"/>
  <c r="T136" i="5"/>
  <c r="R136" i="5"/>
  <c r="P136" i="5"/>
  <c r="N136" i="5"/>
  <c r="L136" i="5"/>
  <c r="J136" i="5"/>
  <c r="H136" i="5"/>
  <c r="F136" i="5"/>
  <c r="D136" i="5"/>
  <c r="B136" i="5"/>
  <c r="U136" i="5"/>
  <c r="S136" i="5"/>
  <c r="Q136" i="5"/>
  <c r="O136" i="5"/>
  <c r="M136" i="5"/>
  <c r="K136" i="5"/>
  <c r="I136" i="5"/>
  <c r="G136" i="5"/>
  <c r="E136" i="5"/>
  <c r="C136" i="5"/>
  <c r="A137" i="5"/>
  <c r="V221" i="6" l="1"/>
  <c r="T221" i="6"/>
  <c r="R221" i="6"/>
  <c r="P221" i="6"/>
  <c r="N221" i="6"/>
  <c r="L221" i="6"/>
  <c r="J221" i="6"/>
  <c r="H221" i="6"/>
  <c r="F221" i="6"/>
  <c r="D221" i="6"/>
  <c r="B221" i="6"/>
  <c r="C221" i="6" s="1"/>
  <c r="A222" i="6"/>
  <c r="S221" i="6"/>
  <c r="O221" i="6"/>
  <c r="K221" i="6"/>
  <c r="G221" i="6"/>
  <c r="U221" i="6"/>
  <c r="Q221" i="6"/>
  <c r="M221" i="6"/>
  <c r="I221" i="6"/>
  <c r="E221" i="6"/>
  <c r="U137" i="5"/>
  <c r="S137" i="5"/>
  <c r="Q137" i="5"/>
  <c r="O137" i="5"/>
  <c r="M137" i="5"/>
  <c r="K137" i="5"/>
  <c r="I137" i="5"/>
  <c r="G137" i="5"/>
  <c r="E137" i="5"/>
  <c r="C137" i="5"/>
  <c r="V137" i="5"/>
  <c r="T137" i="5"/>
  <c r="R137" i="5"/>
  <c r="P137" i="5"/>
  <c r="N137" i="5"/>
  <c r="L137" i="5"/>
  <c r="J137" i="5"/>
  <c r="H137" i="5"/>
  <c r="F137" i="5"/>
  <c r="D137" i="5"/>
  <c r="B137" i="5"/>
  <c r="A138" i="5"/>
  <c r="V222" i="6" l="1"/>
  <c r="T222" i="6"/>
  <c r="R222" i="6"/>
  <c r="P222" i="6"/>
  <c r="N222" i="6"/>
  <c r="L222" i="6"/>
  <c r="J222" i="6"/>
  <c r="H222" i="6"/>
  <c r="F222" i="6"/>
  <c r="D222" i="6"/>
  <c r="B222" i="6"/>
  <c r="C222" i="6" s="1"/>
  <c r="U222" i="6"/>
  <c r="Q222" i="6"/>
  <c r="M222" i="6"/>
  <c r="I222" i="6"/>
  <c r="E222" i="6"/>
  <c r="A223" i="6"/>
  <c r="S222" i="6"/>
  <c r="O222" i="6"/>
  <c r="K222" i="6"/>
  <c r="G222" i="6"/>
  <c r="V138" i="5"/>
  <c r="T138" i="5"/>
  <c r="R138" i="5"/>
  <c r="P138" i="5"/>
  <c r="N138" i="5"/>
  <c r="L138" i="5"/>
  <c r="J138" i="5"/>
  <c r="H138" i="5"/>
  <c r="F138" i="5"/>
  <c r="D138" i="5"/>
  <c r="B138" i="5"/>
  <c r="U138" i="5"/>
  <c r="S138" i="5"/>
  <c r="Q138" i="5"/>
  <c r="O138" i="5"/>
  <c r="M138" i="5"/>
  <c r="K138" i="5"/>
  <c r="I138" i="5"/>
  <c r="G138" i="5"/>
  <c r="E138" i="5"/>
  <c r="C138" i="5"/>
  <c r="A139" i="5"/>
  <c r="V223" i="6" l="1"/>
  <c r="T223" i="6"/>
  <c r="R223" i="6"/>
  <c r="P223" i="6"/>
  <c r="N223" i="6"/>
  <c r="L223" i="6"/>
  <c r="J223" i="6"/>
  <c r="H223" i="6"/>
  <c r="F223" i="6"/>
  <c r="D223" i="6"/>
  <c r="B223" i="6"/>
  <c r="C223" i="6" s="1"/>
  <c r="A224" i="6"/>
  <c r="S223" i="6"/>
  <c r="O223" i="6"/>
  <c r="K223" i="6"/>
  <c r="G223" i="6"/>
  <c r="U223" i="6"/>
  <c r="Q223" i="6"/>
  <c r="M223" i="6"/>
  <c r="I223" i="6"/>
  <c r="E223" i="6"/>
  <c r="U139" i="5"/>
  <c r="S139" i="5"/>
  <c r="Q139" i="5"/>
  <c r="O139" i="5"/>
  <c r="M139" i="5"/>
  <c r="K139" i="5"/>
  <c r="I139" i="5"/>
  <c r="G139" i="5"/>
  <c r="E139" i="5"/>
  <c r="C139" i="5"/>
  <c r="V139" i="5"/>
  <c r="T139" i="5"/>
  <c r="R139" i="5"/>
  <c r="P139" i="5"/>
  <c r="N139" i="5"/>
  <c r="L139" i="5"/>
  <c r="J139" i="5"/>
  <c r="H139" i="5"/>
  <c r="F139" i="5"/>
  <c r="D139" i="5"/>
  <c r="B139" i="5"/>
  <c r="A140" i="5"/>
  <c r="A225" i="6" l="1"/>
  <c r="U224" i="6"/>
  <c r="S224" i="6"/>
  <c r="Q224" i="6"/>
  <c r="O224" i="6"/>
  <c r="V224" i="6"/>
  <c r="T224" i="6"/>
  <c r="R224" i="6"/>
  <c r="P224" i="6"/>
  <c r="N224" i="6"/>
  <c r="L224" i="6"/>
  <c r="J224" i="6"/>
  <c r="H224" i="6"/>
  <c r="F224" i="6"/>
  <c r="D224" i="6"/>
  <c r="B224" i="6"/>
  <c r="C224" i="6" s="1"/>
  <c r="M224" i="6"/>
  <c r="I224" i="6"/>
  <c r="E224" i="6"/>
  <c r="K224" i="6"/>
  <c r="G224" i="6"/>
  <c r="V140" i="5"/>
  <c r="T140" i="5"/>
  <c r="R140" i="5"/>
  <c r="P140" i="5"/>
  <c r="N140" i="5"/>
  <c r="L140" i="5"/>
  <c r="J140" i="5"/>
  <c r="H140" i="5"/>
  <c r="F140" i="5"/>
  <c r="D140" i="5"/>
  <c r="B140" i="5"/>
  <c r="U140" i="5"/>
  <c r="S140" i="5"/>
  <c r="Q140" i="5"/>
  <c r="O140" i="5"/>
  <c r="M140" i="5"/>
  <c r="K140" i="5"/>
  <c r="I140" i="5"/>
  <c r="G140" i="5"/>
  <c r="E140" i="5"/>
  <c r="C140" i="5"/>
  <c r="A141" i="5"/>
  <c r="A226" i="6" l="1"/>
  <c r="U225" i="6"/>
  <c r="S225" i="6"/>
  <c r="Q225" i="6"/>
  <c r="O225" i="6"/>
  <c r="M225" i="6"/>
  <c r="K225" i="6"/>
  <c r="I225" i="6"/>
  <c r="G225" i="6"/>
  <c r="E225" i="6"/>
  <c r="V225" i="6"/>
  <c r="T225" i="6"/>
  <c r="R225" i="6"/>
  <c r="P225" i="6"/>
  <c r="N225" i="6"/>
  <c r="L225" i="6"/>
  <c r="J225" i="6"/>
  <c r="H225" i="6"/>
  <c r="F225" i="6"/>
  <c r="D225" i="6"/>
  <c r="B225" i="6"/>
  <c r="C225" i="6" s="1"/>
  <c r="U141" i="5"/>
  <c r="S141" i="5"/>
  <c r="Q141" i="5"/>
  <c r="O141" i="5"/>
  <c r="M141" i="5"/>
  <c r="K141" i="5"/>
  <c r="I141" i="5"/>
  <c r="G141" i="5"/>
  <c r="E141" i="5"/>
  <c r="C141" i="5"/>
  <c r="V141" i="5"/>
  <c r="T141" i="5"/>
  <c r="R141" i="5"/>
  <c r="P141" i="5"/>
  <c r="N141" i="5"/>
  <c r="L141" i="5"/>
  <c r="J141" i="5"/>
  <c r="H141" i="5"/>
  <c r="F141" i="5"/>
  <c r="D141" i="5"/>
  <c r="B141" i="5"/>
  <c r="A142" i="5"/>
  <c r="A227" i="6" l="1"/>
  <c r="U226" i="6"/>
  <c r="S226" i="6"/>
  <c r="Q226" i="6"/>
  <c r="O226" i="6"/>
  <c r="M226" i="6"/>
  <c r="K226" i="6"/>
  <c r="I226" i="6"/>
  <c r="G226" i="6"/>
  <c r="E226" i="6"/>
  <c r="V226" i="6"/>
  <c r="T226" i="6"/>
  <c r="R226" i="6"/>
  <c r="P226" i="6"/>
  <c r="N226" i="6"/>
  <c r="L226" i="6"/>
  <c r="J226" i="6"/>
  <c r="H226" i="6"/>
  <c r="F226" i="6"/>
  <c r="D226" i="6"/>
  <c r="B226" i="6"/>
  <c r="C226" i="6" s="1"/>
  <c r="V142" i="5"/>
  <c r="T142" i="5"/>
  <c r="R142" i="5"/>
  <c r="P142" i="5"/>
  <c r="N142" i="5"/>
  <c r="L142" i="5"/>
  <c r="J142" i="5"/>
  <c r="H142" i="5"/>
  <c r="F142" i="5"/>
  <c r="D142" i="5"/>
  <c r="B142" i="5"/>
  <c r="U142" i="5"/>
  <c r="S142" i="5"/>
  <c r="Q142" i="5"/>
  <c r="O142" i="5"/>
  <c r="M142" i="5"/>
  <c r="K142" i="5"/>
  <c r="I142" i="5"/>
  <c r="G142" i="5"/>
  <c r="E142" i="5"/>
  <c r="C142" i="5"/>
  <c r="A143" i="5"/>
  <c r="A228" i="6" l="1"/>
  <c r="U227" i="6"/>
  <c r="S227" i="6"/>
  <c r="Q227" i="6"/>
  <c r="O227" i="6"/>
  <c r="M227" i="6"/>
  <c r="K227" i="6"/>
  <c r="I227" i="6"/>
  <c r="G227" i="6"/>
  <c r="E227" i="6"/>
  <c r="V227" i="6"/>
  <c r="T227" i="6"/>
  <c r="R227" i="6"/>
  <c r="P227" i="6"/>
  <c r="N227" i="6"/>
  <c r="L227" i="6"/>
  <c r="J227" i="6"/>
  <c r="H227" i="6"/>
  <c r="F227" i="6"/>
  <c r="D227" i="6"/>
  <c r="B227" i="6"/>
  <c r="C227" i="6" s="1"/>
  <c r="U143" i="5"/>
  <c r="S143" i="5"/>
  <c r="Q143" i="5"/>
  <c r="O143" i="5"/>
  <c r="M143" i="5"/>
  <c r="K143" i="5"/>
  <c r="I143" i="5"/>
  <c r="G143" i="5"/>
  <c r="E143" i="5"/>
  <c r="C143" i="5"/>
  <c r="V143" i="5"/>
  <c r="T143" i="5"/>
  <c r="R143" i="5"/>
  <c r="P143" i="5"/>
  <c r="N143" i="5"/>
  <c r="L143" i="5"/>
  <c r="J143" i="5"/>
  <c r="H143" i="5"/>
  <c r="F143" i="5"/>
  <c r="D143" i="5"/>
  <c r="B143" i="5"/>
  <c r="A144" i="5"/>
  <c r="A229" i="6" l="1"/>
  <c r="U228" i="6"/>
  <c r="S228" i="6"/>
  <c r="Q228" i="6"/>
  <c r="O228" i="6"/>
  <c r="M228" i="6"/>
  <c r="K228" i="6"/>
  <c r="I228" i="6"/>
  <c r="G228" i="6"/>
  <c r="E228" i="6"/>
  <c r="V228" i="6"/>
  <c r="T228" i="6"/>
  <c r="R228" i="6"/>
  <c r="P228" i="6"/>
  <c r="N228" i="6"/>
  <c r="L228" i="6"/>
  <c r="J228" i="6"/>
  <c r="H228" i="6"/>
  <c r="F228" i="6"/>
  <c r="D228" i="6"/>
  <c r="B228" i="6"/>
  <c r="C228" i="6" s="1"/>
  <c r="V144" i="5"/>
  <c r="T144" i="5"/>
  <c r="R144" i="5"/>
  <c r="P144" i="5"/>
  <c r="N144" i="5"/>
  <c r="L144" i="5"/>
  <c r="J144" i="5"/>
  <c r="H144" i="5"/>
  <c r="F144" i="5"/>
  <c r="D144" i="5"/>
  <c r="B144" i="5"/>
  <c r="U144" i="5"/>
  <c r="S144" i="5"/>
  <c r="Q144" i="5"/>
  <c r="O144" i="5"/>
  <c r="M144" i="5"/>
  <c r="K144" i="5"/>
  <c r="I144" i="5"/>
  <c r="G144" i="5"/>
  <c r="E144" i="5"/>
  <c r="C144" i="5"/>
  <c r="A145" i="5"/>
  <c r="A230" i="6" l="1"/>
  <c r="U229" i="6"/>
  <c r="S229" i="6"/>
  <c r="Q229" i="6"/>
  <c r="O229" i="6"/>
  <c r="M229" i="6"/>
  <c r="K229" i="6"/>
  <c r="I229" i="6"/>
  <c r="G229" i="6"/>
  <c r="E229" i="6"/>
  <c r="V229" i="6"/>
  <c r="T229" i="6"/>
  <c r="R229" i="6"/>
  <c r="P229" i="6"/>
  <c r="N229" i="6"/>
  <c r="L229" i="6"/>
  <c r="J229" i="6"/>
  <c r="H229" i="6"/>
  <c r="F229" i="6"/>
  <c r="D229" i="6"/>
  <c r="B229" i="6"/>
  <c r="C229" i="6" s="1"/>
  <c r="U145" i="5"/>
  <c r="S145" i="5"/>
  <c r="Q145" i="5"/>
  <c r="O145" i="5"/>
  <c r="M145" i="5"/>
  <c r="K145" i="5"/>
  <c r="I145" i="5"/>
  <c r="G145" i="5"/>
  <c r="E145" i="5"/>
  <c r="C145" i="5"/>
  <c r="V145" i="5"/>
  <c r="T145" i="5"/>
  <c r="R145" i="5"/>
  <c r="P145" i="5"/>
  <c r="N145" i="5"/>
  <c r="L145" i="5"/>
  <c r="J145" i="5"/>
  <c r="H145" i="5"/>
  <c r="F145" i="5"/>
  <c r="D145" i="5"/>
  <c r="B145" i="5"/>
  <c r="A146" i="5"/>
  <c r="A231" i="6" l="1"/>
  <c r="U230" i="6"/>
  <c r="S230" i="6"/>
  <c r="Q230" i="6"/>
  <c r="O230" i="6"/>
  <c r="M230" i="6"/>
  <c r="K230" i="6"/>
  <c r="I230" i="6"/>
  <c r="G230" i="6"/>
  <c r="E230" i="6"/>
  <c r="V230" i="6"/>
  <c r="T230" i="6"/>
  <c r="R230" i="6"/>
  <c r="P230" i="6"/>
  <c r="N230" i="6"/>
  <c r="L230" i="6"/>
  <c r="J230" i="6"/>
  <c r="H230" i="6"/>
  <c r="F230" i="6"/>
  <c r="D230" i="6"/>
  <c r="B230" i="6"/>
  <c r="C230" i="6" s="1"/>
  <c r="V146" i="5"/>
  <c r="T146" i="5"/>
  <c r="R146" i="5"/>
  <c r="P146" i="5"/>
  <c r="N146" i="5"/>
  <c r="L146" i="5"/>
  <c r="J146" i="5"/>
  <c r="H146" i="5"/>
  <c r="F146" i="5"/>
  <c r="D146" i="5"/>
  <c r="B146" i="5"/>
  <c r="U146" i="5"/>
  <c r="S146" i="5"/>
  <c r="Q146" i="5"/>
  <c r="O146" i="5"/>
  <c r="M146" i="5"/>
  <c r="K146" i="5"/>
  <c r="I146" i="5"/>
  <c r="G146" i="5"/>
  <c r="E146" i="5"/>
  <c r="C146" i="5"/>
  <c r="A147" i="5"/>
  <c r="A232" i="6" l="1"/>
  <c r="U231" i="6"/>
  <c r="S231" i="6"/>
  <c r="Q231" i="6"/>
  <c r="O231" i="6"/>
  <c r="M231" i="6"/>
  <c r="K231" i="6"/>
  <c r="I231" i="6"/>
  <c r="G231" i="6"/>
  <c r="E231" i="6"/>
  <c r="V231" i="6"/>
  <c r="T231" i="6"/>
  <c r="R231" i="6"/>
  <c r="P231" i="6"/>
  <c r="N231" i="6"/>
  <c r="L231" i="6"/>
  <c r="J231" i="6"/>
  <c r="H231" i="6"/>
  <c r="F231" i="6"/>
  <c r="D231" i="6"/>
  <c r="B231" i="6"/>
  <c r="C231" i="6" s="1"/>
  <c r="U147" i="5"/>
  <c r="S147" i="5"/>
  <c r="Q147" i="5"/>
  <c r="O147" i="5"/>
  <c r="M147" i="5"/>
  <c r="K147" i="5"/>
  <c r="I147" i="5"/>
  <c r="G147" i="5"/>
  <c r="E147" i="5"/>
  <c r="C147" i="5"/>
  <c r="V147" i="5"/>
  <c r="T147" i="5"/>
  <c r="R147" i="5"/>
  <c r="P147" i="5"/>
  <c r="N147" i="5"/>
  <c r="L147" i="5"/>
  <c r="J147" i="5"/>
  <c r="H147" i="5"/>
  <c r="F147" i="5"/>
  <c r="D147" i="5"/>
  <c r="B147" i="5"/>
  <c r="A148" i="5"/>
  <c r="A233" i="6" l="1"/>
  <c r="U232" i="6"/>
  <c r="S232" i="6"/>
  <c r="Q232" i="6"/>
  <c r="O232" i="6"/>
  <c r="M232" i="6"/>
  <c r="K232" i="6"/>
  <c r="I232" i="6"/>
  <c r="G232" i="6"/>
  <c r="E232" i="6"/>
  <c r="V232" i="6"/>
  <c r="T232" i="6"/>
  <c r="R232" i="6"/>
  <c r="P232" i="6"/>
  <c r="N232" i="6"/>
  <c r="L232" i="6"/>
  <c r="J232" i="6"/>
  <c r="H232" i="6"/>
  <c r="F232" i="6"/>
  <c r="D232" i="6"/>
  <c r="B232" i="6"/>
  <c r="C232" i="6" s="1"/>
  <c r="V148" i="5"/>
  <c r="T148" i="5"/>
  <c r="R148" i="5"/>
  <c r="P148" i="5"/>
  <c r="N148" i="5"/>
  <c r="L148" i="5"/>
  <c r="J148" i="5"/>
  <c r="H148" i="5"/>
  <c r="F148" i="5"/>
  <c r="D148" i="5"/>
  <c r="B148" i="5"/>
  <c r="U148" i="5"/>
  <c r="S148" i="5"/>
  <c r="Q148" i="5"/>
  <c r="O148" i="5"/>
  <c r="M148" i="5"/>
  <c r="K148" i="5"/>
  <c r="I148" i="5"/>
  <c r="G148" i="5"/>
  <c r="E148" i="5"/>
  <c r="C148" i="5"/>
  <c r="A149" i="5"/>
  <c r="A234" i="6" l="1"/>
  <c r="U233" i="6"/>
  <c r="S233" i="6"/>
  <c r="Q233" i="6"/>
  <c r="O233" i="6"/>
  <c r="M233" i="6"/>
  <c r="K233" i="6"/>
  <c r="I233" i="6"/>
  <c r="G233" i="6"/>
  <c r="E233" i="6"/>
  <c r="V233" i="6"/>
  <c r="T233" i="6"/>
  <c r="R233" i="6"/>
  <c r="P233" i="6"/>
  <c r="N233" i="6"/>
  <c r="L233" i="6"/>
  <c r="J233" i="6"/>
  <c r="H233" i="6"/>
  <c r="F233" i="6"/>
  <c r="D233" i="6"/>
  <c r="B233" i="6"/>
  <c r="C233" i="6" s="1"/>
  <c r="U149" i="5"/>
  <c r="S149" i="5"/>
  <c r="Q149" i="5"/>
  <c r="O149" i="5"/>
  <c r="M149" i="5"/>
  <c r="K149" i="5"/>
  <c r="I149" i="5"/>
  <c r="G149" i="5"/>
  <c r="E149" i="5"/>
  <c r="C149" i="5"/>
  <c r="V149" i="5"/>
  <c r="T149" i="5"/>
  <c r="R149" i="5"/>
  <c r="P149" i="5"/>
  <c r="N149" i="5"/>
  <c r="L149" i="5"/>
  <c r="J149" i="5"/>
  <c r="H149" i="5"/>
  <c r="F149" i="5"/>
  <c r="D149" i="5"/>
  <c r="B149" i="5"/>
  <c r="A150" i="5"/>
  <c r="A235" i="6" l="1"/>
  <c r="U234" i="6"/>
  <c r="S234" i="6"/>
  <c r="Q234" i="6"/>
  <c r="O234" i="6"/>
  <c r="M234" i="6"/>
  <c r="K234" i="6"/>
  <c r="I234" i="6"/>
  <c r="G234" i="6"/>
  <c r="E234" i="6"/>
  <c r="V234" i="6"/>
  <c r="T234" i="6"/>
  <c r="R234" i="6"/>
  <c r="P234" i="6"/>
  <c r="N234" i="6"/>
  <c r="L234" i="6"/>
  <c r="J234" i="6"/>
  <c r="H234" i="6"/>
  <c r="F234" i="6"/>
  <c r="D234" i="6"/>
  <c r="B234" i="6"/>
  <c r="C234" i="6" s="1"/>
  <c r="V150" i="5"/>
  <c r="T150" i="5"/>
  <c r="R150" i="5"/>
  <c r="P150" i="5"/>
  <c r="N150" i="5"/>
  <c r="L150" i="5"/>
  <c r="J150" i="5"/>
  <c r="H150" i="5"/>
  <c r="F150" i="5"/>
  <c r="D150" i="5"/>
  <c r="B150" i="5"/>
  <c r="U150" i="5"/>
  <c r="S150" i="5"/>
  <c r="Q150" i="5"/>
  <c r="O150" i="5"/>
  <c r="M150" i="5"/>
  <c r="K150" i="5"/>
  <c r="I150" i="5"/>
  <c r="G150" i="5"/>
  <c r="E150" i="5"/>
  <c r="C150" i="5"/>
  <c r="A151" i="5"/>
  <c r="A236" i="6" l="1"/>
  <c r="U235" i="6"/>
  <c r="S235" i="6"/>
  <c r="Q235" i="6"/>
  <c r="O235" i="6"/>
  <c r="M235" i="6"/>
  <c r="K235" i="6"/>
  <c r="I235" i="6"/>
  <c r="G235" i="6"/>
  <c r="E235" i="6"/>
  <c r="V235" i="6"/>
  <c r="T235" i="6"/>
  <c r="R235" i="6"/>
  <c r="P235" i="6"/>
  <c r="N235" i="6"/>
  <c r="L235" i="6"/>
  <c r="J235" i="6"/>
  <c r="H235" i="6"/>
  <c r="F235" i="6"/>
  <c r="D235" i="6"/>
  <c r="B235" i="6"/>
  <c r="C235" i="6" s="1"/>
  <c r="U151" i="5"/>
  <c r="S151" i="5"/>
  <c r="Q151" i="5"/>
  <c r="O151" i="5"/>
  <c r="M151" i="5"/>
  <c r="K151" i="5"/>
  <c r="I151" i="5"/>
  <c r="G151" i="5"/>
  <c r="E151" i="5"/>
  <c r="C151" i="5"/>
  <c r="V151" i="5"/>
  <c r="T151" i="5"/>
  <c r="R151" i="5"/>
  <c r="P151" i="5"/>
  <c r="N151" i="5"/>
  <c r="L151" i="5"/>
  <c r="J151" i="5"/>
  <c r="H151" i="5"/>
  <c r="F151" i="5"/>
  <c r="D151" i="5"/>
  <c r="B151" i="5"/>
  <c r="A152" i="5"/>
  <c r="A237" i="6" l="1"/>
  <c r="U236" i="6"/>
  <c r="S236" i="6"/>
  <c r="Q236" i="6"/>
  <c r="O236" i="6"/>
  <c r="M236" i="6"/>
  <c r="K236" i="6"/>
  <c r="I236" i="6"/>
  <c r="G236" i="6"/>
  <c r="E236" i="6"/>
  <c r="V236" i="6"/>
  <c r="T236" i="6"/>
  <c r="R236" i="6"/>
  <c r="P236" i="6"/>
  <c r="N236" i="6"/>
  <c r="L236" i="6"/>
  <c r="J236" i="6"/>
  <c r="H236" i="6"/>
  <c r="F236" i="6"/>
  <c r="D236" i="6"/>
  <c r="B236" i="6"/>
  <c r="C236" i="6" s="1"/>
  <c r="V152" i="5"/>
  <c r="T152" i="5"/>
  <c r="R152" i="5"/>
  <c r="P152" i="5"/>
  <c r="N152" i="5"/>
  <c r="L152" i="5"/>
  <c r="J152" i="5"/>
  <c r="H152" i="5"/>
  <c r="F152" i="5"/>
  <c r="D152" i="5"/>
  <c r="B152" i="5"/>
  <c r="U152" i="5"/>
  <c r="S152" i="5"/>
  <c r="Q152" i="5"/>
  <c r="O152" i="5"/>
  <c r="M152" i="5"/>
  <c r="K152" i="5"/>
  <c r="I152" i="5"/>
  <c r="G152" i="5"/>
  <c r="E152" i="5"/>
  <c r="C152" i="5"/>
  <c r="A153" i="5"/>
  <c r="A238" i="6" l="1"/>
  <c r="U237" i="6"/>
  <c r="S237" i="6"/>
  <c r="Q237" i="6"/>
  <c r="O237" i="6"/>
  <c r="M237" i="6"/>
  <c r="K237" i="6"/>
  <c r="I237" i="6"/>
  <c r="G237" i="6"/>
  <c r="E237" i="6"/>
  <c r="V237" i="6"/>
  <c r="T237" i="6"/>
  <c r="R237" i="6"/>
  <c r="P237" i="6"/>
  <c r="N237" i="6"/>
  <c r="L237" i="6"/>
  <c r="J237" i="6"/>
  <c r="H237" i="6"/>
  <c r="F237" i="6"/>
  <c r="D237" i="6"/>
  <c r="B237" i="6"/>
  <c r="C237" i="6" s="1"/>
  <c r="U153" i="5"/>
  <c r="S153" i="5"/>
  <c r="Q153" i="5"/>
  <c r="O153" i="5"/>
  <c r="M153" i="5"/>
  <c r="K153" i="5"/>
  <c r="I153" i="5"/>
  <c r="G153" i="5"/>
  <c r="E153" i="5"/>
  <c r="C153" i="5"/>
  <c r="V153" i="5"/>
  <c r="T153" i="5"/>
  <c r="R153" i="5"/>
  <c r="P153" i="5"/>
  <c r="N153" i="5"/>
  <c r="L153" i="5"/>
  <c r="J153" i="5"/>
  <c r="H153" i="5"/>
  <c r="F153" i="5"/>
  <c r="D153" i="5"/>
  <c r="B153" i="5"/>
  <c r="A154" i="5"/>
  <c r="A239" i="6" l="1"/>
  <c r="U238" i="6"/>
  <c r="S238" i="6"/>
  <c r="Q238" i="6"/>
  <c r="O238" i="6"/>
  <c r="M238" i="6"/>
  <c r="K238" i="6"/>
  <c r="I238" i="6"/>
  <c r="G238" i="6"/>
  <c r="E238" i="6"/>
  <c r="V238" i="6"/>
  <c r="T238" i="6"/>
  <c r="R238" i="6"/>
  <c r="P238" i="6"/>
  <c r="N238" i="6"/>
  <c r="L238" i="6"/>
  <c r="J238" i="6"/>
  <c r="H238" i="6"/>
  <c r="F238" i="6"/>
  <c r="D238" i="6"/>
  <c r="B238" i="6"/>
  <c r="C238" i="6" s="1"/>
  <c r="V154" i="5"/>
  <c r="T154" i="5"/>
  <c r="R154" i="5"/>
  <c r="P154" i="5"/>
  <c r="N154" i="5"/>
  <c r="L154" i="5"/>
  <c r="J154" i="5"/>
  <c r="H154" i="5"/>
  <c r="F154" i="5"/>
  <c r="D154" i="5"/>
  <c r="B154" i="5"/>
  <c r="U154" i="5"/>
  <c r="S154" i="5"/>
  <c r="Q154" i="5"/>
  <c r="O154" i="5"/>
  <c r="M154" i="5"/>
  <c r="K154" i="5"/>
  <c r="I154" i="5"/>
  <c r="G154" i="5"/>
  <c r="E154" i="5"/>
  <c r="C154" i="5"/>
  <c r="A155" i="5"/>
  <c r="A240" i="6" l="1"/>
  <c r="U239" i="6"/>
  <c r="S239" i="6"/>
  <c r="Q239" i="6"/>
  <c r="O239" i="6"/>
  <c r="M239" i="6"/>
  <c r="K239" i="6"/>
  <c r="I239" i="6"/>
  <c r="G239" i="6"/>
  <c r="E239" i="6"/>
  <c r="V239" i="6"/>
  <c r="T239" i="6"/>
  <c r="R239" i="6"/>
  <c r="P239" i="6"/>
  <c r="N239" i="6"/>
  <c r="L239" i="6"/>
  <c r="J239" i="6"/>
  <c r="H239" i="6"/>
  <c r="F239" i="6"/>
  <c r="D239" i="6"/>
  <c r="B239" i="6"/>
  <c r="C239" i="6" s="1"/>
  <c r="U155" i="5"/>
  <c r="S155" i="5"/>
  <c r="Q155" i="5"/>
  <c r="O155" i="5"/>
  <c r="M155" i="5"/>
  <c r="K155" i="5"/>
  <c r="I155" i="5"/>
  <c r="G155" i="5"/>
  <c r="E155" i="5"/>
  <c r="C155" i="5"/>
  <c r="V155" i="5"/>
  <c r="T155" i="5"/>
  <c r="R155" i="5"/>
  <c r="P155" i="5"/>
  <c r="N155" i="5"/>
  <c r="L155" i="5"/>
  <c r="J155" i="5"/>
  <c r="H155" i="5"/>
  <c r="F155" i="5"/>
  <c r="D155" i="5"/>
  <c r="B155" i="5"/>
  <c r="A156" i="5"/>
  <c r="A241" i="6" l="1"/>
  <c r="U240" i="6"/>
  <c r="S240" i="6"/>
  <c r="Q240" i="6"/>
  <c r="O240" i="6"/>
  <c r="M240" i="6"/>
  <c r="K240" i="6"/>
  <c r="I240" i="6"/>
  <c r="G240" i="6"/>
  <c r="E240" i="6"/>
  <c r="V240" i="6"/>
  <c r="T240" i="6"/>
  <c r="R240" i="6"/>
  <c r="P240" i="6"/>
  <c r="N240" i="6"/>
  <c r="L240" i="6"/>
  <c r="J240" i="6"/>
  <c r="H240" i="6"/>
  <c r="F240" i="6"/>
  <c r="D240" i="6"/>
  <c r="B240" i="6"/>
  <c r="C240" i="6" s="1"/>
  <c r="V156" i="5"/>
  <c r="T156" i="5"/>
  <c r="R156" i="5"/>
  <c r="P156" i="5"/>
  <c r="N156" i="5"/>
  <c r="L156" i="5"/>
  <c r="J156" i="5"/>
  <c r="H156" i="5"/>
  <c r="F156" i="5"/>
  <c r="D156" i="5"/>
  <c r="B156" i="5"/>
  <c r="U156" i="5"/>
  <c r="S156" i="5"/>
  <c r="Q156" i="5"/>
  <c r="O156" i="5"/>
  <c r="M156" i="5"/>
  <c r="K156" i="5"/>
  <c r="I156" i="5"/>
  <c r="G156" i="5"/>
  <c r="E156" i="5"/>
  <c r="C156" i="5"/>
  <c r="A157" i="5"/>
  <c r="A242" i="6" l="1"/>
  <c r="U241" i="6"/>
  <c r="S241" i="6"/>
  <c r="Q241" i="6"/>
  <c r="O241" i="6"/>
  <c r="M241" i="6"/>
  <c r="K241" i="6"/>
  <c r="I241" i="6"/>
  <c r="G241" i="6"/>
  <c r="E241" i="6"/>
  <c r="V241" i="6"/>
  <c r="T241" i="6"/>
  <c r="R241" i="6"/>
  <c r="P241" i="6"/>
  <c r="N241" i="6"/>
  <c r="L241" i="6"/>
  <c r="J241" i="6"/>
  <c r="H241" i="6"/>
  <c r="F241" i="6"/>
  <c r="D241" i="6"/>
  <c r="B241" i="6"/>
  <c r="C241" i="6" s="1"/>
  <c r="U157" i="5"/>
  <c r="S157" i="5"/>
  <c r="Q157" i="5"/>
  <c r="O157" i="5"/>
  <c r="M157" i="5"/>
  <c r="K157" i="5"/>
  <c r="I157" i="5"/>
  <c r="G157" i="5"/>
  <c r="E157" i="5"/>
  <c r="C157" i="5"/>
  <c r="V157" i="5"/>
  <c r="T157" i="5"/>
  <c r="R157" i="5"/>
  <c r="P157" i="5"/>
  <c r="N157" i="5"/>
  <c r="L157" i="5"/>
  <c r="J157" i="5"/>
  <c r="H157" i="5"/>
  <c r="F157" i="5"/>
  <c r="D157" i="5"/>
  <c r="B157" i="5"/>
  <c r="A158" i="5"/>
  <c r="A243" i="6" l="1"/>
  <c r="U242" i="6"/>
  <c r="S242" i="6"/>
  <c r="Q242" i="6"/>
  <c r="O242" i="6"/>
  <c r="M242" i="6"/>
  <c r="K242" i="6"/>
  <c r="T242" i="6"/>
  <c r="P242" i="6"/>
  <c r="L242" i="6"/>
  <c r="I242" i="6"/>
  <c r="G242" i="6"/>
  <c r="E242" i="6"/>
  <c r="V242" i="6"/>
  <c r="R242" i="6"/>
  <c r="N242" i="6"/>
  <c r="J242" i="6"/>
  <c r="H242" i="6"/>
  <c r="F242" i="6"/>
  <c r="D242" i="6"/>
  <c r="B242" i="6"/>
  <c r="C242" i="6" s="1"/>
  <c r="V158" i="5"/>
  <c r="T158" i="5"/>
  <c r="R158" i="5"/>
  <c r="P158" i="5"/>
  <c r="N158" i="5"/>
  <c r="L158" i="5"/>
  <c r="J158" i="5"/>
  <c r="H158" i="5"/>
  <c r="F158" i="5"/>
  <c r="D158" i="5"/>
  <c r="B158" i="5"/>
  <c r="U158" i="5"/>
  <c r="S158" i="5"/>
  <c r="Q158" i="5"/>
  <c r="O158" i="5"/>
  <c r="M158" i="5"/>
  <c r="K158" i="5"/>
  <c r="I158" i="5"/>
  <c r="G158" i="5"/>
  <c r="E158" i="5"/>
  <c r="C158" i="5"/>
  <c r="A159" i="5"/>
  <c r="A244" i="6" l="1"/>
  <c r="U243" i="6"/>
  <c r="S243" i="6"/>
  <c r="Q243" i="6"/>
  <c r="O243" i="6"/>
  <c r="M243" i="6"/>
  <c r="K243" i="6"/>
  <c r="I243" i="6"/>
  <c r="G243" i="6"/>
  <c r="E243" i="6"/>
  <c r="V243" i="6"/>
  <c r="R243" i="6"/>
  <c r="N243" i="6"/>
  <c r="J243" i="6"/>
  <c r="F243" i="6"/>
  <c r="B243" i="6"/>
  <c r="C243" i="6" s="1"/>
  <c r="T243" i="6"/>
  <c r="P243" i="6"/>
  <c r="L243" i="6"/>
  <c r="H243" i="6"/>
  <c r="D243" i="6"/>
  <c r="U159" i="5"/>
  <c r="S159" i="5"/>
  <c r="Q159" i="5"/>
  <c r="O159" i="5"/>
  <c r="M159" i="5"/>
  <c r="K159" i="5"/>
  <c r="I159" i="5"/>
  <c r="G159" i="5"/>
  <c r="E159" i="5"/>
  <c r="C159" i="5"/>
  <c r="V159" i="5"/>
  <c r="T159" i="5"/>
  <c r="R159" i="5"/>
  <c r="P159" i="5"/>
  <c r="N159" i="5"/>
  <c r="L159" i="5"/>
  <c r="J159" i="5"/>
  <c r="H159" i="5"/>
  <c r="F159" i="5"/>
  <c r="D159" i="5"/>
  <c r="B159" i="5"/>
  <c r="A160" i="5"/>
  <c r="A245" i="6" l="1"/>
  <c r="U244" i="6"/>
  <c r="S244" i="6"/>
  <c r="Q244" i="6"/>
  <c r="O244" i="6"/>
  <c r="M244" i="6"/>
  <c r="K244" i="6"/>
  <c r="I244" i="6"/>
  <c r="G244" i="6"/>
  <c r="E244" i="6"/>
  <c r="T244" i="6"/>
  <c r="P244" i="6"/>
  <c r="L244" i="6"/>
  <c r="H244" i="6"/>
  <c r="D244" i="6"/>
  <c r="V244" i="6"/>
  <c r="R244" i="6"/>
  <c r="N244" i="6"/>
  <c r="J244" i="6"/>
  <c r="F244" i="6"/>
  <c r="B244" i="6"/>
  <c r="C244" i="6" s="1"/>
  <c r="V160" i="5"/>
  <c r="T160" i="5"/>
  <c r="R160" i="5"/>
  <c r="P160" i="5"/>
  <c r="N160" i="5"/>
  <c r="L160" i="5"/>
  <c r="J160" i="5"/>
  <c r="H160" i="5"/>
  <c r="F160" i="5"/>
  <c r="D160" i="5"/>
  <c r="B160" i="5"/>
  <c r="U160" i="5"/>
  <c r="S160" i="5"/>
  <c r="Q160" i="5"/>
  <c r="O160" i="5"/>
  <c r="M160" i="5"/>
  <c r="K160" i="5"/>
  <c r="I160" i="5"/>
  <c r="G160" i="5"/>
  <c r="E160" i="5"/>
  <c r="C160" i="5"/>
  <c r="A161" i="5"/>
  <c r="A246" i="6" l="1"/>
  <c r="U245" i="6"/>
  <c r="S245" i="6"/>
  <c r="Q245" i="6"/>
  <c r="O245" i="6"/>
  <c r="M245" i="6"/>
  <c r="K245" i="6"/>
  <c r="I245" i="6"/>
  <c r="G245" i="6"/>
  <c r="E245" i="6"/>
  <c r="V245" i="6"/>
  <c r="R245" i="6"/>
  <c r="N245" i="6"/>
  <c r="J245" i="6"/>
  <c r="F245" i="6"/>
  <c r="B245" i="6"/>
  <c r="C245" i="6" s="1"/>
  <c r="T245" i="6"/>
  <c r="P245" i="6"/>
  <c r="L245" i="6"/>
  <c r="H245" i="6"/>
  <c r="D245" i="6"/>
  <c r="U161" i="5"/>
  <c r="S161" i="5"/>
  <c r="Q161" i="5"/>
  <c r="O161" i="5"/>
  <c r="M161" i="5"/>
  <c r="K161" i="5"/>
  <c r="I161" i="5"/>
  <c r="G161" i="5"/>
  <c r="E161" i="5"/>
  <c r="C161" i="5"/>
  <c r="V161" i="5"/>
  <c r="T161" i="5"/>
  <c r="R161" i="5"/>
  <c r="P161" i="5"/>
  <c r="N161" i="5"/>
  <c r="L161" i="5"/>
  <c r="J161" i="5"/>
  <c r="H161" i="5"/>
  <c r="F161" i="5"/>
  <c r="D161" i="5"/>
  <c r="B161" i="5"/>
  <c r="A162" i="5"/>
  <c r="A247" i="6" l="1"/>
  <c r="U246" i="6"/>
  <c r="S246" i="6"/>
  <c r="Q246" i="6"/>
  <c r="O246" i="6"/>
  <c r="M246" i="6"/>
  <c r="K246" i="6"/>
  <c r="I246" i="6"/>
  <c r="G246" i="6"/>
  <c r="E246" i="6"/>
  <c r="T246" i="6"/>
  <c r="P246" i="6"/>
  <c r="L246" i="6"/>
  <c r="H246" i="6"/>
  <c r="D246" i="6"/>
  <c r="V246" i="6"/>
  <c r="R246" i="6"/>
  <c r="N246" i="6"/>
  <c r="J246" i="6"/>
  <c r="F246" i="6"/>
  <c r="B246" i="6"/>
  <c r="C246" i="6" s="1"/>
  <c r="V162" i="5"/>
  <c r="T162" i="5"/>
  <c r="R162" i="5"/>
  <c r="P162" i="5"/>
  <c r="N162" i="5"/>
  <c r="L162" i="5"/>
  <c r="J162" i="5"/>
  <c r="H162" i="5"/>
  <c r="F162" i="5"/>
  <c r="D162" i="5"/>
  <c r="B162" i="5"/>
  <c r="U162" i="5"/>
  <c r="S162" i="5"/>
  <c r="Q162" i="5"/>
  <c r="O162" i="5"/>
  <c r="M162" i="5"/>
  <c r="K162" i="5"/>
  <c r="I162" i="5"/>
  <c r="G162" i="5"/>
  <c r="E162" i="5"/>
  <c r="C162" i="5"/>
  <c r="A163" i="5"/>
  <c r="A248" i="6" l="1"/>
  <c r="U247" i="6"/>
  <c r="S247" i="6"/>
  <c r="Q247" i="6"/>
  <c r="O247" i="6"/>
  <c r="M247" i="6"/>
  <c r="K247" i="6"/>
  <c r="I247" i="6"/>
  <c r="G247" i="6"/>
  <c r="E247" i="6"/>
  <c r="V247" i="6"/>
  <c r="R247" i="6"/>
  <c r="N247" i="6"/>
  <c r="J247" i="6"/>
  <c r="F247" i="6"/>
  <c r="B247" i="6"/>
  <c r="C247" i="6" s="1"/>
  <c r="T247" i="6"/>
  <c r="P247" i="6"/>
  <c r="L247" i="6"/>
  <c r="H247" i="6"/>
  <c r="D247" i="6"/>
  <c r="U163" i="5"/>
  <c r="S163" i="5"/>
  <c r="Q163" i="5"/>
  <c r="O163" i="5"/>
  <c r="M163" i="5"/>
  <c r="K163" i="5"/>
  <c r="I163" i="5"/>
  <c r="G163" i="5"/>
  <c r="E163" i="5"/>
  <c r="C163" i="5"/>
  <c r="V163" i="5"/>
  <c r="T163" i="5"/>
  <c r="R163" i="5"/>
  <c r="P163" i="5"/>
  <c r="N163" i="5"/>
  <c r="L163" i="5"/>
  <c r="J163" i="5"/>
  <c r="H163" i="5"/>
  <c r="F163" i="5"/>
  <c r="D163" i="5"/>
  <c r="B163" i="5"/>
  <c r="A164" i="5"/>
  <c r="V248" i="6" l="1"/>
  <c r="A249" i="6"/>
  <c r="U248" i="6"/>
  <c r="S248" i="6"/>
  <c r="Q248" i="6"/>
  <c r="O248" i="6"/>
  <c r="M248" i="6"/>
  <c r="K248" i="6"/>
  <c r="I248" i="6"/>
  <c r="G248" i="6"/>
  <c r="E248" i="6"/>
  <c r="T248" i="6"/>
  <c r="P248" i="6"/>
  <c r="L248" i="6"/>
  <c r="H248" i="6"/>
  <c r="D248" i="6"/>
  <c r="R248" i="6"/>
  <c r="N248" i="6"/>
  <c r="J248" i="6"/>
  <c r="F248" i="6"/>
  <c r="B248" i="6"/>
  <c r="C248" i="6" s="1"/>
  <c r="V164" i="5"/>
  <c r="T164" i="5"/>
  <c r="R164" i="5"/>
  <c r="P164" i="5"/>
  <c r="N164" i="5"/>
  <c r="L164" i="5"/>
  <c r="J164" i="5"/>
  <c r="H164" i="5"/>
  <c r="F164" i="5"/>
  <c r="D164" i="5"/>
  <c r="B164" i="5"/>
  <c r="U164" i="5"/>
  <c r="S164" i="5"/>
  <c r="Q164" i="5"/>
  <c r="O164" i="5"/>
  <c r="M164" i="5"/>
  <c r="K164" i="5"/>
  <c r="I164" i="5"/>
  <c r="G164" i="5"/>
  <c r="E164" i="5"/>
  <c r="C164" i="5"/>
  <c r="A165" i="5"/>
  <c r="V249" i="6" l="1"/>
  <c r="T249" i="6"/>
  <c r="R249" i="6"/>
  <c r="P249" i="6"/>
  <c r="N249" i="6"/>
  <c r="L249" i="6"/>
  <c r="J249" i="6"/>
  <c r="H249" i="6"/>
  <c r="F249" i="6"/>
  <c r="D249" i="6"/>
  <c r="B249" i="6"/>
  <c r="C249" i="6" s="1"/>
  <c r="A250" i="6"/>
  <c r="U249" i="6"/>
  <c r="S249" i="6"/>
  <c r="Q249" i="6"/>
  <c r="O249" i="6"/>
  <c r="M249" i="6"/>
  <c r="K249" i="6"/>
  <c r="I249" i="6"/>
  <c r="G249" i="6"/>
  <c r="E249" i="6"/>
  <c r="U165" i="5"/>
  <c r="S165" i="5"/>
  <c r="Q165" i="5"/>
  <c r="O165" i="5"/>
  <c r="M165" i="5"/>
  <c r="K165" i="5"/>
  <c r="I165" i="5"/>
  <c r="G165" i="5"/>
  <c r="E165" i="5"/>
  <c r="C165" i="5"/>
  <c r="V165" i="5"/>
  <c r="T165" i="5"/>
  <c r="R165" i="5"/>
  <c r="P165" i="5"/>
  <c r="N165" i="5"/>
  <c r="L165" i="5"/>
  <c r="J165" i="5"/>
  <c r="H165" i="5"/>
  <c r="F165" i="5"/>
  <c r="D165" i="5"/>
  <c r="B165" i="5"/>
  <c r="A166" i="5"/>
  <c r="V250" i="6" l="1"/>
  <c r="T250" i="6"/>
  <c r="R250" i="6"/>
  <c r="P250" i="6"/>
  <c r="N250" i="6"/>
  <c r="L250" i="6"/>
  <c r="J250" i="6"/>
  <c r="H250" i="6"/>
  <c r="F250" i="6"/>
  <c r="D250" i="6"/>
  <c r="B250" i="6"/>
  <c r="C250" i="6" s="1"/>
  <c r="A251" i="6"/>
  <c r="U250" i="6"/>
  <c r="S250" i="6"/>
  <c r="Q250" i="6"/>
  <c r="O250" i="6"/>
  <c r="M250" i="6"/>
  <c r="K250" i="6"/>
  <c r="I250" i="6"/>
  <c r="G250" i="6"/>
  <c r="E250" i="6"/>
  <c r="V166" i="5"/>
  <c r="T166" i="5"/>
  <c r="R166" i="5"/>
  <c r="P166" i="5"/>
  <c r="N166" i="5"/>
  <c r="L166" i="5"/>
  <c r="J166" i="5"/>
  <c r="H166" i="5"/>
  <c r="F166" i="5"/>
  <c r="D166" i="5"/>
  <c r="B166" i="5"/>
  <c r="U166" i="5"/>
  <c r="S166" i="5"/>
  <c r="Q166" i="5"/>
  <c r="O166" i="5"/>
  <c r="M166" i="5"/>
  <c r="K166" i="5"/>
  <c r="I166" i="5"/>
  <c r="G166" i="5"/>
  <c r="E166" i="5"/>
  <c r="C166" i="5"/>
  <c r="A167" i="5"/>
  <c r="V251" i="6" l="1"/>
  <c r="T251" i="6"/>
  <c r="R251" i="6"/>
  <c r="P251" i="6"/>
  <c r="N251" i="6"/>
  <c r="L251" i="6"/>
  <c r="J251" i="6"/>
  <c r="H251" i="6"/>
  <c r="F251" i="6"/>
  <c r="D251" i="6"/>
  <c r="B251" i="6"/>
  <c r="C251" i="6" s="1"/>
  <c r="A252" i="6"/>
  <c r="U251" i="6"/>
  <c r="S251" i="6"/>
  <c r="Q251" i="6"/>
  <c r="O251" i="6"/>
  <c r="M251" i="6"/>
  <c r="K251" i="6"/>
  <c r="I251" i="6"/>
  <c r="G251" i="6"/>
  <c r="E251" i="6"/>
  <c r="U167" i="5"/>
  <c r="S167" i="5"/>
  <c r="Q167" i="5"/>
  <c r="O167" i="5"/>
  <c r="M167" i="5"/>
  <c r="K167" i="5"/>
  <c r="I167" i="5"/>
  <c r="G167" i="5"/>
  <c r="E167" i="5"/>
  <c r="C167" i="5"/>
  <c r="V167" i="5"/>
  <c r="T167" i="5"/>
  <c r="R167" i="5"/>
  <c r="P167" i="5"/>
  <c r="N167" i="5"/>
  <c r="L167" i="5"/>
  <c r="J167" i="5"/>
  <c r="H167" i="5"/>
  <c r="F167" i="5"/>
  <c r="D167" i="5"/>
  <c r="B167" i="5"/>
  <c r="A168" i="5"/>
  <c r="V252" i="6" l="1"/>
  <c r="T252" i="6"/>
  <c r="R252" i="6"/>
  <c r="P252" i="6"/>
  <c r="N252" i="6"/>
  <c r="L252" i="6"/>
  <c r="J252" i="6"/>
  <c r="H252" i="6"/>
  <c r="F252" i="6"/>
  <c r="D252" i="6"/>
  <c r="B252" i="6"/>
  <c r="C252" i="6" s="1"/>
  <c r="A253" i="6"/>
  <c r="U252" i="6"/>
  <c r="S252" i="6"/>
  <c r="Q252" i="6"/>
  <c r="O252" i="6"/>
  <c r="M252" i="6"/>
  <c r="K252" i="6"/>
  <c r="I252" i="6"/>
  <c r="G252" i="6"/>
  <c r="E252" i="6"/>
  <c r="V168" i="5"/>
  <c r="T168" i="5"/>
  <c r="R168" i="5"/>
  <c r="P168" i="5"/>
  <c r="N168" i="5"/>
  <c r="L168" i="5"/>
  <c r="J168" i="5"/>
  <c r="H168" i="5"/>
  <c r="F168" i="5"/>
  <c r="D168" i="5"/>
  <c r="B168" i="5"/>
  <c r="U168" i="5"/>
  <c r="S168" i="5"/>
  <c r="Q168" i="5"/>
  <c r="O168" i="5"/>
  <c r="M168" i="5"/>
  <c r="K168" i="5"/>
  <c r="I168" i="5"/>
  <c r="G168" i="5"/>
  <c r="E168" i="5"/>
  <c r="C168" i="5"/>
  <c r="A169" i="5"/>
  <c r="V253" i="6" l="1"/>
  <c r="T253" i="6"/>
  <c r="R253" i="6"/>
  <c r="P253" i="6"/>
  <c r="N253" i="6"/>
  <c r="L253" i="6"/>
  <c r="J253" i="6"/>
  <c r="H253" i="6"/>
  <c r="F253" i="6"/>
  <c r="D253" i="6"/>
  <c r="B253" i="6"/>
  <c r="C253" i="6" s="1"/>
  <c r="A254" i="6"/>
  <c r="U253" i="6"/>
  <c r="S253" i="6"/>
  <c r="Q253" i="6"/>
  <c r="O253" i="6"/>
  <c r="M253" i="6"/>
  <c r="K253" i="6"/>
  <c r="I253" i="6"/>
  <c r="G253" i="6"/>
  <c r="E253" i="6"/>
  <c r="U169" i="5"/>
  <c r="V169" i="5"/>
  <c r="S169" i="5"/>
  <c r="Q169" i="5"/>
  <c r="O169" i="5"/>
  <c r="M169" i="5"/>
  <c r="K169" i="5"/>
  <c r="I169" i="5"/>
  <c r="G169" i="5"/>
  <c r="E169" i="5"/>
  <c r="C169" i="5"/>
  <c r="T169" i="5"/>
  <c r="R169" i="5"/>
  <c r="P169" i="5"/>
  <c r="N169" i="5"/>
  <c r="L169" i="5"/>
  <c r="J169" i="5"/>
  <c r="H169" i="5"/>
  <c r="F169" i="5"/>
  <c r="D169" i="5"/>
  <c r="B169" i="5"/>
  <c r="A170" i="5"/>
  <c r="V254" i="6" l="1"/>
  <c r="T254" i="6"/>
  <c r="R254" i="6"/>
  <c r="P254" i="6"/>
  <c r="N254" i="6"/>
  <c r="L254" i="6"/>
  <c r="J254" i="6"/>
  <c r="H254" i="6"/>
  <c r="F254" i="6"/>
  <c r="D254" i="6"/>
  <c r="B254" i="6"/>
  <c r="C254" i="6" s="1"/>
  <c r="A255" i="6"/>
  <c r="U254" i="6"/>
  <c r="S254" i="6"/>
  <c r="Q254" i="6"/>
  <c r="O254" i="6"/>
  <c r="M254" i="6"/>
  <c r="K254" i="6"/>
  <c r="I254" i="6"/>
  <c r="G254" i="6"/>
  <c r="E254" i="6"/>
  <c r="V170" i="5"/>
  <c r="T170" i="5"/>
  <c r="R170" i="5"/>
  <c r="P170" i="5"/>
  <c r="N170" i="5"/>
  <c r="L170" i="5"/>
  <c r="J170" i="5"/>
  <c r="H170" i="5"/>
  <c r="F170" i="5"/>
  <c r="D170" i="5"/>
  <c r="B170" i="5"/>
  <c r="U170" i="5"/>
  <c r="Q170" i="5"/>
  <c r="M170" i="5"/>
  <c r="I170" i="5"/>
  <c r="E170" i="5"/>
  <c r="S170" i="5"/>
  <c r="O170" i="5"/>
  <c r="K170" i="5"/>
  <c r="G170" i="5"/>
  <c r="C170" i="5"/>
  <c r="A171" i="5"/>
  <c r="V255" i="6" l="1"/>
  <c r="T255" i="6"/>
  <c r="R255" i="6"/>
  <c r="P255" i="6"/>
  <c r="N255" i="6"/>
  <c r="L255" i="6"/>
  <c r="J255" i="6"/>
  <c r="H255" i="6"/>
  <c r="F255" i="6"/>
  <c r="D255" i="6"/>
  <c r="B255" i="6"/>
  <c r="C255" i="6" s="1"/>
  <c r="A256" i="6"/>
  <c r="U255" i="6"/>
  <c r="S255" i="6"/>
  <c r="Q255" i="6"/>
  <c r="O255" i="6"/>
  <c r="M255" i="6"/>
  <c r="K255" i="6"/>
  <c r="I255" i="6"/>
  <c r="G255" i="6"/>
  <c r="E255" i="6"/>
  <c r="U171" i="5"/>
  <c r="S171" i="5"/>
  <c r="Q171" i="5"/>
  <c r="O171" i="5"/>
  <c r="M171" i="5"/>
  <c r="K171" i="5"/>
  <c r="I171" i="5"/>
  <c r="G171" i="5"/>
  <c r="E171" i="5"/>
  <c r="C171" i="5"/>
  <c r="T171" i="5"/>
  <c r="P171" i="5"/>
  <c r="L171" i="5"/>
  <c r="H171" i="5"/>
  <c r="D171" i="5"/>
  <c r="V171" i="5"/>
  <c r="R171" i="5"/>
  <c r="N171" i="5"/>
  <c r="J171" i="5"/>
  <c r="F171" i="5"/>
  <c r="B171" i="5"/>
  <c r="A172" i="5"/>
  <c r="V256" i="6" l="1"/>
  <c r="T256" i="6"/>
  <c r="R256" i="6"/>
  <c r="P256" i="6"/>
  <c r="N256" i="6"/>
  <c r="L256" i="6"/>
  <c r="J256" i="6"/>
  <c r="H256" i="6"/>
  <c r="F256" i="6"/>
  <c r="D256" i="6"/>
  <c r="B256" i="6"/>
  <c r="C256" i="6" s="1"/>
  <c r="A257" i="6"/>
  <c r="U256" i="6"/>
  <c r="S256" i="6"/>
  <c r="Q256" i="6"/>
  <c r="O256" i="6"/>
  <c r="M256" i="6"/>
  <c r="K256" i="6"/>
  <c r="I256" i="6"/>
  <c r="G256" i="6"/>
  <c r="E256" i="6"/>
  <c r="V172" i="5"/>
  <c r="T172" i="5"/>
  <c r="R172" i="5"/>
  <c r="P172" i="5"/>
  <c r="N172" i="5"/>
  <c r="L172" i="5"/>
  <c r="J172" i="5"/>
  <c r="H172" i="5"/>
  <c r="F172" i="5"/>
  <c r="D172" i="5"/>
  <c r="B172" i="5"/>
  <c r="S172" i="5"/>
  <c r="O172" i="5"/>
  <c r="K172" i="5"/>
  <c r="G172" i="5"/>
  <c r="C172" i="5"/>
  <c r="U172" i="5"/>
  <c r="Q172" i="5"/>
  <c r="M172" i="5"/>
  <c r="I172" i="5"/>
  <c r="E172" i="5"/>
  <c r="A173" i="5"/>
  <c r="V257" i="6" l="1"/>
  <c r="T257" i="6"/>
  <c r="R257" i="6"/>
  <c r="P257" i="6"/>
  <c r="N257" i="6"/>
  <c r="L257" i="6"/>
  <c r="J257" i="6"/>
  <c r="H257" i="6"/>
  <c r="F257" i="6"/>
  <c r="D257" i="6"/>
  <c r="B257" i="6"/>
  <c r="C257" i="6" s="1"/>
  <c r="A258" i="6"/>
  <c r="U257" i="6"/>
  <c r="S257" i="6"/>
  <c r="Q257" i="6"/>
  <c r="O257" i="6"/>
  <c r="M257" i="6"/>
  <c r="K257" i="6"/>
  <c r="I257" i="6"/>
  <c r="G257" i="6"/>
  <c r="E257" i="6"/>
  <c r="U173" i="5"/>
  <c r="S173" i="5"/>
  <c r="Q173" i="5"/>
  <c r="O173" i="5"/>
  <c r="M173" i="5"/>
  <c r="K173" i="5"/>
  <c r="I173" i="5"/>
  <c r="G173" i="5"/>
  <c r="E173" i="5"/>
  <c r="C173" i="5"/>
  <c r="V173" i="5"/>
  <c r="R173" i="5"/>
  <c r="N173" i="5"/>
  <c r="J173" i="5"/>
  <c r="F173" i="5"/>
  <c r="B173" i="5"/>
  <c r="T173" i="5"/>
  <c r="P173" i="5"/>
  <c r="L173" i="5"/>
  <c r="H173" i="5"/>
  <c r="D173" i="5"/>
  <c r="A174" i="5"/>
  <c r="V258" i="6" l="1"/>
  <c r="T258" i="6"/>
  <c r="R258" i="6"/>
  <c r="P258" i="6"/>
  <c r="N258" i="6"/>
  <c r="L258" i="6"/>
  <c r="J258" i="6"/>
  <c r="H258" i="6"/>
  <c r="F258" i="6"/>
  <c r="D258" i="6"/>
  <c r="B258" i="6"/>
  <c r="C258" i="6" s="1"/>
  <c r="A259" i="6"/>
  <c r="U258" i="6"/>
  <c r="S258" i="6"/>
  <c r="Q258" i="6"/>
  <c r="O258" i="6"/>
  <c r="M258" i="6"/>
  <c r="K258" i="6"/>
  <c r="I258" i="6"/>
  <c r="G258" i="6"/>
  <c r="E258" i="6"/>
  <c r="V174" i="5"/>
  <c r="T174" i="5"/>
  <c r="R174" i="5"/>
  <c r="P174" i="5"/>
  <c r="N174" i="5"/>
  <c r="L174" i="5"/>
  <c r="J174" i="5"/>
  <c r="H174" i="5"/>
  <c r="F174" i="5"/>
  <c r="D174" i="5"/>
  <c r="B174" i="5"/>
  <c r="U174" i="5"/>
  <c r="Q174" i="5"/>
  <c r="M174" i="5"/>
  <c r="I174" i="5"/>
  <c r="E174" i="5"/>
  <c r="S174" i="5"/>
  <c r="O174" i="5"/>
  <c r="K174" i="5"/>
  <c r="G174" i="5"/>
  <c r="C174" i="5"/>
  <c r="A175" i="5"/>
  <c r="V259" i="6" l="1"/>
  <c r="T259" i="6"/>
  <c r="R259" i="6"/>
  <c r="P259" i="6"/>
  <c r="N259" i="6"/>
  <c r="L259" i="6"/>
  <c r="J259" i="6"/>
  <c r="H259" i="6"/>
  <c r="F259" i="6"/>
  <c r="D259" i="6"/>
  <c r="B259" i="6"/>
  <c r="C259" i="6" s="1"/>
  <c r="A260" i="6"/>
  <c r="U259" i="6"/>
  <c r="S259" i="6"/>
  <c r="Q259" i="6"/>
  <c r="O259" i="6"/>
  <c r="M259" i="6"/>
  <c r="K259" i="6"/>
  <c r="I259" i="6"/>
  <c r="G259" i="6"/>
  <c r="E259" i="6"/>
  <c r="U175" i="5"/>
  <c r="S175" i="5"/>
  <c r="Q175" i="5"/>
  <c r="O175" i="5"/>
  <c r="M175" i="5"/>
  <c r="K175" i="5"/>
  <c r="I175" i="5"/>
  <c r="G175" i="5"/>
  <c r="E175" i="5"/>
  <c r="C175" i="5"/>
  <c r="T175" i="5"/>
  <c r="P175" i="5"/>
  <c r="L175" i="5"/>
  <c r="H175" i="5"/>
  <c r="D175" i="5"/>
  <c r="V175" i="5"/>
  <c r="R175" i="5"/>
  <c r="N175" i="5"/>
  <c r="J175" i="5"/>
  <c r="F175" i="5"/>
  <c r="B175" i="5"/>
  <c r="A176" i="5"/>
  <c r="V260" i="6" l="1"/>
  <c r="T260" i="6"/>
  <c r="R260" i="6"/>
  <c r="P260" i="6"/>
  <c r="N260" i="6"/>
  <c r="L260" i="6"/>
  <c r="J260" i="6"/>
  <c r="H260" i="6"/>
  <c r="F260" i="6"/>
  <c r="D260" i="6"/>
  <c r="B260" i="6"/>
  <c r="C260" i="6" s="1"/>
  <c r="A261" i="6"/>
  <c r="U260" i="6"/>
  <c r="S260" i="6"/>
  <c r="Q260" i="6"/>
  <c r="O260" i="6"/>
  <c r="M260" i="6"/>
  <c r="K260" i="6"/>
  <c r="I260" i="6"/>
  <c r="G260" i="6"/>
  <c r="E260" i="6"/>
  <c r="V176" i="5"/>
  <c r="T176" i="5"/>
  <c r="R176" i="5"/>
  <c r="P176" i="5"/>
  <c r="N176" i="5"/>
  <c r="L176" i="5"/>
  <c r="J176" i="5"/>
  <c r="H176" i="5"/>
  <c r="F176" i="5"/>
  <c r="D176" i="5"/>
  <c r="B176" i="5"/>
  <c r="S176" i="5"/>
  <c r="O176" i="5"/>
  <c r="K176" i="5"/>
  <c r="G176" i="5"/>
  <c r="C176" i="5"/>
  <c r="U176" i="5"/>
  <c r="Q176" i="5"/>
  <c r="M176" i="5"/>
  <c r="I176" i="5"/>
  <c r="E176" i="5"/>
  <c r="A177" i="5"/>
  <c r="V261" i="6" l="1"/>
  <c r="T261" i="6"/>
  <c r="R261" i="6"/>
  <c r="P261" i="6"/>
  <c r="N261" i="6"/>
  <c r="L261" i="6"/>
  <c r="J261" i="6"/>
  <c r="H261" i="6"/>
  <c r="F261" i="6"/>
  <c r="D261" i="6"/>
  <c r="B261" i="6"/>
  <c r="C261" i="6" s="1"/>
  <c r="A262" i="6"/>
  <c r="U261" i="6"/>
  <c r="S261" i="6"/>
  <c r="Q261" i="6"/>
  <c r="O261" i="6"/>
  <c r="M261" i="6"/>
  <c r="K261" i="6"/>
  <c r="I261" i="6"/>
  <c r="G261" i="6"/>
  <c r="E261" i="6"/>
  <c r="U177" i="5"/>
  <c r="S177" i="5"/>
  <c r="Q177" i="5"/>
  <c r="O177" i="5"/>
  <c r="M177" i="5"/>
  <c r="K177" i="5"/>
  <c r="I177" i="5"/>
  <c r="G177" i="5"/>
  <c r="E177" i="5"/>
  <c r="C177" i="5"/>
  <c r="V177" i="5"/>
  <c r="R177" i="5"/>
  <c r="N177" i="5"/>
  <c r="J177" i="5"/>
  <c r="F177" i="5"/>
  <c r="B177" i="5"/>
  <c r="T177" i="5"/>
  <c r="P177" i="5"/>
  <c r="L177" i="5"/>
  <c r="H177" i="5"/>
  <c r="D177" i="5"/>
  <c r="A178" i="5"/>
  <c r="V262" i="6" l="1"/>
  <c r="T262" i="6"/>
  <c r="R262" i="6"/>
  <c r="P262" i="6"/>
  <c r="N262" i="6"/>
  <c r="L262" i="6"/>
  <c r="J262" i="6"/>
  <c r="H262" i="6"/>
  <c r="F262" i="6"/>
  <c r="D262" i="6"/>
  <c r="B262" i="6"/>
  <c r="C262" i="6" s="1"/>
  <c r="A263" i="6"/>
  <c r="U262" i="6"/>
  <c r="S262" i="6"/>
  <c r="Q262" i="6"/>
  <c r="O262" i="6"/>
  <c r="M262" i="6"/>
  <c r="K262" i="6"/>
  <c r="I262" i="6"/>
  <c r="G262" i="6"/>
  <c r="E262" i="6"/>
  <c r="V178" i="5"/>
  <c r="T178" i="5"/>
  <c r="R178" i="5"/>
  <c r="P178" i="5"/>
  <c r="N178" i="5"/>
  <c r="L178" i="5"/>
  <c r="J178" i="5"/>
  <c r="H178" i="5"/>
  <c r="F178" i="5"/>
  <c r="D178" i="5"/>
  <c r="B178" i="5"/>
  <c r="U178" i="5"/>
  <c r="Q178" i="5"/>
  <c r="M178" i="5"/>
  <c r="I178" i="5"/>
  <c r="E178" i="5"/>
  <c r="S178" i="5"/>
  <c r="O178" i="5"/>
  <c r="K178" i="5"/>
  <c r="G178" i="5"/>
  <c r="C178" i="5"/>
  <c r="A179" i="5"/>
  <c r="V263" i="6" l="1"/>
  <c r="A264" i="6"/>
  <c r="T263" i="6"/>
  <c r="R263" i="6"/>
  <c r="P263" i="6"/>
  <c r="N263" i="6"/>
  <c r="L263" i="6"/>
  <c r="J263" i="6"/>
  <c r="H263" i="6"/>
  <c r="F263" i="6"/>
  <c r="D263" i="6"/>
  <c r="B263" i="6"/>
  <c r="C263" i="6" s="1"/>
  <c r="U263" i="6"/>
  <c r="S263" i="6"/>
  <c r="Q263" i="6"/>
  <c r="O263" i="6"/>
  <c r="M263" i="6"/>
  <c r="K263" i="6"/>
  <c r="I263" i="6"/>
  <c r="G263" i="6"/>
  <c r="E263" i="6"/>
  <c r="U179" i="5"/>
  <c r="S179" i="5"/>
  <c r="Q179" i="5"/>
  <c r="O179" i="5"/>
  <c r="M179" i="5"/>
  <c r="K179" i="5"/>
  <c r="I179" i="5"/>
  <c r="G179" i="5"/>
  <c r="E179" i="5"/>
  <c r="C179" i="5"/>
  <c r="T179" i="5"/>
  <c r="P179" i="5"/>
  <c r="L179" i="5"/>
  <c r="H179" i="5"/>
  <c r="D179" i="5"/>
  <c r="V179" i="5"/>
  <c r="R179" i="5"/>
  <c r="N179" i="5"/>
  <c r="J179" i="5"/>
  <c r="F179" i="5"/>
  <c r="B179" i="5"/>
  <c r="A180" i="5"/>
  <c r="A265" i="6" l="1"/>
  <c r="U264" i="6"/>
  <c r="S264" i="6"/>
  <c r="V264" i="6"/>
  <c r="T264" i="6"/>
  <c r="R264" i="6"/>
  <c r="P264" i="6"/>
  <c r="N264" i="6"/>
  <c r="L264" i="6"/>
  <c r="J264" i="6"/>
  <c r="H264" i="6"/>
  <c r="F264" i="6"/>
  <c r="D264" i="6"/>
  <c r="B264" i="6"/>
  <c r="C264" i="6" s="1"/>
  <c r="Q264" i="6"/>
  <c r="M264" i="6"/>
  <c r="I264" i="6"/>
  <c r="E264" i="6"/>
  <c r="O264" i="6"/>
  <c r="K264" i="6"/>
  <c r="G264" i="6"/>
  <c r="V180" i="5"/>
  <c r="T180" i="5"/>
  <c r="R180" i="5"/>
  <c r="P180" i="5"/>
  <c r="N180" i="5"/>
  <c r="L180" i="5"/>
  <c r="J180" i="5"/>
  <c r="H180" i="5"/>
  <c r="F180" i="5"/>
  <c r="D180" i="5"/>
  <c r="B180" i="5"/>
  <c r="S180" i="5"/>
  <c r="O180" i="5"/>
  <c r="K180" i="5"/>
  <c r="G180" i="5"/>
  <c r="C180" i="5"/>
  <c r="U180" i="5"/>
  <c r="Q180" i="5"/>
  <c r="M180" i="5"/>
  <c r="I180" i="5"/>
  <c r="E180" i="5"/>
  <c r="A181" i="5"/>
  <c r="A266" i="6" l="1"/>
  <c r="U265" i="6"/>
  <c r="S265" i="6"/>
  <c r="Q265" i="6"/>
  <c r="O265" i="6"/>
  <c r="M265" i="6"/>
  <c r="K265" i="6"/>
  <c r="I265" i="6"/>
  <c r="G265" i="6"/>
  <c r="E265" i="6"/>
  <c r="V265" i="6"/>
  <c r="T265" i="6"/>
  <c r="R265" i="6"/>
  <c r="P265" i="6"/>
  <c r="N265" i="6"/>
  <c r="L265" i="6"/>
  <c r="J265" i="6"/>
  <c r="H265" i="6"/>
  <c r="F265" i="6"/>
  <c r="D265" i="6"/>
  <c r="B265" i="6"/>
  <c r="C265" i="6" s="1"/>
  <c r="U181" i="5"/>
  <c r="S181" i="5"/>
  <c r="Q181" i="5"/>
  <c r="O181" i="5"/>
  <c r="M181" i="5"/>
  <c r="K181" i="5"/>
  <c r="I181" i="5"/>
  <c r="G181" i="5"/>
  <c r="E181" i="5"/>
  <c r="C181" i="5"/>
  <c r="V181" i="5"/>
  <c r="R181" i="5"/>
  <c r="N181" i="5"/>
  <c r="J181" i="5"/>
  <c r="F181" i="5"/>
  <c r="B181" i="5"/>
  <c r="T181" i="5"/>
  <c r="P181" i="5"/>
  <c r="L181" i="5"/>
  <c r="H181" i="5"/>
  <c r="D181" i="5"/>
  <c r="A182" i="5"/>
  <c r="A267" i="6" l="1"/>
  <c r="U266" i="6"/>
  <c r="S266" i="6"/>
  <c r="Q266" i="6"/>
  <c r="O266" i="6"/>
  <c r="M266" i="6"/>
  <c r="K266" i="6"/>
  <c r="I266" i="6"/>
  <c r="G266" i="6"/>
  <c r="E266" i="6"/>
  <c r="V266" i="6"/>
  <c r="T266" i="6"/>
  <c r="R266" i="6"/>
  <c r="P266" i="6"/>
  <c r="N266" i="6"/>
  <c r="L266" i="6"/>
  <c r="J266" i="6"/>
  <c r="H266" i="6"/>
  <c r="F266" i="6"/>
  <c r="D266" i="6"/>
  <c r="B266" i="6"/>
  <c r="C266" i="6" s="1"/>
  <c r="V182" i="5"/>
  <c r="T182" i="5"/>
  <c r="R182" i="5"/>
  <c r="P182" i="5"/>
  <c r="N182" i="5"/>
  <c r="L182" i="5"/>
  <c r="J182" i="5"/>
  <c r="H182" i="5"/>
  <c r="F182" i="5"/>
  <c r="D182" i="5"/>
  <c r="B182" i="5"/>
  <c r="U182" i="5"/>
  <c r="Q182" i="5"/>
  <c r="M182" i="5"/>
  <c r="I182" i="5"/>
  <c r="E182" i="5"/>
  <c r="S182" i="5"/>
  <c r="O182" i="5"/>
  <c r="K182" i="5"/>
  <c r="G182" i="5"/>
  <c r="C182" i="5"/>
  <c r="A183" i="5"/>
  <c r="A268" i="6" l="1"/>
  <c r="U267" i="6"/>
  <c r="S267" i="6"/>
  <c r="Q267" i="6"/>
  <c r="O267" i="6"/>
  <c r="M267" i="6"/>
  <c r="K267" i="6"/>
  <c r="I267" i="6"/>
  <c r="G267" i="6"/>
  <c r="E267" i="6"/>
  <c r="V267" i="6"/>
  <c r="T267" i="6"/>
  <c r="R267" i="6"/>
  <c r="P267" i="6"/>
  <c r="N267" i="6"/>
  <c r="L267" i="6"/>
  <c r="J267" i="6"/>
  <c r="H267" i="6"/>
  <c r="F267" i="6"/>
  <c r="D267" i="6"/>
  <c r="B267" i="6"/>
  <c r="C267" i="6" s="1"/>
  <c r="U183" i="5"/>
  <c r="S183" i="5"/>
  <c r="Q183" i="5"/>
  <c r="O183" i="5"/>
  <c r="M183" i="5"/>
  <c r="K183" i="5"/>
  <c r="I183" i="5"/>
  <c r="G183" i="5"/>
  <c r="E183" i="5"/>
  <c r="C183" i="5"/>
  <c r="T183" i="5"/>
  <c r="P183" i="5"/>
  <c r="L183" i="5"/>
  <c r="H183" i="5"/>
  <c r="D183" i="5"/>
  <c r="V183" i="5"/>
  <c r="R183" i="5"/>
  <c r="N183" i="5"/>
  <c r="J183" i="5"/>
  <c r="F183" i="5"/>
  <c r="B183" i="5"/>
  <c r="A184" i="5"/>
  <c r="A269" i="6" l="1"/>
  <c r="U268" i="6"/>
  <c r="S268" i="6"/>
  <c r="Q268" i="6"/>
  <c r="O268" i="6"/>
  <c r="M268" i="6"/>
  <c r="K268" i="6"/>
  <c r="I268" i="6"/>
  <c r="G268" i="6"/>
  <c r="E268" i="6"/>
  <c r="V268" i="6"/>
  <c r="T268" i="6"/>
  <c r="R268" i="6"/>
  <c r="P268" i="6"/>
  <c r="N268" i="6"/>
  <c r="L268" i="6"/>
  <c r="J268" i="6"/>
  <c r="H268" i="6"/>
  <c r="F268" i="6"/>
  <c r="D268" i="6"/>
  <c r="B268" i="6"/>
  <c r="C268" i="6" s="1"/>
  <c r="V184" i="5"/>
  <c r="T184" i="5"/>
  <c r="R184" i="5"/>
  <c r="P184" i="5"/>
  <c r="N184" i="5"/>
  <c r="L184" i="5"/>
  <c r="J184" i="5"/>
  <c r="H184" i="5"/>
  <c r="F184" i="5"/>
  <c r="D184" i="5"/>
  <c r="B184" i="5"/>
  <c r="S184" i="5"/>
  <c r="O184" i="5"/>
  <c r="K184" i="5"/>
  <c r="G184" i="5"/>
  <c r="C184" i="5"/>
  <c r="U184" i="5"/>
  <c r="Q184" i="5"/>
  <c r="M184" i="5"/>
  <c r="I184" i="5"/>
  <c r="E184" i="5"/>
  <c r="A185" i="5"/>
  <c r="A270" i="6" l="1"/>
  <c r="U269" i="6"/>
  <c r="S269" i="6"/>
  <c r="Q269" i="6"/>
  <c r="O269" i="6"/>
  <c r="M269" i="6"/>
  <c r="K269" i="6"/>
  <c r="I269" i="6"/>
  <c r="G269" i="6"/>
  <c r="E269" i="6"/>
  <c r="V269" i="6"/>
  <c r="T269" i="6"/>
  <c r="R269" i="6"/>
  <c r="P269" i="6"/>
  <c r="N269" i="6"/>
  <c r="L269" i="6"/>
  <c r="J269" i="6"/>
  <c r="H269" i="6"/>
  <c r="F269" i="6"/>
  <c r="D269" i="6"/>
  <c r="B269" i="6"/>
  <c r="C269" i="6" s="1"/>
  <c r="U185" i="5"/>
  <c r="S185" i="5"/>
  <c r="Q185" i="5"/>
  <c r="O185" i="5"/>
  <c r="M185" i="5"/>
  <c r="K185" i="5"/>
  <c r="I185" i="5"/>
  <c r="G185" i="5"/>
  <c r="E185" i="5"/>
  <c r="C185" i="5"/>
  <c r="V185" i="5"/>
  <c r="R185" i="5"/>
  <c r="N185" i="5"/>
  <c r="J185" i="5"/>
  <c r="F185" i="5"/>
  <c r="B185" i="5"/>
  <c r="T185" i="5"/>
  <c r="P185" i="5"/>
  <c r="L185" i="5"/>
  <c r="H185" i="5"/>
  <c r="D185" i="5"/>
  <c r="A186" i="5"/>
  <c r="A271" i="6" l="1"/>
  <c r="U270" i="6"/>
  <c r="S270" i="6"/>
  <c r="Q270" i="6"/>
  <c r="O270" i="6"/>
  <c r="M270" i="6"/>
  <c r="K270" i="6"/>
  <c r="I270" i="6"/>
  <c r="G270" i="6"/>
  <c r="E270" i="6"/>
  <c r="V270" i="6"/>
  <c r="T270" i="6"/>
  <c r="R270" i="6"/>
  <c r="P270" i="6"/>
  <c r="N270" i="6"/>
  <c r="L270" i="6"/>
  <c r="J270" i="6"/>
  <c r="H270" i="6"/>
  <c r="F270" i="6"/>
  <c r="D270" i="6"/>
  <c r="B270" i="6"/>
  <c r="C270" i="6" s="1"/>
  <c r="V186" i="5"/>
  <c r="T186" i="5"/>
  <c r="R186" i="5"/>
  <c r="P186" i="5"/>
  <c r="N186" i="5"/>
  <c r="L186" i="5"/>
  <c r="J186" i="5"/>
  <c r="H186" i="5"/>
  <c r="F186" i="5"/>
  <c r="D186" i="5"/>
  <c r="B186" i="5"/>
  <c r="U186" i="5"/>
  <c r="Q186" i="5"/>
  <c r="M186" i="5"/>
  <c r="I186" i="5"/>
  <c r="E186" i="5"/>
  <c r="S186" i="5"/>
  <c r="O186" i="5"/>
  <c r="K186" i="5"/>
  <c r="G186" i="5"/>
  <c r="C186" i="5"/>
  <c r="A187" i="5"/>
  <c r="A272" i="6" l="1"/>
  <c r="U271" i="6"/>
  <c r="S271" i="6"/>
  <c r="Q271" i="6"/>
  <c r="O271" i="6"/>
  <c r="M271" i="6"/>
  <c r="K271" i="6"/>
  <c r="I271" i="6"/>
  <c r="G271" i="6"/>
  <c r="E271" i="6"/>
  <c r="V271" i="6"/>
  <c r="T271" i="6"/>
  <c r="R271" i="6"/>
  <c r="P271" i="6"/>
  <c r="N271" i="6"/>
  <c r="L271" i="6"/>
  <c r="J271" i="6"/>
  <c r="H271" i="6"/>
  <c r="F271" i="6"/>
  <c r="D271" i="6"/>
  <c r="B271" i="6"/>
  <c r="C271" i="6" s="1"/>
  <c r="U187" i="5"/>
  <c r="S187" i="5"/>
  <c r="Q187" i="5"/>
  <c r="O187" i="5"/>
  <c r="M187" i="5"/>
  <c r="K187" i="5"/>
  <c r="I187" i="5"/>
  <c r="G187" i="5"/>
  <c r="E187" i="5"/>
  <c r="C187" i="5"/>
  <c r="T187" i="5"/>
  <c r="P187" i="5"/>
  <c r="L187" i="5"/>
  <c r="H187" i="5"/>
  <c r="D187" i="5"/>
  <c r="V187" i="5"/>
  <c r="R187" i="5"/>
  <c r="N187" i="5"/>
  <c r="J187" i="5"/>
  <c r="F187" i="5"/>
  <c r="B187" i="5"/>
  <c r="A188" i="5"/>
  <c r="A273" i="6" l="1"/>
  <c r="U272" i="6"/>
  <c r="S272" i="6"/>
  <c r="Q272" i="6"/>
  <c r="O272" i="6"/>
  <c r="M272" i="6"/>
  <c r="K272" i="6"/>
  <c r="I272" i="6"/>
  <c r="G272" i="6"/>
  <c r="E272" i="6"/>
  <c r="V272" i="6"/>
  <c r="T272" i="6"/>
  <c r="R272" i="6"/>
  <c r="P272" i="6"/>
  <c r="N272" i="6"/>
  <c r="L272" i="6"/>
  <c r="J272" i="6"/>
  <c r="H272" i="6"/>
  <c r="F272" i="6"/>
  <c r="D272" i="6"/>
  <c r="B272" i="6"/>
  <c r="C272" i="6" s="1"/>
  <c r="V188" i="5"/>
  <c r="T188" i="5"/>
  <c r="R188" i="5"/>
  <c r="P188" i="5"/>
  <c r="N188" i="5"/>
  <c r="L188" i="5"/>
  <c r="J188" i="5"/>
  <c r="H188" i="5"/>
  <c r="F188" i="5"/>
  <c r="D188" i="5"/>
  <c r="B188" i="5"/>
  <c r="S188" i="5"/>
  <c r="O188" i="5"/>
  <c r="K188" i="5"/>
  <c r="G188" i="5"/>
  <c r="C188" i="5"/>
  <c r="U188" i="5"/>
  <c r="Q188" i="5"/>
  <c r="M188" i="5"/>
  <c r="I188" i="5"/>
  <c r="E188" i="5"/>
  <c r="A189" i="5"/>
  <c r="A274" i="6" l="1"/>
  <c r="U273" i="6"/>
  <c r="S273" i="6"/>
  <c r="Q273" i="6"/>
  <c r="O273" i="6"/>
  <c r="M273" i="6"/>
  <c r="K273" i="6"/>
  <c r="I273" i="6"/>
  <c r="G273" i="6"/>
  <c r="E273" i="6"/>
  <c r="V273" i="6"/>
  <c r="T273" i="6"/>
  <c r="R273" i="6"/>
  <c r="P273" i="6"/>
  <c r="N273" i="6"/>
  <c r="L273" i="6"/>
  <c r="J273" i="6"/>
  <c r="H273" i="6"/>
  <c r="F273" i="6"/>
  <c r="D273" i="6"/>
  <c r="B273" i="6"/>
  <c r="C273" i="6" s="1"/>
  <c r="U189" i="5"/>
  <c r="S189" i="5"/>
  <c r="Q189" i="5"/>
  <c r="O189" i="5"/>
  <c r="M189" i="5"/>
  <c r="K189" i="5"/>
  <c r="I189" i="5"/>
  <c r="G189" i="5"/>
  <c r="E189" i="5"/>
  <c r="C189" i="5"/>
  <c r="V189" i="5"/>
  <c r="R189" i="5"/>
  <c r="N189" i="5"/>
  <c r="J189" i="5"/>
  <c r="F189" i="5"/>
  <c r="B189" i="5"/>
  <c r="T189" i="5"/>
  <c r="P189" i="5"/>
  <c r="L189" i="5"/>
  <c r="H189" i="5"/>
  <c r="D189" i="5"/>
  <c r="A190" i="5"/>
  <c r="A275" i="6" l="1"/>
  <c r="U274" i="6"/>
  <c r="S274" i="6"/>
  <c r="Q274" i="6"/>
  <c r="O274" i="6"/>
  <c r="M274" i="6"/>
  <c r="K274" i="6"/>
  <c r="I274" i="6"/>
  <c r="G274" i="6"/>
  <c r="E274" i="6"/>
  <c r="V274" i="6"/>
  <c r="T274" i="6"/>
  <c r="R274" i="6"/>
  <c r="P274" i="6"/>
  <c r="N274" i="6"/>
  <c r="L274" i="6"/>
  <c r="J274" i="6"/>
  <c r="H274" i="6"/>
  <c r="F274" i="6"/>
  <c r="D274" i="6"/>
  <c r="B274" i="6"/>
  <c r="C274" i="6" s="1"/>
  <c r="U190" i="5"/>
  <c r="S190" i="5"/>
  <c r="V190" i="5"/>
  <c r="T190" i="5"/>
  <c r="R190" i="5"/>
  <c r="P190" i="5"/>
  <c r="N190" i="5"/>
  <c r="L190" i="5"/>
  <c r="J190" i="5"/>
  <c r="H190" i="5"/>
  <c r="F190" i="5"/>
  <c r="D190" i="5"/>
  <c r="B190" i="5"/>
  <c r="Q190" i="5"/>
  <c r="M190" i="5"/>
  <c r="I190" i="5"/>
  <c r="E190" i="5"/>
  <c r="O190" i="5"/>
  <c r="K190" i="5"/>
  <c r="G190" i="5"/>
  <c r="C190" i="5"/>
  <c r="A191" i="5"/>
  <c r="A276" i="6" l="1"/>
  <c r="U275" i="6"/>
  <c r="S275" i="6"/>
  <c r="Q275" i="6"/>
  <c r="O275" i="6"/>
  <c r="M275" i="6"/>
  <c r="K275" i="6"/>
  <c r="I275" i="6"/>
  <c r="G275" i="6"/>
  <c r="E275" i="6"/>
  <c r="V275" i="6"/>
  <c r="T275" i="6"/>
  <c r="R275" i="6"/>
  <c r="P275" i="6"/>
  <c r="N275" i="6"/>
  <c r="L275" i="6"/>
  <c r="J275" i="6"/>
  <c r="H275" i="6"/>
  <c r="F275" i="6"/>
  <c r="D275" i="6"/>
  <c r="B275" i="6"/>
  <c r="C275" i="6" s="1"/>
  <c r="V191" i="5"/>
  <c r="T191" i="5"/>
  <c r="R191" i="5"/>
  <c r="P191" i="5"/>
  <c r="N191" i="5"/>
  <c r="L191" i="5"/>
  <c r="J191" i="5"/>
  <c r="H191" i="5"/>
  <c r="F191" i="5"/>
  <c r="D191" i="5"/>
  <c r="B191" i="5"/>
  <c r="U191" i="5"/>
  <c r="S191" i="5"/>
  <c r="Q191" i="5"/>
  <c r="O191" i="5"/>
  <c r="M191" i="5"/>
  <c r="K191" i="5"/>
  <c r="I191" i="5"/>
  <c r="G191" i="5"/>
  <c r="E191" i="5"/>
  <c r="C191" i="5"/>
  <c r="A192" i="5"/>
  <c r="A277" i="6" l="1"/>
  <c r="U276" i="6"/>
  <c r="S276" i="6"/>
  <c r="Q276" i="6"/>
  <c r="O276" i="6"/>
  <c r="M276" i="6"/>
  <c r="K276" i="6"/>
  <c r="I276" i="6"/>
  <c r="G276" i="6"/>
  <c r="E276" i="6"/>
  <c r="V276" i="6"/>
  <c r="T276" i="6"/>
  <c r="R276" i="6"/>
  <c r="P276" i="6"/>
  <c r="N276" i="6"/>
  <c r="L276" i="6"/>
  <c r="J276" i="6"/>
  <c r="H276" i="6"/>
  <c r="F276" i="6"/>
  <c r="D276" i="6"/>
  <c r="B276" i="6"/>
  <c r="C276" i="6" s="1"/>
  <c r="U192" i="5"/>
  <c r="S192" i="5"/>
  <c r="Q192" i="5"/>
  <c r="O192" i="5"/>
  <c r="M192" i="5"/>
  <c r="K192" i="5"/>
  <c r="I192" i="5"/>
  <c r="G192" i="5"/>
  <c r="E192" i="5"/>
  <c r="C192" i="5"/>
  <c r="V192" i="5"/>
  <c r="T192" i="5"/>
  <c r="R192" i="5"/>
  <c r="P192" i="5"/>
  <c r="N192" i="5"/>
  <c r="L192" i="5"/>
  <c r="J192" i="5"/>
  <c r="H192" i="5"/>
  <c r="F192" i="5"/>
  <c r="D192" i="5"/>
  <c r="B192" i="5"/>
  <c r="A193" i="5"/>
  <c r="A278" i="6" l="1"/>
  <c r="U277" i="6"/>
  <c r="S277" i="6"/>
  <c r="Q277" i="6"/>
  <c r="O277" i="6"/>
  <c r="M277" i="6"/>
  <c r="K277" i="6"/>
  <c r="I277" i="6"/>
  <c r="G277" i="6"/>
  <c r="E277" i="6"/>
  <c r="V277" i="6"/>
  <c r="T277" i="6"/>
  <c r="R277" i="6"/>
  <c r="P277" i="6"/>
  <c r="N277" i="6"/>
  <c r="L277" i="6"/>
  <c r="J277" i="6"/>
  <c r="H277" i="6"/>
  <c r="F277" i="6"/>
  <c r="D277" i="6"/>
  <c r="B277" i="6"/>
  <c r="C277" i="6" s="1"/>
  <c r="V193" i="5"/>
  <c r="T193" i="5"/>
  <c r="R193" i="5"/>
  <c r="P193" i="5"/>
  <c r="N193" i="5"/>
  <c r="L193" i="5"/>
  <c r="J193" i="5"/>
  <c r="H193" i="5"/>
  <c r="F193" i="5"/>
  <c r="D193" i="5"/>
  <c r="B193" i="5"/>
  <c r="U193" i="5"/>
  <c r="S193" i="5"/>
  <c r="Q193" i="5"/>
  <c r="O193" i="5"/>
  <c r="M193" i="5"/>
  <c r="K193" i="5"/>
  <c r="I193" i="5"/>
  <c r="G193" i="5"/>
  <c r="E193" i="5"/>
  <c r="C193" i="5"/>
  <c r="A194" i="5"/>
  <c r="A279" i="6" l="1"/>
  <c r="U278" i="6"/>
  <c r="S278" i="6"/>
  <c r="Q278" i="6"/>
  <c r="O278" i="6"/>
  <c r="M278" i="6"/>
  <c r="K278" i="6"/>
  <c r="I278" i="6"/>
  <c r="G278" i="6"/>
  <c r="E278" i="6"/>
  <c r="V278" i="6"/>
  <c r="T278" i="6"/>
  <c r="R278" i="6"/>
  <c r="P278" i="6"/>
  <c r="N278" i="6"/>
  <c r="L278" i="6"/>
  <c r="J278" i="6"/>
  <c r="H278" i="6"/>
  <c r="F278" i="6"/>
  <c r="D278" i="6"/>
  <c r="B278" i="6"/>
  <c r="C278" i="6" s="1"/>
  <c r="U194" i="5"/>
  <c r="S194" i="5"/>
  <c r="Q194" i="5"/>
  <c r="O194" i="5"/>
  <c r="M194" i="5"/>
  <c r="K194" i="5"/>
  <c r="I194" i="5"/>
  <c r="G194" i="5"/>
  <c r="E194" i="5"/>
  <c r="C194" i="5"/>
  <c r="V194" i="5"/>
  <c r="T194" i="5"/>
  <c r="R194" i="5"/>
  <c r="P194" i="5"/>
  <c r="N194" i="5"/>
  <c r="L194" i="5"/>
  <c r="J194" i="5"/>
  <c r="H194" i="5"/>
  <c r="F194" i="5"/>
  <c r="D194" i="5"/>
  <c r="B194" i="5"/>
  <c r="A195" i="5"/>
  <c r="A280" i="6" l="1"/>
  <c r="U279" i="6"/>
  <c r="S279" i="6"/>
  <c r="Q279" i="6"/>
  <c r="O279" i="6"/>
  <c r="M279" i="6"/>
  <c r="K279" i="6"/>
  <c r="V279" i="6"/>
  <c r="T279" i="6"/>
  <c r="R279" i="6"/>
  <c r="P279" i="6"/>
  <c r="N279" i="6"/>
  <c r="L279" i="6"/>
  <c r="J279" i="6"/>
  <c r="I279" i="6"/>
  <c r="G279" i="6"/>
  <c r="E279" i="6"/>
  <c r="H279" i="6"/>
  <c r="F279" i="6"/>
  <c r="D279" i="6"/>
  <c r="B279" i="6"/>
  <c r="C279" i="6" s="1"/>
  <c r="V195" i="5"/>
  <c r="T195" i="5"/>
  <c r="R195" i="5"/>
  <c r="P195" i="5"/>
  <c r="N195" i="5"/>
  <c r="L195" i="5"/>
  <c r="J195" i="5"/>
  <c r="H195" i="5"/>
  <c r="F195" i="5"/>
  <c r="D195" i="5"/>
  <c r="B195" i="5"/>
  <c r="U195" i="5"/>
  <c r="S195" i="5"/>
  <c r="Q195" i="5"/>
  <c r="O195" i="5"/>
  <c r="M195" i="5"/>
  <c r="K195" i="5"/>
  <c r="I195" i="5"/>
  <c r="G195" i="5"/>
  <c r="E195" i="5"/>
  <c r="C195" i="5"/>
  <c r="A196" i="5"/>
  <c r="A281" i="6" l="1"/>
  <c r="U280" i="6"/>
  <c r="S280" i="6"/>
  <c r="Q280" i="6"/>
  <c r="O280" i="6"/>
  <c r="M280" i="6"/>
  <c r="K280" i="6"/>
  <c r="I280" i="6"/>
  <c r="G280" i="6"/>
  <c r="E280" i="6"/>
  <c r="V280" i="6"/>
  <c r="T280" i="6"/>
  <c r="R280" i="6"/>
  <c r="P280" i="6"/>
  <c r="N280" i="6"/>
  <c r="L280" i="6"/>
  <c r="J280" i="6"/>
  <c r="H280" i="6"/>
  <c r="F280" i="6"/>
  <c r="D280" i="6"/>
  <c r="B280" i="6"/>
  <c r="C280" i="6" s="1"/>
  <c r="U196" i="5"/>
  <c r="S196" i="5"/>
  <c r="Q196" i="5"/>
  <c r="O196" i="5"/>
  <c r="M196" i="5"/>
  <c r="K196" i="5"/>
  <c r="I196" i="5"/>
  <c r="G196" i="5"/>
  <c r="E196" i="5"/>
  <c r="C196" i="5"/>
  <c r="V196" i="5"/>
  <c r="T196" i="5"/>
  <c r="R196" i="5"/>
  <c r="P196" i="5"/>
  <c r="N196" i="5"/>
  <c r="L196" i="5"/>
  <c r="J196" i="5"/>
  <c r="H196" i="5"/>
  <c r="F196" i="5"/>
  <c r="D196" i="5"/>
  <c r="B196" i="5"/>
  <c r="A197" i="5"/>
  <c r="A282" i="6" l="1"/>
  <c r="U281" i="6"/>
  <c r="S281" i="6"/>
  <c r="Q281" i="6"/>
  <c r="O281" i="6"/>
  <c r="M281" i="6"/>
  <c r="K281" i="6"/>
  <c r="I281" i="6"/>
  <c r="G281" i="6"/>
  <c r="E281" i="6"/>
  <c r="V281" i="6"/>
  <c r="T281" i="6"/>
  <c r="R281" i="6"/>
  <c r="P281" i="6"/>
  <c r="N281" i="6"/>
  <c r="L281" i="6"/>
  <c r="J281" i="6"/>
  <c r="H281" i="6"/>
  <c r="F281" i="6"/>
  <c r="D281" i="6"/>
  <c r="B281" i="6"/>
  <c r="C281" i="6" s="1"/>
  <c r="V197" i="5"/>
  <c r="T197" i="5"/>
  <c r="R197" i="5"/>
  <c r="P197" i="5"/>
  <c r="N197" i="5"/>
  <c r="L197" i="5"/>
  <c r="J197" i="5"/>
  <c r="H197" i="5"/>
  <c r="F197" i="5"/>
  <c r="D197" i="5"/>
  <c r="B197" i="5"/>
  <c r="U197" i="5"/>
  <c r="S197" i="5"/>
  <c r="Q197" i="5"/>
  <c r="O197" i="5"/>
  <c r="M197" i="5"/>
  <c r="K197" i="5"/>
  <c r="I197" i="5"/>
  <c r="G197" i="5"/>
  <c r="E197" i="5"/>
  <c r="C197" i="5"/>
  <c r="A198" i="5"/>
  <c r="A283" i="6" l="1"/>
  <c r="U282" i="6"/>
  <c r="S282" i="6"/>
  <c r="Q282" i="6"/>
  <c r="O282" i="6"/>
  <c r="M282" i="6"/>
  <c r="K282" i="6"/>
  <c r="I282" i="6"/>
  <c r="G282" i="6"/>
  <c r="E282" i="6"/>
  <c r="V282" i="6"/>
  <c r="T282" i="6"/>
  <c r="R282" i="6"/>
  <c r="P282" i="6"/>
  <c r="N282" i="6"/>
  <c r="L282" i="6"/>
  <c r="J282" i="6"/>
  <c r="H282" i="6"/>
  <c r="F282" i="6"/>
  <c r="D282" i="6"/>
  <c r="B282" i="6"/>
  <c r="C282" i="6" s="1"/>
  <c r="U198" i="5"/>
  <c r="S198" i="5"/>
  <c r="Q198" i="5"/>
  <c r="O198" i="5"/>
  <c r="M198" i="5"/>
  <c r="K198" i="5"/>
  <c r="I198" i="5"/>
  <c r="G198" i="5"/>
  <c r="E198" i="5"/>
  <c r="C198" i="5"/>
  <c r="V198" i="5"/>
  <c r="T198" i="5"/>
  <c r="R198" i="5"/>
  <c r="P198" i="5"/>
  <c r="N198" i="5"/>
  <c r="L198" i="5"/>
  <c r="J198" i="5"/>
  <c r="H198" i="5"/>
  <c r="F198" i="5"/>
  <c r="D198" i="5"/>
  <c r="B198" i="5"/>
  <c r="A199" i="5"/>
  <c r="A284" i="6" l="1"/>
  <c r="U283" i="6"/>
  <c r="S283" i="6"/>
  <c r="Q283" i="6"/>
  <c r="O283" i="6"/>
  <c r="M283" i="6"/>
  <c r="K283" i="6"/>
  <c r="I283" i="6"/>
  <c r="G283" i="6"/>
  <c r="T283" i="6"/>
  <c r="P283" i="6"/>
  <c r="L283" i="6"/>
  <c r="H283" i="6"/>
  <c r="E283" i="6"/>
  <c r="V283" i="6"/>
  <c r="R283" i="6"/>
  <c r="N283" i="6"/>
  <c r="J283" i="6"/>
  <c r="F283" i="6"/>
  <c r="D283" i="6"/>
  <c r="B283" i="6"/>
  <c r="C283" i="6" s="1"/>
  <c r="V199" i="5"/>
  <c r="T199" i="5"/>
  <c r="R199" i="5"/>
  <c r="P199" i="5"/>
  <c r="N199" i="5"/>
  <c r="L199" i="5"/>
  <c r="J199" i="5"/>
  <c r="H199" i="5"/>
  <c r="F199" i="5"/>
  <c r="D199" i="5"/>
  <c r="B199" i="5"/>
  <c r="U199" i="5"/>
  <c r="S199" i="5"/>
  <c r="Q199" i="5"/>
  <c r="O199" i="5"/>
  <c r="M199" i="5"/>
  <c r="K199" i="5"/>
  <c r="I199" i="5"/>
  <c r="G199" i="5"/>
  <c r="E199" i="5"/>
  <c r="C199" i="5"/>
  <c r="A200" i="5"/>
  <c r="A285" i="6" l="1"/>
  <c r="U284" i="6"/>
  <c r="S284" i="6"/>
  <c r="Q284" i="6"/>
  <c r="O284" i="6"/>
  <c r="M284" i="6"/>
  <c r="K284" i="6"/>
  <c r="I284" i="6"/>
  <c r="G284" i="6"/>
  <c r="E284" i="6"/>
  <c r="V284" i="6"/>
  <c r="R284" i="6"/>
  <c r="N284" i="6"/>
  <c r="J284" i="6"/>
  <c r="F284" i="6"/>
  <c r="B284" i="6"/>
  <c r="C284" i="6" s="1"/>
  <c r="T284" i="6"/>
  <c r="P284" i="6"/>
  <c r="L284" i="6"/>
  <c r="H284" i="6"/>
  <c r="D284" i="6"/>
  <c r="U200" i="5"/>
  <c r="S200" i="5"/>
  <c r="Q200" i="5"/>
  <c r="O200" i="5"/>
  <c r="M200" i="5"/>
  <c r="K200" i="5"/>
  <c r="I200" i="5"/>
  <c r="G200" i="5"/>
  <c r="E200" i="5"/>
  <c r="C200" i="5"/>
  <c r="V200" i="5"/>
  <c r="T200" i="5"/>
  <c r="R200" i="5"/>
  <c r="P200" i="5"/>
  <c r="N200" i="5"/>
  <c r="L200" i="5"/>
  <c r="J200" i="5"/>
  <c r="H200" i="5"/>
  <c r="F200" i="5"/>
  <c r="D200" i="5"/>
  <c r="B200" i="5"/>
  <c r="A201" i="5"/>
  <c r="A286" i="6" l="1"/>
  <c r="U285" i="6"/>
  <c r="S285" i="6"/>
  <c r="Q285" i="6"/>
  <c r="O285" i="6"/>
  <c r="M285" i="6"/>
  <c r="K285" i="6"/>
  <c r="I285" i="6"/>
  <c r="G285" i="6"/>
  <c r="E285" i="6"/>
  <c r="T285" i="6"/>
  <c r="P285" i="6"/>
  <c r="L285" i="6"/>
  <c r="H285" i="6"/>
  <c r="D285" i="6"/>
  <c r="V285" i="6"/>
  <c r="R285" i="6"/>
  <c r="N285" i="6"/>
  <c r="J285" i="6"/>
  <c r="F285" i="6"/>
  <c r="B285" i="6"/>
  <c r="C285" i="6" s="1"/>
  <c r="V201" i="5"/>
  <c r="T201" i="5"/>
  <c r="R201" i="5"/>
  <c r="P201" i="5"/>
  <c r="N201" i="5"/>
  <c r="L201" i="5"/>
  <c r="J201" i="5"/>
  <c r="H201" i="5"/>
  <c r="F201" i="5"/>
  <c r="D201" i="5"/>
  <c r="B201" i="5"/>
  <c r="U201" i="5"/>
  <c r="S201" i="5"/>
  <c r="Q201" i="5"/>
  <c r="O201" i="5"/>
  <c r="M201" i="5"/>
  <c r="K201" i="5"/>
  <c r="I201" i="5"/>
  <c r="G201" i="5"/>
  <c r="E201" i="5"/>
  <c r="C201" i="5"/>
  <c r="A202" i="5"/>
  <c r="A287" i="6" l="1"/>
  <c r="U286" i="6"/>
  <c r="S286" i="6"/>
  <c r="Q286" i="6"/>
  <c r="O286" i="6"/>
  <c r="M286" i="6"/>
  <c r="K286" i="6"/>
  <c r="I286" i="6"/>
  <c r="G286" i="6"/>
  <c r="E286" i="6"/>
  <c r="V286" i="6"/>
  <c r="R286" i="6"/>
  <c r="N286" i="6"/>
  <c r="J286" i="6"/>
  <c r="F286" i="6"/>
  <c r="B286" i="6"/>
  <c r="C286" i="6" s="1"/>
  <c r="T286" i="6"/>
  <c r="P286" i="6"/>
  <c r="L286" i="6"/>
  <c r="H286" i="6"/>
  <c r="D286" i="6"/>
  <c r="U202" i="5"/>
  <c r="S202" i="5"/>
  <c r="Q202" i="5"/>
  <c r="O202" i="5"/>
  <c r="M202" i="5"/>
  <c r="K202" i="5"/>
  <c r="I202" i="5"/>
  <c r="G202" i="5"/>
  <c r="E202" i="5"/>
  <c r="C202" i="5"/>
  <c r="V202" i="5"/>
  <c r="T202" i="5"/>
  <c r="R202" i="5"/>
  <c r="P202" i="5"/>
  <c r="N202" i="5"/>
  <c r="L202" i="5"/>
  <c r="J202" i="5"/>
  <c r="H202" i="5"/>
  <c r="F202" i="5"/>
  <c r="D202" i="5"/>
  <c r="B202" i="5"/>
  <c r="A203" i="5"/>
  <c r="A288" i="6" l="1"/>
  <c r="U287" i="6"/>
  <c r="S287" i="6"/>
  <c r="Q287" i="6"/>
  <c r="O287" i="6"/>
  <c r="M287" i="6"/>
  <c r="K287" i="6"/>
  <c r="I287" i="6"/>
  <c r="G287" i="6"/>
  <c r="E287" i="6"/>
  <c r="T287" i="6"/>
  <c r="P287" i="6"/>
  <c r="L287" i="6"/>
  <c r="H287" i="6"/>
  <c r="D287" i="6"/>
  <c r="V287" i="6"/>
  <c r="R287" i="6"/>
  <c r="N287" i="6"/>
  <c r="J287" i="6"/>
  <c r="F287" i="6"/>
  <c r="B287" i="6"/>
  <c r="C287" i="6" s="1"/>
  <c r="V203" i="5"/>
  <c r="T203" i="5"/>
  <c r="R203" i="5"/>
  <c r="P203" i="5"/>
  <c r="N203" i="5"/>
  <c r="L203" i="5"/>
  <c r="J203" i="5"/>
  <c r="H203" i="5"/>
  <c r="F203" i="5"/>
  <c r="D203" i="5"/>
  <c r="B203" i="5"/>
  <c r="U203" i="5"/>
  <c r="S203" i="5"/>
  <c r="Q203" i="5"/>
  <c r="O203" i="5"/>
  <c r="M203" i="5"/>
  <c r="K203" i="5"/>
  <c r="I203" i="5"/>
  <c r="G203" i="5"/>
  <c r="E203" i="5"/>
  <c r="C203" i="5"/>
  <c r="A204" i="5"/>
  <c r="A289" i="6" l="1"/>
  <c r="A290" i="6" s="1"/>
  <c r="U288" i="6"/>
  <c r="S288" i="6"/>
  <c r="Q288" i="6"/>
  <c r="O288" i="6"/>
  <c r="M288" i="6"/>
  <c r="K288" i="6"/>
  <c r="I288" i="6"/>
  <c r="G288" i="6"/>
  <c r="E288" i="6"/>
  <c r="V288" i="6"/>
  <c r="R288" i="6"/>
  <c r="N288" i="6"/>
  <c r="J288" i="6"/>
  <c r="F288" i="6"/>
  <c r="B288" i="6"/>
  <c r="C288" i="6" s="1"/>
  <c r="T288" i="6"/>
  <c r="P288" i="6"/>
  <c r="L288" i="6"/>
  <c r="H288" i="6"/>
  <c r="D288" i="6"/>
  <c r="U204" i="5"/>
  <c r="S204" i="5"/>
  <c r="Q204" i="5"/>
  <c r="O204" i="5"/>
  <c r="M204" i="5"/>
  <c r="K204" i="5"/>
  <c r="I204" i="5"/>
  <c r="G204" i="5"/>
  <c r="E204" i="5"/>
  <c r="C204" i="5"/>
  <c r="V204" i="5"/>
  <c r="T204" i="5"/>
  <c r="R204" i="5"/>
  <c r="P204" i="5"/>
  <c r="N204" i="5"/>
  <c r="L204" i="5"/>
  <c r="J204" i="5"/>
  <c r="H204" i="5"/>
  <c r="F204" i="5"/>
  <c r="D204" i="5"/>
  <c r="B204" i="5"/>
  <c r="A205" i="5"/>
  <c r="A291" i="6" l="1"/>
  <c r="V290" i="6"/>
  <c r="R290" i="6"/>
  <c r="N290" i="6"/>
  <c r="J290" i="6"/>
  <c r="F290" i="6"/>
  <c r="B290" i="6"/>
  <c r="C290" i="6" s="1"/>
  <c r="T290" i="6"/>
  <c r="P290" i="6"/>
  <c r="L290" i="6"/>
  <c r="H290" i="6"/>
  <c r="D290" i="6"/>
  <c r="G290" i="6"/>
  <c r="K290" i="6"/>
  <c r="O290" i="6"/>
  <c r="S290" i="6"/>
  <c r="E290" i="6"/>
  <c r="I290" i="6"/>
  <c r="M290" i="6"/>
  <c r="Q290" i="6"/>
  <c r="U290" i="6"/>
  <c r="U289" i="6"/>
  <c r="S289" i="6"/>
  <c r="Q289" i="6"/>
  <c r="O289" i="6"/>
  <c r="M289" i="6"/>
  <c r="K289" i="6"/>
  <c r="I289" i="6"/>
  <c r="G289" i="6"/>
  <c r="E289" i="6"/>
  <c r="T289" i="6"/>
  <c r="P289" i="6"/>
  <c r="L289" i="6"/>
  <c r="H289" i="6"/>
  <c r="D289" i="6"/>
  <c r="V289" i="6"/>
  <c r="R289" i="6"/>
  <c r="N289" i="6"/>
  <c r="J289" i="6"/>
  <c r="F289" i="6"/>
  <c r="B289" i="6"/>
  <c r="C289" i="6" s="1"/>
  <c r="V205" i="5"/>
  <c r="T205" i="5"/>
  <c r="R205" i="5"/>
  <c r="P205" i="5"/>
  <c r="N205" i="5"/>
  <c r="L205" i="5"/>
  <c r="J205" i="5"/>
  <c r="H205" i="5"/>
  <c r="F205" i="5"/>
  <c r="D205" i="5"/>
  <c r="B205" i="5"/>
  <c r="U205" i="5"/>
  <c r="S205" i="5"/>
  <c r="Q205" i="5"/>
  <c r="O205" i="5"/>
  <c r="M205" i="5"/>
  <c r="K205" i="5"/>
  <c r="I205" i="5"/>
  <c r="G205" i="5"/>
  <c r="E205" i="5"/>
  <c r="C205" i="5"/>
  <c r="A206" i="5"/>
  <c r="V291" i="6" l="1"/>
  <c r="R291" i="6"/>
  <c r="N291" i="6"/>
  <c r="J291" i="6"/>
  <c r="F291" i="6"/>
  <c r="B291" i="6"/>
  <c r="C291" i="6" s="1"/>
  <c r="U291" i="6"/>
  <c r="Q291" i="6"/>
  <c r="M291" i="6"/>
  <c r="I291" i="6"/>
  <c r="E291" i="6"/>
  <c r="T291" i="6"/>
  <c r="P291" i="6"/>
  <c r="L291" i="6"/>
  <c r="H291" i="6"/>
  <c r="D291" i="6"/>
  <c r="A292" i="6"/>
  <c r="S291" i="6"/>
  <c r="O291" i="6"/>
  <c r="K291" i="6"/>
  <c r="G291" i="6"/>
  <c r="U206" i="5"/>
  <c r="S206" i="5"/>
  <c r="Q206" i="5"/>
  <c r="O206" i="5"/>
  <c r="M206" i="5"/>
  <c r="K206" i="5"/>
  <c r="I206" i="5"/>
  <c r="G206" i="5"/>
  <c r="E206" i="5"/>
  <c r="C206" i="5"/>
  <c r="V206" i="5"/>
  <c r="T206" i="5"/>
  <c r="R206" i="5"/>
  <c r="P206" i="5"/>
  <c r="N206" i="5"/>
  <c r="L206" i="5"/>
  <c r="J206" i="5"/>
  <c r="H206" i="5"/>
  <c r="F206" i="5"/>
  <c r="D206" i="5"/>
  <c r="B206" i="5"/>
  <c r="A207" i="5"/>
  <c r="V292" i="6" l="1"/>
  <c r="R292" i="6"/>
  <c r="N292" i="6"/>
  <c r="J292" i="6"/>
  <c r="F292" i="6"/>
  <c r="B292" i="6"/>
  <c r="C292" i="6" s="1"/>
  <c r="U292" i="6"/>
  <c r="Q292" i="6"/>
  <c r="M292" i="6"/>
  <c r="I292" i="6"/>
  <c r="E292" i="6"/>
  <c r="T292" i="6"/>
  <c r="P292" i="6"/>
  <c r="L292" i="6"/>
  <c r="H292" i="6"/>
  <c r="D292" i="6"/>
  <c r="A293" i="6"/>
  <c r="S292" i="6"/>
  <c r="O292" i="6"/>
  <c r="K292" i="6"/>
  <c r="G292" i="6"/>
  <c r="V207" i="5"/>
  <c r="T207" i="5"/>
  <c r="R207" i="5"/>
  <c r="P207" i="5"/>
  <c r="N207" i="5"/>
  <c r="L207" i="5"/>
  <c r="J207" i="5"/>
  <c r="H207" i="5"/>
  <c r="F207" i="5"/>
  <c r="D207" i="5"/>
  <c r="B207" i="5"/>
  <c r="U207" i="5"/>
  <c r="S207" i="5"/>
  <c r="Q207" i="5"/>
  <c r="O207" i="5"/>
  <c r="M207" i="5"/>
  <c r="K207" i="5"/>
  <c r="I207" i="5"/>
  <c r="G207" i="5"/>
  <c r="E207" i="5"/>
  <c r="C207" i="5"/>
  <c r="A208" i="5"/>
  <c r="V293" i="6" l="1"/>
  <c r="R293" i="6"/>
  <c r="N293" i="6"/>
  <c r="J293" i="6"/>
  <c r="F293" i="6"/>
  <c r="B293" i="6"/>
  <c r="C293" i="6" s="1"/>
  <c r="U293" i="6"/>
  <c r="Q293" i="6"/>
  <c r="M293" i="6"/>
  <c r="I293" i="6"/>
  <c r="E293" i="6"/>
  <c r="T293" i="6"/>
  <c r="P293" i="6"/>
  <c r="L293" i="6"/>
  <c r="H293" i="6"/>
  <c r="D293" i="6"/>
  <c r="A294" i="6"/>
  <c r="S293" i="6"/>
  <c r="O293" i="6"/>
  <c r="K293" i="6"/>
  <c r="G293" i="6"/>
  <c r="U208" i="5"/>
  <c r="S208" i="5"/>
  <c r="Q208" i="5"/>
  <c r="O208" i="5"/>
  <c r="M208" i="5"/>
  <c r="K208" i="5"/>
  <c r="I208" i="5"/>
  <c r="G208" i="5"/>
  <c r="E208" i="5"/>
  <c r="C208" i="5"/>
  <c r="V208" i="5"/>
  <c r="T208" i="5"/>
  <c r="R208" i="5"/>
  <c r="P208" i="5"/>
  <c r="N208" i="5"/>
  <c r="L208" i="5"/>
  <c r="J208" i="5"/>
  <c r="H208" i="5"/>
  <c r="F208" i="5"/>
  <c r="D208" i="5"/>
  <c r="B208" i="5"/>
  <c r="A209" i="5"/>
  <c r="V294" i="6" l="1"/>
  <c r="R294" i="6"/>
  <c r="N294" i="6"/>
  <c r="J294" i="6"/>
  <c r="F294" i="6"/>
  <c r="B294" i="6"/>
  <c r="C294" i="6" s="1"/>
  <c r="U294" i="6"/>
  <c r="Q294" i="6"/>
  <c r="M294" i="6"/>
  <c r="I294" i="6"/>
  <c r="E294" i="6"/>
  <c r="T294" i="6"/>
  <c r="P294" i="6"/>
  <c r="L294" i="6"/>
  <c r="H294" i="6"/>
  <c r="D294" i="6"/>
  <c r="A295" i="6"/>
  <c r="S294" i="6"/>
  <c r="O294" i="6"/>
  <c r="K294" i="6"/>
  <c r="G294" i="6"/>
  <c r="V209" i="5"/>
  <c r="T209" i="5"/>
  <c r="R209" i="5"/>
  <c r="P209" i="5"/>
  <c r="N209" i="5"/>
  <c r="L209" i="5"/>
  <c r="J209" i="5"/>
  <c r="H209" i="5"/>
  <c r="F209" i="5"/>
  <c r="D209" i="5"/>
  <c r="B209" i="5"/>
  <c r="U209" i="5"/>
  <c r="S209" i="5"/>
  <c r="Q209" i="5"/>
  <c r="O209" i="5"/>
  <c r="M209" i="5"/>
  <c r="K209" i="5"/>
  <c r="I209" i="5"/>
  <c r="G209" i="5"/>
  <c r="E209" i="5"/>
  <c r="C209" i="5"/>
  <c r="A210" i="5"/>
  <c r="V295" i="6" l="1"/>
  <c r="R295" i="6"/>
  <c r="N295" i="6"/>
  <c r="J295" i="6"/>
  <c r="F295" i="6"/>
  <c r="B295" i="6"/>
  <c r="C295" i="6" s="1"/>
  <c r="U295" i="6"/>
  <c r="Q295" i="6"/>
  <c r="M295" i="6"/>
  <c r="I295" i="6"/>
  <c r="E295" i="6"/>
  <c r="T295" i="6"/>
  <c r="P295" i="6"/>
  <c r="L295" i="6"/>
  <c r="H295" i="6"/>
  <c r="D295" i="6"/>
  <c r="A296" i="6"/>
  <c r="S295" i="6"/>
  <c r="O295" i="6"/>
  <c r="K295" i="6"/>
  <c r="G295" i="6"/>
  <c r="U210" i="5"/>
  <c r="S210" i="5"/>
  <c r="Q210" i="5"/>
  <c r="O210" i="5"/>
  <c r="M210" i="5"/>
  <c r="K210" i="5"/>
  <c r="I210" i="5"/>
  <c r="G210" i="5"/>
  <c r="E210" i="5"/>
  <c r="C210" i="5"/>
  <c r="V210" i="5"/>
  <c r="T210" i="5"/>
  <c r="R210" i="5"/>
  <c r="P210" i="5"/>
  <c r="N210" i="5"/>
  <c r="L210" i="5"/>
  <c r="J210" i="5"/>
  <c r="H210" i="5"/>
  <c r="F210" i="5"/>
  <c r="D210" i="5"/>
  <c r="B210" i="5"/>
  <c r="A211" i="5"/>
  <c r="V296" i="6" l="1"/>
  <c r="R296" i="6"/>
  <c r="N296" i="6"/>
  <c r="J296" i="6"/>
  <c r="F296" i="6"/>
  <c r="B296" i="6"/>
  <c r="C296" i="6" s="1"/>
  <c r="U296" i="6"/>
  <c r="Q296" i="6"/>
  <c r="M296" i="6"/>
  <c r="I296" i="6"/>
  <c r="E296" i="6"/>
  <c r="T296" i="6"/>
  <c r="P296" i="6"/>
  <c r="L296" i="6"/>
  <c r="H296" i="6"/>
  <c r="D296" i="6"/>
  <c r="A297" i="6"/>
  <c r="S296" i="6"/>
  <c r="O296" i="6"/>
  <c r="K296" i="6"/>
  <c r="G296" i="6"/>
  <c r="V211" i="5"/>
  <c r="T211" i="5"/>
  <c r="R211" i="5"/>
  <c r="P211" i="5"/>
  <c r="N211" i="5"/>
  <c r="L211" i="5"/>
  <c r="J211" i="5"/>
  <c r="H211" i="5"/>
  <c r="F211" i="5"/>
  <c r="D211" i="5"/>
  <c r="B211" i="5"/>
  <c r="U211" i="5"/>
  <c r="S211" i="5"/>
  <c r="Q211" i="5"/>
  <c r="O211" i="5"/>
  <c r="M211" i="5"/>
  <c r="K211" i="5"/>
  <c r="I211" i="5"/>
  <c r="G211" i="5"/>
  <c r="E211" i="5"/>
  <c r="C211" i="5"/>
  <c r="A212" i="5"/>
  <c r="V297" i="6" l="1"/>
  <c r="R297" i="6"/>
  <c r="N297" i="6"/>
  <c r="J297" i="6"/>
  <c r="F297" i="6"/>
  <c r="B297" i="6"/>
  <c r="C297" i="6" s="1"/>
  <c r="U297" i="6"/>
  <c r="Q297" i="6"/>
  <c r="M297" i="6"/>
  <c r="I297" i="6"/>
  <c r="E297" i="6"/>
  <c r="T297" i="6"/>
  <c r="P297" i="6"/>
  <c r="L297" i="6"/>
  <c r="H297" i="6"/>
  <c r="D297" i="6"/>
  <c r="A298" i="6"/>
  <c r="S297" i="6"/>
  <c r="O297" i="6"/>
  <c r="K297" i="6"/>
  <c r="G297" i="6"/>
  <c r="U212" i="5"/>
  <c r="S212" i="5"/>
  <c r="Q212" i="5"/>
  <c r="O212" i="5"/>
  <c r="M212" i="5"/>
  <c r="K212" i="5"/>
  <c r="I212" i="5"/>
  <c r="G212" i="5"/>
  <c r="E212" i="5"/>
  <c r="C212" i="5"/>
  <c r="V212" i="5"/>
  <c r="T212" i="5"/>
  <c r="R212" i="5"/>
  <c r="P212" i="5"/>
  <c r="N212" i="5"/>
  <c r="L212" i="5"/>
  <c r="J212" i="5"/>
  <c r="H212" i="5"/>
  <c r="F212" i="5"/>
  <c r="D212" i="5"/>
  <c r="B212" i="5"/>
  <c r="A213" i="5"/>
  <c r="V298" i="6" l="1"/>
  <c r="R298" i="6"/>
  <c r="N298" i="6"/>
  <c r="J298" i="6"/>
  <c r="F298" i="6"/>
  <c r="B298" i="6"/>
  <c r="C298" i="6" s="1"/>
  <c r="U298" i="6"/>
  <c r="Q298" i="6"/>
  <c r="M298" i="6"/>
  <c r="I298" i="6"/>
  <c r="E298" i="6"/>
  <c r="T298" i="6"/>
  <c r="P298" i="6"/>
  <c r="L298" i="6"/>
  <c r="H298" i="6"/>
  <c r="D298" i="6"/>
  <c r="A299" i="6"/>
  <c r="S298" i="6"/>
  <c r="O298" i="6"/>
  <c r="K298" i="6"/>
  <c r="G298" i="6"/>
  <c r="V213" i="5"/>
  <c r="T213" i="5"/>
  <c r="R213" i="5"/>
  <c r="P213" i="5"/>
  <c r="N213" i="5"/>
  <c r="L213" i="5"/>
  <c r="J213" i="5"/>
  <c r="H213" i="5"/>
  <c r="F213" i="5"/>
  <c r="D213" i="5"/>
  <c r="B213" i="5"/>
  <c r="U213" i="5"/>
  <c r="S213" i="5"/>
  <c r="Q213" i="5"/>
  <c r="O213" i="5"/>
  <c r="M213" i="5"/>
  <c r="K213" i="5"/>
  <c r="I213" i="5"/>
  <c r="G213" i="5"/>
  <c r="E213" i="5"/>
  <c r="C213" i="5"/>
  <c r="A214" i="5"/>
  <c r="V299" i="6" l="1"/>
  <c r="R299" i="6"/>
  <c r="N299" i="6"/>
  <c r="J299" i="6"/>
  <c r="F299" i="6"/>
  <c r="B299" i="6"/>
  <c r="C299" i="6" s="1"/>
  <c r="U299" i="6"/>
  <c r="Q299" i="6"/>
  <c r="M299" i="6"/>
  <c r="I299" i="6"/>
  <c r="E299" i="6"/>
  <c r="T299" i="6"/>
  <c r="P299" i="6"/>
  <c r="L299" i="6"/>
  <c r="H299" i="6"/>
  <c r="D299" i="6"/>
  <c r="A300" i="6"/>
  <c r="S299" i="6"/>
  <c r="O299" i="6"/>
  <c r="K299" i="6"/>
  <c r="G299" i="6"/>
  <c r="U214" i="5"/>
  <c r="S214" i="5"/>
  <c r="Q214" i="5"/>
  <c r="O214" i="5"/>
  <c r="M214" i="5"/>
  <c r="K214" i="5"/>
  <c r="I214" i="5"/>
  <c r="G214" i="5"/>
  <c r="E214" i="5"/>
  <c r="C214" i="5"/>
  <c r="V214" i="5"/>
  <c r="R214" i="5"/>
  <c r="N214" i="5"/>
  <c r="J214" i="5"/>
  <c r="F214" i="5"/>
  <c r="B214" i="5"/>
  <c r="T214" i="5"/>
  <c r="P214" i="5"/>
  <c r="L214" i="5"/>
  <c r="H214" i="5"/>
  <c r="D214" i="5"/>
  <c r="A215" i="5"/>
  <c r="V300" i="6" l="1"/>
  <c r="R300" i="6"/>
  <c r="N300" i="6"/>
  <c r="J300" i="6"/>
  <c r="F300" i="6"/>
  <c r="B300" i="6"/>
  <c r="C300" i="6" s="1"/>
  <c r="U300" i="6"/>
  <c r="Q300" i="6"/>
  <c r="M300" i="6"/>
  <c r="I300" i="6"/>
  <c r="E300" i="6"/>
  <c r="T300" i="6"/>
  <c r="P300" i="6"/>
  <c r="L300" i="6"/>
  <c r="H300" i="6"/>
  <c r="D300" i="6"/>
  <c r="A301" i="6"/>
  <c r="S300" i="6"/>
  <c r="O300" i="6"/>
  <c r="K300" i="6"/>
  <c r="G300" i="6"/>
  <c r="V215" i="5"/>
  <c r="T215" i="5"/>
  <c r="R215" i="5"/>
  <c r="P215" i="5"/>
  <c r="N215" i="5"/>
  <c r="L215" i="5"/>
  <c r="J215" i="5"/>
  <c r="H215" i="5"/>
  <c r="F215" i="5"/>
  <c r="D215" i="5"/>
  <c r="B215" i="5"/>
  <c r="U215" i="5"/>
  <c r="Q215" i="5"/>
  <c r="M215" i="5"/>
  <c r="I215" i="5"/>
  <c r="E215" i="5"/>
  <c r="S215" i="5"/>
  <c r="O215" i="5"/>
  <c r="K215" i="5"/>
  <c r="G215" i="5"/>
  <c r="C215" i="5"/>
  <c r="A216" i="5"/>
  <c r="V301" i="6" l="1"/>
  <c r="R301" i="6"/>
  <c r="N301" i="6"/>
  <c r="J301" i="6"/>
  <c r="F301" i="6"/>
  <c r="B301" i="6"/>
  <c r="C301" i="6" s="1"/>
  <c r="U301" i="6"/>
  <c r="Q301" i="6"/>
  <c r="M301" i="6"/>
  <c r="I301" i="6"/>
  <c r="E301" i="6"/>
  <c r="T301" i="6"/>
  <c r="P301" i="6"/>
  <c r="L301" i="6"/>
  <c r="H301" i="6"/>
  <c r="D301" i="6"/>
  <c r="A302" i="6"/>
  <c r="S301" i="6"/>
  <c r="O301" i="6"/>
  <c r="K301" i="6"/>
  <c r="G301" i="6"/>
  <c r="U216" i="5"/>
  <c r="S216" i="5"/>
  <c r="Q216" i="5"/>
  <c r="O216" i="5"/>
  <c r="M216" i="5"/>
  <c r="K216" i="5"/>
  <c r="I216" i="5"/>
  <c r="G216" i="5"/>
  <c r="E216" i="5"/>
  <c r="C216" i="5"/>
  <c r="T216" i="5"/>
  <c r="P216" i="5"/>
  <c r="L216" i="5"/>
  <c r="H216" i="5"/>
  <c r="D216" i="5"/>
  <c r="V216" i="5"/>
  <c r="R216" i="5"/>
  <c r="N216" i="5"/>
  <c r="J216" i="5"/>
  <c r="F216" i="5"/>
  <c r="B216" i="5"/>
  <c r="A217" i="5"/>
  <c r="V302" i="6" l="1"/>
  <c r="R302" i="6"/>
  <c r="N302" i="6"/>
  <c r="J302" i="6"/>
  <c r="F302" i="6"/>
  <c r="B302" i="6"/>
  <c r="C302" i="6" s="1"/>
  <c r="U302" i="6"/>
  <c r="Q302" i="6"/>
  <c r="M302" i="6"/>
  <c r="I302" i="6"/>
  <c r="E302" i="6"/>
  <c r="T302" i="6"/>
  <c r="P302" i="6"/>
  <c r="L302" i="6"/>
  <c r="H302" i="6"/>
  <c r="D302" i="6"/>
  <c r="A303" i="6"/>
  <c r="S302" i="6"/>
  <c r="O302" i="6"/>
  <c r="K302" i="6"/>
  <c r="G302" i="6"/>
  <c r="V217" i="5"/>
  <c r="T217" i="5"/>
  <c r="R217" i="5"/>
  <c r="P217" i="5"/>
  <c r="N217" i="5"/>
  <c r="L217" i="5"/>
  <c r="J217" i="5"/>
  <c r="H217" i="5"/>
  <c r="F217" i="5"/>
  <c r="D217" i="5"/>
  <c r="B217" i="5"/>
  <c r="S217" i="5"/>
  <c r="O217" i="5"/>
  <c r="K217" i="5"/>
  <c r="G217" i="5"/>
  <c r="C217" i="5"/>
  <c r="U217" i="5"/>
  <c r="Q217" i="5"/>
  <c r="M217" i="5"/>
  <c r="I217" i="5"/>
  <c r="E217" i="5"/>
  <c r="A218" i="5"/>
  <c r="V303" i="6" l="1"/>
  <c r="R303" i="6"/>
  <c r="N303" i="6"/>
  <c r="J303" i="6"/>
  <c r="F303" i="6"/>
  <c r="B303" i="6"/>
  <c r="C303" i="6" s="1"/>
  <c r="U303" i="6"/>
  <c r="Q303" i="6"/>
  <c r="M303" i="6"/>
  <c r="I303" i="6"/>
  <c r="E303" i="6"/>
  <c r="T303" i="6"/>
  <c r="P303" i="6"/>
  <c r="L303" i="6"/>
  <c r="H303" i="6"/>
  <c r="D303" i="6"/>
  <c r="A304" i="6"/>
  <c r="S303" i="6"/>
  <c r="O303" i="6"/>
  <c r="K303" i="6"/>
  <c r="G303" i="6"/>
  <c r="U218" i="5"/>
  <c r="S218" i="5"/>
  <c r="Q218" i="5"/>
  <c r="O218" i="5"/>
  <c r="M218" i="5"/>
  <c r="K218" i="5"/>
  <c r="I218" i="5"/>
  <c r="G218" i="5"/>
  <c r="E218" i="5"/>
  <c r="C218" i="5"/>
  <c r="V218" i="5"/>
  <c r="R218" i="5"/>
  <c r="N218" i="5"/>
  <c r="J218" i="5"/>
  <c r="F218" i="5"/>
  <c r="B218" i="5"/>
  <c r="T218" i="5"/>
  <c r="P218" i="5"/>
  <c r="L218" i="5"/>
  <c r="H218" i="5"/>
  <c r="D218" i="5"/>
  <c r="A219" i="5"/>
  <c r="V304" i="6" l="1"/>
  <c r="R304" i="6"/>
  <c r="N304" i="6"/>
  <c r="J304" i="6"/>
  <c r="F304" i="6"/>
  <c r="B304" i="6"/>
  <c r="C304" i="6" s="1"/>
  <c r="U304" i="6"/>
  <c r="Q304" i="6"/>
  <c r="M304" i="6"/>
  <c r="I304" i="6"/>
  <c r="E304" i="6"/>
  <c r="T304" i="6"/>
  <c r="P304" i="6"/>
  <c r="L304" i="6"/>
  <c r="H304" i="6"/>
  <c r="D304" i="6"/>
  <c r="A305" i="6"/>
  <c r="S304" i="6"/>
  <c r="O304" i="6"/>
  <c r="K304" i="6"/>
  <c r="G304" i="6"/>
  <c r="V219" i="5"/>
  <c r="T219" i="5"/>
  <c r="R219" i="5"/>
  <c r="P219" i="5"/>
  <c r="N219" i="5"/>
  <c r="L219" i="5"/>
  <c r="J219" i="5"/>
  <c r="H219" i="5"/>
  <c r="F219" i="5"/>
  <c r="D219" i="5"/>
  <c r="B219" i="5"/>
  <c r="U219" i="5"/>
  <c r="Q219" i="5"/>
  <c r="M219" i="5"/>
  <c r="I219" i="5"/>
  <c r="E219" i="5"/>
  <c r="S219" i="5"/>
  <c r="O219" i="5"/>
  <c r="K219" i="5"/>
  <c r="G219" i="5"/>
  <c r="C219" i="5"/>
  <c r="A220" i="5"/>
  <c r="V305" i="6" l="1"/>
  <c r="R305" i="6"/>
  <c r="N305" i="6"/>
  <c r="J305" i="6"/>
  <c r="F305" i="6"/>
  <c r="B305" i="6"/>
  <c r="C305" i="6" s="1"/>
  <c r="U305" i="6"/>
  <c r="Q305" i="6"/>
  <c r="M305" i="6"/>
  <c r="I305" i="6"/>
  <c r="E305" i="6"/>
  <c r="T305" i="6"/>
  <c r="P305" i="6"/>
  <c r="L305" i="6"/>
  <c r="H305" i="6"/>
  <c r="D305" i="6"/>
  <c r="A306" i="6"/>
  <c r="S305" i="6"/>
  <c r="O305" i="6"/>
  <c r="K305" i="6"/>
  <c r="G305" i="6"/>
  <c r="U220" i="5"/>
  <c r="S220" i="5"/>
  <c r="Q220" i="5"/>
  <c r="O220" i="5"/>
  <c r="M220" i="5"/>
  <c r="K220" i="5"/>
  <c r="I220" i="5"/>
  <c r="G220" i="5"/>
  <c r="E220" i="5"/>
  <c r="C220" i="5"/>
  <c r="T220" i="5"/>
  <c r="P220" i="5"/>
  <c r="L220" i="5"/>
  <c r="H220" i="5"/>
  <c r="D220" i="5"/>
  <c r="V220" i="5"/>
  <c r="R220" i="5"/>
  <c r="N220" i="5"/>
  <c r="J220" i="5"/>
  <c r="F220" i="5"/>
  <c r="B220" i="5"/>
  <c r="A221" i="5"/>
  <c r="V306" i="6" l="1"/>
  <c r="R306" i="6"/>
  <c r="N306" i="6"/>
  <c r="J306" i="6"/>
  <c r="F306" i="6"/>
  <c r="B306" i="6"/>
  <c r="C306" i="6" s="1"/>
  <c r="U306" i="6"/>
  <c r="Q306" i="6"/>
  <c r="M306" i="6"/>
  <c r="I306" i="6"/>
  <c r="E306" i="6"/>
  <c r="T306" i="6"/>
  <c r="P306" i="6"/>
  <c r="L306" i="6"/>
  <c r="H306" i="6"/>
  <c r="D306" i="6"/>
  <c r="A307" i="6"/>
  <c r="S306" i="6"/>
  <c r="O306" i="6"/>
  <c r="K306" i="6"/>
  <c r="G306" i="6"/>
  <c r="V221" i="5"/>
  <c r="T221" i="5"/>
  <c r="R221" i="5"/>
  <c r="P221" i="5"/>
  <c r="N221" i="5"/>
  <c r="L221" i="5"/>
  <c r="J221" i="5"/>
  <c r="H221" i="5"/>
  <c r="F221" i="5"/>
  <c r="D221" i="5"/>
  <c r="B221" i="5"/>
  <c r="S221" i="5"/>
  <c r="O221" i="5"/>
  <c r="K221" i="5"/>
  <c r="G221" i="5"/>
  <c r="C221" i="5"/>
  <c r="U221" i="5"/>
  <c r="Q221" i="5"/>
  <c r="M221" i="5"/>
  <c r="I221" i="5"/>
  <c r="E221" i="5"/>
  <c r="A222" i="5"/>
  <c r="V307" i="6" l="1"/>
  <c r="R307" i="6"/>
  <c r="N307" i="6"/>
  <c r="J307" i="6"/>
  <c r="F307" i="6"/>
  <c r="B307" i="6"/>
  <c r="C307" i="6" s="1"/>
  <c r="U307" i="6"/>
  <c r="Q307" i="6"/>
  <c r="M307" i="6"/>
  <c r="I307" i="6"/>
  <c r="E307" i="6"/>
  <c r="T307" i="6"/>
  <c r="P307" i="6"/>
  <c r="L307" i="6"/>
  <c r="H307" i="6"/>
  <c r="D307" i="6"/>
  <c r="A308" i="6"/>
  <c r="S307" i="6"/>
  <c r="O307" i="6"/>
  <c r="K307" i="6"/>
  <c r="G307" i="6"/>
  <c r="U222" i="5"/>
  <c r="S222" i="5"/>
  <c r="Q222" i="5"/>
  <c r="O222" i="5"/>
  <c r="M222" i="5"/>
  <c r="K222" i="5"/>
  <c r="I222" i="5"/>
  <c r="G222" i="5"/>
  <c r="E222" i="5"/>
  <c r="C222" i="5"/>
  <c r="V222" i="5"/>
  <c r="R222" i="5"/>
  <c r="N222" i="5"/>
  <c r="J222" i="5"/>
  <c r="F222" i="5"/>
  <c r="B222" i="5"/>
  <c r="T222" i="5"/>
  <c r="P222" i="5"/>
  <c r="L222" i="5"/>
  <c r="H222" i="5"/>
  <c r="D222" i="5"/>
  <c r="A223" i="5"/>
  <c r="V308" i="6" l="1"/>
  <c r="R308" i="6"/>
  <c r="N308" i="6"/>
  <c r="J308" i="6"/>
  <c r="F308" i="6"/>
  <c r="B308" i="6"/>
  <c r="C308" i="6" s="1"/>
  <c r="U308" i="6"/>
  <c r="Q308" i="6"/>
  <c r="M308" i="6"/>
  <c r="I308" i="6"/>
  <c r="E308" i="6"/>
  <c r="T308" i="6"/>
  <c r="P308" i="6"/>
  <c r="L308" i="6"/>
  <c r="H308" i="6"/>
  <c r="D308" i="6"/>
  <c r="A309" i="6"/>
  <c r="S308" i="6"/>
  <c r="O308" i="6"/>
  <c r="K308" i="6"/>
  <c r="G308" i="6"/>
  <c r="V223" i="5"/>
  <c r="T223" i="5"/>
  <c r="R223" i="5"/>
  <c r="P223" i="5"/>
  <c r="N223" i="5"/>
  <c r="L223" i="5"/>
  <c r="J223" i="5"/>
  <c r="H223" i="5"/>
  <c r="F223" i="5"/>
  <c r="D223" i="5"/>
  <c r="B223" i="5"/>
  <c r="U223" i="5"/>
  <c r="Q223" i="5"/>
  <c r="M223" i="5"/>
  <c r="I223" i="5"/>
  <c r="E223" i="5"/>
  <c r="S223" i="5"/>
  <c r="O223" i="5"/>
  <c r="K223" i="5"/>
  <c r="G223" i="5"/>
  <c r="C223" i="5"/>
  <c r="A224" i="5"/>
  <c r="V309" i="6" l="1"/>
  <c r="R309" i="6"/>
  <c r="N309" i="6"/>
  <c r="J309" i="6"/>
  <c r="F309" i="6"/>
  <c r="B309" i="6"/>
  <c r="C309" i="6" s="1"/>
  <c r="U309" i="6"/>
  <c r="Q309" i="6"/>
  <c r="M309" i="6"/>
  <c r="I309" i="6"/>
  <c r="E309" i="6"/>
  <c r="T309" i="6"/>
  <c r="P309" i="6"/>
  <c r="L309" i="6"/>
  <c r="H309" i="6"/>
  <c r="D309" i="6"/>
  <c r="A310" i="6"/>
  <c r="S309" i="6"/>
  <c r="O309" i="6"/>
  <c r="K309" i="6"/>
  <c r="G309" i="6"/>
  <c r="U224" i="5"/>
  <c r="S224" i="5"/>
  <c r="Q224" i="5"/>
  <c r="O224" i="5"/>
  <c r="M224" i="5"/>
  <c r="K224" i="5"/>
  <c r="I224" i="5"/>
  <c r="G224" i="5"/>
  <c r="E224" i="5"/>
  <c r="C224" i="5"/>
  <c r="T224" i="5"/>
  <c r="P224" i="5"/>
  <c r="L224" i="5"/>
  <c r="H224" i="5"/>
  <c r="D224" i="5"/>
  <c r="V224" i="5"/>
  <c r="R224" i="5"/>
  <c r="N224" i="5"/>
  <c r="J224" i="5"/>
  <c r="F224" i="5"/>
  <c r="B224" i="5"/>
  <c r="A225" i="5"/>
  <c r="V310" i="6" l="1"/>
  <c r="R310" i="6"/>
  <c r="N310" i="6"/>
  <c r="J310" i="6"/>
  <c r="F310" i="6"/>
  <c r="B310" i="6"/>
  <c r="C310" i="6" s="1"/>
  <c r="U310" i="6"/>
  <c r="Q310" i="6"/>
  <c r="M310" i="6"/>
  <c r="I310" i="6"/>
  <c r="E310" i="6"/>
  <c r="T310" i="6"/>
  <c r="P310" i="6"/>
  <c r="L310" i="6"/>
  <c r="H310" i="6"/>
  <c r="D310" i="6"/>
  <c r="A311" i="6"/>
  <c r="S310" i="6"/>
  <c r="O310" i="6"/>
  <c r="K310" i="6"/>
  <c r="G310" i="6"/>
  <c r="V225" i="5"/>
  <c r="T225" i="5"/>
  <c r="R225" i="5"/>
  <c r="P225" i="5"/>
  <c r="N225" i="5"/>
  <c r="L225" i="5"/>
  <c r="J225" i="5"/>
  <c r="H225" i="5"/>
  <c r="F225" i="5"/>
  <c r="D225" i="5"/>
  <c r="B225" i="5"/>
  <c r="S225" i="5"/>
  <c r="O225" i="5"/>
  <c r="K225" i="5"/>
  <c r="G225" i="5"/>
  <c r="C225" i="5"/>
  <c r="U225" i="5"/>
  <c r="Q225" i="5"/>
  <c r="M225" i="5"/>
  <c r="I225" i="5"/>
  <c r="E225" i="5"/>
  <c r="A226" i="5"/>
  <c r="V311" i="6" l="1"/>
  <c r="R311" i="6"/>
  <c r="N311" i="6"/>
  <c r="J311" i="6"/>
  <c r="F311" i="6"/>
  <c r="B311" i="6"/>
  <c r="C311" i="6" s="1"/>
  <c r="U311" i="6"/>
  <c r="Q311" i="6"/>
  <c r="M311" i="6"/>
  <c r="I311" i="6"/>
  <c r="E311" i="6"/>
  <c r="T311" i="6"/>
  <c r="P311" i="6"/>
  <c r="L311" i="6"/>
  <c r="H311" i="6"/>
  <c r="D311" i="6"/>
  <c r="A312" i="6"/>
  <c r="S311" i="6"/>
  <c r="O311" i="6"/>
  <c r="K311" i="6"/>
  <c r="G311" i="6"/>
  <c r="U226" i="5"/>
  <c r="S226" i="5"/>
  <c r="Q226" i="5"/>
  <c r="O226" i="5"/>
  <c r="M226" i="5"/>
  <c r="K226" i="5"/>
  <c r="I226" i="5"/>
  <c r="G226" i="5"/>
  <c r="E226" i="5"/>
  <c r="C226" i="5"/>
  <c r="V226" i="5"/>
  <c r="R226" i="5"/>
  <c r="N226" i="5"/>
  <c r="J226" i="5"/>
  <c r="F226" i="5"/>
  <c r="B226" i="5"/>
  <c r="T226" i="5"/>
  <c r="P226" i="5"/>
  <c r="L226" i="5"/>
  <c r="H226" i="5"/>
  <c r="D226" i="5"/>
  <c r="A227" i="5"/>
  <c r="V312" i="6" l="1"/>
  <c r="R312" i="6"/>
  <c r="N312" i="6"/>
  <c r="J312" i="6"/>
  <c r="F312" i="6"/>
  <c r="B312" i="6"/>
  <c r="C312" i="6" s="1"/>
  <c r="U312" i="6"/>
  <c r="Q312" i="6"/>
  <c r="M312" i="6"/>
  <c r="I312" i="6"/>
  <c r="E312" i="6"/>
  <c r="T312" i="6"/>
  <c r="P312" i="6"/>
  <c r="L312" i="6"/>
  <c r="H312" i="6"/>
  <c r="D312" i="6"/>
  <c r="A313" i="6"/>
  <c r="S312" i="6"/>
  <c r="O312" i="6"/>
  <c r="K312" i="6"/>
  <c r="G312" i="6"/>
  <c r="V227" i="5"/>
  <c r="T227" i="5"/>
  <c r="R227" i="5"/>
  <c r="P227" i="5"/>
  <c r="N227" i="5"/>
  <c r="L227" i="5"/>
  <c r="J227" i="5"/>
  <c r="H227" i="5"/>
  <c r="F227" i="5"/>
  <c r="D227" i="5"/>
  <c r="B227" i="5"/>
  <c r="U227" i="5"/>
  <c r="Q227" i="5"/>
  <c r="M227" i="5"/>
  <c r="I227" i="5"/>
  <c r="E227" i="5"/>
  <c r="S227" i="5"/>
  <c r="O227" i="5"/>
  <c r="K227" i="5"/>
  <c r="G227" i="5"/>
  <c r="C227" i="5"/>
  <c r="A228" i="5"/>
  <c r="V313" i="6" l="1"/>
  <c r="R313" i="6"/>
  <c r="N313" i="6"/>
  <c r="J313" i="6"/>
  <c r="F313" i="6"/>
  <c r="B313" i="6"/>
  <c r="C313" i="6" s="1"/>
  <c r="U313" i="6"/>
  <c r="Q313" i="6"/>
  <c r="M313" i="6"/>
  <c r="I313" i="6"/>
  <c r="E313" i="6"/>
  <c r="T313" i="6"/>
  <c r="P313" i="6"/>
  <c r="L313" i="6"/>
  <c r="H313" i="6"/>
  <c r="D313" i="6"/>
  <c r="A314" i="6"/>
  <c r="S313" i="6"/>
  <c r="O313" i="6"/>
  <c r="K313" i="6"/>
  <c r="G313" i="6"/>
  <c r="U228" i="5"/>
  <c r="S228" i="5"/>
  <c r="Q228" i="5"/>
  <c r="O228" i="5"/>
  <c r="M228" i="5"/>
  <c r="K228" i="5"/>
  <c r="I228" i="5"/>
  <c r="G228" i="5"/>
  <c r="E228" i="5"/>
  <c r="C228" i="5"/>
  <c r="T228" i="5"/>
  <c r="P228" i="5"/>
  <c r="L228" i="5"/>
  <c r="H228" i="5"/>
  <c r="D228" i="5"/>
  <c r="V228" i="5"/>
  <c r="R228" i="5"/>
  <c r="N228" i="5"/>
  <c r="J228" i="5"/>
  <c r="F228" i="5"/>
  <c r="B228" i="5"/>
  <c r="A229" i="5"/>
  <c r="V314" i="6" l="1"/>
  <c r="R314" i="6"/>
  <c r="N314" i="6"/>
  <c r="J314" i="6"/>
  <c r="F314" i="6"/>
  <c r="B314" i="6"/>
  <c r="C314" i="6" s="1"/>
  <c r="U314" i="6"/>
  <c r="Q314" i="6"/>
  <c r="M314" i="6"/>
  <c r="I314" i="6"/>
  <c r="E314" i="6"/>
  <c r="T314" i="6"/>
  <c r="P314" i="6"/>
  <c r="L314" i="6"/>
  <c r="H314" i="6"/>
  <c r="D314" i="6"/>
  <c r="A315" i="6"/>
  <c r="S314" i="6"/>
  <c r="O314" i="6"/>
  <c r="K314" i="6"/>
  <c r="G314" i="6"/>
  <c r="V229" i="5"/>
  <c r="T229" i="5"/>
  <c r="R229" i="5"/>
  <c r="P229" i="5"/>
  <c r="N229" i="5"/>
  <c r="L229" i="5"/>
  <c r="J229" i="5"/>
  <c r="H229" i="5"/>
  <c r="F229" i="5"/>
  <c r="D229" i="5"/>
  <c r="B229" i="5"/>
  <c r="S229" i="5"/>
  <c r="O229" i="5"/>
  <c r="K229" i="5"/>
  <c r="G229" i="5"/>
  <c r="C229" i="5"/>
  <c r="U229" i="5"/>
  <c r="Q229" i="5"/>
  <c r="M229" i="5"/>
  <c r="I229" i="5"/>
  <c r="E229" i="5"/>
  <c r="A230" i="5"/>
  <c r="V315" i="6" l="1"/>
  <c r="R315" i="6"/>
  <c r="N315" i="6"/>
  <c r="J315" i="6"/>
  <c r="F315" i="6"/>
  <c r="B315" i="6"/>
  <c r="C315" i="6" s="1"/>
  <c r="U315" i="6"/>
  <c r="Q315" i="6"/>
  <c r="M315" i="6"/>
  <c r="I315" i="6"/>
  <c r="E315" i="6"/>
  <c r="T315" i="6"/>
  <c r="P315" i="6"/>
  <c r="L315" i="6"/>
  <c r="H315" i="6"/>
  <c r="D315" i="6"/>
  <c r="A316" i="6"/>
  <c r="S315" i="6"/>
  <c r="O315" i="6"/>
  <c r="K315" i="6"/>
  <c r="G315" i="6"/>
  <c r="U230" i="5"/>
  <c r="S230" i="5"/>
  <c r="Q230" i="5"/>
  <c r="O230" i="5"/>
  <c r="M230" i="5"/>
  <c r="K230" i="5"/>
  <c r="I230" i="5"/>
  <c r="G230" i="5"/>
  <c r="E230" i="5"/>
  <c r="C230" i="5"/>
  <c r="V230" i="5"/>
  <c r="R230" i="5"/>
  <c r="N230" i="5"/>
  <c r="J230" i="5"/>
  <c r="F230" i="5"/>
  <c r="B230" i="5"/>
  <c r="T230" i="5"/>
  <c r="P230" i="5"/>
  <c r="L230" i="5"/>
  <c r="H230" i="5"/>
  <c r="D230" i="5"/>
  <c r="A231" i="5"/>
  <c r="V316" i="6" l="1"/>
  <c r="R316" i="6"/>
  <c r="N316" i="6"/>
  <c r="J316" i="6"/>
  <c r="F316" i="6"/>
  <c r="B316" i="6"/>
  <c r="C316" i="6" s="1"/>
  <c r="U316" i="6"/>
  <c r="Q316" i="6"/>
  <c r="M316" i="6"/>
  <c r="I316" i="6"/>
  <c r="E316" i="6"/>
  <c r="T316" i="6"/>
  <c r="P316" i="6"/>
  <c r="L316" i="6"/>
  <c r="H316" i="6"/>
  <c r="D316" i="6"/>
  <c r="A317" i="6"/>
  <c r="S316" i="6"/>
  <c r="O316" i="6"/>
  <c r="K316" i="6"/>
  <c r="G316" i="6"/>
  <c r="V231" i="5"/>
  <c r="T231" i="5"/>
  <c r="R231" i="5"/>
  <c r="P231" i="5"/>
  <c r="N231" i="5"/>
  <c r="L231" i="5"/>
  <c r="J231" i="5"/>
  <c r="H231" i="5"/>
  <c r="F231" i="5"/>
  <c r="D231" i="5"/>
  <c r="B231" i="5"/>
  <c r="U231" i="5"/>
  <c r="Q231" i="5"/>
  <c r="M231" i="5"/>
  <c r="I231" i="5"/>
  <c r="E231" i="5"/>
  <c r="S231" i="5"/>
  <c r="O231" i="5"/>
  <c r="K231" i="5"/>
  <c r="G231" i="5"/>
  <c r="C231" i="5"/>
  <c r="A232" i="5"/>
  <c r="V317" i="6" l="1"/>
  <c r="R317" i="6"/>
  <c r="N317" i="6"/>
  <c r="J317" i="6"/>
  <c r="F317" i="6"/>
  <c r="B317" i="6"/>
  <c r="C317" i="6" s="1"/>
  <c r="U317" i="6"/>
  <c r="Q317" i="6"/>
  <c r="M317" i="6"/>
  <c r="I317" i="6"/>
  <c r="E317" i="6"/>
  <c r="T317" i="6"/>
  <c r="P317" i="6"/>
  <c r="L317" i="6"/>
  <c r="H317" i="6"/>
  <c r="D317" i="6"/>
  <c r="A318" i="6"/>
  <c r="S317" i="6"/>
  <c r="O317" i="6"/>
  <c r="K317" i="6"/>
  <c r="G317" i="6"/>
  <c r="V232" i="5"/>
  <c r="T232" i="5"/>
  <c r="R232" i="5"/>
  <c r="P232" i="5"/>
  <c r="N232" i="5"/>
  <c r="U232" i="5"/>
  <c r="S232" i="5"/>
  <c r="Q232" i="5"/>
  <c r="O232" i="5"/>
  <c r="M232" i="5"/>
  <c r="K232" i="5"/>
  <c r="I232" i="5"/>
  <c r="G232" i="5"/>
  <c r="E232" i="5"/>
  <c r="C232" i="5"/>
  <c r="L232" i="5"/>
  <c r="H232" i="5"/>
  <c r="D232" i="5"/>
  <c r="J232" i="5"/>
  <c r="F232" i="5"/>
  <c r="B232" i="5"/>
  <c r="A233" i="5"/>
  <c r="V318" i="6" l="1"/>
  <c r="R318" i="6"/>
  <c r="N318" i="6"/>
  <c r="J318" i="6"/>
  <c r="F318" i="6"/>
  <c r="B318" i="6"/>
  <c r="C318" i="6" s="1"/>
  <c r="U318" i="6"/>
  <c r="Q318" i="6"/>
  <c r="M318" i="6"/>
  <c r="I318" i="6"/>
  <c r="E318" i="6"/>
  <c r="T318" i="6"/>
  <c r="P318" i="6"/>
  <c r="L318" i="6"/>
  <c r="H318" i="6"/>
  <c r="D318" i="6"/>
  <c r="A319" i="6"/>
  <c r="S318" i="6"/>
  <c r="O318" i="6"/>
  <c r="K318" i="6"/>
  <c r="G318" i="6"/>
  <c r="U233" i="5"/>
  <c r="S233" i="5"/>
  <c r="Q233" i="5"/>
  <c r="O233" i="5"/>
  <c r="M233" i="5"/>
  <c r="K233" i="5"/>
  <c r="I233" i="5"/>
  <c r="G233" i="5"/>
  <c r="E233" i="5"/>
  <c r="C233" i="5"/>
  <c r="V233" i="5"/>
  <c r="T233" i="5"/>
  <c r="R233" i="5"/>
  <c r="P233" i="5"/>
  <c r="N233" i="5"/>
  <c r="L233" i="5"/>
  <c r="J233" i="5"/>
  <c r="H233" i="5"/>
  <c r="F233" i="5"/>
  <c r="D233" i="5"/>
  <c r="B233" i="5"/>
  <c r="A234" i="5"/>
  <c r="V319" i="6" l="1"/>
  <c r="R319" i="6"/>
  <c r="N319" i="6"/>
  <c r="J319" i="6"/>
  <c r="F319" i="6"/>
  <c r="B319" i="6"/>
  <c r="C319" i="6" s="1"/>
  <c r="U319" i="6"/>
  <c r="Q319" i="6"/>
  <c r="M319" i="6"/>
  <c r="I319" i="6"/>
  <c r="E319" i="6"/>
  <c r="T319" i="6"/>
  <c r="P319" i="6"/>
  <c r="L319" i="6"/>
  <c r="H319" i="6"/>
  <c r="D319" i="6"/>
  <c r="A320" i="6"/>
  <c r="S319" i="6"/>
  <c r="O319" i="6"/>
  <c r="K319" i="6"/>
  <c r="G319" i="6"/>
  <c r="V234" i="5"/>
  <c r="T234" i="5"/>
  <c r="R234" i="5"/>
  <c r="P234" i="5"/>
  <c r="N234" i="5"/>
  <c r="L234" i="5"/>
  <c r="J234" i="5"/>
  <c r="H234" i="5"/>
  <c r="F234" i="5"/>
  <c r="D234" i="5"/>
  <c r="B234" i="5"/>
  <c r="U234" i="5"/>
  <c r="S234" i="5"/>
  <c r="Q234" i="5"/>
  <c r="O234" i="5"/>
  <c r="M234" i="5"/>
  <c r="K234" i="5"/>
  <c r="I234" i="5"/>
  <c r="G234" i="5"/>
  <c r="E234" i="5"/>
  <c r="C234" i="5"/>
  <c r="A235" i="5"/>
  <c r="V320" i="6" l="1"/>
  <c r="R320" i="6"/>
  <c r="N320" i="6"/>
  <c r="J320" i="6"/>
  <c r="F320" i="6"/>
  <c r="B320" i="6"/>
  <c r="C320" i="6" s="1"/>
  <c r="U320" i="6"/>
  <c r="Q320" i="6"/>
  <c r="M320" i="6"/>
  <c r="I320" i="6"/>
  <c r="E320" i="6"/>
  <c r="T320" i="6"/>
  <c r="P320" i="6"/>
  <c r="L320" i="6"/>
  <c r="H320" i="6"/>
  <c r="D320" i="6"/>
  <c r="A321" i="6"/>
  <c r="S320" i="6"/>
  <c r="O320" i="6"/>
  <c r="K320" i="6"/>
  <c r="G320" i="6"/>
  <c r="U235" i="5"/>
  <c r="S235" i="5"/>
  <c r="Q235" i="5"/>
  <c r="O235" i="5"/>
  <c r="M235" i="5"/>
  <c r="K235" i="5"/>
  <c r="I235" i="5"/>
  <c r="G235" i="5"/>
  <c r="E235" i="5"/>
  <c r="C235" i="5"/>
  <c r="V235" i="5"/>
  <c r="T235" i="5"/>
  <c r="R235" i="5"/>
  <c r="P235" i="5"/>
  <c r="N235" i="5"/>
  <c r="L235" i="5"/>
  <c r="J235" i="5"/>
  <c r="H235" i="5"/>
  <c r="F235" i="5"/>
  <c r="D235" i="5"/>
  <c r="B235" i="5"/>
  <c r="A236" i="5"/>
  <c r="V321" i="6" l="1"/>
  <c r="R321" i="6"/>
  <c r="N321" i="6"/>
  <c r="J321" i="6"/>
  <c r="F321" i="6"/>
  <c r="B321" i="6"/>
  <c r="C321" i="6" s="1"/>
  <c r="U321" i="6"/>
  <c r="Q321" i="6"/>
  <c r="M321" i="6"/>
  <c r="I321" i="6"/>
  <c r="E321" i="6"/>
  <c r="T321" i="6"/>
  <c r="P321" i="6"/>
  <c r="L321" i="6"/>
  <c r="H321" i="6"/>
  <c r="D321" i="6"/>
  <c r="A322" i="6"/>
  <c r="S321" i="6"/>
  <c r="O321" i="6"/>
  <c r="K321" i="6"/>
  <c r="G321" i="6"/>
  <c r="V236" i="5"/>
  <c r="T236" i="5"/>
  <c r="R236" i="5"/>
  <c r="P236" i="5"/>
  <c r="N236" i="5"/>
  <c r="L236" i="5"/>
  <c r="J236" i="5"/>
  <c r="H236" i="5"/>
  <c r="F236" i="5"/>
  <c r="D236" i="5"/>
  <c r="B236" i="5"/>
  <c r="U236" i="5"/>
  <c r="S236" i="5"/>
  <c r="Q236" i="5"/>
  <c r="O236" i="5"/>
  <c r="M236" i="5"/>
  <c r="K236" i="5"/>
  <c r="I236" i="5"/>
  <c r="G236" i="5"/>
  <c r="E236" i="5"/>
  <c r="C236" i="5"/>
  <c r="A237" i="5"/>
  <c r="V322" i="6" l="1"/>
  <c r="R322" i="6"/>
  <c r="N322" i="6"/>
  <c r="J322" i="6"/>
  <c r="F322" i="6"/>
  <c r="B322" i="6"/>
  <c r="C322" i="6" s="1"/>
  <c r="U322" i="6"/>
  <c r="Q322" i="6"/>
  <c r="M322" i="6"/>
  <c r="I322" i="6"/>
  <c r="E322" i="6"/>
  <c r="T322" i="6"/>
  <c r="P322" i="6"/>
  <c r="L322" i="6"/>
  <c r="H322" i="6"/>
  <c r="D322" i="6"/>
  <c r="A323" i="6"/>
  <c r="S322" i="6"/>
  <c r="O322" i="6"/>
  <c r="K322" i="6"/>
  <c r="G322" i="6"/>
  <c r="U237" i="5"/>
  <c r="V237" i="5"/>
  <c r="S237" i="5"/>
  <c r="Q237" i="5"/>
  <c r="O237" i="5"/>
  <c r="M237" i="5"/>
  <c r="K237" i="5"/>
  <c r="I237" i="5"/>
  <c r="G237" i="5"/>
  <c r="E237" i="5"/>
  <c r="C237" i="5"/>
  <c r="T237" i="5"/>
  <c r="R237" i="5"/>
  <c r="P237" i="5"/>
  <c r="N237" i="5"/>
  <c r="L237" i="5"/>
  <c r="J237" i="5"/>
  <c r="H237" i="5"/>
  <c r="F237" i="5"/>
  <c r="D237" i="5"/>
  <c r="B237" i="5"/>
  <c r="A238" i="5"/>
  <c r="V323" i="6" l="1"/>
  <c r="R323" i="6"/>
  <c r="N323" i="6"/>
  <c r="J323" i="6"/>
  <c r="F323" i="6"/>
  <c r="B323" i="6"/>
  <c r="C323" i="6" s="1"/>
  <c r="U323" i="6"/>
  <c r="Q323" i="6"/>
  <c r="M323" i="6"/>
  <c r="I323" i="6"/>
  <c r="E323" i="6"/>
  <c r="T323" i="6"/>
  <c r="P323" i="6"/>
  <c r="L323" i="6"/>
  <c r="H323" i="6"/>
  <c r="D323" i="6"/>
  <c r="A324" i="6"/>
  <c r="S323" i="6"/>
  <c r="O323" i="6"/>
  <c r="K323" i="6"/>
  <c r="G323" i="6"/>
  <c r="V238" i="5"/>
  <c r="T238" i="5"/>
  <c r="R238" i="5"/>
  <c r="P238" i="5"/>
  <c r="N238" i="5"/>
  <c r="L238" i="5"/>
  <c r="J238" i="5"/>
  <c r="H238" i="5"/>
  <c r="F238" i="5"/>
  <c r="D238" i="5"/>
  <c r="B238" i="5"/>
  <c r="U238" i="5"/>
  <c r="Q238" i="5"/>
  <c r="M238" i="5"/>
  <c r="I238" i="5"/>
  <c r="E238" i="5"/>
  <c r="S238" i="5"/>
  <c r="O238" i="5"/>
  <c r="K238" i="5"/>
  <c r="G238" i="5"/>
  <c r="C238" i="5"/>
  <c r="A239" i="5"/>
  <c r="V324" i="6" l="1"/>
  <c r="R324" i="6"/>
  <c r="N324" i="6"/>
  <c r="J324" i="6"/>
  <c r="F324" i="6"/>
  <c r="B324" i="6"/>
  <c r="C324" i="6" s="1"/>
  <c r="U324" i="6"/>
  <c r="Q324" i="6"/>
  <c r="M324" i="6"/>
  <c r="I324" i="6"/>
  <c r="E324" i="6"/>
  <c r="T324" i="6"/>
  <c r="P324" i="6"/>
  <c r="L324" i="6"/>
  <c r="H324" i="6"/>
  <c r="D324" i="6"/>
  <c r="A325" i="6"/>
  <c r="S324" i="6"/>
  <c r="O324" i="6"/>
  <c r="K324" i="6"/>
  <c r="G324" i="6"/>
  <c r="U239" i="5"/>
  <c r="S239" i="5"/>
  <c r="Q239" i="5"/>
  <c r="O239" i="5"/>
  <c r="M239" i="5"/>
  <c r="K239" i="5"/>
  <c r="I239" i="5"/>
  <c r="G239" i="5"/>
  <c r="E239" i="5"/>
  <c r="C239" i="5"/>
  <c r="T239" i="5"/>
  <c r="P239" i="5"/>
  <c r="L239" i="5"/>
  <c r="H239" i="5"/>
  <c r="D239" i="5"/>
  <c r="V239" i="5"/>
  <c r="R239" i="5"/>
  <c r="N239" i="5"/>
  <c r="J239" i="5"/>
  <c r="F239" i="5"/>
  <c r="B239" i="5"/>
  <c r="A240" i="5"/>
  <c r="V325" i="6" l="1"/>
  <c r="R325" i="6"/>
  <c r="N325" i="6"/>
  <c r="J325" i="6"/>
  <c r="F325" i="6"/>
  <c r="B325" i="6"/>
  <c r="C325" i="6" s="1"/>
  <c r="U325" i="6"/>
  <c r="Q325" i="6"/>
  <c r="M325" i="6"/>
  <c r="I325" i="6"/>
  <c r="E325" i="6"/>
  <c r="T325" i="6"/>
  <c r="P325" i="6"/>
  <c r="L325" i="6"/>
  <c r="H325" i="6"/>
  <c r="D325" i="6"/>
  <c r="A326" i="6"/>
  <c r="S325" i="6"/>
  <c r="O325" i="6"/>
  <c r="K325" i="6"/>
  <c r="G325" i="6"/>
  <c r="V240" i="5"/>
  <c r="T240" i="5"/>
  <c r="R240" i="5"/>
  <c r="P240" i="5"/>
  <c r="N240" i="5"/>
  <c r="L240" i="5"/>
  <c r="J240" i="5"/>
  <c r="H240" i="5"/>
  <c r="F240" i="5"/>
  <c r="D240" i="5"/>
  <c r="B240" i="5"/>
  <c r="S240" i="5"/>
  <c r="O240" i="5"/>
  <c r="K240" i="5"/>
  <c r="G240" i="5"/>
  <c r="C240" i="5"/>
  <c r="U240" i="5"/>
  <c r="Q240" i="5"/>
  <c r="M240" i="5"/>
  <c r="I240" i="5"/>
  <c r="E240" i="5"/>
  <c r="A241" i="5"/>
  <c r="V326" i="6" l="1"/>
  <c r="R326" i="6"/>
  <c r="N326" i="6"/>
  <c r="J326" i="6"/>
  <c r="F326" i="6"/>
  <c r="B326" i="6"/>
  <c r="C326" i="6" s="1"/>
  <c r="U326" i="6"/>
  <c r="Q326" i="6"/>
  <c r="M326" i="6"/>
  <c r="I326" i="6"/>
  <c r="E326" i="6"/>
  <c r="T326" i="6"/>
  <c r="P326" i="6"/>
  <c r="L326" i="6"/>
  <c r="H326" i="6"/>
  <c r="D326" i="6"/>
  <c r="A327" i="6"/>
  <c r="S326" i="6"/>
  <c r="O326" i="6"/>
  <c r="K326" i="6"/>
  <c r="G326" i="6"/>
  <c r="U241" i="5"/>
  <c r="S241" i="5"/>
  <c r="Q241" i="5"/>
  <c r="O241" i="5"/>
  <c r="M241" i="5"/>
  <c r="K241" i="5"/>
  <c r="I241" i="5"/>
  <c r="G241" i="5"/>
  <c r="E241" i="5"/>
  <c r="C241" i="5"/>
  <c r="V241" i="5"/>
  <c r="R241" i="5"/>
  <c r="N241" i="5"/>
  <c r="J241" i="5"/>
  <c r="F241" i="5"/>
  <c r="B241" i="5"/>
  <c r="T241" i="5"/>
  <c r="P241" i="5"/>
  <c r="L241" i="5"/>
  <c r="H241" i="5"/>
  <c r="D241" i="5"/>
  <c r="A242" i="5"/>
  <c r="V327" i="6" l="1"/>
  <c r="R327" i="6"/>
  <c r="N327" i="6"/>
  <c r="J327" i="6"/>
  <c r="F327" i="6"/>
  <c r="B327" i="6"/>
  <c r="C327" i="6" s="1"/>
  <c r="U327" i="6"/>
  <c r="Q327" i="6"/>
  <c r="M327" i="6"/>
  <c r="I327" i="6"/>
  <c r="E327" i="6"/>
  <c r="T327" i="6"/>
  <c r="P327" i="6"/>
  <c r="L327" i="6"/>
  <c r="H327" i="6"/>
  <c r="D327" i="6"/>
  <c r="A328" i="6"/>
  <c r="S327" i="6"/>
  <c r="O327" i="6"/>
  <c r="K327" i="6"/>
  <c r="G327" i="6"/>
  <c r="V242" i="5"/>
  <c r="T242" i="5"/>
  <c r="R242" i="5"/>
  <c r="P242" i="5"/>
  <c r="N242" i="5"/>
  <c r="L242" i="5"/>
  <c r="J242" i="5"/>
  <c r="H242" i="5"/>
  <c r="F242" i="5"/>
  <c r="D242" i="5"/>
  <c r="B242" i="5"/>
  <c r="U242" i="5"/>
  <c r="Q242" i="5"/>
  <c r="M242" i="5"/>
  <c r="I242" i="5"/>
  <c r="E242" i="5"/>
  <c r="S242" i="5"/>
  <c r="O242" i="5"/>
  <c r="K242" i="5"/>
  <c r="G242" i="5"/>
  <c r="C242" i="5"/>
  <c r="A243" i="5"/>
  <c r="V328" i="6" l="1"/>
  <c r="R328" i="6"/>
  <c r="N328" i="6"/>
  <c r="J328" i="6"/>
  <c r="F328" i="6"/>
  <c r="B328" i="6"/>
  <c r="C328" i="6" s="1"/>
  <c r="U328" i="6"/>
  <c r="Q328" i="6"/>
  <c r="M328" i="6"/>
  <c r="I328" i="6"/>
  <c r="E328" i="6"/>
  <c r="T328" i="6"/>
  <c r="P328" i="6"/>
  <c r="L328" i="6"/>
  <c r="H328" i="6"/>
  <c r="D328" i="6"/>
  <c r="A329" i="6"/>
  <c r="S328" i="6"/>
  <c r="O328" i="6"/>
  <c r="K328" i="6"/>
  <c r="G328" i="6"/>
  <c r="U243" i="5"/>
  <c r="S243" i="5"/>
  <c r="Q243" i="5"/>
  <c r="O243" i="5"/>
  <c r="M243" i="5"/>
  <c r="K243" i="5"/>
  <c r="I243" i="5"/>
  <c r="G243" i="5"/>
  <c r="E243" i="5"/>
  <c r="C243" i="5"/>
  <c r="T243" i="5"/>
  <c r="P243" i="5"/>
  <c r="L243" i="5"/>
  <c r="H243" i="5"/>
  <c r="D243" i="5"/>
  <c r="V243" i="5"/>
  <c r="R243" i="5"/>
  <c r="N243" i="5"/>
  <c r="J243" i="5"/>
  <c r="F243" i="5"/>
  <c r="B243" i="5"/>
  <c r="A244" i="5"/>
  <c r="V329" i="6" l="1"/>
  <c r="R329" i="6"/>
  <c r="N329" i="6"/>
  <c r="J329" i="6"/>
  <c r="F329" i="6"/>
  <c r="B329" i="6"/>
  <c r="C329" i="6" s="1"/>
  <c r="U329" i="6"/>
  <c r="Q329" i="6"/>
  <c r="M329" i="6"/>
  <c r="I329" i="6"/>
  <c r="E329" i="6"/>
  <c r="T329" i="6"/>
  <c r="P329" i="6"/>
  <c r="L329" i="6"/>
  <c r="H329" i="6"/>
  <c r="D329" i="6"/>
  <c r="A330" i="6"/>
  <c r="S329" i="6"/>
  <c r="O329" i="6"/>
  <c r="K329" i="6"/>
  <c r="G329" i="6"/>
  <c r="V244" i="5"/>
  <c r="T244" i="5"/>
  <c r="R244" i="5"/>
  <c r="P244" i="5"/>
  <c r="N244" i="5"/>
  <c r="L244" i="5"/>
  <c r="J244" i="5"/>
  <c r="H244" i="5"/>
  <c r="F244" i="5"/>
  <c r="D244" i="5"/>
  <c r="B244" i="5"/>
  <c r="S244" i="5"/>
  <c r="O244" i="5"/>
  <c r="K244" i="5"/>
  <c r="G244" i="5"/>
  <c r="C244" i="5"/>
  <c r="U244" i="5"/>
  <c r="Q244" i="5"/>
  <c r="M244" i="5"/>
  <c r="I244" i="5"/>
  <c r="E244" i="5"/>
  <c r="A245" i="5"/>
  <c r="V330" i="6" l="1"/>
  <c r="R330" i="6"/>
  <c r="N330" i="6"/>
  <c r="J330" i="6"/>
  <c r="F330" i="6"/>
  <c r="B330" i="6"/>
  <c r="C330" i="6" s="1"/>
  <c r="U330" i="6"/>
  <c r="Q330" i="6"/>
  <c r="M330" i="6"/>
  <c r="I330" i="6"/>
  <c r="E330" i="6"/>
  <c r="T330" i="6"/>
  <c r="P330" i="6"/>
  <c r="L330" i="6"/>
  <c r="H330" i="6"/>
  <c r="D330" i="6"/>
  <c r="A331" i="6"/>
  <c r="S330" i="6"/>
  <c r="O330" i="6"/>
  <c r="K330" i="6"/>
  <c r="G330" i="6"/>
  <c r="U245" i="5"/>
  <c r="S245" i="5"/>
  <c r="Q245" i="5"/>
  <c r="O245" i="5"/>
  <c r="M245" i="5"/>
  <c r="K245" i="5"/>
  <c r="I245" i="5"/>
  <c r="G245" i="5"/>
  <c r="E245" i="5"/>
  <c r="C245" i="5"/>
  <c r="V245" i="5"/>
  <c r="R245" i="5"/>
  <c r="N245" i="5"/>
  <c r="J245" i="5"/>
  <c r="F245" i="5"/>
  <c r="B245" i="5"/>
  <c r="T245" i="5"/>
  <c r="P245" i="5"/>
  <c r="L245" i="5"/>
  <c r="H245" i="5"/>
  <c r="D245" i="5"/>
  <c r="A246" i="5"/>
  <c r="V331" i="6" l="1"/>
  <c r="R331" i="6"/>
  <c r="N331" i="6"/>
  <c r="J331" i="6"/>
  <c r="F331" i="6"/>
  <c r="B331" i="6"/>
  <c r="C331" i="6" s="1"/>
  <c r="U331" i="6"/>
  <c r="Q331" i="6"/>
  <c r="M331" i="6"/>
  <c r="I331" i="6"/>
  <c r="E331" i="6"/>
  <c r="T331" i="6"/>
  <c r="P331" i="6"/>
  <c r="L331" i="6"/>
  <c r="H331" i="6"/>
  <c r="D331" i="6"/>
  <c r="A332" i="6"/>
  <c r="S331" i="6"/>
  <c r="O331" i="6"/>
  <c r="K331" i="6"/>
  <c r="G331" i="6"/>
  <c r="V246" i="5"/>
  <c r="T246" i="5"/>
  <c r="R246" i="5"/>
  <c r="P246" i="5"/>
  <c r="N246" i="5"/>
  <c r="L246" i="5"/>
  <c r="J246" i="5"/>
  <c r="H246" i="5"/>
  <c r="F246" i="5"/>
  <c r="D246" i="5"/>
  <c r="B246" i="5"/>
  <c r="U246" i="5"/>
  <c r="Q246" i="5"/>
  <c r="M246" i="5"/>
  <c r="I246" i="5"/>
  <c r="E246" i="5"/>
  <c r="S246" i="5"/>
  <c r="O246" i="5"/>
  <c r="K246" i="5"/>
  <c r="G246" i="5"/>
  <c r="C246" i="5"/>
  <c r="A247" i="5"/>
  <c r="V332" i="6" l="1"/>
  <c r="R332" i="6"/>
  <c r="N332" i="6"/>
  <c r="J332" i="6"/>
  <c r="F332" i="6"/>
  <c r="B332" i="6"/>
  <c r="C332" i="6" s="1"/>
  <c r="U332" i="6"/>
  <c r="Q332" i="6"/>
  <c r="M332" i="6"/>
  <c r="I332" i="6"/>
  <c r="E332" i="6"/>
  <c r="T332" i="6"/>
  <c r="P332" i="6"/>
  <c r="L332" i="6"/>
  <c r="H332" i="6"/>
  <c r="D332" i="6"/>
  <c r="A333" i="6"/>
  <c r="S332" i="6"/>
  <c r="O332" i="6"/>
  <c r="K332" i="6"/>
  <c r="G332" i="6"/>
  <c r="U247" i="5"/>
  <c r="S247" i="5"/>
  <c r="Q247" i="5"/>
  <c r="O247" i="5"/>
  <c r="M247" i="5"/>
  <c r="K247" i="5"/>
  <c r="I247" i="5"/>
  <c r="G247" i="5"/>
  <c r="E247" i="5"/>
  <c r="C247" i="5"/>
  <c r="T247" i="5"/>
  <c r="P247" i="5"/>
  <c r="L247" i="5"/>
  <c r="H247" i="5"/>
  <c r="D247" i="5"/>
  <c r="V247" i="5"/>
  <c r="R247" i="5"/>
  <c r="N247" i="5"/>
  <c r="J247" i="5"/>
  <c r="F247" i="5"/>
  <c r="B247" i="5"/>
  <c r="A248" i="5"/>
  <c r="V333" i="6" l="1"/>
  <c r="R333" i="6"/>
  <c r="N333" i="6"/>
  <c r="J333" i="6"/>
  <c r="F333" i="6"/>
  <c r="B333" i="6"/>
  <c r="C333" i="6" s="1"/>
  <c r="U333" i="6"/>
  <c r="Q333" i="6"/>
  <c r="M333" i="6"/>
  <c r="I333" i="6"/>
  <c r="E333" i="6"/>
  <c r="T333" i="6"/>
  <c r="P333" i="6"/>
  <c r="L333" i="6"/>
  <c r="H333" i="6"/>
  <c r="D333" i="6"/>
  <c r="A334" i="6"/>
  <c r="S333" i="6"/>
  <c r="O333" i="6"/>
  <c r="K333" i="6"/>
  <c r="G333" i="6"/>
  <c r="V248" i="5"/>
  <c r="T248" i="5"/>
  <c r="R248" i="5"/>
  <c r="P248" i="5"/>
  <c r="N248" i="5"/>
  <c r="L248" i="5"/>
  <c r="J248" i="5"/>
  <c r="H248" i="5"/>
  <c r="F248" i="5"/>
  <c r="D248" i="5"/>
  <c r="B248" i="5"/>
  <c r="S248" i="5"/>
  <c r="O248" i="5"/>
  <c r="K248" i="5"/>
  <c r="G248" i="5"/>
  <c r="C248" i="5"/>
  <c r="U248" i="5"/>
  <c r="Q248" i="5"/>
  <c r="M248" i="5"/>
  <c r="I248" i="5"/>
  <c r="E248" i="5"/>
  <c r="A249" i="5"/>
  <c r="V334" i="6" l="1"/>
  <c r="R334" i="6"/>
  <c r="N334" i="6"/>
  <c r="J334" i="6"/>
  <c r="F334" i="6"/>
  <c r="B334" i="6"/>
  <c r="C334" i="6" s="1"/>
  <c r="U334" i="6"/>
  <c r="Q334" i="6"/>
  <c r="M334" i="6"/>
  <c r="I334" i="6"/>
  <c r="E334" i="6"/>
  <c r="T334" i="6"/>
  <c r="P334" i="6"/>
  <c r="L334" i="6"/>
  <c r="H334" i="6"/>
  <c r="D334" i="6"/>
  <c r="A335" i="6"/>
  <c r="S334" i="6"/>
  <c r="O334" i="6"/>
  <c r="K334" i="6"/>
  <c r="G334" i="6"/>
  <c r="U249" i="5"/>
  <c r="S249" i="5"/>
  <c r="Q249" i="5"/>
  <c r="O249" i="5"/>
  <c r="M249" i="5"/>
  <c r="K249" i="5"/>
  <c r="I249" i="5"/>
  <c r="G249" i="5"/>
  <c r="E249" i="5"/>
  <c r="C249" i="5"/>
  <c r="V249" i="5"/>
  <c r="R249" i="5"/>
  <c r="N249" i="5"/>
  <c r="J249" i="5"/>
  <c r="F249" i="5"/>
  <c r="B249" i="5"/>
  <c r="T249" i="5"/>
  <c r="P249" i="5"/>
  <c r="L249" i="5"/>
  <c r="H249" i="5"/>
  <c r="D249" i="5"/>
  <c r="A250" i="5"/>
  <c r="V335" i="6" l="1"/>
  <c r="R335" i="6"/>
  <c r="N335" i="6"/>
  <c r="J335" i="6"/>
  <c r="F335" i="6"/>
  <c r="B335" i="6"/>
  <c r="C335" i="6" s="1"/>
  <c r="U335" i="6"/>
  <c r="Q335" i="6"/>
  <c r="M335" i="6"/>
  <c r="I335" i="6"/>
  <c r="E335" i="6"/>
  <c r="T335" i="6"/>
  <c r="P335" i="6"/>
  <c r="L335" i="6"/>
  <c r="H335" i="6"/>
  <c r="D335" i="6"/>
  <c r="A336" i="6"/>
  <c r="S335" i="6"/>
  <c r="O335" i="6"/>
  <c r="K335" i="6"/>
  <c r="G335" i="6"/>
  <c r="V250" i="5"/>
  <c r="T250" i="5"/>
  <c r="R250" i="5"/>
  <c r="P250" i="5"/>
  <c r="N250" i="5"/>
  <c r="L250" i="5"/>
  <c r="J250" i="5"/>
  <c r="H250" i="5"/>
  <c r="F250" i="5"/>
  <c r="D250" i="5"/>
  <c r="B250" i="5"/>
  <c r="U250" i="5"/>
  <c r="Q250" i="5"/>
  <c r="M250" i="5"/>
  <c r="I250" i="5"/>
  <c r="E250" i="5"/>
  <c r="S250" i="5"/>
  <c r="O250" i="5"/>
  <c r="K250" i="5"/>
  <c r="G250" i="5"/>
  <c r="C250" i="5"/>
  <c r="A251" i="5"/>
  <c r="V336" i="6" l="1"/>
  <c r="R336" i="6"/>
  <c r="N336" i="6"/>
  <c r="J336" i="6"/>
  <c r="F336" i="6"/>
  <c r="B336" i="6"/>
  <c r="C336" i="6" s="1"/>
  <c r="U336" i="6"/>
  <c r="Q336" i="6"/>
  <c r="M336" i="6"/>
  <c r="I336" i="6"/>
  <c r="E336" i="6"/>
  <c r="T336" i="6"/>
  <c r="P336" i="6"/>
  <c r="L336" i="6"/>
  <c r="H336" i="6"/>
  <c r="D336" i="6"/>
  <c r="A337" i="6"/>
  <c r="S336" i="6"/>
  <c r="O336" i="6"/>
  <c r="K336" i="6"/>
  <c r="G336" i="6"/>
  <c r="U251" i="5"/>
  <c r="S251" i="5"/>
  <c r="Q251" i="5"/>
  <c r="O251" i="5"/>
  <c r="M251" i="5"/>
  <c r="K251" i="5"/>
  <c r="I251" i="5"/>
  <c r="G251" i="5"/>
  <c r="E251" i="5"/>
  <c r="C251" i="5"/>
  <c r="T251" i="5"/>
  <c r="P251" i="5"/>
  <c r="L251" i="5"/>
  <c r="H251" i="5"/>
  <c r="D251" i="5"/>
  <c r="V251" i="5"/>
  <c r="R251" i="5"/>
  <c r="N251" i="5"/>
  <c r="J251" i="5"/>
  <c r="F251" i="5"/>
  <c r="B251" i="5"/>
  <c r="A252" i="5"/>
  <c r="A338" i="6" l="1"/>
  <c r="S337" i="6"/>
  <c r="O337" i="6"/>
  <c r="K337" i="6"/>
  <c r="R337" i="6"/>
  <c r="J337" i="6"/>
  <c r="F337" i="6"/>
  <c r="B337" i="6"/>
  <c r="C337" i="6" s="1"/>
  <c r="P337" i="6"/>
  <c r="I337" i="6"/>
  <c r="E337" i="6"/>
  <c r="U337" i="6"/>
  <c r="Q337" i="6"/>
  <c r="M337" i="6"/>
  <c r="V337" i="6"/>
  <c r="N337" i="6"/>
  <c r="H337" i="6"/>
  <c r="D337" i="6"/>
  <c r="T337" i="6"/>
  <c r="L337" i="6"/>
  <c r="G337" i="6"/>
  <c r="V252" i="5"/>
  <c r="T252" i="5"/>
  <c r="R252" i="5"/>
  <c r="P252" i="5"/>
  <c r="N252" i="5"/>
  <c r="L252" i="5"/>
  <c r="J252" i="5"/>
  <c r="H252" i="5"/>
  <c r="F252" i="5"/>
  <c r="D252" i="5"/>
  <c r="B252" i="5"/>
  <c r="S252" i="5"/>
  <c r="O252" i="5"/>
  <c r="K252" i="5"/>
  <c r="G252" i="5"/>
  <c r="C252" i="5"/>
  <c r="U252" i="5"/>
  <c r="Q252" i="5"/>
  <c r="M252" i="5"/>
  <c r="I252" i="5"/>
  <c r="E252" i="5"/>
  <c r="A253" i="5"/>
  <c r="A339" i="6" l="1"/>
  <c r="S338" i="6"/>
  <c r="O338" i="6"/>
  <c r="K338" i="6"/>
  <c r="G338" i="6"/>
  <c r="T338" i="6"/>
  <c r="L338" i="6"/>
  <c r="D338" i="6"/>
  <c r="R338" i="6"/>
  <c r="J338" i="6"/>
  <c r="B338" i="6"/>
  <c r="C338" i="6" s="1"/>
  <c r="U338" i="6"/>
  <c r="Q338" i="6"/>
  <c r="M338" i="6"/>
  <c r="I338" i="6"/>
  <c r="E338" i="6"/>
  <c r="P338" i="6"/>
  <c r="H338" i="6"/>
  <c r="V338" i="6"/>
  <c r="N338" i="6"/>
  <c r="F338" i="6"/>
  <c r="U253" i="5"/>
  <c r="S253" i="5"/>
  <c r="Q253" i="5"/>
  <c r="O253" i="5"/>
  <c r="M253" i="5"/>
  <c r="K253" i="5"/>
  <c r="I253" i="5"/>
  <c r="G253" i="5"/>
  <c r="E253" i="5"/>
  <c r="C253" i="5"/>
  <c r="V253" i="5"/>
  <c r="R253" i="5"/>
  <c r="N253" i="5"/>
  <c r="J253" i="5"/>
  <c r="F253" i="5"/>
  <c r="B253" i="5"/>
  <c r="T253" i="5"/>
  <c r="P253" i="5"/>
  <c r="L253" i="5"/>
  <c r="H253" i="5"/>
  <c r="D253" i="5"/>
  <c r="A254" i="5"/>
  <c r="A340" i="6" l="1"/>
  <c r="S339" i="6"/>
  <c r="O339" i="6"/>
  <c r="K339" i="6"/>
  <c r="G339" i="6"/>
  <c r="V339" i="6"/>
  <c r="N339" i="6"/>
  <c r="F339" i="6"/>
  <c r="T339" i="6"/>
  <c r="L339" i="6"/>
  <c r="D339" i="6"/>
  <c r="U339" i="6"/>
  <c r="Q339" i="6"/>
  <c r="M339" i="6"/>
  <c r="I339" i="6"/>
  <c r="E339" i="6"/>
  <c r="R339" i="6"/>
  <c r="J339" i="6"/>
  <c r="B339" i="6"/>
  <c r="C339" i="6" s="1"/>
  <c r="P339" i="6"/>
  <c r="H339" i="6"/>
  <c r="V254" i="5"/>
  <c r="T254" i="5"/>
  <c r="R254" i="5"/>
  <c r="P254" i="5"/>
  <c r="N254" i="5"/>
  <c r="L254" i="5"/>
  <c r="J254" i="5"/>
  <c r="H254" i="5"/>
  <c r="F254" i="5"/>
  <c r="D254" i="5"/>
  <c r="B254" i="5"/>
  <c r="U254" i="5"/>
  <c r="Q254" i="5"/>
  <c r="M254" i="5"/>
  <c r="I254" i="5"/>
  <c r="E254" i="5"/>
  <c r="S254" i="5"/>
  <c r="O254" i="5"/>
  <c r="K254" i="5"/>
  <c r="G254" i="5"/>
  <c r="C254" i="5"/>
  <c r="A255" i="5"/>
  <c r="A341" i="6" l="1"/>
  <c r="S340" i="6"/>
  <c r="O340" i="6"/>
  <c r="K340" i="6"/>
  <c r="G340" i="6"/>
  <c r="T340" i="6"/>
  <c r="L340" i="6"/>
  <c r="D340" i="6"/>
  <c r="R340" i="6"/>
  <c r="J340" i="6"/>
  <c r="B340" i="6"/>
  <c r="C340" i="6" s="1"/>
  <c r="U340" i="6"/>
  <c r="Q340" i="6"/>
  <c r="M340" i="6"/>
  <c r="I340" i="6"/>
  <c r="E340" i="6"/>
  <c r="P340" i="6"/>
  <c r="H340" i="6"/>
  <c r="V340" i="6"/>
  <c r="N340" i="6"/>
  <c r="F340" i="6"/>
  <c r="U255" i="5"/>
  <c r="S255" i="5"/>
  <c r="Q255" i="5"/>
  <c r="O255" i="5"/>
  <c r="M255" i="5"/>
  <c r="K255" i="5"/>
  <c r="I255" i="5"/>
  <c r="G255" i="5"/>
  <c r="E255" i="5"/>
  <c r="C255" i="5"/>
  <c r="T255" i="5"/>
  <c r="P255" i="5"/>
  <c r="L255" i="5"/>
  <c r="H255" i="5"/>
  <c r="D255" i="5"/>
  <c r="V255" i="5"/>
  <c r="R255" i="5"/>
  <c r="N255" i="5"/>
  <c r="J255" i="5"/>
  <c r="F255" i="5"/>
  <c r="B255" i="5"/>
  <c r="A256" i="5"/>
  <c r="A342" i="6" l="1"/>
  <c r="S341" i="6"/>
  <c r="O341" i="6"/>
  <c r="K341" i="6"/>
  <c r="G341" i="6"/>
  <c r="V341" i="6"/>
  <c r="N341" i="6"/>
  <c r="F341" i="6"/>
  <c r="T341" i="6"/>
  <c r="L341" i="6"/>
  <c r="D341" i="6"/>
  <c r="U341" i="6"/>
  <c r="Q341" i="6"/>
  <c r="M341" i="6"/>
  <c r="I341" i="6"/>
  <c r="E341" i="6"/>
  <c r="R341" i="6"/>
  <c r="J341" i="6"/>
  <c r="B341" i="6"/>
  <c r="C341" i="6" s="1"/>
  <c r="P341" i="6"/>
  <c r="H341" i="6"/>
  <c r="V256" i="5"/>
  <c r="T256" i="5"/>
  <c r="R256" i="5"/>
  <c r="P256" i="5"/>
  <c r="N256" i="5"/>
  <c r="L256" i="5"/>
  <c r="J256" i="5"/>
  <c r="H256" i="5"/>
  <c r="F256" i="5"/>
  <c r="D256" i="5"/>
  <c r="B256" i="5"/>
  <c r="S256" i="5"/>
  <c r="O256" i="5"/>
  <c r="K256" i="5"/>
  <c r="G256" i="5"/>
  <c r="C256" i="5"/>
  <c r="U256" i="5"/>
  <c r="Q256" i="5"/>
  <c r="M256" i="5"/>
  <c r="I256" i="5"/>
  <c r="E256" i="5"/>
  <c r="A257" i="5"/>
  <c r="A343" i="6" l="1"/>
  <c r="S342" i="6"/>
  <c r="O342" i="6"/>
  <c r="K342" i="6"/>
  <c r="G342" i="6"/>
  <c r="T342" i="6"/>
  <c r="L342" i="6"/>
  <c r="D342" i="6"/>
  <c r="R342" i="6"/>
  <c r="J342" i="6"/>
  <c r="B342" i="6"/>
  <c r="C342" i="6" s="1"/>
  <c r="U342" i="6"/>
  <c r="Q342" i="6"/>
  <c r="M342" i="6"/>
  <c r="I342" i="6"/>
  <c r="E342" i="6"/>
  <c r="P342" i="6"/>
  <c r="H342" i="6"/>
  <c r="V342" i="6"/>
  <c r="N342" i="6"/>
  <c r="F342" i="6"/>
  <c r="U257" i="5"/>
  <c r="S257" i="5"/>
  <c r="Q257" i="5"/>
  <c r="O257" i="5"/>
  <c r="M257" i="5"/>
  <c r="K257" i="5"/>
  <c r="I257" i="5"/>
  <c r="G257" i="5"/>
  <c r="E257" i="5"/>
  <c r="C257" i="5"/>
  <c r="V257" i="5"/>
  <c r="R257" i="5"/>
  <c r="N257" i="5"/>
  <c r="J257" i="5"/>
  <c r="F257" i="5"/>
  <c r="B257" i="5"/>
  <c r="T257" i="5"/>
  <c r="P257" i="5"/>
  <c r="L257" i="5"/>
  <c r="H257" i="5"/>
  <c r="D257" i="5"/>
  <c r="A258" i="5"/>
  <c r="A344" i="6" l="1"/>
  <c r="S343" i="6"/>
  <c r="O343" i="6"/>
  <c r="K343" i="6"/>
  <c r="G343" i="6"/>
  <c r="V343" i="6"/>
  <c r="N343" i="6"/>
  <c r="F343" i="6"/>
  <c r="T343" i="6"/>
  <c r="L343" i="6"/>
  <c r="D343" i="6"/>
  <c r="U343" i="6"/>
  <c r="Q343" i="6"/>
  <c r="M343" i="6"/>
  <c r="I343" i="6"/>
  <c r="E343" i="6"/>
  <c r="R343" i="6"/>
  <c r="J343" i="6"/>
  <c r="B343" i="6"/>
  <c r="C343" i="6" s="1"/>
  <c r="P343" i="6"/>
  <c r="H343" i="6"/>
  <c r="V258" i="5"/>
  <c r="T258" i="5"/>
  <c r="R258" i="5"/>
  <c r="P258" i="5"/>
  <c r="N258" i="5"/>
  <c r="L258" i="5"/>
  <c r="J258" i="5"/>
  <c r="H258" i="5"/>
  <c r="F258" i="5"/>
  <c r="D258" i="5"/>
  <c r="B258" i="5"/>
  <c r="U258" i="5"/>
  <c r="Q258" i="5"/>
  <c r="M258" i="5"/>
  <c r="I258" i="5"/>
  <c r="E258" i="5"/>
  <c r="S258" i="5"/>
  <c r="O258" i="5"/>
  <c r="K258" i="5"/>
  <c r="G258" i="5"/>
  <c r="C258" i="5"/>
  <c r="A259" i="5"/>
  <c r="A345" i="6" l="1"/>
  <c r="S344" i="6"/>
  <c r="O344" i="6"/>
  <c r="K344" i="6"/>
  <c r="G344" i="6"/>
  <c r="T344" i="6"/>
  <c r="L344" i="6"/>
  <c r="D344" i="6"/>
  <c r="R344" i="6"/>
  <c r="J344" i="6"/>
  <c r="B344" i="6"/>
  <c r="C344" i="6" s="1"/>
  <c r="U344" i="6"/>
  <c r="Q344" i="6"/>
  <c r="M344" i="6"/>
  <c r="I344" i="6"/>
  <c r="E344" i="6"/>
  <c r="P344" i="6"/>
  <c r="H344" i="6"/>
  <c r="V344" i="6"/>
  <c r="N344" i="6"/>
  <c r="F344" i="6"/>
  <c r="V259" i="5"/>
  <c r="T259" i="5"/>
  <c r="R259" i="5"/>
  <c r="P259" i="5"/>
  <c r="N259" i="5"/>
  <c r="U259" i="5"/>
  <c r="S259" i="5"/>
  <c r="Q259" i="5"/>
  <c r="O259" i="5"/>
  <c r="M259" i="5"/>
  <c r="K259" i="5"/>
  <c r="I259" i="5"/>
  <c r="G259" i="5"/>
  <c r="E259" i="5"/>
  <c r="C259" i="5"/>
  <c r="L259" i="5"/>
  <c r="H259" i="5"/>
  <c r="D259" i="5"/>
  <c r="J259" i="5"/>
  <c r="F259" i="5"/>
  <c r="B259" i="5"/>
  <c r="A260" i="5"/>
  <c r="V345" i="6" l="1"/>
  <c r="R345" i="6"/>
  <c r="N345" i="6"/>
  <c r="A346" i="6"/>
  <c r="S345" i="6"/>
  <c r="O345" i="6"/>
  <c r="K345" i="6"/>
  <c r="G345" i="6"/>
  <c r="J345" i="6"/>
  <c r="B345" i="6"/>
  <c r="C345" i="6" s="1"/>
  <c r="D345" i="6"/>
  <c r="T345" i="6"/>
  <c r="P345" i="6"/>
  <c r="L345" i="6"/>
  <c r="U345" i="6"/>
  <c r="Q345" i="6"/>
  <c r="M345" i="6"/>
  <c r="I345" i="6"/>
  <c r="E345" i="6"/>
  <c r="F345" i="6"/>
  <c r="H345" i="6"/>
  <c r="V260" i="5"/>
  <c r="T260" i="5"/>
  <c r="R260" i="5"/>
  <c r="P260" i="5"/>
  <c r="N260" i="5"/>
  <c r="L260" i="5"/>
  <c r="J260" i="5"/>
  <c r="H260" i="5"/>
  <c r="F260" i="5"/>
  <c r="D260" i="5"/>
  <c r="B260" i="5"/>
  <c r="U260" i="5"/>
  <c r="Q260" i="5"/>
  <c r="M260" i="5"/>
  <c r="I260" i="5"/>
  <c r="E260" i="5"/>
  <c r="S260" i="5"/>
  <c r="O260" i="5"/>
  <c r="K260" i="5"/>
  <c r="G260" i="5"/>
  <c r="C260" i="5"/>
  <c r="A261" i="5"/>
  <c r="V346" i="6" l="1"/>
  <c r="R346" i="6"/>
  <c r="N346" i="6"/>
  <c r="J346" i="6"/>
  <c r="F346" i="6"/>
  <c r="B346" i="6"/>
  <c r="C346" i="6" s="1"/>
  <c r="U346" i="6"/>
  <c r="Q346" i="6"/>
  <c r="M346" i="6"/>
  <c r="I346" i="6"/>
  <c r="E346" i="6"/>
  <c r="T346" i="6"/>
  <c r="P346" i="6"/>
  <c r="L346" i="6"/>
  <c r="H346" i="6"/>
  <c r="D346" i="6"/>
  <c r="A347" i="6"/>
  <c r="S346" i="6"/>
  <c r="O346" i="6"/>
  <c r="K346" i="6"/>
  <c r="G346" i="6"/>
  <c r="U261" i="5"/>
  <c r="S261" i="5"/>
  <c r="Q261" i="5"/>
  <c r="O261" i="5"/>
  <c r="M261" i="5"/>
  <c r="K261" i="5"/>
  <c r="I261" i="5"/>
  <c r="G261" i="5"/>
  <c r="E261" i="5"/>
  <c r="C261" i="5"/>
  <c r="T261" i="5"/>
  <c r="P261" i="5"/>
  <c r="L261" i="5"/>
  <c r="H261" i="5"/>
  <c r="D261" i="5"/>
  <c r="V261" i="5"/>
  <c r="R261" i="5"/>
  <c r="N261" i="5"/>
  <c r="J261" i="5"/>
  <c r="F261" i="5"/>
  <c r="B261" i="5"/>
  <c r="A262" i="5"/>
  <c r="V347" i="6" l="1"/>
  <c r="R347" i="6"/>
  <c r="N347" i="6"/>
  <c r="J347" i="6"/>
  <c r="F347" i="6"/>
  <c r="B347" i="6"/>
  <c r="C347" i="6" s="1"/>
  <c r="U347" i="6"/>
  <c r="Q347" i="6"/>
  <c r="M347" i="6"/>
  <c r="I347" i="6"/>
  <c r="E347" i="6"/>
  <c r="T347" i="6"/>
  <c r="P347" i="6"/>
  <c r="L347" i="6"/>
  <c r="H347" i="6"/>
  <c r="D347" i="6"/>
  <c r="A348" i="6"/>
  <c r="S347" i="6"/>
  <c r="O347" i="6"/>
  <c r="K347" i="6"/>
  <c r="G347" i="6"/>
  <c r="V262" i="5"/>
  <c r="T262" i="5"/>
  <c r="R262" i="5"/>
  <c r="P262" i="5"/>
  <c r="N262" i="5"/>
  <c r="L262" i="5"/>
  <c r="J262" i="5"/>
  <c r="H262" i="5"/>
  <c r="F262" i="5"/>
  <c r="D262" i="5"/>
  <c r="B262" i="5"/>
  <c r="S262" i="5"/>
  <c r="O262" i="5"/>
  <c r="K262" i="5"/>
  <c r="G262" i="5"/>
  <c r="C262" i="5"/>
  <c r="U262" i="5"/>
  <c r="Q262" i="5"/>
  <c r="M262" i="5"/>
  <c r="I262" i="5"/>
  <c r="E262" i="5"/>
  <c r="A263" i="5"/>
  <c r="V348" i="6" l="1"/>
  <c r="R348" i="6"/>
  <c r="N348" i="6"/>
  <c r="J348" i="6"/>
  <c r="F348" i="6"/>
  <c r="B348" i="6"/>
  <c r="C348" i="6" s="1"/>
  <c r="U348" i="6"/>
  <c r="Q348" i="6"/>
  <c r="M348" i="6"/>
  <c r="I348" i="6"/>
  <c r="E348" i="6"/>
  <c r="T348" i="6"/>
  <c r="P348" i="6"/>
  <c r="L348" i="6"/>
  <c r="H348" i="6"/>
  <c r="D348" i="6"/>
  <c r="A349" i="6"/>
  <c r="S348" i="6"/>
  <c r="O348" i="6"/>
  <c r="K348" i="6"/>
  <c r="G348" i="6"/>
  <c r="U263" i="5"/>
  <c r="S263" i="5"/>
  <c r="Q263" i="5"/>
  <c r="O263" i="5"/>
  <c r="M263" i="5"/>
  <c r="K263" i="5"/>
  <c r="I263" i="5"/>
  <c r="G263" i="5"/>
  <c r="E263" i="5"/>
  <c r="C263" i="5"/>
  <c r="V263" i="5"/>
  <c r="R263" i="5"/>
  <c r="N263" i="5"/>
  <c r="J263" i="5"/>
  <c r="F263" i="5"/>
  <c r="B263" i="5"/>
  <c r="T263" i="5"/>
  <c r="P263" i="5"/>
  <c r="L263" i="5"/>
  <c r="H263" i="5"/>
  <c r="D263" i="5"/>
  <c r="A264" i="5"/>
  <c r="V349" i="6" l="1"/>
  <c r="R349" i="6"/>
  <c r="N349" i="6"/>
  <c r="J349" i="6"/>
  <c r="F349" i="6"/>
  <c r="B349" i="6"/>
  <c r="C349" i="6" s="1"/>
  <c r="U349" i="6"/>
  <c r="Q349" i="6"/>
  <c r="M349" i="6"/>
  <c r="I349" i="6"/>
  <c r="E349" i="6"/>
  <c r="T349" i="6"/>
  <c r="P349" i="6"/>
  <c r="L349" i="6"/>
  <c r="H349" i="6"/>
  <c r="D349" i="6"/>
  <c r="A350" i="6"/>
  <c r="S349" i="6"/>
  <c r="O349" i="6"/>
  <c r="K349" i="6"/>
  <c r="G349" i="6"/>
  <c r="V264" i="5"/>
  <c r="T264" i="5"/>
  <c r="R264" i="5"/>
  <c r="P264" i="5"/>
  <c r="N264" i="5"/>
  <c r="L264" i="5"/>
  <c r="J264" i="5"/>
  <c r="H264" i="5"/>
  <c r="F264" i="5"/>
  <c r="D264" i="5"/>
  <c r="B264" i="5"/>
  <c r="U264" i="5"/>
  <c r="Q264" i="5"/>
  <c r="M264" i="5"/>
  <c r="I264" i="5"/>
  <c r="E264" i="5"/>
  <c r="S264" i="5"/>
  <c r="O264" i="5"/>
  <c r="K264" i="5"/>
  <c r="G264" i="5"/>
  <c r="C264" i="5"/>
  <c r="A265" i="5"/>
  <c r="V350" i="6" l="1"/>
  <c r="R350" i="6"/>
  <c r="N350" i="6"/>
  <c r="J350" i="6"/>
  <c r="F350" i="6"/>
  <c r="B350" i="6"/>
  <c r="C350" i="6" s="1"/>
  <c r="U350" i="6"/>
  <c r="Q350" i="6"/>
  <c r="M350" i="6"/>
  <c r="I350" i="6"/>
  <c r="E350" i="6"/>
  <c r="T350" i="6"/>
  <c r="P350" i="6"/>
  <c r="L350" i="6"/>
  <c r="H350" i="6"/>
  <c r="D350" i="6"/>
  <c r="A351" i="6"/>
  <c r="S350" i="6"/>
  <c r="O350" i="6"/>
  <c r="K350" i="6"/>
  <c r="G350" i="6"/>
  <c r="U265" i="5"/>
  <c r="S265" i="5"/>
  <c r="Q265" i="5"/>
  <c r="O265" i="5"/>
  <c r="M265" i="5"/>
  <c r="K265" i="5"/>
  <c r="I265" i="5"/>
  <c r="G265" i="5"/>
  <c r="E265" i="5"/>
  <c r="C265" i="5"/>
  <c r="T265" i="5"/>
  <c r="P265" i="5"/>
  <c r="L265" i="5"/>
  <c r="H265" i="5"/>
  <c r="D265" i="5"/>
  <c r="V265" i="5"/>
  <c r="R265" i="5"/>
  <c r="N265" i="5"/>
  <c r="J265" i="5"/>
  <c r="F265" i="5"/>
  <c r="B265" i="5"/>
  <c r="A266" i="5"/>
  <c r="V351" i="6" l="1"/>
  <c r="R351" i="6"/>
  <c r="N351" i="6"/>
  <c r="J351" i="6"/>
  <c r="F351" i="6"/>
  <c r="B351" i="6"/>
  <c r="C351" i="6" s="1"/>
  <c r="U351" i="6"/>
  <c r="Q351" i="6"/>
  <c r="M351" i="6"/>
  <c r="I351" i="6"/>
  <c r="E351" i="6"/>
  <c r="T351" i="6"/>
  <c r="P351" i="6"/>
  <c r="L351" i="6"/>
  <c r="H351" i="6"/>
  <c r="D351" i="6"/>
  <c r="A352" i="6"/>
  <c r="S351" i="6"/>
  <c r="O351" i="6"/>
  <c r="K351" i="6"/>
  <c r="G351" i="6"/>
  <c r="V266" i="5"/>
  <c r="T266" i="5"/>
  <c r="R266" i="5"/>
  <c r="P266" i="5"/>
  <c r="N266" i="5"/>
  <c r="L266" i="5"/>
  <c r="J266" i="5"/>
  <c r="H266" i="5"/>
  <c r="F266" i="5"/>
  <c r="D266" i="5"/>
  <c r="B266" i="5"/>
  <c r="S266" i="5"/>
  <c r="O266" i="5"/>
  <c r="K266" i="5"/>
  <c r="G266" i="5"/>
  <c r="C266" i="5"/>
  <c r="U266" i="5"/>
  <c r="Q266" i="5"/>
  <c r="M266" i="5"/>
  <c r="I266" i="5"/>
  <c r="E266" i="5"/>
  <c r="A267" i="5"/>
  <c r="V352" i="6" l="1"/>
  <c r="R352" i="6"/>
  <c r="N352" i="6"/>
  <c r="J352" i="6"/>
  <c r="F352" i="6"/>
  <c r="B352" i="6"/>
  <c r="C352" i="6" s="1"/>
  <c r="U352" i="6"/>
  <c r="Q352" i="6"/>
  <c r="M352" i="6"/>
  <c r="I352" i="6"/>
  <c r="E352" i="6"/>
  <c r="T352" i="6"/>
  <c r="P352" i="6"/>
  <c r="L352" i="6"/>
  <c r="H352" i="6"/>
  <c r="D352" i="6"/>
  <c r="A353" i="6"/>
  <c r="S352" i="6"/>
  <c r="O352" i="6"/>
  <c r="K352" i="6"/>
  <c r="G352" i="6"/>
  <c r="U267" i="5"/>
  <c r="S267" i="5"/>
  <c r="Q267" i="5"/>
  <c r="O267" i="5"/>
  <c r="M267" i="5"/>
  <c r="K267" i="5"/>
  <c r="I267" i="5"/>
  <c r="G267" i="5"/>
  <c r="E267" i="5"/>
  <c r="C267" i="5"/>
  <c r="V267" i="5"/>
  <c r="R267" i="5"/>
  <c r="N267" i="5"/>
  <c r="J267" i="5"/>
  <c r="F267" i="5"/>
  <c r="B267" i="5"/>
  <c r="T267" i="5"/>
  <c r="P267" i="5"/>
  <c r="L267" i="5"/>
  <c r="H267" i="5"/>
  <c r="D267" i="5"/>
  <c r="A268" i="5"/>
  <c r="V353" i="6" l="1"/>
  <c r="R353" i="6"/>
  <c r="N353" i="6"/>
  <c r="J353" i="6"/>
  <c r="F353" i="6"/>
  <c r="B353" i="6"/>
  <c r="C353" i="6" s="1"/>
  <c r="U353" i="6"/>
  <c r="Q353" i="6"/>
  <c r="M353" i="6"/>
  <c r="I353" i="6"/>
  <c r="E353" i="6"/>
  <c r="T353" i="6"/>
  <c r="P353" i="6"/>
  <c r="L353" i="6"/>
  <c r="H353" i="6"/>
  <c r="D353" i="6"/>
  <c r="A354" i="6"/>
  <c r="S353" i="6"/>
  <c r="O353" i="6"/>
  <c r="K353" i="6"/>
  <c r="G353" i="6"/>
  <c r="V268" i="5"/>
  <c r="T268" i="5"/>
  <c r="R268" i="5"/>
  <c r="P268" i="5"/>
  <c r="N268" i="5"/>
  <c r="L268" i="5"/>
  <c r="J268" i="5"/>
  <c r="H268" i="5"/>
  <c r="F268" i="5"/>
  <c r="D268" i="5"/>
  <c r="B268" i="5"/>
  <c r="U268" i="5"/>
  <c r="Q268" i="5"/>
  <c r="M268" i="5"/>
  <c r="I268" i="5"/>
  <c r="E268" i="5"/>
  <c r="S268" i="5"/>
  <c r="O268" i="5"/>
  <c r="K268" i="5"/>
  <c r="G268" i="5"/>
  <c r="C268" i="5"/>
  <c r="A269" i="5"/>
  <c r="V354" i="6" l="1"/>
  <c r="R354" i="6"/>
  <c r="N354" i="6"/>
  <c r="J354" i="6"/>
  <c r="F354" i="6"/>
  <c r="B354" i="6"/>
  <c r="C354" i="6" s="1"/>
  <c r="U354" i="6"/>
  <c r="Q354" i="6"/>
  <c r="M354" i="6"/>
  <c r="I354" i="6"/>
  <c r="E354" i="6"/>
  <c r="T354" i="6"/>
  <c r="P354" i="6"/>
  <c r="L354" i="6"/>
  <c r="H354" i="6"/>
  <c r="D354" i="6"/>
  <c r="A355" i="6"/>
  <c r="S354" i="6"/>
  <c r="O354" i="6"/>
  <c r="K354" i="6"/>
  <c r="G354" i="6"/>
  <c r="U269" i="5"/>
  <c r="S269" i="5"/>
  <c r="Q269" i="5"/>
  <c r="O269" i="5"/>
  <c r="M269" i="5"/>
  <c r="K269" i="5"/>
  <c r="I269" i="5"/>
  <c r="G269" i="5"/>
  <c r="E269" i="5"/>
  <c r="C269" i="5"/>
  <c r="T269" i="5"/>
  <c r="P269" i="5"/>
  <c r="L269" i="5"/>
  <c r="H269" i="5"/>
  <c r="D269" i="5"/>
  <c r="V269" i="5"/>
  <c r="R269" i="5"/>
  <c r="N269" i="5"/>
  <c r="J269" i="5"/>
  <c r="F269" i="5"/>
  <c r="B269" i="5"/>
  <c r="A270" i="5"/>
  <c r="V355" i="6" l="1"/>
  <c r="R355" i="6"/>
  <c r="N355" i="6"/>
  <c r="J355" i="6"/>
  <c r="F355" i="6"/>
  <c r="B355" i="6"/>
  <c r="C355" i="6" s="1"/>
  <c r="U355" i="6"/>
  <c r="Q355" i="6"/>
  <c r="M355" i="6"/>
  <c r="I355" i="6"/>
  <c r="E355" i="6"/>
  <c r="T355" i="6"/>
  <c r="P355" i="6"/>
  <c r="L355" i="6"/>
  <c r="H355" i="6"/>
  <c r="D355" i="6"/>
  <c r="A356" i="6"/>
  <c r="S355" i="6"/>
  <c r="O355" i="6"/>
  <c r="K355" i="6"/>
  <c r="G355" i="6"/>
  <c r="V270" i="5"/>
  <c r="T270" i="5"/>
  <c r="R270" i="5"/>
  <c r="P270" i="5"/>
  <c r="N270" i="5"/>
  <c r="L270" i="5"/>
  <c r="J270" i="5"/>
  <c r="H270" i="5"/>
  <c r="F270" i="5"/>
  <c r="D270" i="5"/>
  <c r="B270" i="5"/>
  <c r="S270" i="5"/>
  <c r="O270" i="5"/>
  <c r="K270" i="5"/>
  <c r="G270" i="5"/>
  <c r="C270" i="5"/>
  <c r="U270" i="5"/>
  <c r="Q270" i="5"/>
  <c r="M270" i="5"/>
  <c r="I270" i="5"/>
  <c r="E270" i="5"/>
  <c r="A271" i="5"/>
  <c r="V356" i="6" l="1"/>
  <c r="R356" i="6"/>
  <c r="N356" i="6"/>
  <c r="J356" i="6"/>
  <c r="F356" i="6"/>
  <c r="B356" i="6"/>
  <c r="C356" i="6" s="1"/>
  <c r="U356" i="6"/>
  <c r="Q356" i="6"/>
  <c r="M356" i="6"/>
  <c r="I356" i="6"/>
  <c r="E356" i="6"/>
  <c r="T356" i="6"/>
  <c r="P356" i="6"/>
  <c r="L356" i="6"/>
  <c r="H356" i="6"/>
  <c r="D356" i="6"/>
  <c r="A357" i="6"/>
  <c r="S356" i="6"/>
  <c r="O356" i="6"/>
  <c r="K356" i="6"/>
  <c r="G356" i="6"/>
  <c r="U271" i="5"/>
  <c r="S271" i="5"/>
  <c r="Q271" i="5"/>
  <c r="O271" i="5"/>
  <c r="M271" i="5"/>
  <c r="K271" i="5"/>
  <c r="I271" i="5"/>
  <c r="G271" i="5"/>
  <c r="E271" i="5"/>
  <c r="C271" i="5"/>
  <c r="V271" i="5"/>
  <c r="R271" i="5"/>
  <c r="N271" i="5"/>
  <c r="J271" i="5"/>
  <c r="F271" i="5"/>
  <c r="B271" i="5"/>
  <c r="T271" i="5"/>
  <c r="P271" i="5"/>
  <c r="L271" i="5"/>
  <c r="H271" i="5"/>
  <c r="D271" i="5"/>
  <c r="A272" i="5"/>
  <c r="V357" i="6" l="1"/>
  <c r="R357" i="6"/>
  <c r="N357" i="6"/>
  <c r="J357" i="6"/>
  <c r="F357" i="6"/>
  <c r="B357" i="6"/>
  <c r="C357" i="6" s="1"/>
  <c r="U357" i="6"/>
  <c r="Q357" i="6"/>
  <c r="M357" i="6"/>
  <c r="I357" i="6"/>
  <c r="E357" i="6"/>
  <c r="T357" i="6"/>
  <c r="P357" i="6"/>
  <c r="L357" i="6"/>
  <c r="H357" i="6"/>
  <c r="D357" i="6"/>
  <c r="A358" i="6"/>
  <c r="S357" i="6"/>
  <c r="O357" i="6"/>
  <c r="K357" i="6"/>
  <c r="G357" i="6"/>
  <c r="V272" i="5"/>
  <c r="T272" i="5"/>
  <c r="R272" i="5"/>
  <c r="P272" i="5"/>
  <c r="N272" i="5"/>
  <c r="L272" i="5"/>
  <c r="J272" i="5"/>
  <c r="H272" i="5"/>
  <c r="F272" i="5"/>
  <c r="D272" i="5"/>
  <c r="B272" i="5"/>
  <c r="U272" i="5"/>
  <c r="Q272" i="5"/>
  <c r="M272" i="5"/>
  <c r="I272" i="5"/>
  <c r="E272" i="5"/>
  <c r="S272" i="5"/>
  <c r="O272" i="5"/>
  <c r="K272" i="5"/>
  <c r="G272" i="5"/>
  <c r="C272" i="5"/>
  <c r="A273" i="5"/>
  <c r="V358" i="6" l="1"/>
  <c r="R358" i="6"/>
  <c r="N358" i="6"/>
  <c r="J358" i="6"/>
  <c r="F358" i="6"/>
  <c r="B358" i="6"/>
  <c r="C358" i="6" s="1"/>
  <c r="U358" i="6"/>
  <c r="Q358" i="6"/>
  <c r="M358" i="6"/>
  <c r="I358" i="6"/>
  <c r="E358" i="6"/>
  <c r="T358" i="6"/>
  <c r="P358" i="6"/>
  <c r="L358" i="6"/>
  <c r="H358" i="6"/>
  <c r="D358" i="6"/>
  <c r="A359" i="6"/>
  <c r="S358" i="6"/>
  <c r="O358" i="6"/>
  <c r="K358" i="6"/>
  <c r="G358" i="6"/>
  <c r="U273" i="5"/>
  <c r="S273" i="5"/>
  <c r="Q273" i="5"/>
  <c r="O273" i="5"/>
  <c r="M273" i="5"/>
  <c r="K273" i="5"/>
  <c r="I273" i="5"/>
  <c r="G273" i="5"/>
  <c r="E273" i="5"/>
  <c r="C273" i="5"/>
  <c r="T273" i="5"/>
  <c r="P273" i="5"/>
  <c r="L273" i="5"/>
  <c r="H273" i="5"/>
  <c r="D273" i="5"/>
  <c r="V273" i="5"/>
  <c r="R273" i="5"/>
  <c r="N273" i="5"/>
  <c r="J273" i="5"/>
  <c r="F273" i="5"/>
  <c r="B273" i="5"/>
  <c r="A274" i="5"/>
  <c r="V359" i="6" l="1"/>
  <c r="R359" i="6"/>
  <c r="N359" i="6"/>
  <c r="J359" i="6"/>
  <c r="F359" i="6"/>
  <c r="B359" i="6"/>
  <c r="C359" i="6" s="1"/>
  <c r="U359" i="6"/>
  <c r="Q359" i="6"/>
  <c r="M359" i="6"/>
  <c r="I359" i="6"/>
  <c r="E359" i="6"/>
  <c r="T359" i="6"/>
  <c r="P359" i="6"/>
  <c r="L359" i="6"/>
  <c r="H359" i="6"/>
  <c r="D359" i="6"/>
  <c r="A360" i="6"/>
  <c r="S359" i="6"/>
  <c r="O359" i="6"/>
  <c r="K359" i="6"/>
  <c r="G359" i="6"/>
  <c r="V274" i="5"/>
  <c r="T274" i="5"/>
  <c r="R274" i="5"/>
  <c r="P274" i="5"/>
  <c r="N274" i="5"/>
  <c r="L274" i="5"/>
  <c r="J274" i="5"/>
  <c r="H274" i="5"/>
  <c r="F274" i="5"/>
  <c r="D274" i="5"/>
  <c r="B274" i="5"/>
  <c r="S274" i="5"/>
  <c r="O274" i="5"/>
  <c r="K274" i="5"/>
  <c r="G274" i="5"/>
  <c r="C274" i="5"/>
  <c r="U274" i="5"/>
  <c r="Q274" i="5"/>
  <c r="M274" i="5"/>
  <c r="I274" i="5"/>
  <c r="E274" i="5"/>
  <c r="A275" i="5"/>
  <c r="V360" i="6" l="1"/>
  <c r="R360" i="6"/>
  <c r="N360" i="6"/>
  <c r="J360" i="6"/>
  <c r="F360" i="6"/>
  <c r="B360" i="6"/>
  <c r="C360" i="6" s="1"/>
  <c r="U360" i="6"/>
  <c r="Q360" i="6"/>
  <c r="M360" i="6"/>
  <c r="I360" i="6"/>
  <c r="E360" i="6"/>
  <c r="T360" i="6"/>
  <c r="P360" i="6"/>
  <c r="L360" i="6"/>
  <c r="H360" i="6"/>
  <c r="D360" i="6"/>
  <c r="A361" i="6"/>
  <c r="S360" i="6"/>
  <c r="O360" i="6"/>
  <c r="K360" i="6"/>
  <c r="G360" i="6"/>
  <c r="U275" i="5"/>
  <c r="S275" i="5"/>
  <c r="Q275" i="5"/>
  <c r="O275" i="5"/>
  <c r="M275" i="5"/>
  <c r="K275" i="5"/>
  <c r="I275" i="5"/>
  <c r="G275" i="5"/>
  <c r="E275" i="5"/>
  <c r="C275" i="5"/>
  <c r="V275" i="5"/>
  <c r="R275" i="5"/>
  <c r="N275" i="5"/>
  <c r="J275" i="5"/>
  <c r="F275" i="5"/>
  <c r="B275" i="5"/>
  <c r="T275" i="5"/>
  <c r="P275" i="5"/>
  <c r="L275" i="5"/>
  <c r="H275" i="5"/>
  <c r="D275" i="5"/>
  <c r="A276" i="5"/>
  <c r="V361" i="6" l="1"/>
  <c r="R361" i="6"/>
  <c r="N361" i="6"/>
  <c r="J361" i="6"/>
  <c r="F361" i="6"/>
  <c r="B361" i="6"/>
  <c r="C361" i="6" s="1"/>
  <c r="U361" i="6"/>
  <c r="Q361" i="6"/>
  <c r="M361" i="6"/>
  <c r="I361" i="6"/>
  <c r="E361" i="6"/>
  <c r="T361" i="6"/>
  <c r="P361" i="6"/>
  <c r="L361" i="6"/>
  <c r="H361" i="6"/>
  <c r="D361" i="6"/>
  <c r="A362" i="6"/>
  <c r="S361" i="6"/>
  <c r="O361" i="6"/>
  <c r="K361" i="6"/>
  <c r="G361" i="6"/>
  <c r="V276" i="5"/>
  <c r="T276" i="5"/>
  <c r="R276" i="5"/>
  <c r="P276" i="5"/>
  <c r="N276" i="5"/>
  <c r="L276" i="5"/>
  <c r="J276" i="5"/>
  <c r="H276" i="5"/>
  <c r="F276" i="5"/>
  <c r="D276" i="5"/>
  <c r="B276" i="5"/>
  <c r="U276" i="5"/>
  <c r="Q276" i="5"/>
  <c r="M276" i="5"/>
  <c r="I276" i="5"/>
  <c r="E276" i="5"/>
  <c r="S276" i="5"/>
  <c r="O276" i="5"/>
  <c r="K276" i="5"/>
  <c r="G276" i="5"/>
  <c r="C276" i="5"/>
  <c r="A277" i="5"/>
  <c r="V362" i="6" l="1"/>
  <c r="R362" i="6"/>
  <c r="N362" i="6"/>
  <c r="J362" i="6"/>
  <c r="F362" i="6"/>
  <c r="B362" i="6"/>
  <c r="C362" i="6" s="1"/>
  <c r="U362" i="6"/>
  <c r="Q362" i="6"/>
  <c r="M362" i="6"/>
  <c r="I362" i="6"/>
  <c r="E362" i="6"/>
  <c r="T362" i="6"/>
  <c r="P362" i="6"/>
  <c r="L362" i="6"/>
  <c r="H362" i="6"/>
  <c r="D362" i="6"/>
  <c r="A363" i="6"/>
  <c r="S362" i="6"/>
  <c r="O362" i="6"/>
  <c r="K362" i="6"/>
  <c r="G362" i="6"/>
  <c r="U277" i="5"/>
  <c r="S277" i="5"/>
  <c r="Q277" i="5"/>
  <c r="O277" i="5"/>
  <c r="M277" i="5"/>
  <c r="K277" i="5"/>
  <c r="I277" i="5"/>
  <c r="G277" i="5"/>
  <c r="E277" i="5"/>
  <c r="C277" i="5"/>
  <c r="T277" i="5"/>
  <c r="P277" i="5"/>
  <c r="L277" i="5"/>
  <c r="H277" i="5"/>
  <c r="D277" i="5"/>
  <c r="V277" i="5"/>
  <c r="R277" i="5"/>
  <c r="N277" i="5"/>
  <c r="J277" i="5"/>
  <c r="F277" i="5"/>
  <c r="B277" i="5"/>
  <c r="A278" i="5"/>
  <c r="V363" i="6" l="1"/>
  <c r="R363" i="6"/>
  <c r="N363" i="6"/>
  <c r="J363" i="6"/>
  <c r="F363" i="6"/>
  <c r="B363" i="6"/>
  <c r="C363" i="6" s="1"/>
  <c r="U363" i="6"/>
  <c r="Q363" i="6"/>
  <c r="M363" i="6"/>
  <c r="I363" i="6"/>
  <c r="E363" i="6"/>
  <c r="T363" i="6"/>
  <c r="P363" i="6"/>
  <c r="L363" i="6"/>
  <c r="H363" i="6"/>
  <c r="D363" i="6"/>
  <c r="A364" i="6"/>
  <c r="S363" i="6"/>
  <c r="O363" i="6"/>
  <c r="K363" i="6"/>
  <c r="G363" i="6"/>
  <c r="V278" i="5"/>
  <c r="T278" i="5"/>
  <c r="R278" i="5"/>
  <c r="P278" i="5"/>
  <c r="N278" i="5"/>
  <c r="L278" i="5"/>
  <c r="J278" i="5"/>
  <c r="H278" i="5"/>
  <c r="F278" i="5"/>
  <c r="D278" i="5"/>
  <c r="B278" i="5"/>
  <c r="S278" i="5"/>
  <c r="O278" i="5"/>
  <c r="K278" i="5"/>
  <c r="G278" i="5"/>
  <c r="C278" i="5"/>
  <c r="U278" i="5"/>
  <c r="Q278" i="5"/>
  <c r="M278" i="5"/>
  <c r="I278" i="5"/>
  <c r="E278" i="5"/>
  <c r="A279" i="5"/>
  <c r="V364" i="6" l="1"/>
  <c r="R364" i="6"/>
  <c r="N364" i="6"/>
  <c r="J364" i="6"/>
  <c r="F364" i="6"/>
  <c r="B364" i="6"/>
  <c r="C364" i="6" s="1"/>
  <c r="U364" i="6"/>
  <c r="Q364" i="6"/>
  <c r="M364" i="6"/>
  <c r="I364" i="6"/>
  <c r="E364" i="6"/>
  <c r="T364" i="6"/>
  <c r="P364" i="6"/>
  <c r="L364" i="6"/>
  <c r="H364" i="6"/>
  <c r="D364" i="6"/>
  <c r="A365" i="6"/>
  <c r="S364" i="6"/>
  <c r="O364" i="6"/>
  <c r="K364" i="6"/>
  <c r="G364" i="6"/>
  <c r="U279" i="5"/>
  <c r="S279" i="5"/>
  <c r="Q279" i="5"/>
  <c r="O279" i="5"/>
  <c r="M279" i="5"/>
  <c r="K279" i="5"/>
  <c r="I279" i="5"/>
  <c r="G279" i="5"/>
  <c r="E279" i="5"/>
  <c r="C279" i="5"/>
  <c r="V279" i="5"/>
  <c r="R279" i="5"/>
  <c r="N279" i="5"/>
  <c r="J279" i="5"/>
  <c r="F279" i="5"/>
  <c r="B279" i="5"/>
  <c r="T279" i="5"/>
  <c r="P279" i="5"/>
  <c r="L279" i="5"/>
  <c r="H279" i="5"/>
  <c r="D279" i="5"/>
  <c r="A280" i="5"/>
  <c r="V365" i="6" l="1"/>
  <c r="R365" i="6"/>
  <c r="N365" i="6"/>
  <c r="J365" i="6"/>
  <c r="F365" i="6"/>
  <c r="B365" i="6"/>
  <c r="C365" i="6" s="1"/>
  <c r="U365" i="6"/>
  <c r="Q365" i="6"/>
  <c r="M365" i="6"/>
  <c r="I365" i="6"/>
  <c r="E365" i="6"/>
  <c r="T365" i="6"/>
  <c r="P365" i="6"/>
  <c r="L365" i="6"/>
  <c r="H365" i="6"/>
  <c r="D365" i="6"/>
  <c r="A366" i="6"/>
  <c r="S365" i="6"/>
  <c r="O365" i="6"/>
  <c r="K365" i="6"/>
  <c r="G365" i="6"/>
  <c r="V280" i="5"/>
  <c r="T280" i="5"/>
  <c r="R280" i="5"/>
  <c r="U280" i="5"/>
  <c r="S280" i="5"/>
  <c r="P280" i="5"/>
  <c r="N280" i="5"/>
  <c r="L280" i="5"/>
  <c r="J280" i="5"/>
  <c r="H280" i="5"/>
  <c r="F280" i="5"/>
  <c r="D280" i="5"/>
  <c r="B280" i="5"/>
  <c r="Q280" i="5"/>
  <c r="M280" i="5"/>
  <c r="I280" i="5"/>
  <c r="E280" i="5"/>
  <c r="O280" i="5"/>
  <c r="K280" i="5"/>
  <c r="G280" i="5"/>
  <c r="C280" i="5"/>
  <c r="A281" i="5"/>
  <c r="V366" i="6" l="1"/>
  <c r="R366" i="6"/>
  <c r="N366" i="6"/>
  <c r="J366" i="6"/>
  <c r="F366" i="6"/>
  <c r="B366" i="6"/>
  <c r="C366" i="6" s="1"/>
  <c r="U366" i="6"/>
  <c r="Q366" i="6"/>
  <c r="M366" i="6"/>
  <c r="I366" i="6"/>
  <c r="E366" i="6"/>
  <c r="T366" i="6"/>
  <c r="P366" i="6"/>
  <c r="L366" i="6"/>
  <c r="H366" i="6"/>
  <c r="D366" i="6"/>
  <c r="A367" i="6"/>
  <c r="S366" i="6"/>
  <c r="O366" i="6"/>
  <c r="K366" i="6"/>
  <c r="G366" i="6"/>
  <c r="U281" i="5"/>
  <c r="S281" i="5"/>
  <c r="Q281" i="5"/>
  <c r="O281" i="5"/>
  <c r="M281" i="5"/>
  <c r="K281" i="5"/>
  <c r="I281" i="5"/>
  <c r="G281" i="5"/>
  <c r="E281" i="5"/>
  <c r="C281" i="5"/>
  <c r="T281" i="5"/>
  <c r="P281" i="5"/>
  <c r="L281" i="5"/>
  <c r="H281" i="5"/>
  <c r="D281" i="5"/>
  <c r="V281" i="5"/>
  <c r="R281" i="5"/>
  <c r="N281" i="5"/>
  <c r="J281" i="5"/>
  <c r="F281" i="5"/>
  <c r="B281" i="5"/>
  <c r="A282" i="5"/>
  <c r="V367" i="6" l="1"/>
  <c r="R367" i="6"/>
  <c r="N367" i="6"/>
  <c r="J367" i="6"/>
  <c r="F367" i="6"/>
  <c r="B367" i="6"/>
  <c r="C367" i="6" s="1"/>
  <c r="U367" i="6"/>
  <c r="Q367" i="6"/>
  <c r="M367" i="6"/>
  <c r="I367" i="6"/>
  <c r="E367" i="6"/>
  <c r="T367" i="6"/>
  <c r="P367" i="6"/>
  <c r="L367" i="6"/>
  <c r="H367" i="6"/>
  <c r="D367" i="6"/>
  <c r="A368" i="6"/>
  <c r="S367" i="6"/>
  <c r="O367" i="6"/>
  <c r="K367" i="6"/>
  <c r="G367" i="6"/>
  <c r="V282" i="5"/>
  <c r="T282" i="5"/>
  <c r="R282" i="5"/>
  <c r="P282" i="5"/>
  <c r="N282" i="5"/>
  <c r="L282" i="5"/>
  <c r="J282" i="5"/>
  <c r="H282" i="5"/>
  <c r="F282" i="5"/>
  <c r="D282" i="5"/>
  <c r="B282" i="5"/>
  <c r="S282" i="5"/>
  <c r="O282" i="5"/>
  <c r="K282" i="5"/>
  <c r="G282" i="5"/>
  <c r="C282" i="5"/>
  <c r="U282" i="5"/>
  <c r="Q282" i="5"/>
  <c r="M282" i="5"/>
  <c r="I282" i="5"/>
  <c r="E282" i="5"/>
  <c r="A283" i="5"/>
  <c r="V368" i="6" l="1"/>
  <c r="R368" i="6"/>
  <c r="N368" i="6"/>
  <c r="J368" i="6"/>
  <c r="F368" i="6"/>
  <c r="B368" i="6"/>
  <c r="C368" i="6" s="1"/>
  <c r="U368" i="6"/>
  <c r="Q368" i="6"/>
  <c r="M368" i="6"/>
  <c r="I368" i="6"/>
  <c r="E368" i="6"/>
  <c r="T368" i="6"/>
  <c r="P368" i="6"/>
  <c r="L368" i="6"/>
  <c r="H368" i="6"/>
  <c r="D368" i="6"/>
  <c r="A369" i="6"/>
  <c r="S368" i="6"/>
  <c r="O368" i="6"/>
  <c r="K368" i="6"/>
  <c r="G368" i="6"/>
  <c r="U283" i="5"/>
  <c r="S283" i="5"/>
  <c r="Q283" i="5"/>
  <c r="O283" i="5"/>
  <c r="M283" i="5"/>
  <c r="K283" i="5"/>
  <c r="I283" i="5"/>
  <c r="G283" i="5"/>
  <c r="E283" i="5"/>
  <c r="C283" i="5"/>
  <c r="V283" i="5"/>
  <c r="R283" i="5"/>
  <c r="N283" i="5"/>
  <c r="J283" i="5"/>
  <c r="F283" i="5"/>
  <c r="B283" i="5"/>
  <c r="T283" i="5"/>
  <c r="P283" i="5"/>
  <c r="L283" i="5"/>
  <c r="H283" i="5"/>
  <c r="D283" i="5"/>
  <c r="A284" i="5"/>
  <c r="V369" i="6" l="1"/>
  <c r="R369" i="6"/>
  <c r="N369" i="6"/>
  <c r="J369" i="6"/>
  <c r="F369" i="6"/>
  <c r="B369" i="6"/>
  <c r="C369" i="6" s="1"/>
  <c r="U369" i="6"/>
  <c r="Q369" i="6"/>
  <c r="M369" i="6"/>
  <c r="I369" i="6"/>
  <c r="E369" i="6"/>
  <c r="T369" i="6"/>
  <c r="P369" i="6"/>
  <c r="L369" i="6"/>
  <c r="H369" i="6"/>
  <c r="D369" i="6"/>
  <c r="A370" i="6"/>
  <c r="S369" i="6"/>
  <c r="O369" i="6"/>
  <c r="K369" i="6"/>
  <c r="G369" i="6"/>
  <c r="V284" i="5"/>
  <c r="T284" i="5"/>
  <c r="R284" i="5"/>
  <c r="P284" i="5"/>
  <c r="N284" i="5"/>
  <c r="L284" i="5"/>
  <c r="J284" i="5"/>
  <c r="H284" i="5"/>
  <c r="F284" i="5"/>
  <c r="D284" i="5"/>
  <c r="B284" i="5"/>
  <c r="U284" i="5"/>
  <c r="Q284" i="5"/>
  <c r="M284" i="5"/>
  <c r="I284" i="5"/>
  <c r="E284" i="5"/>
  <c r="S284" i="5"/>
  <c r="O284" i="5"/>
  <c r="K284" i="5"/>
  <c r="G284" i="5"/>
  <c r="C284" i="5"/>
  <c r="A285" i="5"/>
  <c r="V370" i="6" l="1"/>
  <c r="R370" i="6"/>
  <c r="N370" i="6"/>
  <c r="J370" i="6"/>
  <c r="F370" i="6"/>
  <c r="B370" i="6"/>
  <c r="C370" i="6" s="1"/>
  <c r="U370" i="6"/>
  <c r="Q370" i="6"/>
  <c r="M370" i="6"/>
  <c r="I370" i="6"/>
  <c r="E370" i="6"/>
  <c r="T370" i="6"/>
  <c r="P370" i="6"/>
  <c r="L370" i="6"/>
  <c r="H370" i="6"/>
  <c r="D370" i="6"/>
  <c r="A371" i="6"/>
  <c r="S370" i="6"/>
  <c r="O370" i="6"/>
  <c r="K370" i="6"/>
  <c r="G370" i="6"/>
  <c r="U285" i="5"/>
  <c r="S285" i="5"/>
  <c r="Q285" i="5"/>
  <c r="O285" i="5"/>
  <c r="M285" i="5"/>
  <c r="K285" i="5"/>
  <c r="I285" i="5"/>
  <c r="G285" i="5"/>
  <c r="E285" i="5"/>
  <c r="C285" i="5"/>
  <c r="T285" i="5"/>
  <c r="P285" i="5"/>
  <c r="L285" i="5"/>
  <c r="H285" i="5"/>
  <c r="D285" i="5"/>
  <c r="V285" i="5"/>
  <c r="R285" i="5"/>
  <c r="N285" i="5"/>
  <c r="J285" i="5"/>
  <c r="F285" i="5"/>
  <c r="B285" i="5"/>
  <c r="A286" i="5"/>
  <c r="V371" i="6" l="1"/>
  <c r="R371" i="6"/>
  <c r="N371" i="6"/>
  <c r="J371" i="6"/>
  <c r="F371" i="6"/>
  <c r="B371" i="6"/>
  <c r="C371" i="6" s="1"/>
  <c r="U371" i="6"/>
  <c r="Q371" i="6"/>
  <c r="M371" i="6"/>
  <c r="I371" i="6"/>
  <c r="E371" i="6"/>
  <c r="T371" i="6"/>
  <c r="P371" i="6"/>
  <c r="L371" i="6"/>
  <c r="H371" i="6"/>
  <c r="D371" i="6"/>
  <c r="A372" i="6"/>
  <c r="S371" i="6"/>
  <c r="O371" i="6"/>
  <c r="K371" i="6"/>
  <c r="G371" i="6"/>
  <c r="V286" i="5"/>
  <c r="T286" i="5"/>
  <c r="R286" i="5"/>
  <c r="P286" i="5"/>
  <c r="N286" i="5"/>
  <c r="L286" i="5"/>
  <c r="J286" i="5"/>
  <c r="H286" i="5"/>
  <c r="F286" i="5"/>
  <c r="D286" i="5"/>
  <c r="B286" i="5"/>
  <c r="S286" i="5"/>
  <c r="O286" i="5"/>
  <c r="K286" i="5"/>
  <c r="G286" i="5"/>
  <c r="C286" i="5"/>
  <c r="U286" i="5"/>
  <c r="Q286" i="5"/>
  <c r="M286" i="5"/>
  <c r="I286" i="5"/>
  <c r="E286" i="5"/>
  <c r="A287" i="5"/>
  <c r="V372" i="6" l="1"/>
  <c r="R372" i="6"/>
  <c r="N372" i="6"/>
  <c r="J372" i="6"/>
  <c r="F372" i="6"/>
  <c r="B372" i="6"/>
  <c r="C372" i="6" s="1"/>
  <c r="U372" i="6"/>
  <c r="Q372" i="6"/>
  <c r="M372" i="6"/>
  <c r="I372" i="6"/>
  <c r="E372" i="6"/>
  <c r="T372" i="6"/>
  <c r="P372" i="6"/>
  <c r="L372" i="6"/>
  <c r="H372" i="6"/>
  <c r="D372" i="6"/>
  <c r="A373" i="6"/>
  <c r="S372" i="6"/>
  <c r="O372" i="6"/>
  <c r="K372" i="6"/>
  <c r="G372" i="6"/>
  <c r="U287" i="5"/>
  <c r="S287" i="5"/>
  <c r="Q287" i="5"/>
  <c r="O287" i="5"/>
  <c r="M287" i="5"/>
  <c r="K287" i="5"/>
  <c r="I287" i="5"/>
  <c r="G287" i="5"/>
  <c r="E287" i="5"/>
  <c r="C287" i="5"/>
  <c r="V287" i="5"/>
  <c r="R287" i="5"/>
  <c r="N287" i="5"/>
  <c r="J287" i="5"/>
  <c r="F287" i="5"/>
  <c r="B287" i="5"/>
  <c r="T287" i="5"/>
  <c r="P287" i="5"/>
  <c r="L287" i="5"/>
  <c r="H287" i="5"/>
  <c r="D287" i="5"/>
  <c r="A288" i="5"/>
  <c r="V373" i="6" l="1"/>
  <c r="R373" i="6"/>
  <c r="N373" i="6"/>
  <c r="J373" i="6"/>
  <c r="F373" i="6"/>
  <c r="B373" i="6"/>
  <c r="C373" i="6" s="1"/>
  <c r="U373" i="6"/>
  <c r="Q373" i="6"/>
  <c r="M373" i="6"/>
  <c r="I373" i="6"/>
  <c r="E373" i="6"/>
  <c r="T373" i="6"/>
  <c r="P373" i="6"/>
  <c r="L373" i="6"/>
  <c r="H373" i="6"/>
  <c r="D373" i="6"/>
  <c r="A374" i="6"/>
  <c r="S373" i="6"/>
  <c r="O373" i="6"/>
  <c r="K373" i="6"/>
  <c r="G373" i="6"/>
  <c r="V288" i="5"/>
  <c r="T288" i="5"/>
  <c r="R288" i="5"/>
  <c r="P288" i="5"/>
  <c r="N288" i="5"/>
  <c r="L288" i="5"/>
  <c r="J288" i="5"/>
  <c r="H288" i="5"/>
  <c r="F288" i="5"/>
  <c r="D288" i="5"/>
  <c r="B288" i="5"/>
  <c r="U288" i="5"/>
  <c r="Q288" i="5"/>
  <c r="M288" i="5"/>
  <c r="I288" i="5"/>
  <c r="E288" i="5"/>
  <c r="S288" i="5"/>
  <c r="O288" i="5"/>
  <c r="K288" i="5"/>
  <c r="G288" i="5"/>
  <c r="C288" i="5"/>
  <c r="A289" i="5"/>
  <c r="V374" i="6" l="1"/>
  <c r="R374" i="6"/>
  <c r="N374" i="6"/>
  <c r="J374" i="6"/>
  <c r="F374" i="6"/>
  <c r="B374" i="6"/>
  <c r="C374" i="6" s="1"/>
  <c r="U374" i="6"/>
  <c r="Q374" i="6"/>
  <c r="M374" i="6"/>
  <c r="I374" i="6"/>
  <c r="E374" i="6"/>
  <c r="T374" i="6"/>
  <c r="P374" i="6"/>
  <c r="L374" i="6"/>
  <c r="H374" i="6"/>
  <c r="D374" i="6"/>
  <c r="A375" i="6"/>
  <c r="S374" i="6"/>
  <c r="O374" i="6"/>
  <c r="K374" i="6"/>
  <c r="G374" i="6"/>
  <c r="U289" i="5"/>
  <c r="S289" i="5"/>
  <c r="Q289" i="5"/>
  <c r="O289" i="5"/>
  <c r="M289" i="5"/>
  <c r="K289" i="5"/>
  <c r="I289" i="5"/>
  <c r="G289" i="5"/>
  <c r="E289" i="5"/>
  <c r="C289" i="5"/>
  <c r="T289" i="5"/>
  <c r="P289" i="5"/>
  <c r="L289" i="5"/>
  <c r="H289" i="5"/>
  <c r="D289" i="5"/>
  <c r="V289" i="5"/>
  <c r="R289" i="5"/>
  <c r="N289" i="5"/>
  <c r="J289" i="5"/>
  <c r="F289" i="5"/>
  <c r="B289" i="5"/>
  <c r="A290" i="5"/>
  <c r="V375" i="6" l="1"/>
  <c r="R375" i="6"/>
  <c r="N375" i="6"/>
  <c r="J375" i="6"/>
  <c r="F375" i="6"/>
  <c r="B375" i="6"/>
  <c r="C375" i="6" s="1"/>
  <c r="U375" i="6"/>
  <c r="Q375" i="6"/>
  <c r="M375" i="6"/>
  <c r="I375" i="6"/>
  <c r="E375" i="6"/>
  <c r="T375" i="6"/>
  <c r="P375" i="6"/>
  <c r="L375" i="6"/>
  <c r="H375" i="6"/>
  <c r="D375" i="6"/>
  <c r="A376" i="6"/>
  <c r="S375" i="6"/>
  <c r="O375" i="6"/>
  <c r="K375" i="6"/>
  <c r="G375" i="6"/>
  <c r="V290" i="5"/>
  <c r="T290" i="5"/>
  <c r="R290" i="5"/>
  <c r="P290" i="5"/>
  <c r="N290" i="5"/>
  <c r="L290" i="5"/>
  <c r="J290" i="5"/>
  <c r="H290" i="5"/>
  <c r="F290" i="5"/>
  <c r="D290" i="5"/>
  <c r="B290" i="5"/>
  <c r="S290" i="5"/>
  <c r="O290" i="5"/>
  <c r="K290" i="5"/>
  <c r="G290" i="5"/>
  <c r="C290" i="5"/>
  <c r="U290" i="5"/>
  <c r="Q290" i="5"/>
  <c r="M290" i="5"/>
  <c r="I290" i="5"/>
  <c r="E290" i="5"/>
  <c r="A291" i="5"/>
  <c r="V376" i="6" l="1"/>
  <c r="R376" i="6"/>
  <c r="N376" i="6"/>
  <c r="J376" i="6"/>
  <c r="F376" i="6"/>
  <c r="B376" i="6"/>
  <c r="C376" i="6" s="1"/>
  <c r="U376" i="6"/>
  <c r="Q376" i="6"/>
  <c r="M376" i="6"/>
  <c r="I376" i="6"/>
  <c r="E376" i="6"/>
  <c r="T376" i="6"/>
  <c r="P376" i="6"/>
  <c r="L376" i="6"/>
  <c r="H376" i="6"/>
  <c r="D376" i="6"/>
  <c r="A377" i="6"/>
  <c r="S376" i="6"/>
  <c r="O376" i="6"/>
  <c r="K376" i="6"/>
  <c r="G376" i="6"/>
  <c r="U291" i="5"/>
  <c r="S291" i="5"/>
  <c r="Q291" i="5"/>
  <c r="O291" i="5"/>
  <c r="M291" i="5"/>
  <c r="K291" i="5"/>
  <c r="I291" i="5"/>
  <c r="G291" i="5"/>
  <c r="E291" i="5"/>
  <c r="C291" i="5"/>
  <c r="V291" i="5"/>
  <c r="R291" i="5"/>
  <c r="N291" i="5"/>
  <c r="J291" i="5"/>
  <c r="F291" i="5"/>
  <c r="B291" i="5"/>
  <c r="T291" i="5"/>
  <c r="P291" i="5"/>
  <c r="L291" i="5"/>
  <c r="H291" i="5"/>
  <c r="D291" i="5"/>
  <c r="A292" i="5"/>
  <c r="V377" i="6" l="1"/>
  <c r="R377" i="6"/>
  <c r="N377" i="6"/>
  <c r="J377" i="6"/>
  <c r="F377" i="6"/>
  <c r="B377" i="6"/>
  <c r="C377" i="6" s="1"/>
  <c r="U377" i="6"/>
  <c r="Q377" i="6"/>
  <c r="M377" i="6"/>
  <c r="I377" i="6"/>
  <c r="E377" i="6"/>
  <c r="T377" i="6"/>
  <c r="P377" i="6"/>
  <c r="L377" i="6"/>
  <c r="H377" i="6"/>
  <c r="D377" i="6"/>
  <c r="A378" i="6"/>
  <c r="S377" i="6"/>
  <c r="O377" i="6"/>
  <c r="K377" i="6"/>
  <c r="G377" i="6"/>
  <c r="U292" i="5"/>
  <c r="T292" i="5"/>
  <c r="R292" i="5"/>
  <c r="P292" i="5"/>
  <c r="N292" i="5"/>
  <c r="L292" i="5"/>
  <c r="J292" i="5"/>
  <c r="H292" i="5"/>
  <c r="F292" i="5"/>
  <c r="D292" i="5"/>
  <c r="B292" i="5"/>
  <c r="V292" i="5"/>
  <c r="Q292" i="5"/>
  <c r="M292" i="5"/>
  <c r="I292" i="5"/>
  <c r="E292" i="5"/>
  <c r="S292" i="5"/>
  <c r="O292" i="5"/>
  <c r="K292" i="5"/>
  <c r="G292" i="5"/>
  <c r="C292" i="5"/>
  <c r="A293" i="5"/>
  <c r="V378" i="6" l="1"/>
  <c r="R378" i="6"/>
  <c r="N378" i="6"/>
  <c r="J378" i="6"/>
  <c r="F378" i="6"/>
  <c r="B378" i="6"/>
  <c r="C378" i="6" s="1"/>
  <c r="U378" i="6"/>
  <c r="Q378" i="6"/>
  <c r="M378" i="6"/>
  <c r="I378" i="6"/>
  <c r="E378" i="6"/>
  <c r="T378" i="6"/>
  <c r="P378" i="6"/>
  <c r="L378" i="6"/>
  <c r="H378" i="6"/>
  <c r="D378" i="6"/>
  <c r="A379" i="6"/>
  <c r="S378" i="6"/>
  <c r="O378" i="6"/>
  <c r="K378" i="6"/>
  <c r="G378" i="6"/>
  <c r="V293" i="5"/>
  <c r="T293" i="5"/>
  <c r="R293" i="5"/>
  <c r="P293" i="5"/>
  <c r="N293" i="5"/>
  <c r="L293" i="5"/>
  <c r="J293" i="5"/>
  <c r="H293" i="5"/>
  <c r="F293" i="5"/>
  <c r="D293" i="5"/>
  <c r="B293" i="5"/>
  <c r="S293" i="5"/>
  <c r="O293" i="5"/>
  <c r="K293" i="5"/>
  <c r="G293" i="5"/>
  <c r="C293" i="5"/>
  <c r="Q293" i="5"/>
  <c r="I293" i="5"/>
  <c r="U293" i="5"/>
  <c r="M293" i="5"/>
  <c r="E293" i="5"/>
  <c r="A294" i="5"/>
  <c r="V379" i="6" l="1"/>
  <c r="R379" i="6"/>
  <c r="N379" i="6"/>
  <c r="J379" i="6"/>
  <c r="F379" i="6"/>
  <c r="B379" i="6"/>
  <c r="C379" i="6" s="1"/>
  <c r="U379" i="6"/>
  <c r="Q379" i="6"/>
  <c r="M379" i="6"/>
  <c r="I379" i="6"/>
  <c r="E379" i="6"/>
  <c r="T379" i="6"/>
  <c r="P379" i="6"/>
  <c r="L379" i="6"/>
  <c r="H379" i="6"/>
  <c r="D379" i="6"/>
  <c r="A380" i="6"/>
  <c r="S379" i="6"/>
  <c r="O379" i="6"/>
  <c r="K379" i="6"/>
  <c r="G379" i="6"/>
  <c r="U294" i="5"/>
  <c r="S294" i="5"/>
  <c r="Q294" i="5"/>
  <c r="O294" i="5"/>
  <c r="M294" i="5"/>
  <c r="K294" i="5"/>
  <c r="I294" i="5"/>
  <c r="G294" i="5"/>
  <c r="E294" i="5"/>
  <c r="C294" i="5"/>
  <c r="V294" i="5"/>
  <c r="R294" i="5"/>
  <c r="N294" i="5"/>
  <c r="J294" i="5"/>
  <c r="F294" i="5"/>
  <c r="B294" i="5"/>
  <c r="T294" i="5"/>
  <c r="L294" i="5"/>
  <c r="D294" i="5"/>
  <c r="P294" i="5"/>
  <c r="H294" i="5"/>
  <c r="A295" i="5"/>
  <c r="V380" i="6" l="1"/>
  <c r="R380" i="6"/>
  <c r="N380" i="6"/>
  <c r="J380" i="6"/>
  <c r="F380" i="6"/>
  <c r="B380" i="6"/>
  <c r="C380" i="6" s="1"/>
  <c r="U380" i="6"/>
  <c r="Q380" i="6"/>
  <c r="M380" i="6"/>
  <c r="I380" i="6"/>
  <c r="E380" i="6"/>
  <c r="T380" i="6"/>
  <c r="P380" i="6"/>
  <c r="L380" i="6"/>
  <c r="H380" i="6"/>
  <c r="D380" i="6"/>
  <c r="A381" i="6"/>
  <c r="S380" i="6"/>
  <c r="O380" i="6"/>
  <c r="K380" i="6"/>
  <c r="G380" i="6"/>
  <c r="V295" i="5"/>
  <c r="T295" i="5"/>
  <c r="R295" i="5"/>
  <c r="P295" i="5"/>
  <c r="N295" i="5"/>
  <c r="L295" i="5"/>
  <c r="J295" i="5"/>
  <c r="H295" i="5"/>
  <c r="F295" i="5"/>
  <c r="D295" i="5"/>
  <c r="B295" i="5"/>
  <c r="U295" i="5"/>
  <c r="Q295" i="5"/>
  <c r="M295" i="5"/>
  <c r="I295" i="5"/>
  <c r="E295" i="5"/>
  <c r="O295" i="5"/>
  <c r="G295" i="5"/>
  <c r="S295" i="5"/>
  <c r="K295" i="5"/>
  <c r="C295" i="5"/>
  <c r="A296" i="5"/>
  <c r="V381" i="6" l="1"/>
  <c r="R381" i="6"/>
  <c r="N381" i="6"/>
  <c r="J381" i="6"/>
  <c r="F381" i="6"/>
  <c r="B381" i="6"/>
  <c r="C381" i="6" s="1"/>
  <c r="U381" i="6"/>
  <c r="Q381" i="6"/>
  <c r="M381" i="6"/>
  <c r="I381" i="6"/>
  <c r="E381" i="6"/>
  <c r="T381" i="6"/>
  <c r="P381" i="6"/>
  <c r="L381" i="6"/>
  <c r="H381" i="6"/>
  <c r="D381" i="6"/>
  <c r="A382" i="6"/>
  <c r="S381" i="6"/>
  <c r="O381" i="6"/>
  <c r="K381" i="6"/>
  <c r="G381" i="6"/>
  <c r="U296" i="5"/>
  <c r="S296" i="5"/>
  <c r="Q296" i="5"/>
  <c r="O296" i="5"/>
  <c r="M296" i="5"/>
  <c r="K296" i="5"/>
  <c r="I296" i="5"/>
  <c r="G296" i="5"/>
  <c r="E296" i="5"/>
  <c r="C296" i="5"/>
  <c r="T296" i="5"/>
  <c r="P296" i="5"/>
  <c r="L296" i="5"/>
  <c r="H296" i="5"/>
  <c r="D296" i="5"/>
  <c r="R296" i="5"/>
  <c r="J296" i="5"/>
  <c r="B296" i="5"/>
  <c r="V296" i="5"/>
  <c r="N296" i="5"/>
  <c r="F296" i="5"/>
  <c r="A297" i="5"/>
  <c r="V382" i="6" l="1"/>
  <c r="R382" i="6"/>
  <c r="N382" i="6"/>
  <c r="J382" i="6"/>
  <c r="F382" i="6"/>
  <c r="B382" i="6"/>
  <c r="C382" i="6" s="1"/>
  <c r="U382" i="6"/>
  <c r="Q382" i="6"/>
  <c r="M382" i="6"/>
  <c r="I382" i="6"/>
  <c r="E382" i="6"/>
  <c r="T382" i="6"/>
  <c r="P382" i="6"/>
  <c r="L382" i="6"/>
  <c r="H382" i="6"/>
  <c r="D382" i="6"/>
  <c r="A383" i="6"/>
  <c r="S382" i="6"/>
  <c r="O382" i="6"/>
  <c r="K382" i="6"/>
  <c r="G382" i="6"/>
  <c r="V297" i="5"/>
  <c r="T297" i="5"/>
  <c r="R297" i="5"/>
  <c r="P297" i="5"/>
  <c r="N297" i="5"/>
  <c r="L297" i="5"/>
  <c r="J297" i="5"/>
  <c r="H297" i="5"/>
  <c r="F297" i="5"/>
  <c r="D297" i="5"/>
  <c r="B297" i="5"/>
  <c r="S297" i="5"/>
  <c r="O297" i="5"/>
  <c r="K297" i="5"/>
  <c r="G297" i="5"/>
  <c r="C297" i="5"/>
  <c r="U297" i="5"/>
  <c r="M297" i="5"/>
  <c r="E297" i="5"/>
  <c r="Q297" i="5"/>
  <c r="I297" i="5"/>
  <c r="A298" i="5"/>
  <c r="V383" i="6" l="1"/>
  <c r="R383" i="6"/>
  <c r="N383" i="6"/>
  <c r="J383" i="6"/>
  <c r="F383" i="6"/>
  <c r="B383" i="6"/>
  <c r="C383" i="6" s="1"/>
  <c r="U383" i="6"/>
  <c r="Q383" i="6"/>
  <c r="M383" i="6"/>
  <c r="I383" i="6"/>
  <c r="E383" i="6"/>
  <c r="T383" i="6"/>
  <c r="P383" i="6"/>
  <c r="L383" i="6"/>
  <c r="H383" i="6"/>
  <c r="D383" i="6"/>
  <c r="A384" i="6"/>
  <c r="S383" i="6"/>
  <c r="O383" i="6"/>
  <c r="K383" i="6"/>
  <c r="G383" i="6"/>
  <c r="U298" i="5"/>
  <c r="S298" i="5"/>
  <c r="Q298" i="5"/>
  <c r="O298" i="5"/>
  <c r="M298" i="5"/>
  <c r="K298" i="5"/>
  <c r="I298" i="5"/>
  <c r="G298" i="5"/>
  <c r="E298" i="5"/>
  <c r="C298" i="5"/>
  <c r="V298" i="5"/>
  <c r="R298" i="5"/>
  <c r="N298" i="5"/>
  <c r="J298" i="5"/>
  <c r="F298" i="5"/>
  <c r="B298" i="5"/>
  <c r="P298" i="5"/>
  <c r="H298" i="5"/>
  <c r="T298" i="5"/>
  <c r="L298" i="5"/>
  <c r="D298" i="5"/>
  <c r="A299" i="5"/>
  <c r="V384" i="6" l="1"/>
  <c r="R384" i="6"/>
  <c r="N384" i="6"/>
  <c r="J384" i="6"/>
  <c r="F384" i="6"/>
  <c r="B384" i="6"/>
  <c r="C384" i="6" s="1"/>
  <c r="U384" i="6"/>
  <c r="Q384" i="6"/>
  <c r="M384" i="6"/>
  <c r="I384" i="6"/>
  <c r="E384" i="6"/>
  <c r="T384" i="6"/>
  <c r="P384" i="6"/>
  <c r="L384" i="6"/>
  <c r="H384" i="6"/>
  <c r="D384" i="6"/>
  <c r="A385" i="6"/>
  <c r="S384" i="6"/>
  <c r="O384" i="6"/>
  <c r="K384" i="6"/>
  <c r="G384" i="6"/>
  <c r="V299" i="5"/>
  <c r="T299" i="5"/>
  <c r="R299" i="5"/>
  <c r="P299" i="5"/>
  <c r="N299" i="5"/>
  <c r="L299" i="5"/>
  <c r="J299" i="5"/>
  <c r="H299" i="5"/>
  <c r="F299" i="5"/>
  <c r="D299" i="5"/>
  <c r="B299" i="5"/>
  <c r="U299" i="5"/>
  <c r="Q299" i="5"/>
  <c r="M299" i="5"/>
  <c r="I299" i="5"/>
  <c r="E299" i="5"/>
  <c r="S299" i="5"/>
  <c r="K299" i="5"/>
  <c r="C299" i="5"/>
  <c r="O299" i="5"/>
  <c r="G299" i="5"/>
  <c r="A300" i="5"/>
  <c r="A301" i="5" s="1"/>
  <c r="A302" i="5" l="1"/>
  <c r="B301" i="5"/>
  <c r="F301" i="5"/>
  <c r="J301" i="5"/>
  <c r="N301" i="5"/>
  <c r="R301" i="5"/>
  <c r="V301" i="5"/>
  <c r="E301" i="5"/>
  <c r="I301" i="5"/>
  <c r="M301" i="5"/>
  <c r="Q301" i="5"/>
  <c r="U301" i="5"/>
  <c r="D301" i="5"/>
  <c r="H301" i="5"/>
  <c r="L301" i="5"/>
  <c r="P301" i="5"/>
  <c r="T301" i="5"/>
  <c r="C301" i="5"/>
  <c r="G301" i="5"/>
  <c r="K301" i="5"/>
  <c r="O301" i="5"/>
  <c r="S301" i="5"/>
  <c r="V385" i="6"/>
  <c r="R385" i="6"/>
  <c r="N385" i="6"/>
  <c r="J385" i="6"/>
  <c r="F385" i="6"/>
  <c r="B385" i="6"/>
  <c r="C385" i="6" s="1"/>
  <c r="U385" i="6"/>
  <c r="Q385" i="6"/>
  <c r="M385" i="6"/>
  <c r="I385" i="6"/>
  <c r="E385" i="6"/>
  <c r="T385" i="6"/>
  <c r="P385" i="6"/>
  <c r="L385" i="6"/>
  <c r="H385" i="6"/>
  <c r="D385" i="6"/>
  <c r="A386" i="6"/>
  <c r="S385" i="6"/>
  <c r="O385" i="6"/>
  <c r="K385" i="6"/>
  <c r="G385" i="6"/>
  <c r="U300" i="5"/>
  <c r="S300" i="5"/>
  <c r="Q300" i="5"/>
  <c r="O300" i="5"/>
  <c r="M300" i="5"/>
  <c r="K300" i="5"/>
  <c r="I300" i="5"/>
  <c r="G300" i="5"/>
  <c r="E300" i="5"/>
  <c r="C300" i="5"/>
  <c r="T300" i="5"/>
  <c r="P300" i="5"/>
  <c r="L300" i="5"/>
  <c r="H300" i="5"/>
  <c r="D300" i="5"/>
  <c r="V300" i="5"/>
  <c r="N300" i="5"/>
  <c r="F300" i="5"/>
  <c r="R300" i="5"/>
  <c r="J300" i="5"/>
  <c r="B300" i="5"/>
  <c r="A303" i="5" l="1"/>
  <c r="S302" i="5"/>
  <c r="O302" i="5"/>
  <c r="K302" i="5"/>
  <c r="G302" i="5"/>
  <c r="C302" i="5"/>
  <c r="T302" i="5"/>
  <c r="P302" i="5"/>
  <c r="L302" i="5"/>
  <c r="H302" i="5"/>
  <c r="D302" i="5"/>
  <c r="U302" i="5"/>
  <c r="Q302" i="5"/>
  <c r="M302" i="5"/>
  <c r="I302" i="5"/>
  <c r="E302" i="5"/>
  <c r="V302" i="5"/>
  <c r="R302" i="5"/>
  <c r="N302" i="5"/>
  <c r="J302" i="5"/>
  <c r="F302" i="5"/>
  <c r="B302" i="5"/>
  <c r="V386" i="6"/>
  <c r="R386" i="6"/>
  <c r="N386" i="6"/>
  <c r="J386" i="6"/>
  <c r="F386" i="6"/>
  <c r="B386" i="6"/>
  <c r="C386" i="6" s="1"/>
  <c r="U386" i="6"/>
  <c r="Q386" i="6"/>
  <c r="M386" i="6"/>
  <c r="I386" i="6"/>
  <c r="E386" i="6"/>
  <c r="T386" i="6"/>
  <c r="P386" i="6"/>
  <c r="L386" i="6"/>
  <c r="H386" i="6"/>
  <c r="D386" i="6"/>
  <c r="A387" i="6"/>
  <c r="S386" i="6"/>
  <c r="O386" i="6"/>
  <c r="K386" i="6"/>
  <c r="G386" i="6"/>
  <c r="A304" i="5" l="1"/>
  <c r="S303" i="5"/>
  <c r="O303" i="5"/>
  <c r="K303" i="5"/>
  <c r="G303" i="5"/>
  <c r="C303" i="5"/>
  <c r="T303" i="5"/>
  <c r="P303" i="5"/>
  <c r="L303" i="5"/>
  <c r="H303" i="5"/>
  <c r="D303" i="5"/>
  <c r="U303" i="5"/>
  <c r="Q303" i="5"/>
  <c r="M303" i="5"/>
  <c r="I303" i="5"/>
  <c r="E303" i="5"/>
  <c r="V303" i="5"/>
  <c r="R303" i="5"/>
  <c r="N303" i="5"/>
  <c r="J303" i="5"/>
  <c r="F303" i="5"/>
  <c r="B303" i="5"/>
  <c r="V387" i="6"/>
  <c r="R387" i="6"/>
  <c r="N387" i="6"/>
  <c r="J387" i="6"/>
  <c r="F387" i="6"/>
  <c r="B387" i="6"/>
  <c r="C387" i="6" s="1"/>
  <c r="U387" i="6"/>
  <c r="Q387" i="6"/>
  <c r="M387" i="6"/>
  <c r="I387" i="6"/>
  <c r="E387" i="6"/>
  <c r="T387" i="6"/>
  <c r="P387" i="6"/>
  <c r="L387" i="6"/>
  <c r="H387" i="6"/>
  <c r="D387" i="6"/>
  <c r="A388" i="6"/>
  <c r="S387" i="6"/>
  <c r="O387" i="6"/>
  <c r="K387" i="6"/>
  <c r="G387" i="6"/>
  <c r="A305" i="5" l="1"/>
  <c r="S304" i="5"/>
  <c r="O304" i="5"/>
  <c r="K304" i="5"/>
  <c r="G304" i="5"/>
  <c r="C304" i="5"/>
  <c r="T304" i="5"/>
  <c r="P304" i="5"/>
  <c r="L304" i="5"/>
  <c r="H304" i="5"/>
  <c r="D304" i="5"/>
  <c r="U304" i="5"/>
  <c r="Q304" i="5"/>
  <c r="M304" i="5"/>
  <c r="I304" i="5"/>
  <c r="E304" i="5"/>
  <c r="V304" i="5"/>
  <c r="R304" i="5"/>
  <c r="N304" i="5"/>
  <c r="J304" i="5"/>
  <c r="F304" i="5"/>
  <c r="B304" i="5"/>
  <c r="V388" i="6"/>
  <c r="R388" i="6"/>
  <c r="N388" i="6"/>
  <c r="J388" i="6"/>
  <c r="F388" i="6"/>
  <c r="B388" i="6"/>
  <c r="C388" i="6" s="1"/>
  <c r="U388" i="6"/>
  <c r="Q388" i="6"/>
  <c r="M388" i="6"/>
  <c r="I388" i="6"/>
  <c r="E388" i="6"/>
  <c r="T388" i="6"/>
  <c r="P388" i="6"/>
  <c r="L388" i="6"/>
  <c r="H388" i="6"/>
  <c r="D388" i="6"/>
  <c r="A389" i="6"/>
  <c r="S388" i="6"/>
  <c r="O388" i="6"/>
  <c r="K388" i="6"/>
  <c r="G388" i="6"/>
  <c r="A306" i="5" l="1"/>
  <c r="S305" i="5"/>
  <c r="O305" i="5"/>
  <c r="K305" i="5"/>
  <c r="G305" i="5"/>
  <c r="C305" i="5"/>
  <c r="T305" i="5"/>
  <c r="P305" i="5"/>
  <c r="L305" i="5"/>
  <c r="H305" i="5"/>
  <c r="D305" i="5"/>
  <c r="U305" i="5"/>
  <c r="Q305" i="5"/>
  <c r="M305" i="5"/>
  <c r="I305" i="5"/>
  <c r="E305" i="5"/>
  <c r="V305" i="5"/>
  <c r="R305" i="5"/>
  <c r="N305" i="5"/>
  <c r="J305" i="5"/>
  <c r="F305" i="5"/>
  <c r="B305" i="5"/>
  <c r="V389" i="6"/>
  <c r="R389" i="6"/>
  <c r="N389" i="6"/>
  <c r="J389" i="6"/>
  <c r="F389" i="6"/>
  <c r="B389" i="6"/>
  <c r="C389" i="6" s="1"/>
  <c r="U389" i="6"/>
  <c r="Q389" i="6"/>
  <c r="M389" i="6"/>
  <c r="I389" i="6"/>
  <c r="E389" i="6"/>
  <c r="T389" i="6"/>
  <c r="P389" i="6"/>
  <c r="L389" i="6"/>
  <c r="H389" i="6"/>
  <c r="D389" i="6"/>
  <c r="A390" i="6"/>
  <c r="S389" i="6"/>
  <c r="O389" i="6"/>
  <c r="K389" i="6"/>
  <c r="G389" i="6"/>
  <c r="A307" i="5" l="1"/>
  <c r="S306" i="5"/>
  <c r="O306" i="5"/>
  <c r="K306" i="5"/>
  <c r="G306" i="5"/>
  <c r="C306" i="5"/>
  <c r="T306" i="5"/>
  <c r="P306" i="5"/>
  <c r="L306" i="5"/>
  <c r="H306" i="5"/>
  <c r="D306" i="5"/>
  <c r="U306" i="5"/>
  <c r="Q306" i="5"/>
  <c r="M306" i="5"/>
  <c r="I306" i="5"/>
  <c r="E306" i="5"/>
  <c r="V306" i="5"/>
  <c r="R306" i="5"/>
  <c r="N306" i="5"/>
  <c r="J306" i="5"/>
  <c r="F306" i="5"/>
  <c r="B306" i="5"/>
  <c r="V390" i="6"/>
  <c r="R390" i="6"/>
  <c r="N390" i="6"/>
  <c r="J390" i="6"/>
  <c r="F390" i="6"/>
  <c r="B390" i="6"/>
  <c r="C390" i="6" s="1"/>
  <c r="U390" i="6"/>
  <c r="Q390" i="6"/>
  <c r="M390" i="6"/>
  <c r="I390" i="6"/>
  <c r="E390" i="6"/>
  <c r="T390" i="6"/>
  <c r="P390" i="6"/>
  <c r="L390" i="6"/>
  <c r="H390" i="6"/>
  <c r="D390" i="6"/>
  <c r="A391" i="6"/>
  <c r="S390" i="6"/>
  <c r="O390" i="6"/>
  <c r="K390" i="6"/>
  <c r="G390" i="6"/>
  <c r="A308" i="5" l="1"/>
  <c r="S307" i="5"/>
  <c r="O307" i="5"/>
  <c r="K307" i="5"/>
  <c r="G307" i="5"/>
  <c r="C307" i="5"/>
  <c r="T307" i="5"/>
  <c r="P307" i="5"/>
  <c r="L307" i="5"/>
  <c r="H307" i="5"/>
  <c r="D307" i="5"/>
  <c r="U307" i="5"/>
  <c r="Q307" i="5"/>
  <c r="M307" i="5"/>
  <c r="I307" i="5"/>
  <c r="E307" i="5"/>
  <c r="V307" i="5"/>
  <c r="R307" i="5"/>
  <c r="N307" i="5"/>
  <c r="J307" i="5"/>
  <c r="F307" i="5"/>
  <c r="B307" i="5"/>
  <c r="V391" i="6"/>
  <c r="R391" i="6"/>
  <c r="N391" i="6"/>
  <c r="J391" i="6"/>
  <c r="U391" i="6"/>
  <c r="M391" i="6"/>
  <c r="F391" i="6"/>
  <c r="B391" i="6"/>
  <c r="C391" i="6" s="1"/>
  <c r="S391" i="6"/>
  <c r="K391" i="6"/>
  <c r="E391" i="6"/>
  <c r="T391" i="6"/>
  <c r="P391" i="6"/>
  <c r="L391" i="6"/>
  <c r="H391" i="6"/>
  <c r="Q391" i="6"/>
  <c r="I391" i="6"/>
  <c r="D391" i="6"/>
  <c r="A392" i="6"/>
  <c r="O391" i="6"/>
  <c r="G391" i="6"/>
  <c r="A309" i="5" l="1"/>
  <c r="S308" i="5"/>
  <c r="O308" i="5"/>
  <c r="K308" i="5"/>
  <c r="G308" i="5"/>
  <c r="C308" i="5"/>
  <c r="T308" i="5"/>
  <c r="P308" i="5"/>
  <c r="L308" i="5"/>
  <c r="H308" i="5"/>
  <c r="D308" i="5"/>
  <c r="U308" i="5"/>
  <c r="Q308" i="5"/>
  <c r="M308" i="5"/>
  <c r="I308" i="5"/>
  <c r="E308" i="5"/>
  <c r="V308" i="5"/>
  <c r="R308" i="5"/>
  <c r="N308" i="5"/>
  <c r="J308" i="5"/>
  <c r="F308" i="5"/>
  <c r="B308" i="5"/>
  <c r="V392" i="6"/>
  <c r="R392" i="6"/>
  <c r="N392" i="6"/>
  <c r="J392" i="6"/>
  <c r="F392" i="6"/>
  <c r="B392" i="6"/>
  <c r="C392" i="6" s="1"/>
  <c r="S392" i="6"/>
  <c r="K392" i="6"/>
  <c r="U392" i="6"/>
  <c r="M392" i="6"/>
  <c r="E392" i="6"/>
  <c r="T392" i="6"/>
  <c r="P392" i="6"/>
  <c r="L392" i="6"/>
  <c r="H392" i="6"/>
  <c r="D392" i="6"/>
  <c r="A393" i="6"/>
  <c r="O392" i="6"/>
  <c r="G392" i="6"/>
  <c r="Q392" i="6"/>
  <c r="I392" i="6"/>
  <c r="A310" i="5" l="1"/>
  <c r="S309" i="5"/>
  <c r="O309" i="5"/>
  <c r="K309" i="5"/>
  <c r="G309" i="5"/>
  <c r="C309" i="5"/>
  <c r="T309" i="5"/>
  <c r="P309" i="5"/>
  <c r="L309" i="5"/>
  <c r="H309" i="5"/>
  <c r="D309" i="5"/>
  <c r="U309" i="5"/>
  <c r="Q309" i="5"/>
  <c r="M309" i="5"/>
  <c r="I309" i="5"/>
  <c r="E309" i="5"/>
  <c r="V309" i="5"/>
  <c r="R309" i="5"/>
  <c r="N309" i="5"/>
  <c r="J309" i="5"/>
  <c r="F309" i="5"/>
  <c r="B309" i="5"/>
  <c r="V393" i="6"/>
  <c r="R393" i="6"/>
  <c r="N393" i="6"/>
  <c r="J393" i="6"/>
  <c r="F393" i="6"/>
  <c r="B393" i="6"/>
  <c r="C393" i="6" s="1"/>
  <c r="Q393" i="6"/>
  <c r="I393" i="6"/>
  <c r="A394" i="6"/>
  <c r="O393" i="6"/>
  <c r="G393" i="6"/>
  <c r="T393" i="6"/>
  <c r="P393" i="6"/>
  <c r="L393" i="6"/>
  <c r="H393" i="6"/>
  <c r="D393" i="6"/>
  <c r="U393" i="6"/>
  <c r="M393" i="6"/>
  <c r="E393" i="6"/>
  <c r="S393" i="6"/>
  <c r="K393" i="6"/>
  <c r="A311" i="5" l="1"/>
  <c r="S310" i="5"/>
  <c r="O310" i="5"/>
  <c r="K310" i="5"/>
  <c r="G310" i="5"/>
  <c r="C310" i="5"/>
  <c r="T310" i="5"/>
  <c r="P310" i="5"/>
  <c r="L310" i="5"/>
  <c r="H310" i="5"/>
  <c r="D310" i="5"/>
  <c r="U310" i="5"/>
  <c r="Q310" i="5"/>
  <c r="M310" i="5"/>
  <c r="I310" i="5"/>
  <c r="E310" i="5"/>
  <c r="V310" i="5"/>
  <c r="R310" i="5"/>
  <c r="N310" i="5"/>
  <c r="J310" i="5"/>
  <c r="F310" i="5"/>
  <c r="B310" i="5"/>
  <c r="V394" i="6"/>
  <c r="R394" i="6"/>
  <c r="N394" i="6"/>
  <c r="J394" i="6"/>
  <c r="F394" i="6"/>
  <c r="B394" i="6"/>
  <c r="C394" i="6" s="1"/>
  <c r="S394" i="6"/>
  <c r="K394" i="6"/>
  <c r="U394" i="6"/>
  <c r="M394" i="6"/>
  <c r="E394" i="6"/>
  <c r="T394" i="6"/>
  <c r="P394" i="6"/>
  <c r="L394" i="6"/>
  <c r="H394" i="6"/>
  <c r="D394" i="6"/>
  <c r="A395" i="6"/>
  <c r="O394" i="6"/>
  <c r="G394" i="6"/>
  <c r="Q394" i="6"/>
  <c r="I394" i="6"/>
  <c r="A312" i="5" l="1"/>
  <c r="S311" i="5"/>
  <c r="O311" i="5"/>
  <c r="K311" i="5"/>
  <c r="G311" i="5"/>
  <c r="C311" i="5"/>
  <c r="T311" i="5"/>
  <c r="P311" i="5"/>
  <c r="L311" i="5"/>
  <c r="H311" i="5"/>
  <c r="D311" i="5"/>
  <c r="U311" i="5"/>
  <c r="Q311" i="5"/>
  <c r="M311" i="5"/>
  <c r="I311" i="5"/>
  <c r="E311" i="5"/>
  <c r="V311" i="5"/>
  <c r="R311" i="5"/>
  <c r="N311" i="5"/>
  <c r="J311" i="5"/>
  <c r="F311" i="5"/>
  <c r="B311" i="5"/>
  <c r="V395" i="6"/>
  <c r="R395" i="6"/>
  <c r="N395" i="6"/>
  <c r="J395" i="6"/>
  <c r="F395" i="6"/>
  <c r="B395" i="6"/>
  <c r="C395" i="6" s="1"/>
  <c r="Q395" i="6"/>
  <c r="I395" i="6"/>
  <c r="A396" i="6"/>
  <c r="O395" i="6"/>
  <c r="G395" i="6"/>
  <c r="T395" i="6"/>
  <c r="P395" i="6"/>
  <c r="L395" i="6"/>
  <c r="H395" i="6"/>
  <c r="D395" i="6"/>
  <c r="U395" i="6"/>
  <c r="M395" i="6"/>
  <c r="E395" i="6"/>
  <c r="S395" i="6"/>
  <c r="K395" i="6"/>
  <c r="A313" i="5" l="1"/>
  <c r="S312" i="5"/>
  <c r="O312" i="5"/>
  <c r="K312" i="5"/>
  <c r="G312" i="5"/>
  <c r="C312" i="5"/>
  <c r="T312" i="5"/>
  <c r="P312" i="5"/>
  <c r="L312" i="5"/>
  <c r="H312" i="5"/>
  <c r="D312" i="5"/>
  <c r="U312" i="5"/>
  <c r="Q312" i="5"/>
  <c r="M312" i="5"/>
  <c r="I312" i="5"/>
  <c r="E312" i="5"/>
  <c r="V312" i="5"/>
  <c r="R312" i="5"/>
  <c r="N312" i="5"/>
  <c r="J312" i="5"/>
  <c r="F312" i="5"/>
  <c r="B312" i="5"/>
  <c r="V396" i="6"/>
  <c r="R396" i="6"/>
  <c r="N396" i="6"/>
  <c r="J396" i="6"/>
  <c r="F396" i="6"/>
  <c r="B396" i="6"/>
  <c r="C396" i="6" s="1"/>
  <c r="S396" i="6"/>
  <c r="K396" i="6"/>
  <c r="U396" i="6"/>
  <c r="M396" i="6"/>
  <c r="E396" i="6"/>
  <c r="T396" i="6"/>
  <c r="P396" i="6"/>
  <c r="L396" i="6"/>
  <c r="H396" i="6"/>
  <c r="D396" i="6"/>
  <c r="A397" i="6"/>
  <c r="O396" i="6"/>
  <c r="G396" i="6"/>
  <c r="Q396" i="6"/>
  <c r="I396" i="6"/>
  <c r="A314" i="5" l="1"/>
  <c r="S313" i="5"/>
  <c r="O313" i="5"/>
  <c r="K313" i="5"/>
  <c r="G313" i="5"/>
  <c r="C313" i="5"/>
  <c r="T313" i="5"/>
  <c r="P313" i="5"/>
  <c r="L313" i="5"/>
  <c r="H313" i="5"/>
  <c r="D313" i="5"/>
  <c r="U313" i="5"/>
  <c r="Q313" i="5"/>
  <c r="M313" i="5"/>
  <c r="I313" i="5"/>
  <c r="E313" i="5"/>
  <c r="V313" i="5"/>
  <c r="R313" i="5"/>
  <c r="N313" i="5"/>
  <c r="J313" i="5"/>
  <c r="F313" i="5"/>
  <c r="B313" i="5"/>
  <c r="V397" i="6"/>
  <c r="R397" i="6"/>
  <c r="N397" i="6"/>
  <c r="J397" i="6"/>
  <c r="F397" i="6"/>
  <c r="B397" i="6"/>
  <c r="C397" i="6" s="1"/>
  <c r="Q397" i="6"/>
  <c r="I397" i="6"/>
  <c r="A398" i="6"/>
  <c r="O397" i="6"/>
  <c r="G397" i="6"/>
  <c r="T397" i="6"/>
  <c r="P397" i="6"/>
  <c r="L397" i="6"/>
  <c r="H397" i="6"/>
  <c r="D397" i="6"/>
  <c r="U397" i="6"/>
  <c r="M397" i="6"/>
  <c r="E397" i="6"/>
  <c r="S397" i="6"/>
  <c r="K397" i="6"/>
  <c r="A315" i="5" l="1"/>
  <c r="S314" i="5"/>
  <c r="O314" i="5"/>
  <c r="K314" i="5"/>
  <c r="G314" i="5"/>
  <c r="C314" i="5"/>
  <c r="T314" i="5"/>
  <c r="P314" i="5"/>
  <c r="L314" i="5"/>
  <c r="H314" i="5"/>
  <c r="D314" i="5"/>
  <c r="U314" i="5"/>
  <c r="Q314" i="5"/>
  <c r="M314" i="5"/>
  <c r="I314" i="5"/>
  <c r="E314" i="5"/>
  <c r="V314" i="5"/>
  <c r="R314" i="5"/>
  <c r="N314" i="5"/>
  <c r="J314" i="5"/>
  <c r="F314" i="5"/>
  <c r="B314" i="5"/>
  <c r="V398" i="6"/>
  <c r="R398" i="6"/>
  <c r="N398" i="6"/>
  <c r="J398" i="6"/>
  <c r="F398" i="6"/>
  <c r="B398" i="6"/>
  <c r="C398" i="6" s="1"/>
  <c r="S398" i="6"/>
  <c r="K398" i="6"/>
  <c r="U398" i="6"/>
  <c r="M398" i="6"/>
  <c r="E398" i="6"/>
  <c r="T398" i="6"/>
  <c r="P398" i="6"/>
  <c r="L398" i="6"/>
  <c r="H398" i="6"/>
  <c r="D398" i="6"/>
  <c r="A399" i="6"/>
  <c r="O398" i="6"/>
  <c r="G398" i="6"/>
  <c r="Q398" i="6"/>
  <c r="I398" i="6"/>
  <c r="A316" i="5" l="1"/>
  <c r="S315" i="5"/>
  <c r="O315" i="5"/>
  <c r="K315" i="5"/>
  <c r="G315" i="5"/>
  <c r="C315" i="5"/>
  <c r="T315" i="5"/>
  <c r="P315" i="5"/>
  <c r="L315" i="5"/>
  <c r="H315" i="5"/>
  <c r="D315" i="5"/>
  <c r="U315" i="5"/>
  <c r="Q315" i="5"/>
  <c r="M315" i="5"/>
  <c r="I315" i="5"/>
  <c r="E315" i="5"/>
  <c r="V315" i="5"/>
  <c r="R315" i="5"/>
  <c r="N315" i="5"/>
  <c r="J315" i="5"/>
  <c r="F315" i="5"/>
  <c r="B315" i="5"/>
  <c r="V399" i="6"/>
  <c r="R399" i="6"/>
  <c r="N399" i="6"/>
  <c r="J399" i="6"/>
  <c r="F399" i="6"/>
  <c r="B399" i="6"/>
  <c r="C399" i="6" s="1"/>
  <c r="Q399" i="6"/>
  <c r="I399" i="6"/>
  <c r="A400" i="6"/>
  <c r="O399" i="6"/>
  <c r="G399" i="6"/>
  <c r="T399" i="6"/>
  <c r="P399" i="6"/>
  <c r="L399" i="6"/>
  <c r="H399" i="6"/>
  <c r="D399" i="6"/>
  <c r="U399" i="6"/>
  <c r="M399" i="6"/>
  <c r="E399" i="6"/>
  <c r="S399" i="6"/>
  <c r="K399" i="6"/>
  <c r="A317" i="5" l="1"/>
  <c r="S316" i="5"/>
  <c r="O316" i="5"/>
  <c r="K316" i="5"/>
  <c r="G316" i="5"/>
  <c r="C316" i="5"/>
  <c r="T316" i="5"/>
  <c r="P316" i="5"/>
  <c r="L316" i="5"/>
  <c r="H316" i="5"/>
  <c r="D316" i="5"/>
  <c r="U316" i="5"/>
  <c r="Q316" i="5"/>
  <c r="M316" i="5"/>
  <c r="I316" i="5"/>
  <c r="E316" i="5"/>
  <c r="V316" i="5"/>
  <c r="R316" i="5"/>
  <c r="N316" i="5"/>
  <c r="J316" i="5"/>
  <c r="F316" i="5"/>
  <c r="B316" i="5"/>
  <c r="V400" i="6"/>
  <c r="R400" i="6"/>
  <c r="N400" i="6"/>
  <c r="J400" i="6"/>
  <c r="F400" i="6"/>
  <c r="B400" i="6"/>
  <c r="C400" i="6" s="1"/>
  <c r="S400" i="6"/>
  <c r="K400" i="6"/>
  <c r="U400" i="6"/>
  <c r="M400" i="6"/>
  <c r="E400" i="6"/>
  <c r="T400" i="6"/>
  <c r="P400" i="6"/>
  <c r="L400" i="6"/>
  <c r="H400" i="6"/>
  <c r="D400" i="6"/>
  <c r="A401" i="6"/>
  <c r="O400" i="6"/>
  <c r="G400" i="6"/>
  <c r="Q400" i="6"/>
  <c r="I400" i="6"/>
  <c r="A318" i="5" l="1"/>
  <c r="S317" i="5"/>
  <c r="O317" i="5"/>
  <c r="K317" i="5"/>
  <c r="G317" i="5"/>
  <c r="C317" i="5"/>
  <c r="T317" i="5"/>
  <c r="P317" i="5"/>
  <c r="L317" i="5"/>
  <c r="H317" i="5"/>
  <c r="D317" i="5"/>
  <c r="U317" i="5"/>
  <c r="Q317" i="5"/>
  <c r="M317" i="5"/>
  <c r="I317" i="5"/>
  <c r="E317" i="5"/>
  <c r="V317" i="5"/>
  <c r="R317" i="5"/>
  <c r="N317" i="5"/>
  <c r="J317" i="5"/>
  <c r="F317" i="5"/>
  <c r="B317" i="5"/>
  <c r="V401" i="6"/>
  <c r="R401" i="6"/>
  <c r="N401" i="6"/>
  <c r="J401" i="6"/>
  <c r="F401" i="6"/>
  <c r="B401" i="6"/>
  <c r="C401" i="6" s="1"/>
  <c r="Q401" i="6"/>
  <c r="I401" i="6"/>
  <c r="A402" i="6"/>
  <c r="O401" i="6"/>
  <c r="G401" i="6"/>
  <c r="T401" i="6"/>
  <c r="P401" i="6"/>
  <c r="L401" i="6"/>
  <c r="H401" i="6"/>
  <c r="D401" i="6"/>
  <c r="U401" i="6"/>
  <c r="M401" i="6"/>
  <c r="E401" i="6"/>
  <c r="S401" i="6"/>
  <c r="K401" i="6"/>
  <c r="A319" i="5" l="1"/>
  <c r="S318" i="5"/>
  <c r="O318" i="5"/>
  <c r="K318" i="5"/>
  <c r="G318" i="5"/>
  <c r="C318" i="5"/>
  <c r="T318" i="5"/>
  <c r="P318" i="5"/>
  <c r="L318" i="5"/>
  <c r="H318" i="5"/>
  <c r="D318" i="5"/>
  <c r="U318" i="5"/>
  <c r="Q318" i="5"/>
  <c r="M318" i="5"/>
  <c r="I318" i="5"/>
  <c r="E318" i="5"/>
  <c r="V318" i="5"/>
  <c r="R318" i="5"/>
  <c r="N318" i="5"/>
  <c r="J318" i="5"/>
  <c r="F318" i="5"/>
  <c r="B318" i="5"/>
  <c r="V402" i="6"/>
  <c r="R402" i="6"/>
  <c r="N402" i="6"/>
  <c r="J402" i="6"/>
  <c r="F402" i="6"/>
  <c r="B402" i="6"/>
  <c r="C402" i="6" s="1"/>
  <c r="S402" i="6"/>
  <c r="K402" i="6"/>
  <c r="U402" i="6"/>
  <c r="M402" i="6"/>
  <c r="E402" i="6"/>
  <c r="T402" i="6"/>
  <c r="P402" i="6"/>
  <c r="L402" i="6"/>
  <c r="H402" i="6"/>
  <c r="D402" i="6"/>
  <c r="A403" i="6"/>
  <c r="O402" i="6"/>
  <c r="G402" i="6"/>
  <c r="Q402" i="6"/>
  <c r="I402" i="6"/>
  <c r="A320" i="5" l="1"/>
  <c r="S319" i="5"/>
  <c r="O319" i="5"/>
  <c r="K319" i="5"/>
  <c r="G319" i="5"/>
  <c r="C319" i="5"/>
  <c r="T319" i="5"/>
  <c r="P319" i="5"/>
  <c r="L319" i="5"/>
  <c r="H319" i="5"/>
  <c r="D319" i="5"/>
  <c r="U319" i="5"/>
  <c r="Q319" i="5"/>
  <c r="M319" i="5"/>
  <c r="I319" i="5"/>
  <c r="E319" i="5"/>
  <c r="V319" i="5"/>
  <c r="R319" i="5"/>
  <c r="N319" i="5"/>
  <c r="J319" i="5"/>
  <c r="F319" i="5"/>
  <c r="B319" i="5"/>
  <c r="V403" i="6"/>
  <c r="R403" i="6"/>
  <c r="N403" i="6"/>
  <c r="J403" i="6"/>
  <c r="F403" i="6"/>
  <c r="B403" i="6"/>
  <c r="C403" i="6" s="1"/>
  <c r="Q403" i="6"/>
  <c r="I403" i="6"/>
  <c r="A404" i="6"/>
  <c r="O403" i="6"/>
  <c r="G403" i="6"/>
  <c r="T403" i="6"/>
  <c r="P403" i="6"/>
  <c r="L403" i="6"/>
  <c r="H403" i="6"/>
  <c r="D403" i="6"/>
  <c r="U403" i="6"/>
  <c r="M403" i="6"/>
  <c r="E403" i="6"/>
  <c r="S403" i="6"/>
  <c r="K403" i="6"/>
  <c r="A321" i="5" l="1"/>
  <c r="S320" i="5"/>
  <c r="O320" i="5"/>
  <c r="K320" i="5"/>
  <c r="G320" i="5"/>
  <c r="C320" i="5"/>
  <c r="T320" i="5"/>
  <c r="P320" i="5"/>
  <c r="L320" i="5"/>
  <c r="H320" i="5"/>
  <c r="D320" i="5"/>
  <c r="U320" i="5"/>
  <c r="Q320" i="5"/>
  <c r="M320" i="5"/>
  <c r="I320" i="5"/>
  <c r="E320" i="5"/>
  <c r="V320" i="5"/>
  <c r="R320" i="5"/>
  <c r="N320" i="5"/>
  <c r="J320" i="5"/>
  <c r="F320" i="5"/>
  <c r="B320" i="5"/>
  <c r="V404" i="6"/>
  <c r="R404" i="6"/>
  <c r="N404" i="6"/>
  <c r="J404" i="6"/>
  <c r="F404" i="6"/>
  <c r="B404" i="6"/>
  <c r="C404" i="6" s="1"/>
  <c r="S404" i="6"/>
  <c r="K404" i="6"/>
  <c r="U404" i="6"/>
  <c r="M404" i="6"/>
  <c r="E404" i="6"/>
  <c r="T404" i="6"/>
  <c r="P404" i="6"/>
  <c r="L404" i="6"/>
  <c r="H404" i="6"/>
  <c r="D404" i="6"/>
  <c r="A405" i="6"/>
  <c r="O404" i="6"/>
  <c r="G404" i="6"/>
  <c r="Q404" i="6"/>
  <c r="I404" i="6"/>
  <c r="A322" i="5" l="1"/>
  <c r="S321" i="5"/>
  <c r="O321" i="5"/>
  <c r="K321" i="5"/>
  <c r="G321" i="5"/>
  <c r="C321" i="5"/>
  <c r="T321" i="5"/>
  <c r="P321" i="5"/>
  <c r="L321" i="5"/>
  <c r="H321" i="5"/>
  <c r="D321" i="5"/>
  <c r="U321" i="5"/>
  <c r="Q321" i="5"/>
  <c r="M321" i="5"/>
  <c r="I321" i="5"/>
  <c r="E321" i="5"/>
  <c r="V321" i="5"/>
  <c r="R321" i="5"/>
  <c r="N321" i="5"/>
  <c r="J321" i="5"/>
  <c r="F321" i="5"/>
  <c r="B321" i="5"/>
  <c r="V405" i="6"/>
  <c r="R405" i="6"/>
  <c r="N405" i="6"/>
  <c r="J405" i="6"/>
  <c r="F405" i="6"/>
  <c r="B405" i="6"/>
  <c r="C405" i="6" s="1"/>
  <c r="Q405" i="6"/>
  <c r="I405" i="6"/>
  <c r="A406" i="6"/>
  <c r="O405" i="6"/>
  <c r="G405" i="6"/>
  <c r="T405" i="6"/>
  <c r="P405" i="6"/>
  <c r="L405" i="6"/>
  <c r="H405" i="6"/>
  <c r="D405" i="6"/>
  <c r="U405" i="6"/>
  <c r="M405" i="6"/>
  <c r="E405" i="6"/>
  <c r="S405" i="6"/>
  <c r="K405" i="6"/>
  <c r="A323" i="5" l="1"/>
  <c r="S322" i="5"/>
  <c r="O322" i="5"/>
  <c r="K322" i="5"/>
  <c r="G322" i="5"/>
  <c r="C322" i="5"/>
  <c r="T322" i="5"/>
  <c r="P322" i="5"/>
  <c r="L322" i="5"/>
  <c r="H322" i="5"/>
  <c r="D322" i="5"/>
  <c r="U322" i="5"/>
  <c r="Q322" i="5"/>
  <c r="M322" i="5"/>
  <c r="I322" i="5"/>
  <c r="E322" i="5"/>
  <c r="V322" i="5"/>
  <c r="R322" i="5"/>
  <c r="N322" i="5"/>
  <c r="J322" i="5"/>
  <c r="F322" i="5"/>
  <c r="B322" i="5"/>
  <c r="V406" i="6"/>
  <c r="R406" i="6"/>
  <c r="N406" i="6"/>
  <c r="J406" i="6"/>
  <c r="F406" i="6"/>
  <c r="B406" i="6"/>
  <c r="C406" i="6" s="1"/>
  <c r="S406" i="6"/>
  <c r="K406" i="6"/>
  <c r="U406" i="6"/>
  <c r="M406" i="6"/>
  <c r="E406" i="6"/>
  <c r="T406" i="6"/>
  <c r="P406" i="6"/>
  <c r="L406" i="6"/>
  <c r="H406" i="6"/>
  <c r="D406" i="6"/>
  <c r="A407" i="6"/>
  <c r="O406" i="6"/>
  <c r="G406" i="6"/>
  <c r="Q406" i="6"/>
  <c r="I406" i="6"/>
  <c r="A324" i="5" l="1"/>
  <c r="S323" i="5"/>
  <c r="O323" i="5"/>
  <c r="K323" i="5"/>
  <c r="G323" i="5"/>
  <c r="C323" i="5"/>
  <c r="T323" i="5"/>
  <c r="P323" i="5"/>
  <c r="L323" i="5"/>
  <c r="H323" i="5"/>
  <c r="D323" i="5"/>
  <c r="U323" i="5"/>
  <c r="Q323" i="5"/>
  <c r="M323" i="5"/>
  <c r="I323" i="5"/>
  <c r="E323" i="5"/>
  <c r="V323" i="5"/>
  <c r="R323" i="5"/>
  <c r="N323" i="5"/>
  <c r="J323" i="5"/>
  <c r="F323" i="5"/>
  <c r="B323" i="5"/>
  <c r="A408" i="6"/>
  <c r="S407" i="6"/>
  <c r="O407" i="6"/>
  <c r="T407" i="6"/>
  <c r="P407" i="6"/>
  <c r="L407" i="6"/>
  <c r="H407" i="6"/>
  <c r="D407" i="6"/>
  <c r="M407" i="6"/>
  <c r="E407" i="6"/>
  <c r="G407" i="6"/>
  <c r="U407" i="6"/>
  <c r="Q407" i="6"/>
  <c r="V407" i="6"/>
  <c r="R407" i="6"/>
  <c r="N407" i="6"/>
  <c r="J407" i="6"/>
  <c r="F407" i="6"/>
  <c r="B407" i="6"/>
  <c r="C407" i="6" s="1"/>
  <c r="I407" i="6"/>
  <c r="K407" i="6"/>
  <c r="A325" i="5" l="1"/>
  <c r="S324" i="5"/>
  <c r="O324" i="5"/>
  <c r="K324" i="5"/>
  <c r="G324" i="5"/>
  <c r="C324" i="5"/>
  <c r="T324" i="5"/>
  <c r="P324" i="5"/>
  <c r="L324" i="5"/>
  <c r="H324" i="5"/>
  <c r="D324" i="5"/>
  <c r="U324" i="5"/>
  <c r="Q324" i="5"/>
  <c r="M324" i="5"/>
  <c r="I324" i="5"/>
  <c r="E324" i="5"/>
  <c r="V324" i="5"/>
  <c r="R324" i="5"/>
  <c r="N324" i="5"/>
  <c r="J324" i="5"/>
  <c r="F324" i="5"/>
  <c r="B324" i="5"/>
  <c r="A409" i="6"/>
  <c r="S408" i="6"/>
  <c r="O408" i="6"/>
  <c r="K408" i="6"/>
  <c r="G408" i="6"/>
  <c r="V408" i="6"/>
  <c r="R408" i="6"/>
  <c r="N408" i="6"/>
  <c r="J408" i="6"/>
  <c r="F408" i="6"/>
  <c r="B408" i="6"/>
  <c r="C408" i="6" s="1"/>
  <c r="U408" i="6"/>
  <c r="Q408" i="6"/>
  <c r="M408" i="6"/>
  <c r="I408" i="6"/>
  <c r="E408" i="6"/>
  <c r="T408" i="6"/>
  <c r="P408" i="6"/>
  <c r="L408" i="6"/>
  <c r="H408" i="6"/>
  <c r="D408" i="6"/>
  <c r="A326" i="5" l="1"/>
  <c r="S325" i="5"/>
  <c r="O325" i="5"/>
  <c r="K325" i="5"/>
  <c r="G325" i="5"/>
  <c r="C325" i="5"/>
  <c r="T325" i="5"/>
  <c r="P325" i="5"/>
  <c r="L325" i="5"/>
  <c r="H325" i="5"/>
  <c r="D325" i="5"/>
  <c r="U325" i="5"/>
  <c r="Q325" i="5"/>
  <c r="M325" i="5"/>
  <c r="I325" i="5"/>
  <c r="E325" i="5"/>
  <c r="V325" i="5"/>
  <c r="R325" i="5"/>
  <c r="N325" i="5"/>
  <c r="J325" i="5"/>
  <c r="F325" i="5"/>
  <c r="B325" i="5"/>
  <c r="A410" i="6"/>
  <c r="S409" i="6"/>
  <c r="O409" i="6"/>
  <c r="K409" i="6"/>
  <c r="G409" i="6"/>
  <c r="V409" i="6"/>
  <c r="R409" i="6"/>
  <c r="N409" i="6"/>
  <c r="J409" i="6"/>
  <c r="F409" i="6"/>
  <c r="B409" i="6"/>
  <c r="C409" i="6" s="1"/>
  <c r="U409" i="6"/>
  <c r="Q409" i="6"/>
  <c r="M409" i="6"/>
  <c r="I409" i="6"/>
  <c r="E409" i="6"/>
  <c r="T409" i="6"/>
  <c r="P409" i="6"/>
  <c r="L409" i="6"/>
  <c r="H409" i="6"/>
  <c r="D409" i="6"/>
  <c r="A327" i="5" l="1"/>
  <c r="S326" i="5"/>
  <c r="O326" i="5"/>
  <c r="K326" i="5"/>
  <c r="G326" i="5"/>
  <c r="C326" i="5"/>
  <c r="T326" i="5"/>
  <c r="P326" i="5"/>
  <c r="L326" i="5"/>
  <c r="H326" i="5"/>
  <c r="D326" i="5"/>
  <c r="U326" i="5"/>
  <c r="Q326" i="5"/>
  <c r="M326" i="5"/>
  <c r="I326" i="5"/>
  <c r="E326" i="5"/>
  <c r="V326" i="5"/>
  <c r="R326" i="5"/>
  <c r="N326" i="5"/>
  <c r="J326" i="5"/>
  <c r="F326" i="5"/>
  <c r="B326" i="5"/>
  <c r="A411" i="6"/>
  <c r="S410" i="6"/>
  <c r="O410" i="6"/>
  <c r="K410" i="6"/>
  <c r="G410" i="6"/>
  <c r="V410" i="6"/>
  <c r="R410" i="6"/>
  <c r="N410" i="6"/>
  <c r="J410" i="6"/>
  <c r="F410" i="6"/>
  <c r="B410" i="6"/>
  <c r="C410" i="6" s="1"/>
  <c r="U410" i="6"/>
  <c r="Q410" i="6"/>
  <c r="M410" i="6"/>
  <c r="I410" i="6"/>
  <c r="E410" i="6"/>
  <c r="T410" i="6"/>
  <c r="P410" i="6"/>
  <c r="L410" i="6"/>
  <c r="H410" i="6"/>
  <c r="D410" i="6"/>
  <c r="A328" i="5" l="1"/>
  <c r="S327" i="5"/>
  <c r="O327" i="5"/>
  <c r="K327" i="5"/>
  <c r="G327" i="5"/>
  <c r="C327" i="5"/>
  <c r="T327" i="5"/>
  <c r="P327" i="5"/>
  <c r="L327" i="5"/>
  <c r="H327" i="5"/>
  <c r="D327" i="5"/>
  <c r="U327" i="5"/>
  <c r="Q327" i="5"/>
  <c r="M327" i="5"/>
  <c r="I327" i="5"/>
  <c r="E327" i="5"/>
  <c r="V327" i="5"/>
  <c r="R327" i="5"/>
  <c r="N327" i="5"/>
  <c r="J327" i="5"/>
  <c r="F327" i="5"/>
  <c r="B327" i="5"/>
  <c r="A412" i="6"/>
  <c r="S411" i="6"/>
  <c r="O411" i="6"/>
  <c r="K411" i="6"/>
  <c r="G411" i="6"/>
  <c r="V411" i="6"/>
  <c r="R411" i="6"/>
  <c r="N411" i="6"/>
  <c r="J411" i="6"/>
  <c r="F411" i="6"/>
  <c r="B411" i="6"/>
  <c r="C411" i="6" s="1"/>
  <c r="U411" i="6"/>
  <c r="Q411" i="6"/>
  <c r="M411" i="6"/>
  <c r="I411" i="6"/>
  <c r="E411" i="6"/>
  <c r="T411" i="6"/>
  <c r="P411" i="6"/>
  <c r="L411" i="6"/>
  <c r="H411" i="6"/>
  <c r="D411" i="6"/>
  <c r="A329" i="5" l="1"/>
  <c r="S328" i="5"/>
  <c r="O328" i="5"/>
  <c r="K328" i="5"/>
  <c r="G328" i="5"/>
  <c r="C328" i="5"/>
  <c r="T328" i="5"/>
  <c r="P328" i="5"/>
  <c r="L328" i="5"/>
  <c r="H328" i="5"/>
  <c r="D328" i="5"/>
  <c r="U328" i="5"/>
  <c r="Q328" i="5"/>
  <c r="M328" i="5"/>
  <c r="I328" i="5"/>
  <c r="E328" i="5"/>
  <c r="V328" i="5"/>
  <c r="R328" i="5"/>
  <c r="N328" i="5"/>
  <c r="J328" i="5"/>
  <c r="F328" i="5"/>
  <c r="B328" i="5"/>
  <c r="A413" i="6"/>
  <c r="S412" i="6"/>
  <c r="O412" i="6"/>
  <c r="K412" i="6"/>
  <c r="G412" i="6"/>
  <c r="V412" i="6"/>
  <c r="R412" i="6"/>
  <c r="N412" i="6"/>
  <c r="J412" i="6"/>
  <c r="F412" i="6"/>
  <c r="B412" i="6"/>
  <c r="C412" i="6" s="1"/>
  <c r="U412" i="6"/>
  <c r="Q412" i="6"/>
  <c r="M412" i="6"/>
  <c r="I412" i="6"/>
  <c r="E412" i="6"/>
  <c r="T412" i="6"/>
  <c r="P412" i="6"/>
  <c r="L412" i="6"/>
  <c r="H412" i="6"/>
  <c r="D412" i="6"/>
  <c r="A330" i="5" l="1"/>
  <c r="S329" i="5"/>
  <c r="O329" i="5"/>
  <c r="K329" i="5"/>
  <c r="G329" i="5"/>
  <c r="C329" i="5"/>
  <c r="T329" i="5"/>
  <c r="P329" i="5"/>
  <c r="L329" i="5"/>
  <c r="H329" i="5"/>
  <c r="D329" i="5"/>
  <c r="U329" i="5"/>
  <c r="Q329" i="5"/>
  <c r="M329" i="5"/>
  <c r="I329" i="5"/>
  <c r="E329" i="5"/>
  <c r="V329" i="5"/>
  <c r="R329" i="5"/>
  <c r="N329" i="5"/>
  <c r="J329" i="5"/>
  <c r="F329" i="5"/>
  <c r="B329" i="5"/>
  <c r="A414" i="6"/>
  <c r="S413" i="6"/>
  <c r="O413" i="6"/>
  <c r="K413" i="6"/>
  <c r="G413" i="6"/>
  <c r="V413" i="6"/>
  <c r="R413" i="6"/>
  <c r="N413" i="6"/>
  <c r="J413" i="6"/>
  <c r="F413" i="6"/>
  <c r="B413" i="6"/>
  <c r="C413" i="6" s="1"/>
  <c r="U413" i="6"/>
  <c r="Q413" i="6"/>
  <c r="M413" i="6"/>
  <c r="I413" i="6"/>
  <c r="E413" i="6"/>
  <c r="T413" i="6"/>
  <c r="P413" i="6"/>
  <c r="L413" i="6"/>
  <c r="H413" i="6"/>
  <c r="D413" i="6"/>
  <c r="A331" i="5" l="1"/>
  <c r="S330" i="5"/>
  <c r="O330" i="5"/>
  <c r="K330" i="5"/>
  <c r="G330" i="5"/>
  <c r="C330" i="5"/>
  <c r="T330" i="5"/>
  <c r="P330" i="5"/>
  <c r="L330" i="5"/>
  <c r="H330" i="5"/>
  <c r="D330" i="5"/>
  <c r="U330" i="5"/>
  <c r="Q330" i="5"/>
  <c r="M330" i="5"/>
  <c r="I330" i="5"/>
  <c r="E330" i="5"/>
  <c r="V330" i="5"/>
  <c r="R330" i="5"/>
  <c r="N330" i="5"/>
  <c r="J330" i="5"/>
  <c r="F330" i="5"/>
  <c r="B330" i="5"/>
  <c r="A415" i="6"/>
  <c r="S414" i="6"/>
  <c r="O414" i="6"/>
  <c r="K414" i="6"/>
  <c r="G414" i="6"/>
  <c r="V414" i="6"/>
  <c r="R414" i="6"/>
  <c r="N414" i="6"/>
  <c r="J414" i="6"/>
  <c r="F414" i="6"/>
  <c r="B414" i="6"/>
  <c r="C414" i="6" s="1"/>
  <c r="U414" i="6"/>
  <c r="Q414" i="6"/>
  <c r="M414" i="6"/>
  <c r="I414" i="6"/>
  <c r="E414" i="6"/>
  <c r="T414" i="6"/>
  <c r="P414" i="6"/>
  <c r="L414" i="6"/>
  <c r="H414" i="6"/>
  <c r="D414" i="6"/>
  <c r="A332" i="5" l="1"/>
  <c r="S331" i="5"/>
  <c r="O331" i="5"/>
  <c r="K331" i="5"/>
  <c r="G331" i="5"/>
  <c r="C331" i="5"/>
  <c r="T331" i="5"/>
  <c r="P331" i="5"/>
  <c r="L331" i="5"/>
  <c r="H331" i="5"/>
  <c r="D331" i="5"/>
  <c r="U331" i="5"/>
  <c r="Q331" i="5"/>
  <c r="M331" i="5"/>
  <c r="I331" i="5"/>
  <c r="E331" i="5"/>
  <c r="V331" i="5"/>
  <c r="R331" i="5"/>
  <c r="N331" i="5"/>
  <c r="J331" i="5"/>
  <c r="F331" i="5"/>
  <c r="B331" i="5"/>
  <c r="A416" i="6"/>
  <c r="S415" i="6"/>
  <c r="O415" i="6"/>
  <c r="K415" i="6"/>
  <c r="G415" i="6"/>
  <c r="V415" i="6"/>
  <c r="R415" i="6"/>
  <c r="N415" i="6"/>
  <c r="J415" i="6"/>
  <c r="F415" i="6"/>
  <c r="B415" i="6"/>
  <c r="C415" i="6" s="1"/>
  <c r="U415" i="6"/>
  <c r="Q415" i="6"/>
  <c r="M415" i="6"/>
  <c r="I415" i="6"/>
  <c r="E415" i="6"/>
  <c r="T415" i="6"/>
  <c r="P415" i="6"/>
  <c r="L415" i="6"/>
  <c r="H415" i="6"/>
  <c r="D415" i="6"/>
  <c r="A333" i="5" l="1"/>
  <c r="S332" i="5"/>
  <c r="O332" i="5"/>
  <c r="K332" i="5"/>
  <c r="G332" i="5"/>
  <c r="C332" i="5"/>
  <c r="T332" i="5"/>
  <c r="P332" i="5"/>
  <c r="L332" i="5"/>
  <c r="H332" i="5"/>
  <c r="D332" i="5"/>
  <c r="U332" i="5"/>
  <c r="Q332" i="5"/>
  <c r="M332" i="5"/>
  <c r="I332" i="5"/>
  <c r="E332" i="5"/>
  <c r="V332" i="5"/>
  <c r="R332" i="5"/>
  <c r="N332" i="5"/>
  <c r="J332" i="5"/>
  <c r="F332" i="5"/>
  <c r="B332" i="5"/>
  <c r="A417" i="6"/>
  <c r="S416" i="6"/>
  <c r="O416" i="6"/>
  <c r="K416" i="6"/>
  <c r="G416" i="6"/>
  <c r="V416" i="6"/>
  <c r="R416" i="6"/>
  <c r="N416" i="6"/>
  <c r="J416" i="6"/>
  <c r="F416" i="6"/>
  <c r="B416" i="6"/>
  <c r="C416" i="6" s="1"/>
  <c r="U416" i="6"/>
  <c r="Q416" i="6"/>
  <c r="M416" i="6"/>
  <c r="I416" i="6"/>
  <c r="E416" i="6"/>
  <c r="T416" i="6"/>
  <c r="P416" i="6"/>
  <c r="L416" i="6"/>
  <c r="H416" i="6"/>
  <c r="D416" i="6"/>
  <c r="A334" i="5" l="1"/>
  <c r="S333" i="5"/>
  <c r="O333" i="5"/>
  <c r="K333" i="5"/>
  <c r="G333" i="5"/>
  <c r="C333" i="5"/>
  <c r="T333" i="5"/>
  <c r="P333" i="5"/>
  <c r="L333" i="5"/>
  <c r="H333" i="5"/>
  <c r="D333" i="5"/>
  <c r="U333" i="5"/>
  <c r="Q333" i="5"/>
  <c r="M333" i="5"/>
  <c r="I333" i="5"/>
  <c r="E333" i="5"/>
  <c r="V333" i="5"/>
  <c r="R333" i="5"/>
  <c r="N333" i="5"/>
  <c r="J333" i="5"/>
  <c r="F333" i="5"/>
  <c r="B333" i="5"/>
  <c r="A418" i="6"/>
  <c r="S417" i="6"/>
  <c r="O417" i="6"/>
  <c r="K417" i="6"/>
  <c r="G417" i="6"/>
  <c r="V417" i="6"/>
  <c r="R417" i="6"/>
  <c r="N417" i="6"/>
  <c r="J417" i="6"/>
  <c r="F417" i="6"/>
  <c r="B417" i="6"/>
  <c r="C417" i="6" s="1"/>
  <c r="U417" i="6"/>
  <c r="Q417" i="6"/>
  <c r="M417" i="6"/>
  <c r="I417" i="6"/>
  <c r="E417" i="6"/>
  <c r="T417" i="6"/>
  <c r="P417" i="6"/>
  <c r="L417" i="6"/>
  <c r="H417" i="6"/>
  <c r="D417" i="6"/>
  <c r="A335" i="5" l="1"/>
  <c r="S334" i="5"/>
  <c r="O334" i="5"/>
  <c r="K334" i="5"/>
  <c r="G334" i="5"/>
  <c r="C334" i="5"/>
  <c r="T334" i="5"/>
  <c r="P334" i="5"/>
  <c r="L334" i="5"/>
  <c r="H334" i="5"/>
  <c r="D334" i="5"/>
  <c r="U334" i="5"/>
  <c r="Q334" i="5"/>
  <c r="M334" i="5"/>
  <c r="I334" i="5"/>
  <c r="E334" i="5"/>
  <c r="V334" i="5"/>
  <c r="R334" i="5"/>
  <c r="N334" i="5"/>
  <c r="J334" i="5"/>
  <c r="F334" i="5"/>
  <c r="B334" i="5"/>
  <c r="A419" i="6"/>
  <c r="S418" i="6"/>
  <c r="O418" i="6"/>
  <c r="K418" i="6"/>
  <c r="G418" i="6"/>
  <c r="V418" i="6"/>
  <c r="R418" i="6"/>
  <c r="N418" i="6"/>
  <c r="J418" i="6"/>
  <c r="F418" i="6"/>
  <c r="B418" i="6"/>
  <c r="C418" i="6" s="1"/>
  <c r="U418" i="6"/>
  <c r="Q418" i="6"/>
  <c r="M418" i="6"/>
  <c r="I418" i="6"/>
  <c r="E418" i="6"/>
  <c r="T418" i="6"/>
  <c r="P418" i="6"/>
  <c r="L418" i="6"/>
  <c r="H418" i="6"/>
  <c r="D418" i="6"/>
  <c r="A336" i="5" l="1"/>
  <c r="S335" i="5"/>
  <c r="O335" i="5"/>
  <c r="K335" i="5"/>
  <c r="G335" i="5"/>
  <c r="C335" i="5"/>
  <c r="T335" i="5"/>
  <c r="P335" i="5"/>
  <c r="L335" i="5"/>
  <c r="H335" i="5"/>
  <c r="D335" i="5"/>
  <c r="U335" i="5"/>
  <c r="Q335" i="5"/>
  <c r="M335" i="5"/>
  <c r="I335" i="5"/>
  <c r="E335" i="5"/>
  <c r="V335" i="5"/>
  <c r="R335" i="5"/>
  <c r="N335" i="5"/>
  <c r="J335" i="5"/>
  <c r="F335" i="5"/>
  <c r="B335" i="5"/>
  <c r="A420" i="6"/>
  <c r="S419" i="6"/>
  <c r="O419" i="6"/>
  <c r="K419" i="6"/>
  <c r="G419" i="6"/>
  <c r="V419" i="6"/>
  <c r="R419" i="6"/>
  <c r="N419" i="6"/>
  <c r="J419" i="6"/>
  <c r="F419" i="6"/>
  <c r="B419" i="6"/>
  <c r="C419" i="6" s="1"/>
  <c r="U419" i="6"/>
  <c r="Q419" i="6"/>
  <c r="M419" i="6"/>
  <c r="I419" i="6"/>
  <c r="E419" i="6"/>
  <c r="T419" i="6"/>
  <c r="P419" i="6"/>
  <c r="L419" i="6"/>
  <c r="H419" i="6"/>
  <c r="D419" i="6"/>
  <c r="A337" i="5" l="1"/>
  <c r="S336" i="5"/>
  <c r="O336" i="5"/>
  <c r="K336" i="5"/>
  <c r="G336" i="5"/>
  <c r="C336" i="5"/>
  <c r="T336" i="5"/>
  <c r="P336" i="5"/>
  <c r="L336" i="5"/>
  <c r="H336" i="5"/>
  <c r="D336" i="5"/>
  <c r="U336" i="5"/>
  <c r="Q336" i="5"/>
  <c r="M336" i="5"/>
  <c r="I336" i="5"/>
  <c r="E336" i="5"/>
  <c r="V336" i="5"/>
  <c r="R336" i="5"/>
  <c r="N336" i="5"/>
  <c r="J336" i="5"/>
  <c r="F336" i="5"/>
  <c r="B336" i="5"/>
  <c r="A421" i="6"/>
  <c r="S420" i="6"/>
  <c r="O420" i="6"/>
  <c r="K420" i="6"/>
  <c r="G420" i="6"/>
  <c r="V420" i="6"/>
  <c r="R420" i="6"/>
  <c r="N420" i="6"/>
  <c r="J420" i="6"/>
  <c r="F420" i="6"/>
  <c r="B420" i="6"/>
  <c r="C420" i="6" s="1"/>
  <c r="U420" i="6"/>
  <c r="Q420" i="6"/>
  <c r="M420" i="6"/>
  <c r="I420" i="6"/>
  <c r="E420" i="6"/>
  <c r="T420" i="6"/>
  <c r="P420" i="6"/>
  <c r="L420" i="6"/>
  <c r="H420" i="6"/>
  <c r="D420" i="6"/>
  <c r="V337" i="5" l="1"/>
  <c r="R337" i="5"/>
  <c r="N337" i="5"/>
  <c r="J337" i="5"/>
  <c r="A338" i="5"/>
  <c r="O337" i="5"/>
  <c r="G337" i="5"/>
  <c r="C337" i="5"/>
  <c r="Q337" i="5"/>
  <c r="I337" i="5"/>
  <c r="D337" i="5"/>
  <c r="T337" i="5"/>
  <c r="P337" i="5"/>
  <c r="L337" i="5"/>
  <c r="H337" i="5"/>
  <c r="S337" i="5"/>
  <c r="K337" i="5"/>
  <c r="E337" i="5"/>
  <c r="U337" i="5"/>
  <c r="M337" i="5"/>
  <c r="F337" i="5"/>
  <c r="B337" i="5"/>
  <c r="A422" i="6"/>
  <c r="S421" i="6"/>
  <c r="O421" i="6"/>
  <c r="K421" i="6"/>
  <c r="G421" i="6"/>
  <c r="V421" i="6"/>
  <c r="R421" i="6"/>
  <c r="N421" i="6"/>
  <c r="J421" i="6"/>
  <c r="F421" i="6"/>
  <c r="B421" i="6"/>
  <c r="C421" i="6" s="1"/>
  <c r="U421" i="6"/>
  <c r="Q421" i="6"/>
  <c r="M421" i="6"/>
  <c r="I421" i="6"/>
  <c r="E421" i="6"/>
  <c r="T421" i="6"/>
  <c r="P421" i="6"/>
  <c r="L421" i="6"/>
  <c r="H421" i="6"/>
  <c r="D421" i="6"/>
  <c r="V338" i="5" l="1"/>
  <c r="R338" i="5"/>
  <c r="N338" i="5"/>
  <c r="J338" i="5"/>
  <c r="F338" i="5"/>
  <c r="B338" i="5"/>
  <c r="Q338" i="5"/>
  <c r="I338" i="5"/>
  <c r="A339" i="5"/>
  <c r="O338" i="5"/>
  <c r="G338" i="5"/>
  <c r="T338" i="5"/>
  <c r="P338" i="5"/>
  <c r="L338" i="5"/>
  <c r="H338" i="5"/>
  <c r="D338" i="5"/>
  <c r="U338" i="5"/>
  <c r="M338" i="5"/>
  <c r="E338" i="5"/>
  <c r="S338" i="5"/>
  <c r="K338" i="5"/>
  <c r="C338" i="5"/>
  <c r="A423" i="6"/>
  <c r="S422" i="6"/>
  <c r="O422" i="6"/>
  <c r="K422" i="6"/>
  <c r="G422" i="6"/>
  <c r="V422" i="6"/>
  <c r="R422" i="6"/>
  <c r="N422" i="6"/>
  <c r="J422" i="6"/>
  <c r="F422" i="6"/>
  <c r="B422" i="6"/>
  <c r="C422" i="6" s="1"/>
  <c r="U422" i="6"/>
  <c r="Q422" i="6"/>
  <c r="M422" i="6"/>
  <c r="I422" i="6"/>
  <c r="E422" i="6"/>
  <c r="T422" i="6"/>
  <c r="P422" i="6"/>
  <c r="L422" i="6"/>
  <c r="H422" i="6"/>
  <c r="D422" i="6"/>
  <c r="V339" i="5" l="1"/>
  <c r="R339" i="5"/>
  <c r="N339" i="5"/>
  <c r="J339" i="5"/>
  <c r="F339" i="5"/>
  <c r="B339" i="5"/>
  <c r="S339" i="5"/>
  <c r="K339" i="5"/>
  <c r="C339" i="5"/>
  <c r="Q339" i="5"/>
  <c r="I339" i="5"/>
  <c r="T339" i="5"/>
  <c r="P339" i="5"/>
  <c r="L339" i="5"/>
  <c r="H339" i="5"/>
  <c r="D339" i="5"/>
  <c r="A340" i="5"/>
  <c r="O339" i="5"/>
  <c r="G339" i="5"/>
  <c r="U339" i="5"/>
  <c r="M339" i="5"/>
  <c r="E339" i="5"/>
  <c r="A424" i="6"/>
  <c r="S423" i="6"/>
  <c r="O423" i="6"/>
  <c r="K423" i="6"/>
  <c r="G423" i="6"/>
  <c r="V423" i="6"/>
  <c r="R423" i="6"/>
  <c r="N423" i="6"/>
  <c r="J423" i="6"/>
  <c r="F423" i="6"/>
  <c r="B423" i="6"/>
  <c r="C423" i="6" s="1"/>
  <c r="U423" i="6"/>
  <c r="Q423" i="6"/>
  <c r="M423" i="6"/>
  <c r="I423" i="6"/>
  <c r="E423" i="6"/>
  <c r="T423" i="6"/>
  <c r="P423" i="6"/>
  <c r="L423" i="6"/>
  <c r="H423" i="6"/>
  <c r="D423" i="6"/>
  <c r="V340" i="5" l="1"/>
  <c r="R340" i="5"/>
  <c r="N340" i="5"/>
  <c r="J340" i="5"/>
  <c r="F340" i="5"/>
  <c r="B340" i="5"/>
  <c r="Q340" i="5"/>
  <c r="I340" i="5"/>
  <c r="A341" i="5"/>
  <c r="O340" i="5"/>
  <c r="G340" i="5"/>
  <c r="T340" i="5"/>
  <c r="P340" i="5"/>
  <c r="L340" i="5"/>
  <c r="H340" i="5"/>
  <c r="D340" i="5"/>
  <c r="U340" i="5"/>
  <c r="M340" i="5"/>
  <c r="E340" i="5"/>
  <c r="S340" i="5"/>
  <c r="K340" i="5"/>
  <c r="C340" i="5"/>
  <c r="A425" i="6"/>
  <c r="S424" i="6"/>
  <c r="O424" i="6"/>
  <c r="K424" i="6"/>
  <c r="G424" i="6"/>
  <c r="V424" i="6"/>
  <c r="R424" i="6"/>
  <c r="N424" i="6"/>
  <c r="J424" i="6"/>
  <c r="F424" i="6"/>
  <c r="B424" i="6"/>
  <c r="C424" i="6" s="1"/>
  <c r="U424" i="6"/>
  <c r="Q424" i="6"/>
  <c r="M424" i="6"/>
  <c r="I424" i="6"/>
  <c r="E424" i="6"/>
  <c r="T424" i="6"/>
  <c r="P424" i="6"/>
  <c r="L424" i="6"/>
  <c r="H424" i="6"/>
  <c r="D424" i="6"/>
  <c r="V341" i="5" l="1"/>
  <c r="R341" i="5"/>
  <c r="N341" i="5"/>
  <c r="J341" i="5"/>
  <c r="F341" i="5"/>
  <c r="B341" i="5"/>
  <c r="S341" i="5"/>
  <c r="K341" i="5"/>
  <c r="C341" i="5"/>
  <c r="Q341" i="5"/>
  <c r="I341" i="5"/>
  <c r="T341" i="5"/>
  <c r="P341" i="5"/>
  <c r="L341" i="5"/>
  <c r="H341" i="5"/>
  <c r="D341" i="5"/>
  <c r="A342" i="5"/>
  <c r="O341" i="5"/>
  <c r="G341" i="5"/>
  <c r="U341" i="5"/>
  <c r="M341" i="5"/>
  <c r="E341" i="5"/>
  <c r="A426" i="6"/>
  <c r="S425" i="6"/>
  <c r="O425" i="6"/>
  <c r="K425" i="6"/>
  <c r="G425" i="6"/>
  <c r="V425" i="6"/>
  <c r="R425" i="6"/>
  <c r="N425" i="6"/>
  <c r="J425" i="6"/>
  <c r="F425" i="6"/>
  <c r="B425" i="6"/>
  <c r="C425" i="6" s="1"/>
  <c r="U425" i="6"/>
  <c r="Q425" i="6"/>
  <c r="M425" i="6"/>
  <c r="I425" i="6"/>
  <c r="E425" i="6"/>
  <c r="T425" i="6"/>
  <c r="P425" i="6"/>
  <c r="L425" i="6"/>
  <c r="H425" i="6"/>
  <c r="D425" i="6"/>
  <c r="V342" i="5" l="1"/>
  <c r="R342" i="5"/>
  <c r="N342" i="5"/>
  <c r="J342" i="5"/>
  <c r="F342" i="5"/>
  <c r="B342" i="5"/>
  <c r="Q342" i="5"/>
  <c r="I342" i="5"/>
  <c r="A343" i="5"/>
  <c r="O342" i="5"/>
  <c r="G342" i="5"/>
  <c r="T342" i="5"/>
  <c r="P342" i="5"/>
  <c r="L342" i="5"/>
  <c r="H342" i="5"/>
  <c r="D342" i="5"/>
  <c r="U342" i="5"/>
  <c r="M342" i="5"/>
  <c r="E342" i="5"/>
  <c r="S342" i="5"/>
  <c r="K342" i="5"/>
  <c r="C342" i="5"/>
  <c r="A427" i="6"/>
  <c r="S426" i="6"/>
  <c r="O426" i="6"/>
  <c r="K426" i="6"/>
  <c r="G426" i="6"/>
  <c r="V426" i="6"/>
  <c r="R426" i="6"/>
  <c r="N426" i="6"/>
  <c r="J426" i="6"/>
  <c r="F426" i="6"/>
  <c r="B426" i="6"/>
  <c r="C426" i="6" s="1"/>
  <c r="U426" i="6"/>
  <c r="Q426" i="6"/>
  <c r="M426" i="6"/>
  <c r="I426" i="6"/>
  <c r="E426" i="6"/>
  <c r="T426" i="6"/>
  <c r="P426" i="6"/>
  <c r="L426" i="6"/>
  <c r="H426" i="6"/>
  <c r="D426" i="6"/>
  <c r="V343" i="5" l="1"/>
  <c r="R343" i="5"/>
  <c r="N343" i="5"/>
  <c r="J343" i="5"/>
  <c r="F343" i="5"/>
  <c r="B343" i="5"/>
  <c r="S343" i="5"/>
  <c r="K343" i="5"/>
  <c r="C343" i="5"/>
  <c r="Q343" i="5"/>
  <c r="I343" i="5"/>
  <c r="T343" i="5"/>
  <c r="P343" i="5"/>
  <c r="L343" i="5"/>
  <c r="H343" i="5"/>
  <c r="D343" i="5"/>
  <c r="A344" i="5"/>
  <c r="O343" i="5"/>
  <c r="G343" i="5"/>
  <c r="U343" i="5"/>
  <c r="M343" i="5"/>
  <c r="E343" i="5"/>
  <c r="A428" i="6"/>
  <c r="S427" i="6"/>
  <c r="O427" i="6"/>
  <c r="K427" i="6"/>
  <c r="G427" i="6"/>
  <c r="V427" i="6"/>
  <c r="R427" i="6"/>
  <c r="N427" i="6"/>
  <c r="J427" i="6"/>
  <c r="F427" i="6"/>
  <c r="B427" i="6"/>
  <c r="C427" i="6" s="1"/>
  <c r="U427" i="6"/>
  <c r="Q427" i="6"/>
  <c r="M427" i="6"/>
  <c r="I427" i="6"/>
  <c r="E427" i="6"/>
  <c r="T427" i="6"/>
  <c r="P427" i="6"/>
  <c r="L427" i="6"/>
  <c r="H427" i="6"/>
  <c r="D427" i="6"/>
  <c r="V344" i="5" l="1"/>
  <c r="R344" i="5"/>
  <c r="N344" i="5"/>
  <c r="J344" i="5"/>
  <c r="F344" i="5"/>
  <c r="B344" i="5"/>
  <c r="Q344" i="5"/>
  <c r="I344" i="5"/>
  <c r="A345" i="5"/>
  <c r="O344" i="5"/>
  <c r="G344" i="5"/>
  <c r="T344" i="5"/>
  <c r="P344" i="5"/>
  <c r="L344" i="5"/>
  <c r="H344" i="5"/>
  <c r="D344" i="5"/>
  <c r="U344" i="5"/>
  <c r="M344" i="5"/>
  <c r="E344" i="5"/>
  <c r="S344" i="5"/>
  <c r="K344" i="5"/>
  <c r="C344" i="5"/>
  <c r="A429" i="6"/>
  <c r="S428" i="6"/>
  <c r="O428" i="6"/>
  <c r="K428" i="6"/>
  <c r="G428" i="6"/>
  <c r="V428" i="6"/>
  <c r="R428" i="6"/>
  <c r="N428" i="6"/>
  <c r="J428" i="6"/>
  <c r="F428" i="6"/>
  <c r="B428" i="6"/>
  <c r="C428" i="6" s="1"/>
  <c r="U428" i="6"/>
  <c r="Q428" i="6"/>
  <c r="M428" i="6"/>
  <c r="I428" i="6"/>
  <c r="E428" i="6"/>
  <c r="T428" i="6"/>
  <c r="P428" i="6"/>
  <c r="L428" i="6"/>
  <c r="H428" i="6"/>
  <c r="D428" i="6"/>
  <c r="V345" i="5" l="1"/>
  <c r="R345" i="5"/>
  <c r="N345" i="5"/>
  <c r="J345" i="5"/>
  <c r="F345" i="5"/>
  <c r="B345" i="5"/>
  <c r="S345" i="5"/>
  <c r="K345" i="5"/>
  <c r="C345" i="5"/>
  <c r="Q345" i="5"/>
  <c r="I345" i="5"/>
  <c r="T345" i="5"/>
  <c r="P345" i="5"/>
  <c r="L345" i="5"/>
  <c r="H345" i="5"/>
  <c r="D345" i="5"/>
  <c r="A346" i="5"/>
  <c r="O345" i="5"/>
  <c r="G345" i="5"/>
  <c r="U345" i="5"/>
  <c r="M345" i="5"/>
  <c r="E345" i="5"/>
  <c r="A430" i="6"/>
  <c r="S429" i="6"/>
  <c r="O429" i="6"/>
  <c r="K429" i="6"/>
  <c r="G429" i="6"/>
  <c r="V429" i="6"/>
  <c r="R429" i="6"/>
  <c r="N429" i="6"/>
  <c r="J429" i="6"/>
  <c r="F429" i="6"/>
  <c r="B429" i="6"/>
  <c r="C429" i="6" s="1"/>
  <c r="U429" i="6"/>
  <c r="Q429" i="6"/>
  <c r="M429" i="6"/>
  <c r="I429" i="6"/>
  <c r="E429" i="6"/>
  <c r="T429" i="6"/>
  <c r="P429" i="6"/>
  <c r="L429" i="6"/>
  <c r="H429" i="6"/>
  <c r="D429" i="6"/>
  <c r="V346" i="5" l="1"/>
  <c r="R346" i="5"/>
  <c r="N346" i="5"/>
  <c r="J346" i="5"/>
  <c r="F346" i="5"/>
  <c r="B346" i="5"/>
  <c r="Q346" i="5"/>
  <c r="I346" i="5"/>
  <c r="A347" i="5"/>
  <c r="O346" i="5"/>
  <c r="G346" i="5"/>
  <c r="T346" i="5"/>
  <c r="P346" i="5"/>
  <c r="L346" i="5"/>
  <c r="H346" i="5"/>
  <c r="D346" i="5"/>
  <c r="U346" i="5"/>
  <c r="M346" i="5"/>
  <c r="E346" i="5"/>
  <c r="S346" i="5"/>
  <c r="K346" i="5"/>
  <c r="C346" i="5"/>
  <c r="A431" i="6"/>
  <c r="S430" i="6"/>
  <c r="O430" i="6"/>
  <c r="K430" i="6"/>
  <c r="G430" i="6"/>
  <c r="V430" i="6"/>
  <c r="R430" i="6"/>
  <c r="N430" i="6"/>
  <c r="J430" i="6"/>
  <c r="F430" i="6"/>
  <c r="B430" i="6"/>
  <c r="C430" i="6" s="1"/>
  <c r="U430" i="6"/>
  <c r="Q430" i="6"/>
  <c r="M430" i="6"/>
  <c r="I430" i="6"/>
  <c r="E430" i="6"/>
  <c r="T430" i="6"/>
  <c r="P430" i="6"/>
  <c r="L430" i="6"/>
  <c r="H430" i="6"/>
  <c r="D430" i="6"/>
  <c r="B347" i="5" l="1"/>
  <c r="V347" i="5"/>
  <c r="R347" i="5"/>
  <c r="N347" i="5"/>
  <c r="J347" i="5"/>
  <c r="F347" i="5"/>
  <c r="A348" i="5"/>
  <c r="O347" i="5"/>
  <c r="G347" i="5"/>
  <c r="U347" i="5"/>
  <c r="M347" i="5"/>
  <c r="E347" i="5"/>
  <c r="T347" i="5"/>
  <c r="P347" i="5"/>
  <c r="L347" i="5"/>
  <c r="H347" i="5"/>
  <c r="D347" i="5"/>
  <c r="S347" i="5"/>
  <c r="K347" i="5"/>
  <c r="C347" i="5"/>
  <c r="Q347" i="5"/>
  <c r="I347" i="5"/>
  <c r="A432" i="6"/>
  <c r="S431" i="6"/>
  <c r="O431" i="6"/>
  <c r="K431" i="6"/>
  <c r="P431" i="6"/>
  <c r="I431" i="6"/>
  <c r="E431" i="6"/>
  <c r="R431" i="6"/>
  <c r="J431" i="6"/>
  <c r="F431" i="6"/>
  <c r="B431" i="6"/>
  <c r="C431" i="6" s="1"/>
  <c r="U431" i="6"/>
  <c r="Q431" i="6"/>
  <c r="M431" i="6"/>
  <c r="T431" i="6"/>
  <c r="L431" i="6"/>
  <c r="G431" i="6"/>
  <c r="V431" i="6"/>
  <c r="N431" i="6"/>
  <c r="H431" i="6"/>
  <c r="D431" i="6"/>
  <c r="V348" i="5" l="1"/>
  <c r="R348" i="5"/>
  <c r="N348" i="5"/>
  <c r="J348" i="5"/>
  <c r="F348" i="5"/>
  <c r="B348" i="5"/>
  <c r="Q348" i="5"/>
  <c r="I348" i="5"/>
  <c r="A349" i="5"/>
  <c r="O348" i="5"/>
  <c r="G348" i="5"/>
  <c r="T348" i="5"/>
  <c r="P348" i="5"/>
  <c r="L348" i="5"/>
  <c r="H348" i="5"/>
  <c r="D348" i="5"/>
  <c r="U348" i="5"/>
  <c r="M348" i="5"/>
  <c r="E348" i="5"/>
  <c r="S348" i="5"/>
  <c r="K348" i="5"/>
  <c r="C348" i="5"/>
  <c r="A433" i="6"/>
  <c r="S432" i="6"/>
  <c r="O432" i="6"/>
  <c r="K432" i="6"/>
  <c r="G432" i="6"/>
  <c r="V432" i="6"/>
  <c r="N432" i="6"/>
  <c r="F432" i="6"/>
  <c r="T432" i="6"/>
  <c r="L432" i="6"/>
  <c r="D432" i="6"/>
  <c r="U432" i="6"/>
  <c r="Q432" i="6"/>
  <c r="M432" i="6"/>
  <c r="I432" i="6"/>
  <c r="E432" i="6"/>
  <c r="R432" i="6"/>
  <c r="J432" i="6"/>
  <c r="B432" i="6"/>
  <c r="C432" i="6" s="1"/>
  <c r="P432" i="6"/>
  <c r="H432" i="6"/>
  <c r="V349" i="5" l="1"/>
  <c r="R349" i="5"/>
  <c r="N349" i="5"/>
  <c r="J349" i="5"/>
  <c r="F349" i="5"/>
  <c r="B349" i="5"/>
  <c r="S349" i="5"/>
  <c r="K349" i="5"/>
  <c r="C349" i="5"/>
  <c r="Q349" i="5"/>
  <c r="I349" i="5"/>
  <c r="T349" i="5"/>
  <c r="P349" i="5"/>
  <c r="L349" i="5"/>
  <c r="H349" i="5"/>
  <c r="D349" i="5"/>
  <c r="A350" i="5"/>
  <c r="O349" i="5"/>
  <c r="G349" i="5"/>
  <c r="U349" i="5"/>
  <c r="M349" i="5"/>
  <c r="E349" i="5"/>
  <c r="A434" i="6"/>
  <c r="S433" i="6"/>
  <c r="O433" i="6"/>
  <c r="K433" i="6"/>
  <c r="G433" i="6"/>
  <c r="T433" i="6"/>
  <c r="L433" i="6"/>
  <c r="D433" i="6"/>
  <c r="R433" i="6"/>
  <c r="J433" i="6"/>
  <c r="B433" i="6"/>
  <c r="C433" i="6" s="1"/>
  <c r="U433" i="6"/>
  <c r="Q433" i="6"/>
  <c r="M433" i="6"/>
  <c r="I433" i="6"/>
  <c r="E433" i="6"/>
  <c r="P433" i="6"/>
  <c r="H433" i="6"/>
  <c r="V433" i="6"/>
  <c r="N433" i="6"/>
  <c r="F433" i="6"/>
  <c r="V350" i="5" l="1"/>
  <c r="R350" i="5"/>
  <c r="N350" i="5"/>
  <c r="J350" i="5"/>
  <c r="F350" i="5"/>
  <c r="B350" i="5"/>
  <c r="Q350" i="5"/>
  <c r="I350" i="5"/>
  <c r="A351" i="5"/>
  <c r="O350" i="5"/>
  <c r="G350" i="5"/>
  <c r="T350" i="5"/>
  <c r="P350" i="5"/>
  <c r="L350" i="5"/>
  <c r="H350" i="5"/>
  <c r="D350" i="5"/>
  <c r="U350" i="5"/>
  <c r="M350" i="5"/>
  <c r="E350" i="5"/>
  <c r="S350" i="5"/>
  <c r="K350" i="5"/>
  <c r="C350" i="5"/>
  <c r="A435" i="6"/>
  <c r="S434" i="6"/>
  <c r="O434" i="6"/>
  <c r="K434" i="6"/>
  <c r="G434" i="6"/>
  <c r="V434" i="6"/>
  <c r="N434" i="6"/>
  <c r="F434" i="6"/>
  <c r="T434" i="6"/>
  <c r="L434" i="6"/>
  <c r="D434" i="6"/>
  <c r="U434" i="6"/>
  <c r="Q434" i="6"/>
  <c r="M434" i="6"/>
  <c r="I434" i="6"/>
  <c r="E434" i="6"/>
  <c r="R434" i="6"/>
  <c r="J434" i="6"/>
  <c r="B434" i="6"/>
  <c r="C434" i="6" s="1"/>
  <c r="P434" i="6"/>
  <c r="H434" i="6"/>
  <c r="A352" i="5" l="1"/>
  <c r="S351" i="5"/>
  <c r="V351" i="5"/>
  <c r="R351" i="5"/>
  <c r="N351" i="5"/>
  <c r="J351" i="5"/>
  <c r="F351" i="5"/>
  <c r="B351" i="5"/>
  <c r="K351" i="5"/>
  <c r="C351" i="5"/>
  <c r="I351" i="5"/>
  <c r="U351" i="5"/>
  <c r="Q351" i="5"/>
  <c r="T351" i="5"/>
  <c r="P351" i="5"/>
  <c r="L351" i="5"/>
  <c r="H351" i="5"/>
  <c r="D351" i="5"/>
  <c r="O351" i="5"/>
  <c r="G351" i="5"/>
  <c r="M351" i="5"/>
  <c r="E351" i="5"/>
  <c r="A436" i="6"/>
  <c r="S435" i="6"/>
  <c r="O435" i="6"/>
  <c r="K435" i="6"/>
  <c r="G435" i="6"/>
  <c r="T435" i="6"/>
  <c r="L435" i="6"/>
  <c r="D435" i="6"/>
  <c r="R435" i="6"/>
  <c r="J435" i="6"/>
  <c r="B435" i="6"/>
  <c r="C435" i="6" s="1"/>
  <c r="U435" i="6"/>
  <c r="Q435" i="6"/>
  <c r="M435" i="6"/>
  <c r="I435" i="6"/>
  <c r="E435" i="6"/>
  <c r="P435" i="6"/>
  <c r="H435" i="6"/>
  <c r="V435" i="6"/>
  <c r="N435" i="6"/>
  <c r="F435" i="6"/>
  <c r="A353" i="5" l="1"/>
  <c r="S352" i="5"/>
  <c r="O352" i="5"/>
  <c r="K352" i="5"/>
  <c r="G352" i="5"/>
  <c r="C352" i="5"/>
  <c r="T352" i="5"/>
  <c r="P352" i="5"/>
  <c r="L352" i="5"/>
  <c r="H352" i="5"/>
  <c r="D352" i="5"/>
  <c r="U352" i="5"/>
  <c r="Q352" i="5"/>
  <c r="M352" i="5"/>
  <c r="I352" i="5"/>
  <c r="E352" i="5"/>
  <c r="V352" i="5"/>
  <c r="R352" i="5"/>
  <c r="N352" i="5"/>
  <c r="J352" i="5"/>
  <c r="F352" i="5"/>
  <c r="B352" i="5"/>
  <c r="A437" i="6"/>
  <c r="S436" i="6"/>
  <c r="O436" i="6"/>
  <c r="K436" i="6"/>
  <c r="G436" i="6"/>
  <c r="V436" i="6"/>
  <c r="N436" i="6"/>
  <c r="F436" i="6"/>
  <c r="T436" i="6"/>
  <c r="L436" i="6"/>
  <c r="D436" i="6"/>
  <c r="U436" i="6"/>
  <c r="Q436" i="6"/>
  <c r="M436" i="6"/>
  <c r="I436" i="6"/>
  <c r="E436" i="6"/>
  <c r="R436" i="6"/>
  <c r="J436" i="6"/>
  <c r="B436" i="6"/>
  <c r="C436" i="6" s="1"/>
  <c r="P436" i="6"/>
  <c r="H436" i="6"/>
  <c r="A354" i="5" l="1"/>
  <c r="S353" i="5"/>
  <c r="O353" i="5"/>
  <c r="K353" i="5"/>
  <c r="G353" i="5"/>
  <c r="C353" i="5"/>
  <c r="T353" i="5"/>
  <c r="P353" i="5"/>
  <c r="L353" i="5"/>
  <c r="H353" i="5"/>
  <c r="D353" i="5"/>
  <c r="U353" i="5"/>
  <c r="Q353" i="5"/>
  <c r="M353" i="5"/>
  <c r="I353" i="5"/>
  <c r="E353" i="5"/>
  <c r="V353" i="5"/>
  <c r="R353" i="5"/>
  <c r="N353" i="5"/>
  <c r="J353" i="5"/>
  <c r="F353" i="5"/>
  <c r="B353" i="5"/>
  <c r="A438" i="6"/>
  <c r="S437" i="6"/>
  <c r="O437" i="6"/>
  <c r="K437" i="6"/>
  <c r="G437" i="6"/>
  <c r="T437" i="6"/>
  <c r="L437" i="6"/>
  <c r="D437" i="6"/>
  <c r="R437" i="6"/>
  <c r="J437" i="6"/>
  <c r="B437" i="6"/>
  <c r="C437" i="6" s="1"/>
  <c r="U437" i="6"/>
  <c r="Q437" i="6"/>
  <c r="M437" i="6"/>
  <c r="I437" i="6"/>
  <c r="E437" i="6"/>
  <c r="P437" i="6"/>
  <c r="H437" i="6"/>
  <c r="V437" i="6"/>
  <c r="N437" i="6"/>
  <c r="F437" i="6"/>
  <c r="A355" i="5" l="1"/>
  <c r="S354" i="5"/>
  <c r="O354" i="5"/>
  <c r="K354" i="5"/>
  <c r="G354" i="5"/>
  <c r="C354" i="5"/>
  <c r="T354" i="5"/>
  <c r="P354" i="5"/>
  <c r="L354" i="5"/>
  <c r="H354" i="5"/>
  <c r="D354" i="5"/>
  <c r="U354" i="5"/>
  <c r="Q354" i="5"/>
  <c r="M354" i="5"/>
  <c r="I354" i="5"/>
  <c r="E354" i="5"/>
  <c r="V354" i="5"/>
  <c r="R354" i="5"/>
  <c r="N354" i="5"/>
  <c r="J354" i="5"/>
  <c r="F354" i="5"/>
  <c r="B354" i="5"/>
  <c r="A439" i="6"/>
  <c r="S438" i="6"/>
  <c r="O438" i="6"/>
  <c r="K438" i="6"/>
  <c r="G438" i="6"/>
  <c r="V438" i="6"/>
  <c r="N438" i="6"/>
  <c r="F438" i="6"/>
  <c r="T438" i="6"/>
  <c r="L438" i="6"/>
  <c r="D438" i="6"/>
  <c r="U438" i="6"/>
  <c r="Q438" i="6"/>
  <c r="M438" i="6"/>
  <c r="I438" i="6"/>
  <c r="E438" i="6"/>
  <c r="R438" i="6"/>
  <c r="J438" i="6"/>
  <c r="B438" i="6"/>
  <c r="C438" i="6" s="1"/>
  <c r="P438" i="6"/>
  <c r="H438" i="6"/>
  <c r="A356" i="5" l="1"/>
  <c r="S355" i="5"/>
  <c r="O355" i="5"/>
  <c r="K355" i="5"/>
  <c r="G355" i="5"/>
  <c r="C355" i="5"/>
  <c r="T355" i="5"/>
  <c r="P355" i="5"/>
  <c r="L355" i="5"/>
  <c r="H355" i="5"/>
  <c r="D355" i="5"/>
  <c r="U355" i="5"/>
  <c r="Q355" i="5"/>
  <c r="M355" i="5"/>
  <c r="I355" i="5"/>
  <c r="E355" i="5"/>
  <c r="V355" i="5"/>
  <c r="R355" i="5"/>
  <c r="N355" i="5"/>
  <c r="J355" i="5"/>
  <c r="F355" i="5"/>
  <c r="B355" i="5"/>
  <c r="A440" i="6"/>
  <c r="S439" i="6"/>
  <c r="O439" i="6"/>
  <c r="K439" i="6"/>
  <c r="G439" i="6"/>
  <c r="T439" i="6"/>
  <c r="L439" i="6"/>
  <c r="D439" i="6"/>
  <c r="R439" i="6"/>
  <c r="J439" i="6"/>
  <c r="B439" i="6"/>
  <c r="C439" i="6" s="1"/>
  <c r="U439" i="6"/>
  <c r="Q439" i="6"/>
  <c r="M439" i="6"/>
  <c r="I439" i="6"/>
  <c r="E439" i="6"/>
  <c r="P439" i="6"/>
  <c r="H439" i="6"/>
  <c r="V439" i="6"/>
  <c r="N439" i="6"/>
  <c r="F439" i="6"/>
  <c r="A357" i="5" l="1"/>
  <c r="S356" i="5"/>
  <c r="O356" i="5"/>
  <c r="K356" i="5"/>
  <c r="G356" i="5"/>
  <c r="C356" i="5"/>
  <c r="T356" i="5"/>
  <c r="P356" i="5"/>
  <c r="L356" i="5"/>
  <c r="H356" i="5"/>
  <c r="D356" i="5"/>
  <c r="U356" i="5"/>
  <c r="Q356" i="5"/>
  <c r="M356" i="5"/>
  <c r="I356" i="5"/>
  <c r="E356" i="5"/>
  <c r="V356" i="5"/>
  <c r="R356" i="5"/>
  <c r="N356" i="5"/>
  <c r="J356" i="5"/>
  <c r="F356" i="5"/>
  <c r="B356" i="5"/>
  <c r="A441" i="6"/>
  <c r="S440" i="6"/>
  <c r="O440" i="6"/>
  <c r="K440" i="6"/>
  <c r="G440" i="6"/>
  <c r="V440" i="6"/>
  <c r="N440" i="6"/>
  <c r="F440" i="6"/>
  <c r="T440" i="6"/>
  <c r="L440" i="6"/>
  <c r="D440" i="6"/>
  <c r="U440" i="6"/>
  <c r="Q440" i="6"/>
  <c r="M440" i="6"/>
  <c r="I440" i="6"/>
  <c r="E440" i="6"/>
  <c r="R440" i="6"/>
  <c r="J440" i="6"/>
  <c r="B440" i="6"/>
  <c r="C440" i="6" s="1"/>
  <c r="P440" i="6"/>
  <c r="H440" i="6"/>
  <c r="A358" i="5" l="1"/>
  <c r="S357" i="5"/>
  <c r="O357" i="5"/>
  <c r="K357" i="5"/>
  <c r="G357" i="5"/>
  <c r="C357" i="5"/>
  <c r="T357" i="5"/>
  <c r="P357" i="5"/>
  <c r="L357" i="5"/>
  <c r="H357" i="5"/>
  <c r="D357" i="5"/>
  <c r="U357" i="5"/>
  <c r="Q357" i="5"/>
  <c r="M357" i="5"/>
  <c r="I357" i="5"/>
  <c r="E357" i="5"/>
  <c r="V357" i="5"/>
  <c r="R357" i="5"/>
  <c r="N357" i="5"/>
  <c r="J357" i="5"/>
  <c r="F357" i="5"/>
  <c r="B357" i="5"/>
  <c r="A442" i="6"/>
  <c r="S441" i="6"/>
  <c r="O441" i="6"/>
  <c r="K441" i="6"/>
  <c r="G441" i="6"/>
  <c r="T441" i="6"/>
  <c r="L441" i="6"/>
  <c r="D441" i="6"/>
  <c r="R441" i="6"/>
  <c r="J441" i="6"/>
  <c r="B441" i="6"/>
  <c r="C441" i="6" s="1"/>
  <c r="U441" i="6"/>
  <c r="Q441" i="6"/>
  <c r="M441" i="6"/>
  <c r="I441" i="6"/>
  <c r="E441" i="6"/>
  <c r="P441" i="6"/>
  <c r="H441" i="6"/>
  <c r="V441" i="6"/>
  <c r="N441" i="6"/>
  <c r="F441" i="6"/>
  <c r="A359" i="5" l="1"/>
  <c r="S358" i="5"/>
  <c r="O358" i="5"/>
  <c r="K358" i="5"/>
  <c r="G358" i="5"/>
  <c r="C358" i="5"/>
  <c r="T358" i="5"/>
  <c r="P358" i="5"/>
  <c r="L358" i="5"/>
  <c r="H358" i="5"/>
  <c r="D358" i="5"/>
  <c r="U358" i="5"/>
  <c r="Q358" i="5"/>
  <c r="M358" i="5"/>
  <c r="I358" i="5"/>
  <c r="E358" i="5"/>
  <c r="V358" i="5"/>
  <c r="R358" i="5"/>
  <c r="N358" i="5"/>
  <c r="J358" i="5"/>
  <c r="F358" i="5"/>
  <c r="B358" i="5"/>
  <c r="A443" i="6"/>
  <c r="S442" i="6"/>
  <c r="O442" i="6"/>
  <c r="K442" i="6"/>
  <c r="G442" i="6"/>
  <c r="V442" i="6"/>
  <c r="N442" i="6"/>
  <c r="F442" i="6"/>
  <c r="T442" i="6"/>
  <c r="L442" i="6"/>
  <c r="D442" i="6"/>
  <c r="U442" i="6"/>
  <c r="Q442" i="6"/>
  <c r="M442" i="6"/>
  <c r="I442" i="6"/>
  <c r="E442" i="6"/>
  <c r="R442" i="6"/>
  <c r="J442" i="6"/>
  <c r="B442" i="6"/>
  <c r="C442" i="6" s="1"/>
  <c r="P442" i="6"/>
  <c r="H442" i="6"/>
  <c r="A360" i="5" l="1"/>
  <c r="S359" i="5"/>
  <c r="O359" i="5"/>
  <c r="K359" i="5"/>
  <c r="G359" i="5"/>
  <c r="C359" i="5"/>
  <c r="T359" i="5"/>
  <c r="P359" i="5"/>
  <c r="L359" i="5"/>
  <c r="H359" i="5"/>
  <c r="D359" i="5"/>
  <c r="U359" i="5"/>
  <c r="Q359" i="5"/>
  <c r="M359" i="5"/>
  <c r="I359" i="5"/>
  <c r="E359" i="5"/>
  <c r="V359" i="5"/>
  <c r="R359" i="5"/>
  <c r="N359" i="5"/>
  <c r="J359" i="5"/>
  <c r="F359" i="5"/>
  <c r="B359" i="5"/>
  <c r="A444" i="6"/>
  <c r="S443" i="6"/>
  <c r="O443" i="6"/>
  <c r="K443" i="6"/>
  <c r="G443" i="6"/>
  <c r="T443" i="6"/>
  <c r="L443" i="6"/>
  <c r="D443" i="6"/>
  <c r="R443" i="6"/>
  <c r="J443" i="6"/>
  <c r="B443" i="6"/>
  <c r="C443" i="6" s="1"/>
  <c r="U443" i="6"/>
  <c r="Q443" i="6"/>
  <c r="M443" i="6"/>
  <c r="I443" i="6"/>
  <c r="E443" i="6"/>
  <c r="P443" i="6"/>
  <c r="H443" i="6"/>
  <c r="V443" i="6"/>
  <c r="N443" i="6"/>
  <c r="F443" i="6"/>
  <c r="A361" i="5" l="1"/>
  <c r="S360" i="5"/>
  <c r="O360" i="5"/>
  <c r="K360" i="5"/>
  <c r="G360" i="5"/>
  <c r="C360" i="5"/>
  <c r="T360" i="5"/>
  <c r="P360" i="5"/>
  <c r="L360" i="5"/>
  <c r="H360" i="5"/>
  <c r="D360" i="5"/>
  <c r="U360" i="5"/>
  <c r="Q360" i="5"/>
  <c r="M360" i="5"/>
  <c r="I360" i="5"/>
  <c r="E360" i="5"/>
  <c r="V360" i="5"/>
  <c r="R360" i="5"/>
  <c r="N360" i="5"/>
  <c r="J360" i="5"/>
  <c r="F360" i="5"/>
  <c r="B360" i="5"/>
  <c r="A445" i="6"/>
  <c r="S444" i="6"/>
  <c r="O444" i="6"/>
  <c r="K444" i="6"/>
  <c r="G444" i="6"/>
  <c r="V444" i="6"/>
  <c r="N444" i="6"/>
  <c r="F444" i="6"/>
  <c r="T444" i="6"/>
  <c r="L444" i="6"/>
  <c r="D444" i="6"/>
  <c r="U444" i="6"/>
  <c r="Q444" i="6"/>
  <c r="M444" i="6"/>
  <c r="I444" i="6"/>
  <c r="E444" i="6"/>
  <c r="R444" i="6"/>
  <c r="J444" i="6"/>
  <c r="B444" i="6"/>
  <c r="C444" i="6" s="1"/>
  <c r="P444" i="6"/>
  <c r="H444" i="6"/>
  <c r="A362" i="5" l="1"/>
  <c r="S361" i="5"/>
  <c r="O361" i="5"/>
  <c r="K361" i="5"/>
  <c r="G361" i="5"/>
  <c r="C361" i="5"/>
  <c r="T361" i="5"/>
  <c r="P361" i="5"/>
  <c r="L361" i="5"/>
  <c r="H361" i="5"/>
  <c r="D361" i="5"/>
  <c r="U361" i="5"/>
  <c r="Q361" i="5"/>
  <c r="M361" i="5"/>
  <c r="I361" i="5"/>
  <c r="E361" i="5"/>
  <c r="V361" i="5"/>
  <c r="R361" i="5"/>
  <c r="N361" i="5"/>
  <c r="J361" i="5"/>
  <c r="F361" i="5"/>
  <c r="B361" i="5"/>
  <c r="V445" i="6"/>
  <c r="R445" i="6"/>
  <c r="U445" i="6"/>
  <c r="Q445" i="6"/>
  <c r="M445" i="6"/>
  <c r="I445" i="6"/>
  <c r="E445" i="6"/>
  <c r="L445" i="6"/>
  <c r="D445" i="6"/>
  <c r="J445" i="6"/>
  <c r="B445" i="6"/>
  <c r="C445" i="6" s="1"/>
  <c r="T445" i="6"/>
  <c r="A446" i="6"/>
  <c r="S445" i="6"/>
  <c r="O445" i="6"/>
  <c r="K445" i="6"/>
  <c r="G445" i="6"/>
  <c r="P445" i="6"/>
  <c r="H445" i="6"/>
  <c r="N445" i="6"/>
  <c r="F445" i="6"/>
  <c r="A363" i="5" l="1"/>
  <c r="S362" i="5"/>
  <c r="O362" i="5"/>
  <c r="K362" i="5"/>
  <c r="G362" i="5"/>
  <c r="C362" i="5"/>
  <c r="T362" i="5"/>
  <c r="P362" i="5"/>
  <c r="L362" i="5"/>
  <c r="H362" i="5"/>
  <c r="D362" i="5"/>
  <c r="U362" i="5"/>
  <c r="Q362" i="5"/>
  <c r="M362" i="5"/>
  <c r="I362" i="5"/>
  <c r="E362" i="5"/>
  <c r="V362" i="5"/>
  <c r="R362" i="5"/>
  <c r="N362" i="5"/>
  <c r="J362" i="5"/>
  <c r="F362" i="5"/>
  <c r="B362" i="5"/>
  <c r="V446" i="6"/>
  <c r="R446" i="6"/>
  <c r="N446" i="6"/>
  <c r="J446" i="6"/>
  <c r="F446" i="6"/>
  <c r="B446" i="6"/>
  <c r="C446" i="6" s="1"/>
  <c r="U446" i="6"/>
  <c r="Q446" i="6"/>
  <c r="M446" i="6"/>
  <c r="I446" i="6"/>
  <c r="E446" i="6"/>
  <c r="T446" i="6"/>
  <c r="P446" i="6"/>
  <c r="L446" i="6"/>
  <c r="H446" i="6"/>
  <c r="D446" i="6"/>
  <c r="A447" i="6"/>
  <c r="S446" i="6"/>
  <c r="O446" i="6"/>
  <c r="K446" i="6"/>
  <c r="G446" i="6"/>
  <c r="A364" i="5" l="1"/>
  <c r="S363" i="5"/>
  <c r="O363" i="5"/>
  <c r="K363" i="5"/>
  <c r="G363" i="5"/>
  <c r="C363" i="5"/>
  <c r="T363" i="5"/>
  <c r="P363" i="5"/>
  <c r="L363" i="5"/>
  <c r="H363" i="5"/>
  <c r="D363" i="5"/>
  <c r="U363" i="5"/>
  <c r="Q363" i="5"/>
  <c r="M363" i="5"/>
  <c r="I363" i="5"/>
  <c r="E363" i="5"/>
  <c r="V363" i="5"/>
  <c r="R363" i="5"/>
  <c r="N363" i="5"/>
  <c r="J363" i="5"/>
  <c r="F363" i="5"/>
  <c r="B363" i="5"/>
  <c r="V447" i="6"/>
  <c r="R447" i="6"/>
  <c r="N447" i="6"/>
  <c r="J447" i="6"/>
  <c r="F447" i="6"/>
  <c r="B447" i="6"/>
  <c r="C447" i="6" s="1"/>
  <c r="U447" i="6"/>
  <c r="Q447" i="6"/>
  <c r="M447" i="6"/>
  <c r="I447" i="6"/>
  <c r="E447" i="6"/>
  <c r="T447" i="6"/>
  <c r="P447" i="6"/>
  <c r="L447" i="6"/>
  <c r="H447" i="6"/>
  <c r="D447" i="6"/>
  <c r="A448" i="6"/>
  <c r="S447" i="6"/>
  <c r="O447" i="6"/>
  <c r="K447" i="6"/>
  <c r="G447" i="6"/>
  <c r="A365" i="5" l="1"/>
  <c r="S364" i="5"/>
  <c r="O364" i="5"/>
  <c r="K364" i="5"/>
  <c r="G364" i="5"/>
  <c r="C364" i="5"/>
  <c r="T364" i="5"/>
  <c r="P364" i="5"/>
  <c r="L364" i="5"/>
  <c r="H364" i="5"/>
  <c r="D364" i="5"/>
  <c r="U364" i="5"/>
  <c r="Q364" i="5"/>
  <c r="M364" i="5"/>
  <c r="I364" i="5"/>
  <c r="E364" i="5"/>
  <c r="V364" i="5"/>
  <c r="R364" i="5"/>
  <c r="N364" i="5"/>
  <c r="J364" i="5"/>
  <c r="F364" i="5"/>
  <c r="B364" i="5"/>
  <c r="V448" i="6"/>
  <c r="R448" i="6"/>
  <c r="N448" i="6"/>
  <c r="J448" i="6"/>
  <c r="F448" i="6"/>
  <c r="B448" i="6"/>
  <c r="C448" i="6" s="1"/>
  <c r="U448" i="6"/>
  <c r="Q448" i="6"/>
  <c r="M448" i="6"/>
  <c r="I448" i="6"/>
  <c r="E448" i="6"/>
  <c r="T448" i="6"/>
  <c r="P448" i="6"/>
  <c r="L448" i="6"/>
  <c r="H448" i="6"/>
  <c r="D448" i="6"/>
  <c r="A449" i="6"/>
  <c r="S448" i="6"/>
  <c r="O448" i="6"/>
  <c r="K448" i="6"/>
  <c r="G448" i="6"/>
  <c r="A366" i="5" l="1"/>
  <c r="S365" i="5"/>
  <c r="O365" i="5"/>
  <c r="K365" i="5"/>
  <c r="G365" i="5"/>
  <c r="C365" i="5"/>
  <c r="T365" i="5"/>
  <c r="P365" i="5"/>
  <c r="L365" i="5"/>
  <c r="H365" i="5"/>
  <c r="D365" i="5"/>
  <c r="U365" i="5"/>
  <c r="Q365" i="5"/>
  <c r="M365" i="5"/>
  <c r="I365" i="5"/>
  <c r="E365" i="5"/>
  <c r="V365" i="5"/>
  <c r="R365" i="5"/>
  <c r="N365" i="5"/>
  <c r="J365" i="5"/>
  <c r="F365" i="5"/>
  <c r="B365" i="5"/>
  <c r="V449" i="6"/>
  <c r="R449" i="6"/>
  <c r="N449" i="6"/>
  <c r="J449" i="6"/>
  <c r="F449" i="6"/>
  <c r="B449" i="6"/>
  <c r="C449" i="6" s="1"/>
  <c r="U449" i="6"/>
  <c r="Q449" i="6"/>
  <c r="M449" i="6"/>
  <c r="I449" i="6"/>
  <c r="E449" i="6"/>
  <c r="T449" i="6"/>
  <c r="P449" i="6"/>
  <c r="L449" i="6"/>
  <c r="H449" i="6"/>
  <c r="D449" i="6"/>
  <c r="A450" i="6"/>
  <c r="S449" i="6"/>
  <c r="O449" i="6"/>
  <c r="K449" i="6"/>
  <c r="G449" i="6"/>
  <c r="A367" i="5" l="1"/>
  <c r="S366" i="5"/>
  <c r="O366" i="5"/>
  <c r="K366" i="5"/>
  <c r="G366" i="5"/>
  <c r="C366" i="5"/>
  <c r="T366" i="5"/>
  <c r="P366" i="5"/>
  <c r="L366" i="5"/>
  <c r="H366" i="5"/>
  <c r="D366" i="5"/>
  <c r="U366" i="5"/>
  <c r="Q366" i="5"/>
  <c r="M366" i="5"/>
  <c r="I366" i="5"/>
  <c r="E366" i="5"/>
  <c r="V366" i="5"/>
  <c r="R366" i="5"/>
  <c r="N366" i="5"/>
  <c r="J366" i="5"/>
  <c r="F366" i="5"/>
  <c r="B366" i="5"/>
  <c r="V450" i="6"/>
  <c r="R450" i="6"/>
  <c r="N450" i="6"/>
  <c r="J450" i="6"/>
  <c r="F450" i="6"/>
  <c r="B450" i="6"/>
  <c r="C450" i="6" s="1"/>
  <c r="U450" i="6"/>
  <c r="Q450" i="6"/>
  <c r="M450" i="6"/>
  <c r="I450" i="6"/>
  <c r="E450" i="6"/>
  <c r="T450" i="6"/>
  <c r="P450" i="6"/>
  <c r="L450" i="6"/>
  <c r="H450" i="6"/>
  <c r="D450" i="6"/>
  <c r="A451" i="6"/>
  <c r="S450" i="6"/>
  <c r="O450" i="6"/>
  <c r="K450" i="6"/>
  <c r="G450" i="6"/>
  <c r="A368" i="5" l="1"/>
  <c r="S367" i="5"/>
  <c r="O367" i="5"/>
  <c r="K367" i="5"/>
  <c r="G367" i="5"/>
  <c r="C367" i="5"/>
  <c r="T367" i="5"/>
  <c r="P367" i="5"/>
  <c r="L367" i="5"/>
  <c r="H367" i="5"/>
  <c r="D367" i="5"/>
  <c r="U367" i="5"/>
  <c r="Q367" i="5"/>
  <c r="M367" i="5"/>
  <c r="I367" i="5"/>
  <c r="E367" i="5"/>
  <c r="V367" i="5"/>
  <c r="R367" i="5"/>
  <c r="N367" i="5"/>
  <c r="J367" i="5"/>
  <c r="F367" i="5"/>
  <c r="B367" i="5"/>
  <c r="V451" i="6"/>
  <c r="R451" i="6"/>
  <c r="N451" i="6"/>
  <c r="J451" i="6"/>
  <c r="F451" i="6"/>
  <c r="B451" i="6"/>
  <c r="C451" i="6" s="1"/>
  <c r="U451" i="6"/>
  <c r="Q451" i="6"/>
  <c r="M451" i="6"/>
  <c r="I451" i="6"/>
  <c r="E451" i="6"/>
  <c r="T451" i="6"/>
  <c r="P451" i="6"/>
  <c r="L451" i="6"/>
  <c r="H451" i="6"/>
  <c r="D451" i="6"/>
  <c r="A452" i="6"/>
  <c r="S451" i="6"/>
  <c r="O451" i="6"/>
  <c r="K451" i="6"/>
  <c r="G451" i="6"/>
  <c r="A369" i="5" l="1"/>
  <c r="S368" i="5"/>
  <c r="O368" i="5"/>
  <c r="K368" i="5"/>
  <c r="G368" i="5"/>
  <c r="C368" i="5"/>
  <c r="T368" i="5"/>
  <c r="P368" i="5"/>
  <c r="L368" i="5"/>
  <c r="H368" i="5"/>
  <c r="D368" i="5"/>
  <c r="U368" i="5"/>
  <c r="Q368" i="5"/>
  <c r="M368" i="5"/>
  <c r="I368" i="5"/>
  <c r="E368" i="5"/>
  <c r="V368" i="5"/>
  <c r="R368" i="5"/>
  <c r="N368" i="5"/>
  <c r="J368" i="5"/>
  <c r="F368" i="5"/>
  <c r="B368" i="5"/>
  <c r="V452" i="6"/>
  <c r="R452" i="6"/>
  <c r="N452" i="6"/>
  <c r="J452" i="6"/>
  <c r="F452" i="6"/>
  <c r="B452" i="6"/>
  <c r="C452" i="6" s="1"/>
  <c r="U452" i="6"/>
  <c r="Q452" i="6"/>
  <c r="M452" i="6"/>
  <c r="I452" i="6"/>
  <c r="E452" i="6"/>
  <c r="T452" i="6"/>
  <c r="P452" i="6"/>
  <c r="L452" i="6"/>
  <c r="H452" i="6"/>
  <c r="D452" i="6"/>
  <c r="A453" i="6"/>
  <c r="S452" i="6"/>
  <c r="O452" i="6"/>
  <c r="K452" i="6"/>
  <c r="G452" i="6"/>
  <c r="A370" i="5" l="1"/>
  <c r="S369" i="5"/>
  <c r="O369" i="5"/>
  <c r="K369" i="5"/>
  <c r="G369" i="5"/>
  <c r="C369" i="5"/>
  <c r="T369" i="5"/>
  <c r="P369" i="5"/>
  <c r="L369" i="5"/>
  <c r="H369" i="5"/>
  <c r="D369" i="5"/>
  <c r="U369" i="5"/>
  <c r="Q369" i="5"/>
  <c r="M369" i="5"/>
  <c r="I369" i="5"/>
  <c r="E369" i="5"/>
  <c r="V369" i="5"/>
  <c r="R369" i="5"/>
  <c r="N369" i="5"/>
  <c r="J369" i="5"/>
  <c r="F369" i="5"/>
  <c r="B369" i="5"/>
  <c r="V453" i="6"/>
  <c r="R453" i="6"/>
  <c r="N453" i="6"/>
  <c r="J453" i="6"/>
  <c r="F453" i="6"/>
  <c r="B453" i="6"/>
  <c r="C453" i="6" s="1"/>
  <c r="U453" i="6"/>
  <c r="Q453" i="6"/>
  <c r="M453" i="6"/>
  <c r="I453" i="6"/>
  <c r="E453" i="6"/>
  <c r="T453" i="6"/>
  <c r="P453" i="6"/>
  <c r="L453" i="6"/>
  <c r="H453" i="6"/>
  <c r="D453" i="6"/>
  <c r="A454" i="6"/>
  <c r="S453" i="6"/>
  <c r="O453" i="6"/>
  <c r="K453" i="6"/>
  <c r="G453" i="6"/>
  <c r="A371" i="5" l="1"/>
  <c r="S370" i="5"/>
  <c r="O370" i="5"/>
  <c r="K370" i="5"/>
  <c r="G370" i="5"/>
  <c r="C370" i="5"/>
  <c r="T370" i="5"/>
  <c r="P370" i="5"/>
  <c r="L370" i="5"/>
  <c r="H370" i="5"/>
  <c r="D370" i="5"/>
  <c r="U370" i="5"/>
  <c r="Q370" i="5"/>
  <c r="M370" i="5"/>
  <c r="I370" i="5"/>
  <c r="E370" i="5"/>
  <c r="V370" i="5"/>
  <c r="R370" i="5"/>
  <c r="N370" i="5"/>
  <c r="J370" i="5"/>
  <c r="F370" i="5"/>
  <c r="B370" i="5"/>
  <c r="A455" i="6"/>
  <c r="S454" i="6"/>
  <c r="R454" i="6"/>
  <c r="N454" i="6"/>
  <c r="J454" i="6"/>
  <c r="F454" i="6"/>
  <c r="B454" i="6"/>
  <c r="C454" i="6" s="1"/>
  <c r="Q454" i="6"/>
  <c r="M454" i="6"/>
  <c r="I454" i="6"/>
  <c r="E454" i="6"/>
  <c r="U454" i="6"/>
  <c r="V454" i="6"/>
  <c r="P454" i="6"/>
  <c r="L454" i="6"/>
  <c r="H454" i="6"/>
  <c r="D454" i="6"/>
  <c r="T454" i="6"/>
  <c r="O454" i="6"/>
  <c r="K454" i="6"/>
  <c r="G454" i="6"/>
  <c r="A372" i="5" l="1"/>
  <c r="S371" i="5"/>
  <c r="O371" i="5"/>
  <c r="K371" i="5"/>
  <c r="G371" i="5"/>
  <c r="C371" i="5"/>
  <c r="T371" i="5"/>
  <c r="P371" i="5"/>
  <c r="L371" i="5"/>
  <c r="H371" i="5"/>
  <c r="D371" i="5"/>
  <c r="U371" i="5"/>
  <c r="Q371" i="5"/>
  <c r="M371" i="5"/>
  <c r="I371" i="5"/>
  <c r="E371" i="5"/>
  <c r="V371" i="5"/>
  <c r="R371" i="5"/>
  <c r="N371" i="5"/>
  <c r="J371" i="5"/>
  <c r="F371" i="5"/>
  <c r="B371" i="5"/>
  <c r="A456" i="6"/>
  <c r="S455" i="6"/>
  <c r="O455" i="6"/>
  <c r="K455" i="6"/>
  <c r="G455" i="6"/>
  <c r="T455" i="6"/>
  <c r="L455" i="6"/>
  <c r="D455" i="6"/>
  <c r="R455" i="6"/>
  <c r="J455" i="6"/>
  <c r="B455" i="6"/>
  <c r="C455" i="6" s="1"/>
  <c r="U455" i="6"/>
  <c r="Q455" i="6"/>
  <c r="M455" i="6"/>
  <c r="I455" i="6"/>
  <c r="E455" i="6"/>
  <c r="P455" i="6"/>
  <c r="H455" i="6"/>
  <c r="V455" i="6"/>
  <c r="N455" i="6"/>
  <c r="F455" i="6"/>
  <c r="A373" i="5" l="1"/>
  <c r="S372" i="5"/>
  <c r="O372" i="5"/>
  <c r="K372" i="5"/>
  <c r="G372" i="5"/>
  <c r="C372" i="5"/>
  <c r="T372" i="5"/>
  <c r="P372" i="5"/>
  <c r="L372" i="5"/>
  <c r="H372" i="5"/>
  <c r="D372" i="5"/>
  <c r="U372" i="5"/>
  <c r="Q372" i="5"/>
  <c r="M372" i="5"/>
  <c r="I372" i="5"/>
  <c r="E372" i="5"/>
  <c r="V372" i="5"/>
  <c r="R372" i="5"/>
  <c r="N372" i="5"/>
  <c r="J372" i="5"/>
  <c r="F372" i="5"/>
  <c r="B372" i="5"/>
  <c r="A457" i="6"/>
  <c r="S456" i="6"/>
  <c r="O456" i="6"/>
  <c r="K456" i="6"/>
  <c r="G456" i="6"/>
  <c r="V456" i="6"/>
  <c r="N456" i="6"/>
  <c r="F456" i="6"/>
  <c r="T456" i="6"/>
  <c r="L456" i="6"/>
  <c r="D456" i="6"/>
  <c r="U456" i="6"/>
  <c r="Q456" i="6"/>
  <c r="M456" i="6"/>
  <c r="I456" i="6"/>
  <c r="E456" i="6"/>
  <c r="R456" i="6"/>
  <c r="J456" i="6"/>
  <c r="B456" i="6"/>
  <c r="C456" i="6" s="1"/>
  <c r="P456" i="6"/>
  <c r="H456" i="6"/>
  <c r="A374" i="5" l="1"/>
  <c r="S373" i="5"/>
  <c r="O373" i="5"/>
  <c r="K373" i="5"/>
  <c r="G373" i="5"/>
  <c r="C373" i="5"/>
  <c r="T373" i="5"/>
  <c r="P373" i="5"/>
  <c r="L373" i="5"/>
  <c r="H373" i="5"/>
  <c r="D373" i="5"/>
  <c r="U373" i="5"/>
  <c r="Q373" i="5"/>
  <c r="M373" i="5"/>
  <c r="I373" i="5"/>
  <c r="E373" i="5"/>
  <c r="V373" i="5"/>
  <c r="R373" i="5"/>
  <c r="N373" i="5"/>
  <c r="J373" i="5"/>
  <c r="F373" i="5"/>
  <c r="B373" i="5"/>
  <c r="A458" i="6"/>
  <c r="S457" i="6"/>
  <c r="O457" i="6"/>
  <c r="K457" i="6"/>
  <c r="G457" i="6"/>
  <c r="T457" i="6"/>
  <c r="L457" i="6"/>
  <c r="D457" i="6"/>
  <c r="R457" i="6"/>
  <c r="J457" i="6"/>
  <c r="B457" i="6"/>
  <c r="C457" i="6" s="1"/>
  <c r="U457" i="6"/>
  <c r="Q457" i="6"/>
  <c r="M457" i="6"/>
  <c r="I457" i="6"/>
  <c r="E457" i="6"/>
  <c r="P457" i="6"/>
  <c r="H457" i="6"/>
  <c r="V457" i="6"/>
  <c r="N457" i="6"/>
  <c r="F457" i="6"/>
  <c r="A375" i="5" l="1"/>
  <c r="S374" i="5"/>
  <c r="O374" i="5"/>
  <c r="K374" i="5"/>
  <c r="G374" i="5"/>
  <c r="C374" i="5"/>
  <c r="T374" i="5"/>
  <c r="P374" i="5"/>
  <c r="L374" i="5"/>
  <c r="H374" i="5"/>
  <c r="D374" i="5"/>
  <c r="U374" i="5"/>
  <c r="Q374" i="5"/>
  <c r="M374" i="5"/>
  <c r="I374" i="5"/>
  <c r="E374" i="5"/>
  <c r="V374" i="5"/>
  <c r="R374" i="5"/>
  <c r="N374" i="5"/>
  <c r="J374" i="5"/>
  <c r="F374" i="5"/>
  <c r="B374" i="5"/>
  <c r="A459" i="6"/>
  <c r="S458" i="6"/>
  <c r="O458" i="6"/>
  <c r="K458" i="6"/>
  <c r="G458" i="6"/>
  <c r="V458" i="6"/>
  <c r="N458" i="6"/>
  <c r="F458" i="6"/>
  <c r="T458" i="6"/>
  <c r="L458" i="6"/>
  <c r="D458" i="6"/>
  <c r="U458" i="6"/>
  <c r="Q458" i="6"/>
  <c r="M458" i="6"/>
  <c r="I458" i="6"/>
  <c r="E458" i="6"/>
  <c r="R458" i="6"/>
  <c r="J458" i="6"/>
  <c r="B458" i="6"/>
  <c r="C458" i="6" s="1"/>
  <c r="P458" i="6"/>
  <c r="H458" i="6"/>
  <c r="A376" i="5" l="1"/>
  <c r="S375" i="5"/>
  <c r="O375" i="5"/>
  <c r="K375" i="5"/>
  <c r="G375" i="5"/>
  <c r="C375" i="5"/>
  <c r="T375" i="5"/>
  <c r="P375" i="5"/>
  <c r="L375" i="5"/>
  <c r="H375" i="5"/>
  <c r="D375" i="5"/>
  <c r="U375" i="5"/>
  <c r="Q375" i="5"/>
  <c r="M375" i="5"/>
  <c r="I375" i="5"/>
  <c r="E375" i="5"/>
  <c r="V375" i="5"/>
  <c r="R375" i="5"/>
  <c r="N375" i="5"/>
  <c r="J375" i="5"/>
  <c r="F375" i="5"/>
  <c r="B375" i="5"/>
  <c r="A460" i="6"/>
  <c r="S459" i="6"/>
  <c r="O459" i="6"/>
  <c r="K459" i="6"/>
  <c r="G459" i="6"/>
  <c r="T459" i="6"/>
  <c r="L459" i="6"/>
  <c r="D459" i="6"/>
  <c r="R459" i="6"/>
  <c r="J459" i="6"/>
  <c r="B459" i="6"/>
  <c r="C459" i="6" s="1"/>
  <c r="U459" i="6"/>
  <c r="Q459" i="6"/>
  <c r="M459" i="6"/>
  <c r="I459" i="6"/>
  <c r="E459" i="6"/>
  <c r="P459" i="6"/>
  <c r="H459" i="6"/>
  <c r="V459" i="6"/>
  <c r="N459" i="6"/>
  <c r="F459" i="6"/>
  <c r="A377" i="5" l="1"/>
  <c r="S376" i="5"/>
  <c r="O376" i="5"/>
  <c r="K376" i="5"/>
  <c r="G376" i="5"/>
  <c r="C376" i="5"/>
  <c r="T376" i="5"/>
  <c r="P376" i="5"/>
  <c r="L376" i="5"/>
  <c r="H376" i="5"/>
  <c r="D376" i="5"/>
  <c r="U376" i="5"/>
  <c r="Q376" i="5"/>
  <c r="M376" i="5"/>
  <c r="I376" i="5"/>
  <c r="E376" i="5"/>
  <c r="V376" i="5"/>
  <c r="R376" i="5"/>
  <c r="N376" i="5"/>
  <c r="J376" i="5"/>
  <c r="F376" i="5"/>
  <c r="B376" i="5"/>
  <c r="A461" i="6"/>
  <c r="S460" i="6"/>
  <c r="O460" i="6"/>
  <c r="K460" i="6"/>
  <c r="G460" i="6"/>
  <c r="V460" i="6"/>
  <c r="N460" i="6"/>
  <c r="F460" i="6"/>
  <c r="T460" i="6"/>
  <c r="L460" i="6"/>
  <c r="D460" i="6"/>
  <c r="U460" i="6"/>
  <c r="Q460" i="6"/>
  <c r="M460" i="6"/>
  <c r="I460" i="6"/>
  <c r="E460" i="6"/>
  <c r="R460" i="6"/>
  <c r="J460" i="6"/>
  <c r="B460" i="6"/>
  <c r="C460" i="6" s="1"/>
  <c r="P460" i="6"/>
  <c r="H460" i="6"/>
  <c r="A378" i="5" l="1"/>
  <c r="S377" i="5"/>
  <c r="O377" i="5"/>
  <c r="K377" i="5"/>
  <c r="G377" i="5"/>
  <c r="C377" i="5"/>
  <c r="T377" i="5"/>
  <c r="P377" i="5"/>
  <c r="L377" i="5"/>
  <c r="H377" i="5"/>
  <c r="D377" i="5"/>
  <c r="U377" i="5"/>
  <c r="Q377" i="5"/>
  <c r="M377" i="5"/>
  <c r="I377" i="5"/>
  <c r="E377" i="5"/>
  <c r="V377" i="5"/>
  <c r="R377" i="5"/>
  <c r="N377" i="5"/>
  <c r="J377" i="5"/>
  <c r="F377" i="5"/>
  <c r="B377" i="5"/>
  <c r="A462" i="6"/>
  <c r="S461" i="6"/>
  <c r="O461" i="6"/>
  <c r="K461" i="6"/>
  <c r="G461" i="6"/>
  <c r="T461" i="6"/>
  <c r="L461" i="6"/>
  <c r="D461" i="6"/>
  <c r="R461" i="6"/>
  <c r="J461" i="6"/>
  <c r="B461" i="6"/>
  <c r="C461" i="6" s="1"/>
  <c r="U461" i="6"/>
  <c r="Q461" i="6"/>
  <c r="M461" i="6"/>
  <c r="I461" i="6"/>
  <c r="E461" i="6"/>
  <c r="P461" i="6"/>
  <c r="H461" i="6"/>
  <c r="V461" i="6"/>
  <c r="N461" i="6"/>
  <c r="F461" i="6"/>
  <c r="A379" i="5" l="1"/>
  <c r="S378" i="5"/>
  <c r="O378" i="5"/>
  <c r="K378" i="5"/>
  <c r="G378" i="5"/>
  <c r="C378" i="5"/>
  <c r="T378" i="5"/>
  <c r="P378" i="5"/>
  <c r="L378" i="5"/>
  <c r="H378" i="5"/>
  <c r="D378" i="5"/>
  <c r="U378" i="5"/>
  <c r="Q378" i="5"/>
  <c r="M378" i="5"/>
  <c r="I378" i="5"/>
  <c r="E378" i="5"/>
  <c r="V378" i="5"/>
  <c r="R378" i="5"/>
  <c r="N378" i="5"/>
  <c r="J378" i="5"/>
  <c r="F378" i="5"/>
  <c r="B378" i="5"/>
  <c r="A463" i="6"/>
  <c r="S462" i="6"/>
  <c r="O462" i="6"/>
  <c r="K462" i="6"/>
  <c r="G462" i="6"/>
  <c r="V462" i="6"/>
  <c r="N462" i="6"/>
  <c r="F462" i="6"/>
  <c r="T462" i="6"/>
  <c r="L462" i="6"/>
  <c r="D462" i="6"/>
  <c r="U462" i="6"/>
  <c r="Q462" i="6"/>
  <c r="M462" i="6"/>
  <c r="I462" i="6"/>
  <c r="E462" i="6"/>
  <c r="R462" i="6"/>
  <c r="J462" i="6"/>
  <c r="B462" i="6"/>
  <c r="C462" i="6" s="1"/>
  <c r="P462" i="6"/>
  <c r="H462" i="6"/>
  <c r="A380" i="5" l="1"/>
  <c r="S379" i="5"/>
  <c r="O379" i="5"/>
  <c r="K379" i="5"/>
  <c r="G379" i="5"/>
  <c r="C379" i="5"/>
  <c r="T379" i="5"/>
  <c r="P379" i="5"/>
  <c r="L379" i="5"/>
  <c r="H379" i="5"/>
  <c r="D379" i="5"/>
  <c r="U379" i="5"/>
  <c r="Q379" i="5"/>
  <c r="M379" i="5"/>
  <c r="I379" i="5"/>
  <c r="E379" i="5"/>
  <c r="V379" i="5"/>
  <c r="R379" i="5"/>
  <c r="N379" i="5"/>
  <c r="J379" i="5"/>
  <c r="F379" i="5"/>
  <c r="B379" i="5"/>
  <c r="A464" i="6"/>
  <c r="S463" i="6"/>
  <c r="O463" i="6"/>
  <c r="K463" i="6"/>
  <c r="G463" i="6"/>
  <c r="T463" i="6"/>
  <c r="L463" i="6"/>
  <c r="D463" i="6"/>
  <c r="R463" i="6"/>
  <c r="J463" i="6"/>
  <c r="B463" i="6"/>
  <c r="C463" i="6" s="1"/>
  <c r="U463" i="6"/>
  <c r="Q463" i="6"/>
  <c r="M463" i="6"/>
  <c r="I463" i="6"/>
  <c r="E463" i="6"/>
  <c r="P463" i="6"/>
  <c r="H463" i="6"/>
  <c r="V463" i="6"/>
  <c r="N463" i="6"/>
  <c r="F463" i="6"/>
  <c r="A381" i="5" l="1"/>
  <c r="S380" i="5"/>
  <c r="O380" i="5"/>
  <c r="K380" i="5"/>
  <c r="G380" i="5"/>
  <c r="C380" i="5"/>
  <c r="T380" i="5"/>
  <c r="P380" i="5"/>
  <c r="L380" i="5"/>
  <c r="H380" i="5"/>
  <c r="D380" i="5"/>
  <c r="U380" i="5"/>
  <c r="Q380" i="5"/>
  <c r="M380" i="5"/>
  <c r="I380" i="5"/>
  <c r="E380" i="5"/>
  <c r="V380" i="5"/>
  <c r="R380" i="5"/>
  <c r="N380" i="5"/>
  <c r="J380" i="5"/>
  <c r="F380" i="5"/>
  <c r="B380" i="5"/>
  <c r="A465" i="6"/>
  <c r="S464" i="6"/>
  <c r="O464" i="6"/>
  <c r="K464" i="6"/>
  <c r="G464" i="6"/>
  <c r="V464" i="6"/>
  <c r="N464" i="6"/>
  <c r="F464" i="6"/>
  <c r="T464" i="6"/>
  <c r="L464" i="6"/>
  <c r="D464" i="6"/>
  <c r="U464" i="6"/>
  <c r="Q464" i="6"/>
  <c r="M464" i="6"/>
  <c r="I464" i="6"/>
  <c r="E464" i="6"/>
  <c r="R464" i="6"/>
  <c r="J464" i="6"/>
  <c r="B464" i="6"/>
  <c r="C464" i="6" s="1"/>
  <c r="P464" i="6"/>
  <c r="H464" i="6"/>
  <c r="A382" i="5" l="1"/>
  <c r="S381" i="5"/>
  <c r="O381" i="5"/>
  <c r="K381" i="5"/>
  <c r="G381" i="5"/>
  <c r="C381" i="5"/>
  <c r="T381" i="5"/>
  <c r="P381" i="5"/>
  <c r="L381" i="5"/>
  <c r="H381" i="5"/>
  <c r="D381" i="5"/>
  <c r="U381" i="5"/>
  <c r="Q381" i="5"/>
  <c r="M381" i="5"/>
  <c r="I381" i="5"/>
  <c r="E381" i="5"/>
  <c r="V381" i="5"/>
  <c r="R381" i="5"/>
  <c r="N381" i="5"/>
  <c r="J381" i="5"/>
  <c r="F381" i="5"/>
  <c r="B381" i="5"/>
  <c r="A466" i="6"/>
  <c r="S465" i="6"/>
  <c r="O465" i="6"/>
  <c r="K465" i="6"/>
  <c r="G465" i="6"/>
  <c r="T465" i="6"/>
  <c r="L465" i="6"/>
  <c r="D465" i="6"/>
  <c r="R465" i="6"/>
  <c r="J465" i="6"/>
  <c r="B465" i="6"/>
  <c r="C465" i="6" s="1"/>
  <c r="U465" i="6"/>
  <c r="Q465" i="6"/>
  <c r="M465" i="6"/>
  <c r="I465" i="6"/>
  <c r="E465" i="6"/>
  <c r="P465" i="6"/>
  <c r="H465" i="6"/>
  <c r="V465" i="6"/>
  <c r="N465" i="6"/>
  <c r="F465" i="6"/>
  <c r="A383" i="5" l="1"/>
  <c r="S382" i="5"/>
  <c r="O382" i="5"/>
  <c r="K382" i="5"/>
  <c r="G382" i="5"/>
  <c r="C382" i="5"/>
  <c r="T382" i="5"/>
  <c r="P382" i="5"/>
  <c r="L382" i="5"/>
  <c r="H382" i="5"/>
  <c r="D382" i="5"/>
  <c r="U382" i="5"/>
  <c r="Q382" i="5"/>
  <c r="M382" i="5"/>
  <c r="I382" i="5"/>
  <c r="E382" i="5"/>
  <c r="V382" i="5"/>
  <c r="R382" i="5"/>
  <c r="N382" i="5"/>
  <c r="J382" i="5"/>
  <c r="F382" i="5"/>
  <c r="B382" i="5"/>
  <c r="A467" i="6"/>
  <c r="S466" i="6"/>
  <c r="O466" i="6"/>
  <c r="K466" i="6"/>
  <c r="G466" i="6"/>
  <c r="V466" i="6"/>
  <c r="N466" i="6"/>
  <c r="F466" i="6"/>
  <c r="T466" i="6"/>
  <c r="L466" i="6"/>
  <c r="D466" i="6"/>
  <c r="U466" i="6"/>
  <c r="Q466" i="6"/>
  <c r="M466" i="6"/>
  <c r="I466" i="6"/>
  <c r="E466" i="6"/>
  <c r="R466" i="6"/>
  <c r="J466" i="6"/>
  <c r="B466" i="6"/>
  <c r="C466" i="6" s="1"/>
  <c r="P466" i="6"/>
  <c r="H466" i="6"/>
  <c r="A384" i="5" l="1"/>
  <c r="S383" i="5"/>
  <c r="O383" i="5"/>
  <c r="K383" i="5"/>
  <c r="G383" i="5"/>
  <c r="C383" i="5"/>
  <c r="T383" i="5"/>
  <c r="P383" i="5"/>
  <c r="L383" i="5"/>
  <c r="H383" i="5"/>
  <c r="D383" i="5"/>
  <c r="U383" i="5"/>
  <c r="Q383" i="5"/>
  <c r="M383" i="5"/>
  <c r="I383" i="5"/>
  <c r="E383" i="5"/>
  <c r="V383" i="5"/>
  <c r="R383" i="5"/>
  <c r="N383" i="5"/>
  <c r="J383" i="5"/>
  <c r="F383" i="5"/>
  <c r="B383" i="5"/>
  <c r="A468" i="6"/>
  <c r="S467" i="6"/>
  <c r="O467" i="6"/>
  <c r="K467" i="6"/>
  <c r="G467" i="6"/>
  <c r="T467" i="6"/>
  <c r="L467" i="6"/>
  <c r="D467" i="6"/>
  <c r="R467" i="6"/>
  <c r="J467" i="6"/>
  <c r="B467" i="6"/>
  <c r="C467" i="6" s="1"/>
  <c r="U467" i="6"/>
  <c r="Q467" i="6"/>
  <c r="M467" i="6"/>
  <c r="I467" i="6"/>
  <c r="E467" i="6"/>
  <c r="P467" i="6"/>
  <c r="H467" i="6"/>
  <c r="V467" i="6"/>
  <c r="N467" i="6"/>
  <c r="F467" i="6"/>
  <c r="A385" i="5" l="1"/>
  <c r="S384" i="5"/>
  <c r="O384" i="5"/>
  <c r="K384" i="5"/>
  <c r="G384" i="5"/>
  <c r="C384" i="5"/>
  <c r="T384" i="5"/>
  <c r="P384" i="5"/>
  <c r="L384" i="5"/>
  <c r="H384" i="5"/>
  <c r="D384" i="5"/>
  <c r="U384" i="5"/>
  <c r="Q384" i="5"/>
  <c r="M384" i="5"/>
  <c r="I384" i="5"/>
  <c r="E384" i="5"/>
  <c r="V384" i="5"/>
  <c r="R384" i="5"/>
  <c r="N384" i="5"/>
  <c r="J384" i="5"/>
  <c r="F384" i="5"/>
  <c r="B384" i="5"/>
  <c r="A469" i="6"/>
  <c r="S468" i="6"/>
  <c r="O468" i="6"/>
  <c r="K468" i="6"/>
  <c r="G468" i="6"/>
  <c r="V468" i="6"/>
  <c r="N468" i="6"/>
  <c r="F468" i="6"/>
  <c r="T468" i="6"/>
  <c r="L468" i="6"/>
  <c r="D468" i="6"/>
  <c r="U468" i="6"/>
  <c r="Q468" i="6"/>
  <c r="M468" i="6"/>
  <c r="I468" i="6"/>
  <c r="E468" i="6"/>
  <c r="R468" i="6"/>
  <c r="J468" i="6"/>
  <c r="B468" i="6"/>
  <c r="C468" i="6" s="1"/>
  <c r="P468" i="6"/>
  <c r="H468" i="6"/>
  <c r="A386" i="5" l="1"/>
  <c r="S385" i="5"/>
  <c r="O385" i="5"/>
  <c r="K385" i="5"/>
  <c r="G385" i="5"/>
  <c r="C385" i="5"/>
  <c r="T385" i="5"/>
  <c r="P385" i="5"/>
  <c r="L385" i="5"/>
  <c r="H385" i="5"/>
  <c r="D385" i="5"/>
  <c r="U385" i="5"/>
  <c r="Q385" i="5"/>
  <c r="M385" i="5"/>
  <c r="I385" i="5"/>
  <c r="E385" i="5"/>
  <c r="V385" i="5"/>
  <c r="R385" i="5"/>
  <c r="N385" i="5"/>
  <c r="J385" i="5"/>
  <c r="F385" i="5"/>
  <c r="B385" i="5"/>
  <c r="A470" i="6"/>
  <c r="S469" i="6"/>
  <c r="O469" i="6"/>
  <c r="K469" i="6"/>
  <c r="G469" i="6"/>
  <c r="T469" i="6"/>
  <c r="L469" i="6"/>
  <c r="D469" i="6"/>
  <c r="R469" i="6"/>
  <c r="J469" i="6"/>
  <c r="B469" i="6"/>
  <c r="C469" i="6" s="1"/>
  <c r="U469" i="6"/>
  <c r="Q469" i="6"/>
  <c r="M469" i="6"/>
  <c r="I469" i="6"/>
  <c r="E469" i="6"/>
  <c r="P469" i="6"/>
  <c r="H469" i="6"/>
  <c r="V469" i="6"/>
  <c r="N469" i="6"/>
  <c r="F469" i="6"/>
  <c r="A387" i="5" l="1"/>
  <c r="S386" i="5"/>
  <c r="O386" i="5"/>
  <c r="K386" i="5"/>
  <c r="G386" i="5"/>
  <c r="C386" i="5"/>
  <c r="T386" i="5"/>
  <c r="P386" i="5"/>
  <c r="L386" i="5"/>
  <c r="H386" i="5"/>
  <c r="D386" i="5"/>
  <c r="U386" i="5"/>
  <c r="Q386" i="5"/>
  <c r="M386" i="5"/>
  <c r="I386" i="5"/>
  <c r="E386" i="5"/>
  <c r="V386" i="5"/>
  <c r="R386" i="5"/>
  <c r="N386" i="5"/>
  <c r="J386" i="5"/>
  <c r="F386" i="5"/>
  <c r="B386" i="5"/>
  <c r="V470" i="6"/>
  <c r="R470" i="6"/>
  <c r="N470" i="6"/>
  <c r="J470" i="6"/>
  <c r="F470" i="6"/>
  <c r="A471" i="6"/>
  <c r="S470" i="6"/>
  <c r="O470" i="6"/>
  <c r="K470" i="6"/>
  <c r="G470" i="6"/>
  <c r="B470" i="6"/>
  <c r="C470" i="6" s="1"/>
  <c r="T470" i="6"/>
  <c r="P470" i="6"/>
  <c r="L470" i="6"/>
  <c r="H470" i="6"/>
  <c r="D470" i="6"/>
  <c r="U470" i="6"/>
  <c r="Q470" i="6"/>
  <c r="M470" i="6"/>
  <c r="I470" i="6"/>
  <c r="E470" i="6"/>
  <c r="A388" i="5" l="1"/>
  <c r="S387" i="5"/>
  <c r="O387" i="5"/>
  <c r="K387" i="5"/>
  <c r="G387" i="5"/>
  <c r="C387" i="5"/>
  <c r="T387" i="5"/>
  <c r="P387" i="5"/>
  <c r="L387" i="5"/>
  <c r="H387" i="5"/>
  <c r="D387" i="5"/>
  <c r="U387" i="5"/>
  <c r="Q387" i="5"/>
  <c r="M387" i="5"/>
  <c r="I387" i="5"/>
  <c r="E387" i="5"/>
  <c r="V387" i="5"/>
  <c r="R387" i="5"/>
  <c r="N387" i="5"/>
  <c r="J387" i="5"/>
  <c r="F387" i="5"/>
  <c r="B387" i="5"/>
  <c r="V471" i="6"/>
  <c r="R471" i="6"/>
  <c r="N471" i="6"/>
  <c r="J471" i="6"/>
  <c r="F471" i="6"/>
  <c r="B471" i="6"/>
  <c r="C471" i="6" s="1"/>
  <c r="U471" i="6"/>
  <c r="Q471" i="6"/>
  <c r="M471" i="6"/>
  <c r="I471" i="6"/>
  <c r="E471" i="6"/>
  <c r="T471" i="6"/>
  <c r="P471" i="6"/>
  <c r="L471" i="6"/>
  <c r="H471" i="6"/>
  <c r="D471" i="6"/>
  <c r="A472" i="6"/>
  <c r="S471" i="6"/>
  <c r="O471" i="6"/>
  <c r="K471" i="6"/>
  <c r="G471" i="6"/>
  <c r="A389" i="5" l="1"/>
  <c r="S388" i="5"/>
  <c r="O388" i="5"/>
  <c r="K388" i="5"/>
  <c r="G388" i="5"/>
  <c r="C388" i="5"/>
  <c r="T388" i="5"/>
  <c r="P388" i="5"/>
  <c r="L388" i="5"/>
  <c r="H388" i="5"/>
  <c r="D388" i="5"/>
  <c r="U388" i="5"/>
  <c r="Q388" i="5"/>
  <c r="M388" i="5"/>
  <c r="I388" i="5"/>
  <c r="E388" i="5"/>
  <c r="V388" i="5"/>
  <c r="R388" i="5"/>
  <c r="N388" i="5"/>
  <c r="J388" i="5"/>
  <c r="F388" i="5"/>
  <c r="B388" i="5"/>
  <c r="V472" i="6"/>
  <c r="R472" i="6"/>
  <c r="N472" i="6"/>
  <c r="J472" i="6"/>
  <c r="F472" i="6"/>
  <c r="B472" i="6"/>
  <c r="C472" i="6" s="1"/>
  <c r="U472" i="6"/>
  <c r="Q472" i="6"/>
  <c r="M472" i="6"/>
  <c r="I472" i="6"/>
  <c r="E472" i="6"/>
  <c r="T472" i="6"/>
  <c r="P472" i="6"/>
  <c r="L472" i="6"/>
  <c r="H472" i="6"/>
  <c r="D472" i="6"/>
  <c r="A473" i="6"/>
  <c r="S472" i="6"/>
  <c r="O472" i="6"/>
  <c r="K472" i="6"/>
  <c r="G472" i="6"/>
  <c r="A390" i="5" l="1"/>
  <c r="S389" i="5"/>
  <c r="O389" i="5"/>
  <c r="K389" i="5"/>
  <c r="G389" i="5"/>
  <c r="C389" i="5"/>
  <c r="T389" i="5"/>
  <c r="P389" i="5"/>
  <c r="L389" i="5"/>
  <c r="H389" i="5"/>
  <c r="D389" i="5"/>
  <c r="U389" i="5"/>
  <c r="Q389" i="5"/>
  <c r="M389" i="5"/>
  <c r="I389" i="5"/>
  <c r="E389" i="5"/>
  <c r="V389" i="5"/>
  <c r="R389" i="5"/>
  <c r="N389" i="5"/>
  <c r="J389" i="5"/>
  <c r="F389" i="5"/>
  <c r="B389" i="5"/>
  <c r="V473" i="6"/>
  <c r="R473" i="6"/>
  <c r="N473" i="6"/>
  <c r="J473" i="6"/>
  <c r="F473" i="6"/>
  <c r="B473" i="6"/>
  <c r="C473" i="6" s="1"/>
  <c r="U473" i="6"/>
  <c r="Q473" i="6"/>
  <c r="M473" i="6"/>
  <c r="I473" i="6"/>
  <c r="E473" i="6"/>
  <c r="T473" i="6"/>
  <c r="P473" i="6"/>
  <c r="L473" i="6"/>
  <c r="H473" i="6"/>
  <c r="D473" i="6"/>
  <c r="A474" i="6"/>
  <c r="S473" i="6"/>
  <c r="O473" i="6"/>
  <c r="K473" i="6"/>
  <c r="G473" i="6"/>
  <c r="A391" i="5" l="1"/>
  <c r="S390" i="5"/>
  <c r="O390" i="5"/>
  <c r="K390" i="5"/>
  <c r="G390" i="5"/>
  <c r="C390" i="5"/>
  <c r="T390" i="5"/>
  <c r="P390" i="5"/>
  <c r="L390" i="5"/>
  <c r="H390" i="5"/>
  <c r="D390" i="5"/>
  <c r="U390" i="5"/>
  <c r="Q390" i="5"/>
  <c r="M390" i="5"/>
  <c r="I390" i="5"/>
  <c r="E390" i="5"/>
  <c r="V390" i="5"/>
  <c r="R390" i="5"/>
  <c r="N390" i="5"/>
  <c r="J390" i="5"/>
  <c r="F390" i="5"/>
  <c r="B390" i="5"/>
  <c r="V474" i="6"/>
  <c r="R474" i="6"/>
  <c r="N474" i="6"/>
  <c r="J474" i="6"/>
  <c r="F474" i="6"/>
  <c r="B474" i="6"/>
  <c r="C474" i="6" s="1"/>
  <c r="U474" i="6"/>
  <c r="Q474" i="6"/>
  <c r="M474" i="6"/>
  <c r="I474" i="6"/>
  <c r="E474" i="6"/>
  <c r="T474" i="6"/>
  <c r="P474" i="6"/>
  <c r="L474" i="6"/>
  <c r="H474" i="6"/>
  <c r="D474" i="6"/>
  <c r="A475" i="6"/>
  <c r="S474" i="6"/>
  <c r="O474" i="6"/>
  <c r="K474" i="6"/>
  <c r="G474" i="6"/>
  <c r="A392" i="5" l="1"/>
  <c r="S391" i="5"/>
  <c r="O391" i="5"/>
  <c r="K391" i="5"/>
  <c r="G391" i="5"/>
  <c r="C391" i="5"/>
  <c r="T391" i="5"/>
  <c r="P391" i="5"/>
  <c r="L391" i="5"/>
  <c r="H391" i="5"/>
  <c r="D391" i="5"/>
  <c r="U391" i="5"/>
  <c r="Q391" i="5"/>
  <c r="M391" i="5"/>
  <c r="I391" i="5"/>
  <c r="E391" i="5"/>
  <c r="V391" i="5"/>
  <c r="R391" i="5"/>
  <c r="N391" i="5"/>
  <c r="J391" i="5"/>
  <c r="F391" i="5"/>
  <c r="B391" i="5"/>
  <c r="V475" i="6"/>
  <c r="R475" i="6"/>
  <c r="N475" i="6"/>
  <c r="J475" i="6"/>
  <c r="F475" i="6"/>
  <c r="B475" i="6"/>
  <c r="C475" i="6" s="1"/>
  <c r="U475" i="6"/>
  <c r="Q475" i="6"/>
  <c r="M475" i="6"/>
  <c r="I475" i="6"/>
  <c r="E475" i="6"/>
  <c r="T475" i="6"/>
  <c r="P475" i="6"/>
  <c r="L475" i="6"/>
  <c r="H475" i="6"/>
  <c r="D475" i="6"/>
  <c r="A476" i="6"/>
  <c r="S475" i="6"/>
  <c r="O475" i="6"/>
  <c r="K475" i="6"/>
  <c r="G475" i="6"/>
  <c r="A393" i="5" l="1"/>
  <c r="S392" i="5"/>
  <c r="O392" i="5"/>
  <c r="K392" i="5"/>
  <c r="G392" i="5"/>
  <c r="C392" i="5"/>
  <c r="T392" i="5"/>
  <c r="P392" i="5"/>
  <c r="L392" i="5"/>
  <c r="H392" i="5"/>
  <c r="D392" i="5"/>
  <c r="U392" i="5"/>
  <c r="Q392" i="5"/>
  <c r="M392" i="5"/>
  <c r="I392" i="5"/>
  <c r="E392" i="5"/>
  <c r="V392" i="5"/>
  <c r="R392" i="5"/>
  <c r="N392" i="5"/>
  <c r="J392" i="5"/>
  <c r="F392" i="5"/>
  <c r="B392" i="5"/>
  <c r="V476" i="6"/>
  <c r="R476" i="6"/>
  <c r="N476" i="6"/>
  <c r="J476" i="6"/>
  <c r="F476" i="6"/>
  <c r="B476" i="6"/>
  <c r="C476" i="6" s="1"/>
  <c r="U476" i="6"/>
  <c r="Q476" i="6"/>
  <c r="M476" i="6"/>
  <c r="I476" i="6"/>
  <c r="E476" i="6"/>
  <c r="T476" i="6"/>
  <c r="P476" i="6"/>
  <c r="L476" i="6"/>
  <c r="H476" i="6"/>
  <c r="D476" i="6"/>
  <c r="A477" i="6"/>
  <c r="S476" i="6"/>
  <c r="O476" i="6"/>
  <c r="K476" i="6"/>
  <c r="G476" i="6"/>
  <c r="A394" i="5" l="1"/>
  <c r="S393" i="5"/>
  <c r="O393" i="5"/>
  <c r="K393" i="5"/>
  <c r="V393" i="5"/>
  <c r="N393" i="5"/>
  <c r="G393" i="5"/>
  <c r="C393" i="5"/>
  <c r="P393" i="5"/>
  <c r="H393" i="5"/>
  <c r="D393" i="5"/>
  <c r="U393" i="5"/>
  <c r="Q393" i="5"/>
  <c r="M393" i="5"/>
  <c r="I393" i="5"/>
  <c r="R393" i="5"/>
  <c r="J393" i="5"/>
  <c r="E393" i="5"/>
  <c r="T393" i="5"/>
  <c r="L393" i="5"/>
  <c r="F393" i="5"/>
  <c r="B393" i="5"/>
  <c r="V477" i="6"/>
  <c r="R477" i="6"/>
  <c r="N477" i="6"/>
  <c r="J477" i="6"/>
  <c r="F477" i="6"/>
  <c r="B477" i="6"/>
  <c r="C477" i="6" s="1"/>
  <c r="U477" i="6"/>
  <c r="Q477" i="6"/>
  <c r="M477" i="6"/>
  <c r="I477" i="6"/>
  <c r="E477" i="6"/>
  <c r="T477" i="6"/>
  <c r="P477" i="6"/>
  <c r="L477" i="6"/>
  <c r="H477" i="6"/>
  <c r="D477" i="6"/>
  <c r="A478" i="6"/>
  <c r="S477" i="6"/>
  <c r="O477" i="6"/>
  <c r="K477" i="6"/>
  <c r="G477" i="6"/>
  <c r="A395" i="5" l="1"/>
  <c r="S394" i="5"/>
  <c r="O394" i="5"/>
  <c r="K394" i="5"/>
  <c r="G394" i="5"/>
  <c r="C394" i="5"/>
  <c r="P394" i="5"/>
  <c r="H394" i="5"/>
  <c r="V394" i="5"/>
  <c r="N394" i="5"/>
  <c r="F394" i="5"/>
  <c r="U394" i="5"/>
  <c r="Q394" i="5"/>
  <c r="M394" i="5"/>
  <c r="I394" i="5"/>
  <c r="E394" i="5"/>
  <c r="T394" i="5"/>
  <c r="L394" i="5"/>
  <c r="D394" i="5"/>
  <c r="R394" i="5"/>
  <c r="J394" i="5"/>
  <c r="B394" i="5"/>
  <c r="V478" i="6"/>
  <c r="R478" i="6"/>
  <c r="N478" i="6"/>
  <c r="J478" i="6"/>
  <c r="F478" i="6"/>
  <c r="B478" i="6"/>
  <c r="C478" i="6" s="1"/>
  <c r="U478" i="6"/>
  <c r="Q478" i="6"/>
  <c r="M478" i="6"/>
  <c r="I478" i="6"/>
  <c r="E478" i="6"/>
  <c r="T478" i="6"/>
  <c r="P478" i="6"/>
  <c r="L478" i="6"/>
  <c r="H478" i="6"/>
  <c r="D478" i="6"/>
  <c r="A479" i="6"/>
  <c r="S478" i="6"/>
  <c r="O478" i="6"/>
  <c r="K478" i="6"/>
  <c r="G478" i="6"/>
  <c r="A396" i="5" l="1"/>
  <c r="S395" i="5"/>
  <c r="O395" i="5"/>
  <c r="K395" i="5"/>
  <c r="G395" i="5"/>
  <c r="C395" i="5"/>
  <c r="R395" i="5"/>
  <c r="J395" i="5"/>
  <c r="B395" i="5"/>
  <c r="P395" i="5"/>
  <c r="H395" i="5"/>
  <c r="U395" i="5"/>
  <c r="Q395" i="5"/>
  <c r="M395" i="5"/>
  <c r="I395" i="5"/>
  <c r="E395" i="5"/>
  <c r="V395" i="5"/>
  <c r="N395" i="5"/>
  <c r="F395" i="5"/>
  <c r="T395" i="5"/>
  <c r="L395" i="5"/>
  <c r="D395" i="5"/>
  <c r="V479" i="6"/>
  <c r="R479" i="6"/>
  <c r="N479" i="6"/>
  <c r="J479" i="6"/>
  <c r="F479" i="6"/>
  <c r="B479" i="6"/>
  <c r="C479" i="6" s="1"/>
  <c r="U479" i="6"/>
  <c r="Q479" i="6"/>
  <c r="M479" i="6"/>
  <c r="I479" i="6"/>
  <c r="E479" i="6"/>
  <c r="T479" i="6"/>
  <c r="P479" i="6"/>
  <c r="L479" i="6"/>
  <c r="H479" i="6"/>
  <c r="D479" i="6"/>
  <c r="A480" i="6"/>
  <c r="S479" i="6"/>
  <c r="O479" i="6"/>
  <c r="K479" i="6"/>
  <c r="G479" i="6"/>
  <c r="A397" i="5" l="1"/>
  <c r="S396" i="5"/>
  <c r="O396" i="5"/>
  <c r="K396" i="5"/>
  <c r="G396" i="5"/>
  <c r="C396" i="5"/>
  <c r="P396" i="5"/>
  <c r="H396" i="5"/>
  <c r="V396" i="5"/>
  <c r="N396" i="5"/>
  <c r="F396" i="5"/>
  <c r="U396" i="5"/>
  <c r="Q396" i="5"/>
  <c r="M396" i="5"/>
  <c r="I396" i="5"/>
  <c r="E396" i="5"/>
  <c r="T396" i="5"/>
  <c r="L396" i="5"/>
  <c r="D396" i="5"/>
  <c r="R396" i="5"/>
  <c r="J396" i="5"/>
  <c r="B396" i="5"/>
  <c r="V480" i="6"/>
  <c r="R480" i="6"/>
  <c r="N480" i="6"/>
  <c r="J480" i="6"/>
  <c r="F480" i="6"/>
  <c r="B480" i="6"/>
  <c r="C480" i="6" s="1"/>
  <c r="U480" i="6"/>
  <c r="Q480" i="6"/>
  <c r="M480" i="6"/>
  <c r="I480" i="6"/>
  <c r="E480" i="6"/>
  <c r="T480" i="6"/>
  <c r="P480" i="6"/>
  <c r="L480" i="6"/>
  <c r="H480" i="6"/>
  <c r="D480" i="6"/>
  <c r="A481" i="6"/>
  <c r="S480" i="6"/>
  <c r="O480" i="6"/>
  <c r="K480" i="6"/>
  <c r="G480" i="6"/>
  <c r="A398" i="5" l="1"/>
  <c r="S397" i="5"/>
  <c r="O397" i="5"/>
  <c r="K397" i="5"/>
  <c r="G397" i="5"/>
  <c r="C397" i="5"/>
  <c r="R397" i="5"/>
  <c r="J397" i="5"/>
  <c r="B397" i="5"/>
  <c r="P397" i="5"/>
  <c r="H397" i="5"/>
  <c r="U397" i="5"/>
  <c r="Q397" i="5"/>
  <c r="M397" i="5"/>
  <c r="I397" i="5"/>
  <c r="E397" i="5"/>
  <c r="V397" i="5"/>
  <c r="N397" i="5"/>
  <c r="F397" i="5"/>
  <c r="T397" i="5"/>
  <c r="L397" i="5"/>
  <c r="D397" i="5"/>
  <c r="V481" i="6"/>
  <c r="R481" i="6"/>
  <c r="N481" i="6"/>
  <c r="J481" i="6"/>
  <c r="F481" i="6"/>
  <c r="B481" i="6"/>
  <c r="C481" i="6" s="1"/>
  <c r="U481" i="6"/>
  <c r="Q481" i="6"/>
  <c r="M481" i="6"/>
  <c r="I481" i="6"/>
  <c r="E481" i="6"/>
  <c r="T481" i="6"/>
  <c r="P481" i="6"/>
  <c r="L481" i="6"/>
  <c r="H481" i="6"/>
  <c r="D481" i="6"/>
  <c r="A482" i="6"/>
  <c r="S481" i="6"/>
  <c r="O481" i="6"/>
  <c r="K481" i="6"/>
  <c r="G481" i="6"/>
  <c r="A399" i="5" l="1"/>
  <c r="S398" i="5"/>
  <c r="O398" i="5"/>
  <c r="K398" i="5"/>
  <c r="G398" i="5"/>
  <c r="C398" i="5"/>
  <c r="P398" i="5"/>
  <c r="H398" i="5"/>
  <c r="V398" i="5"/>
  <c r="N398" i="5"/>
  <c r="F398" i="5"/>
  <c r="U398" i="5"/>
  <c r="Q398" i="5"/>
  <c r="M398" i="5"/>
  <c r="I398" i="5"/>
  <c r="E398" i="5"/>
  <c r="T398" i="5"/>
  <c r="L398" i="5"/>
  <c r="D398" i="5"/>
  <c r="R398" i="5"/>
  <c r="J398" i="5"/>
  <c r="B398" i="5"/>
  <c r="V482" i="6"/>
  <c r="R482" i="6"/>
  <c r="N482" i="6"/>
  <c r="J482" i="6"/>
  <c r="F482" i="6"/>
  <c r="B482" i="6"/>
  <c r="C482" i="6" s="1"/>
  <c r="U482" i="6"/>
  <c r="Q482" i="6"/>
  <c r="M482" i="6"/>
  <c r="I482" i="6"/>
  <c r="E482" i="6"/>
  <c r="T482" i="6"/>
  <c r="P482" i="6"/>
  <c r="L482" i="6"/>
  <c r="H482" i="6"/>
  <c r="D482" i="6"/>
  <c r="A483" i="6"/>
  <c r="S482" i="6"/>
  <c r="O482" i="6"/>
  <c r="K482" i="6"/>
  <c r="G482" i="6"/>
  <c r="A400" i="5" l="1"/>
  <c r="S399" i="5"/>
  <c r="O399" i="5"/>
  <c r="K399" i="5"/>
  <c r="G399" i="5"/>
  <c r="C399" i="5"/>
  <c r="R399" i="5"/>
  <c r="J399" i="5"/>
  <c r="B399" i="5"/>
  <c r="P399" i="5"/>
  <c r="H399" i="5"/>
  <c r="U399" i="5"/>
  <c r="Q399" i="5"/>
  <c r="M399" i="5"/>
  <c r="I399" i="5"/>
  <c r="E399" i="5"/>
  <c r="V399" i="5"/>
  <c r="N399" i="5"/>
  <c r="F399" i="5"/>
  <c r="T399" i="5"/>
  <c r="L399" i="5"/>
  <c r="D399" i="5"/>
  <c r="V483" i="6"/>
  <c r="R483" i="6"/>
  <c r="N483" i="6"/>
  <c r="J483" i="6"/>
  <c r="F483" i="6"/>
  <c r="B483" i="6"/>
  <c r="C483" i="6" s="1"/>
  <c r="U483" i="6"/>
  <c r="Q483" i="6"/>
  <c r="M483" i="6"/>
  <c r="I483" i="6"/>
  <c r="E483" i="6"/>
  <c r="T483" i="6"/>
  <c r="P483" i="6"/>
  <c r="L483" i="6"/>
  <c r="H483" i="6"/>
  <c r="D483" i="6"/>
  <c r="A484" i="6"/>
  <c r="S483" i="6"/>
  <c r="O483" i="6"/>
  <c r="K483" i="6"/>
  <c r="G483" i="6"/>
  <c r="A401" i="5" l="1"/>
  <c r="S400" i="5"/>
  <c r="O400" i="5"/>
  <c r="K400" i="5"/>
  <c r="G400" i="5"/>
  <c r="C400" i="5"/>
  <c r="P400" i="5"/>
  <c r="H400" i="5"/>
  <c r="V400" i="5"/>
  <c r="N400" i="5"/>
  <c r="F400" i="5"/>
  <c r="U400" i="5"/>
  <c r="Q400" i="5"/>
  <c r="M400" i="5"/>
  <c r="I400" i="5"/>
  <c r="E400" i="5"/>
  <c r="T400" i="5"/>
  <c r="L400" i="5"/>
  <c r="D400" i="5"/>
  <c r="R400" i="5"/>
  <c r="J400" i="5"/>
  <c r="B400" i="5"/>
  <c r="V484" i="6"/>
  <c r="R484" i="6"/>
  <c r="N484" i="6"/>
  <c r="J484" i="6"/>
  <c r="F484" i="6"/>
  <c r="U484" i="6"/>
  <c r="M484" i="6"/>
  <c r="E484" i="6"/>
  <c r="A485" i="6"/>
  <c r="O484" i="6"/>
  <c r="G484" i="6"/>
  <c r="T484" i="6"/>
  <c r="P484" i="6"/>
  <c r="L484" i="6"/>
  <c r="H484" i="6"/>
  <c r="D484" i="6"/>
  <c r="Q484" i="6"/>
  <c r="I484" i="6"/>
  <c r="B484" i="6"/>
  <c r="C484" i="6" s="1"/>
  <c r="S484" i="6"/>
  <c r="K484" i="6"/>
  <c r="A402" i="5" l="1"/>
  <c r="S401" i="5"/>
  <c r="O401" i="5"/>
  <c r="K401" i="5"/>
  <c r="G401" i="5"/>
  <c r="C401" i="5"/>
  <c r="R401" i="5"/>
  <c r="J401" i="5"/>
  <c r="B401" i="5"/>
  <c r="P401" i="5"/>
  <c r="H401" i="5"/>
  <c r="U401" i="5"/>
  <c r="Q401" i="5"/>
  <c r="M401" i="5"/>
  <c r="I401" i="5"/>
  <c r="E401" i="5"/>
  <c r="V401" i="5"/>
  <c r="N401" i="5"/>
  <c r="F401" i="5"/>
  <c r="T401" i="5"/>
  <c r="L401" i="5"/>
  <c r="D401" i="5"/>
  <c r="V485" i="6"/>
  <c r="R485" i="6"/>
  <c r="N485" i="6"/>
  <c r="J485" i="6"/>
  <c r="F485" i="6"/>
  <c r="B485" i="6"/>
  <c r="C485" i="6" s="1"/>
  <c r="S485" i="6"/>
  <c r="K485" i="6"/>
  <c r="U485" i="6"/>
  <c r="M485" i="6"/>
  <c r="E485" i="6"/>
  <c r="T485" i="6"/>
  <c r="P485" i="6"/>
  <c r="L485" i="6"/>
  <c r="H485" i="6"/>
  <c r="D485" i="6"/>
  <c r="A486" i="6"/>
  <c r="O485" i="6"/>
  <c r="G485" i="6"/>
  <c r="Q485" i="6"/>
  <c r="I485" i="6"/>
  <c r="A403" i="5" l="1"/>
  <c r="S402" i="5"/>
  <c r="O402" i="5"/>
  <c r="K402" i="5"/>
  <c r="G402" i="5"/>
  <c r="C402" i="5"/>
  <c r="P402" i="5"/>
  <c r="H402" i="5"/>
  <c r="V402" i="5"/>
  <c r="N402" i="5"/>
  <c r="F402" i="5"/>
  <c r="U402" i="5"/>
  <c r="Q402" i="5"/>
  <c r="M402" i="5"/>
  <c r="I402" i="5"/>
  <c r="E402" i="5"/>
  <c r="T402" i="5"/>
  <c r="L402" i="5"/>
  <c r="D402" i="5"/>
  <c r="R402" i="5"/>
  <c r="J402" i="5"/>
  <c r="B402" i="5"/>
  <c r="A487" i="6"/>
  <c r="T486" i="6"/>
  <c r="P486" i="6"/>
  <c r="L486" i="6"/>
  <c r="H486" i="6"/>
  <c r="D486" i="6"/>
  <c r="U486" i="6"/>
  <c r="M486" i="6"/>
  <c r="E486" i="6"/>
  <c r="O486" i="6"/>
  <c r="G486" i="6"/>
  <c r="V486" i="6"/>
  <c r="R486" i="6"/>
  <c r="N486" i="6"/>
  <c r="J486" i="6"/>
  <c r="F486" i="6"/>
  <c r="B486" i="6"/>
  <c r="C486" i="6" s="1"/>
  <c r="Q486" i="6"/>
  <c r="I486" i="6"/>
  <c r="S486" i="6"/>
  <c r="K486" i="6"/>
  <c r="A404" i="5" l="1"/>
  <c r="S403" i="5"/>
  <c r="O403" i="5"/>
  <c r="K403" i="5"/>
  <c r="G403" i="5"/>
  <c r="C403" i="5"/>
  <c r="R403" i="5"/>
  <c r="J403" i="5"/>
  <c r="B403" i="5"/>
  <c r="P403" i="5"/>
  <c r="H403" i="5"/>
  <c r="U403" i="5"/>
  <c r="Q403" i="5"/>
  <c r="M403" i="5"/>
  <c r="I403" i="5"/>
  <c r="E403" i="5"/>
  <c r="V403" i="5"/>
  <c r="N403" i="5"/>
  <c r="F403" i="5"/>
  <c r="T403" i="5"/>
  <c r="L403" i="5"/>
  <c r="D403" i="5"/>
  <c r="A488" i="6"/>
  <c r="S487" i="6"/>
  <c r="O487" i="6"/>
  <c r="K487" i="6"/>
  <c r="G487" i="6"/>
  <c r="V487" i="6"/>
  <c r="R487" i="6"/>
  <c r="N487" i="6"/>
  <c r="J487" i="6"/>
  <c r="F487" i="6"/>
  <c r="B487" i="6"/>
  <c r="C487" i="6" s="1"/>
  <c r="U487" i="6"/>
  <c r="Q487" i="6"/>
  <c r="M487" i="6"/>
  <c r="I487" i="6"/>
  <c r="E487" i="6"/>
  <c r="T487" i="6"/>
  <c r="P487" i="6"/>
  <c r="L487" i="6"/>
  <c r="H487" i="6"/>
  <c r="D487" i="6"/>
  <c r="A405" i="5" l="1"/>
  <c r="S404" i="5"/>
  <c r="O404" i="5"/>
  <c r="K404" i="5"/>
  <c r="G404" i="5"/>
  <c r="C404" i="5"/>
  <c r="P404" i="5"/>
  <c r="H404" i="5"/>
  <c r="V404" i="5"/>
  <c r="N404" i="5"/>
  <c r="F404" i="5"/>
  <c r="U404" i="5"/>
  <c r="Q404" i="5"/>
  <c r="M404" i="5"/>
  <c r="I404" i="5"/>
  <c r="E404" i="5"/>
  <c r="T404" i="5"/>
  <c r="L404" i="5"/>
  <c r="D404" i="5"/>
  <c r="R404" i="5"/>
  <c r="J404" i="5"/>
  <c r="B404" i="5"/>
  <c r="A489" i="6"/>
  <c r="S488" i="6"/>
  <c r="O488" i="6"/>
  <c r="K488" i="6"/>
  <c r="G488" i="6"/>
  <c r="V488" i="6"/>
  <c r="R488" i="6"/>
  <c r="N488" i="6"/>
  <c r="J488" i="6"/>
  <c r="F488" i="6"/>
  <c r="B488" i="6"/>
  <c r="C488" i="6" s="1"/>
  <c r="U488" i="6"/>
  <c r="Q488" i="6"/>
  <c r="M488" i="6"/>
  <c r="I488" i="6"/>
  <c r="E488" i="6"/>
  <c r="T488" i="6"/>
  <c r="P488" i="6"/>
  <c r="L488" i="6"/>
  <c r="H488" i="6"/>
  <c r="D488" i="6"/>
  <c r="V405" i="5" l="1"/>
  <c r="R405" i="5"/>
  <c r="N405" i="5"/>
  <c r="J405" i="5"/>
  <c r="A406" i="5"/>
  <c r="S405" i="5"/>
  <c r="O405" i="5"/>
  <c r="K405" i="5"/>
  <c r="G405" i="5"/>
  <c r="C405" i="5"/>
  <c r="B405" i="5"/>
  <c r="T405" i="5"/>
  <c r="P405" i="5"/>
  <c r="L405" i="5"/>
  <c r="H405" i="5"/>
  <c r="U405" i="5"/>
  <c r="Q405" i="5"/>
  <c r="M405" i="5"/>
  <c r="I405" i="5"/>
  <c r="E405" i="5"/>
  <c r="F405" i="5"/>
  <c r="D405" i="5"/>
  <c r="A490" i="6"/>
  <c r="S489" i="6"/>
  <c r="O489" i="6"/>
  <c r="K489" i="6"/>
  <c r="G489" i="6"/>
  <c r="V489" i="6"/>
  <c r="R489" i="6"/>
  <c r="N489" i="6"/>
  <c r="J489" i="6"/>
  <c r="F489" i="6"/>
  <c r="B489" i="6"/>
  <c r="C489" i="6" s="1"/>
  <c r="U489" i="6"/>
  <c r="Q489" i="6"/>
  <c r="M489" i="6"/>
  <c r="I489" i="6"/>
  <c r="E489" i="6"/>
  <c r="T489" i="6"/>
  <c r="P489" i="6"/>
  <c r="L489" i="6"/>
  <c r="H489" i="6"/>
  <c r="D489" i="6"/>
  <c r="V406" i="5" l="1"/>
  <c r="R406" i="5"/>
  <c r="N406" i="5"/>
  <c r="J406" i="5"/>
  <c r="F406" i="5"/>
  <c r="B406" i="5"/>
  <c r="U406" i="5"/>
  <c r="Q406" i="5"/>
  <c r="M406" i="5"/>
  <c r="I406" i="5"/>
  <c r="E406" i="5"/>
  <c r="T406" i="5"/>
  <c r="P406" i="5"/>
  <c r="L406" i="5"/>
  <c r="H406" i="5"/>
  <c r="D406" i="5"/>
  <c r="A407" i="5"/>
  <c r="S406" i="5"/>
  <c r="O406" i="5"/>
  <c r="K406" i="5"/>
  <c r="G406" i="5"/>
  <c r="C406" i="5"/>
  <c r="A491" i="6"/>
  <c r="S490" i="6"/>
  <c r="O490" i="6"/>
  <c r="K490" i="6"/>
  <c r="G490" i="6"/>
  <c r="V490" i="6"/>
  <c r="R490" i="6"/>
  <c r="N490" i="6"/>
  <c r="J490" i="6"/>
  <c r="F490" i="6"/>
  <c r="B490" i="6"/>
  <c r="C490" i="6" s="1"/>
  <c r="U490" i="6"/>
  <c r="Q490" i="6"/>
  <c r="M490" i="6"/>
  <c r="I490" i="6"/>
  <c r="E490" i="6"/>
  <c r="T490" i="6"/>
  <c r="P490" i="6"/>
  <c r="L490" i="6"/>
  <c r="H490" i="6"/>
  <c r="D490" i="6"/>
  <c r="V407" i="5" l="1"/>
  <c r="R407" i="5"/>
  <c r="N407" i="5"/>
  <c r="J407" i="5"/>
  <c r="F407" i="5"/>
  <c r="B407" i="5"/>
  <c r="U407" i="5"/>
  <c r="Q407" i="5"/>
  <c r="M407" i="5"/>
  <c r="I407" i="5"/>
  <c r="E407" i="5"/>
  <c r="T407" i="5"/>
  <c r="P407" i="5"/>
  <c r="L407" i="5"/>
  <c r="H407" i="5"/>
  <c r="D407" i="5"/>
  <c r="A408" i="5"/>
  <c r="S407" i="5"/>
  <c r="O407" i="5"/>
  <c r="K407" i="5"/>
  <c r="G407" i="5"/>
  <c r="C407" i="5"/>
  <c r="A492" i="6"/>
  <c r="S491" i="6"/>
  <c r="O491" i="6"/>
  <c r="K491" i="6"/>
  <c r="G491" i="6"/>
  <c r="V491" i="6"/>
  <c r="R491" i="6"/>
  <c r="N491" i="6"/>
  <c r="J491" i="6"/>
  <c r="F491" i="6"/>
  <c r="B491" i="6"/>
  <c r="C491" i="6" s="1"/>
  <c r="U491" i="6"/>
  <c r="Q491" i="6"/>
  <c r="M491" i="6"/>
  <c r="I491" i="6"/>
  <c r="E491" i="6"/>
  <c r="T491" i="6"/>
  <c r="P491" i="6"/>
  <c r="L491" i="6"/>
  <c r="H491" i="6"/>
  <c r="D491" i="6"/>
  <c r="V408" i="5" l="1"/>
  <c r="R408" i="5"/>
  <c r="N408" i="5"/>
  <c r="J408" i="5"/>
  <c r="F408" i="5"/>
  <c r="B408" i="5"/>
  <c r="U408" i="5"/>
  <c r="Q408" i="5"/>
  <c r="M408" i="5"/>
  <c r="I408" i="5"/>
  <c r="E408" i="5"/>
  <c r="T408" i="5"/>
  <c r="P408" i="5"/>
  <c r="L408" i="5"/>
  <c r="H408" i="5"/>
  <c r="D408" i="5"/>
  <c r="A409" i="5"/>
  <c r="S408" i="5"/>
  <c r="O408" i="5"/>
  <c r="K408" i="5"/>
  <c r="G408" i="5"/>
  <c r="C408" i="5"/>
  <c r="A493" i="6"/>
  <c r="S492" i="6"/>
  <c r="O492" i="6"/>
  <c r="K492" i="6"/>
  <c r="G492" i="6"/>
  <c r="V492" i="6"/>
  <c r="R492" i="6"/>
  <c r="N492" i="6"/>
  <c r="J492" i="6"/>
  <c r="F492" i="6"/>
  <c r="B492" i="6"/>
  <c r="C492" i="6" s="1"/>
  <c r="U492" i="6"/>
  <c r="Q492" i="6"/>
  <c r="M492" i="6"/>
  <c r="I492" i="6"/>
  <c r="E492" i="6"/>
  <c r="T492" i="6"/>
  <c r="P492" i="6"/>
  <c r="L492" i="6"/>
  <c r="H492" i="6"/>
  <c r="D492" i="6"/>
  <c r="V409" i="5" l="1"/>
  <c r="R409" i="5"/>
  <c r="N409" i="5"/>
  <c r="J409" i="5"/>
  <c r="F409" i="5"/>
  <c r="B409" i="5"/>
  <c r="U409" i="5"/>
  <c r="Q409" i="5"/>
  <c r="M409" i="5"/>
  <c r="I409" i="5"/>
  <c r="E409" i="5"/>
  <c r="T409" i="5"/>
  <c r="P409" i="5"/>
  <c r="L409" i="5"/>
  <c r="H409" i="5"/>
  <c r="D409" i="5"/>
  <c r="A410" i="5"/>
  <c r="S409" i="5"/>
  <c r="O409" i="5"/>
  <c r="K409" i="5"/>
  <c r="G409" i="5"/>
  <c r="C409" i="5"/>
  <c r="A494" i="6"/>
  <c r="S493" i="6"/>
  <c r="O493" i="6"/>
  <c r="K493" i="6"/>
  <c r="G493" i="6"/>
  <c r="V493" i="6"/>
  <c r="R493" i="6"/>
  <c r="N493" i="6"/>
  <c r="J493" i="6"/>
  <c r="F493" i="6"/>
  <c r="B493" i="6"/>
  <c r="C493" i="6" s="1"/>
  <c r="U493" i="6"/>
  <c r="Q493" i="6"/>
  <c r="M493" i="6"/>
  <c r="I493" i="6"/>
  <c r="E493" i="6"/>
  <c r="T493" i="6"/>
  <c r="P493" i="6"/>
  <c r="L493" i="6"/>
  <c r="H493" i="6"/>
  <c r="D493" i="6"/>
  <c r="V410" i="5" l="1"/>
  <c r="R410" i="5"/>
  <c r="N410" i="5"/>
  <c r="J410" i="5"/>
  <c r="F410" i="5"/>
  <c r="B410" i="5"/>
  <c r="U410" i="5"/>
  <c r="Q410" i="5"/>
  <c r="M410" i="5"/>
  <c r="I410" i="5"/>
  <c r="E410" i="5"/>
  <c r="T410" i="5"/>
  <c r="P410" i="5"/>
  <c r="L410" i="5"/>
  <c r="H410" i="5"/>
  <c r="D410" i="5"/>
  <c r="A411" i="5"/>
  <c r="S410" i="5"/>
  <c r="O410" i="5"/>
  <c r="K410" i="5"/>
  <c r="G410" i="5"/>
  <c r="C410" i="5"/>
  <c r="A495" i="6"/>
  <c r="S494" i="6"/>
  <c r="O494" i="6"/>
  <c r="K494" i="6"/>
  <c r="G494" i="6"/>
  <c r="V494" i="6"/>
  <c r="R494" i="6"/>
  <c r="N494" i="6"/>
  <c r="J494" i="6"/>
  <c r="F494" i="6"/>
  <c r="B494" i="6"/>
  <c r="C494" i="6" s="1"/>
  <c r="U494" i="6"/>
  <c r="Q494" i="6"/>
  <c r="M494" i="6"/>
  <c r="I494" i="6"/>
  <c r="E494" i="6"/>
  <c r="T494" i="6"/>
  <c r="P494" i="6"/>
  <c r="L494" i="6"/>
  <c r="H494" i="6"/>
  <c r="D494" i="6"/>
  <c r="V411" i="5" l="1"/>
  <c r="R411" i="5"/>
  <c r="N411" i="5"/>
  <c r="J411" i="5"/>
  <c r="F411" i="5"/>
  <c r="B411" i="5"/>
  <c r="U411" i="5"/>
  <c r="Q411" i="5"/>
  <c r="M411" i="5"/>
  <c r="I411" i="5"/>
  <c r="E411" i="5"/>
  <c r="T411" i="5"/>
  <c r="P411" i="5"/>
  <c r="L411" i="5"/>
  <c r="H411" i="5"/>
  <c r="D411" i="5"/>
  <c r="A412" i="5"/>
  <c r="S411" i="5"/>
  <c r="O411" i="5"/>
  <c r="K411" i="5"/>
  <c r="G411" i="5"/>
  <c r="C411" i="5"/>
  <c r="A496" i="6"/>
  <c r="S495" i="6"/>
  <c r="V495" i="6"/>
  <c r="O495" i="6"/>
  <c r="K495" i="6"/>
  <c r="G495" i="6"/>
  <c r="T495" i="6"/>
  <c r="N495" i="6"/>
  <c r="J495" i="6"/>
  <c r="F495" i="6"/>
  <c r="B495" i="6"/>
  <c r="C495" i="6" s="1"/>
  <c r="U495" i="6"/>
  <c r="Q495" i="6"/>
  <c r="R495" i="6"/>
  <c r="M495" i="6"/>
  <c r="I495" i="6"/>
  <c r="E495" i="6"/>
  <c r="P495" i="6"/>
  <c r="L495" i="6"/>
  <c r="H495" i="6"/>
  <c r="D495" i="6"/>
  <c r="V412" i="5" l="1"/>
  <c r="R412" i="5"/>
  <c r="N412" i="5"/>
  <c r="J412" i="5"/>
  <c r="F412" i="5"/>
  <c r="B412" i="5"/>
  <c r="U412" i="5"/>
  <c r="Q412" i="5"/>
  <c r="M412" i="5"/>
  <c r="I412" i="5"/>
  <c r="E412" i="5"/>
  <c r="T412" i="5"/>
  <c r="P412" i="5"/>
  <c r="L412" i="5"/>
  <c r="H412" i="5"/>
  <c r="D412" i="5"/>
  <c r="A413" i="5"/>
  <c r="S412" i="5"/>
  <c r="O412" i="5"/>
  <c r="K412" i="5"/>
  <c r="G412" i="5"/>
  <c r="C412" i="5"/>
  <c r="A497" i="6"/>
  <c r="S496" i="6"/>
  <c r="O496" i="6"/>
  <c r="K496" i="6"/>
  <c r="G496" i="6"/>
  <c r="T496" i="6"/>
  <c r="L496" i="6"/>
  <c r="D496" i="6"/>
  <c r="R496" i="6"/>
  <c r="J496" i="6"/>
  <c r="B496" i="6"/>
  <c r="C496" i="6" s="1"/>
  <c r="U496" i="6"/>
  <c r="Q496" i="6"/>
  <c r="M496" i="6"/>
  <c r="I496" i="6"/>
  <c r="E496" i="6"/>
  <c r="P496" i="6"/>
  <c r="H496" i="6"/>
  <c r="V496" i="6"/>
  <c r="N496" i="6"/>
  <c r="F496" i="6"/>
  <c r="V413" i="5" l="1"/>
  <c r="R413" i="5"/>
  <c r="N413" i="5"/>
  <c r="J413" i="5"/>
  <c r="F413" i="5"/>
  <c r="B413" i="5"/>
  <c r="U413" i="5"/>
  <c r="Q413" i="5"/>
  <c r="M413" i="5"/>
  <c r="I413" i="5"/>
  <c r="E413" i="5"/>
  <c r="T413" i="5"/>
  <c r="P413" i="5"/>
  <c r="L413" i="5"/>
  <c r="H413" i="5"/>
  <c r="D413" i="5"/>
  <c r="A414" i="5"/>
  <c r="S413" i="5"/>
  <c r="O413" i="5"/>
  <c r="K413" i="5"/>
  <c r="G413" i="5"/>
  <c r="C413" i="5"/>
  <c r="A498" i="6"/>
  <c r="S497" i="6"/>
  <c r="O497" i="6"/>
  <c r="K497" i="6"/>
  <c r="G497" i="6"/>
  <c r="V497" i="6"/>
  <c r="N497" i="6"/>
  <c r="F497" i="6"/>
  <c r="T497" i="6"/>
  <c r="L497" i="6"/>
  <c r="D497" i="6"/>
  <c r="U497" i="6"/>
  <c r="Q497" i="6"/>
  <c r="M497" i="6"/>
  <c r="I497" i="6"/>
  <c r="E497" i="6"/>
  <c r="R497" i="6"/>
  <c r="J497" i="6"/>
  <c r="B497" i="6"/>
  <c r="C497" i="6" s="1"/>
  <c r="P497" i="6"/>
  <c r="H497" i="6"/>
  <c r="V414" i="5" l="1"/>
  <c r="R414" i="5"/>
  <c r="N414" i="5"/>
  <c r="J414" i="5"/>
  <c r="F414" i="5"/>
  <c r="B414" i="5"/>
  <c r="U414" i="5"/>
  <c r="Q414" i="5"/>
  <c r="M414" i="5"/>
  <c r="I414" i="5"/>
  <c r="E414" i="5"/>
  <c r="T414" i="5"/>
  <c r="P414" i="5"/>
  <c r="L414" i="5"/>
  <c r="H414" i="5"/>
  <c r="D414" i="5"/>
  <c r="A415" i="5"/>
  <c r="S414" i="5"/>
  <c r="O414" i="5"/>
  <c r="K414" i="5"/>
  <c r="G414" i="5"/>
  <c r="C414" i="5"/>
  <c r="U498" i="6"/>
  <c r="Q498" i="6"/>
  <c r="M498" i="6"/>
  <c r="I498" i="6"/>
  <c r="E498" i="6"/>
  <c r="P498" i="6"/>
  <c r="H498" i="6"/>
  <c r="V498" i="6"/>
  <c r="N498" i="6"/>
  <c r="F498" i="6"/>
  <c r="A499" i="6"/>
  <c r="S498" i="6"/>
  <c r="O498" i="6"/>
  <c r="K498" i="6"/>
  <c r="G498" i="6"/>
  <c r="T498" i="6"/>
  <c r="L498" i="6"/>
  <c r="D498" i="6"/>
  <c r="R498" i="6"/>
  <c r="J498" i="6"/>
  <c r="B498" i="6"/>
  <c r="C498" i="6" s="1"/>
  <c r="V415" i="5" l="1"/>
  <c r="R415" i="5"/>
  <c r="N415" i="5"/>
  <c r="J415" i="5"/>
  <c r="F415" i="5"/>
  <c r="B415" i="5"/>
  <c r="U415" i="5"/>
  <c r="Q415" i="5"/>
  <c r="M415" i="5"/>
  <c r="I415" i="5"/>
  <c r="E415" i="5"/>
  <c r="T415" i="5"/>
  <c r="P415" i="5"/>
  <c r="L415" i="5"/>
  <c r="H415" i="5"/>
  <c r="D415" i="5"/>
  <c r="A416" i="5"/>
  <c r="S415" i="5"/>
  <c r="O415" i="5"/>
  <c r="K415" i="5"/>
  <c r="G415" i="5"/>
  <c r="C415" i="5"/>
  <c r="U499" i="6"/>
  <c r="Q499" i="6"/>
  <c r="M499" i="6"/>
  <c r="I499" i="6"/>
  <c r="E499" i="6"/>
  <c r="R499" i="6"/>
  <c r="J499" i="6"/>
  <c r="B499" i="6"/>
  <c r="C499" i="6" s="1"/>
  <c r="P499" i="6"/>
  <c r="H499" i="6"/>
  <c r="A500" i="6"/>
  <c r="S499" i="6"/>
  <c r="O499" i="6"/>
  <c r="K499" i="6"/>
  <c r="G499" i="6"/>
  <c r="V499" i="6"/>
  <c r="N499" i="6"/>
  <c r="F499" i="6"/>
  <c r="T499" i="6"/>
  <c r="L499" i="6"/>
  <c r="D499" i="6"/>
  <c r="V416" i="5" l="1"/>
  <c r="R416" i="5"/>
  <c r="N416" i="5"/>
  <c r="J416" i="5"/>
  <c r="F416" i="5"/>
  <c r="B416" i="5"/>
  <c r="U416" i="5"/>
  <c r="Q416" i="5"/>
  <c r="M416" i="5"/>
  <c r="I416" i="5"/>
  <c r="E416" i="5"/>
  <c r="T416" i="5"/>
  <c r="P416" i="5"/>
  <c r="L416" i="5"/>
  <c r="H416" i="5"/>
  <c r="D416" i="5"/>
  <c r="A417" i="5"/>
  <c r="S416" i="5"/>
  <c r="O416" i="5"/>
  <c r="K416" i="5"/>
  <c r="G416" i="5"/>
  <c r="C416" i="5"/>
  <c r="A501" i="6"/>
  <c r="S500" i="6"/>
  <c r="O500" i="6"/>
  <c r="K500" i="6"/>
  <c r="G500" i="6"/>
  <c r="T500" i="6"/>
  <c r="L500" i="6"/>
  <c r="D500" i="6"/>
  <c r="R500" i="6"/>
  <c r="J500" i="6"/>
  <c r="B500" i="6"/>
  <c r="C500" i="6" s="1"/>
  <c r="U500" i="6"/>
  <c r="Q500" i="6"/>
  <c r="M500" i="6"/>
  <c r="I500" i="6"/>
  <c r="E500" i="6"/>
  <c r="P500" i="6"/>
  <c r="H500" i="6"/>
  <c r="V500" i="6"/>
  <c r="N500" i="6"/>
  <c r="F500" i="6"/>
  <c r="V417" i="5" l="1"/>
  <c r="R417" i="5"/>
  <c r="N417" i="5"/>
  <c r="J417" i="5"/>
  <c r="F417" i="5"/>
  <c r="B417" i="5"/>
  <c r="U417" i="5"/>
  <c r="Q417" i="5"/>
  <c r="M417" i="5"/>
  <c r="I417" i="5"/>
  <c r="E417" i="5"/>
  <c r="T417" i="5"/>
  <c r="P417" i="5"/>
  <c r="L417" i="5"/>
  <c r="H417" i="5"/>
  <c r="D417" i="5"/>
  <c r="A418" i="5"/>
  <c r="S417" i="5"/>
  <c r="O417" i="5"/>
  <c r="K417" i="5"/>
  <c r="G417" i="5"/>
  <c r="C417" i="5"/>
  <c r="U501" i="6"/>
  <c r="Q501" i="6"/>
  <c r="M501" i="6"/>
  <c r="I501" i="6"/>
  <c r="E501" i="6"/>
  <c r="R501" i="6"/>
  <c r="J501" i="6"/>
  <c r="B501" i="6"/>
  <c r="C501" i="6" s="1"/>
  <c r="P501" i="6"/>
  <c r="H501" i="6"/>
  <c r="V501" i="6"/>
  <c r="F501" i="6"/>
  <c r="L501" i="6"/>
  <c r="D501" i="6"/>
  <c r="A502" i="6"/>
  <c r="S501" i="6"/>
  <c r="O501" i="6"/>
  <c r="K501" i="6"/>
  <c r="G501" i="6"/>
  <c r="N501" i="6"/>
  <c r="T501" i="6"/>
  <c r="V418" i="5" l="1"/>
  <c r="R418" i="5"/>
  <c r="N418" i="5"/>
  <c r="J418" i="5"/>
  <c r="F418" i="5"/>
  <c r="B418" i="5"/>
  <c r="U418" i="5"/>
  <c r="Q418" i="5"/>
  <c r="M418" i="5"/>
  <c r="I418" i="5"/>
  <c r="E418" i="5"/>
  <c r="T418" i="5"/>
  <c r="P418" i="5"/>
  <c r="L418" i="5"/>
  <c r="H418" i="5"/>
  <c r="D418" i="5"/>
  <c r="A419" i="5"/>
  <c r="S418" i="5"/>
  <c r="O418" i="5"/>
  <c r="K418" i="5"/>
  <c r="G418" i="5"/>
  <c r="C418" i="5"/>
  <c r="U502" i="6"/>
  <c r="Q502" i="6"/>
  <c r="M502" i="6"/>
  <c r="I502" i="6"/>
  <c r="E502" i="6"/>
  <c r="P502" i="6"/>
  <c r="H502" i="6"/>
  <c r="V502" i="6"/>
  <c r="N502" i="6"/>
  <c r="F502" i="6"/>
  <c r="O502" i="6"/>
  <c r="G502" i="6"/>
  <c r="L502" i="6"/>
  <c r="D502" i="6"/>
  <c r="J502" i="6"/>
  <c r="A503" i="6"/>
  <c r="S502" i="6"/>
  <c r="K502" i="6"/>
  <c r="T502" i="6"/>
  <c r="R502" i="6"/>
  <c r="B502" i="6"/>
  <c r="C502" i="6" s="1"/>
  <c r="V419" i="5" l="1"/>
  <c r="R419" i="5"/>
  <c r="N419" i="5"/>
  <c r="J419" i="5"/>
  <c r="F419" i="5"/>
  <c r="B419" i="5"/>
  <c r="U419" i="5"/>
  <c r="Q419" i="5"/>
  <c r="M419" i="5"/>
  <c r="I419" i="5"/>
  <c r="E419" i="5"/>
  <c r="T419" i="5"/>
  <c r="P419" i="5"/>
  <c r="L419" i="5"/>
  <c r="H419" i="5"/>
  <c r="D419" i="5"/>
  <c r="A420" i="5"/>
  <c r="S419" i="5"/>
  <c r="O419" i="5"/>
  <c r="K419" i="5"/>
  <c r="G419" i="5"/>
  <c r="C419" i="5"/>
  <c r="T503" i="6"/>
  <c r="P503" i="6"/>
  <c r="L503" i="6"/>
  <c r="H503" i="6"/>
  <c r="U503" i="6"/>
  <c r="Q503" i="6"/>
  <c r="K503" i="6"/>
  <c r="E503" i="6"/>
  <c r="F503" i="6"/>
  <c r="I503" i="6"/>
  <c r="V503" i="6"/>
  <c r="R503" i="6"/>
  <c r="N503" i="6"/>
  <c r="J503" i="6"/>
  <c r="A504" i="6"/>
  <c r="S503" i="6"/>
  <c r="O503" i="6"/>
  <c r="G503" i="6"/>
  <c r="M503" i="6"/>
  <c r="B503" i="6"/>
  <c r="C503" i="6" s="1"/>
  <c r="D503" i="6"/>
  <c r="V420" i="5" l="1"/>
  <c r="R420" i="5"/>
  <c r="N420" i="5"/>
  <c r="J420" i="5"/>
  <c r="F420" i="5"/>
  <c r="B420" i="5"/>
  <c r="U420" i="5"/>
  <c r="Q420" i="5"/>
  <c r="M420" i="5"/>
  <c r="I420" i="5"/>
  <c r="E420" i="5"/>
  <c r="T420" i="5"/>
  <c r="P420" i="5"/>
  <c r="L420" i="5"/>
  <c r="H420" i="5"/>
  <c r="D420" i="5"/>
  <c r="A421" i="5"/>
  <c r="S420" i="5"/>
  <c r="O420" i="5"/>
  <c r="K420" i="5"/>
  <c r="G420" i="5"/>
  <c r="C420" i="5"/>
  <c r="T504" i="6"/>
  <c r="P504" i="6"/>
  <c r="L504" i="6"/>
  <c r="H504" i="6"/>
  <c r="D504" i="6"/>
  <c r="A505" i="6"/>
  <c r="S504" i="6"/>
  <c r="O504" i="6"/>
  <c r="K504" i="6"/>
  <c r="G504" i="6"/>
  <c r="V504" i="6"/>
  <c r="R504" i="6"/>
  <c r="N504" i="6"/>
  <c r="J504" i="6"/>
  <c r="F504" i="6"/>
  <c r="B504" i="6"/>
  <c r="C504" i="6" s="1"/>
  <c r="U504" i="6"/>
  <c r="Q504" i="6"/>
  <c r="M504" i="6"/>
  <c r="I504" i="6"/>
  <c r="E504" i="6"/>
  <c r="V421" i="5" l="1"/>
  <c r="R421" i="5"/>
  <c r="N421" i="5"/>
  <c r="J421" i="5"/>
  <c r="F421" i="5"/>
  <c r="B421" i="5"/>
  <c r="U421" i="5"/>
  <c r="Q421" i="5"/>
  <c r="M421" i="5"/>
  <c r="I421" i="5"/>
  <c r="E421" i="5"/>
  <c r="T421" i="5"/>
  <c r="P421" i="5"/>
  <c r="L421" i="5"/>
  <c r="H421" i="5"/>
  <c r="D421" i="5"/>
  <c r="A422" i="5"/>
  <c r="S421" i="5"/>
  <c r="O421" i="5"/>
  <c r="K421" i="5"/>
  <c r="G421" i="5"/>
  <c r="C421" i="5"/>
  <c r="V505" i="6"/>
  <c r="R505" i="6"/>
  <c r="N505" i="6"/>
  <c r="J505" i="6"/>
  <c r="F505" i="6"/>
  <c r="B505" i="6"/>
  <c r="C505" i="6" s="1"/>
  <c r="U505" i="6"/>
  <c r="Q505" i="6"/>
  <c r="M505" i="6"/>
  <c r="I505" i="6"/>
  <c r="E505" i="6"/>
  <c r="T505" i="6"/>
  <c r="P505" i="6"/>
  <c r="L505" i="6"/>
  <c r="H505" i="6"/>
  <c r="D505" i="6"/>
  <c r="A506" i="6"/>
  <c r="S505" i="6"/>
  <c r="O505" i="6"/>
  <c r="K505" i="6"/>
  <c r="G505" i="6"/>
  <c r="V422" i="5" l="1"/>
  <c r="R422" i="5"/>
  <c r="N422" i="5"/>
  <c r="J422" i="5"/>
  <c r="F422" i="5"/>
  <c r="B422" i="5"/>
  <c r="U422" i="5"/>
  <c r="Q422" i="5"/>
  <c r="M422" i="5"/>
  <c r="I422" i="5"/>
  <c r="E422" i="5"/>
  <c r="T422" i="5"/>
  <c r="P422" i="5"/>
  <c r="L422" i="5"/>
  <c r="H422" i="5"/>
  <c r="D422" i="5"/>
  <c r="A423" i="5"/>
  <c r="S422" i="5"/>
  <c r="O422" i="5"/>
  <c r="K422" i="5"/>
  <c r="G422" i="5"/>
  <c r="C422" i="5"/>
  <c r="V506" i="6"/>
  <c r="R506" i="6"/>
  <c r="N506" i="6"/>
  <c r="J506" i="6"/>
  <c r="F506" i="6"/>
  <c r="B506" i="6"/>
  <c r="C506" i="6" s="1"/>
  <c r="U506" i="6"/>
  <c r="Q506" i="6"/>
  <c r="M506" i="6"/>
  <c r="I506" i="6"/>
  <c r="E506" i="6"/>
  <c r="T506" i="6"/>
  <c r="P506" i="6"/>
  <c r="L506" i="6"/>
  <c r="H506" i="6"/>
  <c r="D506" i="6"/>
  <c r="A507" i="6"/>
  <c r="S506" i="6"/>
  <c r="O506" i="6"/>
  <c r="K506" i="6"/>
  <c r="G506" i="6"/>
  <c r="V423" i="5" l="1"/>
  <c r="R423" i="5"/>
  <c r="N423" i="5"/>
  <c r="J423" i="5"/>
  <c r="F423" i="5"/>
  <c r="B423" i="5"/>
  <c r="U423" i="5"/>
  <c r="Q423" i="5"/>
  <c r="M423" i="5"/>
  <c r="I423" i="5"/>
  <c r="E423" i="5"/>
  <c r="T423" i="5"/>
  <c r="P423" i="5"/>
  <c r="L423" i="5"/>
  <c r="H423" i="5"/>
  <c r="D423" i="5"/>
  <c r="A424" i="5"/>
  <c r="S423" i="5"/>
  <c r="O423" i="5"/>
  <c r="K423" i="5"/>
  <c r="G423" i="5"/>
  <c r="C423" i="5"/>
  <c r="T507" i="6"/>
  <c r="P507" i="6"/>
  <c r="L507" i="6"/>
  <c r="H507" i="6"/>
  <c r="D507" i="6"/>
  <c r="U507" i="6"/>
  <c r="Q507" i="6"/>
  <c r="M507" i="6"/>
  <c r="I507" i="6"/>
  <c r="E507" i="6"/>
  <c r="R507" i="6"/>
  <c r="J507" i="6"/>
  <c r="B507" i="6"/>
  <c r="C507" i="6" s="1"/>
  <c r="O507" i="6"/>
  <c r="G507" i="6"/>
  <c r="V507" i="6"/>
  <c r="N507" i="6"/>
  <c r="F507" i="6"/>
  <c r="S507" i="6"/>
  <c r="K507" i="6"/>
  <c r="V424" i="5" l="1"/>
  <c r="R424" i="5"/>
  <c r="N424" i="5"/>
  <c r="J424" i="5"/>
  <c r="F424" i="5"/>
  <c r="B424" i="5"/>
  <c r="U424" i="5"/>
  <c r="Q424" i="5"/>
  <c r="M424" i="5"/>
  <c r="I424" i="5"/>
  <c r="E424" i="5"/>
  <c r="T424" i="5"/>
  <c r="P424" i="5"/>
  <c r="L424" i="5"/>
  <c r="H424" i="5"/>
  <c r="D424" i="5"/>
  <c r="A425" i="5"/>
  <c r="S424" i="5"/>
  <c r="O424" i="5"/>
  <c r="K424" i="5"/>
  <c r="G424" i="5"/>
  <c r="C424" i="5"/>
  <c r="V425" i="5" l="1"/>
  <c r="R425" i="5"/>
  <c r="N425" i="5"/>
  <c r="J425" i="5"/>
  <c r="F425" i="5"/>
  <c r="B425" i="5"/>
  <c r="U425" i="5"/>
  <c r="Q425" i="5"/>
  <c r="M425" i="5"/>
  <c r="I425" i="5"/>
  <c r="E425" i="5"/>
  <c r="T425" i="5"/>
  <c r="P425" i="5"/>
  <c r="L425" i="5"/>
  <c r="H425" i="5"/>
  <c r="D425" i="5"/>
  <c r="A426" i="5"/>
  <c r="S425" i="5"/>
  <c r="O425" i="5"/>
  <c r="K425" i="5"/>
  <c r="G425" i="5"/>
  <c r="C425" i="5"/>
  <c r="V426" i="5" l="1"/>
  <c r="R426" i="5"/>
  <c r="N426" i="5"/>
  <c r="J426" i="5"/>
  <c r="F426" i="5"/>
  <c r="B426" i="5"/>
  <c r="U426" i="5"/>
  <c r="Q426" i="5"/>
  <c r="M426" i="5"/>
  <c r="I426" i="5"/>
  <c r="E426" i="5"/>
  <c r="T426" i="5"/>
  <c r="P426" i="5"/>
  <c r="L426" i="5"/>
  <c r="H426" i="5"/>
  <c r="D426" i="5"/>
  <c r="A427" i="5"/>
  <c r="S426" i="5"/>
  <c r="O426" i="5"/>
  <c r="K426" i="5"/>
  <c r="G426" i="5"/>
  <c r="C426" i="5"/>
  <c r="V427" i="5" l="1"/>
  <c r="R427" i="5"/>
  <c r="N427" i="5"/>
  <c r="J427" i="5"/>
  <c r="F427" i="5"/>
  <c r="B427" i="5"/>
  <c r="U427" i="5"/>
  <c r="Q427" i="5"/>
  <c r="M427" i="5"/>
  <c r="I427" i="5"/>
  <c r="E427" i="5"/>
  <c r="T427" i="5"/>
  <c r="P427" i="5"/>
  <c r="L427" i="5"/>
  <c r="H427" i="5"/>
  <c r="D427" i="5"/>
  <c r="A428" i="5"/>
  <c r="S427" i="5"/>
  <c r="O427" i="5"/>
  <c r="K427" i="5"/>
  <c r="G427" i="5"/>
  <c r="C427" i="5"/>
  <c r="V428" i="5" l="1"/>
  <c r="R428" i="5"/>
  <c r="N428" i="5"/>
  <c r="J428" i="5"/>
  <c r="F428" i="5"/>
  <c r="B428" i="5"/>
  <c r="S428" i="5"/>
  <c r="K428" i="5"/>
  <c r="C428" i="5"/>
  <c r="Q428" i="5"/>
  <c r="I428" i="5"/>
  <c r="T428" i="5"/>
  <c r="P428" i="5"/>
  <c r="L428" i="5"/>
  <c r="H428" i="5"/>
  <c r="D428" i="5"/>
  <c r="A429" i="5"/>
  <c r="O428" i="5"/>
  <c r="G428" i="5"/>
  <c r="U428" i="5"/>
  <c r="M428" i="5"/>
  <c r="E428" i="5"/>
  <c r="V429" i="5" l="1"/>
  <c r="R429" i="5"/>
  <c r="N429" i="5"/>
  <c r="J429" i="5"/>
  <c r="F429" i="5"/>
  <c r="B429" i="5"/>
  <c r="Q429" i="5"/>
  <c r="I429" i="5"/>
  <c r="A430" i="5"/>
  <c r="O429" i="5"/>
  <c r="G429" i="5"/>
  <c r="T429" i="5"/>
  <c r="P429" i="5"/>
  <c r="L429" i="5"/>
  <c r="H429" i="5"/>
  <c r="D429" i="5"/>
  <c r="U429" i="5"/>
  <c r="M429" i="5"/>
  <c r="E429" i="5"/>
  <c r="S429" i="5"/>
  <c r="K429" i="5"/>
  <c r="C429" i="5"/>
  <c r="V430" i="5" l="1"/>
  <c r="R430" i="5"/>
  <c r="N430" i="5"/>
  <c r="J430" i="5"/>
  <c r="F430" i="5"/>
  <c r="B430" i="5"/>
  <c r="S430" i="5"/>
  <c r="K430" i="5"/>
  <c r="C430" i="5"/>
  <c r="Q430" i="5"/>
  <c r="I430" i="5"/>
  <c r="T430" i="5"/>
  <c r="P430" i="5"/>
  <c r="L430" i="5"/>
  <c r="H430" i="5"/>
  <c r="D430" i="5"/>
  <c r="A431" i="5"/>
  <c r="O430" i="5"/>
  <c r="G430" i="5"/>
  <c r="U430" i="5"/>
  <c r="M430" i="5"/>
  <c r="E430" i="5"/>
  <c r="V431" i="5" l="1"/>
  <c r="R431" i="5"/>
  <c r="N431" i="5"/>
  <c r="J431" i="5"/>
  <c r="F431" i="5"/>
  <c r="B431" i="5"/>
  <c r="Q431" i="5"/>
  <c r="I431" i="5"/>
  <c r="A432" i="5"/>
  <c r="O431" i="5"/>
  <c r="G431" i="5"/>
  <c r="T431" i="5"/>
  <c r="P431" i="5"/>
  <c r="L431" i="5"/>
  <c r="H431" i="5"/>
  <c r="D431" i="5"/>
  <c r="U431" i="5"/>
  <c r="M431" i="5"/>
  <c r="E431" i="5"/>
  <c r="S431" i="5"/>
  <c r="K431" i="5"/>
  <c r="C431" i="5"/>
  <c r="V432" i="5" l="1"/>
  <c r="R432" i="5"/>
  <c r="N432" i="5"/>
  <c r="J432" i="5"/>
  <c r="F432" i="5"/>
  <c r="B432" i="5"/>
  <c r="S432" i="5"/>
  <c r="K432" i="5"/>
  <c r="C432" i="5"/>
  <c r="Q432" i="5"/>
  <c r="I432" i="5"/>
  <c r="T432" i="5"/>
  <c r="P432" i="5"/>
  <c r="L432" i="5"/>
  <c r="H432" i="5"/>
  <c r="D432" i="5"/>
  <c r="A433" i="5"/>
  <c r="O432" i="5"/>
  <c r="G432" i="5"/>
  <c r="U432" i="5"/>
  <c r="M432" i="5"/>
  <c r="E432" i="5"/>
  <c r="V433" i="5" l="1"/>
  <c r="R433" i="5"/>
  <c r="N433" i="5"/>
  <c r="J433" i="5"/>
  <c r="F433" i="5"/>
  <c r="B433" i="5"/>
  <c r="Q433" i="5"/>
  <c r="I433" i="5"/>
  <c r="A434" i="5"/>
  <c r="O433" i="5"/>
  <c r="G433" i="5"/>
  <c r="T433" i="5"/>
  <c r="P433" i="5"/>
  <c r="L433" i="5"/>
  <c r="H433" i="5"/>
  <c r="D433" i="5"/>
  <c r="U433" i="5"/>
  <c r="M433" i="5"/>
  <c r="E433" i="5"/>
  <c r="S433" i="5"/>
  <c r="K433" i="5"/>
  <c r="C433" i="5"/>
  <c r="V434" i="5" l="1"/>
  <c r="R434" i="5"/>
  <c r="N434" i="5"/>
  <c r="J434" i="5"/>
  <c r="F434" i="5"/>
  <c r="B434" i="5"/>
  <c r="S434" i="5"/>
  <c r="K434" i="5"/>
  <c r="C434" i="5"/>
  <c r="Q434" i="5"/>
  <c r="I434" i="5"/>
  <c r="T434" i="5"/>
  <c r="P434" i="5"/>
  <c r="L434" i="5"/>
  <c r="H434" i="5"/>
  <c r="D434" i="5"/>
  <c r="A435" i="5"/>
  <c r="O434" i="5"/>
  <c r="G434" i="5"/>
  <c r="U434" i="5"/>
  <c r="M434" i="5"/>
  <c r="E434" i="5"/>
  <c r="V435" i="5" l="1"/>
  <c r="R435" i="5"/>
  <c r="N435" i="5"/>
  <c r="J435" i="5"/>
  <c r="F435" i="5"/>
  <c r="B435" i="5"/>
  <c r="Q435" i="5"/>
  <c r="I435" i="5"/>
  <c r="A436" i="5"/>
  <c r="O435" i="5"/>
  <c r="G435" i="5"/>
  <c r="T435" i="5"/>
  <c r="P435" i="5"/>
  <c r="L435" i="5"/>
  <c r="H435" i="5"/>
  <c r="D435" i="5"/>
  <c r="U435" i="5"/>
  <c r="M435" i="5"/>
  <c r="E435" i="5"/>
  <c r="S435" i="5"/>
  <c r="K435" i="5"/>
  <c r="C435" i="5"/>
  <c r="V436" i="5" l="1"/>
  <c r="R436" i="5"/>
  <c r="N436" i="5"/>
  <c r="J436" i="5"/>
  <c r="F436" i="5"/>
  <c r="B436" i="5"/>
  <c r="S436" i="5"/>
  <c r="K436" i="5"/>
  <c r="C436" i="5"/>
  <c r="Q436" i="5"/>
  <c r="I436" i="5"/>
  <c r="T436" i="5"/>
  <c r="P436" i="5"/>
  <c r="L436" i="5"/>
  <c r="H436" i="5"/>
  <c r="D436" i="5"/>
  <c r="A437" i="5"/>
  <c r="O436" i="5"/>
  <c r="G436" i="5"/>
  <c r="U436" i="5"/>
  <c r="M436" i="5"/>
  <c r="E436" i="5"/>
  <c r="V437" i="5" l="1"/>
  <c r="R437" i="5"/>
  <c r="N437" i="5"/>
  <c r="J437" i="5"/>
  <c r="F437" i="5"/>
  <c r="B437" i="5"/>
  <c r="Q437" i="5"/>
  <c r="I437" i="5"/>
  <c r="A438" i="5"/>
  <c r="O437" i="5"/>
  <c r="G437" i="5"/>
  <c r="T437" i="5"/>
  <c r="P437" i="5"/>
  <c r="L437" i="5"/>
  <c r="H437" i="5"/>
  <c r="D437" i="5"/>
  <c r="U437" i="5"/>
  <c r="M437" i="5"/>
  <c r="E437" i="5"/>
  <c r="S437" i="5"/>
  <c r="K437" i="5"/>
  <c r="C437" i="5"/>
  <c r="V438" i="5" l="1"/>
  <c r="R438" i="5"/>
  <c r="N438" i="5"/>
  <c r="J438" i="5"/>
  <c r="F438" i="5"/>
  <c r="B438" i="5"/>
  <c r="S438" i="5"/>
  <c r="K438" i="5"/>
  <c r="C438" i="5"/>
  <c r="Q438" i="5"/>
  <c r="I438" i="5"/>
  <c r="T438" i="5"/>
  <c r="P438" i="5"/>
  <c r="L438" i="5"/>
  <c r="H438" i="5"/>
  <c r="D438" i="5"/>
  <c r="A439" i="5"/>
  <c r="O438" i="5"/>
  <c r="G438" i="5"/>
  <c r="U438" i="5"/>
  <c r="M438" i="5"/>
  <c r="E438" i="5"/>
  <c r="V439" i="5" l="1"/>
  <c r="R439" i="5"/>
  <c r="N439" i="5"/>
  <c r="J439" i="5"/>
  <c r="F439" i="5"/>
  <c r="B439" i="5"/>
  <c r="Q439" i="5"/>
  <c r="I439" i="5"/>
  <c r="A440" i="5"/>
  <c r="O439" i="5"/>
  <c r="G439" i="5"/>
  <c r="T439" i="5"/>
  <c r="P439" i="5"/>
  <c r="L439" i="5"/>
  <c r="H439" i="5"/>
  <c r="D439" i="5"/>
  <c r="U439" i="5"/>
  <c r="M439" i="5"/>
  <c r="E439" i="5"/>
  <c r="S439" i="5"/>
  <c r="K439" i="5"/>
  <c r="C439" i="5"/>
  <c r="V440" i="5" l="1"/>
  <c r="R440" i="5"/>
  <c r="N440" i="5"/>
  <c r="J440" i="5"/>
  <c r="F440" i="5"/>
  <c r="B440" i="5"/>
  <c r="S440" i="5"/>
  <c r="K440" i="5"/>
  <c r="C440" i="5"/>
  <c r="Q440" i="5"/>
  <c r="I440" i="5"/>
  <c r="T440" i="5"/>
  <c r="P440" i="5"/>
  <c r="L440" i="5"/>
  <c r="H440" i="5"/>
  <c r="D440" i="5"/>
  <c r="A441" i="5"/>
  <c r="O440" i="5"/>
  <c r="G440" i="5"/>
  <c r="U440" i="5"/>
  <c r="M440" i="5"/>
  <c r="E440" i="5"/>
  <c r="V441" i="5" l="1"/>
  <c r="R441" i="5"/>
  <c r="N441" i="5"/>
  <c r="J441" i="5"/>
  <c r="F441" i="5"/>
  <c r="B441" i="5"/>
  <c r="Q441" i="5"/>
  <c r="I441" i="5"/>
  <c r="A442" i="5"/>
  <c r="O441" i="5"/>
  <c r="G441" i="5"/>
  <c r="T441" i="5"/>
  <c r="P441" i="5"/>
  <c r="L441" i="5"/>
  <c r="H441" i="5"/>
  <c r="D441" i="5"/>
  <c r="U441" i="5"/>
  <c r="M441" i="5"/>
  <c r="E441" i="5"/>
  <c r="S441" i="5"/>
  <c r="K441" i="5"/>
  <c r="C441" i="5"/>
  <c r="V442" i="5" l="1"/>
  <c r="R442" i="5"/>
  <c r="N442" i="5"/>
  <c r="J442" i="5"/>
  <c r="F442" i="5"/>
  <c r="B442" i="5"/>
  <c r="S442" i="5"/>
  <c r="K442" i="5"/>
  <c r="C442" i="5"/>
  <c r="Q442" i="5"/>
  <c r="I442" i="5"/>
  <c r="T442" i="5"/>
  <c r="P442" i="5"/>
  <c r="L442" i="5"/>
  <c r="H442" i="5"/>
  <c r="D442" i="5"/>
  <c r="A443" i="5"/>
  <c r="O442" i="5"/>
  <c r="G442" i="5"/>
  <c r="U442" i="5"/>
  <c r="M442" i="5"/>
  <c r="E442" i="5"/>
  <c r="V443" i="5" l="1"/>
  <c r="R443" i="5"/>
  <c r="N443" i="5"/>
  <c r="J443" i="5"/>
  <c r="F443" i="5"/>
  <c r="B443" i="5"/>
  <c r="Q443" i="5"/>
  <c r="I443" i="5"/>
  <c r="A444" i="5"/>
  <c r="O443" i="5"/>
  <c r="G443" i="5"/>
  <c r="T443" i="5"/>
  <c r="P443" i="5"/>
  <c r="L443" i="5"/>
  <c r="H443" i="5"/>
  <c r="D443" i="5"/>
  <c r="U443" i="5"/>
  <c r="M443" i="5"/>
  <c r="E443" i="5"/>
  <c r="S443" i="5"/>
  <c r="K443" i="5"/>
  <c r="C443" i="5"/>
  <c r="A445" i="5" l="1"/>
  <c r="S444" i="5"/>
  <c r="O444" i="5"/>
  <c r="V444" i="5"/>
  <c r="R444" i="5"/>
  <c r="N444" i="5"/>
  <c r="J444" i="5"/>
  <c r="F444" i="5"/>
  <c r="B444" i="5"/>
  <c r="G444" i="5"/>
  <c r="I444" i="5"/>
  <c r="U444" i="5"/>
  <c r="Q444" i="5"/>
  <c r="M444" i="5"/>
  <c r="T444" i="5"/>
  <c r="P444" i="5"/>
  <c r="L444" i="5"/>
  <c r="H444" i="5"/>
  <c r="D444" i="5"/>
  <c r="K444" i="5"/>
  <c r="C444" i="5"/>
  <c r="E444" i="5"/>
  <c r="A446" i="5" l="1"/>
  <c r="S445" i="5"/>
  <c r="O445" i="5"/>
  <c r="K445" i="5"/>
  <c r="G445" i="5"/>
  <c r="C445" i="5"/>
  <c r="T445" i="5"/>
  <c r="P445" i="5"/>
  <c r="L445" i="5"/>
  <c r="H445" i="5"/>
  <c r="D445" i="5"/>
  <c r="U445" i="5"/>
  <c r="Q445" i="5"/>
  <c r="M445" i="5"/>
  <c r="I445" i="5"/>
  <c r="E445" i="5"/>
  <c r="V445" i="5"/>
  <c r="R445" i="5"/>
  <c r="N445" i="5"/>
  <c r="J445" i="5"/>
  <c r="F445" i="5"/>
  <c r="B445" i="5"/>
  <c r="A447" i="5" l="1"/>
  <c r="S446" i="5"/>
  <c r="O446" i="5"/>
  <c r="K446" i="5"/>
  <c r="G446" i="5"/>
  <c r="C446" i="5"/>
  <c r="T446" i="5"/>
  <c r="P446" i="5"/>
  <c r="L446" i="5"/>
  <c r="H446" i="5"/>
  <c r="D446" i="5"/>
  <c r="U446" i="5"/>
  <c r="Q446" i="5"/>
  <c r="M446" i="5"/>
  <c r="I446" i="5"/>
  <c r="E446" i="5"/>
  <c r="V446" i="5"/>
  <c r="R446" i="5"/>
  <c r="N446" i="5"/>
  <c r="J446" i="5"/>
  <c r="F446" i="5"/>
  <c r="B446" i="5"/>
  <c r="A448" i="5" l="1"/>
  <c r="S447" i="5"/>
  <c r="O447" i="5"/>
  <c r="K447" i="5"/>
  <c r="G447" i="5"/>
  <c r="C447" i="5"/>
  <c r="T447" i="5"/>
  <c r="P447" i="5"/>
  <c r="L447" i="5"/>
  <c r="H447" i="5"/>
  <c r="D447" i="5"/>
  <c r="U447" i="5"/>
  <c r="Q447" i="5"/>
  <c r="M447" i="5"/>
  <c r="I447" i="5"/>
  <c r="E447" i="5"/>
  <c r="V447" i="5"/>
  <c r="R447" i="5"/>
  <c r="N447" i="5"/>
  <c r="J447" i="5"/>
  <c r="F447" i="5"/>
  <c r="B447" i="5"/>
  <c r="A449" i="5" l="1"/>
  <c r="S448" i="5"/>
  <c r="O448" i="5"/>
  <c r="K448" i="5"/>
  <c r="G448" i="5"/>
  <c r="C448" i="5"/>
  <c r="T448" i="5"/>
  <c r="P448" i="5"/>
  <c r="L448" i="5"/>
  <c r="H448" i="5"/>
  <c r="D448" i="5"/>
  <c r="U448" i="5"/>
  <c r="Q448" i="5"/>
  <c r="M448" i="5"/>
  <c r="I448" i="5"/>
  <c r="E448" i="5"/>
  <c r="V448" i="5"/>
  <c r="R448" i="5"/>
  <c r="N448" i="5"/>
  <c r="J448" i="5"/>
  <c r="F448" i="5"/>
  <c r="B448" i="5"/>
  <c r="A450" i="5" l="1"/>
  <c r="S449" i="5"/>
  <c r="O449" i="5"/>
  <c r="K449" i="5"/>
  <c r="G449" i="5"/>
  <c r="C449" i="5"/>
  <c r="T449" i="5"/>
  <c r="P449" i="5"/>
  <c r="L449" i="5"/>
  <c r="H449" i="5"/>
  <c r="D449" i="5"/>
  <c r="U449" i="5"/>
  <c r="Q449" i="5"/>
  <c r="M449" i="5"/>
  <c r="I449" i="5"/>
  <c r="E449" i="5"/>
  <c r="V449" i="5"/>
  <c r="R449" i="5"/>
  <c r="N449" i="5"/>
  <c r="J449" i="5"/>
  <c r="F449" i="5"/>
  <c r="B449" i="5"/>
  <c r="A451" i="5" l="1"/>
  <c r="S450" i="5"/>
  <c r="O450" i="5"/>
  <c r="K450" i="5"/>
  <c r="G450" i="5"/>
  <c r="C450" i="5"/>
  <c r="T450" i="5"/>
  <c r="P450" i="5"/>
  <c r="L450" i="5"/>
  <c r="H450" i="5"/>
  <c r="D450" i="5"/>
  <c r="U450" i="5"/>
  <c r="Q450" i="5"/>
  <c r="M450" i="5"/>
  <c r="I450" i="5"/>
  <c r="E450" i="5"/>
  <c r="V450" i="5"/>
  <c r="R450" i="5"/>
  <c r="N450" i="5"/>
  <c r="J450" i="5"/>
  <c r="F450" i="5"/>
  <c r="B450" i="5"/>
  <c r="V451" i="5" l="1"/>
  <c r="R451" i="5"/>
  <c r="N451" i="5"/>
  <c r="J451" i="5"/>
  <c r="F451" i="5"/>
  <c r="A452" i="5"/>
  <c r="O451" i="5"/>
  <c r="G451" i="5"/>
  <c r="U451" i="5"/>
  <c r="M451" i="5"/>
  <c r="E451" i="5"/>
  <c r="T451" i="5"/>
  <c r="P451" i="5"/>
  <c r="L451" i="5"/>
  <c r="H451" i="5"/>
  <c r="D451" i="5"/>
  <c r="S451" i="5"/>
  <c r="K451" i="5"/>
  <c r="C451" i="5"/>
  <c r="Q451" i="5"/>
  <c r="I451" i="5"/>
  <c r="B451" i="5"/>
  <c r="V452" i="5" l="1"/>
  <c r="R452" i="5"/>
  <c r="N452" i="5"/>
  <c r="J452" i="5"/>
  <c r="F452" i="5"/>
  <c r="B452" i="5"/>
  <c r="Q452" i="5"/>
  <c r="I452" i="5"/>
  <c r="A453" i="5"/>
  <c r="O452" i="5"/>
  <c r="G452" i="5"/>
  <c r="T452" i="5"/>
  <c r="P452" i="5"/>
  <c r="L452" i="5"/>
  <c r="H452" i="5"/>
  <c r="D452" i="5"/>
  <c r="U452" i="5"/>
  <c r="M452" i="5"/>
  <c r="E452" i="5"/>
  <c r="S452" i="5"/>
  <c r="K452" i="5"/>
  <c r="C452" i="5"/>
  <c r="V453" i="5" l="1"/>
  <c r="R453" i="5"/>
  <c r="N453" i="5"/>
  <c r="J453" i="5"/>
  <c r="F453" i="5"/>
  <c r="B453" i="5"/>
  <c r="S453" i="5"/>
  <c r="K453" i="5"/>
  <c r="C453" i="5"/>
  <c r="Q453" i="5"/>
  <c r="I453" i="5"/>
  <c r="T453" i="5"/>
  <c r="P453" i="5"/>
  <c r="L453" i="5"/>
  <c r="H453" i="5"/>
  <c r="D453" i="5"/>
  <c r="A454" i="5"/>
  <c r="O453" i="5"/>
  <c r="G453" i="5"/>
  <c r="U453" i="5"/>
  <c r="M453" i="5"/>
  <c r="E453" i="5"/>
  <c r="V454" i="5" l="1"/>
  <c r="R454" i="5"/>
  <c r="N454" i="5"/>
  <c r="J454" i="5"/>
  <c r="F454" i="5"/>
  <c r="B454" i="5"/>
  <c r="Q454" i="5"/>
  <c r="I454" i="5"/>
  <c r="A455" i="5"/>
  <c r="O454" i="5"/>
  <c r="G454" i="5"/>
  <c r="T454" i="5"/>
  <c r="P454" i="5"/>
  <c r="L454" i="5"/>
  <c r="H454" i="5"/>
  <c r="D454" i="5"/>
  <c r="U454" i="5"/>
  <c r="M454" i="5"/>
  <c r="E454" i="5"/>
  <c r="S454" i="5"/>
  <c r="K454" i="5"/>
  <c r="C454" i="5"/>
  <c r="V455" i="5" l="1"/>
  <c r="R455" i="5"/>
  <c r="N455" i="5"/>
  <c r="J455" i="5"/>
  <c r="F455" i="5"/>
  <c r="B455" i="5"/>
  <c r="S455" i="5"/>
  <c r="K455" i="5"/>
  <c r="C455" i="5"/>
  <c r="Q455" i="5"/>
  <c r="I455" i="5"/>
  <c r="T455" i="5"/>
  <c r="P455" i="5"/>
  <c r="L455" i="5"/>
  <c r="H455" i="5"/>
  <c r="D455" i="5"/>
  <c r="A456" i="5"/>
  <c r="O455" i="5"/>
  <c r="G455" i="5"/>
  <c r="U455" i="5"/>
  <c r="M455" i="5"/>
  <c r="E455" i="5"/>
  <c r="V456" i="5" l="1"/>
  <c r="R456" i="5"/>
  <c r="N456" i="5"/>
  <c r="J456" i="5"/>
  <c r="F456" i="5"/>
  <c r="B456" i="5"/>
  <c r="Q456" i="5"/>
  <c r="I456" i="5"/>
  <c r="A457" i="5"/>
  <c r="O456" i="5"/>
  <c r="G456" i="5"/>
  <c r="T456" i="5"/>
  <c r="P456" i="5"/>
  <c r="L456" i="5"/>
  <c r="H456" i="5"/>
  <c r="D456" i="5"/>
  <c r="U456" i="5"/>
  <c r="M456" i="5"/>
  <c r="E456" i="5"/>
  <c r="S456" i="5"/>
  <c r="K456" i="5"/>
  <c r="C456" i="5"/>
  <c r="V457" i="5" l="1"/>
  <c r="R457" i="5"/>
  <c r="N457" i="5"/>
  <c r="J457" i="5"/>
  <c r="F457" i="5"/>
  <c r="B457" i="5"/>
  <c r="S457" i="5"/>
  <c r="K457" i="5"/>
  <c r="C457" i="5"/>
  <c r="Q457" i="5"/>
  <c r="I457" i="5"/>
  <c r="T457" i="5"/>
  <c r="P457" i="5"/>
  <c r="L457" i="5"/>
  <c r="H457" i="5"/>
  <c r="D457" i="5"/>
  <c r="A458" i="5"/>
  <c r="O457" i="5"/>
  <c r="G457" i="5"/>
  <c r="U457" i="5"/>
  <c r="M457" i="5"/>
  <c r="E457" i="5"/>
  <c r="V458" i="5" l="1"/>
  <c r="R458" i="5"/>
  <c r="N458" i="5"/>
  <c r="J458" i="5"/>
  <c r="F458" i="5"/>
  <c r="B458" i="5"/>
  <c r="Q458" i="5"/>
  <c r="I458" i="5"/>
  <c r="A459" i="5"/>
  <c r="O458" i="5"/>
  <c r="G458" i="5"/>
  <c r="T458" i="5"/>
  <c r="P458" i="5"/>
  <c r="L458" i="5"/>
  <c r="H458" i="5"/>
  <c r="D458" i="5"/>
  <c r="U458" i="5"/>
  <c r="M458" i="5"/>
  <c r="E458" i="5"/>
  <c r="S458" i="5"/>
  <c r="K458" i="5"/>
  <c r="C458" i="5"/>
  <c r="V459" i="5" l="1"/>
  <c r="R459" i="5"/>
  <c r="N459" i="5"/>
  <c r="J459" i="5"/>
  <c r="F459" i="5"/>
  <c r="B459" i="5"/>
  <c r="S459" i="5"/>
  <c r="K459" i="5"/>
  <c r="C459" i="5"/>
  <c r="Q459" i="5"/>
  <c r="I459" i="5"/>
  <c r="T459" i="5"/>
  <c r="P459" i="5"/>
  <c r="L459" i="5"/>
  <c r="H459" i="5"/>
  <c r="D459" i="5"/>
  <c r="A460" i="5"/>
  <c r="O459" i="5"/>
  <c r="G459" i="5"/>
  <c r="U459" i="5"/>
  <c r="M459" i="5"/>
  <c r="E459" i="5"/>
  <c r="V460" i="5" l="1"/>
  <c r="R460" i="5"/>
  <c r="N460" i="5"/>
  <c r="J460" i="5"/>
  <c r="F460" i="5"/>
  <c r="B460" i="5"/>
  <c r="Q460" i="5"/>
  <c r="I460" i="5"/>
  <c r="A461" i="5"/>
  <c r="O460" i="5"/>
  <c r="G460" i="5"/>
  <c r="T460" i="5"/>
  <c r="P460" i="5"/>
  <c r="L460" i="5"/>
  <c r="H460" i="5"/>
  <c r="D460" i="5"/>
  <c r="U460" i="5"/>
  <c r="M460" i="5"/>
  <c r="E460" i="5"/>
  <c r="S460" i="5"/>
  <c r="K460" i="5"/>
  <c r="C460" i="5"/>
  <c r="V461" i="5" l="1"/>
  <c r="R461" i="5"/>
  <c r="N461" i="5"/>
  <c r="J461" i="5"/>
  <c r="F461" i="5"/>
  <c r="B461" i="5"/>
  <c r="S461" i="5"/>
  <c r="K461" i="5"/>
  <c r="C461" i="5"/>
  <c r="Q461" i="5"/>
  <c r="I461" i="5"/>
  <c r="T461" i="5"/>
  <c r="P461" i="5"/>
  <c r="L461" i="5"/>
  <c r="H461" i="5"/>
  <c r="D461" i="5"/>
  <c r="A462" i="5"/>
  <c r="O461" i="5"/>
  <c r="G461" i="5"/>
  <c r="U461" i="5"/>
  <c r="M461" i="5"/>
  <c r="E461" i="5"/>
  <c r="V462" i="5" l="1"/>
  <c r="R462" i="5"/>
  <c r="N462" i="5"/>
  <c r="J462" i="5"/>
  <c r="F462" i="5"/>
  <c r="B462" i="5"/>
  <c r="Q462" i="5"/>
  <c r="I462" i="5"/>
  <c r="A463" i="5"/>
  <c r="O462" i="5"/>
  <c r="G462" i="5"/>
  <c r="T462" i="5"/>
  <c r="P462" i="5"/>
  <c r="L462" i="5"/>
  <c r="H462" i="5"/>
  <c r="D462" i="5"/>
  <c r="U462" i="5"/>
  <c r="M462" i="5"/>
  <c r="E462" i="5"/>
  <c r="S462" i="5"/>
  <c r="K462" i="5"/>
  <c r="C462" i="5"/>
  <c r="V463" i="5" l="1"/>
  <c r="R463" i="5"/>
  <c r="N463" i="5"/>
  <c r="J463" i="5"/>
  <c r="F463" i="5"/>
  <c r="B463" i="5"/>
  <c r="S463" i="5"/>
  <c r="K463" i="5"/>
  <c r="C463" i="5"/>
  <c r="Q463" i="5"/>
  <c r="I463" i="5"/>
  <c r="T463" i="5"/>
  <c r="P463" i="5"/>
  <c r="L463" i="5"/>
  <c r="H463" i="5"/>
  <c r="D463" i="5"/>
  <c r="A464" i="5"/>
  <c r="O463" i="5"/>
  <c r="G463" i="5"/>
  <c r="U463" i="5"/>
  <c r="M463" i="5"/>
  <c r="E463" i="5"/>
  <c r="V464" i="5" l="1"/>
  <c r="R464" i="5"/>
  <c r="N464" i="5"/>
  <c r="J464" i="5"/>
  <c r="F464" i="5"/>
  <c r="B464" i="5"/>
  <c r="Q464" i="5"/>
  <c r="I464" i="5"/>
  <c r="A465" i="5"/>
  <c r="O464" i="5"/>
  <c r="G464" i="5"/>
  <c r="T464" i="5"/>
  <c r="P464" i="5"/>
  <c r="L464" i="5"/>
  <c r="H464" i="5"/>
  <c r="D464" i="5"/>
  <c r="U464" i="5"/>
  <c r="M464" i="5"/>
  <c r="E464" i="5"/>
  <c r="S464" i="5"/>
  <c r="K464" i="5"/>
  <c r="C464" i="5"/>
  <c r="V465" i="5" l="1"/>
  <c r="R465" i="5"/>
  <c r="N465" i="5"/>
  <c r="J465" i="5"/>
  <c r="F465" i="5"/>
  <c r="B465" i="5"/>
  <c r="S465" i="5"/>
  <c r="K465" i="5"/>
  <c r="C465" i="5"/>
  <c r="Q465" i="5"/>
  <c r="I465" i="5"/>
  <c r="T465" i="5"/>
  <c r="P465" i="5"/>
  <c r="L465" i="5"/>
  <c r="H465" i="5"/>
  <c r="D465" i="5"/>
  <c r="A466" i="5"/>
  <c r="O465" i="5"/>
  <c r="G465" i="5"/>
  <c r="U465" i="5"/>
  <c r="M465" i="5"/>
  <c r="E465" i="5"/>
  <c r="V466" i="5" l="1"/>
  <c r="R466" i="5"/>
  <c r="N466" i="5"/>
  <c r="J466" i="5"/>
  <c r="F466" i="5"/>
  <c r="B466" i="5"/>
  <c r="Q466" i="5"/>
  <c r="I466" i="5"/>
  <c r="A467" i="5"/>
  <c r="O466" i="5"/>
  <c r="G466" i="5"/>
  <c r="T466" i="5"/>
  <c r="P466" i="5"/>
  <c r="L466" i="5"/>
  <c r="H466" i="5"/>
  <c r="D466" i="5"/>
  <c r="U466" i="5"/>
  <c r="M466" i="5"/>
  <c r="E466" i="5"/>
  <c r="S466" i="5"/>
  <c r="K466" i="5"/>
  <c r="C466" i="5"/>
  <c r="V467" i="5" l="1"/>
  <c r="R467" i="5"/>
  <c r="N467" i="5"/>
  <c r="J467" i="5"/>
  <c r="F467" i="5"/>
  <c r="B467" i="5"/>
  <c r="S467" i="5"/>
  <c r="K467" i="5"/>
  <c r="C467" i="5"/>
  <c r="Q467" i="5"/>
  <c r="I467" i="5"/>
  <c r="T467" i="5"/>
  <c r="P467" i="5"/>
  <c r="L467" i="5"/>
  <c r="H467" i="5"/>
  <c r="D467" i="5"/>
  <c r="A468" i="5"/>
  <c r="O467" i="5"/>
  <c r="G467" i="5"/>
  <c r="U467" i="5"/>
  <c r="M467" i="5"/>
  <c r="E467" i="5"/>
  <c r="A469" i="5" l="1"/>
  <c r="S468" i="5"/>
  <c r="T468" i="5"/>
  <c r="P468" i="5"/>
  <c r="L468" i="5"/>
  <c r="H468" i="5"/>
  <c r="D468" i="5"/>
  <c r="Q468" i="5"/>
  <c r="I468" i="5"/>
  <c r="O468" i="5"/>
  <c r="G468" i="5"/>
  <c r="U468" i="5"/>
  <c r="V468" i="5"/>
  <c r="R468" i="5"/>
  <c r="N468" i="5"/>
  <c r="J468" i="5"/>
  <c r="F468" i="5"/>
  <c r="B468" i="5"/>
  <c r="M468" i="5"/>
  <c r="E468" i="5"/>
  <c r="K468" i="5"/>
  <c r="C468" i="5"/>
  <c r="A470" i="5" l="1"/>
  <c r="S469" i="5"/>
  <c r="O469" i="5"/>
  <c r="K469" i="5"/>
  <c r="G469" i="5"/>
  <c r="C469" i="5"/>
  <c r="T469" i="5"/>
  <c r="P469" i="5"/>
  <c r="L469" i="5"/>
  <c r="H469" i="5"/>
  <c r="D469" i="5"/>
  <c r="U469" i="5"/>
  <c r="Q469" i="5"/>
  <c r="M469" i="5"/>
  <c r="I469" i="5"/>
  <c r="E469" i="5"/>
  <c r="V469" i="5"/>
  <c r="R469" i="5"/>
  <c r="N469" i="5"/>
  <c r="J469" i="5"/>
  <c r="F469" i="5"/>
  <c r="B469" i="5"/>
  <c r="A471" i="5" l="1"/>
  <c r="S470" i="5"/>
  <c r="O470" i="5"/>
  <c r="K470" i="5"/>
  <c r="G470" i="5"/>
  <c r="C470" i="5"/>
  <c r="T470" i="5"/>
  <c r="P470" i="5"/>
  <c r="L470" i="5"/>
  <c r="H470" i="5"/>
  <c r="D470" i="5"/>
  <c r="U470" i="5"/>
  <c r="Q470" i="5"/>
  <c r="M470" i="5"/>
  <c r="I470" i="5"/>
  <c r="E470" i="5"/>
  <c r="V470" i="5"/>
  <c r="R470" i="5"/>
  <c r="N470" i="5"/>
  <c r="J470" i="5"/>
  <c r="F470" i="5"/>
  <c r="B470" i="5"/>
  <c r="A472" i="5" l="1"/>
  <c r="S471" i="5"/>
  <c r="O471" i="5"/>
  <c r="K471" i="5"/>
  <c r="G471" i="5"/>
  <c r="C471" i="5"/>
  <c r="T471" i="5"/>
  <c r="P471" i="5"/>
  <c r="L471" i="5"/>
  <c r="H471" i="5"/>
  <c r="D471" i="5"/>
  <c r="U471" i="5"/>
  <c r="Q471" i="5"/>
  <c r="M471" i="5"/>
  <c r="I471" i="5"/>
  <c r="E471" i="5"/>
  <c r="V471" i="5"/>
  <c r="R471" i="5"/>
  <c r="N471" i="5"/>
  <c r="J471" i="5"/>
  <c r="F471" i="5"/>
  <c r="B471" i="5"/>
  <c r="A473" i="5" l="1"/>
  <c r="S472" i="5"/>
  <c r="O472" i="5"/>
  <c r="K472" i="5"/>
  <c r="G472" i="5"/>
  <c r="C472" i="5"/>
  <c r="T472" i="5"/>
  <c r="P472" i="5"/>
  <c r="L472" i="5"/>
  <c r="H472" i="5"/>
  <c r="D472" i="5"/>
  <c r="U472" i="5"/>
  <c r="Q472" i="5"/>
  <c r="M472" i="5"/>
  <c r="I472" i="5"/>
  <c r="E472" i="5"/>
  <c r="V472" i="5"/>
  <c r="R472" i="5"/>
  <c r="N472" i="5"/>
  <c r="J472" i="5"/>
  <c r="F472" i="5"/>
  <c r="B472" i="5"/>
  <c r="A474" i="5" l="1"/>
  <c r="S473" i="5"/>
  <c r="O473" i="5"/>
  <c r="K473" i="5"/>
  <c r="G473" i="5"/>
  <c r="C473" i="5"/>
  <c r="T473" i="5"/>
  <c r="P473" i="5"/>
  <c r="L473" i="5"/>
  <c r="H473" i="5"/>
  <c r="D473" i="5"/>
  <c r="U473" i="5"/>
  <c r="Q473" i="5"/>
  <c r="M473" i="5"/>
  <c r="I473" i="5"/>
  <c r="E473" i="5"/>
  <c r="V473" i="5"/>
  <c r="R473" i="5"/>
  <c r="N473" i="5"/>
  <c r="J473" i="5"/>
  <c r="F473" i="5"/>
  <c r="B473" i="5"/>
  <c r="A475" i="5" l="1"/>
  <c r="S474" i="5"/>
  <c r="O474" i="5"/>
  <c r="K474" i="5"/>
  <c r="G474" i="5"/>
  <c r="C474" i="5"/>
  <c r="T474" i="5"/>
  <c r="P474" i="5"/>
  <c r="L474" i="5"/>
  <c r="H474" i="5"/>
  <c r="D474" i="5"/>
  <c r="U474" i="5"/>
  <c r="Q474" i="5"/>
  <c r="M474" i="5"/>
  <c r="I474" i="5"/>
  <c r="E474" i="5"/>
  <c r="V474" i="5"/>
  <c r="R474" i="5"/>
  <c r="N474" i="5"/>
  <c r="J474" i="5"/>
  <c r="F474" i="5"/>
  <c r="B474" i="5"/>
  <c r="A476" i="5" l="1"/>
  <c r="S475" i="5"/>
  <c r="O475" i="5"/>
  <c r="K475" i="5"/>
  <c r="G475" i="5"/>
  <c r="C475" i="5"/>
  <c r="T475" i="5"/>
  <c r="P475" i="5"/>
  <c r="L475" i="5"/>
  <c r="H475" i="5"/>
  <c r="D475" i="5"/>
  <c r="U475" i="5"/>
  <c r="Q475" i="5"/>
  <c r="M475" i="5"/>
  <c r="I475" i="5"/>
  <c r="E475" i="5"/>
  <c r="V475" i="5"/>
  <c r="R475" i="5"/>
  <c r="N475" i="5"/>
  <c r="J475" i="5"/>
  <c r="F475" i="5"/>
  <c r="B475" i="5"/>
  <c r="A477" i="5" l="1"/>
  <c r="S476" i="5"/>
  <c r="O476" i="5"/>
  <c r="K476" i="5"/>
  <c r="G476" i="5"/>
  <c r="C476" i="5"/>
  <c r="T476" i="5"/>
  <c r="P476" i="5"/>
  <c r="L476" i="5"/>
  <c r="H476" i="5"/>
  <c r="D476" i="5"/>
  <c r="U476" i="5"/>
  <c r="Q476" i="5"/>
  <c r="M476" i="5"/>
  <c r="I476" i="5"/>
  <c r="E476" i="5"/>
  <c r="V476" i="5"/>
  <c r="R476" i="5"/>
  <c r="N476" i="5"/>
  <c r="J476" i="5"/>
  <c r="F476" i="5"/>
  <c r="B476" i="5"/>
  <c r="A478" i="5" l="1"/>
  <c r="S477" i="5"/>
  <c r="O477" i="5"/>
  <c r="K477" i="5"/>
  <c r="G477" i="5"/>
  <c r="C477" i="5"/>
  <c r="T477" i="5"/>
  <c r="P477" i="5"/>
  <c r="L477" i="5"/>
  <c r="H477" i="5"/>
  <c r="D477" i="5"/>
  <c r="U477" i="5"/>
  <c r="Q477" i="5"/>
  <c r="M477" i="5"/>
  <c r="I477" i="5"/>
  <c r="E477" i="5"/>
  <c r="V477" i="5"/>
  <c r="R477" i="5"/>
  <c r="N477" i="5"/>
  <c r="J477" i="5"/>
  <c r="F477" i="5"/>
  <c r="B477" i="5"/>
  <c r="A479" i="5" l="1"/>
  <c r="S478" i="5"/>
  <c r="O478" i="5"/>
  <c r="K478" i="5"/>
  <c r="G478" i="5"/>
  <c r="C478" i="5"/>
  <c r="T478" i="5"/>
  <c r="P478" i="5"/>
  <c r="L478" i="5"/>
  <c r="H478" i="5"/>
  <c r="D478" i="5"/>
  <c r="U478" i="5"/>
  <c r="Q478" i="5"/>
  <c r="M478" i="5"/>
  <c r="I478" i="5"/>
  <c r="E478" i="5"/>
  <c r="V478" i="5"/>
  <c r="R478" i="5"/>
  <c r="N478" i="5"/>
  <c r="J478" i="5"/>
  <c r="F478" i="5"/>
  <c r="B478" i="5"/>
  <c r="A480" i="5" l="1"/>
  <c r="S479" i="5"/>
  <c r="O479" i="5"/>
  <c r="K479" i="5"/>
  <c r="G479" i="5"/>
  <c r="C479" i="5"/>
  <c r="T479" i="5"/>
  <c r="P479" i="5"/>
  <c r="L479" i="5"/>
  <c r="H479" i="5"/>
  <c r="D479" i="5"/>
  <c r="U479" i="5"/>
  <c r="Q479" i="5"/>
  <c r="M479" i="5"/>
  <c r="I479" i="5"/>
  <c r="E479" i="5"/>
  <c r="V479" i="5"/>
  <c r="R479" i="5"/>
  <c r="N479" i="5"/>
  <c r="J479" i="5"/>
  <c r="F479" i="5"/>
  <c r="B479" i="5"/>
  <c r="V480" i="5" l="1"/>
  <c r="R480" i="5"/>
  <c r="N480" i="5"/>
  <c r="J480" i="5"/>
  <c r="F480" i="5"/>
  <c r="A481" i="5"/>
  <c r="O480" i="5"/>
  <c r="G480" i="5"/>
  <c r="U480" i="5"/>
  <c r="M480" i="5"/>
  <c r="E480" i="5"/>
  <c r="T480" i="5"/>
  <c r="P480" i="5"/>
  <c r="L480" i="5"/>
  <c r="H480" i="5"/>
  <c r="D480" i="5"/>
  <c r="S480" i="5"/>
  <c r="K480" i="5"/>
  <c r="C480" i="5"/>
  <c r="Q480" i="5"/>
  <c r="I480" i="5"/>
  <c r="B480" i="5"/>
  <c r="V481" i="5" l="1"/>
  <c r="R481" i="5"/>
  <c r="N481" i="5"/>
  <c r="J481" i="5"/>
  <c r="F481" i="5"/>
  <c r="B481" i="5"/>
  <c r="Q481" i="5"/>
  <c r="I481" i="5"/>
  <c r="A482" i="5"/>
  <c r="O481" i="5"/>
  <c r="G481" i="5"/>
  <c r="T481" i="5"/>
  <c r="P481" i="5"/>
  <c r="L481" i="5"/>
  <c r="H481" i="5"/>
  <c r="D481" i="5"/>
  <c r="U481" i="5"/>
  <c r="M481" i="5"/>
  <c r="E481" i="5"/>
  <c r="S481" i="5"/>
  <c r="K481" i="5"/>
  <c r="C481" i="5"/>
  <c r="V482" i="5" l="1"/>
  <c r="R482" i="5"/>
  <c r="N482" i="5"/>
  <c r="J482" i="5"/>
  <c r="F482" i="5"/>
  <c r="B482" i="5"/>
  <c r="S482" i="5"/>
  <c r="K482" i="5"/>
  <c r="C482" i="5"/>
  <c r="Q482" i="5"/>
  <c r="I482" i="5"/>
  <c r="T482" i="5"/>
  <c r="P482" i="5"/>
  <c r="L482" i="5"/>
  <c r="H482" i="5"/>
  <c r="D482" i="5"/>
  <c r="A483" i="5"/>
  <c r="O482" i="5"/>
  <c r="G482" i="5"/>
  <c r="U482" i="5"/>
  <c r="M482" i="5"/>
  <c r="E482" i="5"/>
  <c r="V483" i="5" l="1"/>
  <c r="R483" i="5"/>
  <c r="N483" i="5"/>
  <c r="J483" i="5"/>
  <c r="F483" i="5"/>
  <c r="B483" i="5"/>
  <c r="Q483" i="5"/>
  <c r="I483" i="5"/>
  <c r="A484" i="5"/>
  <c r="O483" i="5"/>
  <c r="G483" i="5"/>
  <c r="T483" i="5"/>
  <c r="P483" i="5"/>
  <c r="L483" i="5"/>
  <c r="H483" i="5"/>
  <c r="D483" i="5"/>
  <c r="U483" i="5"/>
  <c r="M483" i="5"/>
  <c r="E483" i="5"/>
  <c r="S483" i="5"/>
  <c r="K483" i="5"/>
  <c r="C483" i="5"/>
  <c r="V484" i="5" l="1"/>
  <c r="R484" i="5"/>
  <c r="A485" i="5"/>
  <c r="O484" i="5"/>
  <c r="K484" i="5"/>
  <c r="G484" i="5"/>
  <c r="U484" i="5"/>
  <c r="N484" i="5"/>
  <c r="J484" i="5"/>
  <c r="F484" i="5"/>
  <c r="B484" i="5"/>
  <c r="T484" i="5"/>
  <c r="P484" i="5"/>
  <c r="S484" i="5"/>
  <c r="M484" i="5"/>
  <c r="I484" i="5"/>
  <c r="E484" i="5"/>
  <c r="Q484" i="5"/>
  <c r="L484" i="5"/>
  <c r="H484" i="5"/>
  <c r="D484" i="5"/>
  <c r="C484" i="5"/>
  <c r="V485" i="5" l="1"/>
  <c r="R485" i="5"/>
  <c r="N485" i="5"/>
  <c r="J485" i="5"/>
  <c r="F485" i="5"/>
  <c r="B485" i="5"/>
  <c r="Q485" i="5"/>
  <c r="I485" i="5"/>
  <c r="A486" i="5"/>
  <c r="O485" i="5"/>
  <c r="G485" i="5"/>
  <c r="T485" i="5"/>
  <c r="P485" i="5"/>
  <c r="L485" i="5"/>
  <c r="H485" i="5"/>
  <c r="D485" i="5"/>
  <c r="U485" i="5"/>
  <c r="M485" i="5"/>
  <c r="E485" i="5"/>
  <c r="S485" i="5"/>
  <c r="K485" i="5"/>
  <c r="C485" i="5"/>
  <c r="V486" i="5" l="1"/>
  <c r="R486" i="5"/>
  <c r="N486" i="5"/>
  <c r="J486" i="5"/>
  <c r="F486" i="5"/>
  <c r="B486" i="5"/>
  <c r="S486" i="5"/>
  <c r="K486" i="5"/>
  <c r="C486" i="5"/>
  <c r="Q486" i="5"/>
  <c r="I486" i="5"/>
  <c r="T486" i="5"/>
  <c r="P486" i="5"/>
  <c r="L486" i="5"/>
  <c r="H486" i="5"/>
  <c r="D486" i="5"/>
  <c r="A487" i="5"/>
  <c r="O486" i="5"/>
  <c r="G486" i="5"/>
  <c r="U486" i="5"/>
  <c r="M486" i="5"/>
  <c r="E486" i="5"/>
  <c r="V487" i="5" l="1"/>
  <c r="R487" i="5"/>
  <c r="N487" i="5"/>
  <c r="J487" i="5"/>
  <c r="F487" i="5"/>
  <c r="B487" i="5"/>
  <c r="Q487" i="5"/>
  <c r="I487" i="5"/>
  <c r="A488" i="5"/>
  <c r="O487" i="5"/>
  <c r="G487" i="5"/>
  <c r="T487" i="5"/>
  <c r="P487" i="5"/>
  <c r="L487" i="5"/>
  <c r="H487" i="5"/>
  <c r="D487" i="5"/>
  <c r="U487" i="5"/>
  <c r="M487" i="5"/>
  <c r="E487" i="5"/>
  <c r="S487" i="5"/>
  <c r="K487" i="5"/>
  <c r="C487" i="5"/>
  <c r="V488" i="5" l="1"/>
  <c r="R488" i="5"/>
  <c r="N488" i="5"/>
  <c r="J488" i="5"/>
  <c r="F488" i="5"/>
  <c r="B488" i="5"/>
  <c r="S488" i="5"/>
  <c r="K488" i="5"/>
  <c r="C488" i="5"/>
  <c r="Q488" i="5"/>
  <c r="I488" i="5"/>
  <c r="T488" i="5"/>
  <c r="P488" i="5"/>
  <c r="L488" i="5"/>
  <c r="H488" i="5"/>
  <c r="D488" i="5"/>
  <c r="A489" i="5"/>
  <c r="O488" i="5"/>
  <c r="G488" i="5"/>
  <c r="U488" i="5"/>
  <c r="M488" i="5"/>
  <c r="E488" i="5"/>
  <c r="V489" i="5" l="1"/>
  <c r="R489" i="5"/>
  <c r="N489" i="5"/>
  <c r="J489" i="5"/>
  <c r="F489" i="5"/>
  <c r="B489" i="5"/>
  <c r="Q489" i="5"/>
  <c r="I489" i="5"/>
  <c r="A490" i="5"/>
  <c r="O489" i="5"/>
  <c r="G489" i="5"/>
  <c r="T489" i="5"/>
  <c r="P489" i="5"/>
  <c r="L489" i="5"/>
  <c r="H489" i="5"/>
  <c r="D489" i="5"/>
  <c r="U489" i="5"/>
  <c r="M489" i="5"/>
  <c r="E489" i="5"/>
  <c r="S489" i="5"/>
  <c r="K489" i="5"/>
  <c r="C489" i="5"/>
  <c r="V490" i="5" l="1"/>
  <c r="R490" i="5"/>
  <c r="N490" i="5"/>
  <c r="J490" i="5"/>
  <c r="F490" i="5"/>
  <c r="B490" i="5"/>
  <c r="S490" i="5"/>
  <c r="K490" i="5"/>
  <c r="C490" i="5"/>
  <c r="Q490" i="5"/>
  <c r="I490" i="5"/>
  <c r="T490" i="5"/>
  <c r="P490" i="5"/>
  <c r="L490" i="5"/>
  <c r="H490" i="5"/>
  <c r="D490" i="5"/>
  <c r="A491" i="5"/>
  <c r="O490" i="5"/>
  <c r="G490" i="5"/>
  <c r="U490" i="5"/>
  <c r="M490" i="5"/>
  <c r="E490" i="5"/>
  <c r="V491" i="5" l="1"/>
  <c r="R491" i="5"/>
  <c r="N491" i="5"/>
  <c r="J491" i="5"/>
  <c r="F491" i="5"/>
  <c r="B491" i="5"/>
  <c r="Q491" i="5"/>
  <c r="I491" i="5"/>
  <c r="A492" i="5"/>
  <c r="O491" i="5"/>
  <c r="G491" i="5"/>
  <c r="T491" i="5"/>
  <c r="P491" i="5"/>
  <c r="L491" i="5"/>
  <c r="H491" i="5"/>
  <c r="D491" i="5"/>
  <c r="U491" i="5"/>
  <c r="M491" i="5"/>
  <c r="E491" i="5"/>
  <c r="S491" i="5"/>
  <c r="K491" i="5"/>
  <c r="C491" i="5"/>
  <c r="V492" i="5" l="1"/>
  <c r="R492" i="5"/>
  <c r="N492" i="5"/>
  <c r="J492" i="5"/>
  <c r="F492" i="5"/>
  <c r="B492" i="5"/>
  <c r="S492" i="5"/>
  <c r="K492" i="5"/>
  <c r="C492" i="5"/>
  <c r="Q492" i="5"/>
  <c r="I492" i="5"/>
  <c r="T492" i="5"/>
  <c r="P492" i="5"/>
  <c r="L492" i="5"/>
  <c r="H492" i="5"/>
  <c r="D492" i="5"/>
  <c r="A493" i="5"/>
  <c r="O492" i="5"/>
  <c r="G492" i="5"/>
  <c r="U492" i="5"/>
  <c r="M492" i="5"/>
  <c r="E492" i="5"/>
  <c r="V493" i="5" l="1"/>
  <c r="R493" i="5"/>
  <c r="N493" i="5"/>
  <c r="J493" i="5"/>
  <c r="F493" i="5"/>
  <c r="B493" i="5"/>
  <c r="Q493" i="5"/>
  <c r="I493" i="5"/>
  <c r="A494" i="5"/>
  <c r="O493" i="5"/>
  <c r="G493" i="5"/>
  <c r="T493" i="5"/>
  <c r="P493" i="5"/>
  <c r="L493" i="5"/>
  <c r="H493" i="5"/>
  <c r="D493" i="5"/>
  <c r="U493" i="5"/>
  <c r="M493" i="5"/>
  <c r="E493" i="5"/>
  <c r="S493" i="5"/>
  <c r="K493" i="5"/>
  <c r="C493" i="5"/>
  <c r="V494" i="5" l="1"/>
  <c r="R494" i="5"/>
  <c r="N494" i="5"/>
  <c r="J494" i="5"/>
  <c r="F494" i="5"/>
  <c r="B494" i="5"/>
  <c r="S494" i="5"/>
  <c r="K494" i="5"/>
  <c r="C494" i="5"/>
  <c r="Q494" i="5"/>
  <c r="I494" i="5"/>
  <c r="T494" i="5"/>
  <c r="P494" i="5"/>
  <c r="L494" i="5"/>
  <c r="H494" i="5"/>
  <c r="D494" i="5"/>
  <c r="A495" i="5"/>
  <c r="O494" i="5"/>
  <c r="G494" i="5"/>
  <c r="U494" i="5"/>
  <c r="M494" i="5"/>
  <c r="E494" i="5"/>
  <c r="V495" i="5" l="1"/>
  <c r="R495" i="5"/>
  <c r="N495" i="5"/>
  <c r="J495" i="5"/>
  <c r="F495" i="5"/>
  <c r="B495" i="5"/>
  <c r="Q495" i="5"/>
  <c r="I495" i="5"/>
  <c r="A496" i="5"/>
  <c r="O495" i="5"/>
  <c r="G495" i="5"/>
  <c r="T495" i="5"/>
  <c r="P495" i="5"/>
  <c r="L495" i="5"/>
  <c r="H495" i="5"/>
  <c r="D495" i="5"/>
  <c r="U495" i="5"/>
  <c r="M495" i="5"/>
  <c r="E495" i="5"/>
  <c r="S495" i="5"/>
  <c r="K495" i="5"/>
  <c r="C495" i="5"/>
  <c r="A497" i="5" l="1"/>
  <c r="S496" i="5"/>
  <c r="O496" i="5"/>
  <c r="K496" i="5"/>
  <c r="G496" i="5"/>
  <c r="R496" i="5"/>
  <c r="J496" i="5"/>
  <c r="D496" i="5"/>
  <c r="P496" i="5"/>
  <c r="C496" i="5"/>
  <c r="L496" i="5"/>
  <c r="U496" i="5"/>
  <c r="Q496" i="5"/>
  <c r="M496" i="5"/>
  <c r="I496" i="5"/>
  <c r="V496" i="5"/>
  <c r="N496" i="5"/>
  <c r="F496" i="5"/>
  <c r="B496" i="5"/>
  <c r="H496" i="5"/>
  <c r="T496" i="5"/>
  <c r="E496" i="5"/>
  <c r="A498" i="5" l="1"/>
  <c r="S497" i="5"/>
  <c r="O497" i="5"/>
  <c r="K497" i="5"/>
  <c r="G497" i="5"/>
  <c r="C497" i="5"/>
  <c r="P497" i="5"/>
  <c r="H497" i="5"/>
  <c r="R497" i="5"/>
  <c r="B497" i="5"/>
  <c r="N497" i="5"/>
  <c r="U497" i="5"/>
  <c r="Q497" i="5"/>
  <c r="M497" i="5"/>
  <c r="I497" i="5"/>
  <c r="E497" i="5"/>
  <c r="T497" i="5"/>
  <c r="L497" i="5"/>
  <c r="D497" i="5"/>
  <c r="J497" i="5"/>
  <c r="V497" i="5"/>
  <c r="F497" i="5"/>
  <c r="A499" i="5" l="1"/>
  <c r="S498" i="5"/>
  <c r="O498" i="5"/>
  <c r="K498" i="5"/>
  <c r="G498" i="5"/>
  <c r="C498" i="5"/>
  <c r="R498" i="5"/>
  <c r="J498" i="5"/>
  <c r="B498" i="5"/>
  <c r="L498" i="5"/>
  <c r="P498" i="5"/>
  <c r="U498" i="5"/>
  <c r="Q498" i="5"/>
  <c r="M498" i="5"/>
  <c r="I498" i="5"/>
  <c r="E498" i="5"/>
  <c r="V498" i="5"/>
  <c r="N498" i="5"/>
  <c r="F498" i="5"/>
  <c r="T498" i="5"/>
  <c r="D498" i="5"/>
  <c r="H498" i="5"/>
  <c r="A500" i="5" l="1"/>
  <c r="S499" i="5"/>
  <c r="O499" i="5"/>
  <c r="K499" i="5"/>
  <c r="G499" i="5"/>
  <c r="C499" i="5"/>
  <c r="P499" i="5"/>
  <c r="H499" i="5"/>
  <c r="V499" i="5"/>
  <c r="F499" i="5"/>
  <c r="J499" i="5"/>
  <c r="U499" i="5"/>
  <c r="Q499" i="5"/>
  <c r="M499" i="5"/>
  <c r="I499" i="5"/>
  <c r="E499" i="5"/>
  <c r="T499" i="5"/>
  <c r="L499" i="5"/>
  <c r="D499" i="5"/>
  <c r="N499" i="5"/>
  <c r="R499" i="5"/>
  <c r="B499" i="5"/>
  <c r="A501" i="5" l="1"/>
  <c r="S500" i="5"/>
  <c r="O500" i="5"/>
  <c r="K500" i="5"/>
  <c r="G500" i="5"/>
  <c r="C500" i="5"/>
  <c r="R500" i="5"/>
  <c r="J500" i="5"/>
  <c r="B500" i="5"/>
  <c r="H500" i="5"/>
  <c r="L500" i="5"/>
  <c r="U500" i="5"/>
  <c r="Q500" i="5"/>
  <c r="M500" i="5"/>
  <c r="I500" i="5"/>
  <c r="E500" i="5"/>
  <c r="V500" i="5"/>
  <c r="N500" i="5"/>
  <c r="F500" i="5"/>
  <c r="P500" i="5"/>
  <c r="T500" i="5"/>
  <c r="D500" i="5"/>
  <c r="A502" i="5" l="1"/>
  <c r="S501" i="5"/>
  <c r="O501" i="5"/>
  <c r="K501" i="5"/>
  <c r="G501" i="5"/>
  <c r="C501" i="5"/>
  <c r="T501" i="5"/>
  <c r="L501" i="5"/>
  <c r="D501" i="5"/>
  <c r="J501" i="5"/>
  <c r="N501" i="5"/>
  <c r="U501" i="5"/>
  <c r="Q501" i="5"/>
  <c r="M501" i="5"/>
  <c r="I501" i="5"/>
  <c r="E501" i="5"/>
  <c r="V501" i="5"/>
  <c r="P501" i="5"/>
  <c r="H501" i="5"/>
  <c r="R501" i="5"/>
  <c r="B501" i="5"/>
  <c r="F501" i="5"/>
  <c r="A503" i="5" l="1"/>
  <c r="S502" i="5"/>
  <c r="O502" i="5"/>
  <c r="K502" i="5"/>
  <c r="G502" i="5"/>
  <c r="C502" i="5"/>
  <c r="P502" i="5"/>
  <c r="H502" i="5"/>
  <c r="V502" i="5"/>
  <c r="N502" i="5"/>
  <c r="F502" i="5"/>
  <c r="U502" i="5"/>
  <c r="Q502" i="5"/>
  <c r="M502" i="5"/>
  <c r="I502" i="5"/>
  <c r="E502" i="5"/>
  <c r="T502" i="5"/>
  <c r="L502" i="5"/>
  <c r="D502" i="5"/>
  <c r="R502" i="5"/>
  <c r="J502" i="5"/>
  <c r="B502" i="5"/>
  <c r="U503" i="5" l="1"/>
  <c r="Q503" i="5"/>
  <c r="M503" i="5"/>
  <c r="I503" i="5"/>
  <c r="E503" i="5"/>
  <c r="V503" i="5"/>
  <c r="N503" i="5"/>
  <c r="F503" i="5"/>
  <c r="T503" i="5"/>
  <c r="L503" i="5"/>
  <c r="D503" i="5"/>
  <c r="S503" i="5"/>
  <c r="O503" i="5"/>
  <c r="K503" i="5"/>
  <c r="G503" i="5"/>
  <c r="C503" i="5"/>
  <c r="R503" i="5"/>
  <c r="J503" i="5"/>
  <c r="B503" i="5"/>
  <c r="P503" i="5"/>
  <c r="H503" i="5"/>
</calcChain>
</file>

<file path=xl/comments1.xml><?xml version="1.0" encoding="utf-8"?>
<comments xmlns="http://schemas.openxmlformats.org/spreadsheetml/2006/main">
  <authors>
    <author>Salim</author>
  </authors>
  <commentList>
    <comment ref="A4" authorId="0">
      <text>
        <r>
          <rPr>
            <b/>
            <sz val="9"/>
            <color indexed="81"/>
            <rFont val="Tahoma"/>
            <family val="2"/>
          </rPr>
          <t>Isi Tahun &amp; Bulan PTKP &amp; Sumber PTKP</t>
        </r>
      </text>
    </comment>
  </commentList>
</comments>
</file>

<file path=xl/comments2.xml><?xml version="1.0" encoding="utf-8"?>
<comments xmlns="http://schemas.openxmlformats.org/spreadsheetml/2006/main">
  <authors>
    <author>Salim</author>
  </authors>
  <commentList>
    <comment ref="F3" authorId="0">
      <text>
        <r>
          <rPr>
            <b/>
            <sz val="9"/>
            <color indexed="81"/>
            <rFont val="Tahoma"/>
            <family val="2"/>
          </rPr>
          <t>TM</t>
        </r>
        <r>
          <rPr>
            <sz val="9"/>
            <color indexed="81"/>
            <rFont val="Tahoma"/>
            <family val="2"/>
          </rPr>
          <t xml:space="preserve"> = Tinjauan Manajemen
</t>
        </r>
        <r>
          <rPr>
            <b/>
            <sz val="9"/>
            <color indexed="81"/>
            <rFont val="Tahoma"/>
            <family val="2"/>
          </rPr>
          <t>PI</t>
        </r>
        <r>
          <rPr>
            <sz val="9"/>
            <color indexed="81"/>
            <rFont val="Tahoma"/>
            <family val="2"/>
          </rPr>
          <t xml:space="preserve"> = Keluhan Pelanggan Internal
</t>
        </r>
        <r>
          <rPr>
            <b/>
            <sz val="9"/>
            <color indexed="81"/>
            <rFont val="Tahoma"/>
            <family val="2"/>
          </rPr>
          <t>PE</t>
        </r>
        <r>
          <rPr>
            <sz val="9"/>
            <color indexed="81"/>
            <rFont val="Tahoma"/>
            <family val="2"/>
          </rPr>
          <t xml:space="preserve"> = Keluhan Pelanggan Eksternal
</t>
        </r>
        <r>
          <rPr>
            <b/>
            <sz val="9"/>
            <color indexed="81"/>
            <rFont val="Tahoma"/>
            <family val="2"/>
          </rPr>
          <t xml:space="preserve">SE </t>
        </r>
        <r>
          <rPr>
            <sz val="9"/>
            <color indexed="81"/>
            <rFont val="Tahoma"/>
            <family val="2"/>
          </rPr>
          <t xml:space="preserve">= Survey Eksternal
</t>
        </r>
        <r>
          <rPr>
            <b/>
            <sz val="9"/>
            <color indexed="81"/>
            <rFont val="Tahoma"/>
            <family val="2"/>
          </rPr>
          <t xml:space="preserve">SMK3 </t>
        </r>
        <r>
          <rPr>
            <sz val="9"/>
            <color indexed="81"/>
            <rFont val="Tahoma"/>
            <family val="2"/>
          </rPr>
          <t xml:space="preserve">= SMK3
</t>
        </r>
        <r>
          <rPr>
            <b/>
            <sz val="9"/>
            <color indexed="81"/>
            <rFont val="Tahoma"/>
            <family val="2"/>
          </rPr>
          <t>ALS</t>
        </r>
        <r>
          <rPr>
            <sz val="9"/>
            <color indexed="81"/>
            <rFont val="Tahoma"/>
            <family val="2"/>
          </rPr>
          <t xml:space="preserve"> = Audit Lembaga Sertifikasi
</t>
        </r>
        <r>
          <rPr>
            <b/>
            <sz val="9"/>
            <color indexed="81"/>
            <rFont val="Tahoma"/>
            <family val="2"/>
          </rPr>
          <t>AI3B</t>
        </r>
        <r>
          <rPr>
            <sz val="9"/>
            <color indexed="81"/>
            <rFont val="Tahoma"/>
            <family val="2"/>
          </rPr>
          <t xml:space="preserve"> = Audit Internal (3 Bulanan)
</t>
        </r>
        <r>
          <rPr>
            <b/>
            <sz val="9"/>
            <color indexed="81"/>
            <rFont val="Tahoma"/>
            <family val="2"/>
          </rPr>
          <t xml:space="preserve">AIH </t>
        </r>
        <r>
          <rPr>
            <sz val="9"/>
            <color indexed="81"/>
            <rFont val="Tahoma"/>
            <family val="2"/>
          </rPr>
          <t>= Audit Internal (Harian)</t>
        </r>
      </text>
    </comment>
    <comment ref="G4" authorId="0">
      <text>
        <r>
          <rPr>
            <sz val="9"/>
            <color indexed="81"/>
            <rFont val="Tahoma"/>
            <family val="2"/>
          </rPr>
          <t>Untuk Sumber Pelanggan Internal</t>
        </r>
      </text>
    </comment>
  </commentList>
</comments>
</file>

<file path=xl/comments3.xml><?xml version="1.0" encoding="utf-8"?>
<comments xmlns="http://schemas.openxmlformats.org/spreadsheetml/2006/main">
  <authors>
    <author>Salim</author>
  </authors>
  <commentList>
    <comment ref="B5" authorId="0">
      <text>
        <r>
          <rPr>
            <b/>
            <sz val="9"/>
            <color indexed="81"/>
            <rFont val="Tahoma"/>
            <family val="2"/>
          </rPr>
          <t>TM</t>
        </r>
        <r>
          <rPr>
            <sz val="9"/>
            <color indexed="81"/>
            <rFont val="Tahoma"/>
            <family val="2"/>
          </rPr>
          <t xml:space="preserve"> = Tinjauan Manajemen
</t>
        </r>
        <r>
          <rPr>
            <b/>
            <sz val="9"/>
            <color indexed="81"/>
            <rFont val="Tahoma"/>
            <family val="2"/>
          </rPr>
          <t>PI</t>
        </r>
        <r>
          <rPr>
            <sz val="9"/>
            <color indexed="81"/>
            <rFont val="Tahoma"/>
            <family val="2"/>
          </rPr>
          <t xml:space="preserve"> = Keluhan Pelanggan Internal
</t>
        </r>
        <r>
          <rPr>
            <b/>
            <sz val="9"/>
            <color indexed="81"/>
            <rFont val="Tahoma"/>
            <family val="2"/>
          </rPr>
          <t>PE</t>
        </r>
        <r>
          <rPr>
            <sz val="9"/>
            <color indexed="81"/>
            <rFont val="Tahoma"/>
            <family val="2"/>
          </rPr>
          <t xml:space="preserve"> = Keluhan Pelanggan Eksternal
</t>
        </r>
        <r>
          <rPr>
            <b/>
            <sz val="9"/>
            <color indexed="81"/>
            <rFont val="Tahoma"/>
            <family val="2"/>
          </rPr>
          <t xml:space="preserve">SE </t>
        </r>
        <r>
          <rPr>
            <sz val="9"/>
            <color indexed="81"/>
            <rFont val="Tahoma"/>
            <family val="2"/>
          </rPr>
          <t xml:space="preserve">= Survey Eksternal
</t>
        </r>
        <r>
          <rPr>
            <b/>
            <sz val="9"/>
            <color indexed="81"/>
            <rFont val="Tahoma"/>
            <family val="2"/>
          </rPr>
          <t xml:space="preserve">SMK3 </t>
        </r>
        <r>
          <rPr>
            <sz val="9"/>
            <color indexed="81"/>
            <rFont val="Tahoma"/>
            <family val="2"/>
          </rPr>
          <t xml:space="preserve">= SMK3
</t>
        </r>
        <r>
          <rPr>
            <b/>
            <sz val="9"/>
            <color indexed="81"/>
            <rFont val="Tahoma"/>
            <family val="2"/>
          </rPr>
          <t>ALS</t>
        </r>
        <r>
          <rPr>
            <sz val="9"/>
            <color indexed="81"/>
            <rFont val="Tahoma"/>
            <family val="2"/>
          </rPr>
          <t xml:space="preserve"> = Audit Lembaga Sertifikasi
</t>
        </r>
        <r>
          <rPr>
            <b/>
            <sz val="9"/>
            <color indexed="81"/>
            <rFont val="Tahoma"/>
            <family val="2"/>
          </rPr>
          <t>AI3B</t>
        </r>
        <r>
          <rPr>
            <sz val="9"/>
            <color indexed="81"/>
            <rFont val="Tahoma"/>
            <family val="2"/>
          </rPr>
          <t xml:space="preserve"> = Audit Internal (3 Bulanan)
</t>
        </r>
        <r>
          <rPr>
            <b/>
            <sz val="9"/>
            <color indexed="81"/>
            <rFont val="Tahoma"/>
            <family val="2"/>
          </rPr>
          <t xml:space="preserve">AIH </t>
        </r>
        <r>
          <rPr>
            <sz val="9"/>
            <color indexed="81"/>
            <rFont val="Tahoma"/>
            <family val="2"/>
          </rPr>
          <t>= Audit Internal (Harian)</t>
        </r>
      </text>
    </comment>
  </commentList>
</comments>
</file>

<file path=xl/comments4.xml><?xml version="1.0" encoding="utf-8"?>
<comments xmlns="http://schemas.openxmlformats.org/spreadsheetml/2006/main">
  <authors>
    <author>Salim</author>
  </authors>
  <commentList>
    <comment ref="A1" authorId="0">
      <text>
        <r>
          <rPr>
            <b/>
            <sz val="9"/>
            <color indexed="81"/>
            <rFont val="Tahoma"/>
            <family val="2"/>
          </rPr>
          <t>TM</t>
        </r>
        <r>
          <rPr>
            <sz val="9"/>
            <color indexed="81"/>
            <rFont val="Tahoma"/>
            <family val="2"/>
          </rPr>
          <t xml:space="preserve"> = Tinjauan Manajemen
</t>
        </r>
        <r>
          <rPr>
            <b/>
            <sz val="9"/>
            <color indexed="81"/>
            <rFont val="Tahoma"/>
            <family val="2"/>
          </rPr>
          <t>PI</t>
        </r>
        <r>
          <rPr>
            <sz val="9"/>
            <color indexed="81"/>
            <rFont val="Tahoma"/>
            <family val="2"/>
          </rPr>
          <t xml:space="preserve"> = Keluhan Pelanggan Internal
</t>
        </r>
        <r>
          <rPr>
            <b/>
            <sz val="9"/>
            <color indexed="81"/>
            <rFont val="Tahoma"/>
            <family val="2"/>
          </rPr>
          <t>PE</t>
        </r>
        <r>
          <rPr>
            <sz val="9"/>
            <color indexed="81"/>
            <rFont val="Tahoma"/>
            <family val="2"/>
          </rPr>
          <t xml:space="preserve"> = Keluhan Pelanggan Eksternal
</t>
        </r>
        <r>
          <rPr>
            <b/>
            <sz val="9"/>
            <color indexed="81"/>
            <rFont val="Tahoma"/>
            <family val="2"/>
          </rPr>
          <t xml:space="preserve">SE </t>
        </r>
        <r>
          <rPr>
            <sz val="9"/>
            <color indexed="81"/>
            <rFont val="Tahoma"/>
            <family val="2"/>
          </rPr>
          <t xml:space="preserve">= Survey Eksternal
</t>
        </r>
        <r>
          <rPr>
            <b/>
            <sz val="9"/>
            <color indexed="81"/>
            <rFont val="Tahoma"/>
            <family val="2"/>
          </rPr>
          <t xml:space="preserve">SMK3 </t>
        </r>
        <r>
          <rPr>
            <sz val="9"/>
            <color indexed="81"/>
            <rFont val="Tahoma"/>
            <family val="2"/>
          </rPr>
          <t xml:space="preserve">= SMK3
</t>
        </r>
        <r>
          <rPr>
            <b/>
            <sz val="9"/>
            <color indexed="81"/>
            <rFont val="Tahoma"/>
            <family val="2"/>
          </rPr>
          <t>ALS</t>
        </r>
        <r>
          <rPr>
            <sz val="9"/>
            <color indexed="81"/>
            <rFont val="Tahoma"/>
            <family val="2"/>
          </rPr>
          <t xml:space="preserve"> = Audit Lembaga Sertifikasi
</t>
        </r>
        <r>
          <rPr>
            <b/>
            <sz val="9"/>
            <color indexed="81"/>
            <rFont val="Tahoma"/>
            <family val="2"/>
          </rPr>
          <t>AI3B</t>
        </r>
        <r>
          <rPr>
            <sz val="9"/>
            <color indexed="81"/>
            <rFont val="Tahoma"/>
            <family val="2"/>
          </rPr>
          <t xml:space="preserve"> = Audit Internal (3 Bulanan)
</t>
        </r>
        <r>
          <rPr>
            <b/>
            <sz val="9"/>
            <color indexed="81"/>
            <rFont val="Tahoma"/>
            <family val="2"/>
          </rPr>
          <t xml:space="preserve">AIH </t>
        </r>
        <r>
          <rPr>
            <sz val="9"/>
            <color indexed="81"/>
            <rFont val="Tahoma"/>
            <family val="2"/>
          </rPr>
          <t>= Audit Internal (Harian)</t>
        </r>
      </text>
    </comment>
    <comment ref="B2" authorId="0">
      <text>
        <r>
          <rPr>
            <sz val="9"/>
            <color indexed="81"/>
            <rFont val="Tahoma"/>
            <family val="2"/>
          </rPr>
          <t>Untuk Sumber Pelanggan Internal</t>
        </r>
      </text>
    </comment>
  </commentList>
</comments>
</file>

<file path=xl/sharedStrings.xml><?xml version="1.0" encoding="utf-8"?>
<sst xmlns="http://schemas.openxmlformats.org/spreadsheetml/2006/main" count="10494" uniqueCount="1979">
  <si>
    <t>No.</t>
  </si>
  <si>
    <t>Bulan</t>
  </si>
  <si>
    <t xml:space="preserve">Tanggal </t>
  </si>
  <si>
    <t>Departemen</t>
  </si>
  <si>
    <t>Auditor / Inisiator</t>
  </si>
  <si>
    <t>Item Pemeriksaan</t>
  </si>
  <si>
    <t>Referensi / Acuan</t>
  </si>
  <si>
    <t>Bukti Audit 
(Uraian Temuan)</t>
  </si>
  <si>
    <t>Target Penyelesaian</t>
  </si>
  <si>
    <t>Status</t>
  </si>
  <si>
    <t>Status *)</t>
  </si>
  <si>
    <t>Jika X, PTKP No</t>
  </si>
  <si>
    <t>I</t>
  </si>
  <si>
    <t>II</t>
  </si>
  <si>
    <t>III</t>
  </si>
  <si>
    <t>Selesai</t>
  </si>
  <si>
    <t>Belum</t>
  </si>
  <si>
    <t>Purchasing</t>
  </si>
  <si>
    <t>Gudang BB A</t>
  </si>
  <si>
    <t>Gudang BB B</t>
  </si>
  <si>
    <t>PPIC</t>
  </si>
  <si>
    <t>Prod PVC</t>
  </si>
  <si>
    <t>Prod Copper</t>
  </si>
  <si>
    <t>Prod Assembling LV</t>
  </si>
  <si>
    <t>Prod Assembling MV/HV</t>
  </si>
  <si>
    <t>QC</t>
  </si>
  <si>
    <t>Gudang BJ</t>
  </si>
  <si>
    <t>Marketing PLN</t>
  </si>
  <si>
    <t>Marketing Freemarket</t>
  </si>
  <si>
    <t>Maintenance</t>
  </si>
  <si>
    <t>HRD/ GA</t>
  </si>
  <si>
    <t>MR</t>
  </si>
  <si>
    <t>HSE</t>
  </si>
  <si>
    <t>Prod Haspel</t>
  </si>
  <si>
    <t>Security</t>
  </si>
  <si>
    <t>Kebersihan</t>
  </si>
  <si>
    <t>Proyek</t>
  </si>
  <si>
    <t>Finance</t>
  </si>
  <si>
    <t>Accounting</t>
  </si>
  <si>
    <t>Enginering</t>
  </si>
  <si>
    <t>Januari</t>
  </si>
  <si>
    <t>Februari</t>
  </si>
  <si>
    <t>Maret</t>
  </si>
  <si>
    <t>April</t>
  </si>
  <si>
    <t>Mei</t>
  </si>
  <si>
    <t>Juni</t>
  </si>
  <si>
    <t>Juli</t>
  </si>
  <si>
    <t>Agustus</t>
  </si>
  <si>
    <t>September</t>
  </si>
  <si>
    <t>Oktober</t>
  </si>
  <si>
    <t>Nopember</t>
  </si>
  <si>
    <t>Desember</t>
  </si>
  <si>
    <t>TM</t>
  </si>
  <si>
    <t>Tinjauan Manajemen</t>
  </si>
  <si>
    <t>PI</t>
  </si>
  <si>
    <t>PE</t>
  </si>
  <si>
    <t>Keluhan Pelanggan Internal</t>
  </si>
  <si>
    <t>Keluhan Pelanggan Eksternal</t>
  </si>
  <si>
    <t>SE</t>
  </si>
  <si>
    <t>Survey Eksternal</t>
  </si>
  <si>
    <t>SMK3</t>
  </si>
  <si>
    <t>ALS</t>
  </si>
  <si>
    <t>Analisa Penyebab/ Akar Masalah</t>
  </si>
  <si>
    <t>Tindakan Koreksi</t>
  </si>
  <si>
    <t>Tanggal Selesai</t>
  </si>
  <si>
    <t>Kategori Temuan</t>
  </si>
  <si>
    <t>Pengulangan Temuan</t>
  </si>
  <si>
    <t>Dari</t>
  </si>
  <si>
    <t>Ke</t>
  </si>
  <si>
    <t>Sumber PTKP</t>
  </si>
  <si>
    <t>Tindakan Pencegahan</t>
  </si>
  <si>
    <t>Audit Lembaga Sertifikasi</t>
  </si>
  <si>
    <t>Audit Internal (Harian)</t>
  </si>
  <si>
    <t>Audit Internal (3 Bulanan)</t>
  </si>
  <si>
    <t>Gudang Bahan Baku</t>
  </si>
  <si>
    <t>01/TM/V/2018</t>
  </si>
  <si>
    <t>01/TM/VII/2018</t>
  </si>
  <si>
    <t>01/TM/XII/2018</t>
  </si>
  <si>
    <t>02/TM/XII/2018</t>
  </si>
  <si>
    <t>03/TM/XII/2018</t>
  </si>
  <si>
    <t>04/TM/XII/2018</t>
  </si>
  <si>
    <t>05/TM/XII/2018</t>
  </si>
  <si>
    <t>06/TM/XII/2018</t>
  </si>
  <si>
    <t>07/TM/XII/2018</t>
  </si>
  <si>
    <t>08/TM/XII/2018</t>
  </si>
  <si>
    <t>09/TM/XII/2018</t>
  </si>
  <si>
    <t>10/TM/XII/2018</t>
  </si>
  <si>
    <t>11/TM/XII/2018</t>
  </si>
  <si>
    <t>12/TM/XII/2018</t>
  </si>
  <si>
    <t>13/TM/XII/2018</t>
  </si>
  <si>
    <t>14/TM/XII/2018</t>
  </si>
  <si>
    <t>15/TM/XII/2018</t>
  </si>
  <si>
    <t>16/TM/XII/2018</t>
  </si>
  <si>
    <t>17/TM/XII/2018</t>
  </si>
  <si>
    <t>18/TM/XII/2018</t>
  </si>
  <si>
    <t>19/TM/XII/2018</t>
  </si>
  <si>
    <t>20/TM/XII/2018</t>
  </si>
  <si>
    <t>21/TM/XII/2018</t>
  </si>
  <si>
    <t>22/TM/XII/2018</t>
  </si>
  <si>
    <t>23/TM/XII/2018</t>
  </si>
  <si>
    <t>24/TM/XII/2018</t>
  </si>
  <si>
    <t>25/TM/XII/2018</t>
  </si>
  <si>
    <t>26/TM/XII/2018</t>
  </si>
  <si>
    <t>27/TM/XII/2018</t>
  </si>
  <si>
    <t>28/TM/XII/2018</t>
  </si>
  <si>
    <t>29/TM/XII/2018</t>
  </si>
  <si>
    <t>30/TM/XII/2018</t>
  </si>
  <si>
    <t>31/TM/XII/2018</t>
  </si>
  <si>
    <t>32/TM/XII/2018</t>
  </si>
  <si>
    <t>33/TM/XII/2018</t>
  </si>
  <si>
    <t>34/TM/XII/2018</t>
  </si>
  <si>
    <t>35/TM/XII/2018</t>
  </si>
  <si>
    <t>Minor</t>
  </si>
  <si>
    <t>Pada Laporan Pencapaian Sasaran Mutu periode Januari-Maret 2018. pada bulan Januari 218 pencapaian target Sasaran Mutu untuk point 1.2 yaitu 74%</t>
  </si>
  <si>
    <t>Telah terjadi mati listrik di area office HRD &amp; MR (trip) pada saat jam kerja dan berlangsung 2 menit</t>
  </si>
  <si>
    <t>Pada Laporan Pencapaian sasaran mutu Dept. Gudang Bahan Baku (point 2.1 Menjamin 95% keakurasian data persediaan bahan baku dan bahan penunjang sesuai dengan hasil opname) s.d bulan September 2018  tidak tercapai sesuai target yang ditentukan. Pencapaian = 60 % dari target 95 %.</t>
  </si>
  <si>
    <t>Belum ada penyerahan sasaran mutu s.d tgl 5 Desember 2018 Dept. Gudang Bahan Baku (point 2.1 Menjamin 95% keakurasian data persediaan bahan baku dan bahan penunjang sesuai dengan hasil opname) Untuk data bulan Okt &amp; Nop 2018.</t>
  </si>
  <si>
    <t>Pada Laporan Pencapaian sasaran mutu Dept. PPIC (point 3.2 Menjamin 100% penyelesaian order sesuai batas waktu pengiriman ke pelanggan) s.d bulan Oktober 2018  tidak tercapai sesuai target yang ditentukan. Pencapaian = 60 % dari target 100 %.</t>
  </si>
  <si>
    <t>Pada Laporan Pencapaian sasaran mutu Dept Produksi Cooper (point 5.1 Menjamin 90% stock minimum produk copper tercapai) s.d bulan November 2018  tidak tercapai sesuai target yang ditentukan. Pencapaian = 69 % dari target 90 %.</t>
  </si>
  <si>
    <t>Pada Laporan Pencapaian sasaran mutu Dept Produksi Cooper (point 5.2 Menjamin maks. 5% avalan Cu dari hasil proses / kikisan setiap bulan dari pemakaian bahan baku) s.d bulan November 2018  tidak tercapai sesuai target yang ditentukan. Pencapaian = 6 % dari target max 5 %.</t>
  </si>
  <si>
    <t>Pada Laporan Pencapaian sasaran mutu Dept Produksi Cooper (point 5.4 Menjamin tercapainya target produksi 80% dari target mesin) s.d bulan November 2018  tidak tercapai sesuai target yang ditentukan. Pencapaian = 78 % dari target 80 %.</t>
  </si>
  <si>
    <t>Pada Laporan Pencapaian sasaran mutu Dept Produksi Assembling LV (point 6.1 Menjamin avalan hasil proses produksi tegangan rendah dan menengah maks. 2%  setiap bulan dari penggunaan bahan baku produksi) s.d bulan Oktober 2018  tidak tercapai sesuai target yang ditentukan. Pencapaian = 22 % dai target 100 %.</t>
  </si>
  <si>
    <t>Belum ada penyerahan sasaran mutu s.d tgl 5 desember 2018 Dept Produksi Assembling LV (point 6.1 Menjamin avalan hasil proses produksi tegangan rendah dan menengah maks. 2%  setiap bulan dari penggunaan bahan baku produksi) Untuk data bulan Nopember 2018.</t>
  </si>
  <si>
    <t>Pada Laporan Pencapaian sasaran mutu Dept Produksi Assembling LV (point 6.2 Tercapainya 75% efektifitas kinerja karyawan dan mesin (tanpa kendala) setiap bulan) s.d bulan Oktober 2018  tidak tercapai sesuai target yang ditentukan. Pencapaian = 58 % dari target 100 %.</t>
  </si>
  <si>
    <t>Belum ada penyerahan sasaran mutu s.d tgl 5 desember 2018 Dept Produksi Assembling LV (point 6.2 Tercapainya 75% efektifitas kinerja karyawan dan mesin (tanpa kendala) setiap bulan) Untuk data bulan Nopember 2018.</t>
  </si>
  <si>
    <t>Belum ada penyerahan sasaran mutu s.d tgl 5 desember 2018 Dept Produksi Assembling LV (point 6.3 Terkendalinya visual defect item 3% dari total proses extrusi isolasi &amp; selubung) Untuk data bulan Nopember 2018.</t>
  </si>
  <si>
    <t>Pada Laporan Pencapaian sasaran mutu Dept Produksi Assembling MV/HV (point 7.1 Menjamin avalan hasil proses produksi tegangan rendah dan menengah maks. 2%  setiap bulan dari penggunaan bahan baku produksi) s.d bulan September 2018  tidak tercapai sesuai target yang ditentukan. Pencapaian = 5 % dari target maks 2 %.</t>
  </si>
  <si>
    <t>Belum ada penyerahan sasaran mutu s.d tgl 5 desember 2018 Dept Produksi Assembling MV/HV (point 7.1 Menjamin avalan hasil proses produksi tegangan rendah dan menengah maks. 2%  setiap bulan dari penggunaan bahan baku produksi) Untuk data bulan Oktober &amp; Nopember 2018.</t>
  </si>
  <si>
    <t>Pada Laporan Pencapaian sasaran mutu Dept Produksi Assembling MV/HV (point 7.2 Tercapainya 75% efektifitas kinerja karyawan dan mesin (tanpa kendala) setiap bulan) s.d bulan September 2018 tidak tercapai sesuai target yang ditentukan. Pencapaian = 58 % dari target 75 %.</t>
  </si>
  <si>
    <t>Belum ada penyerahan sasaran mutu s.d tgl 5 desember 2018 Dept Produksi Assembling MV/HV (point 7.2 Tercapainya 75% efektifitas kinerja karyawan dan mesin (tanpa kendala) setiap bulan) Untuk data bulan Oktober &amp; Nopember 2018.</t>
  </si>
  <si>
    <t>Pada Laporan Pencapaian sasaran mutu Dept Produksi Assembling MV/HV (point 7.3 Terkendalinya visual defect item 3% dari total proses extrusi isolasi &amp; selubung) s.d bulan September 2018 tidak tercapai sesuai target yang ditentukan. Pencapaian = 11 % dari target maks 3 %.</t>
  </si>
  <si>
    <t>Belum ada penyerahan sasaran mutu s.d tgl 5 desember 2018 Dept Produksi Assembling MV/HV (point 7.3 Terkendalinya visual defect item 3% dari total proses extrusi isolasi &amp; selubung) Untuk data bulan Oktober &amp; Nopember 2018.</t>
  </si>
  <si>
    <t>Pada Laporan Pencapaian sasaran mutu Dept Gudang Barang Jadi (point 9.1 Menjamin 95% keakurasian data persediaan barang jadi sesuai dengan hasil opname) s.d bulan September 2018  tidak tercapai sesuai target yang ditentukan. Pencapaian = 65 % dari target 95 %.</t>
  </si>
  <si>
    <t>Belum ada penyerahan sasaran mutu s.d tgl 5 desember 2018 Dept Gudang Barang Jadi (point 9.1 Menjamin 95% keakurasian data persediaan barang jadi sesuai dengan hasil opname) Untuk data bulan Oktober &amp; Nopember 2018.</t>
  </si>
  <si>
    <t>Belum ada penyerahan sasaran mutu s.d tgl 5 desember 2018 Dept Marketing PLN (point 10.1 Menjamin proses penagihan 100% dilakukan maks. 2 hari dari terima BASTB) Untuk data bulan Nopember 2018.</t>
  </si>
  <si>
    <t>Belum ada penyerahan sasaran mutu s.d tgl 5 desember 2018 Dept Marketing PLN (point 10.2 Menjamin ketepatan waktu pengiriman barang 100% sesuai deadline pada kontrak kerja) Untuk data bulan Oktober &amp; Nopember 2018.</t>
  </si>
  <si>
    <t>Belum ada penyerahan sasaran mutu s.d tgl 5 desember 2018 Dept Marketing PLN (point 10.3 Menjamin feedback customer complain maks. 2x24 jam dari penerimaan complain customer) Untuk data bulan Agustus s.d Nopember 2018.</t>
  </si>
  <si>
    <t>Belum ada penyerahan sasaran mutu s.d tgl 5 desember 2018 Dept Marketing PLN (point 10.4 Melakukan survey kepuasan pelanggan min. 10 pelanggan dalam 1 tahun) Untuk data bulan Agustus s.d Nopember 2018.</t>
  </si>
  <si>
    <t>Pada Laporan Pencapaian sasaran mutu Dept Marketing Free Market (point 11.1 Menjamin omset penjualan 80 % per tahun) s.d bulan Agustus 2018  tidak tercapai sesuai target yang ditentukan. Pencapaian = 46% dari target 80%.</t>
  </si>
  <si>
    <t>Belum ada penyerahan sasaran mutu s.d tgl 5 desember 2018 Dept Free Market (point 11.1 Menjamin omset penjualan 80 % per tahun) Untuk data bulan September s.d Nopember 2018.</t>
  </si>
  <si>
    <t>Belum ada penyerahan sasaran mutu s.d tgl 5 desember 2018 Dept Free Market (point 11.2 Menjamin ketepatan waktu pengiriman barang 100% sesuai deadline pada kontrak kerja) Untuk data bulan April s.d Nopember 2018.</t>
  </si>
  <si>
    <t>Belum ada penyerahan sasaran mutu s.d tgl 5 desember 2018 Dept Free Market (point 11.3 Menjamin merk terdaftar pada 2 pelanggan per bulan) Untuk data bulan Januari s.d Nopember 2018.</t>
  </si>
  <si>
    <t>Belum ada penyerahan sasaran mutu s.d tgl 5 desember 2018 Dept Free Market (point 11.4 Menjamin 10% pertumbuhan data pelanggan baru per tahun) Untuk data bulan Januari s.d Nopember 2018.</t>
  </si>
  <si>
    <t>Belum ada penyerahan sasaran mutu s.d tgl 5 desember 2018 Dept Free Market (point 11.5 Menjamin feedback customer complain maks. 2x24 jam dari penerimaan complain customer) Untuk data bulan Januari s.d Nopember 2018.</t>
  </si>
  <si>
    <t>Belum ada penyerahan sasaran mutu s.d tgl 5 desember 2018 Dept Free Market (point 11.6 Melakukan survey kepuasan pelanggan min. 10 pelanggan dalam 1 tahun) Untuk data bulan Oktober &amp; Nopember 2018.</t>
  </si>
  <si>
    <t>Belum ada penyerahan sasaran mutu s.d tgl 5 desember 2018 Dept Maintenance (point 12.1 Menjamin pelaksanaan Preventive Maintenance 100% berdasarkan kritikal unit mesin sesuai jadwal) Untuk data bulan Nopember 2018.</t>
  </si>
  <si>
    <t>Pada Laporan Pencapaian sasaran mutu s.d tgl 5 desember 2018 Dept Maintenance (point 12.2 Terkendalinya ketersediaan general spare part mesin 100% berdasarkan stock minimum) s.d bulan Oktober 2018  tidak tercapai sesuai target yang ditentukan. Pencapaian = 98 % dari target 100 %.</t>
  </si>
  <si>
    <t>Belum ada penyerahan sasaran mutu s.d tgl 5 desember 2018 Dept Maintenance (point 12.2 Terkendalinya ketersediaan general spare part mesin 100% berdasarkan stock minimum) Untuk data bulan Nopember 2018.</t>
  </si>
  <si>
    <t>Pada Laporan Pencapaian sasaran mutu Dept Maintenance (point 12.3 Terkendalinya down time mesin produksi 100 jam setiap bulan) s.d bulan Oktober 2018  tidak tercapai sesuai target yang ditentukan. Pencapaian = 155,2 % dari target max 100 %.</t>
  </si>
  <si>
    <t>Belum ada penyerahan sasaran mutu s.d tgl 5 desember 2018 Dept Maintenance (point 12.3 Terkendalinya down time mesin produksi 100 jam setiap bulan) Untuk data bulan Nopember 2018.</t>
  </si>
  <si>
    <t>Karena ada kendala supplier dan permintaan bagian gudang mengenai tanggal pengiriman</t>
  </si>
  <si>
    <t>pencegahan meminta approval kedatangan barang supplier dan pihak gudang SKI</t>
  </si>
  <si>
    <t>1. sering terjadinya trip pada mesn produksi. 2. tingkat waste insulation yang tinggi. 3. waktu setting yang lama.</t>
  </si>
  <si>
    <t>1. pengaturan beban diesel yang kurang teralokasikan. 2. jumlah order/panjang order yang pendek. 3. pada saat stop proses operator menarik tali pancingan dari take up sampai x head.</t>
  </si>
  <si>
    <t>1. mesin produksi masih trdpat menunggu forklift.   2. pada saat penggantian phase stop proses terlalu lama. 3. setting start yg terlalu lama.</t>
  </si>
  <si>
    <t>1. masih bergantiang untuk menggunakan forklift 2. operator bergantian mengganti dies setiap penggantian phase. 3. mesin sikora yang bermasalah sehingga operator keslitan untuk melakukan proses center.</t>
  </si>
  <si>
    <t>1. visual selubung luka terkena bibir talang. 2. tidak terpadat meter marking pada saat proses selubung. 3. visual insul MV bergelombang. 4. visual baret terkena tube pada saat proses insul.</t>
  </si>
  <si>
    <t>1. visual supply (arm) seperti ular. 2. terjadi "banjir" pada mesin leibinger. 3. tarikan catterpillar endseal tidak stabil karena kondisi van belt yang sudah melar. 4. terjadi "hunting" sehingga posisi kabel tidak stabil.</t>
  </si>
  <si>
    <t xml:space="preserve">Penyerahan laporan sasaran mutu di email ke sariwanti@kabel,net karena tidak adanya pemberitahuan bahwa mulai bulan Desember 2018 laporan tersebut di email ke fahrizal@kabel.net </t>
  </si>
  <si>
    <t>Re-email ke fakhrizal.alzari@kabel.net</t>
  </si>
  <si>
    <t xml:space="preserve">Beberapa nota pesanan belum terealisasi (Barang belum Datang) sehingga target tidak bisa terpenuhi </t>
  </si>
  <si>
    <t>Follow up nota pesanan ke purchasing via. Whatsapp, spark &amp; phone.</t>
  </si>
  <si>
    <t xml:space="preserve">Penyerahan laporan sasaran mutu di email ke sariwanti@kabel.net karena tidak adanya pemberitahuan bahwa mulai bulan Desember 2018 laporan tersebut di email ke fahrizal@kabel.net </t>
  </si>
  <si>
    <t>Target dan jumlah mesin tidak seimbang sehingga target tidak pernah bisa tercapai 
(target 100 jam dalam 1 bulan 
jumlah mesin lebih dari 90 unit termasuk mesin penunjang )</t>
  </si>
  <si>
    <t xml:space="preserve">Mengklasifikasi jenis kerusakan 
1. kerusakan akibat kualitas spare part 
2. kerusakan akibat Human Error
3. kerusakan real dari mesin </t>
  </si>
  <si>
    <t xml:space="preserve">Penyerahan laporan sasaran mutu di email ke sariwanti@kabel.net karena tidak adanya pemberitahuan bahwa mulai bulan Desember 2018 laporan tersebut di email ke fakhrizal.alzari@kabel.net </t>
  </si>
  <si>
    <t>1. beban diesel diprioritaskan kepada mesin yang penting dan tidak bisa di Stop pada saat proses. 2. minimum order 42,500m (untuk Al 240). 3. Operator tidak perlu menarik wire lagi, operator menggunakan pancingan kabel yang selesai proses.</t>
  </si>
  <si>
    <t>1. pengadaan kembali forklift 10 ton. 2. melakukan modifikasi dies sedemikian rupa sehingga tidak perlu mengganti dies kembali. 3. memanggil engineer dari sikora</t>
  </si>
  <si>
    <t>1. melakukan perbaikan terhadap tension mesin SCR A. 2. Memanggil teknisi Leibinger untuk menangani masalah tersebut. 3. mengganti vanbelt caterpillar dengan yang baru. 4. mengganti vanbelt caterpillar dengan yang baru.</t>
  </si>
  <si>
    <t>Email ke fakhrizal.alzari@kabel.net setiap bulannya Cc. susanti@kabel.net</t>
  </si>
  <si>
    <t>Pengiriman rekapan nota pesanan ke Kenari oleh Purchasing setiap hari Jumat</t>
  </si>
  <si>
    <t xml:space="preserve">Email ke fakhrizal.alzari@kabel.net setiap bulannya Cc. susanti@kabel.net </t>
  </si>
  <si>
    <t>Status Kesesuaian Audit</t>
  </si>
  <si>
    <t>Produksi Assembling</t>
  </si>
  <si>
    <t>Marketing</t>
  </si>
  <si>
    <t>SKI</t>
  </si>
  <si>
    <t>SKC</t>
  </si>
  <si>
    <t>GBB</t>
  </si>
  <si>
    <t>Ass LV</t>
  </si>
  <si>
    <t>01/PI-GBB/IV/2018</t>
  </si>
  <si>
    <t>01/PI-PPIC/IV/2018</t>
  </si>
  <si>
    <t>01/PI-Prod.Assy/V/2018</t>
  </si>
  <si>
    <t>01/PI-Mkt/VI/2018</t>
  </si>
  <si>
    <t>01/PI-PC/VII/2018</t>
  </si>
  <si>
    <t>01/PI-FA/VII/2018</t>
  </si>
  <si>
    <t>02/PI-PC/VII/2018</t>
  </si>
  <si>
    <t>02/PI-Prod. Assy/VIII/2018</t>
  </si>
  <si>
    <t>03/PI-Prod.Assy/VII/2018</t>
  </si>
  <si>
    <t>04/PI-Prod.Assy/IX/2018</t>
  </si>
  <si>
    <t>05/PI-SKC/IX/2018</t>
  </si>
  <si>
    <t>05/PI-Prod.Assy/X/2018</t>
  </si>
  <si>
    <t>02/PI-MKT/X/2018</t>
  </si>
  <si>
    <t>03/PI-MKT/X/2018</t>
  </si>
  <si>
    <t>04/PI-MKT/X/2018</t>
  </si>
  <si>
    <t>05/PI-MKT/X/2018</t>
  </si>
  <si>
    <t>06/PI-Fin/XI/2018</t>
  </si>
  <si>
    <t>07/PI-GBB/XI/2018</t>
  </si>
  <si>
    <t>08/PI-MR/XI/2018</t>
  </si>
  <si>
    <t>01/PI-PUR/V/2019</t>
  </si>
  <si>
    <t>02/PI-GBB/I/2019</t>
  </si>
  <si>
    <t>03/PI-GBB/II/2019</t>
  </si>
  <si>
    <t>04/PI-COP/II/2019</t>
  </si>
  <si>
    <t>Major</t>
  </si>
  <si>
    <t>Pada Saat proses muat Avalan PVC Bekuan untuk PT Guci ditemukan adanya kabel tembaga dalam karung (Bukti foto terlampir)</t>
  </si>
  <si>
    <t>Ditemukan pada job order BC 1,38 mm @50 kg = 3 ton dan @100 kg = 11 ton, direvisi tanggal 23 April 2018 karena salah order menjadi BC 1,38 mm @50 kg = 11 ton dan @100 kg = 3 ton sedangkan barang sudah ready sesuai order awal</t>
  </si>
  <si>
    <t>IL PVC Hitam buram tidak seperti yang lama (lebih hitam)</t>
  </si>
  <si>
    <t>Ditemukan barang tanggal 26 Mei 2018 dengan No. SJ 0466/FM/V/18, surat jalan dibuat berdasarkan FO 006/BA yang seharusnya di DO untuk FO 007/BA. Hal ini menyebabkan adanya selisih harga pada penagihan</t>
  </si>
  <si>
    <t>Terjadi kesalahan pengklasifikasian barang pada BPBB yang mengakibatkan kesalahan pembayaran dan stock Gudang</t>
  </si>
  <si>
    <t>Pada pembayaran rongsok/ tembaga untuk The 4 Team tanggal 7 Juli 2018, bukti print timbangan mobil masuk dan keluar tidak ada (informasi terbawa oleh pemasok). Hal ini tidak sesuai dengan ketentuan pembayaran</t>
  </si>
  <si>
    <t>Line pejalan kaki tertutup barang / kabel di area lapangan depan cooling tower (foto terlampir)</t>
  </si>
  <si>
    <t>Haspel yang diterima tidak bisa digunakan oleh Produksi</t>
  </si>
  <si>
    <t>Ditemukan bahwa surat jalan nomor 0313/IE/VIII/18 dengan barang Cabling NA2XSEYbY 3x240 mm2 yang dikirim ke PT Multi tanggal 4 Agustus 2018 tertinggal di pos security dan SJ tersebut dititipkan pada pengiriman berikutnya tanggal 5  Agustus 2018</t>
  </si>
  <si>
    <t>Perbaikan hoist yang sudah lebih dari 1 bulan sejak tanggal 16 Juli 2018</t>
  </si>
  <si>
    <t>Terlampir hasil timbangan avalan di SKC dan SKI, terdapat selisih + 300 kg</t>
  </si>
  <si>
    <t>Perbaikan timbangan kecil produksi 500 kg yang tak kunjung selesai, sejak awal bulan July 2018</t>
  </si>
  <si>
    <t>Cutting schedule dan type haspel berbeda dengan request marketing untuk pengiriman Tripatra &amp; Tosplant</t>
  </si>
  <si>
    <t>Tidak adanya start dan end di haspel / kemasan packaging kabel jadi (pengiriman Adhi Karya dan Tosplant)</t>
  </si>
  <si>
    <t>Penempatan barang jadi yang sulit di crosscheck keberadaan fisiknya (Contoh : order tosplan, tripatra)</t>
  </si>
  <si>
    <t>Order tosplan kabel N2XY 4x240 panjang 300 mtr actual hasil produksi = 293 mtr (kurang 7 mtr) &amp; order agusta NYCY (TCU) 3x4 panjang 1.300 mtr actual hasil produksi = 1.289 mtr (kurang 11 mtr)</t>
  </si>
  <si>
    <t>Kehilangan berkas kertas timbang mobil angkut rongsok tembaga B 9548 KDD Vendor LOGAM MANDIRI/Nurkholis Berat Net (dari mobil) jam 12.00 (3.835 kg), Berat Net Gudang (3.838 kg) sebagai Administrasi dan proses Pembayaran di Finance.</t>
  </si>
  <si>
    <t>Timbangan 5 ton untuk Avalan belum di beli Nota sudah dibuat No. 1603198 tanggal 4 September 2018 dan sudah di Acc Manajemen tanggal 5 September 2018.</t>
  </si>
  <si>
    <t>Spesifikasi Material Drum Kayu yang terbaru belum ada sejak 16 November 2018 (belum terima spesifikasi yang telah teregistrasi di MR)</t>
  </si>
  <si>
    <t>Ditemukan sebanyak 26 nota pesanan IT sudah melewati masa order 14 hari kerja belum juga ada informasi pembeliannya s.d sekarang.</t>
  </si>
  <si>
    <t>Timbangan Avalan 5 ton sampai sekarang tidak ada realisasi pemakaiannya padahal sudah dibelikan sejak lama dan tempatnya belum disediakan.</t>
  </si>
  <si>
    <t>Purchasing sudah informasikan by email, senin 4 februari 2019. container mesin masuk jam 23:00 dan karena ada keterlambatan untuk bongkar sehingga baru selesai jam 15:00 pada hari berikutnya maka PT. SKI dikenakan denda sebesar Rp. 8,5 juta.</t>
  </si>
  <si>
    <t>Bahan coil A.26.1.017 Netto 3.073 Kg tanggal produksi 26 Januari 2019 size 8 mm. Bahan baku bolong-bolong dan regas.</t>
  </si>
  <si>
    <t>Sebelum diserahkan ke pihak gudang, bagian kebersihan tidak sortir dulu</t>
  </si>
  <si>
    <t>Tembaga yang tercampur diserahkan ke gudang tembaga (Gudang B) dan semua foreman produksi di briefing untuk sosialisasi ke operator</t>
  </si>
  <si>
    <t>Setiap penyerahan avalan ke gudang A harus ada yang menerima dan melakukan pengecekan. Jika masih ada yang tercampur langsung ditindak lanjuti dan diberi sangsi</t>
  </si>
  <si>
    <t>Human error. Tidak ada koreksi dan pengecekan ulang untuk keterangan packaging produk sesuai PO</t>
  </si>
  <si>
    <t>Komunikasi dengan customer untuk ajukan beberapa opsi packaging terkait hal tersebut; Revisi keterangan packing / potongan pada JO &amp; Informasi ke GBJ dan PPIC untuk proses return</t>
  </si>
  <si>
    <t>Pastikan keterangan packing pada JO sesuai dengan order &amp; lampirkan konfirmasi untuk packaging dari customer pada JO</t>
  </si>
  <si>
    <t>Minyak CP yang dipakai dalam 4 bulan terakhir berasal dari Suplier Sarana Berkat Sejahtera, namun untuk bulan April 2018 memakai minyak CP dari supplier PT Lautan Luas. Hal ini menyebabkan IL Hitam menjadi buram</t>
  </si>
  <si>
    <t>Mengubah minyak CP menggunakan dari lautan luas menjadi Sarana Berkat Sejahtera</t>
  </si>
  <si>
    <t>Komplain kepada supplier Lautan Luas</t>
  </si>
  <si>
    <t>Salah menggunakan FO pada surat jalan, sehingga menyebabkan selisih harga saat adanya tagihan</t>
  </si>
  <si>
    <t>Revisi surat jalan</t>
  </si>
  <si>
    <t>Teliti dalam atau membuat surat jalan harus berdasarkan FO dan DO; Lebih koordinasi dengan pihak terkait</t>
  </si>
  <si>
    <t>Supir forklift salah memberi kelas scrap tembaga karena sepintas melihat tembaga berlapis enamel (seperti tembaga dinamo) supir menulis di penerimaan masuk ke kelas C tetapi saat scrap tembaga ditumpahkan untuk di press, supir menyadari bahwa tembaga harusnya masuk ke kelas B bukan kelas C namum supir forklift tidak segera memberi tau ke manager jika ketidaksesuaian dalam penerimaan scrap tembaga</t>
  </si>
  <si>
    <t>Memisahkan hasil pressan sebagai bukti bahwa tembaga memang seharusnya masuk ke kelas B</t>
  </si>
  <si>
    <t>Memberikan label identitas kelas tembaga pada bak kosong yang akan dipakai sebagai wadah scrap tembaga sehingga tim turun tembaga dan pihak supplier dapat mengetahui pemisahan kelas tembaga saat proses turun tembaga</t>
  </si>
  <si>
    <t>Pelaksanaan di lapangan berbeda dengan prosedur yang ada</t>
  </si>
  <si>
    <t>Sosialisasi dan revisi prosedur sesuai dengan aktual pelaksanaannya</t>
  </si>
  <si>
    <t>Sosialisasi dan konsistensi menjalankan</t>
  </si>
  <si>
    <t>belum ada area transit, operator sembrangan menyimpan kabel</t>
  </si>
  <si>
    <t>memindahkan kabel ke area yang telah disediakan</t>
  </si>
  <si>
    <t>dilarang menyimpan kabel di area jalur pejalan kaki</t>
  </si>
  <si>
    <t>IK belum diregistrasi, sudah diajukan ke bagian MR</t>
  </si>
  <si>
    <t>IK yang sudah diregistrasi di tempelkan di area dan sudah disosialisasikan kepada operator.</t>
  </si>
  <si>
    <t>belum ditentukan layout barang project yang akan dikirim</t>
  </si>
  <si>
    <t>ditentukan area/tempat untuk rencana pengiriman/loading.</t>
  </si>
  <si>
    <t>mensosialisasikan kepada driver forklift, foreman &amp; staff gudang area penyimpanan untuk barang siap kirim, ditempatkan pada tempat yang sudah ditentukan</t>
  </si>
  <si>
    <t>Counter Error</t>
  </si>
  <si>
    <t>1. N2XY 4 x 240 mm 300 mtr counter dihapus polosin; 2. NYCY (Tcu) 3x4 mm  1,289 mtr di tawarkan apa adanya ke Marketing</t>
  </si>
  <si>
    <t>1. Kalibrasi Counter tiap-tiap mesin; 2. Pelatihan membaca Counter Meter semua operator Extrusi</t>
  </si>
  <si>
    <t>Kehilangan kertas timbang mobil truck angkut rongsok tembaga sebagai dokumen untuk keperluan gudang dari pembayaran</t>
  </si>
  <si>
    <t>membuat data rekapan sebagai pembanding</t>
  </si>
  <si>
    <t>lebih berhati-hati dalam menyimpan kertas timbang; setiap timbangan memakai kertas rangkap, asli diserahkan ke finance sedangkan carbon copynya disimpan di ruang timbang.</t>
  </si>
  <si>
    <t>spec dari user tidak jelas mengakibatkan lama proses dan nota pesanan disertai spesifikasi</t>
  </si>
  <si>
    <t>untuk semua nota dilengkapi spsifikasi gambar dll, untuk mempermudah dan mempercepat pembelian dan IK di purchasing di sosialisasikan &amp; dilakukan perbaikan di purchasing</t>
  </si>
  <si>
    <t>(barang akan segera di order) semua nota yang tidak jelas akan di tolak oleh bagian purchasing</t>
  </si>
  <si>
    <t>Dalam proses Approve, dokumen terunda karena urutan revisi</t>
  </si>
  <si>
    <t>segera didistribusikan</t>
  </si>
  <si>
    <t>inkonsistensi</t>
  </si>
  <si>
    <t>note: biaya internet tiap bulan sudah berjalan dengan baik, kabel FO &amp; switch sudah datang, monitor Cuma order 6 dan sudah datang semuanya. - memberikan pembanding harga untuk ditindak lanjuti ke pembelian.</t>
  </si>
  <si>
    <t>Follow up pemesanan secara teratur dan aktif , dan barang sudah datang team it belanja langsung.</t>
  </si>
  <si>
    <t>Belum ditentukan tempat yang pasti dimana timbangan akan diletakkan oleh team proyek</t>
  </si>
  <si>
    <t>Koordinasi ulang dengan bagian terkait (Bagian Proyek) kepastian penempatan timbangan tesrsebut.</t>
  </si>
  <si>
    <t>1. Tunggu tempat timbangan di area yang akan diCor (Gedung Baru).   2. Untuk pengetesan timbangan sementara dicoba di area tertentu.</t>
  </si>
  <si>
    <t>setelah ditelusuri dari produk 8 mm hasil produksi tgl 26 Januari 2019 dg no lot A,26,I,017 tidak ditemukan adanya penyimpangan standar yang telah ditetapkan</t>
  </si>
  <si>
    <t>berdasarkan hasil pengujian QA dengan No. Lot A,26,I,017 untuk pengujian conductivity = 100,24. Resistivity 17,199. Elongation 39,40 dan Kuat Tarik 19,61. sudah sesuai dengan standar yang ditetapkan QA</t>
  </si>
  <si>
    <t>1. Akan diperketat lagi pengawasan secara visual apabila terdapat indikasi barang/bahan baku retak/regas.   2. akan diganti dies karbon/kristalizernya.</t>
  </si>
  <si>
    <t xml:space="preserve">Complain dari Sumber Abadi
Produk NYYHY 2x0,75 diameter lebih kecil dari yang sebelumnya pernah dikirim (bukti foto terlampir) &amp; Packing 500 mtr sebelumnya menggunakan roll tetapi untuk toko sumber listrik pangkalan bun menggunakan haspel sehingga ongkos kirim relatif lebih mahal </t>
  </si>
  <si>
    <t xml:space="preserve">Complain dari Asahi
kabel N2XSY order bulan Juni 2017 terdapat isolasi dikabel insul merah dan kuning </t>
  </si>
  <si>
    <t>Complain dari Toko .......
Packing dan roll kabel NYM &amp; NYMHY tidak rapi (Bukti foto terlampir)</t>
  </si>
  <si>
    <t>Complain dari Toko Multi Electrik Pekanbaru
Kabel NYM ukuran 2x6 mm2 dan 3x6 mm2 pengiriman tanggal 19 Januari 2018 kabel kotor seperti gambar dan toko minta penggantian barang</t>
  </si>
  <si>
    <t>Complain dari Toko Sinar Electrik Bandung
Kabel NYM 4x1,5 sutrado Terdapat cacat (terkelupas) pada kabel. Posisi ada ditengah gulungan / roll (gambar kabel terlampir)</t>
  </si>
  <si>
    <t>Complain dari Toko Sumber Abadi (Trimaya Abadi)
Kabel NYA 1x16 Std order = 50 mtr dikirim = 100 mtr</t>
  </si>
  <si>
    <t>Complain dari Toko Sumber Abadi 
Kabel NYY 1x150 Pulung = 34 mtr pengiriman tanggal 09-02-2018 dikirim merk sutrado</t>
  </si>
  <si>
    <t>Complain dari Toko Terang nganjuk
Kabel NFA2X 2x10 Merindo pengiriman tanggal 11 Desember 2017 sebanyak 1000 mtr cacat</t>
  </si>
  <si>
    <t>Complain dari Toko James
Kawat A2C 2,3 Cacat ada benjolan pada kawat. Mohon diberikan penjelasan teknis terkait barang tersebut (Permintaan customer)</t>
  </si>
  <si>
    <t>Complain dari Toko James
Kawat A2C 2,3 H12 Soft yang dikirim tgl 19 maret 2018 terlalu keras, tidak sama dengan pengiriman sebelumnya. Tidak bisa diproses oleh customer</t>
  </si>
  <si>
    <t>Complain dan Return dari Toko SA Jogja
Kawat NYYHY uk 3x2,5 Std Pj 48 Mtr No order 1700043 48 Kawat putus dinsul biru</t>
  </si>
  <si>
    <t>Complain dari PT. Supreme Jaya Abadi
Kawat BC 0.40 mm2 yang dikirim pada tanggal 09 April 2018 / SJ. 0821/IK/IV/18. terdapat 5 bobin tembaga  menghitam &amp; 1 bobin tembaga menghitam pada saat proses bunching</t>
  </si>
  <si>
    <t>Complain dari Agus Surabaya
Kawat BC 1,38 &amp; 1,50 untuk roll @ 100 mtr beberapa rol ada yang keras dan sebagian lain tidak / lemas. Diminta untuk konsisten pada semua order BC selanjutnya. Elongation sesuai dengan sample yang diberikan</t>
  </si>
  <si>
    <t>Complain dari Suryaplus
Kawat A3C 2,25 setelah dioven / proses coating hasinya kawat retas dan ada rontokan cat seperti digambar, permintaan customer tahan pengiriman berikutnya dan pastikan kembali kawat tidak terlalu soft / lentur</t>
  </si>
  <si>
    <t>Complain dari SA Jawa Tengah
Kabel Sutrado NYYHY 2x0,75 @ 50 mtr ukuran body / kulit berbeda dengan produksi yang lama dan berat kabel lebih ringan dari kabel eterna (Bukti foto terlampir)</t>
  </si>
  <si>
    <t>Complain dari PT Sukses Setia
Kawat BC 0,70 &amp; 0,60 Sutrado No Order 1800367 003 dan 1800346 020 kusut dan berminyak (Rembesan Oli)</t>
  </si>
  <si>
    <t>Complain dari PLN Area Kediri
Kabel NFA 2X 2x10 Sutrado No Order C170901 341 Pj 3000 mtr cacat (Isolasi Berlubang) Bukti foto terlampir</t>
  </si>
  <si>
    <t>Complain dari MRT
Kabel Cu/XLPE/AWA/LSZH Uk 1x400 0,6/1 kV selubung terkelupas</t>
  </si>
  <si>
    <t xml:space="preserve">Complain dari Agus Surabaya
Terdapat 4 roll BC 1,38 mm yang salah penulisan ukuran pada label. Seharusnya ukuran 1,38 mm dicatat 0,40 mm </t>
  </si>
  <si>
    <t>Complain dari PT Prima Tunggal Javaland
Terjadi kesalahan pengiriman / kekurangan barang yang dikirim ke customer pada FO No 042/BO/FM/VIII/18 Surat jalan No 0659/FM/VIII/18 dengan Qty Twisted 3x150+120 sebanyak 120 mtr tetapi yang dikirim hanya 110 mtr terjadi kekurangan 10 mtr</t>
  </si>
  <si>
    <t>Complain dari Agus Surabaya
Kawat BC 1.38 mm JO No 158/JO/FM/III/18 pada 1 roll ada kawat yang kaku dan lentur. Standar kelenturan sudah diinfokan sebelumnya</t>
  </si>
  <si>
    <t>Complain dari Ko Rudi Bandung
Kabel NYY 4x6 sutrado ukuran body cable berbeda (bukti foto terlampir)</t>
  </si>
  <si>
    <t>Complain dari project Agusta
Haspel ukuran 250x157 untuk packing kabel N2XSY 4x400 rusak saat pengiriman ke site. Panjang kabel 350 mtr berat netto = 6.571 kg bruto = 7.151 kg No Drum 1801423 01</t>
  </si>
  <si>
    <t>Complain dari Energi Persada Indonesia
Haspel rusak karena handling Ekspedisi terlampir bukti foto</t>
  </si>
  <si>
    <t>Complain dari Sumber Abadi
Kabel NYM 2x1.5 mm ada beberapa meter tidak ada wire / kawatnya</t>
  </si>
  <si>
    <t>Complain dari Tripatra
Kabel N2XY 2x1.5 No Order 1801637 01 panjang 1.258 Mtr. 1 Core kabel tidak nyambung</t>
  </si>
  <si>
    <t>Complain dari Tosplant
Packing list berubah-ubah (administrasi berantakan / buruk)
Permintaan 19 drum, siap kirim 43 berubah jadi 42 (permintaan customer) berubah jadi 41 dan 40 karena ada barang yang belum jadi</t>
  </si>
  <si>
    <t>Complain dari PT Prastiwahyu Tunas Enginnering
Busbar Uk 30x5 retak bergaris dan pecah setelah dilakukanya proses bending</t>
  </si>
  <si>
    <t>Packaging produk kabel NYM 2X1,5 mm dan NYM 3X1,5 mm @ 500 mtr sampai di gudang TOKO Rusak dan tidak rapi ( foto terlampir). Toko membandingkan dengan packaging produk kompetitor yang lebih rapih (EXTRANA).</t>
  </si>
  <si>
    <t>Complain PT. ASATA UTAMA; terdapat selisih hasil timbangan untuk pengiriman AAC ROD order PT. ASATA UTAMA untuk no. Coil L.144.A.18.02 selisih -25 kg dan No. Coil L.182.A.18.04 selisih -6 kg.</t>
  </si>
  <si>
    <t>(Komplain Kenari) Pengiriman BC 35 nomor order 1802657 03 timbangan awal bruto 528-24 netto 504 kg di SKI, sedangkan dilakukan timbangan ulang di kenari Bruto 521-24 netto 497 kg terdapat selisih 7 kg.</t>
  </si>
  <si>
    <t>(komplain Kenari) pengiriman barang Grounding 5/8 x 3 order actual 250 batang = 1.143,75 kg sedangkan pada surat jalan = 114,75 kg</t>
  </si>
  <si>
    <t>Order Coper Wire 2,25 mm PT. KAWAT ENAMEL INDONESIA, di komplain customer dikkarenakan annealingnya tidak seragam. Elongation kawat ada yang diatas 30%, ada juga yang hanya 12-15%.</t>
  </si>
  <si>
    <t>Pengiriman kabel MV 3 X 240 KV ke medan packing rusak detail foto terlampir (ekspedisi medan)</t>
  </si>
  <si>
    <t>Pengiriman Cooper Rod 12,5 mm2 order PT. Kawat Enamel Indonesia data surat jalan berat kosong 2,668 kg, setelah ditimbang oleh customer ada selisih 14 kg menjadi 2,654kg</t>
  </si>
  <si>
    <t>- Diameter kabel NYYHY mengikuti diameter NYMHY dan data kompetitor
- Tidak ada permintaan dari customer untuk diroll</t>
  </si>
  <si>
    <t>Revisi SM NYYHY</t>
  </si>
  <si>
    <t xml:space="preserve">untuk order NYYHY / NYMHY panjang 500 mtr harus diinformasikan ke customer mengenai packing di roll / dihaspel </t>
  </si>
  <si>
    <t>Pada saat proses cabling terjadi slip di roll, sehingga melukai kabel (insul) (secara electris tegangan TI OK)</t>
  </si>
  <si>
    <t>Memperbaiki kondisi roll yang rusak tersebut</t>
  </si>
  <si>
    <t>memastikan pada saat proses roll yang digunakan dalam keadaan baik sehingga tidak terjadi slip pada saat proses</t>
  </si>
  <si>
    <t>Wraping manual, jadi pada saat pengiriman di ekspedisi dilempar-lempar pak karungnya mengakibatkan wraping kendor</t>
  </si>
  <si>
    <t>Kirim plastik wraping ke customer via kenari dan dipacking ulang</t>
  </si>
  <si>
    <t>Ganti wraping polos dan packing wraping menggunakan mesin</t>
  </si>
  <si>
    <t>Barang kabel stock lama (02-02-2016). Penyimpanan barang diarea luar, terkena hujan dan sinar matahari secara langsung menyebabkan produk kotor</t>
  </si>
  <si>
    <t>Barang direturn dan ganti dengan yang baru</t>
  </si>
  <si>
    <t>Sebelum dikirim operator wajib mengecek barang / kabel yang akan dipotong. Jika kotor harus dibersihkan dahulu (ditambahkan di IK coiling dan pengiriman)</t>
  </si>
  <si>
    <t>Pada saat start awal tidak dipotong dan tidak dimasukan ke avalan</t>
  </si>
  <si>
    <t>Briefing semua operator extruder 150</t>
  </si>
  <si>
    <t>Setiap start awal wajib dipotong dan dibuang + 20 mtr dan jika terulang kembali operator akan dikenakan sanksi (surat Peringatan)</t>
  </si>
  <si>
    <t>Operator tidak teliti dalam menyiapkan order, tidak croscheck kembali jenis dan ukuran sehingga barang tertukar dengan yang 100 mtr</t>
  </si>
  <si>
    <t>- Konfirmasi ke customer mengenai kesalahan kirim jumlah meter kabel tersebut dan customer akan membayar sesuai dengan kabel yang dikirim
- Operator packing diberikan sangsi berupa SP 1</t>
  </si>
  <si>
    <t>Briefing Koordinasi
- setiap selesai motong kabel wajib memberi identitas
- setelah diberi identitas langsung dipacking rapi dan ditulis identitasnya (Revisi Ik Roll)</t>
  </si>
  <si>
    <t>Operator tidak teliti dalam melihat barang / identitas yang akan dipotong. Tidak mengikuti order perintah potong</t>
  </si>
  <si>
    <t>Konfirmasi ke customer bahwa order semula merk pulung dan yang terkirim merk sutrado. Customer mau dirubah, pembayaran sesuai barang yang diterima
Operator diberi SP</t>
  </si>
  <si>
    <t>Setiap order potongan, operator harus memastikan sesuai dengan order / surat perintah potong yang diberi dari admin
Tidak boleh memotong sesuai kemauan sendiri jika barang belum ketemu harus konfirmasi ke admin</t>
  </si>
  <si>
    <t>Kabel untuk stock coiling 500 m / roll, ada tanda / cantol pass meter 500 tetapi dicoiling untuk 1000 mtr dan cantolan terlewat di mesin coiling</t>
  </si>
  <si>
    <t xml:space="preserve">Ganti Kabel </t>
  </si>
  <si>
    <t>- Semua proses kabel jadi harus langsung direparasi
- Training untuk operator coiling</t>
  </si>
  <si>
    <t>Pada saat pengiriman tergores barang lain</t>
  </si>
  <si>
    <t>Barang dikembalikan</t>
  </si>
  <si>
    <t>Setiap pengiriman barang dipacking plastic dan difoto bahwa barang benar-benar bagus dari produksi dan ditambahkan di IK Coiling</t>
  </si>
  <si>
    <t>Pada saat annealing panas belum stabil sampai 200oC dam jam proses Cuma 2 jam</t>
  </si>
  <si>
    <t>Jika barang tidak bisa diproses dikembalikan</t>
  </si>
  <si>
    <t>Buat form perbaikan annealing dan jam proses annealing ditambah menjadi 4 jam</t>
  </si>
  <si>
    <t>Pakai Bahan A+ (Hasil dapur china)</t>
  </si>
  <si>
    <t>Setiap proses kabel NYYHY pakai bahan cathode</t>
  </si>
  <si>
    <t>Antioksidan sudah habis</t>
  </si>
  <si>
    <t>Anti oksidan ditambahkan kembali</t>
  </si>
  <si>
    <t>Buat IK / SOP pemantauan penambahan antioksidan dan buat stock minimum cairan anti oksidan</t>
  </si>
  <si>
    <t>Sistem annealing tidak bisa maksimal dikarenakan boiler tidak bisa bekerja dengan baik</t>
  </si>
  <si>
    <t>Boiler di bongkar dan diganti part yang bermasalah</t>
  </si>
  <si>
    <t>Setiap hasil roll coiling di cek EL lagi oleh QA (Cek random 30%)</t>
  </si>
  <si>
    <t>Waktu untuk proses annealing terlalu lama</t>
  </si>
  <si>
    <t>Diganti (tidak jadi diganti, karena barang tidak jadi direturn)</t>
  </si>
  <si>
    <t>Waktu proses annealing dikurangi</t>
  </si>
  <si>
    <t>- Berat jenis PVC lebih berat dari berat merk Eterna
- Spec Kabel kita mengikuti speck Jembo dan spec sesuai dengan kabel NYMHY
- Inner Diameter yang digunakan sebesar 20 cm sedang perusahaan lain menggunakan ID 16 cm</t>
  </si>
  <si>
    <t>Minta contoh kekenari NYYHY 2x0,75 @50 mtr merk eterna dan extrana</t>
  </si>
  <si>
    <t>Buat ID baru sesuai dengan dia. Kabel extrana dan standar mutu mengikuti standar extrana. ID menjadi 16 cm</t>
  </si>
  <si>
    <t>Menggunakan supply kawat-kawat sisa proses
- Traverse take up medium drawing tidak baik / stabil
- Dryer / pengering kawat tidak berjalan efektif</t>
  </si>
  <si>
    <t xml:space="preserve">Barang direturn
-perbaikan take up (Traverse) target 2 minggu (27 Juli 2018)
-Penggantian dies dryer - target 2 minggu </t>
  </si>
  <si>
    <t>Memastikan untuk kawat-kawat yang diorder tidak boleh menggunakan kawat sisa proses dan dan ketentuan tersebut akan diinformasi direncana proses</t>
  </si>
  <si>
    <t>- insulation over crossling / hangus
- Bagian rewind 2000B kelewat saat mereparasi yang harusnya direparasi</t>
  </si>
  <si>
    <t>- Direfisi ulang
- Memberikan sosialisasi kembali ke operator rewind dan SP</t>
  </si>
  <si>
    <t>Melakukan pencucian screw sesuai jadwal</t>
  </si>
  <si>
    <t>pada saat kabel ditarik kabel luka kena paku dan gesekan diamping drum dan barrel</t>
  </si>
  <si>
    <t>Pemakaian haspel harus menggunakan lapisan plastic atau stereofoam atau juga material pelapisnya yang keras tidak mudah sobek kena gesekan dan terikat</t>
  </si>
  <si>
    <t>Untuk kabel dengan selubung luar / outer sheating yang menggunakan material LSOH, drum / haspel dilapisi dengan plastik atau stereofoam (disamping dan dibarrel haspel)</t>
  </si>
  <si>
    <t>Semua produk BC label produksi diganti poleh QC timbangan dengan cara ditulis tangan pada label kosong yang menyebabkan kesalahan penulisan maupun kesalahan penempelan label</t>
  </si>
  <si>
    <t>Dibuatkan Label agar QC tidak lagi mengganti dan menulis dilabel kosong</t>
  </si>
  <si>
    <t>Kesalahan perhitungan panjang kabel pada tray dilokasi pemasangan oleh customer. Kabel tray atau kabel yg dibutuhkan lebih panjang dari kabel yang di order.</t>
  </si>
  <si>
    <t>Barang 120 mtr direturn dan customer oder tambahan sebanyak 15 mtr dan kirim ulang dengan Qty 135 mtr. Rubah PO tambah panjangnya menjadi 15 m lagi.</t>
  </si>
  <si>
    <t>Team Marketing memastikan / membantu customer untuk perhitungan kebutuhan kabel yang sesuai dengan kabel yang diperlukan</t>
  </si>
  <si>
    <t>Hasil masak bahan baku tidak konsisten</t>
  </si>
  <si>
    <t>setiap coilling dicek 50 % hasil Elnya (Tunggu order tooling dari agus surabaya)</t>
  </si>
  <si>
    <t>Setiap order dari pa agus surabaya bahan bakunya dipilih pakai bahan bagus dan prosesnya di drawing J pakai poros supaya annealingnya nonstop tidak berhenti</t>
  </si>
  <si>
    <t>- Panjang order tidak standar
- Mobil Expdc tidak sesuai dengan ukuran haspel (harusnya bak terbuka ) yang menyebabkan haspel tidak bisa diikat, hanya dipasang stopper sehingga kemungkinan terjadi haspel bergerak / goyang saat diperjalanan</t>
  </si>
  <si>
    <t>Dilakukan perbaikan di Site oleh team (M Sopian, Mastur &amp; Syarifudin)</t>
  </si>
  <si>
    <t>Dilakukan perbaikan SOP loading disertai foto muat barang disetiap haspel dan ditempel handling sistem pada setiap haspel</t>
  </si>
  <si>
    <t>tidak ada tanda di haspel/bagaimana tata cara handling yang benar, sehingga handling asal-asalan.</t>
  </si>
  <si>
    <t>melakukan sosialisasi kepada supplier ekspedisi bersangkutan agar melakukan handling dengan baik dan benar</t>
  </si>
  <si>
    <t>menempelkan level handling</t>
  </si>
  <si>
    <t>Kawat keras dan rapuh</t>
  </si>
  <si>
    <t>barang dikembalikan dan diganti</t>
  </si>
  <si>
    <t>Setiap proses sebelum diwraping operator wajib dilihat ujung atas dan bawah untuk memastikan kabel tersebut wirenya utuh</t>
  </si>
  <si>
    <t>Ada kemungkinan kabel tersebut terkirim ke customer tanpa proses QC</t>
  </si>
  <si>
    <t>Kabel diganti</t>
  </si>
  <si>
    <t>Revisi IK penyerahan barang jadi</t>
  </si>
  <si>
    <t>Pengambilan data produksi dan gudang kurang valid, tidak ada bukti otentik berupa photograph, data real dan dokument berbeda</t>
  </si>
  <si>
    <t>Dokumen pengambilan data beserta verifikasi data dilengkapi bukti otentik dan packing list disiapkan 3 hari kerja sebelum pengiriman</t>
  </si>
  <si>
    <t>Masih terlewatnya pengawasan terhadap produk bermasalah oleh operator ketika sedang proses packing berlangsung.</t>
  </si>
  <si>
    <t>Memastikan dilakukan pengetesan uji bending di mesin bending setiap awal proses sesuai dengan IK.05.00.09 dan mencatatnya pada form hasil proses (checksheet)</t>
  </si>
  <si>
    <t>Pada saat packing operator menjamin kualitas barang 100% OK secara visual : mulus, tdak retak dan bergaris/bercak) dan dilakukan uji bending pada awal proses juga melakukan proses pencatatan pada Form checksheet</t>
  </si>
  <si>
    <t>terjadi kesalahan pada label data, ganti packaging label tidak diganti (dari besi ke kayu)</t>
  </si>
  <si>
    <t>- BC 8 mm cathode No Lot A1121 dan A1221 bermasalah bolong-bolong (putus-putus di prosesnya).                  - Mesin Sering Mati</t>
  </si>
  <si>
    <t>1. Copper wire 2,25 mm di return.   2. Laporan Form Perbaikan Terlampir</t>
  </si>
  <si>
    <t>1. mengikuti spec permintaan customer minimum elongation 30 %;   2. Cek 100 % oleh QA hasil Elongatiionnya</t>
  </si>
  <si>
    <t>1. Rod Cu 12,5 mm yang terkirim itu beratnya berdasarkan timbangan dari produksi ketika barang turun proses upcast.         2. pada saat pengeluaran barang tersebut tidak dilakukan penimbangan kembali.</t>
  </si>
  <si>
    <t>dilakukan pengecekan timbangan dengan barang Rod Cu 12,5 m antar timbangan yang kita punya dengan selisih maximal 5%.</t>
  </si>
  <si>
    <t>1. untuk semua barang yang keluar dipastikan dilakukan penimbangan kembali disaksikan oleh qa dan gudang barang jadi.   2. srtiap barang yang keluar diberitanda pylox putih dan sticker oleh Qa.  3. setiap barang yang dikirim keluar menggunakan label yang dikeluarkan oleh qa.  4. Revisi SOP</t>
  </si>
  <si>
    <t>005/SE/VII/2018</t>
  </si>
  <si>
    <t>001/PE/I/2018</t>
  </si>
  <si>
    <t>002/PE/I/2018</t>
  </si>
  <si>
    <t>003/PE/I/2018</t>
  </si>
  <si>
    <t>004/PE/I/2018</t>
  </si>
  <si>
    <t>001/PE/II/2018</t>
  </si>
  <si>
    <t>002/PE/II/2018</t>
  </si>
  <si>
    <t>003/PE/II/2018</t>
  </si>
  <si>
    <t>001/PE/III/2018</t>
  </si>
  <si>
    <t>002/PE/III/2018</t>
  </si>
  <si>
    <t>003/PE/III/2018</t>
  </si>
  <si>
    <t>001/PE/IV/2018</t>
  </si>
  <si>
    <t>002/PE/IV/2018</t>
  </si>
  <si>
    <t>003/PE/IV/2018</t>
  </si>
  <si>
    <t>004/PE/IV/2018</t>
  </si>
  <si>
    <t>005/PE/IV/2018</t>
  </si>
  <si>
    <t>006/PE/IV/2018</t>
  </si>
  <si>
    <t>001/PE/V/2018</t>
  </si>
  <si>
    <t>001/PE/VI/2018</t>
  </si>
  <si>
    <t>001/PE/VII/2018</t>
  </si>
  <si>
    <t>01/PE/VIII/2018</t>
  </si>
  <si>
    <t>001/PE/IX/2018</t>
  </si>
  <si>
    <t>002/PE/IX/2018</t>
  </si>
  <si>
    <t>003/PE/IX/2018</t>
  </si>
  <si>
    <t>004/PE/IX/2018</t>
  </si>
  <si>
    <t>005/PE/IX/2018</t>
  </si>
  <si>
    <t>001/PE/X/2018</t>
  </si>
  <si>
    <t>002/PE/X/2018</t>
  </si>
  <si>
    <t>001/PE/XI/2018</t>
  </si>
  <si>
    <t>001/PE/I/2019</t>
  </si>
  <si>
    <t>002/PE/I/2019</t>
  </si>
  <si>
    <t>003/PE/I/2019</t>
  </si>
  <si>
    <t>004/PE/I/2019</t>
  </si>
  <si>
    <t>005/PE/II/2019</t>
  </si>
  <si>
    <t>006/PE/II/2019</t>
  </si>
  <si>
    <t>007/PE/II/2019</t>
  </si>
  <si>
    <t>Terdapat alat ukut di Produksi belum dilakukan kalibrasi</t>
  </si>
  <si>
    <t>Alat ukur dipesan oleh Dept. Produksi dan alat yang sudah datang tidak diinfokan ke Dept. QC untuk dikalibrasi</t>
  </si>
  <si>
    <t>Dilakukan kalibrasi untuk alat ukur yang ada di Dept. Produksi</t>
  </si>
  <si>
    <t>Dept. Produksi / Dept. Lainnya akan menginfokan alat ukur yang baru datang ke bagian QC secara tertulis untuk dikalibrasi lewat email</t>
  </si>
  <si>
    <t>001/AI-SMK3/VIII/18</t>
  </si>
  <si>
    <t>002/AI-SMK3/VIII/18</t>
  </si>
  <si>
    <t>003/AI-SMK3/VIII/18</t>
  </si>
  <si>
    <t>004/AI-SMK3/VIII/18</t>
  </si>
  <si>
    <t>005/AI-SMK3/VIII/18</t>
  </si>
  <si>
    <t>006/AI-SMK3/VIII/18</t>
  </si>
  <si>
    <t>007/AI-SMK3/VIII/18</t>
  </si>
  <si>
    <t>008/AI-SMK3/VIII/18</t>
  </si>
  <si>
    <t>009/AI-SMK3/VIII/18</t>
  </si>
  <si>
    <t>010/AI-SMK3/VIII/18</t>
  </si>
  <si>
    <t>011/AI-SMK3/VIII/18</t>
  </si>
  <si>
    <t>012/AI-SMK3/VIII/18</t>
  </si>
  <si>
    <t>013/AI-SMK3/VIII/18</t>
  </si>
  <si>
    <t>014/AI-SMK3/VIII/18</t>
  </si>
  <si>
    <t>015/AI-SMK3/VIII/18</t>
  </si>
  <si>
    <t>016/AI-SMK3/VIII/18</t>
  </si>
  <si>
    <t>017/AI-SMK3/VIII/18</t>
  </si>
  <si>
    <t>018/AI-SMK3/VIII/18</t>
  </si>
  <si>
    <t>019/AI-SMK3/VIII/18</t>
  </si>
  <si>
    <t>020/AI-SMK3/VIII/18</t>
  </si>
  <si>
    <t>021/AI-SMK3/VIII/18</t>
  </si>
  <si>
    <t>022/AI-SMK3/VIII/18</t>
  </si>
  <si>
    <t>023/AI-SMK3/VIII/18</t>
  </si>
  <si>
    <t>024/AI-SMK3/VIII/18</t>
  </si>
  <si>
    <t>025/AI-SMK3/VIII/18</t>
  </si>
  <si>
    <t>026/AI-SMK3/VIII/18</t>
  </si>
  <si>
    <t>027/AI-SMK3/VIII/18</t>
  </si>
  <si>
    <t>028/AI-SMK3/VIII/18</t>
  </si>
  <si>
    <t>029/AI-SMK3/VIII/18</t>
  </si>
  <si>
    <t>030/AI-SMK3/VIII/18</t>
  </si>
  <si>
    <t>031/AI-SMK3/VIII/18</t>
  </si>
  <si>
    <t>032/AI-SMK3/VIII/18</t>
  </si>
  <si>
    <t>033/AI-SMK3/VIII/18</t>
  </si>
  <si>
    <t>034/AI-SMK3/VIII/18</t>
  </si>
  <si>
    <t>035/AI-SMK3/VIII/18</t>
  </si>
  <si>
    <t>036/AI-SMK3/VIII/18</t>
  </si>
  <si>
    <t>037/AI-SMK3/VIII/18</t>
  </si>
  <si>
    <t>038/AI-SMK3/VIII/18</t>
  </si>
  <si>
    <t>039/AI-SMK3/VIII/18</t>
  </si>
  <si>
    <t xml:space="preserve">Tidak ditemukan unsur K3 pada beberapa IK di area GBJ. </t>
  </si>
  <si>
    <t>Dapat ditampilkan checklist forklift 3 bulan terakhir namun belum dapat ditampilkan tindakan perbaikan.</t>
  </si>
  <si>
    <t>Belum dapat dibuktikan Sertifikat atau catatan Pelatihan pada Kompetensi Manajemen di departemen Gudang Barang Jadi.</t>
  </si>
  <si>
    <t>Tidak dapat ditampilkan identifikasi atau tata cara penanganan pada keadaan Unfit.</t>
  </si>
  <si>
    <t>Tidak dapat ditampilkan surat pengantar MCU pada penerimaan karyawan sesuai dengan prosedur MCU.</t>
  </si>
  <si>
    <t>Tidak dapat ditampilkan jadwal MCU sesuai dengan prosedur MCU.</t>
  </si>
  <si>
    <t>Tidak dapat ditampilkan sertifikat juru Las pada Operator Maintenance sesuai Permenaker No.2 tahun 1982.</t>
  </si>
  <si>
    <t>Belum tersedia Sertifikasi Uji Riksa terhadap mesin produksi sesuai Permenaker No.38/2016 meskipun mesin-mesin Produksi telah disediakan dengan alat pengaman dan dipelihara dengan baik seperti Kunci Sensor, Tombol Tanggap Darurat dan Lajur Keamanan Mesin dan lainnya. Akan teteapi persyaratan Permen 38. 2016 terkait alat tenaga dan produksi terkait sertifikat belum diperoleh dari pihak Dinas Tenaga Kerja setempat.</t>
  </si>
  <si>
    <t>Berdasarkan Permenaker No,186 tahun 1999 pasal 6 ayat 2 dimana dijelaskan bahwa petugas peran kebakaran sekurang-kurangnya adalah 2 orang untuk setiap jumlah tenaga kerja 25 orang, namun yang dapat ditampilkan hanya 2 orang dengan jumlah tenaga kerja 254 orang.</t>
  </si>
  <si>
    <t>Belum ada penanggung jawab AK3 Listrik sesuai dengan Permenaker No. 12 tahun 2015.</t>
  </si>
  <si>
    <t>Dapat ditampilkan checklist pemasok barang dan jasa namun tidak tertera tanggal checklist dilakukan dan tidak terdapat TTD pemeriksa dan persetujuan pada form 01.02.00.03.</t>
  </si>
  <si>
    <t>Tidak terdapat penanganan pada ceceran B3 di tempat penyimpanan minyak DOP.</t>
  </si>
  <si>
    <t>Tidak terdapat Secondary Containment/ penanganan tumpahan di area tempat penyimpanan Gudang Bahan Kimia.</t>
  </si>
  <si>
    <t>Belum tersedia sarana/ wadah penanggulangan tumpahan untuk mengisolasi area apabila terjadi tumpahan bahan kimia dalam jumlah besar khususnya penyimpanan bahan kimia cair dalam drum di gudang kimia.</t>
  </si>
  <si>
    <t>Tidak terdapat Simbol Kemasan B3 di Gudang Bahan Baku</t>
  </si>
  <si>
    <t>Masih ditemukan rencana Implementasi Desember 2014 pada review HIRA 29 Oktober 2015 dan 10 Februari 2017</t>
  </si>
  <si>
    <t>Mesin Produksi telah menggunakan Sistem Otomatis PLC dan Sistem Interlock pada pintu pengaman, namun belum semua mesin memiliki Interlock pada sistem pengamannya. Seperti  pada mesin Extruder.</t>
  </si>
  <si>
    <t>Masih terdapat rencana Implementasi di bulan Desember 2014 pada review terakhir tanggal 5 Juli 2018 HIRA produksi Assembling Mesin Drwaing D.</t>
  </si>
  <si>
    <t>Tidak ditinjau kembali HIRA Mesin CCV dan lainnya.</t>
  </si>
  <si>
    <t>Tidak dapat ditampilkan JSA pada pemasangan Mesin Baru di Produksi Assembling No.001/SKI/FMJ/VI/2017.</t>
  </si>
  <si>
    <t>Tidak dapat ditampilkan Bukti Breefing pada Area Produksi MV</t>
  </si>
  <si>
    <t>Sudah dapat ditampilkan record manajemen perubahan pada Mesin Tapping untuk beberapa mesin baru yang lainnya tidak dapat ditampilkan.</t>
  </si>
  <si>
    <t>Terkait dengan Manajemen perubahan dan modifikasi belum terlaksana dengan baik, beberapa perubahan dan modifikasi yang dilakukan dalam jangka waktu periode 2017-2018. cth: Renovasi bangunan lantai 2, lantai 3 di area CCV Line dan Instalasi mesin baru CCV Line High Voltage</t>
  </si>
  <si>
    <t>Tidak dapat ditampilkan Jadwal Pemeriksaan Alat dan Mesin.</t>
  </si>
  <si>
    <t>Tidak dapat ditampilkan FormWork Order atau prosedur aman pencabutan LOTO.</t>
  </si>
  <si>
    <t>Pada saat Audit sedang ada pekerjaan preventif pemeliharaan mesin produksi, panel listrik telah diberikan penandaan sebagai Tag, namun breaker listrik pada panel tidak dilakukan penguncian/ Lock sebagai metode LOTO.</t>
  </si>
  <si>
    <t>Ditemukan beberapa Operator tidak menggunakan APD pada proses peleburan dan tidak ditemukan Informasi K3 terkait penggunaan APD di area tersebut.</t>
  </si>
  <si>
    <t>Tidak ditemukan unsur K3 pada beberapa IK di area QC</t>
  </si>
  <si>
    <t>Belum dapat ditampilkan IK dan belum terupdate pada mesin Oven Agging dan mesin lainnya sampai akhir proses.</t>
  </si>
  <si>
    <t>Terkait dengan manajemen perubahan dan modifikasi belum terlaksana dengan baik, beberapa perubahan dan modifikasi yang dilakukan dalam jangka waktu periode 2017-2018 cth: Uji Tegangan High Voltage belum dilakukan manajemen perubahan/modifikasi.</t>
  </si>
  <si>
    <t>Sudah dapat dibuktikan program kerja K3 sesuai dengan pengendalian resiko namun belum ada tindak lanjut dari due date pada bulan April 2018 dan belum dituliskan analisa tindak lanjut pada OTP HRD No. OTP/HSE/001.</t>
  </si>
  <si>
    <t>Pada laporan Hasil Inspeksi LK3 tidak dapat ditampilkan catatan masukan inspeksi pada form inspeksi LK3.</t>
  </si>
  <si>
    <t>Belum ditampilkan Regulasi terkait penanggulangan Limbah Domestik</t>
  </si>
  <si>
    <t>Sudah ditamplikan update PPL Permen Perind No.41 th 2015 dan Permenaker No. 5 th 2018. Namub nelum ditampilkan rencana tindak lanjut/OTP</t>
  </si>
  <si>
    <t>Masih terdapat Rencana Implemenetasi bukan Desember 2014 pada hira Oroduksi Assemblin mesin drawing D (Rev 1, 5 juli 2018)</t>
  </si>
  <si>
    <t>Tidak dapat ditampilkan hasil RTM Audit SMK3 dalam 3 tahun terakhir (RTM SMK3 terakhir 13 Maret 2015)</t>
  </si>
  <si>
    <t>Tidak ada korektif action/belum dapat ditampilkan program kerja dari hasil notulen RTM. Cth Hasil pemantauan pengukuran untuk pemasangan / penggantian lampu LED (RTM bulan November)</t>
  </si>
  <si>
    <t>Dapat ditampilkan RTM bulan November-Mei, namun ada beberapa agenda yang belum ditinjau pada kedua periode RTM tsb. Cth:Hasil MCU, kinerja penyedia external, kepuasan &amp; feedback dari customer &amp; pihak yang berkepentingan.</t>
  </si>
  <si>
    <t>Belum update usulan perubahan PS.12.09 rev.2 No. 02/HSE-ISO/2017 pada daftar registrasi/master list dokmen.</t>
  </si>
  <si>
    <t>karena belum semua IK terupdate dengan penambahan unsur K3</t>
  </si>
  <si>
    <t>revisi IK 18 buah yang belum terdapat unsur K3 : IK.07.02.01; IK.07.02.08;IK.07.03.02;IK.07.03.05;IK.07.03.11;IK.07.04.01;IK.07.04.04;IK.07.04.05;IK.07.04.07;IK.07.04.08;IK.07.04.10;IK.07.04.11;IK.07.04.16;IK.07.04.17;IK.07.04.20;IK.07.04.21;IK.07.04.22;IK.07.04.23;</t>
  </si>
  <si>
    <t>setiap pembuatan atau penambahan IK akan ditambahkan unsur K3</t>
  </si>
  <si>
    <t>tidak ada identifikasi bahaya pada mesin oven agging</t>
  </si>
  <si>
    <t>menampilkan identifikasi aspek bahaya pada mesin oven agging</t>
  </si>
  <si>
    <t>revisi ik pada mesin oven agging</t>
  </si>
  <si>
    <t>Terlewat di Update</t>
  </si>
  <si>
    <t>Update perubahan PS.12.09 pada Daftar Registrasi Dokumen</t>
  </si>
  <si>
    <t>Daftar registrasi langsung diupdate % diverifikasi saat distribusi dokumen (paraf)</t>
  </si>
  <si>
    <t>001/ALS/X/18</t>
  </si>
  <si>
    <t>002/ALS/X/18</t>
  </si>
  <si>
    <t>003/ALS/X/18</t>
  </si>
  <si>
    <t>004/ALS/X/18</t>
  </si>
  <si>
    <t>005/ALS/X/18</t>
  </si>
  <si>
    <t>006/ALS/X/18</t>
  </si>
  <si>
    <t>007/ALS/X/18</t>
  </si>
  <si>
    <t>008/ALS/X/18</t>
  </si>
  <si>
    <t>009/ALS/X/18</t>
  </si>
  <si>
    <t>010/ALS/X/18</t>
  </si>
  <si>
    <t>011/ALS/X/18</t>
  </si>
  <si>
    <t>012/ALS/X/18</t>
  </si>
  <si>
    <t>013/ALS/X/18</t>
  </si>
  <si>
    <t>014/ALS/X/18</t>
  </si>
  <si>
    <t>015/ALS/X/18</t>
  </si>
  <si>
    <t>016/ALS/X/18</t>
  </si>
  <si>
    <t>017/ALS/X/18</t>
  </si>
  <si>
    <t>018/ALS/X/18</t>
  </si>
  <si>
    <t>019/ALS/X/18</t>
  </si>
  <si>
    <t>020/ALS/X/18</t>
  </si>
  <si>
    <t>021/ALS/X/18</t>
  </si>
  <si>
    <t>022/ALS/X/18</t>
  </si>
  <si>
    <t>023/ALS/X/18</t>
  </si>
  <si>
    <t>024/ALS/X/18</t>
  </si>
  <si>
    <t>025/ALS/X/18</t>
  </si>
  <si>
    <t>026/ALS/X/18</t>
  </si>
  <si>
    <t>027/ALS/X/18</t>
  </si>
  <si>
    <t>028/ALS/X/18</t>
  </si>
  <si>
    <t>029/ALS/X/18</t>
  </si>
  <si>
    <t>030/ALS/X/18</t>
  </si>
  <si>
    <t>031/ALS/X/18</t>
  </si>
  <si>
    <t>032/ALS/X/18</t>
  </si>
  <si>
    <t>033/ALS/X/18</t>
  </si>
  <si>
    <t>034/ALS/X/18</t>
  </si>
  <si>
    <t>035/ALS/X/18</t>
  </si>
  <si>
    <t>036/ALS/X/18</t>
  </si>
  <si>
    <t>037/ALS/X/18</t>
  </si>
  <si>
    <t>038/ALS/X/18</t>
  </si>
  <si>
    <t>039/ALS/X/18</t>
  </si>
  <si>
    <t>Beberapa kompetensi Standar Regulasi Baru belum diperbaharui &amp; diidentifikasi dalam Kompetensi SDM.</t>
  </si>
  <si>
    <t>Ditemukan ijin pemanfaatan Air Tanah untuk 3 sumur sudah kadaluarsa sejak 29 Desember 2017.</t>
  </si>
  <si>
    <t>Organisasi belum memiliki program kerja untuk mengurangi Limbah B3 sebagaimana diatur dalam PP 101/2014 pasal 10 dan 11.</t>
  </si>
  <si>
    <t>Ditemukan kondisi bahwa Personal yang ditugaskan sebagai QA dan QC Engineering mempunyai aktivitas yang berkaitan dengan inspeksi/pemeriksaan dengan system kode warna tetapi di dalam acuan dokumen Job Description (Uraian Tugas) tidak ditetapkan bebas Buta Warna sebagai syarat kerja fungsi tersebut di atas.</t>
  </si>
  <si>
    <t>Ditemukan bahwa adanya perubahan daya listrik 680kv belum dilaporkan ke otoritas Lokal.</t>
  </si>
  <si>
    <t>OTP No. OTP-HRD.001 mengenai sepsifikasi mesin produksi sudah terbit, tetapi pencapaian dan status termasuk penyebab analisis dan tindakan korektif belum ada progress.</t>
  </si>
  <si>
    <t>Inspeksi kebersihan dilakukan untuk Pembersihan debu, sampah, area office, toilet &amp; area pabrik, tetapi tidak dilengkapi pengecekan sirkulasi, sistem drainase, kondisi pencahayaan.</t>
  </si>
  <si>
    <t>Kompetensi Ahli K3 Listrik belum dilakukan.</t>
  </si>
  <si>
    <t>Tidak cukup bukti yang diperlukan seperti dibutuhkan pelatihan, alat &amp; peralatan wajib, pabrik &amp; maintenance yang diperlukan, standar &amp; regulasi yang dibutuhkan, izin yang diperlukan untuk aktivitas pada form manajemen perubahan.</t>
  </si>
  <si>
    <t>Penilaian Resiko pada EA-HIRA QC-HV terbatas pada pengujian produk HV tetapi tidak mencakup resiko perubahan yang ditetapkan.</t>
  </si>
  <si>
    <t>OTP No. OTP-HSE.02 mengenai Pemasangan Smoke Detector target Desember 2017, masih dalam proses pemilihan Konsultan &amp; Anggaran sudah disetujui, Drawing Springkle tetap terbuka. Progress akan dicheck di Audit selanjutnya.</t>
  </si>
  <si>
    <t>Jadwal Simulasi sudah dibuat, tetapi belum ada simulasi yang dilakukan.</t>
  </si>
  <si>
    <t>Jadwal Simulasi sudah diterbitkan setiap tahun, tetapi untuk simulasi di area TPS B3 &amp; potensi emergency lainnya belum ada.</t>
  </si>
  <si>
    <t>Pemantauan &amp; pengukuran telah dilakukan namun persyaratan peraturan No. 5 Permen tahun 2018 belum selesai, seperti lapangan Statis Magnetic, Biologis, Ergonomis, Psikologi dll, Laporan Laboratorium belum dilaporkan ke otoritas Lokal.</t>
  </si>
  <si>
    <t>Ditemukan bahwa indikator suhu tidak dipasang di tangki, inspeksi &amp; sertifikasi pun tidak ada. Pencegahan kebocoran/tumpahan saat ini tidak ada.</t>
  </si>
  <si>
    <t>Sertifikat Kimia menurut Kep.Men 187/Men/1999 belum Dipatuhi.</t>
  </si>
  <si>
    <t>Pemantauan &amp; pengukuran terakhir dilakukan sesuai Permen 13 tahun 2011, tetapi belum ada laporan persetujuan dari Disnaker.</t>
  </si>
  <si>
    <t>Ditemukan identitas dan kapasitas tangki BBM tidak dicantumkan di area tangki tsb.</t>
  </si>
  <si>
    <t>Tekanan Safety Value pada Pesawat Uap berdasarkan Laporan Pengesahan yaitu 4 kg/cm², tetapi Safety Valve yang digunakan 10 kg/cm².</t>
  </si>
  <si>
    <t>Pressure Gauge tidak dilengkapi dengan tanda (garis merah) untuk mengetahui tekanan operasi maksimum.</t>
  </si>
  <si>
    <t>Terdapat teknisi K3 Listrik, tetapi ahli K3 Listrik tidak tersedia.</t>
  </si>
  <si>
    <t>Tidak ada Pemeriksaan Instalasi Grounding</t>
  </si>
  <si>
    <t>Pemeliharaan trafo diperlukan 5 tahun sekali, namun pemeriksaan terakhir dilakukan pada 5 Agustus 2011.</t>
  </si>
  <si>
    <t>Terdapat pemeliharaan Cubide 20 KVA Seperti pengujian sistem Interlock, pemeriksaan transmisi, Inspeksi Cubide Grounding dan fungsi heater pada 19 Desember 2018, Tetapi laporan tidak dapat ditampilkan.</t>
  </si>
  <si>
    <t>Ledakan Trafo belum diidentifikasi dalam EA HIRA.</t>
  </si>
  <si>
    <t>Prosedur Preventif Maintenance hanya untuk mesin produksi, tidak ada untuk alat dan mesin lain.</t>
  </si>
  <si>
    <t>Belum ada Inspeksi untuk Emergency Lamp</t>
  </si>
  <si>
    <t>Keran mattehole belum ditemukan dalam pemeliharaan maintenance.</t>
  </si>
  <si>
    <t>Kondisi tidak aman ditemukan terkait dengan saklar panel listrik ke sumber listrik dari sumber listrik lokal dan akses jalan tangga ke ruang generator.</t>
  </si>
  <si>
    <t>Sampling yang dilakukan pada Diesel 1 &amp; 4, kunci untuk saklar manual gigi tidak ada, kunci energi isolasi tidak diperbaharui.</t>
  </si>
  <si>
    <t>Tindakan korektif untuk temuan Audit Internal tidak dilakukan tanpa penundaan; untuk temuan Audit bulan Maret 2018 baru 29 dari 80 temuan (36%) yang sudah closed.</t>
  </si>
  <si>
    <t>Hasil Audit Internal belum dilengkapi dengan Action Plan &amp; Tindakan Perbaikan.</t>
  </si>
  <si>
    <t>Tidak ada alarm tungku untuk tingkat air rendah termasuk suhu tinggi, Alarm ada untuk penggunaan listrik selama peleburan memperhatikan aspek kualitas. Alarm indikator tungku tidak dikalibrasi.</t>
  </si>
  <si>
    <t>Tidak ada kalibrasi alat pengukur suhu termasuk level air.</t>
  </si>
  <si>
    <t>Pengaturan indikator suhu panel tidak mengacu pada desain suhu atau tidak ditetapkan pada IK.</t>
  </si>
  <si>
    <t>Standar APD untuk area tungku tidak konsisten penggunaannya, seperti face shield, makser dan sarung tangan tahan panas.</t>
  </si>
  <si>
    <t>Ditemukan kondisi dalam proses penumpukan hasil Produksi Mixing/Extrusi PVC dengan menggunakan Jumbo Bag 500 kg dan 1000kg, belum ditetapkan batas maksimum penumpukan.</t>
  </si>
  <si>
    <t>Dalam penyimpanan hasil Produksi Mixing/Extrusi PVC tidak terlihat system pemisahan secara jelas penempatan antara Product jadi dengan Product Reject.</t>
  </si>
  <si>
    <t>Ditemukan bahwa salah satu aktivitas uji yang dilakukan di area QA/QC adalah Flame Retardant dimana proses ini dilakukan dengan adanya semburan Api. Potensi munculnya emisi gas buang dari proses pembakarannya belum dimunculkan pada identifikasi aspek dampak lingkungan.</t>
  </si>
  <si>
    <t>Standar ditentukan berdasarkan standar PPL, hanya untuk pemenuhan OTP tidak ditetapkan sebagai standar kompetensi perusahaan.</t>
  </si>
  <si>
    <t>ditetapkan dalam standar kompetensi K3.</t>
  </si>
  <si>
    <t>Review berkala/ update standar kompetensi per PPL</t>
  </si>
  <si>
    <t>pengukuran sirkulasi udara system drainase dan pencahayaan tidak tercatat dalam pengukuran hygiene ceklist inpsek kebersihan, melainkan diukur dalam ceklist inspeksi LK3.</t>
  </si>
  <si>
    <t>menunjukan bukti pengukuran hasil inspeksi LK3.</t>
  </si>
  <si>
    <t>sudah ditentukan deadline penyelesaian maximal 2 blan sesuai keputusan RTM, tetapi dengan alasan padatnya aktifitas kerja (banyak order) maka pihak terkait belum dapat menyelesaikan PTKP tersebut.</t>
  </si>
  <si>
    <t>PTKP direschedule dan difollow up kembali</t>
  </si>
  <si>
    <t>target penyelesaian dipertegas kembali</t>
  </si>
  <si>
    <t>AI3B</t>
  </si>
  <si>
    <t>AIH</t>
  </si>
  <si>
    <t>OFI</t>
  </si>
  <si>
    <t>001/AI-I/III/18</t>
  </si>
  <si>
    <t>002/AI-I/III/18</t>
  </si>
  <si>
    <t>003/AI-I/III/18</t>
  </si>
  <si>
    <t>004/AI-I/III/18</t>
  </si>
  <si>
    <t>005/AI-I/III/18</t>
  </si>
  <si>
    <t>006/AI-I/III/18</t>
  </si>
  <si>
    <t>007/AI-I/III/18</t>
  </si>
  <si>
    <t>008/AI-I/III/18</t>
  </si>
  <si>
    <t>009/AI-I/III/18</t>
  </si>
  <si>
    <t>010/AI-I/III/18</t>
  </si>
  <si>
    <t>011/AI-I/III/18</t>
  </si>
  <si>
    <t>012/AI-I/III/18</t>
  </si>
  <si>
    <t>013/AI-I/III/18</t>
  </si>
  <si>
    <t>014/AI-I/III/18</t>
  </si>
  <si>
    <t>015/AI-I/III/18</t>
  </si>
  <si>
    <t>016/AI-I/III/18</t>
  </si>
  <si>
    <t>017/AI-I/III/18</t>
  </si>
  <si>
    <t>018/AI-I/III/18</t>
  </si>
  <si>
    <t>019/AI-I/III/18</t>
  </si>
  <si>
    <t>020/AI-I/III/18</t>
  </si>
  <si>
    <t>021/AI-I/III/18</t>
  </si>
  <si>
    <t>022/AI-I/III/18</t>
  </si>
  <si>
    <t>023/AI-I/III/18</t>
  </si>
  <si>
    <t>024/AI-I/III/18</t>
  </si>
  <si>
    <t>025/AI-I/III/18</t>
  </si>
  <si>
    <t>026/AI-I/III/18</t>
  </si>
  <si>
    <t>027/AI-I/III/18</t>
  </si>
  <si>
    <t>028/AI-I/III/18</t>
  </si>
  <si>
    <t>029/AI-I/III/18</t>
  </si>
  <si>
    <t>030/AI-I/III/18</t>
  </si>
  <si>
    <t>031/AI-I/III/18</t>
  </si>
  <si>
    <t>032/AI-I/III/18</t>
  </si>
  <si>
    <t>033/AI-I/III/18</t>
  </si>
  <si>
    <t>034/AI-I/III/18</t>
  </si>
  <si>
    <t>035/AI-I/III/18</t>
  </si>
  <si>
    <t>036/AI-I/III/18</t>
  </si>
  <si>
    <t>037/AI-I/III/18</t>
  </si>
  <si>
    <t>038/AI-I/III/18</t>
  </si>
  <si>
    <t>039/AI-I/III/18</t>
  </si>
  <si>
    <t>040/AI-I/III/18</t>
  </si>
  <si>
    <t>041/AI-I/III/18</t>
  </si>
  <si>
    <t>042/AI-I/III/18</t>
  </si>
  <si>
    <t>043/AI-I/III/18</t>
  </si>
  <si>
    <t>044/AI-I/III/18</t>
  </si>
  <si>
    <t>045/AI-I/III/18</t>
  </si>
  <si>
    <t>046/AI-I/III/18</t>
  </si>
  <si>
    <t>047/AI-I/III/18</t>
  </si>
  <si>
    <t>048/AI-I/III/18</t>
  </si>
  <si>
    <t>049/AI-I/III/18</t>
  </si>
  <si>
    <t>050/AI-I/III/18</t>
  </si>
  <si>
    <t>051/AI-I/III/18</t>
  </si>
  <si>
    <t>052/AI-I/III/18</t>
  </si>
  <si>
    <t>053/AI-I/III/18</t>
  </si>
  <si>
    <t>054/AI-I/III/18</t>
  </si>
  <si>
    <t>055/AI-I/III/18</t>
  </si>
  <si>
    <t>056/AI-I/III/18</t>
  </si>
  <si>
    <t>057/AI-I/III/18</t>
  </si>
  <si>
    <t>058/AI-I/III/18</t>
  </si>
  <si>
    <t>059/AI-I/III/18</t>
  </si>
  <si>
    <t>060/AI-I/III/18</t>
  </si>
  <si>
    <t>061/AI-I/III/18</t>
  </si>
  <si>
    <t>062/AI-I/III/18</t>
  </si>
  <si>
    <t>063/AI-I/III/18</t>
  </si>
  <si>
    <t>064/AI-I/III/18</t>
  </si>
  <si>
    <t>065/AI-I/III/18</t>
  </si>
  <si>
    <t>066/AI-I/III/18</t>
  </si>
  <si>
    <t>067/AI-I/III/18</t>
  </si>
  <si>
    <t>068/AI-I/III/18</t>
  </si>
  <si>
    <t>069/AI-I/III/18</t>
  </si>
  <si>
    <t>070/AI-I/III/18</t>
  </si>
  <si>
    <t>071/AI-I/III/18</t>
  </si>
  <si>
    <t>072/AI-I/III/18</t>
  </si>
  <si>
    <t>073/AI-I/III/18</t>
  </si>
  <si>
    <t>074/AI-I/III/18</t>
  </si>
  <si>
    <t>075/AI-I/III/18</t>
  </si>
  <si>
    <t>076/AI-I/III/18</t>
  </si>
  <si>
    <t>077/AI-I/III/18</t>
  </si>
  <si>
    <t>078/AI-I/III/18</t>
  </si>
  <si>
    <t>079/AI-I/III/18</t>
  </si>
  <si>
    <t>080/AI-I/III/18</t>
  </si>
  <si>
    <t>001/AI-II/IX/18</t>
  </si>
  <si>
    <t>002/AI-II/IX/18</t>
  </si>
  <si>
    <t>003/AI-II/IX/18</t>
  </si>
  <si>
    <t>004/AI-II/IX/18</t>
  </si>
  <si>
    <t>005/AI-II/IX/18</t>
  </si>
  <si>
    <t>006/AI-II/IX/18</t>
  </si>
  <si>
    <t>007/AI-II/IX/18</t>
  </si>
  <si>
    <t>008/AI-II/IX/18</t>
  </si>
  <si>
    <t>009/AI-II/IX/18</t>
  </si>
  <si>
    <t>010/AI-II/IX/18</t>
  </si>
  <si>
    <t>011/AI-II/IX/18</t>
  </si>
  <si>
    <t>012/AI-II/IX/18</t>
  </si>
  <si>
    <t>013/AI-II/IX/18</t>
  </si>
  <si>
    <t>014/AI-II/IX/18</t>
  </si>
  <si>
    <t>015/AI-II/IX/18</t>
  </si>
  <si>
    <t>016/AI-II/IX/18</t>
  </si>
  <si>
    <t>017/AI-II/IX/18</t>
  </si>
  <si>
    <t>018/AI-II/IX/18</t>
  </si>
  <si>
    <t>019/AI-II/IX/18</t>
  </si>
  <si>
    <t>020/AI-II/IX/18</t>
  </si>
  <si>
    <t>021/AI-II/IX/18</t>
  </si>
  <si>
    <t>022/AI-II/IX/18</t>
  </si>
  <si>
    <t>023/AI-II/IX/18</t>
  </si>
  <si>
    <t>024/AI-II/IX/18</t>
  </si>
  <si>
    <t>025/AI-II/IX/18</t>
  </si>
  <si>
    <t>026/AI-II/IX/18</t>
  </si>
  <si>
    <t>027/AI-II/IX/18</t>
  </si>
  <si>
    <t>028/AI-II/IX/18</t>
  </si>
  <si>
    <t>029/AI-II/IX/18</t>
  </si>
  <si>
    <t>030/AI-II/IX/18</t>
  </si>
  <si>
    <t>031/AI-II/IX/18</t>
  </si>
  <si>
    <t>032/AI-II/IX/18</t>
  </si>
  <si>
    <t>033/AI-II/IX/18</t>
  </si>
  <si>
    <t>034/AI-II/IX/18</t>
  </si>
  <si>
    <t>035/AI-II/IX/18</t>
  </si>
  <si>
    <t>036/AI-II/IX/18</t>
  </si>
  <si>
    <t>037/AI-II/IX/18</t>
  </si>
  <si>
    <t>038/AI-II/IX/18</t>
  </si>
  <si>
    <t>039/AI-II/IX/18</t>
  </si>
  <si>
    <t>040/AI-II/IX/18</t>
  </si>
  <si>
    <t>041/AI-II/IX/18</t>
  </si>
  <si>
    <t>042/AI-II/IX/18</t>
  </si>
  <si>
    <t>043/AI-II/IX/18</t>
  </si>
  <si>
    <t>044/AI-II/IX/18</t>
  </si>
  <si>
    <t>045/AI-II/IX/18</t>
  </si>
  <si>
    <t>046/AI-II/IX/18</t>
  </si>
  <si>
    <t>047/AI-II/IX/18</t>
  </si>
  <si>
    <t>048/AI-II/IX/18</t>
  </si>
  <si>
    <t>049/AI-II/IX/18</t>
  </si>
  <si>
    <t>050/AI-II/IX/18</t>
  </si>
  <si>
    <t>051/AI-II/IX/18</t>
  </si>
  <si>
    <t>052/AI-II/IX/18</t>
  </si>
  <si>
    <t>053/AI-II/IX/18</t>
  </si>
  <si>
    <t>054/AI-II/IX/18</t>
  </si>
  <si>
    <t>055/AI-II/IX/18</t>
  </si>
  <si>
    <t>056/AI-II/IX/18</t>
  </si>
  <si>
    <t>057/AI-II/IX/18</t>
  </si>
  <si>
    <t>058/AI-II/IX/18</t>
  </si>
  <si>
    <t>059/AI-II/IX/18</t>
  </si>
  <si>
    <t>060/AI-II/IX/18</t>
  </si>
  <si>
    <t>061/AI-II/IX/18</t>
  </si>
  <si>
    <t>062/AI-II/IX/18</t>
  </si>
  <si>
    <t>063/AI-II/IX/18</t>
  </si>
  <si>
    <t>064/AI-II/IX/18</t>
  </si>
  <si>
    <t>065/AI-II/IX/18</t>
  </si>
  <si>
    <t>066/AI-II/IX/18</t>
  </si>
  <si>
    <t>067/AI-II/IX/18</t>
  </si>
  <si>
    <t>068/AI-II/IX/18</t>
  </si>
  <si>
    <t>069/AI-II/IX/18</t>
  </si>
  <si>
    <t>070/AI-II/IX/18</t>
  </si>
  <si>
    <t>071/AI-II/IX/18</t>
  </si>
  <si>
    <t>072/AI-II/IX/18</t>
  </si>
  <si>
    <t>073/AI-II/IX/18</t>
  </si>
  <si>
    <t>Disarankan untuk melakukan checklist APD minimal 1x per minggu agar dapat terpantau dengan baik APD yang digunakan</t>
  </si>
  <si>
    <t>Auditee tidak pernah melakukan safety talk, terakhir melakukan safety talk pada bulan Desember 2016</t>
  </si>
  <si>
    <t>Ditemukan bukti penerimaan bahan baku (BPBB) tutup haspel 2x10x74 cm belim dibuat padahal barang tersebut sudah datang sesuai dengan nota pesanan</t>
  </si>
  <si>
    <t>Kartu stock bahan baku dan penunjang tidak pernah di update sehingga daya pada kartu stock dengan barangnya selisih. Disarankan untuk melakukan update kartu stock dan stock opname harian minimal 1 jenis barang per hari</t>
  </si>
  <si>
    <t>Ditemukan laporan sasaran LK3 dan perencanaan pencapaiannya tidak pernah dibuat</t>
  </si>
  <si>
    <t>Ditemukan pencapaian sasaran mutu departemen tidak pernah mencapai target yang telah disepakati (100%)</t>
  </si>
  <si>
    <t>Ditemukan tindakan untuk mengatasi masalah dan resiko departemen tidak dapat ditampilkan. Hal ini tidak sesuai dengan ISO 9001 2015</t>
  </si>
  <si>
    <t>Pada saat audit internal tanggal 13 Maret 2018 di Departemen Gudang Bahan Baku ditemukan bahwa konteks organisasi terkait peran organisasi, tanggung jawab dan wewenang tidak dapat ditampilkan</t>
  </si>
  <si>
    <t>Pada saat audit internal tanggal 13 Maret 2018 ditemukan bahwa konteks organisasi terkait isu internal dan eksternal di departemen Gudang Bahan Baku A belum dibuat</t>
  </si>
  <si>
    <t>Sasaran LK3 bulan Januari &amp; Februari 2018 tidak dapat ditunjukan</t>
  </si>
  <si>
    <t>PTKP dari audfit sebelumnya belum selesai dan bukti PTKP tidak dapat ditunjukan bukti formnya (No. 001/AI-II/X17 s/d 001/AI-II/X/17)</t>
  </si>
  <si>
    <t>Berdasarkan pemeriksaan pada prosedur PS.03.01 (Perencanaan Proses Produksi) pada form Production Schedule Project (F.03.01.00.03) tidak dapat ditunjukan form yang tersimpan di PPIC</t>
  </si>
  <si>
    <t>Tidak dapat menunjukan struktur organisasi di Dept. PPIC</t>
  </si>
  <si>
    <t>Pada pemeriksaan isu, kebutuhan dan harapan pihak yang berkepentingan belum dapat ditunjukan daftar / listnya</t>
  </si>
  <si>
    <t>Tidak dilakukan safety talk/ briefing di Dept. PPIC</t>
  </si>
  <si>
    <t>Inkonsisten pemakaian APD oleh operator (Misalnya, operator atas nama Tuhu di Produksi Copper &amp; semua operator produksi PVC Shift 1); Belum ditemukan adanya identitas kebutuhan APD di setiap mesin / area</t>
  </si>
  <si>
    <t>Checklist pemeriksaan hoist dilakukan harian, tetapi dokumen pemeriksaan terakhir dilakukan di Bulan Januari 2017, sebaiknya dievaluasi kembali dengan HSE kebutuhan pemeriksaan hoist</t>
  </si>
  <si>
    <t>Ditemukan adanya laporan investigasi kecelakaan atas nama Robinto dengan tanggal kejadian 27 Februari 2018 dikarenakan terpapar pisau gergaji, form tersebut belum diisi dengan lengkap dan belum ada bukti review HSE</t>
  </si>
  <si>
    <t>Dokumen EA HIRA dapat dtunjukan tetapi review terakhir dilakukan di tanggal 29 Juni 2016 di Produksi Copper. Ketentuannya review dilakukan setiap tahun atau setiap ada insiden dll sebaiknya dokumen direview.</t>
  </si>
  <si>
    <t>Safety talk sudah dilakukan di Prod. Copper tetapi form notulen tidak diisi secara konsisten pada nomor Notulen &amp; Agenda Meeting / Briefing; Safety talk di Produksi PVC belum dilakukan</t>
  </si>
  <si>
    <t>Ditemukan bahwa identifikasi isu di Dept. Produksi Assembling tidak dapat ditampilkan</t>
  </si>
  <si>
    <t>Ditemukan bahwa pada laporan pencapaian sasaran mutu bulan Januari 2018, target avalan PVC 2% aktualnya 15,43%</t>
  </si>
  <si>
    <t>Ditemukan bahwa label filler yang ditunjukan tidak sesuai formatnya dengan yang teregistrasi</t>
  </si>
  <si>
    <t>Ditemukan bahwa pengisian LOKP tidak konsisten diisi. Seperti No.Coil, Susunan Dies dll.</t>
  </si>
  <si>
    <t>Belum dilakukan review terhadap EA HIRA</t>
  </si>
  <si>
    <t>Disarankan agar file Job Desc untuk setiap pekerjaan di Dept. Produksi Assembling di file untuk arsip Dept. Produksi Assembling</t>
  </si>
  <si>
    <t>Ditemukan bahwa terdapat mesin Tapping di area MV belum ada instruksi kerja</t>
  </si>
  <si>
    <t>Terdapat mesin baru Lead Sheat belum ada manajemen perubahannya</t>
  </si>
  <si>
    <t>Jobdesk admin dan operator dibuat secara global, disarankan sebaiknya jobdesk dibuat perposisi misal admin pengujian dan admin umum atau operator lab dan operator timbangan</t>
  </si>
  <si>
    <t>Safety talk bulan Januari &amp; Februari 2018 dapat ditampilkan tetapi nomor notulen tidak diisi dan materi yang dibahas tidak sesuai dengan materi yang didistribusi oleh HSE</t>
  </si>
  <si>
    <t>Masih uji bakar belum dibuatkan IK dan belum masuk ke daftar kalibrasi alat</t>
  </si>
  <si>
    <t>Pencapaian sasaran LK3 sudah dibuat sampai dengan bulan Februari 2018, target pengukuran pencapaian ditentukan dari focus kegiatan perbaikan misal sasaran zero LTI, focus pencapaian sosialisai LK3 dan pencapaian APD tidak sesuai dengan sasarannya yaitu zero LTI; Adanya kesalahan input sasaran pengendalian APD yang seharusnya 100% diinput 93%</t>
  </si>
  <si>
    <t>EA HIRA yang tersedia masih review tanggal 28 Oktober 2015. Identifikasi belum diupdate misal ada identifikasi wastafel sedangkan wastafel sudah dieliminasi dan implementasi pengendalian masih belum optimal dilakukan misal adanya identifikasi bahaya paparan kawat yang mengakibatkan cidera kaki aktual ada operator di lab yang tidak menggunakan safety shoes</t>
  </si>
  <si>
    <t xml:space="preserve">Daftar Isu &amp; Resiko peluang belum diidentifikasi </t>
  </si>
  <si>
    <t>PTKP hasil audit internal II tahun 2017 No. 037 &amp; 039 belum diclose deadline seharusnya close tanggal 30 Desember 2017</t>
  </si>
  <si>
    <t>Perencanaan proses produksi dibuat oleh departemen produksi PVC &amp; Copper sendiri bukan oleh dept. PPIC</t>
  </si>
  <si>
    <t>Pada prosedur pelaporan dan investigasi insiden tidak dapat ditampilkan karena laporan tersebut hanya terdiri dari 1 rangkap</t>
  </si>
  <si>
    <t>Pada notulen rapat masih ada yang tidak disertai dengan topik yang didistribusikan oleh HSE sehingga penyampaian topik untuk K3 tidak merata terhadap semua operator produksi PVC &amp; Copper</t>
  </si>
  <si>
    <t>Tidak ada laporan pencapaian sasaran LK3 Zero LTI</t>
  </si>
  <si>
    <t>Pada sasaran mutu dept. Purchasing bulan Januari 2018 pencapaiany yang diperoleh 74% sedangkan target sasaran mutu menjamin ketepatan waktu kedatangan barang 100%. Pada laporan sasaran mutu tidak ada penjelasan tentang penyebab tidak mencapai target dan belum ada tindakan perbaikan untuk mencapai target 100%. Sebaiknya dibuatkan laporan tertulis mengenai penyebab dan tindakan perbaikan jika sasaran mutu tidak mencapai target</t>
  </si>
  <si>
    <t>Safety Talk/ Briefing tidak terdokumentasi dalam notulen</t>
  </si>
  <si>
    <t>Pada saat kunjungan lapangan ditemukan alat angkat &amp; angkut (forklift) merk Mitshubishi warna Hijau kapasitas 3,5 ton tidak sesuai dengan hasil pemeriksaan harian forklift. Seperti ditemukan kondisi lampu tidak berfungsi, bangku operator rusak, ban sudah dalam keadaan tipis, radiator tidak berfungsi sehingga meluap keatas kabin</t>
  </si>
  <si>
    <t>Ditemukan beberapa LIBK yang terdapat di Gudang bahan kimia, format belum diperbaharui sesuai dengan format baru</t>
  </si>
  <si>
    <t>OFI: Pengendalian APD tidak terdokumentasi pada checklist penggunaan APD. Disarankan untuk melakukan pengawasan penggunaan APD sesuai dengan prosedur bahwa pengawasan penggunaan APD dilakukan oleh Manager</t>
  </si>
  <si>
    <t>Minor: Dokumen Identifikasi Aspek &amp; Bahaya belum ditinjau ulang setelah terjadinya kecelakaan kerja pada mesin kupas kabel</t>
  </si>
  <si>
    <t>Ditemukan bahan non kimia di dalam Gudang bahan kimia, seperti Binder Tape. Disarankan untuk tidak menyimpan barang-barang selain bahan kimia di dalam gudang bahan kimia</t>
  </si>
  <si>
    <t>Form F.12.23.00.01 Review &amp; Evaluasi Safety Guarding / Safety Device belum terdokumentasi di Dept. Gudang Bahan Baku B sebelumnya Dept. Terkait sudah membuat safety guarding</t>
  </si>
  <si>
    <t>Suhu ruangan di area Gudang bahan kimia tidak diketahui, disarankan untuk memasang alat pengukur suhu sehingga suhu ruangan di dalam Gudang bahan kimia dapat diketahui</t>
  </si>
  <si>
    <t xml:space="preserve">Ditemukan bahan kimia berbahaya yang terdapat di dalam Gudang bahan kimia jenis Metalube Lubricool (AC) tidak dilengkapi LIBK </t>
  </si>
  <si>
    <t>Ditemukan bahwa permohonan jaminan penawaran dibuat dari bank, sehingga format permohonan jaminan penawaran yang sudah diregistrasi tidak digunakan lagi</t>
  </si>
  <si>
    <t>Ditemukan bahwa pengisian Job Order pada kolom batas waktu penyelesaian tidak konsisten diisi</t>
  </si>
  <si>
    <t>Ditemukan bahwa PTKP No. 027/AI-II/X/2017 belum ditindaklanjuti</t>
  </si>
  <si>
    <t xml:space="preserve">OFI: Disarankan untuk proses pembuatan sell order ditambahkan pada prosedur </t>
  </si>
  <si>
    <t>Ditemukan bahwa pada form Delivery Order, keterangan untuk jenis kendaraan, No. Pol &amp; Supir tidak diisi</t>
  </si>
  <si>
    <t>Ditemukan bahwa pada form Job Order, keterangan packing tidak lengkap diisi</t>
  </si>
  <si>
    <t>Belum terdapat tempat pengolahan limbah dan pemantauan limbah cair domestik sesuai dengan permen LHK No. 68 Tahun 2016, sehingga baku mutu air limbah domestik tidak diketahui</t>
  </si>
  <si>
    <t>Belum dilakukan pengujian terhadap pesawat, tenaga kerja dan produksi kepada pihak seperti PJK3</t>
  </si>
  <si>
    <t>Form Notulen Rapat tidak update terakhir pada Jumat, 9 Oktober 2016 dan nomor notulen tidak diisi</t>
  </si>
  <si>
    <t>Tidak ada approval Dept. Terkait &amp; Direktur pada form Identifikasi Kebutuhan Pelatihan tanggal 22 Januari 2018</t>
  </si>
  <si>
    <t>Laporan sasaran LK3 belum diupdate (tahun 2018) tidak dapat ditampilkan</t>
  </si>
  <si>
    <t>Tidak dapat menunjukan jadwal preventive yang sudah didistribusikan</t>
  </si>
  <si>
    <t>Nomor registrasi pd input PS.02 prosedur yg baru belum didistribusikan oleh bagian MR dengan usulan perubahan no. 01/MC-ISO/XI/17</t>
  </si>
  <si>
    <t>Tidak ada nomor registrasi Rencana Komunikasi Internal yang telah dibuat</t>
  </si>
  <si>
    <t xml:space="preserve">Tidak dapat menunjukan laporan sasaran LK3 bulan Januari &amp; Februari 2018 </t>
  </si>
  <si>
    <t xml:space="preserve">Tidak ada IK Perbaikan Forklift </t>
  </si>
  <si>
    <t>Nomor registrasi form Perbaikan Mesin tidak sesuai dengan prosedur</t>
  </si>
  <si>
    <t>Terdapat PTKP yang belum diselesaikan yaitu PTKP No. 003/AI-II/X/17 &amp; 013, 014, 021, 024, 025/ALS/X/17</t>
  </si>
  <si>
    <t>Pada saat kunjungan lapangan ditemukan alat angkat dan angkut (forklift) merk Doosan kapasitas 3,5 ton warna orange tidak sesuai dengan hasil pemeriksaan harian forklift seperti ditemukan kondisi lampu sein tidak berfungsi dan pedal gas sudah dimodifikasi menggunakan karet ban sehingga pedal gas tidak berfungsi dengan normal</t>
  </si>
  <si>
    <t>Pada saat kunjungan lapangan ditemukan lampu PJU di area gudang rubuh, sehingga penerangan pada malam hari tidak maksimal</t>
  </si>
  <si>
    <t>Pada saat kunjungan lapangan ditemukan operator packing haspel tidak menggunakan APD, seperti dijelaskan pada identifikasi aspek dan bahaya pada proses tersebut</t>
  </si>
  <si>
    <t xml:space="preserve">Prosedur belum terupdate, form (F.08.02.00.05) sudah diregistrasi tetapi dalam file otner tidak ada. </t>
  </si>
  <si>
    <t>Dokumen identifikasi Aspek &amp; Bahaya belum ditinjau ulang dengan adanya penambahan rak di area gudang barang jadi</t>
  </si>
  <si>
    <t>Penambahan rak di area gudang barang jadi tidak terdokumentasi dalam manajemen perubahan</t>
  </si>
  <si>
    <t>Rencana komunikasi internal sudah dibuat untuk periode 2018, namun tidak ada nomor registrasinya. Dan rencana komunikasi tersebut belum diimplementasikan</t>
  </si>
  <si>
    <t>Belum adanya nomor registrasi pada form Jadwal dan  Realisasi Audit Internal per Periode untuk periode 2018</t>
  </si>
  <si>
    <t>Review kembali konteks organisasi terkaut isu internal dan eksternal serta kebutuhan pihak yang berkepentingan</t>
  </si>
  <si>
    <t>Mengupdate kembali PTKP audit sebelumnya yang belum selesai terutama status temuannya Major</t>
  </si>
  <si>
    <t>Auditee tidak menampilkan usulan pemusnahan catatan terkait masa retensi catatan</t>
  </si>
  <si>
    <t>Pada form ijin kerja aman pemasangan WF gudang haspel PT SKI ditemukan tidak dicantumkan tanggal akhir proses pekerjaan tersebut. Hal ini akan mempersulit dalam memfollow up ke user batas akhir ijin kerja aman.</t>
  </si>
  <si>
    <t>HSE belum dapat menampilkan analisa data laporan potensi bahaya dalam waktu 1 tahun (2017)</t>
  </si>
  <si>
    <t>Ditemukan bahwa bukti permintaan BB ke GBB tidak dapat ditampilkan</t>
  </si>
  <si>
    <t>Ditemukan bahwa terdapat mesin Kupola belum diidentifikasi dalam EA HIRA</t>
  </si>
  <si>
    <t>Ditemukan terdapat Notulen Breefing No.NR/001/DB/18 tidak diisi lengkap dan tidak ada ttd.</t>
  </si>
  <si>
    <t>Ditemukan bahwa terdapat perubahan yaitu mengeliminasi mesin rolling manual, Draw Bench 1, Pointing 1 &amp; penambahan mesin Kupola tidak ada form manajemen perubahan.</t>
  </si>
  <si>
    <t>Ditemukan terdapat PTKP AI bulan Maret belum diverifikasi</t>
  </si>
  <si>
    <t>Ditemukan bahwa terdapat penggunaan Minyak CP untuk proses Produksi PVC tidak ada LIBK</t>
  </si>
  <si>
    <t>Pada kabel sisa terdapat beberapa label barang sebagai info Awal sampai Akhir, yang beresiko salah dalam pembacaan label. Sebaiknya label lama disimpan/diberi tanda Obsolete sehingga tidak tejadi salah baca.</t>
  </si>
  <si>
    <t>Label kabel order hanya berupa secarik kertas info panjang tanpa ada nama barang maupun No.Order yang menyebabkan Lost dalam telusur barang.</t>
  </si>
  <si>
    <t>Bukti perintah potong hanya berupa order yang diterima kemudian didistribusikan ke operator potong. Kabel yang akan dilah hanya ditandai dengan catatan Panjang Awal, tanpa ada penjelasan No.ordernya. Sebaiknya diaktifkan kembali saat perintah potong sesuai No.Order dan form disesuaikan.</t>
  </si>
  <si>
    <t>Kabel NAZXSEYBY 3x240, No 1801409  72&amp;73 sudah dipacking dan disemprot tetapi pada label tidak ada bukti timbang dan stempel QC dan saat telusur ke dokumen penerimaan belum ada bukti LKP</t>
  </si>
  <si>
    <t>Pengecekan berkala kondisi Forklift "BAOLI", bulan September 2018 tidak ada bukti pengecekan.</t>
  </si>
  <si>
    <t>Identifikasi Aspek Bahaya tahun 2018 belum direview</t>
  </si>
  <si>
    <t>Safety Talk belum konsisten dilakukan.</t>
  </si>
  <si>
    <t>Manajemen Perubahan Rak baru, belum ada / tidak dapat ditampilkan.</t>
  </si>
  <si>
    <t>Sasaran Mutu Keakurasian Stock bulan Agustus 2018 tidak dapat ditampilkan  &amp; sasaran LK3</t>
  </si>
  <si>
    <t>Jobdesc secara garis besar sudah diketahui oleh staff, teteapi tidak didistribusikan sehingga Staff tidak mengetahui Jobdesc secara menyeluruh.</t>
  </si>
  <si>
    <t>Struktur Organisasi Departemen tidak ada/tidak dapat ditampilkan</t>
  </si>
  <si>
    <t>Ada beberapa PTKP Audit sebelumnya yang belum Close</t>
  </si>
  <si>
    <t>Struktur Deprtemen HRD tidak dapat ditampilkan</t>
  </si>
  <si>
    <t>Sasaran LK3 baru dibuat s.d April 2018, sosialisasi untuk sasaran LK3, pemahaman karyawan berbeda. Dan dokumen pencapaian tidak dapat ditampilkan</t>
  </si>
  <si>
    <t>Rencana komunikasi Internal &amp; Eksternal 2018 tidak dapat ditampilkan</t>
  </si>
  <si>
    <t>Catatan komunikasi Eksternal (F12.09.00.03) tidak dapat ditampilkan</t>
  </si>
  <si>
    <t>Standar Penanganan Limbah belum diupdate</t>
  </si>
  <si>
    <t>Masih terdapat PTKP yang belum diselesaikan No. 005&amp;006/ALS/X/17 9 Okt 2017 dan PTKP No. 041&amp;044/AL-II/X/17 25 Okt 2017 belum Close</t>
  </si>
  <si>
    <t>Daftar perizinan belum terupdate, banyak perizinan yang belum diperpanjang. Cth: "pengesahan K3 pesawat angkat/angkut Craine Hoist th 2015"</t>
  </si>
  <si>
    <t>Form pembuatan dokumen perizinan (F11.04.00.02) belum efektif berjalan</t>
  </si>
  <si>
    <t>Form perpanjangan dokumen perizinan (F11.04.00.03) belum efektif berjalan</t>
  </si>
  <si>
    <t>Checklist Inspeksi kebersihan (F12.25.00.02) belum konsisten pelaksanaannya, data terakhir bulan Maret 2018,</t>
  </si>
  <si>
    <t>Penerimaan Karyawan Baru belum dibuatkan aturan baru saat permohonan dengan melampirkan tugas-tugasnya yang akan dipenuhi sesuai dengan kebutuhan kerja. Cth: -Farhan untuk IT = alasan kebutuhan tidak dijelaskan.; - Adam untuk Purchasing = otoritas HRD &amp; Direktur tidak ada beserta alasan pemenuhan untuk karyawan tsb.</t>
  </si>
  <si>
    <t>Hasil MCU saat awal masuk tidak dilakukan, SOP tidak diimplementasikan dan SOP dievalusi kembali keefektifannya</t>
  </si>
  <si>
    <t>Bukti Induksi ada di HSE, secara SOP seharusnya diarsip file oleh HRD</t>
  </si>
  <si>
    <t>tidak ada data kompetensi karyawan</t>
  </si>
  <si>
    <t>Identifikasi kebutuhan pelatihan masih menggunakan format baru yang ada persetujuan HRD, form harap disesuaikan</t>
  </si>
  <si>
    <t>Data hasil pelatihan sudah tidak digunakan tetapi masih teregistrasi di prosedur, agar dicek kembali keefektifannya</t>
  </si>
  <si>
    <t>Surat peringatan/scorsing penggunaan format direview kembali, No. Actual di SOP ada tetapi secara Actualnya tidak ada</t>
  </si>
  <si>
    <t>Sasaran Mutu LK3 bulan Agustus 2018 belum ada/ tidak bisa ditampilkan</t>
  </si>
  <si>
    <t>Jobdesc Foreman Electric &amp; Mechanic belum ada/tidak bisa ditampilkan</t>
  </si>
  <si>
    <t>Isu kebutuhan dan harapan sudah ada tetapi periode riview tidak diisi.</t>
  </si>
  <si>
    <t>Ceklist Inspeksi Mesin tidak mencakup peralatan pengaman pada mesin seperti Sensor Penumatic/Sistem Interlock pada pintu pengaman.</t>
  </si>
  <si>
    <t>Pada saat Audit sedang ada pekerjaan Prefentiv pemeliharaan mesin Bunching Serabut, panel listrik telah diberikan penandaan tag, namun Breaker Listrik pada panel tidak dilakukan penguncian/lock sebagai metode LOTO.</t>
  </si>
  <si>
    <t>Pada saat Audit dilakukan, beberapa karyawan yang berada disekitar Mesin Genset tidak menggunakan Pelindung Telinga</t>
  </si>
  <si>
    <t>Tidak teresedia Lembar Bahan Kimia &lt;LIBK&gt; pada tempat penyimpanan solar di area Mesin Genset</t>
  </si>
  <si>
    <t>Masih terdapat Rencana Implementasi Peraturan yang sudah tidak relevan pada catatan/rekamaan EA HIRA</t>
  </si>
  <si>
    <t xml:space="preserve">Pada Area mesin genset terdapat aktivitas/tempat kegiatan non pekerjaan meliputi musibah cuci kasus </t>
  </si>
  <si>
    <t>Terkait dengan menajemen perubahan dan modifikasi belum terlaksana dengan baik,beberpa perubahan &amp; modifikasi yang dilakukan dalam jangka waktu periode 2017-2018, renovasi bangunan Area Genset belum dilakukan manajemen perubahan/modifikasi.</t>
  </si>
  <si>
    <t>Ditemukan bahwa Sasaran Mutu bulan Juli 2018 tidak dapat ditampilkan</t>
  </si>
  <si>
    <t>Ditemukan bahwa Job Desc yang di file di Dept.GBB tidak sesuai dengan Job Desc yang ada di Dept HRD.</t>
  </si>
  <si>
    <t>Ditemukan bahwa Safety Talk dilakukan terakhir bulan Juli 2018, bulan Agustus 2018 tidak dapat ditampilkan.</t>
  </si>
  <si>
    <t>Ditemukan bahwa tanda terima limbah tidak dapat ditampilkan</t>
  </si>
  <si>
    <t>Ditemukan terdapat barang bukti Color Chip tidak ada LIBK</t>
  </si>
  <si>
    <t>Berdasarkan wawancara dengan driver forklift (Abdul Muin), pengecekan harian forklift tidak dilakukan dan bukti tidak dapat ditunjukan.</t>
  </si>
  <si>
    <t>Ditemukan bahwa Bon Permintaan Bahan Baku bulan September 2018 tidak dapat ditampilkan.</t>
  </si>
  <si>
    <t>Ditemukan bahwa belum adanya review untuk safety guard atau device di GBB.</t>
  </si>
  <si>
    <t>Ditemukan bahwa terdapat perubahan pada fisik di GBB, tetapi form manajemen perubahan tidak dapat ditampilkan.</t>
  </si>
  <si>
    <t>Ditemukan bahwa belum dilakukan review dan revisi EA HIRA GBB.</t>
  </si>
  <si>
    <t>Ditemukan bahwa PTKP No,048&amp;049/AI-I/III/18 belum ada tindak lanjut.</t>
  </si>
  <si>
    <t>Ditemukan bahwa prosedur Gudang Bahan Baku tidak dapat ditampilkan.</t>
  </si>
  <si>
    <t>Dokumen Sasaran Mutu, LK3 dan perencanaannya dapat ditampilkan tetapi tidak dapat menunjukan Laporan Checklist Harian pemakaian APD dan tidak dapat menunjukan sosialisasi LIBK/MSS</t>
  </si>
  <si>
    <t>Pada saat pemeriksaan APD Lab. Pengujian Operator tidak menggunakan sarung tangan saat pengupasan kabel.</t>
  </si>
  <si>
    <t>Secondary Containment sudah dibuatkan tetapi penempatan Alkohol tidak di taro pada tempatnya.</t>
  </si>
  <si>
    <t>Ditemukan bahwa pada saat Audit Internal, Departement Free Market tidak dapat menunjukan Rencana Kerja Tahunan untuk satu tahun ke depan</t>
  </si>
  <si>
    <t>Pada saat Audit Internal ditemukan belum membuat isu terkait Organisasi di Departemen Free Market</t>
  </si>
  <si>
    <t>Ditemukan bahwa pada pengurangan dan penambahan order/revisi Spec, Departemen/ Auditee tidak dapat menunjukan Form Revisi SO.</t>
  </si>
  <si>
    <t>Ditemukan bahwa pada saat Audit Internal, ada 1 PTKP sebelumnya yang masih belum ditutup dengan No. PTKP 051/AI-III/18 tentang pengisian Job Order pada kolom batas waktu penyelesaian tidak konsisten di isi.</t>
  </si>
  <si>
    <t>Ditemukan bahwa pada saat Audit Internal, Departemen Marketing PLN belum membuat Identifikasi terkait Organisasi sesuai dengan anjuran ISO terbaru tahun 2015.</t>
  </si>
  <si>
    <t>Ditemukan bahwa, pedoman sasaran mutu dan LK3 Departemen Free Market belum di perbaharui.</t>
  </si>
  <si>
    <t>Auditee tidak dapat menunjukan isu kebutuhan dan harapan pihak yang berkepentingan.</t>
  </si>
  <si>
    <t>PTKP audit internal periode 1 thn 2018. masih ada yang belum Close.</t>
  </si>
  <si>
    <t>EA HIRA belum di update</t>
  </si>
  <si>
    <t>Checklist penggunaan forklift &amp; hoist tidak dapat ditunjukkan.</t>
  </si>
  <si>
    <t>Tidak dapat menunjukkan Laporan LK3 bulan Agustus 2018 dan September 2018</t>
  </si>
  <si>
    <t>Tidak dapat menunjukkan tindakan untuk mengatasi resiko &amp; peluang.</t>
  </si>
  <si>
    <t>Pengisian LOKP masih belum konsisten (tidak tertulis tanggal dan parameter produknya).</t>
  </si>
  <si>
    <t>Penggunaan APD tidak terdokumentasi dan tidak memungkinkan untuk pemantauan per minggu</t>
  </si>
  <si>
    <t>Pemantauan form APD setiap tahun. Saran belum bisa dilakukan</t>
  </si>
  <si>
    <t>Safety Talk tidak tercatat</t>
  </si>
  <si>
    <t>dibuatkan hasil Briefing/Notulen Rapat di Gudang Bahan Baku</t>
  </si>
  <si>
    <t>Departemen Purcashing belum membuat PO untuk pesanan Tutup Haspel uk. 2x10x74 cm</t>
  </si>
  <si>
    <t>Membuat BPBB tutup Haspel uk 2x10x74 cm setelah PO dibuat</t>
  </si>
  <si>
    <t>Departemen GBB belum konsisten mengupdate kartu stock. Pengambilan Bahan Baku &amp; Penunjang diluar planning harian</t>
  </si>
  <si>
    <t>Update kartu stock</t>
  </si>
  <si>
    <t>Belum memahami pembuatan laporan pencapaian LK3</t>
  </si>
  <si>
    <t xml:space="preserve">Dibuatkan laporan pencapaian LK3 </t>
  </si>
  <si>
    <t>Stock bahan baku ada yang belum datang sehingga permintaan kurang cukup</t>
  </si>
  <si>
    <t>Pemantauan stock gudang sesuai stock minimum</t>
  </si>
  <si>
    <t>Belum memahami tindakan untuk mengatasi masalah dan resiko di Departemen Gudang Bahan Baku</t>
  </si>
  <si>
    <t>Dibuatkan tindakan untuk mengatasi resiko dan peluang</t>
  </si>
  <si>
    <t>Belum memahami konteks organisasi terkait peran organisasi, tanggung jawab dan wewenang</t>
  </si>
  <si>
    <t>Meminta job desk ke HRD</t>
  </si>
  <si>
    <t>Belum memahami konteks organisasi terkait isu internal  dan ekternal</t>
  </si>
  <si>
    <t>Dibuatkan konteks organisasi isu internal dan eksternal</t>
  </si>
  <si>
    <t>Kurangnya pengawasan terhadap operator dan pekerja dalam pemakaian APD dan belum dilengkapinya identitas kebutuhan APD di setiap Mesin/Area PVC &amp; Cooper</t>
  </si>
  <si>
    <t>Memberikan arahan tentang cara dan pentingnya penggunaan APD di setiap breefing atau melakukan proses kerja dan juga memberikan informasi identitas kebutuhan APD di setiap Mesin/Area PVC &amp; Cooper</t>
  </si>
  <si>
    <t>Operator tidak konsisten mengisi checklist pemeriksaan hoist</t>
  </si>
  <si>
    <t>Dihimbau kembali kepada operator untuk melakukan pengecekan hoist setiap hari</t>
  </si>
  <si>
    <t>Tindakan perbaikan belum dilengkapi karena masih proses analisa untuk tindakan perbaikan tersebut</t>
  </si>
  <si>
    <t>Form investigasi kecelakaan kerja atas nama Robinto dilengkapi dan diserahkan ke HSE untuk direview</t>
  </si>
  <si>
    <t>EA HIRA sudah dikirim ke HSE dan akan direview secara berkala kepada HSE</t>
  </si>
  <si>
    <t>berkordinasi dengan HSE untuk proses review di Dept PVC Cooper dan dilakukan update secara berkala disesuaikan dengan perubahan kondisi di lapangan</t>
  </si>
  <si>
    <t>Pengurutan nomor notulen dilakukan setelah selesai briefing selama satu minggu; Sudah dilakukan briefing di area tetapi belum tercatat</t>
  </si>
  <si>
    <t>Diberikan nomor pada notulen briefing; Dibuatkan notulen briefing</t>
  </si>
  <si>
    <t>Belum dilakukan perubahan / review terhadap EA HIRA karena keterbatasan SDM (admin)</t>
  </si>
  <si>
    <t>Melakukan review EA HIRA yang ada</t>
  </si>
  <si>
    <t>Belum didistribusikan ke departemen produksi</t>
  </si>
  <si>
    <t>Meminta didistribusikan kepada pihak HRD</t>
  </si>
  <si>
    <t>Mesin masih baru</t>
  </si>
  <si>
    <t>Akan dibuatkan IK Mesin Tapping</t>
  </si>
  <si>
    <t>Manajemen perubahan sudah dibuat secara global</t>
  </si>
  <si>
    <t>Dibuatkan manajemen perubahan per mesin</t>
  </si>
  <si>
    <t>Detail uraian tugas belum dibuatkan</t>
  </si>
  <si>
    <t>Dibuatkan detail uraian tugas untuk tiap bagian</t>
  </si>
  <si>
    <t>Belum dibuatkan nomor notulen untuk safety talk tahun 2018 dan materi yang dibahas untuk safety talk untuk tiap bulan (Januari - Maret 2018) tidak didistribusikan secara merata oleh HSE</t>
  </si>
  <si>
    <t>Safety talk bulan Januari &amp; Februari diisikan nomor notulen</t>
  </si>
  <si>
    <t>Belum dibuatkan IK untuk mesin Uji Bakar &amp; flow meter alat uji bakar belum masuk ke daftar kalibrasi karena alat baru selesai proses instalasi</t>
  </si>
  <si>
    <t>Dibuatkan IK Uji Bakar dan flow meter dimasukan ke dalam Daftar Kalibrasi</t>
  </si>
  <si>
    <t>Laporan sasaran LTI belum dibuat karena info yang diterima yang dipantau adalah fokus kegiatan perbaikannya; Kesalahan input data karena human eror</t>
  </si>
  <si>
    <t>Dibuatkan laporan LTI mulai bulan Januari 2018; Revisi laporan pengendalian  APD</t>
  </si>
  <si>
    <t>Daftar isu 2018 belum ditetapkan</t>
  </si>
  <si>
    <t>Dibuatkan daftar isu Dept. QC tahun 2018</t>
  </si>
  <si>
    <t>Perencanaan proses produksi PVC dibuat oleh departemen PVC dengan pertimbangan stock minimum dan kebutuhan bahan baku berdasarkan informasi dari gudang bahan baku dan PPIC</t>
  </si>
  <si>
    <t>Revisi prosedur</t>
  </si>
  <si>
    <t>Setelah diserahkan ke HSE tidak difotokopi untuk arsip</t>
  </si>
  <si>
    <t>Setiap laporan investigasi sebelum diserahkan ke HSE akan di fotokopi sebagai arsip departemen</t>
  </si>
  <si>
    <t>Materi yang di email dari HSE sudah di print out dan disosialisasikan ke foreman dan operator tetapi tidak tercatat dalam notulen</t>
  </si>
  <si>
    <t>Setiap materi yang diberikan akan dilampirkan pada notulen</t>
  </si>
  <si>
    <t xml:space="preserve">Laporan sasaran LK3 hanya dibuat pada laporan pencapaian sasaran LK3 </t>
  </si>
  <si>
    <t>Dibuatkan laporan detail terhadap pencapaian sasaran LK3</t>
  </si>
  <si>
    <t>Tanggal pengiriman di PO sudah dibuat di PO user meminta mundur pengiriman barang by phone. Barang datang mundur dan PO tidak dapat direvisi</t>
  </si>
  <si>
    <t>Keterangan ketidaktercapaian akan ditampilkan berikut lampiran email permintaan pengorderan pengiriman</t>
  </si>
  <si>
    <t>Binder tape di taruh digudang kimia hanya bersifat sementara karena masih mencari tempat penyimpanan barang tersebut.</t>
  </si>
  <si>
    <t>Memindahkan barang non kimia dari gudang kimia dan membuat layout penyimpanan di gudang kimia.</t>
  </si>
  <si>
    <t>Prosedur belum diupdate kembali</t>
  </si>
  <si>
    <t>Untuk direvisi</t>
  </si>
  <si>
    <t>Dokumen terselip</t>
  </si>
  <si>
    <t>Akan ditindaklanjuti PTKP No. 027/AI-II/X/17</t>
  </si>
  <si>
    <t>Sell order tidak bisa ditambahkan</t>
  </si>
  <si>
    <t>Ada nominal jumlah uang yang tidak bisa dipublikasikan</t>
  </si>
  <si>
    <t>Data tersebut akan diperoleh ketika proses muat jadi tidak ada kepentingan di dokumen DO tersebut</t>
  </si>
  <si>
    <t>Revisi form Delivery Order</t>
  </si>
  <si>
    <t>Digantikan dengan dokumen Drum Plan</t>
  </si>
  <si>
    <t xml:space="preserve">Revisi form Job Order </t>
  </si>
  <si>
    <t>limbah domestik di buang ke selokan internal pabrik</t>
  </si>
  <si>
    <t>air selokan telah diuji dan semua parameter berada di bawah NAB untuk itu akan dibuatkan instruksi dengan menyalurkan air selokan ke dalam instalasi kemudian diukur debet dan volumenya</t>
  </si>
  <si>
    <t>Pengujian mesin secara menyeluruh akan menimbulkan biaya yang sangat besar</t>
  </si>
  <si>
    <t>secara bertahap akan dilakukan</t>
  </si>
  <si>
    <t>Tersimpan di file/bindex yang tidak diketahui</t>
  </si>
  <si>
    <t>Lebih teliti dalam menyimpan File</t>
  </si>
  <si>
    <t xml:space="preserve">Tersimpan sebelum ditanda tangani </t>
  </si>
  <si>
    <t>Lebih teliti dalam menyimpan file</t>
  </si>
  <si>
    <t>Pembuatan sasaran LK3 dibuat 3 bulan sekali pada saat auditor internal mengaudit masih dipertengahan bulan Maret 2018</t>
  </si>
  <si>
    <t>Segera diselesaikan laporan sasaran LK3</t>
  </si>
  <si>
    <t>Sudah dibuatkan tetapi belum dilaporkan karena info yang di dapat laporan per triwulan (3 bulan sekali)</t>
  </si>
  <si>
    <t>Menyerahkan laporan LK3 ke HSE</t>
  </si>
  <si>
    <t>Sisa pekerjaan proyek (pemasangan atap) area Gudang belakang tiang lampu tidak digunakan lagi</t>
  </si>
  <si>
    <t>Akan dikoordinasikan ke bagian MTC untuk memutuskan arus listrik dan bagian proyek memindahkan tiang listrik tersebut akan dipasang lampu penerangan</t>
  </si>
  <si>
    <t>Operator tidak konsisten kurang memahami dampak resiko di area tersebut</t>
  </si>
  <si>
    <t>memberi tahu / menjelaskan kepada operator, mengenai resiko yang bisa terjadi jika tidak menggunakan APD saat kerja minta kebagian terkait untuk menggunakan APD secara keseluruhan</t>
  </si>
  <si>
    <t>Belum dilakukannya review prosedur di gudang</t>
  </si>
  <si>
    <t>Meminta distribusi/fotocopy kembali ke MR</t>
  </si>
  <si>
    <t>Sudah dilakukan review EA HIRA di bulan September 2017 dan sudah dikirim ke HSE tetapi belum dilakukan pengesahan</t>
  </si>
  <si>
    <t>Follow up ke HSE untuk pengesahan dokumen yang sudah diperiksa HSE</t>
  </si>
  <si>
    <t>Belum memahami mengenai manajemen perubahan</t>
  </si>
  <si>
    <t>Membuat manajemen perubahan rak</t>
  </si>
  <si>
    <t>Terlewat saat pembuatan rencana komunikasi (human eror); Terkendala waktu pelaksanaan dan pembenahan sistem</t>
  </si>
  <si>
    <t>Revisi form rencana komunikasi tahun 2018 ditambahkan nomor registrasi; Rencana komunikasi yang belum direalisasikan akan mulai April 2018</t>
  </si>
  <si>
    <t>Form format baru terlewat saat pembuatan jadwal</t>
  </si>
  <si>
    <t>Form ditambahkan nomor registrasi</t>
  </si>
  <si>
    <t xml:space="preserve">Konteks organisasi direview setiap 1 tahun dengan mempertimbangkan isu-isu dan kebutuhan pihak berkepentingan setiap departemen </t>
  </si>
  <si>
    <t>Konteks organisasi direview</t>
  </si>
  <si>
    <t>Sudah dilakukan tetapi belum menyeluruh</t>
  </si>
  <si>
    <t>Update PTKP yang akan direschedule</t>
  </si>
  <si>
    <t>Usulan pemusnahan sudah disosialisasikan tetapi belum dilakukan oleh departemen terkait</t>
  </si>
  <si>
    <t>Follow up masing-masing departemen untuk mengusulkan pemusnahan catatan di tahun 2018</t>
  </si>
  <si>
    <t>Setiap melakukan Safety Talk harus di dokumentasikan di Notulen Rapat F.12,09,00,02</t>
  </si>
  <si>
    <t>Follow Up Purchasing saat barang datang tetapi tidak ada PO</t>
  </si>
  <si>
    <t>Pemantauan secara berkala</t>
  </si>
  <si>
    <t>Dibuatkan laporan sasaran LK3 setiap bulan</t>
  </si>
  <si>
    <t>Dibuatkan action plan untuk sasaran mutu yang tidak terkendali</t>
  </si>
  <si>
    <t>Memberikan sanksi &amp; teguran untuk oprator yang tidak menggunakan APD pada saat bekerja dan juga yang beum dapat akan segera mungkin dibuatkan permintaan APD ke HRD</t>
  </si>
  <si>
    <t>Akan diberikan sanksi apabila tidak konsisten dilakukan (bukti teguran terlampir)</t>
  </si>
  <si>
    <t>Setiap investigasi kecelakaan akan dilengkapi pengisiannya dan diserahkan ke HSE sesegera mungkin dan mengarsip setiap dokumen laporan investigasi kecelakaan tsb.</t>
  </si>
  <si>
    <t>akan dilakukan monitoring review agar update dengan kondisi di lapangan untuk menghindari insiden yang mungkin bisa terulang kembali</t>
  </si>
  <si>
    <t>Setiap pembuatan notulen, nomor notulen dilengkapi di awal; Setiap briefing dibuatkan notulen</t>
  </si>
  <si>
    <t>Setiap tahun sekali harus secara otomatis EA HIRA direview</t>
  </si>
  <si>
    <t>Setiap ada perubahan struktur organisasi dll pihak pembuat harus didistribusi ke departemen lain</t>
  </si>
  <si>
    <t>sudah dibuatkan IK untuk mesin Tapping 4 Oktober 2018</t>
  </si>
  <si>
    <t>Setiap ada penambahan mesin,k perubahan sistem akan dibuatkan manajemen perubahan</t>
  </si>
  <si>
    <t>Diberi nomor notulen untuk safety talk; Per bulan Mei materi safety talk disesuaikan dengan materi yang didistribusikan oleh HSE</t>
  </si>
  <si>
    <t>Diberikan nomor alat pada flow meter dan segera diregistrasikan untuk alat baru yang telah selesai instalasi</t>
  </si>
  <si>
    <t>Diusulkan untuk form investigasi dalam bentuk rangkap (cth robinto)</t>
  </si>
  <si>
    <t>Barang yang non kimia ditempatkan di luar gudang kimia.</t>
  </si>
  <si>
    <t>pengukuran tidak termasuk air hujan</t>
  </si>
  <si>
    <t>pengujian internal dilakukan dalam kegiatan preventif.</t>
  </si>
  <si>
    <t>Menyimpan Form Notulen Rapat di tempat yang terlihat dan rapi.</t>
  </si>
  <si>
    <t>Form identifikasi dibuat tidak hanya dalam bentuk soft copy tetapi diprint dalam bentuk hard copy</t>
  </si>
  <si>
    <t>Laporan LK3 harus dikerjakan setiap 1 bulan sekali</t>
  </si>
  <si>
    <t>Penyerahan laporan setiap sebulan sekali</t>
  </si>
  <si>
    <t>Apabila ada pekerjaan proyek dipastikan areanya harus dirapikan kembali dan koordinasi ke bagian terkait dan melaporkan  bahwa pekerjaan tersebut telah selesai</t>
  </si>
  <si>
    <t>memberikan breefing mingguan dan memastikan area tersebut steril dari barang2 yang dapat menimbulkan bahaya, operator wajib menggunakan APD saat bekerja.</t>
  </si>
  <si>
    <t>Mereview prosedur gudang setiap selesai distribusi</t>
  </si>
  <si>
    <t>Memberi batas waktu kepada HSE untuk pemeriksaan EA HIRA dan memfollow upnya</t>
  </si>
  <si>
    <t>Mempelajari prosedur manajemen perubahan</t>
  </si>
  <si>
    <t>Koordinasi dengan kepala departemen untuk setiap rencana komunikasi</t>
  </si>
  <si>
    <t>Setiap registrasi form baru dibuat form yang sudah ada nomo registrasi</t>
  </si>
  <si>
    <t>Review akan dilakukan berkala setiap bulan maret / april per tahun</t>
  </si>
  <si>
    <t>Follow-up Via Email Berkala</t>
  </si>
  <si>
    <t>Setiap awal tahun selain disosialisasikan / diingatkan, akan difollow up sampai semua departemen melakukan usulan pemusnahan catatan</t>
  </si>
  <si>
    <t>Dikarenakan pada saat itu sistem diopen bravo belum ada, maka bukti permintaan bahan baku ke GBB tidak dapat ditampilkan (sistem belum siap, pada saat itu)</t>
  </si>
  <si>
    <t>yaitu dengan menggunakan Permintaan Bahan Baku dengan form manual telebih dahulu dikarenakan system yang baru belum siap digunakan</t>
  </si>
  <si>
    <t>karena saat itu HSE belum membuat EA-HIRA untuk Mesin Kupola.</t>
  </si>
  <si>
    <t>Berkordinasi kepada pihak HSE untuk memfollow-up sudah sejauh mana progressnya, agar kejadian tsb tdak terjadi lagi.</t>
  </si>
  <si>
    <t>dikarenakan tidak teliti &amp; konsistennya setiap operator didalam mengisi Notulen Rapat di setiap minggunya.</t>
  </si>
  <si>
    <t>Dengan melakukan verifikasi ulang, setiap penyerahan notulen rapat disetiap minggunya, agar kejadian tersebut tidak terulang kembali.</t>
  </si>
  <si>
    <t>belum adanya kordinasi dari admin sebelumnya, mengenai masaah PTKP bulan Maret 2018</t>
  </si>
  <si>
    <t>Melakukan pencairan PTKP pada bulan Maret tsb dan berkordinasi dengan pihal MR</t>
  </si>
  <si>
    <t>dikarenakan pada saat itu, dokumen LIBK belum ditemukan fienya, diakrenakan perpindahan admin, yang mengaibatkan hilang/terselipnya dokumen tsb.</t>
  </si>
  <si>
    <t>dengan merapihkan file tsb sesuai dengan tempat pengarsiapannya agar tidak hilang dan juga melengkapinya kembali sesuai dengan bahan kimia tsb.</t>
  </si>
  <si>
    <t>kabel 3x240 dari produksi langsung masuk ke area gudang packing &amp; Muat</t>
  </si>
  <si>
    <t>sesuai hasil meeting kabel 3X240 timbangannya random disamakan bisa langsung di packing</t>
  </si>
  <si>
    <t>data struktur organisasi Dept. HRD sudah ada, hanya saja masih berupa data softcopy</t>
  </si>
  <si>
    <t>data struktur organisasi departemen diarsipkan dalam dokumen</t>
  </si>
  <si>
    <t xml:space="preserve">Kelalaian petugas/inspektur </t>
  </si>
  <si>
    <t>dibuatkan/dilakukan inspeksi kebersihan rutin setiap 2 bulan sekali</t>
  </si>
  <si>
    <t>pada saat penerimaan karyawan baru a.n Farhan dan Adam, pihak user yang meminta adanya penambahan karyawan pada form penambahan karyawan tidak melakukan pengisian form tersebut secara detail hanya sebatas pengisian form penambahan karyawan untuk item yang lainnya.</t>
  </si>
  <si>
    <t>Form penambahan sudah diperbaiki dan diisi oleh user masing-masing alasan kebutuhannya (Farhan &amp; Adam)</t>
  </si>
  <si>
    <t>Hasil MCU saat awal masuk untuk calon karyawan, sampai saat ini memang belum dilakukan karena belum ada MOU antara perusahaan dengan klinik atau tempat MCU yang sesuai dan bekerjasama secara berkelanjutan.</t>
  </si>
  <si>
    <t>untuk MCU dilakukan secara bersamaan pada periode berikutnya.</t>
  </si>
  <si>
    <t>Bukti induksi sebelumnya memang di simpan di HRD hanya pada saat beberapa bulan terakhir tersimpan di HSE dan tidak dikembalikan ke HRD sehingga terjadi miss komunikasi antara HRD dengan HSE.</t>
  </si>
  <si>
    <t>bukti atau daftar hadir induksi saat ini sudah tersimpan kembali di file HRD.</t>
  </si>
  <si>
    <t>Data kompetensi karyawan sudah ada dalam bentuk softcopy</t>
  </si>
  <si>
    <t>identifikasi kebutuhan pelatihan dibuat sesuai dengan revisi tahun 2016, akan tetapi di SOP identifikasi kebutuhan pelatihan tersebut belum direvisi atau kembali ke model yang lama.</t>
  </si>
  <si>
    <t>identifikasi kebutuhan pelatihan sudah dibuatkan sesuai dengan SOP pada pelatihan-pelatihan terbaru.</t>
  </si>
  <si>
    <t>tidak ada kepedulian atau kesadaran dari operator terhadap penggunaan APD</t>
  </si>
  <si>
    <t>mengingatkan/menegur operator untuk peduli/sadar terhadap resiko behaya untuk penggunaan APD</t>
  </si>
  <si>
    <t>Pada saat dilakukan audit dokumen tersebut terselip sehingga tidk dapat ditampilkan ke team auditor.</t>
  </si>
  <si>
    <t>berkas sudah ditemukan terselip di LOKP bulan September 2018 dan kami lampirkan di PTKP tersebut.</t>
  </si>
  <si>
    <t>setiap permintaan bahan baku harus disertakan formnya</t>
  </si>
  <si>
    <t>setiap EA HIRA yang baru akan diinvestigasi ulang apakah sudah sesuai atau masih belum dengan proses produksi di lapangan</t>
  </si>
  <si>
    <t>jika hal tsb terulang akan dilakukan teguran, kepada operator yang bersangkutan  dan LKP tidak akan diterima sebelum ada tanda tangan / serah terima yang jelas.</t>
  </si>
  <si>
    <t>dengan melakukan pengecekan berkala pada dokumen PTKP, agar keajidan tsb tidak terulang kembali.</t>
  </si>
  <si>
    <t>selalu mengecek dokumen tsb setiap bulannya dan memastikan terpasang dan terlihat dengan baik disekitar area tsb.</t>
  </si>
  <si>
    <t>selesai packing &amp; muat, kabel tersebut langsung dibuatkan layout dan di KP</t>
  </si>
  <si>
    <t>Untuk pengisian form penambahan karyawan selanjutnya akan ditegaskan kepada masing-masing user untuk mengisinya dengan jelas dan detail wajib ditulis juga alasan kebutuhan penambahan karyawan tersebut.</t>
  </si>
  <si>
    <t>MCU calon karyawan/calon karyawan baru dilakukan pada saat berbarengan dengan karyawan lainnya sesuai dengan periodenya.</t>
  </si>
  <si>
    <t>penyimpanan bukti atau daftar induksi akan selalu di update atau di minta ke HSE apabila HSE telah menyelesaikan induksi.</t>
  </si>
  <si>
    <t>identifikasi kebutuhan pelatihan akan diupdate sesuai dengan kebutuhan pelatihan saat ini.</t>
  </si>
  <si>
    <t>melakukan sosialisasi penggunaan APD secara rutin</t>
  </si>
  <si>
    <t>akan kami arsip perbulan dan per item pemeriksaan di dalam file cabinet admin produksi</t>
  </si>
  <si>
    <t>Sariwanti</t>
  </si>
  <si>
    <t>Susanti</t>
  </si>
  <si>
    <t>Salim</t>
  </si>
  <si>
    <t>Susanti &amp; Teguh</t>
  </si>
  <si>
    <t>Teguh</t>
  </si>
  <si>
    <t>Santi &amp; Teguh</t>
  </si>
  <si>
    <t>TEGUH</t>
  </si>
  <si>
    <t>Angga R</t>
  </si>
  <si>
    <t>Galih Ramdani</t>
  </si>
  <si>
    <t>Sampling dari rencana proses produksi tanggal 8 Januari 2018</t>
  </si>
  <si>
    <t>PS.03.01</t>
  </si>
  <si>
    <t>Sisa Proyek</t>
  </si>
  <si>
    <t>PTKP audit sebelumnya</t>
  </si>
  <si>
    <t>Jobdesk</t>
  </si>
  <si>
    <t>Rencana Proses Produksi</t>
  </si>
  <si>
    <t>F.03.01.00.02</t>
  </si>
  <si>
    <t>Dokumen Return Barang dari GBJ ke Produksi</t>
  </si>
  <si>
    <t>Permintaan dan penyerahan Bahan baku</t>
  </si>
  <si>
    <t>F.06.00.00.10</t>
  </si>
  <si>
    <t>Prosedur</t>
  </si>
  <si>
    <t>PS.06</t>
  </si>
  <si>
    <t>Penyerahan Avalan</t>
  </si>
  <si>
    <t>F.06.00.00.15</t>
  </si>
  <si>
    <t>Penerimaan Order</t>
  </si>
  <si>
    <t>Identitas Barang</t>
  </si>
  <si>
    <t>Prosedur proses produksi</t>
  </si>
  <si>
    <t>Bon Permintaan Bahan Baku / Penunjang</t>
  </si>
  <si>
    <t>F.06.00.00.01</t>
  </si>
  <si>
    <t>Return Barang</t>
  </si>
  <si>
    <t>F.06.00.00.02</t>
  </si>
  <si>
    <t>APD</t>
  </si>
  <si>
    <t>Kerapian</t>
  </si>
  <si>
    <t>Proses PVC</t>
  </si>
  <si>
    <t>PS.04.01</t>
  </si>
  <si>
    <t>Crosscheck 10 item stock</t>
  </si>
  <si>
    <t>Alur proses prosedur Pengelolaan Bahan Baku/ Penunjang</t>
  </si>
  <si>
    <t>PS.02.01</t>
  </si>
  <si>
    <t>Penerimaan bahan baku</t>
  </si>
  <si>
    <t>Preventive Mesin</t>
  </si>
  <si>
    <t>PS.10.03</t>
  </si>
  <si>
    <t>Perbaikan Mesin</t>
  </si>
  <si>
    <t>Perbaikan Forklift</t>
  </si>
  <si>
    <t>PS.10.02</t>
  </si>
  <si>
    <t>Permintaan SDM</t>
  </si>
  <si>
    <t>F.11.01.00.04</t>
  </si>
  <si>
    <t>Surat Mutasi</t>
  </si>
  <si>
    <t>F.11.01.00.01</t>
  </si>
  <si>
    <t>Surat Pengangkatan</t>
  </si>
  <si>
    <t>F.11.01.00.02</t>
  </si>
  <si>
    <t>Orientasi &amp; Induksi Karyawan</t>
  </si>
  <si>
    <t>PS.11.01</t>
  </si>
  <si>
    <t>Biodata Karyawan</t>
  </si>
  <si>
    <t>F.11.01.00.03</t>
  </si>
  <si>
    <t>F.08.01.00.03</t>
  </si>
  <si>
    <t>Proses Pantek &amp; Semprot</t>
  </si>
  <si>
    <t>IK.08.01.01</t>
  </si>
  <si>
    <t>Proses Pantek</t>
  </si>
  <si>
    <t>IK.08.01.02</t>
  </si>
  <si>
    <t>PS.08.01</t>
  </si>
  <si>
    <t>Proses pembuatan rencana proses produksi harian</t>
  </si>
  <si>
    <t>Planning Harian</t>
  </si>
  <si>
    <t>F.03.01.00.01</t>
  </si>
  <si>
    <t>Job Order</t>
  </si>
  <si>
    <t>F.09.00.00.01</t>
  </si>
  <si>
    <t>proses PVC</t>
  </si>
  <si>
    <t>IK.04.01.02</t>
  </si>
  <si>
    <t>Prosedur Penjualan</t>
  </si>
  <si>
    <t>PS.09.01</t>
  </si>
  <si>
    <t>Surat Dukungan</t>
  </si>
  <si>
    <t>Penagihan</t>
  </si>
  <si>
    <t>Sertifikat Bahan Baku</t>
  </si>
  <si>
    <t>Pengujian Bahan Baku</t>
  </si>
  <si>
    <t>PS.07.01</t>
  </si>
  <si>
    <t>Monitoring Pengadaan Barang &amp; Jasa</t>
  </si>
  <si>
    <t>Stock End Caps</t>
  </si>
  <si>
    <t>Follow up PTKP yang belum close</t>
  </si>
  <si>
    <t>Pengisian LOKP</t>
  </si>
  <si>
    <t>Proses Drawing</t>
  </si>
  <si>
    <t>Inspeksi LK3</t>
  </si>
  <si>
    <t>Stock Bahan Baku PVC</t>
  </si>
  <si>
    <t>Permohonan Pengadaan Barang</t>
  </si>
  <si>
    <t>F.01.01.00.02</t>
  </si>
  <si>
    <t>Purchase Order</t>
  </si>
  <si>
    <t>F.01.01.00.01</t>
  </si>
  <si>
    <t>Dokumen kelengkapan PO</t>
  </si>
  <si>
    <t>PS.01.01</t>
  </si>
  <si>
    <t>Bukti Penerimaan Bahan Baku</t>
  </si>
  <si>
    <t>F.02.01.00.01</t>
  </si>
  <si>
    <t>IK Penyimpanan</t>
  </si>
  <si>
    <t>IK.02.01.02</t>
  </si>
  <si>
    <t>IK Penerimaan Haspel Baru /Bekas</t>
  </si>
  <si>
    <t>IK.02.01.03</t>
  </si>
  <si>
    <t>Penerimaan Return dari Customer</t>
  </si>
  <si>
    <t>Penerimaan  Bobbin dari Customer</t>
  </si>
  <si>
    <t>Packing Kabel</t>
  </si>
  <si>
    <t>Kalibrasi Internal</t>
  </si>
  <si>
    <t>PS.07.04</t>
  </si>
  <si>
    <t>Muat Barang</t>
  </si>
  <si>
    <t>Pengadaan Barang</t>
  </si>
  <si>
    <t>F.01.02.00.02</t>
  </si>
  <si>
    <t>produksi</t>
  </si>
  <si>
    <t>LHP</t>
  </si>
  <si>
    <t>PS.07.03</t>
  </si>
  <si>
    <t>IK. Pengoperasian Mesin Paku Tembak</t>
  </si>
  <si>
    <t>IK. Pengemasan &amp; Penandaan Produk Pada Haspel</t>
  </si>
  <si>
    <t>IK. Penyimpanan Barang Jadi</t>
  </si>
  <si>
    <t>IK.08.01.07</t>
  </si>
  <si>
    <t>Penggunaan Mesin Pantek &amp; Cat</t>
  </si>
  <si>
    <t>JOB Desc Purchasing</t>
  </si>
  <si>
    <t>Permohonan Pembelian Barang Lokal</t>
  </si>
  <si>
    <t>Permohonan Pembelian Barang Import</t>
  </si>
  <si>
    <t>PS.01.03</t>
  </si>
  <si>
    <t>Pilihan Pemasok</t>
  </si>
  <si>
    <t>PS.01.02 &amp; F.01.02.00.01</t>
  </si>
  <si>
    <t>Sample Barang</t>
  </si>
  <si>
    <t>PS.01.01 &amp; F.01.01.00.03</t>
  </si>
  <si>
    <t>Checklist Pemasok</t>
  </si>
  <si>
    <t>PS.01.01 &amp; F.01.02.00.03</t>
  </si>
  <si>
    <t>Safety Talk</t>
  </si>
  <si>
    <t>Laporan Hasil Produksi</t>
  </si>
  <si>
    <t>Pemakaian Alat Uji AC High Volt Tester</t>
  </si>
  <si>
    <t>PS.03.01 &amp; F.03.01.00.02</t>
  </si>
  <si>
    <t>JOB Desc Copper &amp; PVC</t>
  </si>
  <si>
    <t>IK PVC &amp; Copper</t>
  </si>
  <si>
    <t>IK.05.00.02 &amp; IK.05.00.08</t>
  </si>
  <si>
    <t>SPK</t>
  </si>
  <si>
    <t>F.05.00.01</t>
  </si>
  <si>
    <t>Penyerahan Hasil Produksi Mesin Upcasting</t>
  </si>
  <si>
    <t>F.05.00.00.04</t>
  </si>
  <si>
    <t>Nota Pesanan</t>
  </si>
  <si>
    <t>Checklist Hoist</t>
  </si>
  <si>
    <t>Penerimaan Barang Jadi</t>
  </si>
  <si>
    <t>Laporan Harian</t>
  </si>
  <si>
    <t>Pengemasan</t>
  </si>
  <si>
    <t>PS.08,01</t>
  </si>
  <si>
    <t>Pengoperasian Mesin Spray Gun</t>
  </si>
  <si>
    <t>Job Desc</t>
  </si>
  <si>
    <t>Preventif Jadwal Mesin</t>
  </si>
  <si>
    <t>Daftar Kerusakan Mesin</t>
  </si>
  <si>
    <t>Nota permintaan barang /sparepart</t>
  </si>
  <si>
    <t>Permintaan Perbaikan Mesin</t>
  </si>
  <si>
    <t>IK.10.03.01 Permintaan Perbaikan Mesin</t>
  </si>
  <si>
    <t>Data Operational Mesin Diesel</t>
  </si>
  <si>
    <t>Checklist Pemeriksaan Mesin Las Listrik</t>
  </si>
  <si>
    <t>IK.10.04 Proses Pengelasan Listrik</t>
  </si>
  <si>
    <t>Data Peralatan Kerja Maintenance</t>
  </si>
  <si>
    <t>F.10.04.00.01 Data Peralatan Kerja Maintenance</t>
  </si>
  <si>
    <t>Perawatan &amp; Perbaikan Forklift</t>
  </si>
  <si>
    <t>IK.10.02.01 Perbaikan Forklift_Kendaraan</t>
  </si>
  <si>
    <t xml:space="preserve">Safety Talk </t>
  </si>
  <si>
    <t>Jobdesc &amp; Struktur</t>
  </si>
  <si>
    <t>permohonan penambahan tenaga kerja</t>
  </si>
  <si>
    <t>formulir penerimaan karyawan</t>
  </si>
  <si>
    <t>surat pengangkatan</t>
  </si>
  <si>
    <t>prosedur MCU</t>
  </si>
  <si>
    <t>PS.11.05 Prosedur Medical Check up</t>
  </si>
  <si>
    <t>permintaan pelatihan</t>
  </si>
  <si>
    <t>Pembagian wilayah kerja untuk area kebersihan</t>
  </si>
  <si>
    <t>tugas dan tanggung jawab item pemeriksaan kebersihan sudah disosialisasikan secara lisan</t>
  </si>
  <si>
    <t>item pemeriksaan sarang laba-laba tidak konsisten dilakukan karena keterbatasan alat (sapu panjang)</t>
  </si>
  <si>
    <t>pengecekan dan control rutin dilakukan secara harian oleh penanggung jawab di areanya masing-masing</t>
  </si>
  <si>
    <t>Penanganan Tamu &amp; Karyawan</t>
  </si>
  <si>
    <t>IK.SCRT.01</t>
  </si>
  <si>
    <t>Penanganan Penerimaan Barang</t>
  </si>
  <si>
    <t>IK.SCRT.02</t>
  </si>
  <si>
    <t>Penanganan Pengeluaran Barang</t>
  </si>
  <si>
    <t>IK.SCRT.03</t>
  </si>
  <si>
    <t>Pengecekan Kabel Keluar</t>
  </si>
  <si>
    <t>IK.SCRT.04</t>
  </si>
  <si>
    <t>Penerimaan Avalan &amp; Proses Penimbangan</t>
  </si>
  <si>
    <t>Penerimaan Rongsok &amp; penimbangan Sccrapt Tembaga</t>
  </si>
  <si>
    <t>Proses Pembuatan Kabel LV</t>
  </si>
  <si>
    <t>Proses Pembuatan Kabel MV</t>
  </si>
  <si>
    <t>IK Drawing Samp</t>
  </si>
  <si>
    <t>SM Drawing Samp</t>
  </si>
  <si>
    <t>5 Item</t>
  </si>
  <si>
    <t>SISAP</t>
  </si>
  <si>
    <t>OpenBravo</t>
  </si>
  <si>
    <t>Buku</t>
  </si>
  <si>
    <t>Excel</t>
  </si>
  <si>
    <t>Inspeksi Kamar Mandi GBJ/Pantek Upati/MV</t>
  </si>
  <si>
    <t>Terdapat Puntung Rokok di beberapa Kamar Mandi MV</t>
  </si>
  <si>
    <t>Report Jam keluar masuk barang ke SKI</t>
  </si>
  <si>
    <t>Report detail barang masuk ke SKI</t>
  </si>
  <si>
    <t>Stock Minimum GBB A</t>
  </si>
  <si>
    <t>SM.02.01.01</t>
  </si>
  <si>
    <t>Bon Permintaan Bahan Baku (NP)</t>
  </si>
  <si>
    <t>F.02.01.00.02</t>
  </si>
  <si>
    <t>pemberian Status Passed dari QC di Label</t>
  </si>
  <si>
    <t>Penerimaan Bahan Baku &amp; QC Passed</t>
  </si>
  <si>
    <t>PS.02.01 &amp; F.02.01.00.01</t>
  </si>
  <si>
    <t>Jobdesc &amp; Struktur GBB</t>
  </si>
  <si>
    <t>F.02.01.00.03</t>
  </si>
  <si>
    <t>Sampling pada proses AAAC 2,25 di Mesin Drawing, rencana proses tanggal 8 Januari 2018 dengan rencana untuk 67 bobbin. Berdasarkan formula dari master PPIC, kebutuhan bahan baku A3C sebanyak 10.083 kg. Sudah dilakukan kroscek atas formula yang digunakan tersebut dan hasilnya sesuai. Formula untuk menghitung kebutuhan A3C, formulanya efektif</t>
  </si>
  <si>
    <t>Ada sisa proyek yang belum rapi dan terdapat potensi bahaya yaitu diturunkannya lampu PJU yang posisi lampu masih nyala dan terdapat barang2 bekas proyek yang tidak dirapikan</t>
  </si>
  <si>
    <t>PTKP audit internal periode 2 Th 2017 masih ada yang belum close (8 PTKP)</t>
  </si>
  <si>
    <t>Jobdesk dapat ditampilkan, tetapi masih global belum dirinci per staff sesuai tugas misal rendra buat LOKP dan Label; Ervien Lap WIP, Planning harian dan buat lay out dan Ramdhani buat rencana proses produksi harian. Dan dalam uraian tugas ervien terdapat menbuat no order RC/Grounding tetapi rencana proses tidak dibuat di planning</t>
  </si>
  <si>
    <t>Pada rencana proses tanggal 5 maret 2018, waktu proses produksi tidak tampil dikarenakan kesalahan formulasi. Formulasi harus segera diperbaiki</t>
  </si>
  <si>
    <t xml:space="preserve">Return Barang No 0130/RE/III/18 tanggal 5 Maret 2018  diterima oleh staff planning seharusnya oleh Kabag produksi dan return dibuat fiktif dengan tujuan untuk perubahan / revisi perbaikan stock GBJ </t>
  </si>
  <si>
    <t>PTKP audit internal periode 2 Th 2017 No 011/AI-II/X/17 belum diisi, target belum ditentukan</t>
  </si>
  <si>
    <t>Jobdesk admin dapat ditampilkan dan sudah disosialisasikan</t>
  </si>
  <si>
    <t>PPBB No 06/III/18 Tgl 7/3/18 kolom tanggal pada proses serah terima tidak diisi dan dari pengecekan form yang lain kolom tidak konsisten diisi. Form PPBB dibuat dalam 2 rangkap, sebaiknya dibuat dalam 3 rangkap untuk pemantauan MR termasuk Form penyerahan avalan</t>
  </si>
  <si>
    <t>Prosedur upcast / copper masih bergabung dengan prosedur Produksi Assembling. Actual departemen produksi copper &amp; assembling sudah terpisah. Sebaiknya diajukan revisi untuk pemisahan prosedur tersebut</t>
  </si>
  <si>
    <t>Identitas No tidak diisi dan tanggal serah terima tidak ada yang diisi (No: .../I/18 tgl 15/1/18)</t>
  </si>
  <si>
    <t xml:space="preserve">untuk order freemarket dan PLN Prod terima JO dari marketing </t>
  </si>
  <si>
    <t>Untuk order kenari, prod terima order via telp dan untuk order yang besar / banyak biasanya berupa email. Kadang terjadi miss perhitungan untuk proses. Saat lihat data di program ternyata sudah diambil untuk pembeli langsung</t>
  </si>
  <si>
    <t>Identitas untuk RC / Grounding tidak ada sehingga menyulitkan untuk telusur barang. Sebaiknya dibuatkan printing khusus untuk telusur barang saat ada complain dari customer</t>
  </si>
  <si>
    <t>Disarankan untuk membuat 1 alur proses produksi pada 1 prosedur untuk tegangan rendah</t>
  </si>
  <si>
    <t>File BPBB dapat ditunjukan, tetapi ada beberapa nomor tidak berurutan</t>
  </si>
  <si>
    <t>Return barang dari bulan Januari - Maret 2018 dapat ditampilkan</t>
  </si>
  <si>
    <t>Inkonsisten dalam penggunaan APD saat prose (masker Respirator)</t>
  </si>
  <si>
    <t>Meja sudah tidak layak pakai dan terdapat barang-barang yang tidak seharusnya seperti sandal, sikat gigi, sabun dll</t>
  </si>
  <si>
    <t>Asap / debu yang dihasilkan menyebar, belum tersedia pentilasi udara untuk penanganan debu tersebut</t>
  </si>
  <si>
    <t>Saat audit dalam proses Filler B2 Natural dengan No Lot 423 - 424 No LOKP 0592/III/18 tgl 9 maret 2018</t>
  </si>
  <si>
    <t>Penimbangan untuk 1 karung besar, dilakukan per karung Uk 25 Kg dengan acuan checklist perhitungan berat setiap 4 karung (100 Kg) dan dapat ditelusuri</t>
  </si>
  <si>
    <t xml:space="preserve">Timbangan yang digunakan menggunakan timbangan analog dan tulisan sudah tertutup serbuk. Disarankan sebaiknya menggunakan timbangan digital dan disediakan tempat khusus untuk tempat timbangannya </t>
  </si>
  <si>
    <t>Instruksi kerja dipasang dipanel. Sebaiknya dibuat papan khusus untuk penempatan IK dan SM,</t>
  </si>
  <si>
    <t>tempat keluaran sisa proses PVC dalam keadaan terbuka padalah tempat tersebut ada penutupnya</t>
  </si>
  <si>
    <t>Identitas tempat sampah dekat area tangga belum ada termasuk penandaan tempat sampah</t>
  </si>
  <si>
    <t>Selisih 9 Item dari 10 Item yang sudah ditentukan per Area</t>
  </si>
  <si>
    <t>Selisih 10 Item dari 10 Item yang sudah ditentukan per Area</t>
  </si>
  <si>
    <t>Selisih 7 Item dari 10 Item yang sudah ditentukan per Area</t>
  </si>
  <si>
    <t>Selisih 6 Item dari 10 Item yang sudah ditentukan per Area</t>
  </si>
  <si>
    <t>Selisih 8 Item dari 10 Item yang sudah ditentukan per Area</t>
  </si>
  <si>
    <t>Alur proses prosedur Pengelolaan  Bahan Baku / Penunjang masih sesuai dengan aktualnya</t>
  </si>
  <si>
    <t>Proses pembelian / pemenuhan stock GBB Ada yang berdasarkan kebutuhan bahan baku yang dikirim via email oleh PPIC dan atau berdasarkan hasil meeting koordinasi</t>
  </si>
  <si>
    <t>Terdapat rekaman penyimpanan untuk BPBB tidak sesuai, yaitu Departemen QC menerima arsip BPBB tetapi tidak tercatat pada prosedur</t>
  </si>
  <si>
    <t>Dilakukan sampling bukti penerimaan bahan baku tanggal 5 Juni 2018 dengan nomor 1601775, nomor dokumen pada form tersebut tidak sesuai dengan registrasi</t>
  </si>
  <si>
    <t>File BPBB bulan Juni dapat ditunjukan, diarsip dengan baik</t>
  </si>
  <si>
    <t>Form list stock minimum tidak dapat ditampilkan</t>
  </si>
  <si>
    <t>Jadwal preventif sd bulan juni 2018 dapat ditampilkan</t>
  </si>
  <si>
    <t>Data Realisasi jadwal perbulan untuk bulan april dan mei 2018 tidak dapat ditunjukan</t>
  </si>
  <si>
    <t>dari hasil pengecekan pengecekan realisasi dibanding dengan jadwal di bulan Juni 2018 ditemukan bahwa preventif di mesin drawing A &amp; D dijadwalkan di tanggal 04 juni actual dilaksanakan di tanggal 05 Juni dan preventif di mesin TLJ 300 A &amp; Drawbench tidak ada jadwal di bulan juni tetapi actual dilakukan di tgl 04 juni</t>
  </si>
  <si>
    <t>komponen pengecekan pada form preventif misal pada preventif mesin Ext, mixer dan curing. Komponen pengecekan untuk Ext dan Mixer berbeda tetapi dibuat dalam 1 form. Sebaiknya form untuk mixer dibuat terpisah &amp; terperinci sesuai kritikal unit mesin</t>
  </si>
  <si>
    <t>Daftar kerusakan mesin dapat ditampilkan sd bulan juni 2018</t>
  </si>
  <si>
    <t>Dilakukan pemeriksaan pada form permintaan perbaikan dengan No 364,390, 412, 467 &amp; 408 dan sudah sesuai dengan daftar kerusakan mesin</t>
  </si>
  <si>
    <t>Pada Form No 364 &amp; 480 di mesin drawing E disebutkan ada pergantian spare part ring capstan, bearing dan karet clamber tetapi bukti pengambilan spare part diform dan otoritas gudang tidak ada</t>
  </si>
  <si>
    <t>Nomor Lotto pada form permintaan perbaikan tidak pernah diisi</t>
  </si>
  <si>
    <t>Form Perbaikan forklift belum efektif dibuat, administrasi belum terpantau, dibuktikan dengan banyaknya nomor yang loncat dan tidak diketahui keberadaannya. Misal no 442, 444, 445 dll. Dan dari awal th hanya ada 10 form yang diarsip di Maintenance</t>
  </si>
  <si>
    <t>Nota permintaan barang / sparepart tidak konsisten diisi misal pada nama dept, shift dan otoritas nama dan No form masih dicatat manual misal pada form no 297 tgl 3/5/18 &amp; No 305 tgl 10/5/18</t>
  </si>
  <si>
    <t xml:space="preserve">Dapat ditunjukan permohonan tenaga kerja untuk Arizia Tamara </t>
  </si>
  <si>
    <t>Surat Mutasi an M. Achyar S tidak dapat ditunjukan</t>
  </si>
  <si>
    <t>Surat pengangkatan an Sahrudin tidak dapat ditunjukan</t>
  </si>
  <si>
    <t>Orientasi dan induksi karyawan telah dilakukan terakhir ditanggal 7 Juni 2018</t>
  </si>
  <si>
    <t>Biodata karyawan atas nama Sariwanti sudah diperbarui</t>
  </si>
  <si>
    <t>Pada Laporan Kerja Gudang tidak ada tanda tangan Foreman &amp; Manager Gudang Barang Jadi</t>
  </si>
  <si>
    <t>Pada Laporan Kerja Gudang, nama &amp; shift tidak di isi</t>
  </si>
  <si>
    <t>Operator tidak pake helm &amp; kacamata ketika proses pantek dan penyemprotan</t>
  </si>
  <si>
    <t>Ukuran paku yang digunakan 6,5 &amp; 7,5 cm tidak sesuai dengan IK yaitu 5 &amp; 6,5 cm</t>
  </si>
  <si>
    <t>Tidak melakukan proses memberikan oli pelumas kedalam lubang angin &amp; piston</t>
  </si>
  <si>
    <t>Alur Proses Pantek &amp; semprot sesuai aktual</t>
  </si>
  <si>
    <t>Dokumen-dokumen penunjang dapat ditelusuri</t>
  </si>
  <si>
    <t>Sampling Rencana Proses Produksi Harian pada Ms. Excel tanggal 5 Juli 2018</t>
  </si>
  <si>
    <t>Planning harian tanggal 4 Juli 2018 tidak ditandatangai oleh bagian terkait</t>
  </si>
  <si>
    <t>Sampling job order no. 269/JO/FM/IV/18 tidak ada otorisasi pada kolom realisasi order padahal job order tersebut sudah close</t>
  </si>
  <si>
    <t>Urutan Proses Sesuai aktual</t>
  </si>
  <si>
    <t>Tabel Formula tidak sesuai dengan standart yang ada dalam prosedur</t>
  </si>
  <si>
    <t>Operator tidak memakai APD dengan lengkap</t>
  </si>
  <si>
    <t>Auditee dapat menjelaskan alur proses pada prosedur, tetapi ada perubahan pada beberapa proses yaitu pada proses pendaftaran tender melalui internet. Aktualnya pendaftaran tender ada yang mengharuskan datang langsung ke area. Begitupula dengan proses alokasi barang yang tidak disebutkan pada prosedur</t>
  </si>
  <si>
    <t>Form tersebut sudah tidak digunakan karena proses Lisdes sudah tidak ada</t>
  </si>
  <si>
    <t>Prosedur penagihan dilakukan berdasarkan penerimaan BASTB sebaiknya ditampilkan pada prosedur</t>
  </si>
  <si>
    <t>Sertifikat Bahan Baku dapat ditunjukan</t>
  </si>
  <si>
    <t>Terdapat form pengujian copper cathode belum diregistrasi</t>
  </si>
  <si>
    <t>Prosedur sesuai dengan aktualnya</t>
  </si>
  <si>
    <t>Pada Monitoring  PO No. 339 tg. 26/3 /2018 PT Adi Teknik Karya Bakti, barang degasing nota No. 1601688 tg. 23/3, ditemukan tanggal rencana kirim tidak dicantumkan.</t>
  </si>
  <si>
    <t>Pada Form PO ditemukan ketidaksesuaian  format antara aktual dan yang teregistrasi</t>
  </si>
  <si>
    <t>Form sample belum berjalan secara efektif (tidak diisi secara lengkap)</t>
  </si>
  <si>
    <t>Form pengadaan barang &amp; jasa sesuai aktual</t>
  </si>
  <si>
    <t>Pada open bravo ditemukan nota pesanan yang belum close seperti No. Nota 1601957 tgl 19 April 2018 order gudang BB karung jumbo kapasitas 1000 kg qty 200 pcs, baru datang 100 pcs</t>
  </si>
  <si>
    <t>Pada program Sisap ditemukan PO yang belum close, seperti NP no. 115/VI/2017 (prod)</t>
  </si>
  <si>
    <t>Selisih 6 Item "End Caps" antara sisap dan fisik di Gudang</t>
  </si>
  <si>
    <t>3 PTKP sudah dapat diverifikasi</t>
  </si>
  <si>
    <t>Waktu mulai pada Rencana Proses Produksi Harian tgl 10 Juli 2018 tidak tercatat pada form</t>
  </si>
  <si>
    <t>pada LOKP Tgl. 30 juni 2018, drawing B A3C 2,25 Sutrado tdk diisi dengan lengkap</t>
  </si>
  <si>
    <t>Pada mesin Drawing D tgl. 11 Juli 2018, pada proses akhir 1,400 ditemukan setting dies yg tdk sesuai dengan standart yaitu dies ke-17, sedangkan di SM tidak ada dies ke-17 hanya sampai 16</t>
  </si>
  <si>
    <t>Ditemukan penel listrik dan tombol pengoperasian lift barang dalam keadaan tidak standar, tombol pengoperasian lift barang berfungsi namun Casing untuk pengoperasian naik dan turun dalam keadaaan rusak dan panel listrik tidak terkunci</t>
  </si>
  <si>
    <t>Ditemukan pada saat investigasi kecelakaan kerja di area mesin rewind 630 B yang menjadi penyebab langsung KK adalah (Kondisi tdk Aman) Pengaman yang tidak memadai, tiang penyangga poros sebagai penadah kawah kuat untuk menahan getaran mesin belalai sehingga tergelicir. Penyebab dasar: (Faktor Pekerjaan) Prosedur yang kurang baik, mesin poros belalai belum tercatat/terdokumentasi dalam Instruksi Kerja dan EA HIRA, sehingga karyawan mengambil inisiatif tanpa ada standar prosedur.</t>
  </si>
  <si>
    <t>Ditemukan panel mesin las listrik maintenance no 7 di area haspel  dalam keadaan terbuka dan casing panel rusak</t>
  </si>
  <si>
    <t>Ditemukan di area haspel, casing panel listrik dalam keadaan terbuka dan casing pintu panel rusak</t>
  </si>
  <si>
    <t xml:space="preserve">Ditemukan pekerjaan di ketinggian tanpa ada Ijin Kerja Aman &amp; JSA,tidak menggunakan APD (Full Body Harness). </t>
  </si>
  <si>
    <t xml:space="preserve">Ditemukan pekerjaan di ketinggian tanpa ada Ijin Kerja Aman &amp; JSA,tidak menggunakan APD (Full Body Harness), Melakukan tindakan yang  tidak aman menggunakan garpu forklift sebagai alat bantu bekerja diketinggian. </t>
  </si>
  <si>
    <t xml:space="preserve">Ditemukan pekerjaan panas tanpa ada Ijin Kerja Aman &amp; JSA,tidak menggunakan APD (Face Shield dan sarung tangan) </t>
  </si>
  <si>
    <t xml:space="preserve">Tidak ada Safety Guard pada alat gerinda tangan  </t>
  </si>
  <si>
    <t xml:space="preserve">Tidak ada Safety Guard pada alat gerinda tangan </t>
  </si>
  <si>
    <t>Tidak menggunakan secondary contaiment, Tidak terdapat Lembar informasi Bahan Kimia (LIBK).</t>
  </si>
  <si>
    <t>Tidak menggunakan secondary contaiment, Tidak terdapat Lembar Informasi Bahan Kimia (LIBK).</t>
  </si>
  <si>
    <t>Ditemukan Kebocoran oli pada sambungan las selang hidrolik mesin Drawbench</t>
  </si>
  <si>
    <t xml:space="preserve">Ditemukan beberapa area berbahaya seperti ruangan panel dijadikan tempat merokok </t>
  </si>
  <si>
    <t>Ditemukan  salah seorang karyawan peleburan merokok di area kerja</t>
  </si>
  <si>
    <t xml:space="preserve">Ditemukan penggunaan tabung bertekanan tidak menggunakan troli khusus </t>
  </si>
  <si>
    <t xml:space="preserve">Ditemukan pemasok bahan baku minyak DOP tidak menggunakan APD </t>
  </si>
  <si>
    <t xml:space="preserve">Ditemukan pekerjaan Erection Baja menggunakan alat berat Crane tidak dilengkapi SIO &amp; SILO, dan tidak dilakukan isnpeksi pada alat berat tsb </t>
  </si>
  <si>
    <t xml:space="preserve">Ditemukan pekerjaan di ketinggian,tidak menggunakan APD (Full Body Harness).  </t>
  </si>
  <si>
    <t>Selisih 5 Item PVC antara sisap dan fisik di Gudang</t>
  </si>
  <si>
    <t>Sampling dokumen PPB No. 1601427 tanggal 19 Maret 2018 End Caps 20-7,5 mm, 55-25 mm, 30-11 mm, 40-12 mm, 12-4 mm</t>
  </si>
  <si>
    <t>PO untuk no PPB 1601427 sudah dibuatkan yaitu No. 10512/D/IV/18 tanggal 25 April 2018</t>
  </si>
  <si>
    <t>Dokumen terlampir untuk BPBB, copy BL dll</t>
  </si>
  <si>
    <t>Barang tersebut diatas PO no 10512/D/IV/18 diterima tanggal 6 Juli 2018</t>
  </si>
  <si>
    <t>Sampling I-1602510 tanggal 26 Juni 2018 lead time 30 hari untuk arang kayu lokal tapi need by date diisi tanggal 10 Juli 2018</t>
  </si>
  <si>
    <t>Arang kayu diterima 5184 kg sedangkan permohonan permintaan barangnya 5000 kg. Belum ditindaklanjuti atas ketidaksesuaian tersebut</t>
  </si>
  <si>
    <t>Terdapat beberapa barang belum ada standar untuk penyimpanannya, seperti round steel wire</t>
  </si>
  <si>
    <t>Sampling pada saat penerimaan haspel dari CV Mandiri Utama, haspel semi permanent 3 pcs. Pada saat kedatangan dicek ukuran dan kondisi visualnya</t>
  </si>
  <si>
    <t>Format BPBB pada program tidak sesuai dengan prosedur</t>
  </si>
  <si>
    <t xml:space="preserve">Sudah dterima dan diinput ke program untuk penerimaan return dari Alex tanggal 28 Juni 2018 NF 2X 2x16 mm2 jumlah produk kurang 6 m, Supreme Jaya Abadi tanggal 28 Juni 2018 BC 0,40 sebanyak 142,9 kg karena kawat hitam. </t>
  </si>
  <si>
    <t>Tetapi ada 1 return customer belum diinput kembali ke program yaitu dari Sukses Setia BC 1,00 mm karena tidak ada ujungnya tanggal 31 Mei 2018</t>
  </si>
  <si>
    <t xml:space="preserve">Sampling 3 customer yang sudah mengembalikan bobbin dapat ditampilkan pada program aplikasi yaitu dari PT Kawat Mas no 0037/PB/18 tgl 11 Juli 2018, Supreme no 0037/PB/18 tgl 11 Juli 2018 dan Aneka 0022/PB/18;0019/PB/18 </t>
  </si>
  <si>
    <t>Terjadi Kesalahan potong pada kabel Project SPV (NYY 3 x10 mm2 (re)), order 1,300 mtr dipotong menjadi 200 mtr. (Tanpa konfirmasi terkebih dahulu)</t>
  </si>
  <si>
    <t>Ditemukan bahwa Counter Meter GDBJ 1 &amp; R.1600 tgl kalibrasi ulang 14 Juli 2018 belum dilakukan</t>
  </si>
  <si>
    <t>Proses muat barang NA2XSEYBY 3 x 240mm</t>
  </si>
  <si>
    <t>Form Nota Muat sesuai (barang NA2XSEBY 3x240mm)</t>
  </si>
  <si>
    <t>Form Surat Jalan sesuai (barang NA2XSEBY 3x240mm)</t>
  </si>
  <si>
    <t>PO no. 16025468 Pengadaan Dies 24 pcs</t>
  </si>
  <si>
    <t>Form Evaluasi Kinerja Pemasok BB tidak sesuai standart</t>
  </si>
  <si>
    <t>PO No. 10921/D/VII/18 sudah close (lengkap), PO, Nota pesanan, Invoice, Faktur Pajak sesuai</t>
  </si>
  <si>
    <t>Kabel order tripatra N2XY-LSFR 2x2.5 mm2 1 KV rm p = 2214 mtr sedang order = 2205 dan 790 order = 798 ;  Kabel NYCY 3x4 = 1,289  order = 1,300  dan Kabel NYCY 4x4 = 1,428  order = 1,398 Order Agusta</t>
  </si>
  <si>
    <t>Kabel Order Agusta NYCY 3x4 P = 1289 order Mkt = 1300 dan NYCY 4x4 = 1428 order mkt = 1398</t>
  </si>
  <si>
    <t>Ditemukan print out LHP tidak jelas terlihat (tinta printer tidak nyata)</t>
  </si>
  <si>
    <t>Tidak melakukan proses memberikan oli pelumas kedalam lubang angin &amp; piston sebelum melakukan proses penggunaan mesin pantek (area PVC)</t>
  </si>
  <si>
    <t>Pressure Bar tidak berfungsi dengan baik/ error (area PVC) sehingga tidak bisa menunjukan tekanan angin yang benar</t>
  </si>
  <si>
    <t>Penggunaan terhadap mesin Paku Tembak (area PVC) tidak dilengkapi dengan tutup Fanbelt yang bisa mengakibatkan kecelakaan dalam proses kerja , disarankan agar menggunakan sangkar/tutup fanbelt untuk prosedur keselamatan kerja.</t>
  </si>
  <si>
    <t>Penggunaan terhadap mesin Paku Tembak (area PVC) Lubang Pembuangan tertutup permanen terindikasi ada cairan di dalam tabung yang bisa mengakibatkan kecelakaan kerja dan tekanan angin kurang maximal. Disarankan agar membuat lubang pembuangan untuk proses sirkulasi dalam tabung kompresor.</t>
  </si>
  <si>
    <t>Tidak tertera lokasi pengiriman dan nomor kontrak dari Marketing untuk barang PLN pada Haspel.</t>
  </si>
  <si>
    <t>Penyimpanan Barang di gudang untuk posisi di atas harus menggunakan tangga sebagai alat bantu di karenakan forklift digunakan secara bergantian</t>
  </si>
  <si>
    <t>Inkonsisten dalam penggunaan APD saat proses pantek dan pengemasan barang (masker Respirator &amp; helm) sudah di order ke HRD</t>
  </si>
  <si>
    <t>Tekanan angin berkurang dikarenakan jalur menjadi 1 dengan proses produksi.  Dan sudah ditindaklanjuti</t>
  </si>
  <si>
    <t>Sudah di update dan disosialisasikan ke team di departemen purchasing</t>
  </si>
  <si>
    <t>Proses NP s.d proses bayar sesuai dengan prosedur yg ada cth: Bata Api dr GBB untuk peleburan</t>
  </si>
  <si>
    <t>Berdasarkan NP dan PO sudah sesuai dengan SOP yang ada cth : PPB Cathode Copper tgl 13 Nop 2018</t>
  </si>
  <si>
    <t>Proses NP s.d proses bayar sesuai dengan prosedur yg ada tetapi ada keterlambatan proses pengiriman dan kedatangan barang tanpa diberikan informasi keterlambatannya cth: AAC210 mm2 pemasok Henan Xinchiang China PO,11321/D/VIII/18 tgl 23 Agustus 2018 seharusnya deadline time 22 Oktober 2018 tetapi kedatangan barang 6 November 2018 (15 hari), disarankan agar membuat lampiran bukti tertulis di dalam NP/PO tsb.</t>
  </si>
  <si>
    <t>Proses pemilihan pemasok sudah sesuai dengan prosedur daftar pemasok terpilih cth : Alumina Metal Utama Kategori A</t>
  </si>
  <si>
    <t>Proses distribusi sample barang kepada departemen lain tidak berjalan  maksimal dikarenakan proses distribusi tidak dilengkapi dengan otorisasi dan nama pejabat terkait sesuai dengan form yang ada cth : PVC Plastic Wrapping Dept. Assembling nama pemasok Dongguan Gongnye Plastic Packing. CO, Ltd</t>
  </si>
  <si>
    <t>Proses Checklist Pemasok Barang &amp; Jasa sudah dilakukan sesuai dengan prosedur cth: D105 PT. Toyo Karawang</t>
  </si>
  <si>
    <t>Sudah dijabarkan dan sosialisasikan jobdesc sesuai dengan struktur organisasinya</t>
  </si>
  <si>
    <t>Tidak konsisten dalam sosialisasi Safety Talk, terakhir update Agustus 2018</t>
  </si>
  <si>
    <t>Form Uji Tegangan sesuai s.d tgl 16 Nov 2018 jenis SC3X240 No Order 1800803 drum 047;Cooper tgl 15 Nov 2018 Nym 2x1,5 No Order 1802305 Drum 01</t>
  </si>
  <si>
    <t>Sudah dilakukan uji tegangan terhadap kabel GBY 4X10 no order 1802278 drum no 03 tgl 15 nov 2018 panjang 1.000 mtr</t>
  </si>
  <si>
    <t>Job Order yang sudah selesai dikerjakan belum konsisten diberikan label "SELESAI" apabila sudah dilakukan proses produksi cth: Job Order Nomor 032/JO-PLN/X/18 tgl 12 Oktober 2018</t>
  </si>
  <si>
    <t>Telah dibuatkan prosedur jobdesc dan didistribusikan ke team di bawahnya agar bisa menjalankan proses kerja secara baik dan benar sesuai bagiannya masing-masing</t>
  </si>
  <si>
    <t>Berdasarkan sample IK tersebut sudah dijalankan dan didistribusikan oleh team di lapangan.</t>
  </si>
  <si>
    <t>sample spk 41/x/18 tgl 27 Oktober 2018 mesin draw bench proses copper busbar 3x25x4 m sudah sesuai</t>
  </si>
  <si>
    <t>Serah terima operator terhadap Hasil Produksi Mesin Upcasting tidak dilakukan serah terima secara konsisten untuk proses verifikasi ttd dikarenakan terlewat Cth: PHP 04/XI/18 tgl 5 Nov 2018 &amp; PHP 01/XI/18 tgl 1 Nov 2018</t>
  </si>
  <si>
    <t>Bukti Penerimaan Bahan Baku sudah dilakukan sesuai dengan prosedur dan format yang ada cth: BPBB X1-18 tanggal 19 November 2018 barang cathode &amp; scraft A+</t>
  </si>
  <si>
    <t>Permohonan pengadaan barang/jasa (NP) tgl 15 oktober 2018 hard lift 3,5 ton. Barang dtg 22 oktober 2018 dan sudah selesai proses produksi</t>
  </si>
  <si>
    <t>Pemeriksaan Hoist di bulan November 2018 belum dilakukan secara konsisten, hoist area UpCast tidak dapat ditampilkan</t>
  </si>
  <si>
    <t>Safety Talk sudah dilakukan secara konsisten dan berkesinambungan dilakukan sosialisasi ke team dibawahnya</t>
  </si>
  <si>
    <t>Ditemukan produk Barang Jadi kabel NA2XSEYBY 3x240 mm di daerah Gudang Barang Jadi dekat area Pantek, produk kurang baik karena kotor terdapat bercak berwarna hitam berrgaris</t>
  </si>
  <si>
    <t>Laporan Harian GBB A tidak dilakukan update secara harian</t>
  </si>
  <si>
    <t>Laporan Harian GBB B tidak dilakukan update secara harian</t>
  </si>
  <si>
    <t>Standar pengemasan dan standar penandaan belum diregistrasi ke dokumen ISO (ditetapkan/dibakukan)</t>
  </si>
  <si>
    <t xml:space="preserve">Standar dan Instruksi Kerja Mesin Spray Gun sebagai penandaan produk Jadi pada Haspel belum ada di Departemen Gudang Barang Jadi </t>
  </si>
  <si>
    <t>Sudah di berikan ke masing-masing user dan terdistribusi beserta pengarahannya sample Foreman Preventive (Royani) &amp; Foreman Workshop Bubut (Cecep Wahyudin whs)</t>
  </si>
  <si>
    <t>dapat ditampilkan edisi desember 2018 untuk januari 2019 masih dilakukan dan sampel tgl 7 Januari dilakukan di mesin extruder 120</t>
  </si>
  <si>
    <t>Dapat ditampilkan dan yang paling sering mengalami frekuensi kerusakan yaitu mesin extruder 120 dikarenakan faktor mesin dan pemakaian oleh operator yg tdk bijak dalam proses penggunaannya.</t>
  </si>
  <si>
    <t>Dapat ditampilkan sample 1604363 Coaxial Cable &amp; 1604386 (13 des 2018)  Electric Chain (17 des 2018)</t>
  </si>
  <si>
    <t>Permintaan Perbaikan Mesin di bulan Januari 2019 tidak dapat ditampilkan</t>
  </si>
  <si>
    <t>Dapat ditampilkan update bulan September 2018, dikarenakan jarang digunakan karena efek mati listrik PLN berkurang dan hanya perawatan untuk pemanasan saja</t>
  </si>
  <si>
    <t xml:space="preserve">Checklist Pemeriksaan Mesin Las Listrik yg bisa ditampilkan bulan Sebelumnya September &amp; November 2018 untuk update bulan Desember berjalan tidak dapat ditampilkan </t>
  </si>
  <si>
    <t>Data Peralatan Kerja Maintenance tidak dapat ditampilkan untuk periode (6 bulanan) bulan berjalan Januari 2019</t>
  </si>
  <si>
    <t>Perawatan &amp; Perbaikan Forklift tidak dapat ditampilkan untuk bulan berjalan dikarenakan beberapa departemen hanya menaruh di warehouse tanpa dilengkapi dengan bukti tanda terima yang jelas</t>
  </si>
  <si>
    <t>Safety Talk tidak konsisten dijalankan terakhir update Oktober 2018</t>
  </si>
  <si>
    <t>Dapat ditampilkan dan sesuai dengan kondisi saat ini</t>
  </si>
  <si>
    <t>Dapat ditampilkan sample pengajuan dept Purchasing Raka</t>
  </si>
  <si>
    <t>Dapat ditampilkan proses penerimaan karyawan s,d proses induksi oleh hrd untuk karyawan baru update januari 2019</t>
  </si>
  <si>
    <t>Dapat ditampilan surat pengangkatan setelah 4 tahun proses kontrak oleh hrd trgantung dari kinerja dan kebutuhan departemen sample Sigit Sumanto 18 Juni 2018</t>
  </si>
  <si>
    <t>Prosedur MCU tidak sesuai dengan kenyataan sebenarnya dikarenakan menurut prosedur untuk karyawan baru di awal akan dilakukan proses MCU . Untuk periode penerimaan karyawan di bulan September 2018 belum dilakukan.</t>
  </si>
  <si>
    <t>Dapat ditampilkan untuk permintaan pelatihan untuk masing departemen sesuai dengan kebutuhan masing-masing</t>
  </si>
  <si>
    <t>pembagian area masing-masing telah dikordinasikan melalui kordinator dan vendor dan sdh berkordinasi dengan area di penanggung jawabnya masing-masing</t>
  </si>
  <si>
    <t>rutinitas dan aktifitas kebersihan harian sudah didelegasikan ke masing-masing user di lapangan dan sudah dikerjakan secara continue</t>
  </si>
  <si>
    <t>untuk pemeriksaan sarang laba-laba tidak konsisten dilakukan karena menurut para pekerja tidak dibekali dengan sapu panjang sehingga kesulitan untuk menggapai posisi yang jauh dan pojok</t>
  </si>
  <si>
    <t>sudah dilakukan pengontrolan dan inspeksi harian terhadap tanggung jawab areanya masing-masing dan selalu berkordinasi secara harian</t>
  </si>
  <si>
    <t>Penanganan Tamu sudah dilakukan sebagaimana mestinya mengacu kepada prosedur penanganan tamu dan karyawan</t>
  </si>
  <si>
    <t>Penanganan Penerimaan Barang sudah dilakukan hanya saja untuk dokumentasi masih menggunakan kamera manual sehingga proses copy data penyimpanan file belum terealisasi sehingga kamera security full memorynya</t>
  </si>
  <si>
    <t>Penanganan Pengeluaran Barang sudah dilakukan hanya saja untuk dokumentasi masih menggunakan kamera manual sehingga proses copy data penyimpanan file belum terealisasi sehingga kamera security full memorynya</t>
  </si>
  <si>
    <t>Pengecekan untuk barang keluar dari security sudah terlaksana sesuai prosedur</t>
  </si>
  <si>
    <t>Pengecekan terhadap Penerimaan Avalan Armoring dan Drum bekas di gudang belakang dengan proses pengangkutan dan penimbangan di mesin timbang area depan.</t>
  </si>
  <si>
    <t>Penerimaan Rongsok Tembaga/ Scrapt Tembaga Rongsok dengan angkutan 227 kg (A) + 634 kg (B) + 9,511 kg (C) = 10,372 kg / 10 ton) UD. Indah Lestari dengan proses Bongkar dan proses penyortitan untuk masing-masing kriteria Tembaga, juga proses penimbangan Scrapt Tembaga.</t>
  </si>
  <si>
    <t>pembuatan kabel di Dept. LV dari mesin Drawing, Stranding, Extruder, Cabling, Filler, Amoring dan Selubung</t>
  </si>
  <si>
    <t>pembuatan kabel di Dept. MV dari mesin Drawing Samp, Stranding 82, Extruder CCV</t>
  </si>
  <si>
    <t>Belum dibuatkan proses kerja / IK terkait pengoperasioan Drawing Samp</t>
  </si>
  <si>
    <t>Standar Mutu untuk Mesin Drawing Samp belum ada sehingga operator bekerja berdasarkan perkiraan / pengalaman dlm memaksimalkan proses produksi di mesin tsb</t>
  </si>
  <si>
    <t>Ketidak Sesuaian Stock NYA 1x1.5 mm² MERAH &amp; NYA 1x1.5 mm² HITAM</t>
  </si>
  <si>
    <t>Ketidak Sesuaian Stock OKSIGEN TABUNG (TABUNG+ISI) &amp; TALI RAFIA MERAH</t>
  </si>
  <si>
    <t>Sesuai Dengan Stock Buku</t>
  </si>
  <si>
    <t xml:space="preserve">Jarang dibersihkan harian detail foto terlampir </t>
  </si>
  <si>
    <t>Detail keluar masuk barang ke SKI sudah tercontrol dg baik hanya saja barang titipan di SKC tidak bisa dicantumkan jam keluar atau kedatangannya</t>
  </si>
  <si>
    <t>ada beberapa sampling 12 feb 2019 detail barang masuk tidak di jelaskan quantitynya dan keterangan fisik barang dikarenakan angkutan dalam 1 container ACSR Logistic</t>
  </si>
  <si>
    <t>belum ada sample barang peiode 2019 yang direturn</t>
  </si>
  <si>
    <t>sampel steel wire 0,8 x 4 mm min 40.000 cathode cooper</t>
  </si>
  <si>
    <t>001/AI-PK/II/2018</t>
  </si>
  <si>
    <t>004/AI-PPIC/III/2018</t>
  </si>
  <si>
    <t>001/AI-PPIC/III/2018</t>
  </si>
  <si>
    <t>002/AI-PPIC/III/2018</t>
  </si>
  <si>
    <t>003/AI-PPIC/III/2018</t>
  </si>
  <si>
    <t>001/AI-PCU/III/2018</t>
  </si>
  <si>
    <t>002/AI-PCU/III/2018</t>
  </si>
  <si>
    <t>003/AI-PCU/III/2018</t>
  </si>
  <si>
    <t>004/AI-PCU/III/2018</t>
  </si>
  <si>
    <t>001/AI-PVC/III/2018</t>
  </si>
  <si>
    <t>002/AI-PVC/III/2018</t>
  </si>
  <si>
    <t>005/AI-PVC/III/2018</t>
  </si>
  <si>
    <t>003/AI-PVC/III/2018</t>
  </si>
  <si>
    <t>004/AI-PVC/III/2018</t>
  </si>
  <si>
    <t>003/AI-MR/IV/18</t>
  </si>
  <si>
    <t>004/AI-MR/IV/18</t>
  </si>
  <si>
    <t>005/AI-MR/IV/18</t>
  </si>
  <si>
    <t>006/AI-MR/IV/18</t>
  </si>
  <si>
    <t>007/AI-MR/IV/18</t>
  </si>
  <si>
    <t>008/AI-MR/IV/18</t>
  </si>
  <si>
    <t>009/AI-MR/IV/18</t>
  </si>
  <si>
    <t>010/AI-MR/IV/18</t>
  </si>
  <si>
    <t>011/AI-MR/IV/18</t>
  </si>
  <si>
    <t>012/AI-MR/IV/18</t>
  </si>
  <si>
    <t>013/AI-MR/IV/18</t>
  </si>
  <si>
    <t>014/AI-MR/IV/18</t>
  </si>
  <si>
    <t>015/AI-MR/IV/18</t>
  </si>
  <si>
    <t>016/AI-MR/IV/18</t>
  </si>
  <si>
    <t>017/AI-MR/V/18</t>
  </si>
  <si>
    <t>018/AI-MR/V/18</t>
  </si>
  <si>
    <t>019/AI-MR/V/18</t>
  </si>
  <si>
    <t>020/AI-MR/V/18</t>
  </si>
  <si>
    <t>021/AI-MR/V/18</t>
  </si>
  <si>
    <t>022/AI-MR/V/18</t>
  </si>
  <si>
    <t>023/AI-MR/V/18</t>
  </si>
  <si>
    <t>024/AI-MR/V/18</t>
  </si>
  <si>
    <t>025/AI-MR/V/18</t>
  </si>
  <si>
    <t>026/AI-MR/V/18</t>
  </si>
  <si>
    <t>001/AI-GBBA/VI/2018</t>
  </si>
  <si>
    <t>002/AI-GBBA/VI/2018</t>
  </si>
  <si>
    <t>001/AI-GBBB/VI/2018</t>
  </si>
  <si>
    <t>002/AI-GBBB/VI/2018</t>
  </si>
  <si>
    <t>001/AI-MTC/VI/2018</t>
  </si>
  <si>
    <t>002/AI-MTC/VI/2018</t>
  </si>
  <si>
    <t>003/AI-MTC/VI/2018</t>
  </si>
  <si>
    <t>004/AI-MTC/VI/2018</t>
  </si>
  <si>
    <t>005/AI-MTC/VI/2018</t>
  </si>
  <si>
    <t>006/AI-MTC/VI/2018</t>
  </si>
  <si>
    <t>007/AI-MTC/VI/2018</t>
  </si>
  <si>
    <t>001/AI-HRD/VI/2018</t>
  </si>
  <si>
    <t>002/AI-HRD/VI/2018</t>
  </si>
  <si>
    <t>002/AI-GBJ/VI/2018</t>
  </si>
  <si>
    <t>003/AI-GBJ/VI/2018</t>
  </si>
  <si>
    <t>004/AI-GBJ/VI/2018</t>
  </si>
  <si>
    <t>005/AI-GBJ/VI/2018</t>
  </si>
  <si>
    <t>006/AI-GBJ/VII/2018</t>
  </si>
  <si>
    <t>005/AI-PPIC/VI/2018</t>
  </si>
  <si>
    <t>006/AI-PPIC/VI/2018</t>
  </si>
  <si>
    <t>002/AI-PVC/VI/2018</t>
  </si>
  <si>
    <t>001/AI-PVC/VI/2019</t>
  </si>
  <si>
    <t>001/AI-PLN/VI/2018</t>
  </si>
  <si>
    <t>002/AI-PLN/VI/2018</t>
  </si>
  <si>
    <t>003/AI-PLN/VI/2018</t>
  </si>
  <si>
    <t>001/AI-QC/VII/2018</t>
  </si>
  <si>
    <t>001/AI-PC/VII/2018</t>
  </si>
  <si>
    <t>002/AI-PC/VII/2018</t>
  </si>
  <si>
    <t>003/AI-PC/VII/2018</t>
  </si>
  <si>
    <t>004/AI-PC/VII/2019</t>
  </si>
  <si>
    <t>005/AI-PC/VII/2018</t>
  </si>
  <si>
    <t>001/AI-GBBA/VII/2018</t>
  </si>
  <si>
    <t>007/AI-PPIC/VII/2018</t>
  </si>
  <si>
    <t>002/AI-LV/VII/2018</t>
  </si>
  <si>
    <t>001/AI-LV/VII/2018</t>
  </si>
  <si>
    <t>19/LK3</t>
  </si>
  <si>
    <t>20/LK3</t>
  </si>
  <si>
    <t>21/LK3</t>
  </si>
  <si>
    <t>22/LK3</t>
  </si>
  <si>
    <t>01/LK3</t>
  </si>
  <si>
    <t>02/LK3</t>
  </si>
  <si>
    <t>03/LK3</t>
  </si>
  <si>
    <t>04/LK3</t>
  </si>
  <si>
    <t>05/LK3</t>
  </si>
  <si>
    <t>06/LK3</t>
  </si>
  <si>
    <t>07/LK3</t>
  </si>
  <si>
    <t>08/LK3</t>
  </si>
  <si>
    <t>09/LK3</t>
  </si>
  <si>
    <t>10/LK3</t>
  </si>
  <si>
    <t>11/LK3</t>
  </si>
  <si>
    <t>12/LK3</t>
  </si>
  <si>
    <t>13/LK3</t>
  </si>
  <si>
    <t>14/LK3</t>
  </si>
  <si>
    <t>15/LK3</t>
  </si>
  <si>
    <t>16/LK3</t>
  </si>
  <si>
    <t>17/LK3</t>
  </si>
  <si>
    <t>18/LK3</t>
  </si>
  <si>
    <t>003/AI-GBBB/VII/2018</t>
  </si>
  <si>
    <t>004/AI-GBBB/VII/2018</t>
  </si>
  <si>
    <t>005/AI-GBBB/VII/2018</t>
  </si>
  <si>
    <t>003/AI-GBBA/VII/2018</t>
  </si>
  <si>
    <t>004/AI-GBBA/VII/2018</t>
  </si>
  <si>
    <t>007/AI-GBJ/VII/2018</t>
  </si>
  <si>
    <t>008/AI-GBJ/VII/2018</t>
  </si>
  <si>
    <t>002/AI-QC/VII/2018</t>
  </si>
  <si>
    <t>008/AI-PPIC/X/2018</t>
  </si>
  <si>
    <t>002/AI-QC/XI/2018</t>
  </si>
  <si>
    <t>008/AI-GBJ/XI/2018</t>
  </si>
  <si>
    <t>009/AI-GBJ/XI/2018</t>
  </si>
  <si>
    <t>010/AI-GBJ/XI/2018</t>
  </si>
  <si>
    <t>011/AI-GBJ/XI/2018</t>
  </si>
  <si>
    <t>012/AI-GBJ/XI/2018</t>
  </si>
  <si>
    <t>013/AI-GBJ/XI/2018</t>
  </si>
  <si>
    <t>004/AI-PC/XI/2018</t>
  </si>
  <si>
    <t>005/AI-PC/XI/2018</t>
  </si>
  <si>
    <t>004/AI-QC/XI/2018</t>
  </si>
  <si>
    <t>008/AI-PPIC/XI/2018</t>
  </si>
  <si>
    <t>005/AI-PCU/XI/2018</t>
  </si>
  <si>
    <t>006/AI-PCU/XI/2018</t>
  </si>
  <si>
    <t>014/AI-GBJ/XI/2018</t>
  </si>
  <si>
    <t>005/AI-GBBA/XII/2018</t>
  </si>
  <si>
    <t>006/AI-GBBB/XII/2018</t>
  </si>
  <si>
    <t>001/AI-GBJ/I/2019</t>
  </si>
  <si>
    <t>002/AI-GBJ/I/2019</t>
  </si>
  <si>
    <t>001/AI-MTC/I/2019</t>
  </si>
  <si>
    <t>002/AI-MTC/I/2019</t>
  </si>
  <si>
    <t>003/AI-MTC/I/2019</t>
  </si>
  <si>
    <t>004/AI-MTC/I/2019</t>
  </si>
  <si>
    <t>005/AI-MTC/I/2019</t>
  </si>
  <si>
    <t>002/AI-HRD/I/2019</t>
  </si>
  <si>
    <t>001/AI-MV/I/2019</t>
  </si>
  <si>
    <t>002/AI-MV/I/2019</t>
  </si>
  <si>
    <t>Dirapikan</t>
  </si>
  <si>
    <t>Sebelumnya staff administrasi di Dept. PPIC hanya 2 orang setelah ada penambahan untuk jobdesknya sudah dibagi menjadi 3 jobdesk tetapi belum direvisi di form job desk masing-masing</t>
  </si>
  <si>
    <t>Jobdesk tersebut akan direvisi sesuai aktual tugas dan tanggung jawab masing-masing staff</t>
  </si>
  <si>
    <t>Prosedur produksi copper dan assembling masih gabung. Karena belum diajukan dokumennya</t>
  </si>
  <si>
    <t>dibuatkannya usulan perubahan atau revisi dokumen</t>
  </si>
  <si>
    <t>Kolom tanggal dibawah tandatangan tidak efektif karena sudah ada kolom tanggal di form bagian atas kolom, pengisian tanggal serah terima tidak efektif.</t>
  </si>
  <si>
    <t>kolom tanggal pada form akan dilengkapi dan akan diajukan perubahan dokumen setelah form yang ada hampir habis (proses retensi)</t>
  </si>
  <si>
    <t xml:space="preserve">Operator tidak konsisten mengisi label identitas </t>
  </si>
  <si>
    <t>memberi arahan kembali mengenai cara pengisian identitas RC/Grounding; koordinasi dengan bagian gudang barang jadi untuk memberikan label dan update label yang sudah ada. Setiap ada pembelian diluar standar packing busbar. Apabila ditemukan kembali akan diberikan sanksi surat peringatan dan tidak diberikan perintah kerja atau LOKP</t>
  </si>
  <si>
    <t>Pada saat audit operator sedang dalam tahap akhir proses produksi</t>
  </si>
  <si>
    <t>Memberikan arahan kepada operator dan melakukan monitoring secara berkala</t>
  </si>
  <si>
    <t>Meja / loker masih yang lama dan belum diberikan yang baru</t>
  </si>
  <si>
    <t>Mengajukan pembelian loker baru ke manajemen</t>
  </si>
  <si>
    <t>Pertimbangan Harga</t>
  </si>
  <si>
    <t>Membuat Nota Pesanan</t>
  </si>
  <si>
    <t>Belum dibuatkan rencana untuk pemasangan IK</t>
  </si>
  <si>
    <t>Order untuk pembuatan papan informasi</t>
  </si>
  <si>
    <t>Operator selalu membuka penutup  ujung screw saat awal dan akhir proses untuk membuang avalan setting awal dan akhir dan terlewat untuk menutupnya kembali</t>
  </si>
  <si>
    <t>memberikan arahan agar setelah dilakukan pengecekan langsung ditutup kembali</t>
  </si>
  <si>
    <t>Terlewat untuk diberi penandaan tempat sampah</t>
  </si>
  <si>
    <t>akan dibuatkan penandaan tempat sampah,</t>
  </si>
  <si>
    <t>Belum semua barang dipisahkan per jenis, belum update stock sisap dan lapangan</t>
  </si>
  <si>
    <t>memisahkan area dan akan dilakukan pemutihan</t>
  </si>
  <si>
    <t>Sudah dilakukan penginputan, tetapi ada yang belum verifikasi dan masuk stock gudang. Surat jalan, avalan belum verifikasi terkendala KP.KC</t>
  </si>
  <si>
    <t>Data pemutihan segera diverifikasi KP QC yang belum verifikasi akan konfirmasi ke planning QC.SKC; koordinasi ke bagian terkait agar KP.KC yang belum segera diselesaikan</t>
  </si>
  <si>
    <t>Perubahan pada program aplikasi</t>
  </si>
  <si>
    <t>Melakukan perubahan pada format print out BPBB kepada pihak terkait</t>
  </si>
  <si>
    <t>Stock minimum sudah ada namu tidak tercatat dalam form stock minimum yang telah terverifikasi dengan nomor F.02.01.00.03</t>
  </si>
  <si>
    <t>Mencatat daftar stock minimum dalam form yang terverifikasi nomor dokumen F.02.01.00.03</t>
  </si>
  <si>
    <t xml:space="preserve">Surat mutasi tidak tersimpan di file yang bersangkutan </t>
  </si>
  <si>
    <t>Sudah dilakukan dan penertiban penyimpanan file</t>
  </si>
  <si>
    <t>Surat pengangkatan tidak tersimpan di file yang bersangkutan. Hanya tersimpan surat perjanjian kerja pengganti surat kesepakatan kerja waktu tertentu</t>
  </si>
  <si>
    <t>inkonsisten dam kurang peduli akan pentingnya APD untuk keselamatan kerja.</t>
  </si>
  <si>
    <t>memberi teguran kepada operator tersebut jika kedapatan melakukannya lagi dan harus siap menerima sangsi ; sosialisasi dan konsisten menggunakan APD pada saat bekerja</t>
  </si>
  <si>
    <t>IK belum direview sehingga tidak update dengan aktual</t>
  </si>
  <si>
    <t>Dilakukan perubahan dokumen IK ukuran paku</t>
  </si>
  <si>
    <t>tabel formula masih mencari yang lebih baik dan efisien</t>
  </si>
  <si>
    <t>usulan perubahan</t>
  </si>
  <si>
    <t>Prosedur belum direview</t>
  </si>
  <si>
    <t>berita acara dan surat jalan return terselip</t>
  </si>
  <si>
    <t>surat jalan return di input ke program; penetiban/kerapihan administrasi agar dokumen tidak tercampur lagi dan sudah dilakukan penginputan (bukti terlampir)</t>
  </si>
  <si>
    <t>Tidak teliti saat memberi perintah potong/olah gudang dikarenakan salah mendengar informasi melalui dari kenari dan informasi tidak jelas.</t>
  </si>
  <si>
    <t>lebih teliti, serta meningkatkan koordinasi dengan orang lapangan dan diberikan surat peringatan juga memastikan kembali setiap informasi order potong melalui email maupun tertulis, koordinasi lebih intens dan mengupdate setiap orderan jua mengarsip setiap perintah irder potong kedalam bukti tertulis untuk diinformasikan terhadap manager terkait agar mendapat persetujuan &amp; pengecekan proses kerja.</t>
  </si>
  <si>
    <t>Reminder pada Outlook Hilang setelah diupdate dengan server baru</t>
  </si>
  <si>
    <t>dilakukan kalibrasi untuk Counter Meter GDBJ 1 R,1600</t>
  </si>
  <si>
    <t>Sudah diajukan perubahan dari purchasing, masih belum terupdate di MR</t>
  </si>
  <si>
    <t>Belum ada Jadwal Penggantian secara berkala untuk tinta printer</t>
  </si>
  <si>
    <t>Mengaganti tinta printer dengan yang baru</t>
  </si>
  <si>
    <t>IK tercantum lokasi pengiriman dan kontrak dari marketing tapi dilapangan tidak ada</t>
  </si>
  <si>
    <t>revisi IK konfirmasi ke departemen Marketing; IK sudha direvisi IK.08.01.01 Pengemasan &amp; Penandaan Produk pada Haspel tanggal 10 Desember 2018</t>
  </si>
  <si>
    <t>garpu forklift tidak/kurang tinggi tidak bisa menggapai area rak ke 3 (atas)</t>
  </si>
  <si>
    <t>order forklit dengan garpu lebih tinggi, tunggu ACC manajemen order tangga tinggi 3 meteran; tangga sudah ada dan telah digunakan</t>
  </si>
  <si>
    <t>inkonsistensi dalam penyampaian informasi secara tertulis, hanya via telpon saja.</t>
  </si>
  <si>
    <t xml:space="preserve">setiap ada pemunduran kedatangan barang harus di informasikan secara resmi by email &amp; hard paper (di print);informasikan ke bagian terkait </t>
  </si>
  <si>
    <t xml:space="preserve">Ada ketidak sesuaian form dengan prosedur, di prosedur hanya tercantum bagian terkait, sedangkan di form sample ada departemen lainnya </t>
  </si>
  <si>
    <t>Segera diajukan perubahan dokumen dengan perubahannya dan sudah dilakukan perubahan form sample</t>
  </si>
  <si>
    <t>Tidak ada sosialisasi safety talk pada bulan September, Oktober dan Nopember 2018</t>
  </si>
  <si>
    <t>Dibuatkan sosialisasi safety talk untuk bulan Desember 2018; dan akan dilaksanakan sosisalisasi safety talk setiap bulannya</t>
  </si>
  <si>
    <t>tidak konsistennya operator dalam melakukan verifikasi tanda tangan operator. Didalam (form penyerahan hasil produksi Mesin Up Casting)</t>
  </si>
  <si>
    <t>lebih teliti lagi didalam memverifikasi hasil penyerahan hasil produksi mesin up casting, agar hal tersebut tidak terulang kembali</t>
  </si>
  <si>
    <t xml:space="preserve">tidak konsistennya operator dalam mengisi pengecekan (pemeriksaan hoist di bulan november 2018) </t>
  </si>
  <si>
    <t>setiap operator setiap harinya harus mengisi (form pemeriksaan hoist) agar kejadian tidak terulang lagi apabila ditemukan belum ada pengisian maka operator tsb akan mengisikan ulang form pemeriksaan yang terlewat sebelum melakukan serah terima tugas selanjutnya</t>
  </si>
  <si>
    <t>kabel hitam atau kotor bergaris sudah ada saat barang dari produksi atau QC</t>
  </si>
  <si>
    <t>akan dilakukan pembersihan kabel, jika kabel atau barang tersebut kotor dia rea gudang atau terpapar debu dan sejenisnya; dilakukan revisi IK dan mensosialisasikannya kepada operator IK.08.01.06 Pemeriksaan Barang Jadi Rev 1 tanggal 10 Des 2018</t>
  </si>
  <si>
    <t>Belum pemutihan Stock Open Bravo</t>
  </si>
  <si>
    <t>&lt;=== Masukan Sumber PTKP</t>
  </si>
  <si>
    <t>Laporan Hasil Audit MR 2019</t>
  </si>
  <si>
    <t>Pilih Sumber PTKP</t>
  </si>
  <si>
    <t>Kembali Ke Global</t>
  </si>
  <si>
    <t>Dll</t>
  </si>
  <si>
    <t>Pilih Departemen</t>
  </si>
  <si>
    <t>&lt;=== Masukan Departemen</t>
  </si>
  <si>
    <t>Total PTKP</t>
  </si>
  <si>
    <t>Produktifitas</t>
  </si>
  <si>
    <t>Tahun</t>
  </si>
  <si>
    <t>Tahun PTKP</t>
  </si>
  <si>
    <t>Bulan PTKP</t>
  </si>
  <si>
    <t>All</t>
  </si>
  <si>
    <t>Close</t>
  </si>
  <si>
    <t>Open (Progress)</t>
  </si>
  <si>
    <t>Belum Ada Tanggal Target</t>
  </si>
  <si>
    <t>Reschedule 1x</t>
  </si>
  <si>
    <t>Reschedule 2x</t>
  </si>
  <si>
    <t>Nama Departemen</t>
  </si>
  <si>
    <t>Total</t>
  </si>
  <si>
    <t>Status PTKP</t>
  </si>
  <si>
    <t>Qty</t>
  </si>
  <si>
    <t>Detail Sumber PTKP</t>
  </si>
  <si>
    <t>Parameter Produktifitas</t>
  </si>
  <si>
    <t>Close dari Open</t>
  </si>
  <si>
    <t>Close dari Reschedule 1x</t>
  </si>
  <si>
    <t>Close dari Reschedule 2x</t>
  </si>
  <si>
    <t>Rumus</t>
  </si>
  <si>
    <t>sample tgl 27 feb 2019 No Op 413 s.d 416 Filler B3 Hitam MV 650KG @ 4</t>
  </si>
  <si>
    <t>F.04.01.00.04</t>
  </si>
  <si>
    <t>Penyerahan Hasil Produksi</t>
  </si>
  <si>
    <t>sample No Lot 34 tgl produksi 27 februari 2019 s.d 27 agustus 2019 @ 825kg B1 Hitam</t>
  </si>
  <si>
    <t>F.04.01.00.03</t>
  </si>
  <si>
    <t>Label Hasil Produksi</t>
  </si>
  <si>
    <t>sample No 01597,01598,01599/II/19 Filler B3 Hitam MV No Lot 413-416 Mesin PVC-B</t>
  </si>
  <si>
    <t>F.04.01.00.02</t>
  </si>
  <si>
    <t>LOKP</t>
  </si>
  <si>
    <t>sample Filler B1 Hitam No Lot 33-34</t>
  </si>
  <si>
    <t>F.04F01F00F01</t>
  </si>
  <si>
    <t>IK sesuai dengan kondisi di lapangan</t>
  </si>
  <si>
    <t>Proses produksi mesin PVC B</t>
  </si>
  <si>
    <t>001/AI-PCU/II/2019</t>
  </si>
  <si>
    <t xml:space="preserve">indikasi bahaya terhadap proses pemotongan/pengikisan di start awal mesin draw bench (keluar dies) dan pemotongan finishing terpental material sisa potongan scrapt yang bisa melukai anggota badan dikarenakan belum tersdianya safety glass dan pelindung </t>
  </si>
  <si>
    <t>IK.05.00.08</t>
  </si>
  <si>
    <t>Safety Mesin Draw Bench</t>
  </si>
  <si>
    <t>sudah sesuai dengan implementasi di lapangan sampel cooper busbar 1 btg 10x200x4 mtr tgl prod 26 feb 2019 no order 1902038; RC 1902004 @ 7 size 3x25 qty 10 btg</t>
  </si>
  <si>
    <t>IK.05.00.10</t>
  </si>
  <si>
    <t xml:space="preserve">IK Packing/Pengemasan Produk Cooper </t>
  </si>
  <si>
    <t>sudah sesuai dengan implementasi di lapangan</t>
  </si>
  <si>
    <t>IK.05.00.09</t>
  </si>
  <si>
    <t>IK Mesin Bending</t>
  </si>
  <si>
    <t>sampel tgl 2 jan 2019; no 2/2019; avalan grounding 170 kg</t>
  </si>
  <si>
    <t>F.05.00.00.08</t>
  </si>
  <si>
    <t>Penyerahan Avalan &amp; Return Bahan Baku</t>
  </si>
  <si>
    <t>sample biru/import cooper busbar 1 btg 10 x 200 x 4 mtr; tgl prod 26 feb 2019; no order 1902038</t>
  </si>
  <si>
    <t>Serah Terima Barang</t>
  </si>
  <si>
    <t>sampel tgl 22 feb 2019 size 12,5 no coil 1.CC.II.037 netto 733 kg</t>
  </si>
  <si>
    <t>F.05.00.00.03</t>
  </si>
  <si>
    <t>Label Identitas</t>
  </si>
  <si>
    <t>No. 002/II/19  uk 10x80x4m = 1,454,5 kg / 26 pak total 51 btg</t>
  </si>
  <si>
    <t>F.05.00.00.07</t>
  </si>
  <si>
    <t>Check Sheet Mesin Drwa Bench</t>
  </si>
  <si>
    <t xml:space="preserve">No.040/II/19 tanggal 26 februari 2019 Proses Cooper Busbar 10x80x4m </t>
  </si>
  <si>
    <t>F.05.00.00.01</t>
  </si>
  <si>
    <t>Mesin Drwan Bench sudah sesuai dengan instruksi kerja yang berlaku dan implementasi di lapangan sample produksi Grounding Upcast 27' menjadi 1'   26 Feb 2019</t>
  </si>
  <si>
    <t>IK Mesin Draw Bench</t>
  </si>
  <si>
    <t>sampel quisioner Mitraida Nusantara Elektrik</t>
  </si>
  <si>
    <t>F.09.04.00.04</t>
  </si>
  <si>
    <t>Keluhan Pelanggan</t>
  </si>
  <si>
    <t>sample order PT. Bintang Teknik Bersaudara tujuan Medan 28 desember 2018 : AAAC 185 mm2  (10,000mtr) &amp; AAAC 240 mm2 (20,000mtr)</t>
  </si>
  <si>
    <t>Prosedur Penagihan</t>
  </si>
  <si>
    <t>sample dilakukan kepada JO &amp; DO PT. Tosplant</t>
  </si>
  <si>
    <t>F.09.00.00.01; F.09.02.00.05; F.09.01.00.01</t>
  </si>
  <si>
    <t xml:space="preserve">dapat ditampilkan job desc masing2 staff Marketing </t>
  </si>
  <si>
    <t>Struktur &amp; Jobdesc</t>
  </si>
  <si>
    <t>dapat ditampilkan periode bulan januari 2019</t>
  </si>
  <si>
    <t>dpt ditampilkan NP cathode cooper PT. Smelting Indonesia</t>
  </si>
  <si>
    <t>dapat ditampilkan job desc masing2 staff di gbb</t>
  </si>
  <si>
    <t>Penerimaan Rongsok Tembaga/ Scrapt Tembaga Rongsok dengan angkutan F8191GY  1,407 kg (B) + 501 kg (C) = 1,908 kg / 1 ton) The 4 Team</t>
  </si>
  <si>
    <t>sample gas tabung elpigi @ 12kg</t>
  </si>
  <si>
    <t>belum ada return barang yang dilakukan</t>
  </si>
  <si>
    <t>sample nota pesanan sarung tangan dan talk haecin</t>
  </si>
  <si>
    <t>sample stock talk haecin min 100; acetelyn min 18; acetelyn min 18 &amp; pylox biru no 103 min 12 masih dalam stock aman</t>
  </si>
  <si>
    <t>V</t>
  </si>
  <si>
    <t>Memberikan pelatihan atau kompetensi untuk menginvestigasi secara sistematis</t>
  </si>
  <si>
    <t>Melakukan investigasi dengan menerapkan 5W 1H</t>
  </si>
  <si>
    <t>Tidak menerapkan 5W  1H saat investigasi</t>
  </si>
  <si>
    <t>026/ALS/X/17</t>
  </si>
  <si>
    <t>Laporan Investigasi kecelakaan kerja belum sistimatis menggali sebab langsung dan sebab tidak langsung.</t>
  </si>
  <si>
    <t>Monitoring Secondary Containment untuk bahan Kimia Cair di Maintenance</t>
  </si>
  <si>
    <t xml:space="preserve">Pemindahan tangki solar ke area yang telah disediakan yang sudah terdapat secondary containment yang sesuai dengan standarnya </t>
  </si>
  <si>
    <t>Tangki solar akan dipindah ke tempat khusus yang sudah tersedia secondary containment secara bertahap dan sudah 2 tangki yang sudah dipindah. Untuk tanki yang disamping diesel belum dipindah dikarenakan masih ada isi. Dikosongkan dulu baru dipindah</t>
  </si>
  <si>
    <t>025/ALS/X/17</t>
  </si>
  <si>
    <t>Tanki solar disamping ruang diesel tidak diberi seconday containment sesuai dengan persyarata pada peratauran tetang Bejana Tekan dan Tanki Timbun.</t>
  </si>
  <si>
    <t>Memberikan pelatihan kepada teknisi maintenance terkait prosedur LOTO</t>
  </si>
  <si>
    <t>Memasang lock out pada mesin yang sedang mengalami kerusakan dan sedang perbaikan</t>
  </si>
  <si>
    <t>Inkonsisten teknisi terhadap prosedur LOTO</t>
  </si>
  <si>
    <t>024/ALS/X/17</t>
  </si>
  <si>
    <t>Mesin Bunching E diberi tanda danger tag, namun tidak diberi lock out.</t>
  </si>
  <si>
    <t>- Pemantauan pada saat pengujian dan kelengkapan dokumen hasil pengujiannya.     'Sosisalisasikan kepada Administrasi untuk mendokumentasikan File Administrasi terkait Maintenance.</t>
  </si>
  <si>
    <t>Meminta dokumen hasil pengujian ke lembaga terkait.</t>
  </si>
  <si>
    <t>Kurang kepedulian administrasi dalam mendokumentasikan hasil pengujian</t>
  </si>
  <si>
    <t>023/ALS/X/17</t>
  </si>
  <si>
    <t>Berita Acara Pemeliharaan Trafo 2015 tidak ada dokumentasi hasil pengujiannya.</t>
  </si>
  <si>
    <t>Monitoring implementasi review dan evaluasi safety guard / safety device</t>
  </si>
  <si>
    <t>Mensosialisasikan prosedur terkait</t>
  </si>
  <si>
    <t>Prosedur machine safety belum disosialisasikan kepada departemen terkait</t>
  </si>
  <si>
    <t>022/ALS/X/17</t>
  </si>
  <si>
    <t>Prosedur Machine Safety mensyaratkan review dan evaluasi safety guarding / safety device tetapi review ini belum diimplementasikan. Pada prakteknya masih banyak benda-benda bergerak tanpa safety guard / device. Contoh : Mesin Laying Up A, Fine Drawing</t>
  </si>
  <si>
    <t xml:space="preserve">1. Membuat stok minimum safety valve untuk cadangan
2. Pemantauan berkala terhadap penandaan pada pressure gauge
</t>
  </si>
  <si>
    <t xml:space="preserve">1. Mengganti safety valve dengan ukuran 4 kg/cm2
2. Memberi tanda garis merah pada semua pressure gauge
</t>
  </si>
  <si>
    <t xml:space="preserve">1. Tidak tersedianya safety valve dengan ukuran 4 kg/cm3 pada saat penggantian safety valve
2. Kurangnya pengetahuan terkait pressure gauge
</t>
  </si>
  <si>
    <t>021/ALS/X/17</t>
  </si>
  <si>
    <t>Technical drawing boiler menyebutkan Safety Valve 10 kg/cm2. Informasi setting tekanan pada Safety Valve pada boiler tidak dalam laporan pengesahan ulang pemakaian pesawat uap 11 April 2017. Tekanan kerja boiler dalam dokumen pengesahan tersebut 4kg/cm2. (Telah dilakukan bypass untuk pengeluaran uap sebelum safety valve).; Pressure gauge tidak dilengkapi dengan tanda (garis merah) untuk mengetahui tekanan operasi maksimum.</t>
  </si>
  <si>
    <t>Pemantauan pada saat pengujian</t>
  </si>
  <si>
    <t>Melakukan pengukuran kebisingan di beberapa titik dimulai dari titik yang terbising</t>
  </si>
  <si>
    <t xml:space="preserve">Belum melakukan pengukuran kebisingan pada berbagai titik di dalam ruang produksi </t>
  </si>
  <si>
    <t>020/ALS/X/17</t>
  </si>
  <si>
    <t>Laporan pengukuran kebisingan 2017 terlalu terbatas karena hanya menyatakan kebisingan di ruang produksi. Diperlukan pengukuran kebisingan pada berbagai titik termasuk dalam ruang produksi itu agar dapat diketahui pola kebisingan di tempat kerja</t>
  </si>
  <si>
    <t>Setiap peraturan akan dilakukan review secara maksimal</t>
  </si>
  <si>
    <t>Mengajukan untuk pelatihan eksternal  ahli K3 listrik</t>
  </si>
  <si>
    <t>Belum review secara maksimal permenaker no.12 tahun 2015</t>
  </si>
  <si>
    <t>019/ALS/X/17</t>
  </si>
  <si>
    <t>Laporan evaluasi pemenuhan PPL terhadap kompetensi K3 kelistrikan dinyatakan telah memenuhi (C) dengan bukti pelatihan teknisi K3 listrik, padahal sesuai dengan permenaker 12 tahun 2015 kebutuhan kompetensi K3 kelistrikan adalah ahli K3 listrik karena mempunya genset sekitar 2000 kVa secara total</t>
  </si>
  <si>
    <t>Akan diregistrasi kriteria untuk prosedur yang akan diavalkan ke prosedur pengiriman (PS.08.02)</t>
  </si>
  <si>
    <t>Akan dibuatkan kriteria-kriteria untuk produk-produk yang harus atau akan diavalkan</t>
  </si>
  <si>
    <t>Produk yang akan diavalkan berdasarkan hasil pengecekan saat akan ada order barang</t>
  </si>
  <si>
    <t>018/ALS/X/17</t>
  </si>
  <si>
    <t>Potensi penurunan kualitas barang jadi karena penyimpanan jangka panjang dan mungkin barang jadi tersebut diavalkan namun kriteria untuk kondisi tersebut belum dibakukan</t>
  </si>
  <si>
    <t>Memastikan setiap kedatangan talk haicheng, pallet penyimpanan dalam kondisi baik</t>
  </si>
  <si>
    <t>Koordinasi dengan purchasing untuk memastikan pallet penyimpanan talk haicheng dalam kondisi baik</t>
  </si>
  <si>
    <t xml:space="preserve">Pallet penyimpanan talk haicheng milik supplier </t>
  </si>
  <si>
    <t>017/ALS/X/17</t>
  </si>
  <si>
    <t>Terdapat kerusakan pada pallet penyimpanan talk haicheng yang dapat menyebabkan kemasan pecah dan tumpahan</t>
  </si>
  <si>
    <t>Monitoring pelaksanaan standar tersebut</t>
  </si>
  <si>
    <t>Akan dibuatkan standar penumpukan barang di rak</t>
  </si>
  <si>
    <t>Karena tempat penumpukan barang/ rak baru terpasang sehingga belum ada standar penumpukan barang</t>
  </si>
  <si>
    <t>016B/ALS/X/17</t>
  </si>
  <si>
    <t>Standar penumpukan untuk kabel roll belum ditentukan</t>
  </si>
  <si>
    <t>Monitoring penyimpanan bahan baku sesuai IK</t>
  </si>
  <si>
    <t xml:space="preserve">Revisi IK penyimpanan </t>
  </si>
  <si>
    <t>IK penyimpanan bahan baku belum diupdate</t>
  </si>
  <si>
    <t>016A/ALS/X/17</t>
  </si>
  <si>
    <t>Pada IK penyimpanan hanya untuk penumpukan vertikal tetapi untuk penyimpanan horizontal (round wire) tidak disebutkan dalam IK</t>
  </si>
  <si>
    <t xml:space="preserve">Memastikan setiap perpindahan bahan baku (kimia) terlampir LIBK-nya </t>
  </si>
  <si>
    <t>Memasang (melampirkan) LIBK Talk Haicheng di area penyimpanan</t>
  </si>
  <si>
    <t>Penyimpanan Talk Haicheng baru dipindahkan ke Rak Penyimpanan yang baru, sehingga LIBK-nya belum dilampirkan  ditempat tersebut</t>
  </si>
  <si>
    <t>015/ALS/X/17</t>
  </si>
  <si>
    <t>Ditemukan terdapat Talk Haicheng tidak dilengkapi dengan LIBK</t>
  </si>
  <si>
    <t>Labeling / diberi keterangan</t>
  </si>
  <si>
    <t>Menyediakan kembali tempat sampah LB3 dan spill kit di area tersebut</t>
  </si>
  <si>
    <t>Sudah tersedia tetapi pada saat audit tidak ada di lokasi karena ada yang memindahkan</t>
  </si>
  <si>
    <t>014/ALS/X/17</t>
  </si>
  <si>
    <t>Beberapa ketidakkonsistenan pengendalian operasional terjadi pada area bengkel yaitu tempat sampah LB3 dan spill kit tidak tersedia</t>
  </si>
  <si>
    <t>Setiap pencapain sasaran mutu yang tidak tercapai akan ditindak lanjuti melalui PTKP</t>
  </si>
  <si>
    <t>Pembuatan action plan akan dikoordinasikan dengan departemen terkait</t>
  </si>
  <si>
    <t>Sudah dibuat action plan terkait tidak tercapainya sasaran down time tapi hanya sebatas internal saja (hanya departemen Maintenance)</t>
  </si>
  <si>
    <t>013/ALS/X/17</t>
  </si>
  <si>
    <t>Tidak terdapat action plan untuk tindakan koreksi terhadap tidak tercapainya target downtime mesin</t>
  </si>
  <si>
    <t>Melakukan review antara klausal terbaru dengan prosedur yang ada setiap upgrade versi terbaru</t>
  </si>
  <si>
    <t>Revisi prosedur Identifikasi Aspek dan Bahaya (PS.12.05) dengan menambahkan  mapping Life Cycle Perspective</t>
  </si>
  <si>
    <t>Penambahan revisi dokumen terkait versi 2015 belum dilakukan secara optimal</t>
  </si>
  <si>
    <t>012/ALS/X/17</t>
  </si>
  <si>
    <t>Meskipun telah dicatat bahwa beberapa program relevan dengan perspektif Life Cycle Perspective, tetapi belum dikendalikan dalam sistem manajemen</t>
  </si>
  <si>
    <t>Akan dilakukan review terhadap EA HIRA secara berkala</t>
  </si>
  <si>
    <t>Review EA HIRA</t>
  </si>
  <si>
    <t>Baru memahami cara review EA HIRA</t>
  </si>
  <si>
    <t>011/ALS/X/17</t>
  </si>
  <si>
    <t>Beberapa area belum direview EA HIRA secara berkala. Seperti, Produksi Assembling dan PVC yang terakhir direview pada 2015.</t>
  </si>
  <si>
    <t>Menyediakan tempat khusus untuk menempelkan formasi LIBK</t>
  </si>
  <si>
    <t>Menempelkan LIBK di area penyimpanan thinner 619</t>
  </si>
  <si>
    <t>LIBK ditempel pada drumnya sehingga saat ganti drum LIBK tertinggal di drum yang lama</t>
  </si>
  <si>
    <t>010/ALS/X/17</t>
  </si>
  <si>
    <t>Untuk proses pendinginan pada area Draw Bench menggunakan thinner 619 dicampur dengan air. Tetapi, LIBK belum tersedia di area penyimpanan thinner 619</t>
  </si>
  <si>
    <t>Memastikan lantai menggunakan flat baru tidak banyak sambungan</t>
  </si>
  <si>
    <t>Koordinasi dengan bagian terkait mengenai pengadaan flat untuk pembuatan lantai baru menggunakan bahan flat</t>
  </si>
  <si>
    <t>Lantai banyak celah dikarenakan banyak sambungan flat pada saat pembuatan lantainya</t>
  </si>
  <si>
    <t>009/ALS/X/17</t>
  </si>
  <si>
    <t>Di lantai dua mesin pencampur, itu terbuat dari plat baja. Namun, ada banyak celah lantai yang berpotensi menurunkan minyak dan pigmen DOP ke lantai paving blok</t>
  </si>
  <si>
    <t>Memastikan tempat sampah sudah lengkap dan berada pada tempatnya</t>
  </si>
  <si>
    <t>Membuat kembali identitas tempat sampah limbah berbahaya (B3) yang baru</t>
  </si>
  <si>
    <t>Identitas tempat sampah untuk limbah B3 terlepas dari tempatnya</t>
  </si>
  <si>
    <t>008/ALS/X/17</t>
  </si>
  <si>
    <t>Tempat sampah limbah B3 belum tersedia di area pencampuran/PVC. Tempat sampah yang ada yang disebutkanl untuk limbah B3 tetapi tidak ada identitaslabel limbah B3</t>
  </si>
  <si>
    <t>Dimasukan ke Daftar &amp; Jadwal Kalibrasi</t>
  </si>
  <si>
    <t>Akan dikoordinasikan dengan bagian terkait untuk dikalibrasi</t>
  </si>
  <si>
    <t>Alat ukur belum diajukan untuk dikalibrasi</t>
  </si>
  <si>
    <t>007/ALS/X/17</t>
  </si>
  <si>
    <t>Terdapat 2 alat ukur di area PVC tidak ada identitas status kalibrasi</t>
  </si>
  <si>
    <t>Melengkapi seluruh persyaratan kompetensi pada lembar jobdesc maupun lembar evaluasi, dan mereview spesifikasi jabatan pada setiap jobdesc. Disesuaikan juga dengan spesifikasi dan hardskill yang dibutuhkan.</t>
  </si>
  <si>
    <t>Setiap persyaratan kompetensi yang dibutuhkan untuk suatu jabatan agar disyaratkan secara lengkap baik hard competency maupun soft competency dan akan ditambahkan kompetensi untuk hard skill pada setiap jabatan</t>
  </si>
  <si>
    <t>Kompetensi hard skill sudah ada secara detail di evaluasi kompetensinya dan beberapa jobdesk sudah menjelaskan kompetensi hardskill. Tapi dikarenakan saat update jobdesc lebih fokus pada penjelasan tugas-tugas dan wewenang. Maka ada beberapa jobdesc yang belum terupdate. evaluasi kompetensi K3L dinilai pada lembar terpisah</t>
  </si>
  <si>
    <t>006/ALS/X/17</t>
  </si>
  <si>
    <t>Spesifikasi pekerjaan yang berkaitan dengan pendidikan dan soft skill telah disebutkan dalam deskripsi pekerjaan. Tetapi kompetensi hard skill yang disebutkan dalam F.11.03.00.05 "Evaluasi Kompetensi" belum tercatat dalam deskripsi pekerjaan. Selain itu, persyaratan keterampilan hard skill belum memenuhi persyaratan kompetensi untuk sistem lingkungan. Semua persyaratan hard skill hanya ditentukan untuk sistem mutu. (contoh: Evaluasi Kompetensi Produksi Assembling dan QA/QC)</t>
  </si>
  <si>
    <t>Setiap terjadi perubahan struktur organisasi maka seluruh elemen yang dibutuhkan segera diupdate, kebutuhan kualifikasi dijadikan kompetensi inti di semua level terkait kebijakan sistem.</t>
  </si>
  <si>
    <t xml:space="preserve">Segera diupdate </t>
  </si>
  <si>
    <t>Sejak tanggal 31 Agustus 2017 terjadi perubahan struktur organisasi dalam team MS yang langsung dipimpin oleh MR yang mana sedianya MR dibawah koordinasi MS yang membawahi MR dan HSE Officer. Ketika audit berlangsung belum diupdate seluruh keperluan perubahan organisasi. pada saat update JobDesc belum memperhatikan kualifikasi yang dipersyaratkan, yang diperhatikan hanya tugas yang harus dikerjakan.</t>
  </si>
  <si>
    <t>005/ALS/X/17</t>
  </si>
  <si>
    <t>Uraian tugas MR yang disetujui pada bulan April 2016, disebutkan bahwa MR memiliki tanggung jawab untuk memantau Mutu &amp; LK3. Tetapi spesifikasi jabatan mensyaratkan pemahaman ISO 9001: 2008, bukan standar ISO 9001: 2015. Di sisi lain pemahaman ISO 14001 dan OHSAS 18001 belum dibutuhkan</t>
  </si>
  <si>
    <t>Monitoring aspek lingkungan pada design sheet produk baru</t>
  </si>
  <si>
    <t>Ditambahkan identifikasi aspek yang terdampak pada lingkungan pada pengembangan produk</t>
  </si>
  <si>
    <t>Belum mengetahui pada design sheet harus ditambahkan aspek lingkungan pada pengembangan produk baru</t>
  </si>
  <si>
    <t>004/ALS/X/17</t>
  </si>
  <si>
    <t>Pada tahap pengembangan produk baru, laporan hasil kegiatan ini belum mengidentifikasi aspek lingkungan yang berdampak pada produk baru yang dikembangkan. Misalnya laporan pengembangan terakhir di bulan Juli 2017</t>
  </si>
  <si>
    <t>Meminta revisi prosedur komunikasi HSE</t>
  </si>
  <si>
    <t>Langkah ke depan penyampaian informasi ke supplier akan dilakukan setiap awal tahun (kepada seluruh supplier) dan akan dimintakan konfirmasi balik dari supplier baru bisa proses PO</t>
  </si>
  <si>
    <t>Kurang konsistensi dan kurangnya respon dari supplier</t>
  </si>
  <si>
    <t>003/ALS/X/17</t>
  </si>
  <si>
    <t>Secara lisan disebutkan bahwa semua persyaratan lingkungan dan peraturan perusahaan diinformasikan kepada pemasok dalam setiap proses pembelian melalui PO (contohi PO No. 1468/D/IX/17 PT Riken Indonesia dan PO No. 1450/D/V/III/17 PT Bukit Surya Mas), tetapi tidak dapat dibuktikan hal tersebut telah dikomunikasikan ke pemasok</t>
  </si>
  <si>
    <t>Monitoring sosialisasi LK3 kepada pemasok setiap 1 tahun</t>
  </si>
  <si>
    <t>Revisi prosedur Komunikasi, Konsultasi &amp; Partisipasi (PS.12.09)</t>
  </si>
  <si>
    <t>Belum melakukan review terhadap prosedur terkait dengan integrasi prosedur pembelian</t>
  </si>
  <si>
    <t>002/ALS/X/17</t>
  </si>
  <si>
    <t>Komunikasi persyaratan lingkungan dan peraturan perusahaan belum tercakup dalam prosedur komunikasi eksternal PS.12.09.</t>
  </si>
  <si>
    <t>Rencana pencapaian juga akan direview efektifitasnya pada meeting monitoring pencapaian sasaran mutu</t>
  </si>
  <si>
    <t>Menambahkan rencana pencapaian dalam monitoring Sasaran mutu</t>
  </si>
  <si>
    <t>Monitoring hanya terbatas pada target dan dokumen terkait sasaran. Rencana pencapaian hanya sebatas apabila terjadi ketidaktercapaian sasaran  (action plan) per periode</t>
  </si>
  <si>
    <t>001/ALS/X/17</t>
  </si>
  <si>
    <t>Perencanaan untuk mencapai sasaran mutu 2017 belum ditentukan secara khusus</t>
  </si>
  <si>
    <t>selalu di buatkan sesuai dengan prosedur kompetensi karyawan softcopy</t>
  </si>
  <si>
    <t>data karyawan sudah ada dalam bentuk softcopy sample (qa/qc)</t>
  </si>
  <si>
    <t xml:space="preserve"> </t>
  </si>
  <si>
    <t>mengkroscek ulang pada saat memasukan berat pada surat jalan sehingga tidak terjadi kesalahan kembali</t>
  </si>
  <si>
    <t>merivisi berat pada surat jalan dan berkordinasi ke kenari juga memberikan sangsi pada staff yang melakukan kesalahan</t>
  </si>
  <si>
    <t>luput kiloan manual di system SISAP sehingga salah memasukan jumlah berat pada surat jalan tgl 22 januari 2019 muatan Tasrun. Pic Ari Seno Aji staff Gudang</t>
  </si>
  <si>
    <t>07/PI-GBJ/II/2019</t>
  </si>
  <si>
    <t>Ditemukan kabel Project NYRGBY 3x2,5 mm2 (untuk polytama) panjang 2000 meter di potong 3 @ 25 mtr untuk order pasar NYFGBY. Hal tersebut bisa menyebabkan mundurnya Delivery Schedule.</t>
  </si>
  <si>
    <t>06/PI-GBJ/II/2019</t>
  </si>
  <si>
    <t>Surat Jalan 0260/IK/I/19 salah surat jalan A2C 150 STD, seharusnya A3C 150 STD (dikoreksi setelah 20 hari)</t>
  </si>
  <si>
    <t>05/PI-GBJ/II/2019</t>
  </si>
  <si>
    <t>Surat Jalan 0153/IK/I/19 salah kirim barang karena salah Semprot Haspel (kabel T. 4x16 di semprot T. 3x35+25 Merindo)</t>
  </si>
  <si>
    <t>DASHBOARD REPORT MS</t>
  </si>
  <si>
    <t>- PTKP</t>
  </si>
  <si>
    <t>Detail</t>
  </si>
  <si>
    <t>- Produktifitas PTKP</t>
  </si>
  <si>
    <t>Dashboard</t>
  </si>
  <si>
    <t>Open</t>
  </si>
  <si>
    <t>Status Close</t>
  </si>
  <si>
    <t>Total Close</t>
  </si>
  <si>
    <t>Kabel NYA</t>
  </si>
  <si>
    <t>(Complain Artha Jaya Pekalongan) kiriman tgl 26 januari 2019 No Resi 032927 merk Pulung 2,5 keras sekali</t>
  </si>
  <si>
    <t>Syahwani</t>
  </si>
  <si>
    <t>apabila ditemukan belum ada pengisian maka operator tsb akan mengisikan ulang form pemeriksaan yang terlewat sebelum melakukan serah terima tugas selanjutnya</t>
  </si>
  <si>
    <t>Yohanes Todo</t>
  </si>
  <si>
    <t>laporan Investogasi</t>
  </si>
  <si>
    <t>Sariwanti &amp; Dhany</t>
  </si>
  <si>
    <t>LIBK</t>
  </si>
  <si>
    <t>PS.12.14</t>
  </si>
  <si>
    <t>Timbangan</t>
  </si>
  <si>
    <t>meminimalisir kejadian tersebut apabila terulang kembali, maka LKP tidak akan diterima sebelum ada tanda tangan operator tsb.</t>
  </si>
  <si>
    <t>Presentasi</t>
  </si>
  <si>
    <t>Dilakukan sampling bukti penerimaan bahan baku tanggal 5 Juni 2018 dengan nomor 1601775, nomor dokumen pada form tersebut tidak sesuai dengan registrasi, File BPBB bulan Juni dapat ditunjukan, diarsip dengan baik</t>
  </si>
  <si>
    <t>009/AI-PPIC/X/2018</t>
  </si>
  <si>
    <t>ke</t>
  </si>
  <si>
    <t>Y</t>
  </si>
  <si>
    <t>Prosedur MCU sudah sesuai dengan kenyataan sebenarnya dikarenakan menurut prosedur untuk karyawan baru di awal akan dilakukan proses MCU . Untuk periode penerimaan karyawan di bulan September 2018 belum dilakukan diakrenakan menunggu oproses pengajuan berikutnya seusai dengan tender ke vendor MCU periode tahunan</t>
  </si>
  <si>
    <t>X</t>
  </si>
  <si>
    <t>Tim gudang mengira kalau yang menurunkan bobbin dilakukan oleh team produksi atau maintenance</t>
  </si>
  <si>
    <t>untuk penurunan barang berupa bobbin besi selanjutnya sudah dilakukan oleh tim gudang pada tanggal 8 februari 2019 dengan total 4 container</t>
  </si>
  <si>
    <t>merevisi IK Penerimaan Bahan Baku/Bahan Penunjang (IK.02.01.01) menambahkan catatan yaitu "untuk kedatangan mesin diturunkan dan di cek oleh bagian Maintenance"</t>
  </si>
  <si>
    <t>001/PE/III/2019</t>
  </si>
  <si>
    <t>SAI</t>
  </si>
  <si>
    <t>Kenari</t>
  </si>
  <si>
    <t>Mkt PLN</t>
  </si>
  <si>
    <t>Mkt FM</t>
  </si>
  <si>
    <t>Suyudi</t>
  </si>
  <si>
    <t>Triyanto</t>
  </si>
  <si>
    <t>GBB A</t>
  </si>
  <si>
    <t>Angga HSE</t>
  </si>
  <si>
    <t>Terjadi Error sheet planning harian karna ada penumpukan (shape) tanda tangan, setelah melakukan copy-paste data planning harian sebelumnya yang belum selesai</t>
  </si>
  <si>
    <t>menghapus (shape) tanda tangan dan membuatnya kembali</t>
  </si>
  <si>
    <t>mengcopy paste planning harian sebelumnya yang belum selesai tanpa (shape) tanda tangannya</t>
  </si>
  <si>
    <t>PTKP dari audit sebelumnya belum selesai dan bukti PTKP tidak dapat ditunjukan bukti formnya (No. 001/AI-II/X17 s/d 001/AI-II/X/17)</t>
  </si>
  <si>
    <t>Jobdesk dapat ditampilkan, tetapi masih global belum dirinci per staff sesuai tugas misal rendra buat LOKP dan Label; Ervien Lap WIP, Planning harian dan buat lay out dan Ramdhani buat rencana proses produksi harian. Dan dalam uraian tugas ervien terdapat membuat no order RC/Grounding tetapi rencana proses tidak dibuat di planning</t>
  </si>
  <si>
    <t>pada saat proses di Drwaing J Annealing bermasalah dan kawat regas</t>
  </si>
  <si>
    <t>konfirmasi ke Artha Jaya barang tetap dipakai tidak dikembalikan</t>
  </si>
  <si>
    <t>jika proses Annealing bermaslah jangan dipakai untuk proses kabel (digagalkan saja) dan akan di proses supply untuk kabel kabel NYA akan di proses di Drawing A karena hasil Annealing lebih bagus dan Linear Min Elongation 30 %</t>
  </si>
  <si>
    <t>karena belum semua IK terupdate dengan penambahan unsur K3 dikarenakan penyesuaian dengan EA HIRA update Oktober 2018 yang sudah dikordinasikan dengan pihak HSE</t>
  </si>
  <si>
    <t>semua proses sample harus disertakan form sample dan mengikuti prosedur dan alur pendistribusian informasi dari dan ke setiap bagian terkait</t>
  </si>
  <si>
    <t>Spec dari user tidak jelas mengakibatkan lama proses dan nota pesanan disertai spesifikasi</t>
  </si>
  <si>
    <t>IK.08.02.01 Olah Gudang Barang Jadi</t>
  </si>
  <si>
    <t>Operator tidak rutin dalam mencari order potongan atau Human Error</t>
  </si>
  <si>
    <t>- Kordinasi ke Sumber Abadi bahwa barang yang di bawa salah; - kordinasi ke produksi bahwa barang project terpotong agar dibuatkan kembali; - memberikan sangsi kepada operator yang melakukan kesalahan</t>
  </si>
  <si>
    <t>Pada saat melakukan pemotongan barang harus lebih teliti dan mengecek project dan jenis kabel, agar tidak salah pada saat mengambil ataupun pada saat memotong kabel orderan.</t>
  </si>
  <si>
    <t>PS.08.02 Pengiriman Barang Jadi</t>
  </si>
  <si>
    <t>Pengiriman Barang Jadi</t>
  </si>
  <si>
    <t>Olah Potong Kabel Gudang</t>
  </si>
  <si>
    <t>Barang Rusak pada saat pindah mobil dari Truck ke Container, karena barang di ambil di pabrik menggunakan Truck dan dipindahkan oleh pihak Ekspedisi ke Container karena lewat jalur laut (ke Medan)</t>
  </si>
  <si>
    <t xml:space="preserve">Melakukan kordinasi/konfirmasi dengan pihak Ekspedisi (TRIPUTRA) Pic Bpk. Agus </t>
  </si>
  <si>
    <t>Untuk setiap pengiriman ekspedisi harus didokumentasikan (foto) pada saat loading/selesai muat koordinasi ke Bag. Marketing &amp; Purchasing agar di followup ke pihak Ekspedisi untuk mengikuti SOP yang ada</t>
  </si>
  <si>
    <t>Timbangan Barang Jadi</t>
  </si>
  <si>
    <t>IK.08.02.03 Muat &amp; Pengiriman Barang</t>
  </si>
  <si>
    <t>mengkroscek ulang pada saat memasukan berat pada surat jalan sehingga tidak terjadi kesalahan kembali, saat membuat Surat jalan sebelum di print di cek ulang dengan cara menggunakan stabilo/checklist. Jika sesuai baru bisa di print</t>
  </si>
  <si>
    <t>Input kiloan manual di system SISAP sehingga salah memasukan jumlah berat pada surat jalan tgl 22 januari 2019 muatan Tasrun. Pic Ari Seno Aji staff Gudang</t>
  </si>
  <si>
    <t>lebih teliti, serta meningkatkan koordinasi dengan orang lapangan dan diberikan surat peringatan juga memastikan kembali setiap informasi order potong melalui email maupun tertulis</t>
  </si>
  <si>
    <t>koordinasi lebih intens dan mengupdate setiap orderan jua mengarsip setiap perintah order potong kedalam bukti tertulis untuk diinformasikan terhadap manager terkait agar mendapat persetujuan &amp; pengecekan proses kerja.</t>
  </si>
  <si>
    <t>IK sudah direvisi IK.08.01.01 Pengemasan &amp; Penandaan Produk pada Haspel tanggal 10 Desember 2018</t>
  </si>
  <si>
    <t xml:space="preserve">revisi IK konfirmasi ke departemen </t>
  </si>
  <si>
    <t xml:space="preserve">indikasi bahaya terhadap proses pemotongan/pengikisan di start awal mesin draw bench (keluar dies) dan pemotongan finishing terpental material sisa potongan scrapt yang bisa melukai anggota badan dikarenakan belum tersedianya safety glass dan pelindung </t>
  </si>
  <si>
    <t>Kabel NA2XSEYBY 3x240, No 1801409  72&amp;73 sudah dipacking dan disemprot tetapi pada label tidak ada bukti timbang dan stempel QC dan saat telusur ke dokumen penerimaan belum ada bukti LKP</t>
  </si>
  <si>
    <t>Untuk pemeriksaan sarang laba-laba tidak konsisten dilakukan pembersihan karena pekerja tidak dibekali dengan sapu panjang sehingga kesulitan untuk menggapai posisi yang jauh pojok ruangan</t>
  </si>
  <si>
    <t>Andika GBJ</t>
  </si>
  <si>
    <t>Edi Finance</t>
  </si>
  <si>
    <t>Firmanto GBB A</t>
  </si>
  <si>
    <t>Hilmi FM</t>
  </si>
  <si>
    <t>Rizal Doc Control</t>
  </si>
  <si>
    <t>Salim Stock Control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</si>
</sst>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_(* \(#,##0\);_(* &quot;-&quot;_);_(@_)"/>
    <numFmt numFmtId="43" formatCode="_(* #,##0.00_);_(* \(#,##0.00\);_(* &quot;-&quot;??_);_(@_)"/>
    <numFmt numFmtId="164" formatCode="_-* #,##0.00_-;\-* #,##0.00_-;_-* &quot;-&quot;??_-;_-@_-"/>
    <numFmt numFmtId="165" formatCode="[$-409]d\-mmm\-yy;@"/>
    <numFmt numFmtId="166" formatCode="_(* #,##0_);_(* \(#,##0\);_(* &quot;-&quot;??_);_(@_)"/>
    <numFmt numFmtId="167" formatCode="_-* #,##0_-;\-* #,##0_-;_-* &quot;-&quot;??_-;_-@_-"/>
  </numFmts>
  <fonts count="3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
      <b/>
      <sz val="12"/>
      <name val="Cambria"/>
      <family val="1"/>
      <scheme val="major"/>
    </font>
    <font>
      <b/>
      <u/>
      <sz val="14"/>
      <name val="Cambria"/>
      <family val="1"/>
      <scheme val="major"/>
    </font>
    <font>
      <sz val="12"/>
      <color theme="1"/>
      <name val="Cambria"/>
      <family val="1"/>
      <scheme val="major"/>
    </font>
    <font>
      <b/>
      <u/>
      <sz val="20"/>
      <name val="Cambria"/>
      <family val="1"/>
      <scheme val="major"/>
    </font>
    <font>
      <sz val="11"/>
      <color theme="1"/>
      <name val="Cambria"/>
      <family val="1"/>
      <scheme val="major"/>
    </font>
    <font>
      <sz val="11"/>
      <name val="Cambria"/>
      <family val="1"/>
      <scheme val="major"/>
    </font>
    <font>
      <b/>
      <sz val="12"/>
      <color theme="1"/>
      <name val="Marlett"/>
      <charset val="2"/>
    </font>
    <font>
      <b/>
      <sz val="12"/>
      <name val="Marlett"/>
      <charset val="2"/>
    </font>
    <font>
      <b/>
      <u/>
      <sz val="12"/>
      <name val="Marlett"/>
      <charset val="2"/>
    </font>
    <font>
      <b/>
      <sz val="11"/>
      <name val="Cambria"/>
      <family val="1"/>
      <scheme val="major"/>
    </font>
    <font>
      <b/>
      <sz val="14"/>
      <name val="Cambria"/>
      <family val="1"/>
      <scheme val="major"/>
    </font>
    <font>
      <i/>
      <sz val="11"/>
      <color rgb="FFFF0000"/>
      <name val="Cambria"/>
      <family val="1"/>
      <scheme val="major"/>
    </font>
    <font>
      <b/>
      <u/>
      <sz val="14"/>
      <color theme="1"/>
      <name val="Cambria"/>
      <family val="1"/>
      <scheme val="major"/>
    </font>
    <font>
      <sz val="9"/>
      <color indexed="81"/>
      <name val="Tahoma"/>
      <family val="2"/>
    </font>
    <font>
      <b/>
      <sz val="9"/>
      <color indexed="81"/>
      <name val="Tahoma"/>
      <family val="2"/>
    </font>
    <font>
      <u/>
      <sz val="11"/>
      <color theme="10"/>
      <name val="Calibri"/>
      <family val="2"/>
      <scheme val="minor"/>
    </font>
    <font>
      <b/>
      <i/>
      <sz val="11"/>
      <color rgb="FFFF0000"/>
      <name val="Calibri"/>
      <family val="2"/>
      <scheme val="minor"/>
    </font>
    <font>
      <b/>
      <sz val="16"/>
      <color rgb="FFFF0000"/>
      <name val="Calibri"/>
      <family val="2"/>
      <scheme val="minor"/>
    </font>
    <font>
      <b/>
      <sz val="11"/>
      <name val="Calibri"/>
      <family val="2"/>
      <scheme val="minor"/>
    </font>
    <font>
      <b/>
      <sz val="20"/>
      <name val="Calibri"/>
      <family val="2"/>
      <scheme val="minor"/>
    </font>
    <font>
      <sz val="11"/>
      <color theme="1"/>
      <name val="Times New Roman"/>
      <family val="1"/>
    </font>
    <font>
      <sz val="12"/>
      <color theme="1"/>
      <name val="Times New Roman"/>
      <family val="1"/>
    </font>
    <font>
      <sz val="12"/>
      <name val="Arial Narrow"/>
      <family val="2"/>
    </font>
    <font>
      <sz val="12"/>
      <color theme="1"/>
      <name val="Arial Narrow"/>
      <family val="2"/>
    </font>
    <font>
      <b/>
      <sz val="11"/>
      <name val="Times New Roman"/>
      <family val="1"/>
    </font>
    <font>
      <b/>
      <sz val="20"/>
      <color theme="1"/>
      <name val="Calibri"/>
      <family val="2"/>
      <scheme val="minor"/>
    </font>
    <font>
      <sz val="20"/>
      <color theme="1"/>
      <name val="Calibri"/>
      <family val="2"/>
      <scheme val="minor"/>
    </font>
    <font>
      <b/>
      <u/>
      <sz val="20"/>
      <color theme="1"/>
      <name val="Calibri"/>
      <family val="2"/>
      <scheme val="minor"/>
    </font>
    <font>
      <b/>
      <sz val="12"/>
      <color theme="1"/>
      <name val="Calibri"/>
      <family val="2"/>
      <scheme val="minor"/>
    </font>
    <font>
      <b/>
      <sz val="10"/>
      <name val="Cambria"/>
      <family val="1"/>
      <scheme val="major"/>
    </font>
  </fonts>
  <fills count="13">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FF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double">
        <color indexed="64"/>
      </left>
      <right style="double">
        <color indexed="64"/>
      </right>
      <top style="double">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medium">
        <color indexed="64"/>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19" fillId="0" borderId="0" applyNumberFormat="0" applyFill="0" applyBorder="0" applyAlignment="0" applyProtection="0"/>
    <xf numFmtId="9" fontId="3" fillId="0" borderId="0" applyFont="0" applyFill="0" applyBorder="0" applyAlignment="0" applyProtection="0"/>
    <xf numFmtId="164" fontId="1" fillId="0" borderId="0" applyFont="0" applyFill="0" applyBorder="0" applyAlignment="0" applyProtection="0"/>
    <xf numFmtId="41" fontId="3" fillId="0" borderId="0" applyFont="0" applyFill="0" applyBorder="0" applyAlignment="0" applyProtection="0"/>
  </cellStyleXfs>
  <cellXfs count="168">
    <xf numFmtId="0" fontId="0" fillId="0" borderId="0" xfId="0"/>
    <xf numFmtId="15" fontId="0" fillId="0" borderId="0" xfId="0" applyNumberFormat="1"/>
    <xf numFmtId="0" fontId="9" fillId="0" borderId="1" xfId="3" applyFont="1" applyFill="1" applyBorder="1" applyAlignment="1" applyProtection="1">
      <alignment horizontal="center" vertical="center" wrapText="1"/>
      <protection locked="0"/>
    </xf>
    <xf numFmtId="15" fontId="9" fillId="0" borderId="1" xfId="3" applyNumberFormat="1" applyFont="1" applyFill="1" applyBorder="1" applyAlignment="1" applyProtection="1">
      <alignment horizontal="center" vertical="center" wrapText="1"/>
      <protection locked="0"/>
    </xf>
    <xf numFmtId="0" fontId="9" fillId="0" borderId="1" xfId="3" applyFont="1" applyFill="1" applyBorder="1" applyAlignment="1" applyProtection="1">
      <alignment horizontal="left" vertical="center" wrapText="1"/>
      <protection locked="0"/>
    </xf>
    <xf numFmtId="0" fontId="13" fillId="0" borderId="0" xfId="3" applyFont="1" applyFill="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0" borderId="0" xfId="0" applyFont="1"/>
    <xf numFmtId="0" fontId="20" fillId="0" borderId="0" xfId="0" applyFont="1"/>
    <xf numFmtId="0" fontId="2" fillId="0" borderId="1" xfId="0" applyFont="1" applyBorder="1"/>
    <xf numFmtId="166" fontId="1" fillId="0" borderId="1" xfId="1" applyNumberFormat="1" applyFont="1" applyFill="1" applyBorder="1" applyAlignment="1">
      <alignment horizontal="center" vertical="center" wrapText="1"/>
    </xf>
    <xf numFmtId="166" fontId="2" fillId="6" borderId="1" xfId="1" applyNumberFormat="1" applyFont="1" applyFill="1" applyBorder="1" applyAlignment="1">
      <alignment horizontal="center" vertical="center" wrapText="1"/>
    </xf>
    <xf numFmtId="0" fontId="2" fillId="3" borderId="1" xfId="0" applyFont="1" applyFill="1" applyBorder="1"/>
    <xf numFmtId="166" fontId="2" fillId="0" borderId="1" xfId="1" applyNumberFormat="1" applyFont="1" applyFill="1" applyBorder="1" applyAlignment="1">
      <alignment vertical="center" wrapText="1"/>
    </xf>
    <xf numFmtId="9" fontId="0" fillId="0" borderId="0" xfId="2" applyFont="1"/>
    <xf numFmtId="10" fontId="1" fillId="0" borderId="1" xfId="2" applyNumberFormat="1" applyFont="1" applyFill="1" applyBorder="1" applyAlignment="1">
      <alignment horizontal="center" vertical="center" wrapText="1"/>
    </xf>
    <xf numFmtId="0" fontId="13" fillId="4" borderId="1" xfId="3" applyFont="1" applyFill="1" applyBorder="1" applyAlignment="1">
      <alignment horizontal="center" vertical="center" wrapText="1"/>
    </xf>
    <xf numFmtId="0" fontId="13" fillId="4" borderId="2" xfId="3" applyFont="1" applyFill="1" applyBorder="1" applyAlignment="1">
      <alignment horizontal="center" vertical="center" wrapText="1"/>
    </xf>
    <xf numFmtId="0" fontId="0" fillId="0" borderId="1" xfId="0" applyBorder="1"/>
    <xf numFmtId="0" fontId="2" fillId="7" borderId="1" xfId="0" applyFont="1" applyFill="1" applyBorder="1" applyAlignment="1">
      <alignment vertical="center"/>
    </xf>
    <xf numFmtId="9" fontId="22" fillId="7" borderId="1" xfId="0" applyNumberFormat="1" applyFont="1" applyFill="1" applyBorder="1" applyAlignment="1">
      <alignment horizontal="right" vertical="center"/>
    </xf>
    <xf numFmtId="0" fontId="9" fillId="3" borderId="1" xfId="3" applyFont="1" applyFill="1" applyBorder="1" applyAlignment="1" applyProtection="1">
      <alignment horizontal="center" vertical="center" wrapText="1"/>
      <protection locked="0"/>
    </xf>
    <xf numFmtId="15" fontId="24" fillId="0" borderId="0" xfId="0" applyNumberFormat="1" applyFont="1"/>
    <xf numFmtId="15" fontId="24" fillId="0" borderId="1" xfId="0" applyNumberFormat="1" applyFont="1" applyBorder="1"/>
    <xf numFmtId="15" fontId="25" fillId="0" borderId="1" xfId="3" applyNumberFormat="1" applyFont="1" applyFill="1" applyBorder="1" applyAlignment="1">
      <alignment horizontal="center" vertical="center" wrapText="1"/>
    </xf>
    <xf numFmtId="165" fontId="26" fillId="0" borderId="1" xfId="3" applyNumberFormat="1" applyFont="1" applyFill="1" applyBorder="1" applyAlignment="1">
      <alignment vertical="center" wrapText="1"/>
    </xf>
    <xf numFmtId="0" fontId="27" fillId="0" borderId="1" xfId="3" applyFont="1" applyFill="1" applyBorder="1" applyAlignment="1">
      <alignment vertical="center" wrapText="1"/>
    </xf>
    <xf numFmtId="15" fontId="0" fillId="0" borderId="1" xfId="0" applyNumberFormat="1" applyBorder="1"/>
    <xf numFmtId="165" fontId="26" fillId="8" borderId="1" xfId="0" applyNumberFormat="1" applyFont="1" applyFill="1" applyBorder="1" applyAlignment="1">
      <alignment vertical="center" wrapText="1"/>
    </xf>
    <xf numFmtId="165" fontId="26" fillId="8" borderId="6" xfId="0" applyNumberFormat="1" applyFont="1" applyFill="1" applyBorder="1" applyAlignment="1">
      <alignment vertical="center" wrapText="1"/>
    </xf>
    <xf numFmtId="0" fontId="27" fillId="8" borderId="1" xfId="0" applyFont="1" applyFill="1" applyBorder="1" applyAlignment="1">
      <alignment vertical="center" wrapText="1"/>
    </xf>
    <xf numFmtId="165" fontId="26" fillId="8" borderId="2" xfId="0" applyNumberFormat="1" applyFont="1" applyFill="1" applyBorder="1" applyAlignment="1">
      <alignment vertical="center" wrapText="1"/>
    </xf>
    <xf numFmtId="165" fontId="26" fillId="8" borderId="17" xfId="0" applyNumberFormat="1" applyFont="1" applyFill="1" applyBorder="1" applyAlignment="1">
      <alignment vertical="center" wrapText="1"/>
    </xf>
    <xf numFmtId="0" fontId="27" fillId="8" borderId="17" xfId="0" applyFont="1" applyFill="1" applyBorder="1" applyAlignment="1">
      <alignment vertical="center" wrapText="1"/>
    </xf>
    <xf numFmtId="0" fontId="27" fillId="8" borderId="2" xfId="0" applyFont="1" applyFill="1" applyBorder="1" applyAlignment="1">
      <alignment vertical="center" wrapText="1"/>
    </xf>
    <xf numFmtId="0" fontId="27" fillId="8" borderId="6" xfId="0" applyFont="1" applyFill="1" applyBorder="1" applyAlignment="1">
      <alignment vertical="center" wrapText="1"/>
    </xf>
    <xf numFmtId="0" fontId="13" fillId="4" borderId="0" xfId="3" applyFont="1" applyFill="1" applyBorder="1" applyAlignment="1">
      <alignment horizontal="center" vertical="center" wrapText="1"/>
    </xf>
    <xf numFmtId="15" fontId="28" fillId="4" borderId="0" xfId="3" applyNumberFormat="1" applyFont="1" applyFill="1" applyBorder="1" applyAlignment="1">
      <alignment horizontal="center" vertical="center" wrapText="1"/>
    </xf>
    <xf numFmtId="15" fontId="28" fillId="4" borderId="2" xfId="3" applyNumberFormat="1" applyFont="1" applyFill="1" applyBorder="1" applyAlignment="1">
      <alignment horizontal="center" vertical="center" wrapText="1"/>
    </xf>
    <xf numFmtId="165" fontId="13" fillId="4" borderId="17" xfId="3" applyNumberFormat="1" applyFont="1" applyFill="1" applyBorder="1" applyAlignment="1">
      <alignment horizontal="center" vertical="center" wrapText="1"/>
    </xf>
    <xf numFmtId="0" fontId="13" fillId="4" borderId="17" xfId="3" applyFont="1" applyFill="1" applyBorder="1" applyAlignment="1">
      <alignment horizontal="center" vertical="center" wrapText="1"/>
    </xf>
    <xf numFmtId="165" fontId="13" fillId="4" borderId="0" xfId="3" applyNumberFormat="1" applyFont="1" applyFill="1" applyBorder="1" applyAlignment="1">
      <alignment horizontal="center" vertical="center" wrapText="1"/>
    </xf>
    <xf numFmtId="15" fontId="13" fillId="4" borderId="0" xfId="3" applyNumberFormat="1" applyFont="1" applyFill="1" applyBorder="1" applyAlignment="1">
      <alignment horizontal="center" vertical="center" wrapText="1"/>
    </xf>
    <xf numFmtId="15" fontId="28" fillId="4" borderId="1" xfId="3" applyNumberFormat="1" applyFont="1" applyFill="1" applyBorder="1" applyAlignment="1">
      <alignment horizontal="center" vertical="center" wrapText="1"/>
    </xf>
    <xf numFmtId="0" fontId="7" fillId="0" borderId="0" xfId="3" applyFont="1" applyFill="1" applyAlignment="1" applyProtection="1">
      <alignment vertical="center"/>
    </xf>
    <xf numFmtId="15" fontId="5" fillId="0" borderId="0" xfId="3" applyNumberFormat="1" applyFont="1" applyFill="1" applyAlignment="1" applyProtection="1">
      <alignment vertical="center" wrapText="1"/>
    </xf>
    <xf numFmtId="0" fontId="0" fillId="0" borderId="0" xfId="0" applyProtection="1"/>
    <xf numFmtId="0" fontId="5" fillId="0" borderId="0" xfId="3" applyFont="1" applyFill="1" applyAlignment="1" applyProtection="1">
      <alignment vertical="center" wrapText="1"/>
    </xf>
    <xf numFmtId="0" fontId="12" fillId="0" borderId="0" xfId="3" applyFont="1" applyFill="1" applyAlignment="1" applyProtection="1">
      <alignment vertical="center" wrapText="1"/>
    </xf>
    <xf numFmtId="0" fontId="19" fillId="0" borderId="0" xfId="4" applyFill="1" applyAlignment="1" applyProtection="1">
      <alignment vertical="center"/>
    </xf>
    <xf numFmtId="0" fontId="15" fillId="0" borderId="0" xfId="3" applyFont="1" applyFill="1" applyAlignment="1" applyProtection="1">
      <alignment vertical="center"/>
    </xf>
    <xf numFmtId="0" fontId="16" fillId="0" borderId="0" xfId="0" applyFont="1" applyProtection="1"/>
    <xf numFmtId="15" fontId="0" fillId="0" borderId="0" xfId="0" applyNumberFormat="1" applyProtection="1"/>
    <xf numFmtId="0" fontId="10" fillId="0" borderId="0" xfId="0" applyFont="1" applyProtection="1"/>
    <xf numFmtId="0" fontId="13" fillId="0" borderId="0" xfId="3" applyFont="1" applyFill="1" applyAlignment="1" applyProtection="1">
      <alignment horizontal="center" vertical="center" wrapText="1"/>
    </xf>
    <xf numFmtId="0" fontId="13" fillId="4" borderId="1" xfId="3" applyFont="1" applyFill="1" applyBorder="1" applyAlignment="1" applyProtection="1">
      <alignment horizontal="center" vertical="center" wrapText="1"/>
    </xf>
    <xf numFmtId="0" fontId="13" fillId="4" borderId="2" xfId="3" applyFont="1" applyFill="1" applyBorder="1" applyAlignment="1" applyProtection="1">
      <alignment horizontal="center" vertical="center" wrapText="1"/>
    </xf>
    <xf numFmtId="15" fontId="13" fillId="4" borderId="1" xfId="3" applyNumberFormat="1" applyFont="1" applyFill="1" applyBorder="1" applyAlignment="1" applyProtection="1">
      <alignment horizontal="center" vertical="center" wrapText="1"/>
    </xf>
    <xf numFmtId="165" fontId="13" fillId="4" borderId="1" xfId="3" applyNumberFormat="1" applyFont="1" applyFill="1" applyBorder="1" applyAlignment="1" applyProtection="1">
      <alignment horizontal="center" vertical="center" wrapText="1"/>
    </xf>
    <xf numFmtId="0" fontId="4" fillId="3" borderId="1" xfId="3" applyFont="1" applyFill="1" applyBorder="1" applyAlignment="1" applyProtection="1">
      <alignment horizontal="center" vertical="center" wrapText="1"/>
    </xf>
    <xf numFmtId="15" fontId="4" fillId="3" borderId="1" xfId="3" applyNumberFormat="1" applyFont="1" applyFill="1" applyBorder="1" applyAlignment="1" applyProtection="1">
      <alignment horizontal="center" vertical="center" wrapText="1"/>
    </xf>
    <xf numFmtId="165" fontId="4" fillId="3" borderId="6" xfId="3" applyNumberFormat="1" applyFont="1" applyFill="1" applyBorder="1" applyAlignment="1" applyProtection="1">
      <alignment horizontal="center" vertical="center" wrapText="1"/>
    </xf>
    <xf numFmtId="0" fontId="4" fillId="3" borderId="6" xfId="3" applyFont="1" applyFill="1" applyBorder="1" applyAlignment="1" applyProtection="1">
      <alignment horizontal="center" vertical="center" wrapText="1"/>
    </xf>
    <xf numFmtId="0" fontId="4" fillId="3" borderId="2" xfId="3" applyFont="1" applyFill="1" applyBorder="1" applyAlignment="1" applyProtection="1">
      <alignment horizontal="center" vertical="center" wrapText="1"/>
    </xf>
    <xf numFmtId="165" fontId="11" fillId="3" borderId="1" xfId="3" applyNumberFormat="1" applyFont="1" applyFill="1" applyBorder="1" applyAlignment="1" applyProtection="1">
      <alignment horizontal="center" vertical="center" wrapText="1"/>
    </xf>
    <xf numFmtId="0" fontId="4" fillId="0" borderId="0" xfId="3" applyFont="1" applyFill="1" applyAlignment="1" applyProtection="1">
      <alignment horizontal="center" vertical="center" wrapText="1"/>
    </xf>
    <xf numFmtId="0" fontId="8" fillId="0" borderId="1" xfId="3" applyFont="1" applyFill="1" applyBorder="1" applyAlignment="1" applyProtection="1">
      <alignment horizontal="center" vertical="center" wrapText="1"/>
    </xf>
    <xf numFmtId="15" fontId="9" fillId="0" borderId="1" xfId="3" applyNumberFormat="1" applyFont="1" applyFill="1" applyBorder="1" applyAlignment="1" applyProtection="1">
      <alignment horizontal="center" vertical="center" wrapText="1"/>
    </xf>
    <xf numFmtId="0" fontId="9" fillId="0" borderId="1" xfId="3" applyFont="1" applyFill="1" applyBorder="1" applyAlignment="1" applyProtection="1">
      <alignment horizontal="center" vertical="center" wrapText="1"/>
    </xf>
    <xf numFmtId="0" fontId="9" fillId="0" borderId="1" xfId="3" applyFont="1" applyFill="1" applyBorder="1" applyAlignment="1" applyProtection="1">
      <alignment horizontal="left" vertical="center" wrapText="1"/>
    </xf>
    <xf numFmtId="0" fontId="11" fillId="0" borderId="1" xfId="3" applyFont="1" applyFill="1" applyBorder="1" applyAlignment="1" applyProtection="1">
      <alignment horizontal="center" vertical="center" wrapText="1"/>
    </xf>
    <xf numFmtId="0" fontId="8" fillId="0" borderId="0" xfId="3" applyFont="1" applyAlignment="1" applyProtection="1">
      <alignment wrapText="1"/>
    </xf>
    <xf numFmtId="0" fontId="5" fillId="0" borderId="0" xfId="3" applyFont="1" applyFill="1" applyAlignment="1" applyProtection="1">
      <alignment vertical="center"/>
    </xf>
    <xf numFmtId="0" fontId="19" fillId="0" borderId="0" xfId="4" applyProtection="1"/>
    <xf numFmtId="0" fontId="13" fillId="4" borderId="6" xfId="3"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0" fontId="9" fillId="5" borderId="1" xfId="3" applyFont="1" applyFill="1" applyBorder="1" applyAlignment="1" applyProtection="1">
      <alignment horizontal="center" vertical="center" wrapText="1"/>
    </xf>
    <xf numFmtId="9" fontId="9" fillId="5" borderId="1" xfId="2" applyFont="1" applyFill="1" applyBorder="1" applyAlignment="1" applyProtection="1">
      <alignment horizontal="center" vertical="center" wrapText="1"/>
    </xf>
    <xf numFmtId="0" fontId="9" fillId="0" borderId="1" xfId="3" quotePrefix="1" applyFont="1" applyFill="1" applyBorder="1" applyAlignment="1" applyProtection="1">
      <alignment horizontal="center" vertical="center" wrapText="1"/>
    </xf>
    <xf numFmtId="0" fontId="11" fillId="5" borderId="1" xfId="3" applyFont="1" applyFill="1" applyBorder="1" applyAlignment="1" applyProtection="1">
      <alignment horizontal="center" vertical="center" wrapText="1"/>
    </xf>
    <xf numFmtId="9" fontId="2" fillId="6" borderId="1" xfId="2" applyFont="1" applyFill="1" applyBorder="1" applyAlignment="1">
      <alignment horizontal="center" vertical="center" wrapText="1"/>
    </xf>
    <xf numFmtId="0" fontId="30" fillId="0" borderId="0" xfId="0" applyFont="1"/>
    <xf numFmtId="0" fontId="31" fillId="0" borderId="18" xfId="0" applyFont="1" applyBorder="1" applyAlignment="1">
      <alignment vertical="center" wrapText="1"/>
    </xf>
    <xf numFmtId="0" fontId="30" fillId="0" borderId="19" xfId="0" applyFont="1" applyBorder="1" applyAlignment="1">
      <alignment vertical="center" wrapText="1"/>
    </xf>
    <xf numFmtId="0" fontId="30" fillId="0" borderId="20" xfId="0" applyFont="1" applyBorder="1"/>
    <xf numFmtId="0" fontId="30" fillId="0" borderId="21" xfId="0" quotePrefix="1" applyFont="1" applyBorder="1"/>
    <xf numFmtId="167" fontId="29" fillId="0" borderId="22" xfId="6" applyNumberFormat="1" applyFont="1" applyBorder="1" applyAlignment="1">
      <alignment horizontal="center" vertical="center" wrapText="1"/>
    </xf>
    <xf numFmtId="0" fontId="30" fillId="0" borderId="21" xfId="0" quotePrefix="1" applyFont="1" applyBorder="1" applyAlignment="1">
      <alignment vertical="center" wrapText="1"/>
    </xf>
    <xf numFmtId="9" fontId="29" fillId="0" borderId="22" xfId="0" applyNumberFormat="1" applyFont="1" applyBorder="1" applyAlignment="1">
      <alignment horizontal="center" vertical="center" wrapText="1"/>
    </xf>
    <xf numFmtId="0" fontId="30" fillId="0" borderId="23" xfId="0" applyFont="1" applyBorder="1"/>
    <xf numFmtId="0" fontId="29" fillId="0" borderId="24" xfId="0" applyFont="1" applyBorder="1"/>
    <xf numFmtId="0" fontId="30" fillId="0" borderId="25" xfId="0" applyFont="1" applyBorder="1"/>
    <xf numFmtId="0" fontId="29" fillId="0" borderId="0" xfId="0" applyFont="1"/>
    <xf numFmtId="0" fontId="19" fillId="0" borderId="0" xfId="4"/>
    <xf numFmtId="0" fontId="2" fillId="6"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166" fontId="2" fillId="0" borderId="1" xfId="1" applyNumberFormat="1" applyFont="1" applyFill="1" applyBorder="1" applyAlignment="1">
      <alignment horizontal="center" vertical="center" wrapText="1"/>
    </xf>
    <xf numFmtId="9" fontId="0" fillId="0" borderId="0" xfId="2" applyFont="1" applyAlignment="1">
      <alignment horizontal="center" vertical="center" wrapText="1"/>
    </xf>
    <xf numFmtId="0" fontId="2" fillId="0" borderId="0" xfId="0" applyFont="1" applyFill="1" applyBorder="1"/>
    <xf numFmtId="0" fontId="0" fillId="0" borderId="0" xfId="0" applyAlignment="1" applyProtection="1">
      <alignment horizontal="left"/>
    </xf>
    <xf numFmtId="15" fontId="9" fillId="0" borderId="1" xfId="3" applyNumberFormat="1" applyFont="1" applyFill="1" applyBorder="1" applyAlignment="1" applyProtection="1">
      <alignment horizontal="left" vertical="center" wrapText="1"/>
      <protection locked="0"/>
    </xf>
    <xf numFmtId="0" fontId="33" fillId="3" borderId="1" xfId="3" applyFont="1" applyFill="1" applyBorder="1" applyAlignment="1" applyProtection="1">
      <alignment horizontal="center" vertical="center" wrapText="1"/>
    </xf>
    <xf numFmtId="0" fontId="33" fillId="3" borderId="6" xfId="3" applyFont="1" applyFill="1" applyBorder="1" applyAlignment="1" applyProtection="1">
      <alignment horizontal="center" vertical="center" wrapText="1"/>
    </xf>
    <xf numFmtId="15" fontId="33" fillId="3" borderId="1" xfId="3" applyNumberFormat="1" applyFont="1" applyFill="1" applyBorder="1" applyAlignment="1" applyProtection="1">
      <alignment horizontal="center" vertical="center" wrapText="1"/>
    </xf>
    <xf numFmtId="165" fontId="33" fillId="3" borderId="6" xfId="3" applyNumberFormat="1" applyFont="1" applyFill="1" applyBorder="1" applyAlignment="1" applyProtection="1">
      <alignment horizontal="center" vertical="center" wrapText="1"/>
    </xf>
    <xf numFmtId="0" fontId="33" fillId="3" borderId="2" xfId="3" applyFont="1" applyFill="1" applyBorder="1" applyAlignment="1" applyProtection="1">
      <alignment horizontal="center" vertical="center" wrapText="1"/>
    </xf>
    <xf numFmtId="165" fontId="33" fillId="3" borderId="1" xfId="3" applyNumberFormat="1" applyFont="1" applyFill="1" applyBorder="1" applyAlignment="1" applyProtection="1">
      <alignment horizontal="center" vertical="center" wrapText="1"/>
    </xf>
    <xf numFmtId="15" fontId="9" fillId="0" borderId="1" xfId="3" quotePrefix="1" applyNumberFormat="1" applyFont="1" applyFill="1" applyBorder="1" applyAlignment="1" applyProtection="1">
      <alignment horizontal="left" vertical="center" wrapText="1"/>
      <protection locked="0"/>
    </xf>
    <xf numFmtId="15" fontId="9" fillId="12" borderId="1" xfId="3" applyNumberFormat="1" applyFont="1" applyFill="1" applyBorder="1" applyAlignment="1" applyProtection="1">
      <alignment horizontal="center" vertical="center" wrapText="1"/>
      <protection locked="0"/>
    </xf>
    <xf numFmtId="0" fontId="29" fillId="0" borderId="0" xfId="0" applyFont="1" applyAlignment="1">
      <alignment horizontal="center"/>
    </xf>
    <xf numFmtId="0" fontId="19" fillId="0" borderId="26" xfId="4" applyBorder="1" applyAlignment="1">
      <alignment horizontal="center" vertical="center"/>
    </xf>
    <xf numFmtId="0" fontId="2" fillId="9" borderId="1" xfId="0" applyFont="1" applyFill="1" applyBorder="1" applyAlignment="1">
      <alignment horizontal="center" vertical="center" wrapText="1"/>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166" fontId="21" fillId="4" borderId="1" xfId="1" applyNumberFormat="1" applyFont="1" applyFill="1" applyBorder="1" applyAlignment="1">
      <alignment vertical="center"/>
    </xf>
    <xf numFmtId="0" fontId="23" fillId="5" borderId="12" xfId="0" applyFont="1" applyFill="1" applyBorder="1" applyAlignment="1" applyProtection="1">
      <alignment horizontal="center" vertical="center"/>
      <protection locked="0"/>
    </xf>
    <xf numFmtId="0" fontId="23" fillId="5" borderId="13" xfId="0" applyFont="1" applyFill="1" applyBorder="1" applyAlignment="1" applyProtection="1">
      <alignment horizontal="center" vertical="center"/>
      <protection locked="0"/>
    </xf>
    <xf numFmtId="0" fontId="23" fillId="5" borderId="14" xfId="0" applyFont="1" applyFill="1" applyBorder="1" applyAlignment="1" applyProtection="1">
      <alignment horizontal="center" vertical="center"/>
      <protection locked="0"/>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23" fillId="5" borderId="28" xfId="0" applyFont="1" applyFill="1" applyBorder="1" applyAlignment="1" applyProtection="1">
      <alignment horizontal="center" vertical="center" wrapText="1"/>
      <protection locked="0"/>
    </xf>
    <xf numFmtId="0" fontId="32" fillId="2" borderId="2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7"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32" fillId="2" borderId="12" xfId="0" applyFont="1" applyFill="1" applyBorder="1" applyAlignment="1">
      <alignment horizontal="center" vertical="center"/>
    </xf>
    <xf numFmtId="0" fontId="32" fillId="2" borderId="14" xfId="0" applyFont="1" applyFill="1" applyBorder="1" applyAlignment="1">
      <alignment horizontal="center" vertical="center"/>
    </xf>
    <xf numFmtId="0" fontId="13" fillId="4" borderId="1" xfId="3" applyFont="1" applyFill="1" applyBorder="1" applyAlignment="1" applyProtection="1">
      <alignment horizontal="center" vertical="center" wrapText="1"/>
    </xf>
    <xf numFmtId="15" fontId="13" fillId="4" borderId="1" xfId="3" applyNumberFormat="1" applyFont="1" applyFill="1" applyBorder="1" applyAlignment="1" applyProtection="1">
      <alignment horizontal="center" vertical="center" wrapText="1"/>
    </xf>
    <xf numFmtId="165" fontId="13" fillId="4" borderId="2" xfId="3" applyNumberFormat="1" applyFont="1" applyFill="1" applyBorder="1" applyAlignment="1" applyProtection="1">
      <alignment horizontal="center" vertical="center" wrapText="1"/>
    </xf>
    <xf numFmtId="165" fontId="13" fillId="4" borderId="6" xfId="3" applyNumberFormat="1" applyFont="1" applyFill="1" applyBorder="1" applyAlignment="1" applyProtection="1">
      <alignment horizontal="center" vertical="center" wrapText="1"/>
    </xf>
    <xf numFmtId="0" fontId="13" fillId="4" borderId="2" xfId="3" applyFont="1" applyFill="1" applyBorder="1" applyAlignment="1" applyProtection="1">
      <alignment horizontal="center" vertical="center" wrapText="1"/>
    </xf>
    <xf numFmtId="0" fontId="13" fillId="4" borderId="6" xfId="3" applyFont="1" applyFill="1" applyBorder="1" applyAlignment="1" applyProtection="1">
      <alignment horizontal="center" vertical="center" wrapText="1"/>
    </xf>
    <xf numFmtId="165" fontId="13" fillId="4" borderId="1" xfId="3" applyNumberFormat="1" applyFont="1" applyFill="1" applyBorder="1" applyAlignment="1" applyProtection="1">
      <alignment horizontal="center" vertical="center" wrapText="1"/>
    </xf>
    <xf numFmtId="0" fontId="13" fillId="4" borderId="3" xfId="3" applyFont="1" applyFill="1" applyBorder="1" applyAlignment="1" applyProtection="1">
      <alignment horizontal="center" vertical="center" wrapText="1"/>
    </xf>
    <xf numFmtId="0" fontId="13" fillId="4" borderId="4" xfId="3" applyFont="1" applyFill="1" applyBorder="1" applyAlignment="1" applyProtection="1">
      <alignment horizontal="center" vertical="center" wrapText="1"/>
    </xf>
    <xf numFmtId="15" fontId="13" fillId="4" borderId="3" xfId="3" applyNumberFormat="1" applyFont="1" applyFill="1" applyBorder="1" applyAlignment="1" applyProtection="1">
      <alignment horizontal="center" vertical="center" wrapText="1"/>
    </xf>
    <xf numFmtId="15" fontId="13" fillId="4" borderId="5" xfId="3" applyNumberFormat="1" applyFont="1" applyFill="1" applyBorder="1" applyAlignment="1" applyProtection="1">
      <alignment horizontal="center" vertical="center" wrapText="1"/>
    </xf>
    <xf numFmtId="15" fontId="13" fillId="4" borderId="4" xfId="3" applyNumberFormat="1" applyFont="1" applyFill="1" applyBorder="1" applyAlignment="1" applyProtection="1">
      <alignment horizontal="center" vertical="center" wrapText="1"/>
    </xf>
    <xf numFmtId="0" fontId="14" fillId="5" borderId="7" xfId="3" applyFont="1" applyFill="1" applyBorder="1" applyAlignment="1" applyProtection="1">
      <alignment horizontal="left" vertical="center"/>
      <protection locked="0"/>
    </xf>
    <xf numFmtId="0" fontId="14" fillId="5" borderId="8" xfId="3" applyFont="1" applyFill="1" applyBorder="1" applyAlignment="1" applyProtection="1">
      <alignment horizontal="left" vertical="center"/>
      <protection locked="0"/>
    </xf>
    <xf numFmtId="0" fontId="14" fillId="5" borderId="9" xfId="3" applyFont="1" applyFill="1" applyBorder="1" applyAlignment="1" applyProtection="1">
      <alignment horizontal="left" vertical="center"/>
      <protection locked="0"/>
    </xf>
    <xf numFmtId="0" fontId="14" fillId="5" borderId="7" xfId="3" applyFont="1" applyFill="1" applyBorder="1" applyAlignment="1" applyProtection="1">
      <alignment horizontal="center" vertical="center"/>
      <protection locked="0"/>
    </xf>
    <xf numFmtId="0" fontId="14" fillId="5" borderId="8" xfId="3" applyFont="1" applyFill="1" applyBorder="1" applyAlignment="1" applyProtection="1">
      <alignment horizontal="center" vertical="center"/>
      <protection locked="0"/>
    </xf>
    <xf numFmtId="0" fontId="14" fillId="5" borderId="9" xfId="3" applyFont="1" applyFill="1" applyBorder="1" applyAlignment="1" applyProtection="1">
      <alignment horizontal="center" vertical="center"/>
      <protection locked="0"/>
    </xf>
    <xf numFmtId="0" fontId="13" fillId="4" borderId="10" xfId="3" applyFont="1" applyFill="1" applyBorder="1" applyAlignment="1" applyProtection="1">
      <alignment horizontal="center" vertical="center" wrapText="1"/>
    </xf>
    <xf numFmtId="0" fontId="13" fillId="4" borderId="11" xfId="3" applyFont="1" applyFill="1" applyBorder="1" applyAlignment="1" applyProtection="1">
      <alignment horizontal="center" vertical="center" wrapText="1"/>
    </xf>
    <xf numFmtId="165" fontId="13" fillId="4" borderId="2" xfId="3" applyNumberFormat="1" applyFont="1" applyFill="1" applyBorder="1" applyAlignment="1">
      <alignment horizontal="center" vertical="center" wrapText="1"/>
    </xf>
    <xf numFmtId="165" fontId="13" fillId="4" borderId="6" xfId="3" applyNumberFormat="1" applyFont="1" applyFill="1" applyBorder="1" applyAlignment="1">
      <alignment horizontal="center" vertical="center" wrapText="1"/>
    </xf>
    <xf numFmtId="15" fontId="28" fillId="4" borderId="3" xfId="3" applyNumberFormat="1" applyFont="1" applyFill="1" applyBorder="1" applyAlignment="1">
      <alignment horizontal="center" vertical="center" wrapText="1"/>
    </xf>
    <xf numFmtId="15" fontId="28" fillId="4" borderId="5" xfId="3" applyNumberFormat="1" applyFont="1" applyFill="1" applyBorder="1" applyAlignment="1">
      <alignment horizontal="center" vertical="center" wrapText="1"/>
    </xf>
    <xf numFmtId="15" fontId="28" fillId="4" borderId="4" xfId="3" applyNumberFormat="1" applyFont="1" applyFill="1" applyBorder="1" applyAlignment="1">
      <alignment horizontal="center" vertical="center" wrapText="1"/>
    </xf>
    <xf numFmtId="15" fontId="28" fillId="4" borderId="1" xfId="3" applyNumberFormat="1" applyFont="1" applyFill="1" applyBorder="1" applyAlignment="1">
      <alignment horizontal="center" vertical="center" wrapText="1"/>
    </xf>
    <xf numFmtId="0" fontId="13" fillId="4" borderId="1" xfId="3" applyFont="1" applyFill="1" applyBorder="1" applyAlignment="1">
      <alignment horizontal="center" vertical="center" wrapText="1"/>
    </xf>
    <xf numFmtId="0" fontId="13" fillId="4" borderId="2" xfId="3" applyFont="1" applyFill="1" applyBorder="1" applyAlignment="1">
      <alignment horizontal="center" vertical="center" wrapText="1"/>
    </xf>
    <xf numFmtId="0" fontId="13" fillId="4" borderId="6" xfId="3" applyFont="1" applyFill="1" applyBorder="1" applyAlignment="1">
      <alignment horizontal="center" vertical="center" wrapText="1"/>
    </xf>
    <xf numFmtId="0" fontId="13" fillId="4" borderId="3" xfId="3" applyFont="1" applyFill="1" applyBorder="1" applyAlignment="1">
      <alignment horizontal="center" vertical="center" wrapText="1"/>
    </xf>
    <xf numFmtId="0" fontId="13" fillId="4" borderId="4" xfId="3" applyFont="1" applyFill="1" applyBorder="1" applyAlignment="1">
      <alignment horizontal="center" vertical="center" wrapText="1"/>
    </xf>
    <xf numFmtId="15" fontId="13" fillId="4" borderId="1" xfId="3" applyNumberFormat="1" applyFont="1" applyFill="1" applyBorder="1" applyAlignment="1">
      <alignment horizontal="center" vertical="center" wrapText="1"/>
    </xf>
    <xf numFmtId="0" fontId="9" fillId="12" borderId="1" xfId="3" applyFont="1" applyFill="1" applyBorder="1" applyAlignment="1" applyProtection="1">
      <alignment horizontal="center" vertical="center" wrapText="1"/>
      <protection locked="0"/>
    </xf>
  </cellXfs>
  <cellStyles count="8">
    <cellStyle name="Comma" xfId="1" builtinId="3"/>
    <cellStyle name="Comma [0] 2" xfId="7"/>
    <cellStyle name="Comma 2" xfId="6"/>
    <cellStyle name="Hyperlink" xfId="4" builtinId="8"/>
    <cellStyle name="Normal" xfId="0" builtinId="0"/>
    <cellStyle name="Normal 2" xfId="3"/>
    <cellStyle name="Percent" xfId="2" builtinId="5"/>
    <cellStyle name="Percent 2" xfId="5"/>
  </cellStyles>
  <dxfs count="14">
    <dxf>
      <font>
        <color theme="0"/>
      </font>
      <fill>
        <patternFill>
          <bgColor theme="1" tint="0.34998626667073579"/>
        </patternFill>
      </fill>
    </dxf>
    <dxf>
      <font>
        <color theme="0"/>
      </font>
      <fill>
        <patternFill>
          <bgColor theme="1" tint="0.34998626667073579"/>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solid">
          <fgColor auto="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4" sqref="B4"/>
    </sheetView>
  </sheetViews>
  <sheetFormatPr defaultRowHeight="26.25" x14ac:dyDescent="0.4"/>
  <cols>
    <col min="1" max="1" width="69.28515625" style="82" customWidth="1"/>
    <col min="2" max="2" width="17.85546875" style="82" customWidth="1"/>
    <col min="3" max="3" width="20.42578125" style="82" customWidth="1"/>
    <col min="4" max="4" width="1.7109375" style="82" customWidth="1"/>
    <col min="5" max="16384" width="9.140625" style="82"/>
  </cols>
  <sheetData>
    <row r="1" spans="1:4" x14ac:dyDescent="0.4">
      <c r="A1" s="111" t="s">
        <v>1903</v>
      </c>
      <c r="B1" s="111"/>
      <c r="C1" s="111"/>
      <c r="D1" s="111"/>
    </row>
    <row r="2" spans="1:4" ht="27" thickBot="1" x14ac:dyDescent="0.45"/>
    <row r="3" spans="1:4" ht="27" thickBot="1" x14ac:dyDescent="0.45">
      <c r="A3" s="83"/>
      <c r="B3" s="84"/>
      <c r="C3" s="85"/>
    </row>
    <row r="4" spans="1:4" ht="33" customHeight="1" thickTop="1" thickBot="1" x14ac:dyDescent="0.45">
      <c r="A4" s="86" t="s">
        <v>1904</v>
      </c>
      <c r="B4" s="87">
        <f>+Rekap!B20</f>
        <v>491</v>
      </c>
      <c r="C4" s="112" t="s">
        <v>1905</v>
      </c>
    </row>
    <row r="5" spans="1:4" ht="33" customHeight="1" thickTop="1" thickBot="1" x14ac:dyDescent="0.45">
      <c r="A5" s="88" t="s">
        <v>1906</v>
      </c>
      <c r="B5" s="89">
        <f>+Rekap!N29</f>
        <v>0.98630952380952386</v>
      </c>
      <c r="C5" s="112"/>
    </row>
    <row r="6" spans="1:4" ht="27.75" thickTop="1" thickBot="1" x14ac:dyDescent="0.45">
      <c r="A6" s="90"/>
      <c r="B6" s="91"/>
      <c r="C6" s="92"/>
    </row>
    <row r="7" spans="1:4" x14ac:dyDescent="0.4">
      <c r="B7" s="93"/>
    </row>
  </sheetData>
  <mergeCells count="2">
    <mergeCell ref="A1:D1"/>
    <mergeCell ref="C4:C5"/>
  </mergeCells>
  <hyperlinks>
    <hyperlink ref="C4" location="Rekap!A1" display="Detail"/>
  </hyperlinks>
  <printOptions horizontalCentered="1"/>
  <pageMargins left="0.11811023622047245" right="0.11811023622047245" top="0.15748031496062992" bottom="0.15748031496062992" header="0.31496062992125984" footer="0.31496062992125984"/>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7"/>
  <sheetViews>
    <sheetView showGridLines="0" topLeftCell="C1" zoomScale="85" zoomScaleNormal="85" zoomScaleSheetLayoutView="80" workbookViewId="0">
      <selection activeCell="D27" sqref="D27"/>
    </sheetView>
  </sheetViews>
  <sheetFormatPr defaultRowHeight="15" x14ac:dyDescent="0.25"/>
  <cols>
    <col min="1" max="1" width="24.140625" bestFit="1" customWidth="1"/>
    <col min="2" max="2" width="20" customWidth="1"/>
    <col min="3" max="3" width="6.28515625" customWidth="1"/>
    <col min="4" max="4" width="23.7109375" bestFit="1" customWidth="1"/>
    <col min="5" max="13" width="10.28515625" style="6" customWidth="1"/>
    <col min="14" max="14" width="13.7109375" style="6" customWidth="1"/>
    <col min="15" max="15" width="5.5703125" customWidth="1"/>
    <col min="16" max="16" width="23.42578125" customWidth="1"/>
    <col min="17" max="17" width="7.5703125" customWidth="1"/>
    <col min="18" max="18" width="19" customWidth="1"/>
  </cols>
  <sheetData>
    <row r="1" spans="1:17" ht="15.75" thickBot="1" x14ac:dyDescent="0.3">
      <c r="A1" s="94" t="s">
        <v>1907</v>
      </c>
    </row>
    <row r="2" spans="1:17" ht="15" customHeight="1" x14ac:dyDescent="0.25">
      <c r="A2" s="133" t="s">
        <v>1682</v>
      </c>
      <c r="B2" s="133" t="s">
        <v>1683</v>
      </c>
      <c r="D2" s="126" t="s">
        <v>1690</v>
      </c>
      <c r="E2" s="131" t="s">
        <v>1687</v>
      </c>
      <c r="F2" s="128" t="s">
        <v>1685</v>
      </c>
      <c r="G2" s="129"/>
      <c r="H2" s="129"/>
      <c r="I2" s="130"/>
      <c r="J2" s="113" t="s">
        <v>1908</v>
      </c>
      <c r="K2" s="113"/>
      <c r="L2" s="113"/>
      <c r="M2" s="126" t="s">
        <v>1679</v>
      </c>
      <c r="N2" s="126" t="s">
        <v>1680</v>
      </c>
      <c r="P2" s="114" t="s">
        <v>1695</v>
      </c>
      <c r="Q2" s="115"/>
    </row>
    <row r="3" spans="1:17" ht="30.75" thickBot="1" x14ac:dyDescent="0.3">
      <c r="A3" s="134"/>
      <c r="B3" s="134"/>
      <c r="D3" s="127"/>
      <c r="E3" s="132"/>
      <c r="F3" s="95" t="s">
        <v>1910</v>
      </c>
      <c r="G3" s="97" t="s">
        <v>1686</v>
      </c>
      <c r="H3" s="97" t="s">
        <v>1688</v>
      </c>
      <c r="I3" s="97" t="s">
        <v>1689</v>
      </c>
      <c r="J3" s="96" t="s">
        <v>1686</v>
      </c>
      <c r="K3" s="96" t="s">
        <v>1688</v>
      </c>
      <c r="L3" s="96" t="s">
        <v>1689</v>
      </c>
      <c r="M3" s="127"/>
      <c r="N3" s="127"/>
      <c r="P3" s="116"/>
      <c r="Q3" s="117"/>
    </row>
    <row r="4" spans="1:17" s="8" customFormat="1" x14ac:dyDescent="0.25">
      <c r="A4" s="119" t="s">
        <v>1684</v>
      </c>
      <c r="B4" s="119" t="s">
        <v>1684</v>
      </c>
      <c r="C4" s="9"/>
      <c r="D4" s="10" t="s">
        <v>17</v>
      </c>
      <c r="E4" s="98">
        <f>IF($A$9="All",IF($A$4="All",COUNTIFS(Global!$AA:$AA,E$2,Global!$H:$H,$D4,Global!$AF:$AF,$A$9),IF($B$4="All",COUNTIFS(Global!$AB:$AB,$A$4,Global!$AA:$AA,E$2,Global!$H:$H,$D4,Global!$AF:$AF,$A$9),COUNTIFS(Global!$AB:$AB,$A$4,Global!$AC:$AC,$B$4,Global!$AA:$AA,E$2,Global!$H:$H,$D4,Global!$AF:$AF,$A$9))),IF($A$4="All",COUNTIFS(Global!$AA:$AA,E$2,Global!$H:$H,$D4,Global!$AD:$AD,$A$9),IF($B$4="All",COUNTIFS(Global!$AB:$AB,$A$4,Global!$AA:$AA,E$2,Global!$H:$H,$D4,Global!$AD:$AD,$A$9),COUNTIFS(Global!$AB:$AB,$A$4,Global!$AC:$AC,$B$4,Global!$AA:$AA,E$2,Global!$H:$H,$D4,Global!$AD:$AD,$A$9))))</f>
        <v>0</v>
      </c>
      <c r="F4" s="98">
        <f>IF($A$9="All",IF($A$4="All",COUNTIFS(Global!$AA:$AA,$F$2,Global!$H:$H,$D4,Global!$AF:$AF,$A$9),IF($B$4="All",COUNTIFS(Global!$AB:$AB,$A$4,Global!$AA:$AA,$F$2,Global!$H:$H,$D4,Global!$AF:$AF,$A$9),COUNTIFS(Global!$AB:$AB,$A$4,Global!$AC:$AC,$B$4,Global!$AA:$AA,$F$2,Global!$H:$H,$D4,Global!$AF:$AF,$A$9))),IF($A$4="All",COUNTIFS(Global!$AA:$AA,$F$2,Global!$H:$H,$D4,Global!$AD:$AD,$A$9),IF($B$4="All",COUNTIFS(Global!$AB:$AB,$A$4,Global!$AA:$AA,$F$2,Global!$H:$H,$D4,Global!$AD:$AD,$A$9),COUNTIFS(Global!$AB:$AB,$A$4,Global!$AC:$AC,$B$4,Global!$AA:$AA,$F$2,Global!$H:$H,$D4,Global!$AD:$AD,$A$9))))</f>
        <v>2</v>
      </c>
      <c r="G4" s="11">
        <f>IF($A$9="All",IF($A$4="All",COUNTIFS(Global!$AA:$AA,$F$2,Global!$AG:$AG,G$3,Global!$H:$H,$D4,Global!$AF:$AF,$A$9),IF($B$4="All",COUNTIFS(Global!$AB:$AB,$A$4,Global!$AA:$AA,$F$2,Global!$AG:$AG,G$3,Global!$H:$H,$D4,Global!$AF:$AF,$A$9),COUNTIFS(Global!$AB:$AB,$A$4,Global!$AC:$AC,$B$4,Global!$AA:$AA,$F$2,Global!$AG:$AG,G$3,Global!$H:$H,$D4,Global!$AF:$AF,$A$9))),IF($A$4="All",COUNTIFS(Global!$AA:$AA,$F$2,Global!$AG:$AG,G$3,Global!$H:$H,$D4,Global!$AD:$AD,$A$9),IF($B$4="All",COUNTIFS(Global!$AB:$AB,$A$4,Global!$AA:$AA,$F$2,Global!$AG:$AG,G$3,Global!$H:$H,$D4,Global!$AD:$AD,$A$9),COUNTIFS(Global!$AB:$AB,$A$4,Global!$AC:$AC,$B$4,Global!$AA:$AA,$F$2,Global!$AG:$AG,G$3,Global!$H:$H,$D4,Global!$AD:$AD,$A$9))))</f>
        <v>2</v>
      </c>
      <c r="H4" s="11">
        <f>IF($A$9="All",IF($A$4="All",COUNTIFS(Global!$AA:$AA,$F$2,Global!$AG:$AG,H$3,Global!$H:$H,$D4,Global!$AF:$AF,$A$9),IF($B$4="All",COUNTIFS(Global!$AB:$AB,$A$4,Global!$AA:$AA,$F$2,Global!$AG:$AG,H$3,Global!$H:$H,$D4,Global!$AF:$AF,$A$9),COUNTIFS(Global!$AB:$AB,$A$4,Global!$AC:$AC,$B$4,Global!$AA:$AA,$F$2,Global!$AG:$AG,H$3,Global!$H:$H,$D4,Global!$AF:$AF,$A$9))),IF($A$4="All",COUNTIFS(Global!$AA:$AA,$F$2,Global!$AG:$AG,H$3,Global!$H:$H,$D4,Global!$AD:$AD,$A$9),IF($B$4="All",COUNTIFS(Global!$AB:$AB,$A$4,Global!$AA:$AA,$F$2,Global!$AG:$AG,H$3,Global!$H:$H,$D4,Global!$AD:$AD,$A$9),COUNTIFS(Global!$AB:$AB,$A$4,Global!$AC:$AC,$B$4,Global!$AA:$AA,$F$2,Global!$AG:$AG,H$3,Global!$H:$H,$D4,Global!$AD:$AD,$A$9))))</f>
        <v>0</v>
      </c>
      <c r="I4" s="11">
        <f>IF($A$9="All",IF($A$4="All",COUNTIFS(Global!$AA:$AA,$F$2,Global!$AG:$AG,I$3,Global!$H:$H,$D4,Global!$AF:$AF,$A$9),IF($B$4="All",COUNTIFS(Global!$AB:$AB,$A$4,Global!$AA:$AA,$F$2,Global!$AG:$AG,I$3,Global!$H:$H,$D4,Global!$AF:$AF,$A$9),COUNTIFS(Global!$AB:$AB,$A$4,Global!$AC:$AC,$B$4,Global!$AA:$AA,$F$2,Global!$AG:$AG,I$3,Global!$H:$H,$D4,Global!$AF:$AF,$A$9))),IF($A$4="All",COUNTIFS(Global!$AA:$AA,$F$2,Global!$AG:$AG,I$3,Global!$H:$H,$D4,Global!$AD:$AD,$A$9),IF($B$4="All",COUNTIFS(Global!$AB:$AB,$A$4,Global!$AA:$AA,$F$2,Global!$AG:$AG,I$3,Global!$H:$H,$D4,Global!$AD:$AD,$A$9),COUNTIFS(Global!$AB:$AB,$A$4,Global!$AC:$AC,$B$4,Global!$AA:$AA,$F$2,Global!$AG:$AG,I$3,Global!$H:$H,$D4,Global!$AD:$AD,$A$9))))</f>
        <v>0</v>
      </c>
      <c r="J4" s="98">
        <f>IF($A$9="All",IF($A$4="All",COUNTIFS(Global!$AA:$AA,J$3,Global!$H:$H,$D4,Global!$AF:$AF,$A$9),IF($B$4="All",COUNTIFS(Global!$AB:$AB,$A$4,Global!$AA:$AA,J$3,Global!$H:$H,$D4,Global!$AF:$AF,$A$9),COUNTIFS(Global!$AB:$AB,$A$4,Global!$AC:$AC,$B$4,Global!$AA:$AA,J$3,Global!$H:$H,$D4,Global!$AF:$AF,$A$9))),IF($A$4="All",COUNTIFS(Global!$AA:$AA,J$3,Global!$H:$H,$D4,Global!$AD:$AD,$A$9),IF($B$4="All",COUNTIFS(Global!$AB:$AB,$A$4,Global!$AA:$AA,J$3,Global!$H:$H,$D4,Global!$AD:$AD,$A$9),COUNTIFS(Global!$AB:$AB,$A$4,Global!$AC:$AC,$B$4,Global!$AA:$AA,J$3,Global!$H:$H,$D4,Global!$AD:$AD,$A$9))))</f>
        <v>11</v>
      </c>
      <c r="K4" s="98">
        <f>IF($A$9="All",IF($A$4="All",COUNTIFS(Global!$AA:$AA,K$3,Global!$H:$H,$D4,Global!$AF:$AF,$A$9),IF($B$4="All",COUNTIFS(Global!$AB:$AB,$A$4,Global!$AA:$AA,K$3,Global!$H:$H,$D4,Global!$AF:$AF,$A$9),COUNTIFS(Global!$AB:$AB,$A$4,Global!$AC:$AC,$B$4,Global!$AA:$AA,K$3,Global!$H:$H,$D4,Global!$AF:$AF,$A$9))),IF($A$4="All",COUNTIFS(Global!$AA:$AA,K$3,Global!$H:$H,$D4,Global!$AD:$AD,$A$9),IF($B$4="All",COUNTIFS(Global!$AB:$AB,$A$4,Global!$AA:$AA,K$3,Global!$H:$H,$D4,Global!$AD:$AD,$A$9),COUNTIFS(Global!$AB:$AB,$A$4,Global!$AC:$AC,$B$4,Global!$AA:$AA,K$3,Global!$H:$H,$D4,Global!$AD:$AD,$A$9))))</f>
        <v>3</v>
      </c>
      <c r="L4" s="98">
        <f>IF($A$9="All",IF($A$4="All",COUNTIFS(Global!$AA:$AA,L$3,Global!$H:$H,$D4,Global!$AF:$AF,$A$9),IF($B$4="All",COUNTIFS(Global!$AB:$AB,$A$4,Global!$AA:$AA,L$3,Global!$H:$H,$D4,Global!$AF:$AF,$A$9),COUNTIFS(Global!$AB:$AB,$A$4,Global!$AC:$AC,$B$4,Global!$AA:$AA,L$3,Global!$H:$H,$D4,Global!$AF:$AF,$A$9))),IF($A$4="All",COUNTIFS(Global!$AA:$AA,L$3,Global!$H:$H,$D4,Global!$AD:$AD,$A$9),IF($B$4="All",COUNTIFS(Global!$AB:$AB,$A$4,Global!$AA:$AA,L$3,Global!$H:$H,$D4,Global!$AD:$AD,$A$9),COUNTIFS(Global!$AB:$AB,$A$4,Global!$AC:$AC,$B$4,Global!$AA:$AA,L$3,Global!$H:$H,$D4,Global!$AD:$AD,$A$9))))</f>
        <v>2</v>
      </c>
      <c r="M4" s="11">
        <f>E4+F4+J4+K4+L4</f>
        <v>18</v>
      </c>
      <c r="N4" s="16">
        <f>IFERROR(IF($A$9="All",IF($A$4="All",SUMIFS(Global!$AE:$AE,Global!$AA:$AA,F$2,Global!$H:$H,$D4,Global!$AF:$AF,$A$9),IF($B$4="All",SUMIFS(Global!$AE:$AE,Global!$AB:$AB,$A$4,Global!$AA:$AA,F$2,Global!$H:$H,$D4,Global!$AF:$AF,$A$9),SUMIFS(Global!$AE:$AE,Global!$AB:$AB,$A$4,Global!$AC:$AC,$B$4,Global!$AA:$AA,F$2,Global!$H:$H,$D4,Global!$AF:$AF,$A$9))),IF($A$4="All",SUMIFS(Global!$AE:$AE,Global!$AA:$AA,F$2,Global!$H:$H,$D4,Global!$AD:$AD,$A$9),IF($B$4="All",SUMIFS(Global!$AE:$AE,Global!$AB:$AB,$A$4,Global!$AA:$AA,F$2,Global!$H:$H,$D4,Global!$AD:$AD,$A$9),SUMIFS(Global!$AE:$AE,Global!$AB:$AB,$A$4,Global!$AC:$AC,$B$4,Global!$AA:$AA,F$2,Global!$H:$H,$D4,Global!$AD:$AD,$A$9))))/$F4,"")</f>
        <v>1</v>
      </c>
      <c r="P4" s="20" t="s">
        <v>1696</v>
      </c>
      <c r="Q4" s="21">
        <v>1</v>
      </c>
    </row>
    <row r="5" spans="1:17" s="8" customFormat="1" x14ac:dyDescent="0.25">
      <c r="A5" s="120"/>
      <c r="B5" s="120"/>
      <c r="D5" s="10" t="s">
        <v>18</v>
      </c>
      <c r="E5" s="98">
        <f>IF($A$9="All",IF($A$4="All",COUNTIFS(Global!$AA:$AA,E$2,Global!$H:$H,$D5,Global!$AF:$AF,$A$9),IF($B$4="All",COUNTIFS(Global!$AB:$AB,$A$4,Global!$AA:$AA,E$2,Global!$H:$H,$D5,Global!$AF:$AF,$A$9),COUNTIFS(Global!$AB:$AB,$A$4,Global!$AC:$AC,$B$4,Global!$AA:$AA,E$2,Global!$H:$H,$D5,Global!$AF:$AF,$A$9))),IF($A$4="All",COUNTIFS(Global!$AA:$AA,E$2,Global!$H:$H,$D5,Global!$AD:$AD,$A$9),IF($B$4="All",COUNTIFS(Global!$AB:$AB,$A$4,Global!$AA:$AA,E$2,Global!$H:$H,$D5,Global!$AD:$AD,$A$9),COUNTIFS(Global!$AB:$AB,$A$4,Global!$AC:$AC,$B$4,Global!$AA:$AA,E$2,Global!$H:$H,$D5,Global!$AD:$AD,$A$9))))</f>
        <v>0</v>
      </c>
      <c r="F5" s="98">
        <f>IF($A$9="All",IF($A$4="All",COUNTIFS(Global!$AA:$AA,$F$2,Global!$H:$H,$D5,Global!$AF:$AF,$A$9),IF($B$4="All",COUNTIFS(Global!$AB:$AB,$A$4,Global!$AA:$AA,$F$2,Global!$H:$H,$D5,Global!$AF:$AF,$A$9),COUNTIFS(Global!$AB:$AB,$A$4,Global!$AC:$AC,$B$4,Global!$AA:$AA,$F$2,Global!$H:$H,$D5,Global!$AF:$AF,$A$9))),IF($A$4="All",COUNTIFS(Global!$AA:$AA,$F$2,Global!$H:$H,$D5,Global!$AD:$AD,$A$9),IF($B$4="All",COUNTIFS(Global!$AB:$AB,$A$4,Global!$AA:$AA,$F$2,Global!$H:$H,$D5,Global!$AD:$AD,$A$9),COUNTIFS(Global!$AB:$AB,$A$4,Global!$AC:$AC,$B$4,Global!$AA:$AA,$F$2,Global!$H:$H,$D5,Global!$AD:$AD,$A$9))))</f>
        <v>1</v>
      </c>
      <c r="G5" s="11">
        <f>IF($A$9="All",IF($A$4="All",COUNTIFS(Global!$AA:$AA,$F$2,Global!$AG:$AG,G$3,Global!$H:$H,$D5,Global!$AF:$AF,$A$9),IF($B$4="All",COUNTIFS(Global!$AB:$AB,$A$4,Global!$AA:$AA,$F$2,Global!$AG:$AG,G$3,Global!$H:$H,$D5,Global!$AF:$AF,$A$9),COUNTIFS(Global!$AB:$AB,$A$4,Global!$AC:$AC,$B$4,Global!$AA:$AA,$F$2,Global!$AG:$AG,G$3,Global!$H:$H,$D5,Global!$AF:$AF,$A$9))),IF($A$4="All",COUNTIFS(Global!$AA:$AA,$F$2,Global!$AG:$AG,G$3,Global!$H:$H,$D5,Global!$AD:$AD,$A$9),IF($B$4="All",COUNTIFS(Global!$AB:$AB,$A$4,Global!$AA:$AA,$F$2,Global!$AG:$AG,G$3,Global!$H:$H,$D5,Global!$AD:$AD,$A$9),COUNTIFS(Global!$AB:$AB,$A$4,Global!$AC:$AC,$B$4,Global!$AA:$AA,$F$2,Global!$AG:$AG,G$3,Global!$H:$H,$D5,Global!$AD:$AD,$A$9))))</f>
        <v>1</v>
      </c>
      <c r="H5" s="11">
        <f>IF($A$9="All",IF($A$4="All",COUNTIFS(Global!$AA:$AA,$F$2,Global!$AG:$AG,H$3,Global!$H:$H,$D5,Global!$AF:$AF,$A$9),IF($B$4="All",COUNTIFS(Global!$AB:$AB,$A$4,Global!$AA:$AA,$F$2,Global!$AG:$AG,H$3,Global!$H:$H,$D5,Global!$AF:$AF,$A$9),COUNTIFS(Global!$AB:$AB,$A$4,Global!$AC:$AC,$B$4,Global!$AA:$AA,$F$2,Global!$AG:$AG,H$3,Global!$H:$H,$D5,Global!$AF:$AF,$A$9))),IF($A$4="All",COUNTIFS(Global!$AA:$AA,$F$2,Global!$AG:$AG,H$3,Global!$H:$H,$D5,Global!$AD:$AD,$A$9),IF($B$4="All",COUNTIFS(Global!$AB:$AB,$A$4,Global!$AA:$AA,$F$2,Global!$AG:$AG,H$3,Global!$H:$H,$D5,Global!$AD:$AD,$A$9),COUNTIFS(Global!$AB:$AB,$A$4,Global!$AC:$AC,$B$4,Global!$AA:$AA,$F$2,Global!$AG:$AG,H$3,Global!$H:$H,$D5,Global!$AD:$AD,$A$9))))</f>
        <v>0</v>
      </c>
      <c r="I5" s="11">
        <f>IF($A$9="All",IF($A$4="All",COUNTIFS(Global!$AA:$AA,$F$2,Global!$AG:$AG,I$3,Global!$H:$H,$D5,Global!$AF:$AF,$A$9),IF($B$4="All",COUNTIFS(Global!$AB:$AB,$A$4,Global!$AA:$AA,$F$2,Global!$AG:$AG,I$3,Global!$H:$H,$D5,Global!$AF:$AF,$A$9),COUNTIFS(Global!$AB:$AB,$A$4,Global!$AC:$AC,$B$4,Global!$AA:$AA,$F$2,Global!$AG:$AG,I$3,Global!$H:$H,$D5,Global!$AF:$AF,$A$9))),IF($A$4="All",COUNTIFS(Global!$AA:$AA,$F$2,Global!$AG:$AG,I$3,Global!$H:$H,$D5,Global!$AD:$AD,$A$9),IF($B$4="All",COUNTIFS(Global!$AB:$AB,$A$4,Global!$AA:$AA,$F$2,Global!$AG:$AG,I$3,Global!$H:$H,$D5,Global!$AD:$AD,$A$9),COUNTIFS(Global!$AB:$AB,$A$4,Global!$AC:$AC,$B$4,Global!$AA:$AA,$F$2,Global!$AG:$AG,I$3,Global!$H:$H,$D5,Global!$AD:$AD,$A$9))))</f>
        <v>0</v>
      </c>
      <c r="J5" s="98">
        <f>IF($A$9="All",IF($A$4="All",COUNTIFS(Global!$AA:$AA,J$3,Global!$H:$H,$D5,Global!$AF:$AF,$A$9),IF($B$4="All",COUNTIFS(Global!$AB:$AB,$A$4,Global!$AA:$AA,J$3,Global!$H:$H,$D5,Global!$AF:$AF,$A$9),COUNTIFS(Global!$AB:$AB,$A$4,Global!$AC:$AC,$B$4,Global!$AA:$AA,J$3,Global!$H:$H,$D5,Global!$AF:$AF,$A$9))),IF($A$4="All",COUNTIFS(Global!$AA:$AA,J$3,Global!$H:$H,$D5,Global!$AD:$AD,$A$9),IF($B$4="All",COUNTIFS(Global!$AB:$AB,$A$4,Global!$AA:$AA,J$3,Global!$H:$H,$D5,Global!$AD:$AD,$A$9),COUNTIFS(Global!$AB:$AB,$A$4,Global!$AC:$AC,$B$4,Global!$AA:$AA,J$3,Global!$H:$H,$D5,Global!$AD:$AD,$A$9))))</f>
        <v>15</v>
      </c>
      <c r="K5" s="98">
        <f>IF($A$9="All",IF($A$4="All",COUNTIFS(Global!$AA:$AA,K$3,Global!$H:$H,$D5,Global!$AF:$AF,$A$9),IF($B$4="All",COUNTIFS(Global!$AB:$AB,$A$4,Global!$AA:$AA,K$3,Global!$H:$H,$D5,Global!$AF:$AF,$A$9),COUNTIFS(Global!$AB:$AB,$A$4,Global!$AC:$AC,$B$4,Global!$AA:$AA,K$3,Global!$H:$H,$D5,Global!$AF:$AF,$A$9))),IF($A$4="All",COUNTIFS(Global!$AA:$AA,K$3,Global!$H:$H,$D5,Global!$AD:$AD,$A$9),IF($B$4="All",COUNTIFS(Global!$AB:$AB,$A$4,Global!$AA:$AA,K$3,Global!$H:$H,$D5,Global!$AD:$AD,$A$9),COUNTIFS(Global!$AB:$AB,$A$4,Global!$AC:$AC,$B$4,Global!$AA:$AA,K$3,Global!$H:$H,$D5,Global!$AD:$AD,$A$9))))</f>
        <v>1</v>
      </c>
      <c r="L5" s="98">
        <f>IF($A$9="All",IF($A$4="All",COUNTIFS(Global!$AA:$AA,L$3,Global!$H:$H,$D5,Global!$AF:$AF,$A$9),IF($B$4="All",COUNTIFS(Global!$AB:$AB,$A$4,Global!$AA:$AA,L$3,Global!$H:$H,$D5,Global!$AF:$AF,$A$9),COUNTIFS(Global!$AB:$AB,$A$4,Global!$AC:$AC,$B$4,Global!$AA:$AA,L$3,Global!$H:$H,$D5,Global!$AF:$AF,$A$9))),IF($A$4="All",COUNTIFS(Global!$AA:$AA,L$3,Global!$H:$H,$D5,Global!$AD:$AD,$A$9),IF($B$4="All",COUNTIFS(Global!$AB:$AB,$A$4,Global!$AA:$AA,L$3,Global!$H:$H,$D5,Global!$AD:$AD,$A$9),COUNTIFS(Global!$AB:$AB,$A$4,Global!$AC:$AC,$B$4,Global!$AA:$AA,L$3,Global!$H:$H,$D5,Global!$AD:$AD,$A$9))))</f>
        <v>0</v>
      </c>
      <c r="M5" s="11">
        <f t="shared" ref="M5:M28" si="0">E5+F5+J5+K5+L5</f>
        <v>17</v>
      </c>
      <c r="N5" s="16">
        <f>IFERROR(IF($A$9="All",IF($A$4="All",SUMIFS(Global!$AE:$AE,Global!$AA:$AA,F$2,Global!$H:$H,$D5,Global!$AF:$AF,$A$9),IF($B$4="All",SUMIFS(Global!$AE:$AE,Global!$AB:$AB,$A$4,Global!$AA:$AA,F$2,Global!$H:$H,$D5,Global!$AF:$AF,$A$9),SUMIFS(Global!$AE:$AE,Global!$AB:$AB,$A$4,Global!$AC:$AC,$B$4,Global!$AA:$AA,F$2,Global!$H:$H,$D5,Global!$AF:$AF,$A$9))),IF($A$4="All",SUMIFS(Global!$AE:$AE,Global!$AA:$AA,F$2,Global!$H:$H,$D5,Global!$AD:$AD,$A$9),IF($B$4="All",SUMIFS(Global!$AE:$AE,Global!$AB:$AB,$A$4,Global!$AA:$AA,F$2,Global!$H:$H,$D5,Global!$AD:$AD,$A$9),SUMIFS(Global!$AE:$AE,Global!$AB:$AB,$A$4,Global!$AC:$AC,$B$4,Global!$AA:$AA,F$2,Global!$H:$H,$D5,Global!$AD:$AD,$A$9))))/$F5,"")</f>
        <v>1</v>
      </c>
      <c r="P5" s="20" t="s">
        <v>1697</v>
      </c>
      <c r="Q5" s="21">
        <v>0.5</v>
      </c>
    </row>
    <row r="6" spans="1:17" ht="15.75" thickBot="1" x14ac:dyDescent="0.3">
      <c r="A6" s="121"/>
      <c r="B6" s="121"/>
      <c r="D6" s="10" t="s">
        <v>19</v>
      </c>
      <c r="E6" s="98">
        <f>IF($A$9="All",IF($A$4="All",COUNTIFS(Global!$AA:$AA,E$2,Global!$H:$H,$D6,Global!$AF:$AF,$A$9),IF($B$4="All",COUNTIFS(Global!$AB:$AB,$A$4,Global!$AA:$AA,E$2,Global!$H:$H,$D6,Global!$AF:$AF,$A$9),COUNTIFS(Global!$AB:$AB,$A$4,Global!$AC:$AC,$B$4,Global!$AA:$AA,E$2,Global!$H:$H,$D6,Global!$AF:$AF,$A$9))),IF($A$4="All",COUNTIFS(Global!$AA:$AA,E$2,Global!$H:$H,$D6,Global!$AD:$AD,$A$9),IF($B$4="All",COUNTIFS(Global!$AB:$AB,$A$4,Global!$AA:$AA,E$2,Global!$H:$H,$D6,Global!$AD:$AD,$A$9),COUNTIFS(Global!$AB:$AB,$A$4,Global!$AC:$AC,$B$4,Global!$AA:$AA,E$2,Global!$H:$H,$D6,Global!$AD:$AD,$A$9))))</f>
        <v>0</v>
      </c>
      <c r="F6" s="98">
        <f>IF($A$9="All",IF($A$4="All",COUNTIFS(Global!$AA:$AA,$F$2,Global!$H:$H,$D6,Global!$AF:$AF,$A$9),IF($B$4="All",COUNTIFS(Global!$AB:$AB,$A$4,Global!$AA:$AA,$F$2,Global!$H:$H,$D6,Global!$AF:$AF,$A$9),COUNTIFS(Global!$AB:$AB,$A$4,Global!$AC:$AC,$B$4,Global!$AA:$AA,$F$2,Global!$H:$H,$D6,Global!$AF:$AF,$A$9))),IF($A$4="All",COUNTIFS(Global!$AA:$AA,$F$2,Global!$H:$H,$D6,Global!$AD:$AD,$A$9),IF($B$4="All",COUNTIFS(Global!$AB:$AB,$A$4,Global!$AA:$AA,$F$2,Global!$H:$H,$D6,Global!$AD:$AD,$A$9),COUNTIFS(Global!$AB:$AB,$A$4,Global!$AC:$AC,$B$4,Global!$AA:$AA,$F$2,Global!$H:$H,$D6,Global!$AD:$AD,$A$9))))</f>
        <v>5</v>
      </c>
      <c r="G6" s="11">
        <f>IF($A$9="All",IF($A$4="All",COUNTIFS(Global!$AA:$AA,$F$2,Global!$AG:$AG,G$3,Global!$H:$H,$D6,Global!$AF:$AF,$A$9),IF($B$4="All",COUNTIFS(Global!$AB:$AB,$A$4,Global!$AA:$AA,$F$2,Global!$AG:$AG,G$3,Global!$H:$H,$D6,Global!$AF:$AF,$A$9),COUNTIFS(Global!$AB:$AB,$A$4,Global!$AC:$AC,$B$4,Global!$AA:$AA,$F$2,Global!$AG:$AG,G$3,Global!$H:$H,$D6,Global!$AF:$AF,$A$9))),IF($A$4="All",COUNTIFS(Global!$AA:$AA,$F$2,Global!$AG:$AG,G$3,Global!$H:$H,$D6,Global!$AD:$AD,$A$9),IF($B$4="All",COUNTIFS(Global!$AB:$AB,$A$4,Global!$AA:$AA,$F$2,Global!$AG:$AG,G$3,Global!$H:$H,$D6,Global!$AD:$AD,$A$9),COUNTIFS(Global!$AB:$AB,$A$4,Global!$AC:$AC,$B$4,Global!$AA:$AA,$F$2,Global!$AG:$AG,G$3,Global!$H:$H,$D6,Global!$AD:$AD,$A$9))))</f>
        <v>5</v>
      </c>
      <c r="H6" s="11">
        <f>IF($A$9="All",IF($A$4="All",COUNTIFS(Global!$AA:$AA,$F$2,Global!$AG:$AG,H$3,Global!$H:$H,$D6,Global!$AF:$AF,$A$9),IF($B$4="All",COUNTIFS(Global!$AB:$AB,$A$4,Global!$AA:$AA,$F$2,Global!$AG:$AG,H$3,Global!$H:$H,$D6,Global!$AF:$AF,$A$9),COUNTIFS(Global!$AB:$AB,$A$4,Global!$AC:$AC,$B$4,Global!$AA:$AA,$F$2,Global!$AG:$AG,H$3,Global!$H:$H,$D6,Global!$AF:$AF,$A$9))),IF($A$4="All",COUNTIFS(Global!$AA:$AA,$F$2,Global!$AG:$AG,H$3,Global!$H:$H,$D6,Global!$AD:$AD,$A$9),IF($B$4="All",COUNTIFS(Global!$AB:$AB,$A$4,Global!$AA:$AA,$F$2,Global!$AG:$AG,H$3,Global!$H:$H,$D6,Global!$AD:$AD,$A$9),COUNTIFS(Global!$AB:$AB,$A$4,Global!$AC:$AC,$B$4,Global!$AA:$AA,$F$2,Global!$AG:$AG,H$3,Global!$H:$H,$D6,Global!$AD:$AD,$A$9))))</f>
        <v>0</v>
      </c>
      <c r="I6" s="11">
        <f>IF($A$9="All",IF($A$4="All",COUNTIFS(Global!$AA:$AA,$F$2,Global!$AG:$AG,I$3,Global!$H:$H,$D6,Global!$AF:$AF,$A$9),IF($B$4="All",COUNTIFS(Global!$AB:$AB,$A$4,Global!$AA:$AA,$F$2,Global!$AG:$AG,I$3,Global!$H:$H,$D6,Global!$AF:$AF,$A$9),COUNTIFS(Global!$AB:$AB,$A$4,Global!$AC:$AC,$B$4,Global!$AA:$AA,$F$2,Global!$AG:$AG,I$3,Global!$H:$H,$D6,Global!$AF:$AF,$A$9))),IF($A$4="All",COUNTIFS(Global!$AA:$AA,$F$2,Global!$AG:$AG,I$3,Global!$H:$H,$D6,Global!$AD:$AD,$A$9),IF($B$4="All",COUNTIFS(Global!$AB:$AB,$A$4,Global!$AA:$AA,$F$2,Global!$AG:$AG,I$3,Global!$H:$H,$D6,Global!$AD:$AD,$A$9),COUNTIFS(Global!$AB:$AB,$A$4,Global!$AC:$AC,$B$4,Global!$AA:$AA,$F$2,Global!$AG:$AG,I$3,Global!$H:$H,$D6,Global!$AD:$AD,$A$9))))</f>
        <v>0</v>
      </c>
      <c r="J6" s="98">
        <f>IF($A$9="All",IF($A$4="All",COUNTIFS(Global!$AA:$AA,J$3,Global!$H:$H,$D6,Global!$AF:$AF,$A$9),IF($B$4="All",COUNTIFS(Global!$AB:$AB,$A$4,Global!$AA:$AA,J$3,Global!$H:$H,$D6,Global!$AF:$AF,$A$9),COUNTIFS(Global!$AB:$AB,$A$4,Global!$AC:$AC,$B$4,Global!$AA:$AA,J$3,Global!$H:$H,$D6,Global!$AF:$AF,$A$9))),IF($A$4="All",COUNTIFS(Global!$AA:$AA,J$3,Global!$H:$H,$D6,Global!$AD:$AD,$A$9),IF($B$4="All",COUNTIFS(Global!$AB:$AB,$A$4,Global!$AA:$AA,J$3,Global!$H:$H,$D6,Global!$AD:$AD,$A$9),COUNTIFS(Global!$AB:$AB,$A$4,Global!$AC:$AC,$B$4,Global!$AA:$AA,J$3,Global!$H:$H,$D6,Global!$AD:$AD,$A$9))))</f>
        <v>34</v>
      </c>
      <c r="K6" s="98">
        <f>IF($A$9="All",IF($A$4="All",COUNTIFS(Global!$AA:$AA,K$3,Global!$H:$H,$D6,Global!$AF:$AF,$A$9),IF($B$4="All",COUNTIFS(Global!$AB:$AB,$A$4,Global!$AA:$AA,K$3,Global!$H:$H,$D6,Global!$AF:$AF,$A$9),COUNTIFS(Global!$AB:$AB,$A$4,Global!$AC:$AC,$B$4,Global!$AA:$AA,K$3,Global!$H:$H,$D6,Global!$AF:$AF,$A$9))),IF($A$4="All",COUNTIFS(Global!$AA:$AA,K$3,Global!$H:$H,$D6,Global!$AD:$AD,$A$9),IF($B$4="All",COUNTIFS(Global!$AB:$AB,$A$4,Global!$AA:$AA,K$3,Global!$H:$H,$D6,Global!$AD:$AD,$A$9),COUNTIFS(Global!$AB:$AB,$A$4,Global!$AC:$AC,$B$4,Global!$AA:$AA,K$3,Global!$H:$H,$D6,Global!$AD:$AD,$A$9))))</f>
        <v>1</v>
      </c>
      <c r="L6" s="98">
        <f>IF($A$9="All",IF($A$4="All",COUNTIFS(Global!$AA:$AA,L$3,Global!$H:$H,$D6,Global!$AF:$AF,$A$9),IF($B$4="All",COUNTIFS(Global!$AB:$AB,$A$4,Global!$AA:$AA,L$3,Global!$H:$H,$D6,Global!$AF:$AF,$A$9),COUNTIFS(Global!$AB:$AB,$A$4,Global!$AC:$AC,$B$4,Global!$AA:$AA,L$3,Global!$H:$H,$D6,Global!$AF:$AF,$A$9))),IF($A$4="All",COUNTIFS(Global!$AA:$AA,L$3,Global!$H:$H,$D6,Global!$AD:$AD,$A$9),IF($B$4="All",COUNTIFS(Global!$AB:$AB,$A$4,Global!$AA:$AA,L$3,Global!$H:$H,$D6,Global!$AD:$AD,$A$9),COUNTIFS(Global!$AB:$AB,$A$4,Global!$AC:$AC,$B$4,Global!$AA:$AA,L$3,Global!$H:$H,$D6,Global!$AD:$AD,$A$9))))</f>
        <v>0</v>
      </c>
      <c r="M6" s="11">
        <f t="shared" si="0"/>
        <v>40</v>
      </c>
      <c r="N6" s="16">
        <f>IFERROR(IF($A$9="All",IF($A$4="All",SUMIFS(Global!$AE:$AE,Global!$AA:$AA,F$2,Global!$H:$H,$D6,Global!$AF:$AF,$A$9),IF($B$4="All",SUMIFS(Global!$AE:$AE,Global!$AB:$AB,$A$4,Global!$AA:$AA,F$2,Global!$H:$H,$D6,Global!$AF:$AF,$A$9),SUMIFS(Global!$AE:$AE,Global!$AB:$AB,$A$4,Global!$AC:$AC,$B$4,Global!$AA:$AA,F$2,Global!$H:$H,$D6,Global!$AF:$AF,$A$9))),IF($A$4="All",SUMIFS(Global!$AE:$AE,Global!$AA:$AA,F$2,Global!$H:$H,$D6,Global!$AD:$AD,$A$9),IF($B$4="All",SUMIFS(Global!$AE:$AE,Global!$AB:$AB,$A$4,Global!$AA:$AA,F$2,Global!$H:$H,$D6,Global!$AD:$AD,$A$9),SUMIFS(Global!$AE:$AE,Global!$AB:$AB,$A$4,Global!$AC:$AC,$B$4,Global!$AA:$AA,F$2,Global!$H:$H,$D6,Global!$AD:$AD,$A$9))))/$F6,"")</f>
        <v>1</v>
      </c>
      <c r="O6" s="8"/>
      <c r="P6" s="20" t="s">
        <v>1698</v>
      </c>
      <c r="Q6" s="21">
        <v>0</v>
      </c>
    </row>
    <row r="7" spans="1:17" ht="15" customHeight="1" thickBot="1" x14ac:dyDescent="0.3">
      <c r="D7" s="10" t="s">
        <v>20</v>
      </c>
      <c r="E7" s="98">
        <f>IF($A$9="All",IF($A$4="All",COUNTIFS(Global!$AA:$AA,E$2,Global!$H:$H,$D7,Global!$AF:$AF,$A$9),IF($B$4="All",COUNTIFS(Global!$AB:$AB,$A$4,Global!$AA:$AA,E$2,Global!$H:$H,$D7,Global!$AF:$AF,$A$9),COUNTIFS(Global!$AB:$AB,$A$4,Global!$AC:$AC,$B$4,Global!$AA:$AA,E$2,Global!$H:$H,$D7,Global!$AF:$AF,$A$9))),IF($A$4="All",COUNTIFS(Global!$AA:$AA,E$2,Global!$H:$H,$D7,Global!$AD:$AD,$A$9),IF($B$4="All",COUNTIFS(Global!$AB:$AB,$A$4,Global!$AA:$AA,E$2,Global!$H:$H,$D7,Global!$AD:$AD,$A$9),COUNTIFS(Global!$AB:$AB,$A$4,Global!$AC:$AC,$B$4,Global!$AA:$AA,E$2,Global!$H:$H,$D7,Global!$AD:$AD,$A$9))))</f>
        <v>0</v>
      </c>
      <c r="F7" s="98">
        <f>IF($A$9="All",IF($A$4="All",COUNTIFS(Global!$AA:$AA,$F$2,Global!$H:$H,$D7,Global!$AF:$AF,$A$9),IF($B$4="All",COUNTIFS(Global!$AB:$AB,$A$4,Global!$AA:$AA,$F$2,Global!$H:$H,$D7,Global!$AF:$AF,$A$9),COUNTIFS(Global!$AB:$AB,$A$4,Global!$AC:$AC,$B$4,Global!$AA:$AA,$F$2,Global!$H:$H,$D7,Global!$AF:$AF,$A$9))),IF($A$4="All",COUNTIFS(Global!$AA:$AA,$F$2,Global!$H:$H,$D7,Global!$AD:$AD,$A$9),IF($B$4="All",COUNTIFS(Global!$AB:$AB,$A$4,Global!$AA:$AA,$F$2,Global!$H:$H,$D7,Global!$AD:$AD,$A$9),COUNTIFS(Global!$AB:$AB,$A$4,Global!$AC:$AC,$B$4,Global!$AA:$AA,$F$2,Global!$H:$H,$D7,Global!$AD:$AD,$A$9))))</f>
        <v>0</v>
      </c>
      <c r="G7" s="11">
        <f>IF($A$9="All",IF($A$4="All",COUNTIFS(Global!$AA:$AA,$F$2,Global!$AG:$AG,G$3,Global!$H:$H,$D7,Global!$AF:$AF,$A$9),IF($B$4="All",COUNTIFS(Global!$AB:$AB,$A$4,Global!$AA:$AA,$F$2,Global!$AG:$AG,G$3,Global!$H:$H,$D7,Global!$AF:$AF,$A$9),COUNTIFS(Global!$AB:$AB,$A$4,Global!$AC:$AC,$B$4,Global!$AA:$AA,$F$2,Global!$AG:$AG,G$3,Global!$H:$H,$D7,Global!$AF:$AF,$A$9))),IF($A$4="All",COUNTIFS(Global!$AA:$AA,$F$2,Global!$AG:$AG,G$3,Global!$H:$H,$D7,Global!$AD:$AD,$A$9),IF($B$4="All",COUNTIFS(Global!$AB:$AB,$A$4,Global!$AA:$AA,$F$2,Global!$AG:$AG,G$3,Global!$H:$H,$D7,Global!$AD:$AD,$A$9),COUNTIFS(Global!$AB:$AB,$A$4,Global!$AC:$AC,$B$4,Global!$AA:$AA,$F$2,Global!$AG:$AG,G$3,Global!$H:$H,$D7,Global!$AD:$AD,$A$9))))</f>
        <v>0</v>
      </c>
      <c r="H7" s="11">
        <f>IF($A$9="All",IF($A$4="All",COUNTIFS(Global!$AA:$AA,$F$2,Global!$AG:$AG,H$3,Global!$H:$H,$D7,Global!$AF:$AF,$A$9),IF($B$4="All",COUNTIFS(Global!$AB:$AB,$A$4,Global!$AA:$AA,$F$2,Global!$AG:$AG,H$3,Global!$H:$H,$D7,Global!$AF:$AF,$A$9),COUNTIFS(Global!$AB:$AB,$A$4,Global!$AC:$AC,$B$4,Global!$AA:$AA,$F$2,Global!$AG:$AG,H$3,Global!$H:$H,$D7,Global!$AF:$AF,$A$9))),IF($A$4="All",COUNTIFS(Global!$AA:$AA,$F$2,Global!$AG:$AG,H$3,Global!$H:$H,$D7,Global!$AD:$AD,$A$9),IF($B$4="All",COUNTIFS(Global!$AB:$AB,$A$4,Global!$AA:$AA,$F$2,Global!$AG:$AG,H$3,Global!$H:$H,$D7,Global!$AD:$AD,$A$9),COUNTIFS(Global!$AB:$AB,$A$4,Global!$AC:$AC,$B$4,Global!$AA:$AA,$F$2,Global!$AG:$AG,H$3,Global!$H:$H,$D7,Global!$AD:$AD,$A$9))))</f>
        <v>0</v>
      </c>
      <c r="I7" s="11">
        <f>IF($A$9="All",IF($A$4="All",COUNTIFS(Global!$AA:$AA,$F$2,Global!$AG:$AG,I$3,Global!$H:$H,$D7,Global!$AF:$AF,$A$9),IF($B$4="All",COUNTIFS(Global!$AB:$AB,$A$4,Global!$AA:$AA,$F$2,Global!$AG:$AG,I$3,Global!$H:$H,$D7,Global!$AF:$AF,$A$9),COUNTIFS(Global!$AB:$AB,$A$4,Global!$AC:$AC,$B$4,Global!$AA:$AA,$F$2,Global!$AG:$AG,I$3,Global!$H:$H,$D7,Global!$AF:$AF,$A$9))),IF($A$4="All",COUNTIFS(Global!$AA:$AA,$F$2,Global!$AG:$AG,I$3,Global!$H:$H,$D7,Global!$AD:$AD,$A$9),IF($B$4="All",COUNTIFS(Global!$AB:$AB,$A$4,Global!$AA:$AA,$F$2,Global!$AG:$AG,I$3,Global!$H:$H,$D7,Global!$AD:$AD,$A$9),COUNTIFS(Global!$AB:$AB,$A$4,Global!$AC:$AC,$B$4,Global!$AA:$AA,$F$2,Global!$AG:$AG,I$3,Global!$H:$H,$D7,Global!$AD:$AD,$A$9))))</f>
        <v>0</v>
      </c>
      <c r="J7" s="98">
        <f>IF($A$9="All",IF($A$4="All",COUNTIFS(Global!$AA:$AA,J$3,Global!$H:$H,$D7,Global!$AF:$AF,$A$9),IF($B$4="All",COUNTIFS(Global!$AB:$AB,$A$4,Global!$AA:$AA,J$3,Global!$H:$H,$D7,Global!$AF:$AF,$A$9),COUNTIFS(Global!$AB:$AB,$A$4,Global!$AC:$AC,$B$4,Global!$AA:$AA,J$3,Global!$H:$H,$D7,Global!$AF:$AF,$A$9))),IF($A$4="All",COUNTIFS(Global!$AA:$AA,J$3,Global!$H:$H,$D7,Global!$AD:$AD,$A$9),IF($B$4="All",COUNTIFS(Global!$AB:$AB,$A$4,Global!$AA:$AA,J$3,Global!$H:$H,$D7,Global!$AD:$AD,$A$9),COUNTIFS(Global!$AB:$AB,$A$4,Global!$AC:$AC,$B$4,Global!$AA:$AA,J$3,Global!$H:$H,$D7,Global!$AD:$AD,$A$9))))</f>
        <v>2</v>
      </c>
      <c r="K7" s="98">
        <f>IF($A$9="All",IF($A$4="All",COUNTIFS(Global!$AA:$AA,K$3,Global!$H:$H,$D7,Global!$AF:$AF,$A$9),IF($B$4="All",COUNTIFS(Global!$AB:$AB,$A$4,Global!$AA:$AA,K$3,Global!$H:$H,$D7,Global!$AF:$AF,$A$9),COUNTIFS(Global!$AB:$AB,$A$4,Global!$AC:$AC,$B$4,Global!$AA:$AA,K$3,Global!$H:$H,$D7,Global!$AF:$AF,$A$9))),IF($A$4="All",COUNTIFS(Global!$AA:$AA,K$3,Global!$H:$H,$D7,Global!$AD:$AD,$A$9),IF($B$4="All",COUNTIFS(Global!$AB:$AB,$A$4,Global!$AA:$AA,K$3,Global!$H:$H,$D7,Global!$AD:$AD,$A$9),COUNTIFS(Global!$AB:$AB,$A$4,Global!$AC:$AC,$B$4,Global!$AA:$AA,K$3,Global!$H:$H,$D7,Global!$AD:$AD,$A$9))))</f>
        <v>14</v>
      </c>
      <c r="L7" s="98">
        <f>IF($A$9="All",IF($A$4="All",COUNTIFS(Global!$AA:$AA,L$3,Global!$H:$H,$D7,Global!$AF:$AF,$A$9),IF($B$4="All",COUNTIFS(Global!$AB:$AB,$A$4,Global!$AA:$AA,L$3,Global!$H:$H,$D7,Global!$AF:$AF,$A$9),COUNTIFS(Global!$AB:$AB,$A$4,Global!$AC:$AC,$B$4,Global!$AA:$AA,L$3,Global!$H:$H,$D7,Global!$AF:$AF,$A$9))),IF($A$4="All",COUNTIFS(Global!$AA:$AA,L$3,Global!$H:$H,$D7,Global!$AD:$AD,$A$9),IF($B$4="All",COUNTIFS(Global!$AB:$AB,$A$4,Global!$AA:$AA,L$3,Global!$H:$H,$D7,Global!$AD:$AD,$A$9),COUNTIFS(Global!$AB:$AB,$A$4,Global!$AC:$AC,$B$4,Global!$AA:$AA,L$3,Global!$H:$H,$D7,Global!$AD:$AD,$A$9))))</f>
        <v>0</v>
      </c>
      <c r="M7" s="11">
        <f t="shared" si="0"/>
        <v>16</v>
      </c>
      <c r="N7" s="16" t="str">
        <f>IFERROR(IF($A$9="All",IF($A$4="All",SUMIFS(Global!$AE:$AE,Global!$AA:$AA,F$2,Global!$H:$H,$D7,Global!$AF:$AF,$A$9),IF($B$4="All",SUMIFS(Global!$AE:$AE,Global!$AB:$AB,$A$4,Global!$AA:$AA,F$2,Global!$H:$H,$D7,Global!$AF:$AF,$A$9),SUMIFS(Global!$AE:$AE,Global!$AB:$AB,$A$4,Global!$AC:$AC,$B$4,Global!$AA:$AA,F$2,Global!$H:$H,$D7,Global!$AF:$AF,$A$9))),IF($A$4="All",SUMIFS(Global!$AE:$AE,Global!$AA:$AA,F$2,Global!$H:$H,$D7,Global!$AD:$AD,$A$9),IF($B$4="All",SUMIFS(Global!$AE:$AE,Global!$AB:$AB,$A$4,Global!$AA:$AA,F$2,Global!$H:$H,$D7,Global!$AD:$AD,$A$9),SUMIFS(Global!$AE:$AE,Global!$AB:$AB,$A$4,Global!$AC:$AC,$B$4,Global!$AA:$AA,F$2,Global!$H:$H,$D7,Global!$AD:$AD,$A$9))))/$F7,"")</f>
        <v/>
      </c>
      <c r="O7" s="8"/>
    </row>
    <row r="8" spans="1:17" ht="15" customHeight="1" thickBot="1" x14ac:dyDescent="0.3">
      <c r="A8" s="125" t="s">
        <v>69</v>
      </c>
      <c r="B8" s="125"/>
      <c r="D8" s="10" t="s">
        <v>21</v>
      </c>
      <c r="E8" s="98">
        <f>IF($A$9="All",IF($A$4="All",COUNTIFS(Global!$AA:$AA,E$2,Global!$H:$H,$D8,Global!$AF:$AF,$A$9),IF($B$4="All",COUNTIFS(Global!$AB:$AB,$A$4,Global!$AA:$AA,E$2,Global!$H:$H,$D8,Global!$AF:$AF,$A$9),COUNTIFS(Global!$AB:$AB,$A$4,Global!$AC:$AC,$B$4,Global!$AA:$AA,E$2,Global!$H:$H,$D8,Global!$AF:$AF,$A$9))),IF($A$4="All",COUNTIFS(Global!$AA:$AA,E$2,Global!$H:$H,$D8,Global!$AD:$AD,$A$9),IF($B$4="All",COUNTIFS(Global!$AB:$AB,$A$4,Global!$AA:$AA,E$2,Global!$H:$H,$D8,Global!$AD:$AD,$A$9),COUNTIFS(Global!$AB:$AB,$A$4,Global!$AC:$AC,$B$4,Global!$AA:$AA,E$2,Global!$H:$H,$D8,Global!$AD:$AD,$A$9))))</f>
        <v>0</v>
      </c>
      <c r="F8" s="98">
        <f>IF($A$9="All",IF($A$4="All",COUNTIFS(Global!$AA:$AA,$F$2,Global!$H:$H,$D8,Global!$AF:$AF,$A$9),IF($B$4="All",COUNTIFS(Global!$AB:$AB,$A$4,Global!$AA:$AA,$F$2,Global!$H:$H,$D8,Global!$AF:$AF,$A$9),COUNTIFS(Global!$AB:$AB,$A$4,Global!$AC:$AC,$B$4,Global!$AA:$AA,$F$2,Global!$H:$H,$D8,Global!$AF:$AF,$A$9))),IF($A$4="All",COUNTIFS(Global!$AA:$AA,$F$2,Global!$H:$H,$D8,Global!$AD:$AD,$A$9),IF($B$4="All",COUNTIFS(Global!$AB:$AB,$A$4,Global!$AA:$AA,$F$2,Global!$H:$H,$D8,Global!$AD:$AD,$A$9),COUNTIFS(Global!$AB:$AB,$A$4,Global!$AC:$AC,$B$4,Global!$AA:$AA,$F$2,Global!$H:$H,$D8,Global!$AD:$AD,$A$9))))</f>
        <v>12</v>
      </c>
      <c r="G8" s="11">
        <f>IF($A$9="All",IF($A$4="All",COUNTIFS(Global!$AA:$AA,$F$2,Global!$AG:$AG,G$3,Global!$H:$H,$D8,Global!$AF:$AF,$A$9),IF($B$4="All",COUNTIFS(Global!$AB:$AB,$A$4,Global!$AA:$AA,$F$2,Global!$AG:$AG,G$3,Global!$H:$H,$D8,Global!$AF:$AF,$A$9),COUNTIFS(Global!$AB:$AB,$A$4,Global!$AC:$AC,$B$4,Global!$AA:$AA,$F$2,Global!$AG:$AG,G$3,Global!$H:$H,$D8,Global!$AF:$AF,$A$9))),IF($A$4="All",COUNTIFS(Global!$AA:$AA,$F$2,Global!$AG:$AG,G$3,Global!$H:$H,$D8,Global!$AD:$AD,$A$9),IF($B$4="All",COUNTIFS(Global!$AB:$AB,$A$4,Global!$AA:$AA,$F$2,Global!$AG:$AG,G$3,Global!$H:$H,$D8,Global!$AD:$AD,$A$9),COUNTIFS(Global!$AB:$AB,$A$4,Global!$AC:$AC,$B$4,Global!$AA:$AA,$F$2,Global!$AG:$AG,G$3,Global!$H:$H,$D8,Global!$AD:$AD,$A$9))))</f>
        <v>11</v>
      </c>
      <c r="H8" s="11">
        <f>IF($A$9="All",IF($A$4="All",COUNTIFS(Global!$AA:$AA,$F$2,Global!$AG:$AG,H$3,Global!$H:$H,$D8,Global!$AF:$AF,$A$9),IF($B$4="All",COUNTIFS(Global!$AB:$AB,$A$4,Global!$AA:$AA,$F$2,Global!$AG:$AG,H$3,Global!$H:$H,$D8,Global!$AF:$AF,$A$9),COUNTIFS(Global!$AB:$AB,$A$4,Global!$AC:$AC,$B$4,Global!$AA:$AA,$F$2,Global!$AG:$AG,H$3,Global!$H:$H,$D8,Global!$AF:$AF,$A$9))),IF($A$4="All",COUNTIFS(Global!$AA:$AA,$F$2,Global!$AG:$AG,H$3,Global!$H:$H,$D8,Global!$AD:$AD,$A$9),IF($B$4="All",COUNTIFS(Global!$AB:$AB,$A$4,Global!$AA:$AA,$F$2,Global!$AG:$AG,H$3,Global!$H:$H,$D8,Global!$AD:$AD,$A$9),COUNTIFS(Global!$AB:$AB,$A$4,Global!$AC:$AC,$B$4,Global!$AA:$AA,$F$2,Global!$AG:$AG,H$3,Global!$H:$H,$D8,Global!$AD:$AD,$A$9))))</f>
        <v>1</v>
      </c>
      <c r="I8" s="11">
        <f>IF($A$9="All",IF($A$4="All",COUNTIFS(Global!$AA:$AA,$F$2,Global!$AG:$AG,I$3,Global!$H:$H,$D8,Global!$AF:$AF,$A$9),IF($B$4="All",COUNTIFS(Global!$AB:$AB,$A$4,Global!$AA:$AA,$F$2,Global!$AG:$AG,I$3,Global!$H:$H,$D8,Global!$AF:$AF,$A$9),COUNTIFS(Global!$AB:$AB,$A$4,Global!$AC:$AC,$B$4,Global!$AA:$AA,$F$2,Global!$AG:$AG,I$3,Global!$H:$H,$D8,Global!$AF:$AF,$A$9))),IF($A$4="All",COUNTIFS(Global!$AA:$AA,$F$2,Global!$AG:$AG,I$3,Global!$H:$H,$D8,Global!$AD:$AD,$A$9),IF($B$4="All",COUNTIFS(Global!$AB:$AB,$A$4,Global!$AA:$AA,$F$2,Global!$AG:$AG,I$3,Global!$H:$H,$D8,Global!$AD:$AD,$A$9),COUNTIFS(Global!$AB:$AB,$A$4,Global!$AC:$AC,$B$4,Global!$AA:$AA,$F$2,Global!$AG:$AG,I$3,Global!$H:$H,$D8,Global!$AD:$AD,$A$9))))</f>
        <v>0</v>
      </c>
      <c r="J8" s="98">
        <f>IF($A$9="All",IF($A$4="All",COUNTIFS(Global!$AA:$AA,J$3,Global!$H:$H,$D8,Global!$AF:$AF,$A$9),IF($B$4="All",COUNTIFS(Global!$AB:$AB,$A$4,Global!$AA:$AA,J$3,Global!$H:$H,$D8,Global!$AF:$AF,$A$9),COUNTIFS(Global!$AB:$AB,$A$4,Global!$AC:$AC,$B$4,Global!$AA:$AA,J$3,Global!$H:$H,$D8,Global!$AF:$AF,$A$9))),IF($A$4="All",COUNTIFS(Global!$AA:$AA,J$3,Global!$H:$H,$D8,Global!$AD:$AD,$A$9),IF($B$4="All",COUNTIFS(Global!$AB:$AB,$A$4,Global!$AA:$AA,J$3,Global!$H:$H,$D8,Global!$AD:$AD,$A$9),COUNTIFS(Global!$AB:$AB,$A$4,Global!$AC:$AC,$B$4,Global!$AA:$AA,J$3,Global!$H:$H,$D8,Global!$AD:$AD,$A$9))))</f>
        <v>11</v>
      </c>
      <c r="K8" s="98">
        <f>IF($A$9="All",IF($A$4="All",COUNTIFS(Global!$AA:$AA,K$3,Global!$H:$H,$D8,Global!$AF:$AF,$A$9),IF($B$4="All",COUNTIFS(Global!$AB:$AB,$A$4,Global!$AA:$AA,K$3,Global!$H:$H,$D8,Global!$AF:$AF,$A$9),COUNTIFS(Global!$AB:$AB,$A$4,Global!$AC:$AC,$B$4,Global!$AA:$AA,K$3,Global!$H:$H,$D8,Global!$AF:$AF,$A$9))),IF($A$4="All",COUNTIFS(Global!$AA:$AA,K$3,Global!$H:$H,$D8,Global!$AD:$AD,$A$9),IF($B$4="All",COUNTIFS(Global!$AB:$AB,$A$4,Global!$AA:$AA,K$3,Global!$H:$H,$D8,Global!$AD:$AD,$A$9),COUNTIFS(Global!$AB:$AB,$A$4,Global!$AC:$AC,$B$4,Global!$AA:$AA,K$3,Global!$H:$H,$D8,Global!$AD:$AD,$A$9))))</f>
        <v>5</v>
      </c>
      <c r="L8" s="98">
        <f>IF($A$9="All",IF($A$4="All",COUNTIFS(Global!$AA:$AA,L$3,Global!$H:$H,$D8,Global!$AF:$AF,$A$9),IF($B$4="All",COUNTIFS(Global!$AB:$AB,$A$4,Global!$AA:$AA,L$3,Global!$H:$H,$D8,Global!$AF:$AF,$A$9),COUNTIFS(Global!$AB:$AB,$A$4,Global!$AC:$AC,$B$4,Global!$AA:$AA,L$3,Global!$H:$H,$D8,Global!$AF:$AF,$A$9))),IF($A$4="All",COUNTIFS(Global!$AA:$AA,L$3,Global!$H:$H,$D8,Global!$AD:$AD,$A$9),IF($B$4="All",COUNTIFS(Global!$AB:$AB,$A$4,Global!$AA:$AA,L$3,Global!$H:$H,$D8,Global!$AD:$AD,$A$9),COUNTIFS(Global!$AB:$AB,$A$4,Global!$AC:$AC,$B$4,Global!$AA:$AA,L$3,Global!$H:$H,$D8,Global!$AD:$AD,$A$9))))</f>
        <v>0</v>
      </c>
      <c r="M8" s="11">
        <f t="shared" si="0"/>
        <v>28</v>
      </c>
      <c r="N8" s="16">
        <f>IFERROR(IF($A$9="All",IF($A$4="All",SUMIFS(Global!$AE:$AE,Global!$AA:$AA,F$2,Global!$H:$H,$D8,Global!$AF:$AF,$A$9),IF($B$4="All",SUMIFS(Global!$AE:$AE,Global!$AB:$AB,$A$4,Global!$AA:$AA,F$2,Global!$H:$H,$D8,Global!$AF:$AF,$A$9),SUMIFS(Global!$AE:$AE,Global!$AB:$AB,$A$4,Global!$AC:$AC,$B$4,Global!$AA:$AA,F$2,Global!$H:$H,$D8,Global!$AF:$AF,$A$9))),IF($A$4="All",SUMIFS(Global!$AE:$AE,Global!$AA:$AA,F$2,Global!$H:$H,$D8,Global!$AD:$AD,$A$9),IF($B$4="All",SUMIFS(Global!$AE:$AE,Global!$AB:$AB,$A$4,Global!$AA:$AA,F$2,Global!$H:$H,$D8,Global!$AD:$AD,$A$9),SUMIFS(Global!$AE:$AE,Global!$AB:$AB,$A$4,Global!$AC:$AC,$B$4,Global!$AA:$AA,F$2,Global!$H:$H,$D8,Global!$AD:$AD,$A$9))))/$F8,"")</f>
        <v>0.95833333333333337</v>
      </c>
      <c r="O8" s="8"/>
    </row>
    <row r="9" spans="1:17" ht="15" customHeight="1" thickBot="1" x14ac:dyDescent="0.3">
      <c r="A9" s="124" t="s">
        <v>1684</v>
      </c>
      <c r="B9" s="124"/>
      <c r="D9" s="10" t="s">
        <v>22</v>
      </c>
      <c r="E9" s="98">
        <f>IF($A$9="All",IF($A$4="All",COUNTIFS(Global!$AA:$AA,E$2,Global!$H:$H,$D9,Global!$AF:$AF,$A$9),IF($B$4="All",COUNTIFS(Global!$AB:$AB,$A$4,Global!$AA:$AA,E$2,Global!$H:$H,$D9,Global!$AF:$AF,$A$9),COUNTIFS(Global!$AB:$AB,$A$4,Global!$AC:$AC,$B$4,Global!$AA:$AA,E$2,Global!$H:$H,$D9,Global!$AF:$AF,$A$9))),IF($A$4="All",COUNTIFS(Global!$AA:$AA,E$2,Global!$H:$H,$D9,Global!$AD:$AD,$A$9),IF($B$4="All",COUNTIFS(Global!$AB:$AB,$A$4,Global!$AA:$AA,E$2,Global!$H:$H,$D9,Global!$AD:$AD,$A$9),COUNTIFS(Global!$AB:$AB,$A$4,Global!$AC:$AC,$B$4,Global!$AA:$AA,E$2,Global!$H:$H,$D9,Global!$AD:$AD,$A$9))))</f>
        <v>0</v>
      </c>
      <c r="F9" s="98">
        <f>IF($A$9="All",IF($A$4="All",COUNTIFS(Global!$AA:$AA,$F$2,Global!$H:$H,$D9,Global!$AF:$AF,$A$9),IF($B$4="All",COUNTIFS(Global!$AB:$AB,$A$4,Global!$AA:$AA,$F$2,Global!$H:$H,$D9,Global!$AF:$AF,$A$9),COUNTIFS(Global!$AB:$AB,$A$4,Global!$AC:$AC,$B$4,Global!$AA:$AA,$F$2,Global!$H:$H,$D9,Global!$AF:$AF,$A$9))),IF($A$4="All",COUNTIFS(Global!$AA:$AA,$F$2,Global!$H:$H,$D9,Global!$AD:$AD,$A$9),IF($B$4="All",COUNTIFS(Global!$AB:$AB,$A$4,Global!$AA:$AA,$F$2,Global!$H:$H,$D9,Global!$AD:$AD,$A$9),COUNTIFS(Global!$AB:$AB,$A$4,Global!$AC:$AC,$B$4,Global!$AA:$AA,$F$2,Global!$H:$H,$D9,Global!$AD:$AD,$A$9))))</f>
        <v>1</v>
      </c>
      <c r="G9" s="11">
        <f>IF($A$9="All",IF($A$4="All",COUNTIFS(Global!$AA:$AA,$F$2,Global!$AG:$AG,G$3,Global!$H:$H,$D9,Global!$AF:$AF,$A$9),IF($B$4="All",COUNTIFS(Global!$AB:$AB,$A$4,Global!$AA:$AA,$F$2,Global!$AG:$AG,G$3,Global!$H:$H,$D9,Global!$AF:$AF,$A$9),COUNTIFS(Global!$AB:$AB,$A$4,Global!$AC:$AC,$B$4,Global!$AA:$AA,$F$2,Global!$AG:$AG,G$3,Global!$H:$H,$D9,Global!$AF:$AF,$A$9))),IF($A$4="All",COUNTIFS(Global!$AA:$AA,$F$2,Global!$AG:$AG,G$3,Global!$H:$H,$D9,Global!$AD:$AD,$A$9),IF($B$4="All",COUNTIFS(Global!$AB:$AB,$A$4,Global!$AA:$AA,$F$2,Global!$AG:$AG,G$3,Global!$H:$H,$D9,Global!$AD:$AD,$A$9),COUNTIFS(Global!$AB:$AB,$A$4,Global!$AC:$AC,$B$4,Global!$AA:$AA,$F$2,Global!$AG:$AG,G$3,Global!$H:$H,$D9,Global!$AD:$AD,$A$9))))</f>
        <v>1</v>
      </c>
      <c r="H9" s="11">
        <f>IF($A$9="All",IF($A$4="All",COUNTIFS(Global!$AA:$AA,$F$2,Global!$AG:$AG,H$3,Global!$H:$H,$D9,Global!$AF:$AF,$A$9),IF($B$4="All",COUNTIFS(Global!$AB:$AB,$A$4,Global!$AA:$AA,$F$2,Global!$AG:$AG,H$3,Global!$H:$H,$D9,Global!$AF:$AF,$A$9),COUNTIFS(Global!$AB:$AB,$A$4,Global!$AC:$AC,$B$4,Global!$AA:$AA,$F$2,Global!$AG:$AG,H$3,Global!$H:$H,$D9,Global!$AF:$AF,$A$9))),IF($A$4="All",COUNTIFS(Global!$AA:$AA,$F$2,Global!$AG:$AG,H$3,Global!$H:$H,$D9,Global!$AD:$AD,$A$9),IF($B$4="All",COUNTIFS(Global!$AB:$AB,$A$4,Global!$AA:$AA,$F$2,Global!$AG:$AG,H$3,Global!$H:$H,$D9,Global!$AD:$AD,$A$9),COUNTIFS(Global!$AB:$AB,$A$4,Global!$AC:$AC,$B$4,Global!$AA:$AA,$F$2,Global!$AG:$AG,H$3,Global!$H:$H,$D9,Global!$AD:$AD,$A$9))))</f>
        <v>0</v>
      </c>
      <c r="I9" s="11">
        <f>IF($A$9="All",IF($A$4="All",COUNTIFS(Global!$AA:$AA,$F$2,Global!$AG:$AG,I$3,Global!$H:$H,$D9,Global!$AF:$AF,$A$9),IF($B$4="All",COUNTIFS(Global!$AB:$AB,$A$4,Global!$AA:$AA,$F$2,Global!$AG:$AG,I$3,Global!$H:$H,$D9,Global!$AF:$AF,$A$9),COUNTIFS(Global!$AB:$AB,$A$4,Global!$AC:$AC,$B$4,Global!$AA:$AA,$F$2,Global!$AG:$AG,I$3,Global!$H:$H,$D9,Global!$AF:$AF,$A$9))),IF($A$4="All",COUNTIFS(Global!$AA:$AA,$F$2,Global!$AG:$AG,I$3,Global!$H:$H,$D9,Global!$AD:$AD,$A$9),IF($B$4="All",COUNTIFS(Global!$AB:$AB,$A$4,Global!$AA:$AA,$F$2,Global!$AG:$AG,I$3,Global!$H:$H,$D9,Global!$AD:$AD,$A$9),COUNTIFS(Global!$AB:$AB,$A$4,Global!$AC:$AC,$B$4,Global!$AA:$AA,$F$2,Global!$AG:$AG,I$3,Global!$H:$H,$D9,Global!$AD:$AD,$A$9))))</f>
        <v>0</v>
      </c>
      <c r="J9" s="98">
        <f>IF($A$9="All",IF($A$4="All",COUNTIFS(Global!$AA:$AA,J$3,Global!$H:$H,$D9,Global!$AF:$AF,$A$9),IF($B$4="All",COUNTIFS(Global!$AB:$AB,$A$4,Global!$AA:$AA,J$3,Global!$H:$H,$D9,Global!$AF:$AF,$A$9),COUNTIFS(Global!$AB:$AB,$A$4,Global!$AC:$AC,$B$4,Global!$AA:$AA,J$3,Global!$H:$H,$D9,Global!$AF:$AF,$A$9))),IF($A$4="All",COUNTIFS(Global!$AA:$AA,J$3,Global!$H:$H,$D9,Global!$AD:$AD,$A$9),IF($B$4="All",COUNTIFS(Global!$AB:$AB,$A$4,Global!$AA:$AA,J$3,Global!$H:$H,$D9,Global!$AD:$AD,$A$9),COUNTIFS(Global!$AB:$AB,$A$4,Global!$AC:$AC,$B$4,Global!$AA:$AA,J$3,Global!$H:$H,$D9,Global!$AD:$AD,$A$9))))</f>
        <v>11</v>
      </c>
      <c r="K9" s="98">
        <f>IF($A$9="All",IF($A$4="All",COUNTIFS(Global!$AA:$AA,K$3,Global!$H:$H,$D9,Global!$AF:$AF,$A$9),IF($B$4="All",COUNTIFS(Global!$AB:$AB,$A$4,Global!$AA:$AA,K$3,Global!$H:$H,$D9,Global!$AF:$AF,$A$9),COUNTIFS(Global!$AB:$AB,$A$4,Global!$AC:$AC,$B$4,Global!$AA:$AA,K$3,Global!$H:$H,$D9,Global!$AF:$AF,$A$9))),IF($A$4="All",COUNTIFS(Global!$AA:$AA,K$3,Global!$H:$H,$D9,Global!$AD:$AD,$A$9),IF($B$4="All",COUNTIFS(Global!$AB:$AB,$A$4,Global!$AA:$AA,K$3,Global!$H:$H,$D9,Global!$AD:$AD,$A$9),COUNTIFS(Global!$AB:$AB,$A$4,Global!$AC:$AC,$B$4,Global!$AA:$AA,K$3,Global!$H:$H,$D9,Global!$AD:$AD,$A$9))))</f>
        <v>9</v>
      </c>
      <c r="L9" s="98">
        <f>IF($A$9="All",IF($A$4="All",COUNTIFS(Global!$AA:$AA,L$3,Global!$H:$H,$D9,Global!$AF:$AF,$A$9),IF($B$4="All",COUNTIFS(Global!$AB:$AB,$A$4,Global!$AA:$AA,L$3,Global!$H:$H,$D9,Global!$AF:$AF,$A$9),COUNTIFS(Global!$AB:$AB,$A$4,Global!$AC:$AC,$B$4,Global!$AA:$AA,L$3,Global!$H:$H,$D9,Global!$AF:$AF,$A$9))),IF($A$4="All",COUNTIFS(Global!$AA:$AA,L$3,Global!$H:$H,$D9,Global!$AD:$AD,$A$9),IF($B$4="All",COUNTIFS(Global!$AB:$AB,$A$4,Global!$AA:$AA,L$3,Global!$H:$H,$D9,Global!$AD:$AD,$A$9),COUNTIFS(Global!$AB:$AB,$A$4,Global!$AC:$AC,$B$4,Global!$AA:$AA,L$3,Global!$H:$H,$D9,Global!$AD:$AD,$A$9))))</f>
        <v>1</v>
      </c>
      <c r="M9" s="11">
        <f t="shared" si="0"/>
        <v>22</v>
      </c>
      <c r="N9" s="16">
        <f>IFERROR(IF($A$9="All",IF($A$4="All",SUMIFS(Global!$AE:$AE,Global!$AA:$AA,F$2,Global!$H:$H,$D9,Global!$AF:$AF,$A$9),IF($B$4="All",SUMIFS(Global!$AE:$AE,Global!$AB:$AB,$A$4,Global!$AA:$AA,F$2,Global!$H:$H,$D9,Global!$AF:$AF,$A$9),SUMIFS(Global!$AE:$AE,Global!$AB:$AB,$A$4,Global!$AC:$AC,$B$4,Global!$AA:$AA,F$2,Global!$H:$H,$D9,Global!$AF:$AF,$A$9))),IF($A$4="All",SUMIFS(Global!$AE:$AE,Global!$AA:$AA,F$2,Global!$H:$H,$D9,Global!$AD:$AD,$A$9),IF($B$4="All",SUMIFS(Global!$AE:$AE,Global!$AB:$AB,$A$4,Global!$AA:$AA,F$2,Global!$H:$H,$D9,Global!$AD:$AD,$A$9),SUMIFS(Global!$AE:$AE,Global!$AB:$AB,$A$4,Global!$AC:$AC,$B$4,Global!$AA:$AA,F$2,Global!$H:$H,$D9,Global!$AD:$AD,$A$9))))/$F9,"")</f>
        <v>1</v>
      </c>
      <c r="O9" s="8"/>
    </row>
    <row r="10" spans="1:17" ht="15.75" customHeight="1" thickBot="1" x14ac:dyDescent="0.3">
      <c r="A10" s="124"/>
      <c r="B10" s="124"/>
      <c r="D10" s="10" t="s">
        <v>23</v>
      </c>
      <c r="E10" s="98">
        <f>IF($A$9="All",IF($A$4="All",COUNTIFS(Global!$AA:$AA,E$2,Global!$H:$H,$D10,Global!$AF:$AF,$A$9),IF($B$4="All",COUNTIFS(Global!$AB:$AB,$A$4,Global!$AA:$AA,E$2,Global!$H:$H,$D10,Global!$AF:$AF,$A$9),COUNTIFS(Global!$AB:$AB,$A$4,Global!$AC:$AC,$B$4,Global!$AA:$AA,E$2,Global!$H:$H,$D10,Global!$AF:$AF,$A$9))),IF($A$4="All",COUNTIFS(Global!$AA:$AA,E$2,Global!$H:$H,$D10,Global!$AD:$AD,$A$9),IF($B$4="All",COUNTIFS(Global!$AB:$AB,$A$4,Global!$AA:$AA,E$2,Global!$H:$H,$D10,Global!$AD:$AD,$A$9),COUNTIFS(Global!$AB:$AB,$A$4,Global!$AC:$AC,$B$4,Global!$AA:$AA,E$2,Global!$H:$H,$D10,Global!$AD:$AD,$A$9))))</f>
        <v>0</v>
      </c>
      <c r="F10" s="98">
        <f>IF($A$9="All",IF($A$4="All",COUNTIFS(Global!$AA:$AA,$F$2,Global!$H:$H,$D10,Global!$AF:$AF,$A$9),IF($B$4="All",COUNTIFS(Global!$AB:$AB,$A$4,Global!$AA:$AA,$F$2,Global!$H:$H,$D10,Global!$AF:$AF,$A$9),COUNTIFS(Global!$AB:$AB,$A$4,Global!$AC:$AC,$B$4,Global!$AA:$AA,$F$2,Global!$H:$H,$D10,Global!$AF:$AF,$A$9))),IF($A$4="All",COUNTIFS(Global!$AA:$AA,$F$2,Global!$H:$H,$D10,Global!$AD:$AD,$A$9),IF($B$4="All",COUNTIFS(Global!$AB:$AB,$A$4,Global!$AA:$AA,$F$2,Global!$H:$H,$D10,Global!$AD:$AD,$A$9),COUNTIFS(Global!$AB:$AB,$A$4,Global!$AC:$AC,$B$4,Global!$AA:$AA,$F$2,Global!$H:$H,$D10,Global!$AD:$AD,$A$9))))</f>
        <v>10</v>
      </c>
      <c r="G10" s="11">
        <f>IF($A$9="All",IF($A$4="All",COUNTIFS(Global!$AA:$AA,$F$2,Global!$AG:$AG,G$3,Global!$H:$H,$D10,Global!$AF:$AF,$A$9),IF($B$4="All",COUNTIFS(Global!$AB:$AB,$A$4,Global!$AA:$AA,$F$2,Global!$AG:$AG,G$3,Global!$H:$H,$D10,Global!$AF:$AF,$A$9),COUNTIFS(Global!$AB:$AB,$A$4,Global!$AC:$AC,$B$4,Global!$AA:$AA,$F$2,Global!$AG:$AG,G$3,Global!$H:$H,$D10,Global!$AF:$AF,$A$9))),IF($A$4="All",COUNTIFS(Global!$AA:$AA,$F$2,Global!$AG:$AG,G$3,Global!$H:$H,$D10,Global!$AD:$AD,$A$9),IF($B$4="All",COUNTIFS(Global!$AB:$AB,$A$4,Global!$AA:$AA,$F$2,Global!$AG:$AG,G$3,Global!$H:$H,$D10,Global!$AD:$AD,$A$9),COUNTIFS(Global!$AB:$AB,$A$4,Global!$AC:$AC,$B$4,Global!$AA:$AA,$F$2,Global!$AG:$AG,G$3,Global!$H:$H,$D10,Global!$AD:$AD,$A$9))))</f>
        <v>8</v>
      </c>
      <c r="H10" s="11">
        <f>IF($A$9="All",IF($A$4="All",COUNTIFS(Global!$AA:$AA,$F$2,Global!$AG:$AG,H$3,Global!$H:$H,$D10,Global!$AF:$AF,$A$9),IF($B$4="All",COUNTIFS(Global!$AB:$AB,$A$4,Global!$AA:$AA,$F$2,Global!$AG:$AG,H$3,Global!$H:$H,$D10,Global!$AF:$AF,$A$9),COUNTIFS(Global!$AB:$AB,$A$4,Global!$AC:$AC,$B$4,Global!$AA:$AA,$F$2,Global!$AG:$AG,H$3,Global!$H:$H,$D10,Global!$AF:$AF,$A$9))),IF($A$4="All",COUNTIFS(Global!$AA:$AA,$F$2,Global!$AG:$AG,H$3,Global!$H:$H,$D10,Global!$AD:$AD,$A$9),IF($B$4="All",COUNTIFS(Global!$AB:$AB,$A$4,Global!$AA:$AA,$F$2,Global!$AG:$AG,H$3,Global!$H:$H,$D10,Global!$AD:$AD,$A$9),COUNTIFS(Global!$AB:$AB,$A$4,Global!$AC:$AC,$B$4,Global!$AA:$AA,$F$2,Global!$AG:$AG,H$3,Global!$H:$H,$D10,Global!$AD:$AD,$A$9))))</f>
        <v>1</v>
      </c>
      <c r="I10" s="11">
        <f>IF($A$9="All",IF($A$4="All",COUNTIFS(Global!$AA:$AA,$F$2,Global!$AG:$AG,I$3,Global!$H:$H,$D10,Global!$AF:$AF,$A$9),IF($B$4="All",COUNTIFS(Global!$AB:$AB,$A$4,Global!$AA:$AA,$F$2,Global!$AG:$AG,I$3,Global!$H:$H,$D10,Global!$AF:$AF,$A$9),COUNTIFS(Global!$AB:$AB,$A$4,Global!$AC:$AC,$B$4,Global!$AA:$AA,$F$2,Global!$AG:$AG,I$3,Global!$H:$H,$D10,Global!$AF:$AF,$A$9))),IF($A$4="All",COUNTIFS(Global!$AA:$AA,$F$2,Global!$AG:$AG,I$3,Global!$H:$H,$D10,Global!$AD:$AD,$A$9),IF($B$4="All",COUNTIFS(Global!$AB:$AB,$A$4,Global!$AA:$AA,$F$2,Global!$AG:$AG,I$3,Global!$H:$H,$D10,Global!$AD:$AD,$A$9),COUNTIFS(Global!$AB:$AB,$A$4,Global!$AC:$AC,$B$4,Global!$AA:$AA,$F$2,Global!$AG:$AG,I$3,Global!$H:$H,$D10,Global!$AD:$AD,$A$9))))</f>
        <v>1</v>
      </c>
      <c r="J10" s="98">
        <f>IF($A$9="All",IF($A$4="All",COUNTIFS(Global!$AA:$AA,J$3,Global!$H:$H,$D10,Global!$AF:$AF,$A$9),IF($B$4="All",COUNTIFS(Global!$AB:$AB,$A$4,Global!$AA:$AA,J$3,Global!$H:$H,$D10,Global!$AF:$AF,$A$9),COUNTIFS(Global!$AB:$AB,$A$4,Global!$AC:$AC,$B$4,Global!$AA:$AA,J$3,Global!$H:$H,$D10,Global!$AF:$AF,$A$9))),IF($A$4="All",COUNTIFS(Global!$AA:$AA,J$3,Global!$H:$H,$D10,Global!$AD:$AD,$A$9),IF($B$4="All",COUNTIFS(Global!$AB:$AB,$A$4,Global!$AA:$AA,J$3,Global!$H:$H,$D10,Global!$AD:$AD,$A$9),COUNTIFS(Global!$AB:$AB,$A$4,Global!$AC:$AC,$B$4,Global!$AA:$AA,J$3,Global!$H:$H,$D10,Global!$AD:$AD,$A$9))))</f>
        <v>34</v>
      </c>
      <c r="K10" s="98">
        <f>IF($A$9="All",IF($A$4="All",COUNTIFS(Global!$AA:$AA,K$3,Global!$H:$H,$D10,Global!$AF:$AF,$A$9),IF($B$4="All",COUNTIFS(Global!$AB:$AB,$A$4,Global!$AA:$AA,K$3,Global!$H:$H,$D10,Global!$AF:$AF,$A$9),COUNTIFS(Global!$AB:$AB,$A$4,Global!$AC:$AC,$B$4,Global!$AA:$AA,K$3,Global!$H:$H,$D10,Global!$AF:$AF,$A$9))),IF($A$4="All",COUNTIFS(Global!$AA:$AA,K$3,Global!$H:$H,$D10,Global!$AD:$AD,$A$9),IF($B$4="All",COUNTIFS(Global!$AB:$AB,$A$4,Global!$AA:$AA,K$3,Global!$H:$H,$D10,Global!$AD:$AD,$A$9),COUNTIFS(Global!$AB:$AB,$A$4,Global!$AC:$AC,$B$4,Global!$AA:$AA,K$3,Global!$H:$H,$D10,Global!$AD:$AD,$A$9))))</f>
        <v>4</v>
      </c>
      <c r="L10" s="98">
        <f>IF($A$9="All",IF($A$4="All",COUNTIFS(Global!$AA:$AA,L$3,Global!$H:$H,$D10,Global!$AF:$AF,$A$9),IF($B$4="All",COUNTIFS(Global!$AB:$AB,$A$4,Global!$AA:$AA,L$3,Global!$H:$H,$D10,Global!$AF:$AF,$A$9),COUNTIFS(Global!$AB:$AB,$A$4,Global!$AC:$AC,$B$4,Global!$AA:$AA,L$3,Global!$H:$H,$D10,Global!$AF:$AF,$A$9))),IF($A$4="All",COUNTIFS(Global!$AA:$AA,L$3,Global!$H:$H,$D10,Global!$AD:$AD,$A$9),IF($B$4="All",COUNTIFS(Global!$AB:$AB,$A$4,Global!$AA:$AA,L$3,Global!$H:$H,$D10,Global!$AD:$AD,$A$9),COUNTIFS(Global!$AB:$AB,$A$4,Global!$AC:$AC,$B$4,Global!$AA:$AA,L$3,Global!$H:$H,$D10,Global!$AD:$AD,$A$9))))</f>
        <v>0</v>
      </c>
      <c r="M10" s="11">
        <f t="shared" si="0"/>
        <v>48</v>
      </c>
      <c r="N10" s="16">
        <f>IFERROR(IF($A$9="All",IF($A$4="All",SUMIFS(Global!$AE:$AE,Global!$AA:$AA,F$2,Global!$H:$H,$D10,Global!$AF:$AF,$A$9),IF($B$4="All",SUMIFS(Global!$AE:$AE,Global!$AB:$AB,$A$4,Global!$AA:$AA,F$2,Global!$H:$H,$D10,Global!$AF:$AF,$A$9),SUMIFS(Global!$AE:$AE,Global!$AB:$AB,$A$4,Global!$AC:$AC,$B$4,Global!$AA:$AA,F$2,Global!$H:$H,$D10,Global!$AF:$AF,$A$9))),IF($A$4="All",SUMIFS(Global!$AE:$AE,Global!$AA:$AA,F$2,Global!$H:$H,$D10,Global!$AD:$AD,$A$9),IF($B$4="All",SUMIFS(Global!$AE:$AE,Global!$AB:$AB,$A$4,Global!$AA:$AA,F$2,Global!$H:$H,$D10,Global!$AD:$AD,$A$9),SUMIFS(Global!$AE:$AE,Global!$AB:$AB,$A$4,Global!$AC:$AC,$B$4,Global!$AA:$AA,F$2,Global!$H:$H,$D10,Global!$AD:$AD,$A$9))))/$F10,"")</f>
        <v>0.85</v>
      </c>
      <c r="O10" s="8"/>
    </row>
    <row r="11" spans="1:17" ht="15" customHeight="1" thickBot="1" x14ac:dyDescent="0.3">
      <c r="A11" s="124"/>
      <c r="B11" s="124"/>
      <c r="D11" s="10" t="s">
        <v>24</v>
      </c>
      <c r="E11" s="98">
        <f>IF($A$9="All",IF($A$4="All",COUNTIFS(Global!$AA:$AA,E$2,Global!$H:$H,$D11,Global!$AF:$AF,$A$9),IF($B$4="All",COUNTIFS(Global!$AB:$AB,$A$4,Global!$AA:$AA,E$2,Global!$H:$H,$D11,Global!$AF:$AF,$A$9),COUNTIFS(Global!$AB:$AB,$A$4,Global!$AC:$AC,$B$4,Global!$AA:$AA,E$2,Global!$H:$H,$D11,Global!$AF:$AF,$A$9))),IF($A$4="All",COUNTIFS(Global!$AA:$AA,E$2,Global!$H:$H,$D11,Global!$AD:$AD,$A$9),IF($B$4="All",COUNTIFS(Global!$AB:$AB,$A$4,Global!$AA:$AA,E$2,Global!$H:$H,$D11,Global!$AD:$AD,$A$9),COUNTIFS(Global!$AB:$AB,$A$4,Global!$AC:$AC,$B$4,Global!$AA:$AA,E$2,Global!$H:$H,$D11,Global!$AD:$AD,$A$9))))</f>
        <v>0</v>
      </c>
      <c r="F11" s="98">
        <f>IF($A$9="All",IF($A$4="All",COUNTIFS(Global!$AA:$AA,$F$2,Global!$H:$H,$D11,Global!$AF:$AF,$A$9),IF($B$4="All",COUNTIFS(Global!$AB:$AB,$A$4,Global!$AA:$AA,$F$2,Global!$H:$H,$D11,Global!$AF:$AF,$A$9),COUNTIFS(Global!$AB:$AB,$A$4,Global!$AC:$AC,$B$4,Global!$AA:$AA,$F$2,Global!$H:$H,$D11,Global!$AF:$AF,$A$9))),IF($A$4="All",COUNTIFS(Global!$AA:$AA,$F$2,Global!$H:$H,$D11,Global!$AD:$AD,$A$9),IF($B$4="All",COUNTIFS(Global!$AB:$AB,$A$4,Global!$AA:$AA,$F$2,Global!$H:$H,$D11,Global!$AD:$AD,$A$9),COUNTIFS(Global!$AB:$AB,$A$4,Global!$AC:$AC,$B$4,Global!$AA:$AA,$F$2,Global!$H:$H,$D11,Global!$AD:$AD,$A$9))))</f>
        <v>3</v>
      </c>
      <c r="G11" s="11">
        <f>IF($A$9="All",IF($A$4="All",COUNTIFS(Global!$AA:$AA,$F$2,Global!$AG:$AG,G$3,Global!$H:$H,$D11,Global!$AF:$AF,$A$9),IF($B$4="All",COUNTIFS(Global!$AB:$AB,$A$4,Global!$AA:$AA,$F$2,Global!$AG:$AG,G$3,Global!$H:$H,$D11,Global!$AF:$AF,$A$9),COUNTIFS(Global!$AB:$AB,$A$4,Global!$AC:$AC,$B$4,Global!$AA:$AA,$F$2,Global!$AG:$AG,G$3,Global!$H:$H,$D11,Global!$AF:$AF,$A$9))),IF($A$4="All",COUNTIFS(Global!$AA:$AA,$F$2,Global!$AG:$AG,G$3,Global!$H:$H,$D11,Global!$AD:$AD,$A$9),IF($B$4="All",COUNTIFS(Global!$AB:$AB,$A$4,Global!$AA:$AA,$F$2,Global!$AG:$AG,G$3,Global!$H:$H,$D11,Global!$AD:$AD,$A$9),COUNTIFS(Global!$AB:$AB,$A$4,Global!$AC:$AC,$B$4,Global!$AA:$AA,$F$2,Global!$AG:$AG,G$3,Global!$H:$H,$D11,Global!$AD:$AD,$A$9))))</f>
        <v>3</v>
      </c>
      <c r="H11" s="11">
        <f>IF($A$9="All",IF($A$4="All",COUNTIFS(Global!$AA:$AA,$F$2,Global!$AG:$AG,H$3,Global!$H:$H,$D11,Global!$AF:$AF,$A$9),IF($B$4="All",COUNTIFS(Global!$AB:$AB,$A$4,Global!$AA:$AA,$F$2,Global!$AG:$AG,H$3,Global!$H:$H,$D11,Global!$AF:$AF,$A$9),COUNTIFS(Global!$AB:$AB,$A$4,Global!$AC:$AC,$B$4,Global!$AA:$AA,$F$2,Global!$AG:$AG,H$3,Global!$H:$H,$D11,Global!$AF:$AF,$A$9))),IF($A$4="All",COUNTIFS(Global!$AA:$AA,$F$2,Global!$AG:$AG,H$3,Global!$H:$H,$D11,Global!$AD:$AD,$A$9),IF($B$4="All",COUNTIFS(Global!$AB:$AB,$A$4,Global!$AA:$AA,$F$2,Global!$AG:$AG,H$3,Global!$H:$H,$D11,Global!$AD:$AD,$A$9),COUNTIFS(Global!$AB:$AB,$A$4,Global!$AC:$AC,$B$4,Global!$AA:$AA,$F$2,Global!$AG:$AG,H$3,Global!$H:$H,$D11,Global!$AD:$AD,$A$9))))</f>
        <v>0</v>
      </c>
      <c r="I11" s="11">
        <f>IF($A$9="All",IF($A$4="All",COUNTIFS(Global!$AA:$AA,$F$2,Global!$AG:$AG,I$3,Global!$H:$H,$D11,Global!$AF:$AF,$A$9),IF($B$4="All",COUNTIFS(Global!$AB:$AB,$A$4,Global!$AA:$AA,$F$2,Global!$AG:$AG,I$3,Global!$H:$H,$D11,Global!$AF:$AF,$A$9),COUNTIFS(Global!$AB:$AB,$A$4,Global!$AC:$AC,$B$4,Global!$AA:$AA,$F$2,Global!$AG:$AG,I$3,Global!$H:$H,$D11,Global!$AF:$AF,$A$9))),IF($A$4="All",COUNTIFS(Global!$AA:$AA,$F$2,Global!$AG:$AG,I$3,Global!$H:$H,$D11,Global!$AD:$AD,$A$9),IF($B$4="All",COUNTIFS(Global!$AB:$AB,$A$4,Global!$AA:$AA,$F$2,Global!$AG:$AG,I$3,Global!$H:$H,$D11,Global!$AD:$AD,$A$9),COUNTIFS(Global!$AB:$AB,$A$4,Global!$AC:$AC,$B$4,Global!$AA:$AA,$F$2,Global!$AG:$AG,I$3,Global!$H:$H,$D11,Global!$AD:$AD,$A$9))))</f>
        <v>0</v>
      </c>
      <c r="J11" s="98">
        <f>IF($A$9="All",IF($A$4="All",COUNTIFS(Global!$AA:$AA,J$3,Global!$H:$H,$D11,Global!$AF:$AF,$A$9),IF($B$4="All",COUNTIFS(Global!$AB:$AB,$A$4,Global!$AA:$AA,J$3,Global!$H:$H,$D11,Global!$AF:$AF,$A$9),COUNTIFS(Global!$AB:$AB,$A$4,Global!$AC:$AC,$B$4,Global!$AA:$AA,J$3,Global!$H:$H,$D11,Global!$AF:$AF,$A$9))),IF($A$4="All",COUNTIFS(Global!$AA:$AA,J$3,Global!$H:$H,$D11,Global!$AD:$AD,$A$9),IF($B$4="All",COUNTIFS(Global!$AB:$AB,$A$4,Global!$AA:$AA,J$3,Global!$H:$H,$D11,Global!$AD:$AD,$A$9),COUNTIFS(Global!$AB:$AB,$A$4,Global!$AC:$AC,$B$4,Global!$AA:$AA,J$3,Global!$H:$H,$D11,Global!$AD:$AD,$A$9))))</f>
        <v>10</v>
      </c>
      <c r="K11" s="98">
        <f>IF($A$9="All",IF($A$4="All",COUNTIFS(Global!$AA:$AA,K$3,Global!$H:$H,$D11,Global!$AF:$AF,$A$9),IF($B$4="All",COUNTIFS(Global!$AB:$AB,$A$4,Global!$AA:$AA,K$3,Global!$H:$H,$D11,Global!$AF:$AF,$A$9),COUNTIFS(Global!$AB:$AB,$A$4,Global!$AC:$AC,$B$4,Global!$AA:$AA,K$3,Global!$H:$H,$D11,Global!$AF:$AF,$A$9))),IF($A$4="All",COUNTIFS(Global!$AA:$AA,K$3,Global!$H:$H,$D11,Global!$AD:$AD,$A$9),IF($B$4="All",COUNTIFS(Global!$AB:$AB,$A$4,Global!$AA:$AA,K$3,Global!$H:$H,$D11,Global!$AD:$AD,$A$9),COUNTIFS(Global!$AB:$AB,$A$4,Global!$AC:$AC,$B$4,Global!$AA:$AA,K$3,Global!$H:$H,$D11,Global!$AD:$AD,$A$9))))</f>
        <v>1</v>
      </c>
      <c r="L11" s="98">
        <f>IF($A$9="All",IF($A$4="All",COUNTIFS(Global!$AA:$AA,L$3,Global!$H:$H,$D11,Global!$AF:$AF,$A$9),IF($B$4="All",COUNTIFS(Global!$AB:$AB,$A$4,Global!$AA:$AA,L$3,Global!$H:$H,$D11,Global!$AF:$AF,$A$9),COUNTIFS(Global!$AB:$AB,$A$4,Global!$AC:$AC,$B$4,Global!$AA:$AA,L$3,Global!$H:$H,$D11,Global!$AF:$AF,$A$9))),IF($A$4="All",COUNTIFS(Global!$AA:$AA,L$3,Global!$H:$H,$D11,Global!$AD:$AD,$A$9),IF($B$4="All",COUNTIFS(Global!$AB:$AB,$A$4,Global!$AA:$AA,L$3,Global!$H:$H,$D11,Global!$AD:$AD,$A$9),COUNTIFS(Global!$AB:$AB,$A$4,Global!$AC:$AC,$B$4,Global!$AA:$AA,L$3,Global!$H:$H,$D11,Global!$AD:$AD,$A$9))))</f>
        <v>0</v>
      </c>
      <c r="M11" s="11">
        <f t="shared" si="0"/>
        <v>14</v>
      </c>
      <c r="N11" s="16">
        <f>IFERROR(IF($A$9="All",IF($A$4="All",SUMIFS(Global!$AE:$AE,Global!$AA:$AA,F$2,Global!$H:$H,$D11,Global!$AF:$AF,$A$9),IF($B$4="All",SUMIFS(Global!$AE:$AE,Global!$AB:$AB,$A$4,Global!$AA:$AA,F$2,Global!$H:$H,$D11,Global!$AF:$AF,$A$9),SUMIFS(Global!$AE:$AE,Global!$AB:$AB,$A$4,Global!$AC:$AC,$B$4,Global!$AA:$AA,F$2,Global!$H:$H,$D11,Global!$AF:$AF,$A$9))),IF($A$4="All",SUMIFS(Global!$AE:$AE,Global!$AA:$AA,F$2,Global!$H:$H,$D11,Global!$AD:$AD,$A$9),IF($B$4="All",SUMIFS(Global!$AE:$AE,Global!$AB:$AB,$A$4,Global!$AA:$AA,F$2,Global!$H:$H,$D11,Global!$AD:$AD,$A$9),SUMIFS(Global!$AE:$AE,Global!$AB:$AB,$A$4,Global!$AC:$AC,$B$4,Global!$AA:$AA,F$2,Global!$H:$H,$D11,Global!$AD:$AD,$A$9))))/$F11,"")</f>
        <v>1</v>
      </c>
      <c r="O11" s="8"/>
    </row>
    <row r="12" spans="1:17" ht="15" customHeight="1" thickBot="1" x14ac:dyDescent="0.3">
      <c r="A12" s="124"/>
      <c r="B12" s="124"/>
      <c r="D12" s="10" t="s">
        <v>25</v>
      </c>
      <c r="E12" s="98">
        <f>IF($A$9="All",IF($A$4="All",COUNTIFS(Global!$AA:$AA,E$2,Global!$H:$H,$D12,Global!$AF:$AF,$A$9),IF($B$4="All",COUNTIFS(Global!$AB:$AB,$A$4,Global!$AA:$AA,E$2,Global!$H:$H,$D12,Global!$AF:$AF,$A$9),COUNTIFS(Global!$AB:$AB,$A$4,Global!$AC:$AC,$B$4,Global!$AA:$AA,E$2,Global!$H:$H,$D12,Global!$AF:$AF,$A$9))),IF($A$4="All",COUNTIFS(Global!$AA:$AA,E$2,Global!$H:$H,$D12,Global!$AD:$AD,$A$9),IF($B$4="All",COUNTIFS(Global!$AB:$AB,$A$4,Global!$AA:$AA,E$2,Global!$H:$H,$D12,Global!$AD:$AD,$A$9),COUNTIFS(Global!$AB:$AB,$A$4,Global!$AC:$AC,$B$4,Global!$AA:$AA,E$2,Global!$H:$H,$D12,Global!$AD:$AD,$A$9))))</f>
        <v>0</v>
      </c>
      <c r="F12" s="98">
        <f>IF($A$9="All",IF($A$4="All",COUNTIFS(Global!$AA:$AA,$F$2,Global!$H:$H,$D12,Global!$AF:$AF,$A$9),IF($B$4="All",COUNTIFS(Global!$AB:$AB,$A$4,Global!$AA:$AA,$F$2,Global!$H:$H,$D12,Global!$AF:$AF,$A$9),COUNTIFS(Global!$AB:$AB,$A$4,Global!$AC:$AC,$B$4,Global!$AA:$AA,$F$2,Global!$H:$H,$D12,Global!$AF:$AF,$A$9))),IF($A$4="All",COUNTIFS(Global!$AA:$AA,$F$2,Global!$H:$H,$D12,Global!$AD:$AD,$A$9),IF($B$4="All",COUNTIFS(Global!$AB:$AB,$A$4,Global!$AA:$AA,$F$2,Global!$H:$H,$D12,Global!$AD:$AD,$A$9),COUNTIFS(Global!$AB:$AB,$A$4,Global!$AC:$AC,$B$4,Global!$AA:$AA,$F$2,Global!$H:$H,$D12,Global!$AD:$AD,$A$9))))</f>
        <v>10</v>
      </c>
      <c r="G12" s="11">
        <f>IF($A$9="All",IF($A$4="All",COUNTIFS(Global!$AA:$AA,$F$2,Global!$AG:$AG,G$3,Global!$H:$H,$D12,Global!$AF:$AF,$A$9),IF($B$4="All",COUNTIFS(Global!$AB:$AB,$A$4,Global!$AA:$AA,$F$2,Global!$AG:$AG,G$3,Global!$H:$H,$D12,Global!$AF:$AF,$A$9),COUNTIFS(Global!$AB:$AB,$A$4,Global!$AC:$AC,$B$4,Global!$AA:$AA,$F$2,Global!$AG:$AG,G$3,Global!$H:$H,$D12,Global!$AF:$AF,$A$9))),IF($A$4="All",COUNTIFS(Global!$AA:$AA,$F$2,Global!$AG:$AG,G$3,Global!$H:$H,$D12,Global!$AD:$AD,$A$9),IF($B$4="All",COUNTIFS(Global!$AB:$AB,$A$4,Global!$AA:$AA,$F$2,Global!$AG:$AG,G$3,Global!$H:$H,$D12,Global!$AD:$AD,$A$9),COUNTIFS(Global!$AB:$AB,$A$4,Global!$AC:$AC,$B$4,Global!$AA:$AA,$F$2,Global!$AG:$AG,G$3,Global!$H:$H,$D12,Global!$AD:$AD,$A$9))))</f>
        <v>10</v>
      </c>
      <c r="H12" s="11">
        <f>IF($A$9="All",IF($A$4="All",COUNTIFS(Global!$AA:$AA,$F$2,Global!$AG:$AG,H$3,Global!$H:$H,$D12,Global!$AF:$AF,$A$9),IF($B$4="All",COUNTIFS(Global!$AB:$AB,$A$4,Global!$AA:$AA,$F$2,Global!$AG:$AG,H$3,Global!$H:$H,$D12,Global!$AF:$AF,$A$9),COUNTIFS(Global!$AB:$AB,$A$4,Global!$AC:$AC,$B$4,Global!$AA:$AA,$F$2,Global!$AG:$AG,H$3,Global!$H:$H,$D12,Global!$AF:$AF,$A$9))),IF($A$4="All",COUNTIFS(Global!$AA:$AA,$F$2,Global!$AG:$AG,H$3,Global!$H:$H,$D12,Global!$AD:$AD,$A$9),IF($B$4="All",COUNTIFS(Global!$AB:$AB,$A$4,Global!$AA:$AA,$F$2,Global!$AG:$AG,H$3,Global!$H:$H,$D12,Global!$AD:$AD,$A$9),COUNTIFS(Global!$AB:$AB,$A$4,Global!$AC:$AC,$B$4,Global!$AA:$AA,$F$2,Global!$AG:$AG,H$3,Global!$H:$H,$D12,Global!$AD:$AD,$A$9))))</f>
        <v>0</v>
      </c>
      <c r="I12" s="11">
        <f>IF($A$9="All",IF($A$4="All",COUNTIFS(Global!$AA:$AA,$F$2,Global!$AG:$AG,I$3,Global!$H:$H,$D12,Global!$AF:$AF,$A$9),IF($B$4="All",COUNTIFS(Global!$AB:$AB,$A$4,Global!$AA:$AA,$F$2,Global!$AG:$AG,I$3,Global!$H:$H,$D12,Global!$AF:$AF,$A$9),COUNTIFS(Global!$AB:$AB,$A$4,Global!$AC:$AC,$B$4,Global!$AA:$AA,$F$2,Global!$AG:$AG,I$3,Global!$H:$H,$D12,Global!$AF:$AF,$A$9))),IF($A$4="All",COUNTIFS(Global!$AA:$AA,$F$2,Global!$AG:$AG,I$3,Global!$H:$H,$D12,Global!$AD:$AD,$A$9),IF($B$4="All",COUNTIFS(Global!$AB:$AB,$A$4,Global!$AA:$AA,$F$2,Global!$AG:$AG,I$3,Global!$H:$H,$D12,Global!$AD:$AD,$A$9),COUNTIFS(Global!$AB:$AB,$A$4,Global!$AC:$AC,$B$4,Global!$AA:$AA,$F$2,Global!$AG:$AG,I$3,Global!$H:$H,$D12,Global!$AD:$AD,$A$9))))</f>
        <v>0</v>
      </c>
      <c r="J12" s="98">
        <f>IF($A$9="All",IF($A$4="All",COUNTIFS(Global!$AA:$AA,J$3,Global!$H:$H,$D12,Global!$AF:$AF,$A$9),IF($B$4="All",COUNTIFS(Global!$AB:$AB,$A$4,Global!$AA:$AA,J$3,Global!$H:$H,$D12,Global!$AF:$AF,$A$9),COUNTIFS(Global!$AB:$AB,$A$4,Global!$AC:$AC,$B$4,Global!$AA:$AA,J$3,Global!$H:$H,$D12,Global!$AF:$AF,$A$9))),IF($A$4="All",COUNTIFS(Global!$AA:$AA,J$3,Global!$H:$H,$D12,Global!$AD:$AD,$A$9),IF($B$4="All",COUNTIFS(Global!$AB:$AB,$A$4,Global!$AA:$AA,J$3,Global!$H:$H,$D12,Global!$AD:$AD,$A$9),COUNTIFS(Global!$AB:$AB,$A$4,Global!$AC:$AC,$B$4,Global!$AA:$AA,J$3,Global!$H:$H,$D12,Global!$AD:$AD,$A$9))))</f>
        <v>11</v>
      </c>
      <c r="K12" s="98">
        <f>IF($A$9="All",IF($A$4="All",COUNTIFS(Global!$AA:$AA,K$3,Global!$H:$H,$D12,Global!$AF:$AF,$A$9),IF($B$4="All",COUNTIFS(Global!$AB:$AB,$A$4,Global!$AA:$AA,K$3,Global!$H:$H,$D12,Global!$AF:$AF,$A$9),COUNTIFS(Global!$AB:$AB,$A$4,Global!$AC:$AC,$B$4,Global!$AA:$AA,K$3,Global!$H:$H,$D12,Global!$AF:$AF,$A$9))),IF($A$4="All",COUNTIFS(Global!$AA:$AA,K$3,Global!$H:$H,$D12,Global!$AD:$AD,$A$9),IF($B$4="All",COUNTIFS(Global!$AB:$AB,$A$4,Global!$AA:$AA,K$3,Global!$H:$H,$D12,Global!$AD:$AD,$A$9),COUNTIFS(Global!$AB:$AB,$A$4,Global!$AC:$AC,$B$4,Global!$AA:$AA,K$3,Global!$H:$H,$D12,Global!$AD:$AD,$A$9))))</f>
        <v>3</v>
      </c>
      <c r="L12" s="98">
        <f>IF($A$9="All",IF($A$4="All",COUNTIFS(Global!$AA:$AA,L$3,Global!$H:$H,$D12,Global!$AF:$AF,$A$9),IF($B$4="All",COUNTIFS(Global!$AB:$AB,$A$4,Global!$AA:$AA,L$3,Global!$H:$H,$D12,Global!$AF:$AF,$A$9),COUNTIFS(Global!$AB:$AB,$A$4,Global!$AC:$AC,$B$4,Global!$AA:$AA,L$3,Global!$H:$H,$D12,Global!$AF:$AF,$A$9))),IF($A$4="All",COUNTIFS(Global!$AA:$AA,L$3,Global!$H:$H,$D12,Global!$AD:$AD,$A$9),IF($B$4="All",COUNTIFS(Global!$AB:$AB,$A$4,Global!$AA:$AA,L$3,Global!$H:$H,$D12,Global!$AD:$AD,$A$9),COUNTIFS(Global!$AB:$AB,$A$4,Global!$AC:$AC,$B$4,Global!$AA:$AA,L$3,Global!$H:$H,$D12,Global!$AD:$AD,$A$9))))</f>
        <v>0</v>
      </c>
      <c r="M12" s="11">
        <f t="shared" si="0"/>
        <v>24</v>
      </c>
      <c r="N12" s="16">
        <f>IFERROR(IF($A$9="All",IF($A$4="All",SUMIFS(Global!$AE:$AE,Global!$AA:$AA,F$2,Global!$H:$H,$D12,Global!$AF:$AF,$A$9),IF($B$4="All",SUMIFS(Global!$AE:$AE,Global!$AB:$AB,$A$4,Global!$AA:$AA,F$2,Global!$H:$H,$D12,Global!$AF:$AF,$A$9),SUMIFS(Global!$AE:$AE,Global!$AB:$AB,$A$4,Global!$AC:$AC,$B$4,Global!$AA:$AA,F$2,Global!$H:$H,$D12,Global!$AF:$AF,$A$9))),IF($A$4="All",SUMIFS(Global!$AE:$AE,Global!$AA:$AA,F$2,Global!$H:$H,$D12,Global!$AD:$AD,$A$9),IF($B$4="All",SUMIFS(Global!$AE:$AE,Global!$AB:$AB,$A$4,Global!$AA:$AA,F$2,Global!$H:$H,$D12,Global!$AD:$AD,$A$9),SUMIFS(Global!$AE:$AE,Global!$AB:$AB,$A$4,Global!$AC:$AC,$B$4,Global!$AA:$AA,F$2,Global!$H:$H,$D12,Global!$AD:$AD,$A$9))))/$F12,"")</f>
        <v>1</v>
      </c>
      <c r="O12" s="8"/>
    </row>
    <row r="13" spans="1:17" x14ac:dyDescent="0.25">
      <c r="D13" s="10" t="s">
        <v>26</v>
      </c>
      <c r="E13" s="98">
        <f>IF($A$9="All",IF($A$4="All",COUNTIFS(Global!$AA:$AA,E$2,Global!$H:$H,$D13,Global!$AF:$AF,$A$9),IF($B$4="All",COUNTIFS(Global!$AB:$AB,$A$4,Global!$AA:$AA,E$2,Global!$H:$H,$D13,Global!$AF:$AF,$A$9),COUNTIFS(Global!$AB:$AB,$A$4,Global!$AC:$AC,$B$4,Global!$AA:$AA,E$2,Global!$H:$H,$D13,Global!$AF:$AF,$A$9))),IF($A$4="All",COUNTIFS(Global!$AA:$AA,E$2,Global!$H:$H,$D13,Global!$AD:$AD,$A$9),IF($B$4="All",COUNTIFS(Global!$AB:$AB,$A$4,Global!$AA:$AA,E$2,Global!$H:$H,$D13,Global!$AD:$AD,$A$9),COUNTIFS(Global!$AB:$AB,$A$4,Global!$AC:$AC,$B$4,Global!$AA:$AA,E$2,Global!$H:$H,$D13,Global!$AD:$AD,$A$9))))</f>
        <v>0</v>
      </c>
      <c r="F13" s="98">
        <f>IF($A$9="All",IF($A$4="All",COUNTIFS(Global!$AA:$AA,$F$2,Global!$H:$H,$D13,Global!$AF:$AF,$A$9),IF($B$4="All",COUNTIFS(Global!$AB:$AB,$A$4,Global!$AA:$AA,$F$2,Global!$H:$H,$D13,Global!$AF:$AF,$A$9),COUNTIFS(Global!$AB:$AB,$A$4,Global!$AC:$AC,$B$4,Global!$AA:$AA,$F$2,Global!$H:$H,$D13,Global!$AF:$AF,$A$9))),IF($A$4="All",COUNTIFS(Global!$AA:$AA,$F$2,Global!$H:$H,$D13,Global!$AD:$AD,$A$9),IF($B$4="All",COUNTIFS(Global!$AB:$AB,$A$4,Global!$AA:$AA,$F$2,Global!$H:$H,$D13,Global!$AD:$AD,$A$9),COUNTIFS(Global!$AB:$AB,$A$4,Global!$AC:$AC,$B$4,Global!$AA:$AA,$F$2,Global!$H:$H,$D13,Global!$AD:$AD,$A$9))))</f>
        <v>15</v>
      </c>
      <c r="G13" s="11">
        <f>IF($A$9="All",IF($A$4="All",COUNTIFS(Global!$AA:$AA,$F$2,Global!$AG:$AG,G$3,Global!$H:$H,$D13,Global!$AF:$AF,$A$9),IF($B$4="All",COUNTIFS(Global!$AB:$AB,$A$4,Global!$AA:$AA,$F$2,Global!$AG:$AG,G$3,Global!$H:$H,$D13,Global!$AF:$AF,$A$9),COUNTIFS(Global!$AB:$AB,$A$4,Global!$AC:$AC,$B$4,Global!$AA:$AA,$F$2,Global!$AG:$AG,G$3,Global!$H:$H,$D13,Global!$AF:$AF,$A$9))),IF($A$4="All",COUNTIFS(Global!$AA:$AA,$F$2,Global!$AG:$AG,G$3,Global!$H:$H,$D13,Global!$AD:$AD,$A$9),IF($B$4="All",COUNTIFS(Global!$AB:$AB,$A$4,Global!$AA:$AA,$F$2,Global!$AG:$AG,G$3,Global!$H:$H,$D13,Global!$AD:$AD,$A$9),COUNTIFS(Global!$AB:$AB,$A$4,Global!$AC:$AC,$B$4,Global!$AA:$AA,$F$2,Global!$AG:$AG,G$3,Global!$H:$H,$D13,Global!$AD:$AD,$A$9))))</f>
        <v>15</v>
      </c>
      <c r="H13" s="11">
        <f>IF($A$9="All",IF($A$4="All",COUNTIFS(Global!$AA:$AA,$F$2,Global!$AG:$AG,H$3,Global!$H:$H,$D13,Global!$AF:$AF,$A$9),IF($B$4="All",COUNTIFS(Global!$AB:$AB,$A$4,Global!$AA:$AA,$F$2,Global!$AG:$AG,H$3,Global!$H:$H,$D13,Global!$AF:$AF,$A$9),COUNTIFS(Global!$AB:$AB,$A$4,Global!$AC:$AC,$B$4,Global!$AA:$AA,$F$2,Global!$AG:$AG,H$3,Global!$H:$H,$D13,Global!$AF:$AF,$A$9))),IF($A$4="All",COUNTIFS(Global!$AA:$AA,$F$2,Global!$AG:$AG,H$3,Global!$H:$H,$D13,Global!$AD:$AD,$A$9),IF($B$4="All",COUNTIFS(Global!$AB:$AB,$A$4,Global!$AA:$AA,$F$2,Global!$AG:$AG,H$3,Global!$H:$H,$D13,Global!$AD:$AD,$A$9),COUNTIFS(Global!$AB:$AB,$A$4,Global!$AC:$AC,$B$4,Global!$AA:$AA,$F$2,Global!$AG:$AG,H$3,Global!$H:$H,$D13,Global!$AD:$AD,$A$9))))</f>
        <v>0</v>
      </c>
      <c r="I13" s="11">
        <f>IF($A$9="All",IF($A$4="All",COUNTIFS(Global!$AA:$AA,$F$2,Global!$AG:$AG,I$3,Global!$H:$H,$D13,Global!$AF:$AF,$A$9),IF($B$4="All",COUNTIFS(Global!$AB:$AB,$A$4,Global!$AA:$AA,$F$2,Global!$AG:$AG,I$3,Global!$H:$H,$D13,Global!$AF:$AF,$A$9),COUNTIFS(Global!$AB:$AB,$A$4,Global!$AC:$AC,$B$4,Global!$AA:$AA,$F$2,Global!$AG:$AG,I$3,Global!$H:$H,$D13,Global!$AF:$AF,$A$9))),IF($A$4="All",COUNTIFS(Global!$AA:$AA,$F$2,Global!$AG:$AG,I$3,Global!$H:$H,$D13,Global!$AD:$AD,$A$9),IF($B$4="All",COUNTIFS(Global!$AB:$AB,$A$4,Global!$AA:$AA,$F$2,Global!$AG:$AG,I$3,Global!$H:$H,$D13,Global!$AD:$AD,$A$9),COUNTIFS(Global!$AB:$AB,$A$4,Global!$AC:$AC,$B$4,Global!$AA:$AA,$F$2,Global!$AG:$AG,I$3,Global!$H:$H,$D13,Global!$AD:$AD,$A$9))))</f>
        <v>0</v>
      </c>
      <c r="J13" s="98">
        <f>IF($A$9="All",IF($A$4="All",COUNTIFS(Global!$AA:$AA,J$3,Global!$H:$H,$D13,Global!$AF:$AF,$A$9),IF($B$4="All",COUNTIFS(Global!$AB:$AB,$A$4,Global!$AA:$AA,J$3,Global!$H:$H,$D13,Global!$AF:$AF,$A$9),COUNTIFS(Global!$AB:$AB,$A$4,Global!$AC:$AC,$B$4,Global!$AA:$AA,J$3,Global!$H:$H,$D13,Global!$AF:$AF,$A$9))),IF($A$4="All",COUNTIFS(Global!$AA:$AA,J$3,Global!$H:$H,$D13,Global!$AD:$AD,$A$9),IF($B$4="All",COUNTIFS(Global!$AB:$AB,$A$4,Global!$AA:$AA,J$3,Global!$H:$H,$D13,Global!$AD:$AD,$A$9),COUNTIFS(Global!$AB:$AB,$A$4,Global!$AC:$AC,$B$4,Global!$AA:$AA,J$3,Global!$H:$H,$D13,Global!$AD:$AD,$A$9))))</f>
        <v>58</v>
      </c>
      <c r="K13" s="98">
        <f>IF($A$9="All",IF($A$4="All",COUNTIFS(Global!$AA:$AA,K$3,Global!$H:$H,$D13,Global!$AF:$AF,$A$9),IF($B$4="All",COUNTIFS(Global!$AB:$AB,$A$4,Global!$AA:$AA,K$3,Global!$H:$H,$D13,Global!$AF:$AF,$A$9),COUNTIFS(Global!$AB:$AB,$A$4,Global!$AC:$AC,$B$4,Global!$AA:$AA,K$3,Global!$H:$H,$D13,Global!$AF:$AF,$A$9))),IF($A$4="All",COUNTIFS(Global!$AA:$AA,K$3,Global!$H:$H,$D13,Global!$AD:$AD,$A$9),IF($B$4="All",COUNTIFS(Global!$AB:$AB,$A$4,Global!$AA:$AA,K$3,Global!$H:$H,$D13,Global!$AD:$AD,$A$9),COUNTIFS(Global!$AB:$AB,$A$4,Global!$AC:$AC,$B$4,Global!$AA:$AA,K$3,Global!$H:$H,$D13,Global!$AD:$AD,$A$9))))</f>
        <v>8</v>
      </c>
      <c r="L13" s="98">
        <f>IF($A$9="All",IF($A$4="All",COUNTIFS(Global!$AA:$AA,L$3,Global!$H:$H,$D13,Global!$AF:$AF,$A$9),IF($B$4="All",COUNTIFS(Global!$AB:$AB,$A$4,Global!$AA:$AA,L$3,Global!$H:$H,$D13,Global!$AF:$AF,$A$9),COUNTIFS(Global!$AB:$AB,$A$4,Global!$AC:$AC,$B$4,Global!$AA:$AA,L$3,Global!$H:$H,$D13,Global!$AF:$AF,$A$9))),IF($A$4="All",COUNTIFS(Global!$AA:$AA,L$3,Global!$H:$H,$D13,Global!$AD:$AD,$A$9),IF($B$4="All",COUNTIFS(Global!$AB:$AB,$A$4,Global!$AA:$AA,L$3,Global!$H:$H,$D13,Global!$AD:$AD,$A$9),COUNTIFS(Global!$AB:$AB,$A$4,Global!$AC:$AC,$B$4,Global!$AA:$AA,L$3,Global!$H:$H,$D13,Global!$AD:$AD,$A$9))))</f>
        <v>0</v>
      </c>
      <c r="M13" s="11">
        <f t="shared" si="0"/>
        <v>81</v>
      </c>
      <c r="N13" s="16">
        <f>IFERROR(IF($A$9="All",IF($A$4="All",SUMIFS(Global!$AE:$AE,Global!$AA:$AA,F$2,Global!$H:$H,$D13,Global!$AF:$AF,$A$9),IF($B$4="All",SUMIFS(Global!$AE:$AE,Global!$AB:$AB,$A$4,Global!$AA:$AA,F$2,Global!$H:$H,$D13,Global!$AF:$AF,$A$9),SUMIFS(Global!$AE:$AE,Global!$AB:$AB,$A$4,Global!$AC:$AC,$B$4,Global!$AA:$AA,F$2,Global!$H:$H,$D13,Global!$AF:$AF,$A$9))),IF($A$4="All",SUMIFS(Global!$AE:$AE,Global!$AA:$AA,F$2,Global!$H:$H,$D13,Global!$AD:$AD,$A$9),IF($B$4="All",SUMIFS(Global!$AE:$AE,Global!$AB:$AB,$A$4,Global!$AA:$AA,F$2,Global!$H:$H,$D13,Global!$AD:$AD,$A$9),SUMIFS(Global!$AE:$AE,Global!$AB:$AB,$A$4,Global!$AC:$AC,$B$4,Global!$AA:$AA,F$2,Global!$H:$H,$D13,Global!$AD:$AD,$A$9))))/$F13,"")</f>
        <v>1</v>
      </c>
      <c r="O13" s="8"/>
    </row>
    <row r="14" spans="1:17" x14ac:dyDescent="0.25">
      <c r="A14" s="7" t="s">
        <v>1692</v>
      </c>
      <c r="B14" s="7" t="s">
        <v>1693</v>
      </c>
      <c r="D14" s="10" t="s">
        <v>27</v>
      </c>
      <c r="E14" s="98">
        <f>IF($A$9="All",IF($A$4="All",COUNTIFS(Global!$AA:$AA,E$2,Global!$H:$H,$D14,Global!$AF:$AF,$A$9),IF($B$4="All",COUNTIFS(Global!$AB:$AB,$A$4,Global!$AA:$AA,E$2,Global!$H:$H,$D14,Global!$AF:$AF,$A$9),COUNTIFS(Global!$AB:$AB,$A$4,Global!$AC:$AC,$B$4,Global!$AA:$AA,E$2,Global!$H:$H,$D14,Global!$AF:$AF,$A$9))),IF($A$4="All",COUNTIFS(Global!$AA:$AA,E$2,Global!$H:$H,$D14,Global!$AD:$AD,$A$9),IF($B$4="All",COUNTIFS(Global!$AB:$AB,$A$4,Global!$AA:$AA,E$2,Global!$H:$H,$D14,Global!$AD:$AD,$A$9),COUNTIFS(Global!$AB:$AB,$A$4,Global!$AC:$AC,$B$4,Global!$AA:$AA,E$2,Global!$H:$H,$D14,Global!$AD:$AD,$A$9))))</f>
        <v>0</v>
      </c>
      <c r="F14" s="98">
        <f>IF($A$9="All",IF($A$4="All",COUNTIFS(Global!$AA:$AA,$F$2,Global!$H:$H,$D14,Global!$AF:$AF,$A$9),IF($B$4="All",COUNTIFS(Global!$AB:$AB,$A$4,Global!$AA:$AA,$F$2,Global!$H:$H,$D14,Global!$AF:$AF,$A$9),COUNTIFS(Global!$AB:$AB,$A$4,Global!$AC:$AC,$B$4,Global!$AA:$AA,$F$2,Global!$H:$H,$D14,Global!$AF:$AF,$A$9))),IF($A$4="All",COUNTIFS(Global!$AA:$AA,$F$2,Global!$H:$H,$D14,Global!$AD:$AD,$A$9),IF($B$4="All",COUNTIFS(Global!$AB:$AB,$A$4,Global!$AA:$AA,$F$2,Global!$H:$H,$D14,Global!$AD:$AD,$A$9),COUNTIFS(Global!$AB:$AB,$A$4,Global!$AC:$AC,$B$4,Global!$AA:$AA,$F$2,Global!$H:$H,$D14,Global!$AD:$AD,$A$9))))</f>
        <v>0</v>
      </c>
      <c r="G14" s="11">
        <f>IF($A$9="All",IF($A$4="All",COUNTIFS(Global!$AA:$AA,$F$2,Global!$AG:$AG,G$3,Global!$H:$H,$D14,Global!$AF:$AF,$A$9),IF($B$4="All",COUNTIFS(Global!$AB:$AB,$A$4,Global!$AA:$AA,$F$2,Global!$AG:$AG,G$3,Global!$H:$H,$D14,Global!$AF:$AF,$A$9),COUNTIFS(Global!$AB:$AB,$A$4,Global!$AC:$AC,$B$4,Global!$AA:$AA,$F$2,Global!$AG:$AG,G$3,Global!$H:$H,$D14,Global!$AF:$AF,$A$9))),IF($A$4="All",COUNTIFS(Global!$AA:$AA,$F$2,Global!$AG:$AG,G$3,Global!$H:$H,$D14,Global!$AD:$AD,$A$9),IF($B$4="All",COUNTIFS(Global!$AB:$AB,$A$4,Global!$AA:$AA,$F$2,Global!$AG:$AG,G$3,Global!$H:$H,$D14,Global!$AD:$AD,$A$9),COUNTIFS(Global!$AB:$AB,$A$4,Global!$AC:$AC,$B$4,Global!$AA:$AA,$F$2,Global!$AG:$AG,G$3,Global!$H:$H,$D14,Global!$AD:$AD,$A$9))))</f>
        <v>0</v>
      </c>
      <c r="H14" s="11">
        <f>IF($A$9="All",IF($A$4="All",COUNTIFS(Global!$AA:$AA,$F$2,Global!$AG:$AG,H$3,Global!$H:$H,$D14,Global!$AF:$AF,$A$9),IF($B$4="All",COUNTIFS(Global!$AB:$AB,$A$4,Global!$AA:$AA,$F$2,Global!$AG:$AG,H$3,Global!$H:$H,$D14,Global!$AF:$AF,$A$9),COUNTIFS(Global!$AB:$AB,$A$4,Global!$AC:$AC,$B$4,Global!$AA:$AA,$F$2,Global!$AG:$AG,H$3,Global!$H:$H,$D14,Global!$AF:$AF,$A$9))),IF($A$4="All",COUNTIFS(Global!$AA:$AA,$F$2,Global!$AG:$AG,H$3,Global!$H:$H,$D14,Global!$AD:$AD,$A$9),IF($B$4="All",COUNTIFS(Global!$AB:$AB,$A$4,Global!$AA:$AA,$F$2,Global!$AG:$AG,H$3,Global!$H:$H,$D14,Global!$AD:$AD,$A$9),COUNTIFS(Global!$AB:$AB,$A$4,Global!$AC:$AC,$B$4,Global!$AA:$AA,$F$2,Global!$AG:$AG,H$3,Global!$H:$H,$D14,Global!$AD:$AD,$A$9))))</f>
        <v>0</v>
      </c>
      <c r="I14" s="11">
        <f>IF($A$9="All",IF($A$4="All",COUNTIFS(Global!$AA:$AA,$F$2,Global!$AG:$AG,I$3,Global!$H:$H,$D14,Global!$AF:$AF,$A$9),IF($B$4="All",COUNTIFS(Global!$AB:$AB,$A$4,Global!$AA:$AA,$F$2,Global!$AG:$AG,I$3,Global!$H:$H,$D14,Global!$AF:$AF,$A$9),COUNTIFS(Global!$AB:$AB,$A$4,Global!$AC:$AC,$B$4,Global!$AA:$AA,$F$2,Global!$AG:$AG,I$3,Global!$H:$H,$D14,Global!$AF:$AF,$A$9))),IF($A$4="All",COUNTIFS(Global!$AA:$AA,$F$2,Global!$AG:$AG,I$3,Global!$H:$H,$D14,Global!$AD:$AD,$A$9),IF($B$4="All",COUNTIFS(Global!$AB:$AB,$A$4,Global!$AA:$AA,$F$2,Global!$AG:$AG,I$3,Global!$H:$H,$D14,Global!$AD:$AD,$A$9),COUNTIFS(Global!$AB:$AB,$A$4,Global!$AC:$AC,$B$4,Global!$AA:$AA,$F$2,Global!$AG:$AG,I$3,Global!$H:$H,$D14,Global!$AD:$AD,$A$9))))</f>
        <v>0</v>
      </c>
      <c r="J14" s="98">
        <f>IF($A$9="All",IF($A$4="All",COUNTIFS(Global!$AA:$AA,J$3,Global!$H:$H,$D14,Global!$AF:$AF,$A$9),IF($B$4="All",COUNTIFS(Global!$AB:$AB,$A$4,Global!$AA:$AA,J$3,Global!$H:$H,$D14,Global!$AF:$AF,$A$9),COUNTIFS(Global!$AB:$AB,$A$4,Global!$AC:$AC,$B$4,Global!$AA:$AA,J$3,Global!$H:$H,$D14,Global!$AF:$AF,$A$9))),IF($A$4="All",COUNTIFS(Global!$AA:$AA,J$3,Global!$H:$H,$D14,Global!$AD:$AD,$A$9),IF($B$4="All",COUNTIFS(Global!$AB:$AB,$A$4,Global!$AA:$AA,J$3,Global!$H:$H,$D14,Global!$AD:$AD,$A$9),COUNTIFS(Global!$AB:$AB,$A$4,Global!$AC:$AC,$B$4,Global!$AA:$AA,J$3,Global!$H:$H,$D14,Global!$AD:$AD,$A$9))))</f>
        <v>7</v>
      </c>
      <c r="K14" s="98">
        <f>IF($A$9="All",IF($A$4="All",COUNTIFS(Global!$AA:$AA,K$3,Global!$H:$H,$D14,Global!$AF:$AF,$A$9),IF($B$4="All",COUNTIFS(Global!$AB:$AB,$A$4,Global!$AA:$AA,K$3,Global!$H:$H,$D14,Global!$AF:$AF,$A$9),COUNTIFS(Global!$AB:$AB,$A$4,Global!$AC:$AC,$B$4,Global!$AA:$AA,K$3,Global!$H:$H,$D14,Global!$AF:$AF,$A$9))),IF($A$4="All",COUNTIFS(Global!$AA:$AA,K$3,Global!$H:$H,$D14,Global!$AD:$AD,$A$9),IF($B$4="All",COUNTIFS(Global!$AB:$AB,$A$4,Global!$AA:$AA,K$3,Global!$H:$H,$D14,Global!$AD:$AD,$A$9),COUNTIFS(Global!$AB:$AB,$A$4,Global!$AC:$AC,$B$4,Global!$AA:$AA,K$3,Global!$H:$H,$D14,Global!$AD:$AD,$A$9))))</f>
        <v>0</v>
      </c>
      <c r="L14" s="98">
        <f>IF($A$9="All",IF($A$4="All",COUNTIFS(Global!$AA:$AA,L$3,Global!$H:$H,$D14,Global!$AF:$AF,$A$9),IF($B$4="All",COUNTIFS(Global!$AB:$AB,$A$4,Global!$AA:$AA,L$3,Global!$H:$H,$D14,Global!$AF:$AF,$A$9),COUNTIFS(Global!$AB:$AB,$A$4,Global!$AC:$AC,$B$4,Global!$AA:$AA,L$3,Global!$H:$H,$D14,Global!$AF:$AF,$A$9))),IF($A$4="All",COUNTIFS(Global!$AA:$AA,L$3,Global!$H:$H,$D14,Global!$AD:$AD,$A$9),IF($B$4="All",COUNTIFS(Global!$AB:$AB,$A$4,Global!$AA:$AA,L$3,Global!$H:$H,$D14,Global!$AD:$AD,$A$9),COUNTIFS(Global!$AB:$AB,$A$4,Global!$AC:$AC,$B$4,Global!$AA:$AA,L$3,Global!$H:$H,$D14,Global!$AD:$AD,$A$9))))</f>
        <v>0</v>
      </c>
      <c r="M14" s="11">
        <f t="shared" si="0"/>
        <v>7</v>
      </c>
      <c r="N14" s="16" t="str">
        <f>IFERROR(IF($A$9="All",IF($A$4="All",SUMIFS(Global!$AE:$AE,Global!$AA:$AA,F$2,Global!$H:$H,$D14,Global!$AF:$AF,$A$9),IF($B$4="All",SUMIFS(Global!$AE:$AE,Global!$AB:$AB,$A$4,Global!$AA:$AA,F$2,Global!$H:$H,$D14,Global!$AF:$AF,$A$9),SUMIFS(Global!$AE:$AE,Global!$AB:$AB,$A$4,Global!$AC:$AC,$B$4,Global!$AA:$AA,F$2,Global!$H:$H,$D14,Global!$AF:$AF,$A$9))),IF($A$4="All",SUMIFS(Global!$AE:$AE,Global!$AA:$AA,F$2,Global!$H:$H,$D14,Global!$AD:$AD,$A$9),IF($B$4="All",SUMIFS(Global!$AE:$AE,Global!$AB:$AB,$A$4,Global!$AA:$AA,F$2,Global!$H:$H,$D14,Global!$AD:$AD,$A$9),SUMIFS(Global!$AE:$AE,Global!$AB:$AB,$A$4,Global!$AC:$AC,$B$4,Global!$AA:$AA,F$2,Global!$H:$H,$D14,Global!$AD:$AD,$A$9))))/$F14,"")</f>
        <v/>
      </c>
      <c r="O14" s="8"/>
    </row>
    <row r="15" spans="1:17" x14ac:dyDescent="0.25">
      <c r="A15" s="10" t="s">
        <v>1687</v>
      </c>
      <c r="B15" s="14">
        <f>E29</f>
        <v>0</v>
      </c>
      <c r="D15" s="10" t="s">
        <v>28</v>
      </c>
      <c r="E15" s="98">
        <f>IF($A$9="All",IF($A$4="All",COUNTIFS(Global!$AA:$AA,E$2,Global!$H:$H,$D15,Global!$AF:$AF,$A$9),IF($B$4="All",COUNTIFS(Global!$AB:$AB,$A$4,Global!$AA:$AA,E$2,Global!$H:$H,$D15,Global!$AF:$AF,$A$9),COUNTIFS(Global!$AB:$AB,$A$4,Global!$AC:$AC,$B$4,Global!$AA:$AA,E$2,Global!$H:$H,$D15,Global!$AF:$AF,$A$9))),IF($A$4="All",COUNTIFS(Global!$AA:$AA,E$2,Global!$H:$H,$D15,Global!$AD:$AD,$A$9),IF($B$4="All",COUNTIFS(Global!$AB:$AB,$A$4,Global!$AA:$AA,E$2,Global!$H:$H,$D15,Global!$AD:$AD,$A$9),COUNTIFS(Global!$AB:$AB,$A$4,Global!$AC:$AC,$B$4,Global!$AA:$AA,E$2,Global!$H:$H,$D15,Global!$AD:$AD,$A$9))))</f>
        <v>0</v>
      </c>
      <c r="F15" s="98">
        <f>IF($A$9="All",IF($A$4="All",COUNTIFS(Global!$AA:$AA,$F$2,Global!$H:$H,$D15,Global!$AF:$AF,$A$9),IF($B$4="All",COUNTIFS(Global!$AB:$AB,$A$4,Global!$AA:$AA,$F$2,Global!$H:$H,$D15,Global!$AF:$AF,$A$9),COUNTIFS(Global!$AB:$AB,$A$4,Global!$AC:$AC,$B$4,Global!$AA:$AA,$F$2,Global!$H:$H,$D15,Global!$AF:$AF,$A$9))),IF($A$4="All",COUNTIFS(Global!$AA:$AA,$F$2,Global!$H:$H,$D15,Global!$AD:$AD,$A$9),IF($B$4="All",COUNTIFS(Global!$AB:$AB,$A$4,Global!$AA:$AA,$F$2,Global!$H:$H,$D15,Global!$AD:$AD,$A$9),COUNTIFS(Global!$AB:$AB,$A$4,Global!$AC:$AC,$B$4,Global!$AA:$AA,$F$2,Global!$H:$H,$D15,Global!$AD:$AD,$A$9))))</f>
        <v>7</v>
      </c>
      <c r="G15" s="11">
        <f>IF($A$9="All",IF($A$4="All",COUNTIFS(Global!$AA:$AA,$F$2,Global!$AG:$AG,G$3,Global!$H:$H,$D15,Global!$AF:$AF,$A$9),IF($B$4="All",COUNTIFS(Global!$AB:$AB,$A$4,Global!$AA:$AA,$F$2,Global!$AG:$AG,G$3,Global!$H:$H,$D15,Global!$AF:$AF,$A$9),COUNTIFS(Global!$AB:$AB,$A$4,Global!$AC:$AC,$B$4,Global!$AA:$AA,$F$2,Global!$AG:$AG,G$3,Global!$H:$H,$D15,Global!$AF:$AF,$A$9))),IF($A$4="All",COUNTIFS(Global!$AA:$AA,$F$2,Global!$AG:$AG,G$3,Global!$H:$H,$D15,Global!$AD:$AD,$A$9),IF($B$4="All",COUNTIFS(Global!$AB:$AB,$A$4,Global!$AA:$AA,$F$2,Global!$AG:$AG,G$3,Global!$H:$H,$D15,Global!$AD:$AD,$A$9),COUNTIFS(Global!$AB:$AB,$A$4,Global!$AC:$AC,$B$4,Global!$AA:$AA,$F$2,Global!$AG:$AG,G$3,Global!$H:$H,$D15,Global!$AD:$AD,$A$9))))</f>
        <v>7</v>
      </c>
      <c r="H15" s="11">
        <f>IF($A$9="All",IF($A$4="All",COUNTIFS(Global!$AA:$AA,$F$2,Global!$AG:$AG,H$3,Global!$H:$H,$D15,Global!$AF:$AF,$A$9),IF($B$4="All",COUNTIFS(Global!$AB:$AB,$A$4,Global!$AA:$AA,$F$2,Global!$AG:$AG,H$3,Global!$H:$H,$D15,Global!$AF:$AF,$A$9),COUNTIFS(Global!$AB:$AB,$A$4,Global!$AC:$AC,$B$4,Global!$AA:$AA,$F$2,Global!$AG:$AG,H$3,Global!$H:$H,$D15,Global!$AF:$AF,$A$9))),IF($A$4="All",COUNTIFS(Global!$AA:$AA,$F$2,Global!$AG:$AG,H$3,Global!$H:$H,$D15,Global!$AD:$AD,$A$9),IF($B$4="All",COUNTIFS(Global!$AB:$AB,$A$4,Global!$AA:$AA,$F$2,Global!$AG:$AG,H$3,Global!$H:$H,$D15,Global!$AD:$AD,$A$9),COUNTIFS(Global!$AB:$AB,$A$4,Global!$AC:$AC,$B$4,Global!$AA:$AA,$F$2,Global!$AG:$AG,H$3,Global!$H:$H,$D15,Global!$AD:$AD,$A$9))))</f>
        <v>0</v>
      </c>
      <c r="I15" s="11">
        <f>IF($A$9="All",IF($A$4="All",COUNTIFS(Global!$AA:$AA,$F$2,Global!$AG:$AG,I$3,Global!$H:$H,$D15,Global!$AF:$AF,$A$9),IF($B$4="All",COUNTIFS(Global!$AB:$AB,$A$4,Global!$AA:$AA,$F$2,Global!$AG:$AG,I$3,Global!$H:$H,$D15,Global!$AF:$AF,$A$9),COUNTIFS(Global!$AB:$AB,$A$4,Global!$AC:$AC,$B$4,Global!$AA:$AA,$F$2,Global!$AG:$AG,I$3,Global!$H:$H,$D15,Global!$AF:$AF,$A$9))),IF($A$4="All",COUNTIFS(Global!$AA:$AA,$F$2,Global!$AG:$AG,I$3,Global!$H:$H,$D15,Global!$AD:$AD,$A$9),IF($B$4="All",COUNTIFS(Global!$AB:$AB,$A$4,Global!$AA:$AA,$F$2,Global!$AG:$AG,I$3,Global!$H:$H,$D15,Global!$AD:$AD,$A$9),COUNTIFS(Global!$AB:$AB,$A$4,Global!$AC:$AC,$B$4,Global!$AA:$AA,$F$2,Global!$AG:$AG,I$3,Global!$H:$H,$D15,Global!$AD:$AD,$A$9))))</f>
        <v>0</v>
      </c>
      <c r="J15" s="98">
        <f>IF($A$9="All",IF($A$4="All",COUNTIFS(Global!$AA:$AA,J$3,Global!$H:$H,$D15,Global!$AF:$AF,$A$9),IF($B$4="All",COUNTIFS(Global!$AB:$AB,$A$4,Global!$AA:$AA,J$3,Global!$H:$H,$D15,Global!$AF:$AF,$A$9),COUNTIFS(Global!$AB:$AB,$A$4,Global!$AC:$AC,$B$4,Global!$AA:$AA,J$3,Global!$H:$H,$D15,Global!$AF:$AF,$A$9))),IF($A$4="All",COUNTIFS(Global!$AA:$AA,J$3,Global!$H:$H,$D15,Global!$AD:$AD,$A$9),IF($B$4="All",COUNTIFS(Global!$AB:$AB,$A$4,Global!$AA:$AA,J$3,Global!$H:$H,$D15,Global!$AD:$AD,$A$9),COUNTIFS(Global!$AB:$AB,$A$4,Global!$AC:$AC,$B$4,Global!$AA:$AA,J$3,Global!$H:$H,$D15,Global!$AD:$AD,$A$9))))</f>
        <v>13</v>
      </c>
      <c r="K15" s="98">
        <f>IF($A$9="All",IF($A$4="All",COUNTIFS(Global!$AA:$AA,K$3,Global!$H:$H,$D15,Global!$AF:$AF,$A$9),IF($B$4="All",COUNTIFS(Global!$AB:$AB,$A$4,Global!$AA:$AA,K$3,Global!$H:$H,$D15,Global!$AF:$AF,$A$9),COUNTIFS(Global!$AB:$AB,$A$4,Global!$AC:$AC,$B$4,Global!$AA:$AA,K$3,Global!$H:$H,$D15,Global!$AF:$AF,$A$9))),IF($A$4="All",COUNTIFS(Global!$AA:$AA,K$3,Global!$H:$H,$D15,Global!$AD:$AD,$A$9),IF($B$4="All",COUNTIFS(Global!$AB:$AB,$A$4,Global!$AA:$AA,K$3,Global!$H:$H,$D15,Global!$AD:$AD,$A$9),COUNTIFS(Global!$AB:$AB,$A$4,Global!$AC:$AC,$B$4,Global!$AA:$AA,K$3,Global!$H:$H,$D15,Global!$AD:$AD,$A$9))))</f>
        <v>1</v>
      </c>
      <c r="L15" s="98">
        <f>IF($A$9="All",IF($A$4="All",COUNTIFS(Global!$AA:$AA,L$3,Global!$H:$H,$D15,Global!$AF:$AF,$A$9),IF($B$4="All",COUNTIFS(Global!$AB:$AB,$A$4,Global!$AA:$AA,L$3,Global!$H:$H,$D15,Global!$AF:$AF,$A$9),COUNTIFS(Global!$AB:$AB,$A$4,Global!$AC:$AC,$B$4,Global!$AA:$AA,L$3,Global!$H:$H,$D15,Global!$AF:$AF,$A$9))),IF($A$4="All",COUNTIFS(Global!$AA:$AA,L$3,Global!$H:$H,$D15,Global!$AD:$AD,$A$9),IF($B$4="All",COUNTIFS(Global!$AB:$AB,$A$4,Global!$AA:$AA,L$3,Global!$H:$H,$D15,Global!$AD:$AD,$A$9),COUNTIFS(Global!$AB:$AB,$A$4,Global!$AC:$AC,$B$4,Global!$AA:$AA,L$3,Global!$H:$H,$D15,Global!$AD:$AD,$A$9))))</f>
        <v>0</v>
      </c>
      <c r="M15" s="11">
        <f t="shared" si="0"/>
        <v>21</v>
      </c>
      <c r="N15" s="16">
        <f>IFERROR(IF($A$9="All",IF($A$4="All",SUMIFS(Global!$AE:$AE,Global!$AA:$AA,F$2,Global!$H:$H,$D15,Global!$AF:$AF,$A$9),IF($B$4="All",SUMIFS(Global!$AE:$AE,Global!$AB:$AB,$A$4,Global!$AA:$AA,F$2,Global!$H:$H,$D15,Global!$AF:$AF,$A$9),SUMIFS(Global!$AE:$AE,Global!$AB:$AB,$A$4,Global!$AC:$AC,$B$4,Global!$AA:$AA,F$2,Global!$H:$H,$D15,Global!$AF:$AF,$A$9))),IF($A$4="All",SUMIFS(Global!$AE:$AE,Global!$AA:$AA,F$2,Global!$H:$H,$D15,Global!$AD:$AD,$A$9),IF($B$4="All",SUMIFS(Global!$AE:$AE,Global!$AB:$AB,$A$4,Global!$AA:$AA,F$2,Global!$H:$H,$D15,Global!$AD:$AD,$A$9),SUMIFS(Global!$AE:$AE,Global!$AB:$AB,$A$4,Global!$AC:$AC,$B$4,Global!$AA:$AA,F$2,Global!$H:$H,$D15,Global!$AD:$AD,$A$9))))/$F15,"")</f>
        <v>1</v>
      </c>
      <c r="O15" s="8"/>
    </row>
    <row r="16" spans="1:17" x14ac:dyDescent="0.25">
      <c r="A16" s="10" t="s">
        <v>1685</v>
      </c>
      <c r="B16" s="14">
        <f>F29</f>
        <v>92</v>
      </c>
      <c r="D16" s="10" t="s">
        <v>29</v>
      </c>
      <c r="E16" s="98">
        <f>IF($A$9="All",IF($A$4="All",COUNTIFS(Global!$AA:$AA,E$2,Global!$H:$H,$D16,Global!$AF:$AF,$A$9),IF($B$4="All",COUNTIFS(Global!$AB:$AB,$A$4,Global!$AA:$AA,E$2,Global!$H:$H,$D16,Global!$AF:$AF,$A$9),COUNTIFS(Global!$AB:$AB,$A$4,Global!$AC:$AC,$B$4,Global!$AA:$AA,E$2,Global!$H:$H,$D16,Global!$AF:$AF,$A$9))),IF($A$4="All",COUNTIFS(Global!$AA:$AA,E$2,Global!$H:$H,$D16,Global!$AD:$AD,$A$9),IF($B$4="All",COUNTIFS(Global!$AB:$AB,$A$4,Global!$AA:$AA,E$2,Global!$H:$H,$D16,Global!$AD:$AD,$A$9),COUNTIFS(Global!$AB:$AB,$A$4,Global!$AC:$AC,$B$4,Global!$AA:$AA,E$2,Global!$H:$H,$D16,Global!$AD:$AD,$A$9))))</f>
        <v>0</v>
      </c>
      <c r="F16" s="98">
        <f>IF($A$9="All",IF($A$4="All",COUNTIFS(Global!$AA:$AA,$F$2,Global!$H:$H,$D16,Global!$AF:$AF,$A$9),IF($B$4="All",COUNTIFS(Global!$AB:$AB,$A$4,Global!$AA:$AA,$F$2,Global!$H:$H,$D16,Global!$AF:$AF,$A$9),COUNTIFS(Global!$AB:$AB,$A$4,Global!$AC:$AC,$B$4,Global!$AA:$AA,$F$2,Global!$H:$H,$D16,Global!$AF:$AF,$A$9))),IF($A$4="All",COUNTIFS(Global!$AA:$AA,$F$2,Global!$H:$H,$D16,Global!$AD:$AD,$A$9),IF($B$4="All",COUNTIFS(Global!$AB:$AB,$A$4,Global!$AA:$AA,$F$2,Global!$H:$H,$D16,Global!$AD:$AD,$A$9),COUNTIFS(Global!$AB:$AB,$A$4,Global!$AC:$AC,$B$4,Global!$AA:$AA,$F$2,Global!$H:$H,$D16,Global!$AD:$AD,$A$9))))</f>
        <v>7</v>
      </c>
      <c r="G16" s="11">
        <f>IF($A$9="All",IF($A$4="All",COUNTIFS(Global!$AA:$AA,$F$2,Global!$AG:$AG,G$3,Global!$H:$H,$D16,Global!$AF:$AF,$A$9),IF($B$4="All",COUNTIFS(Global!$AB:$AB,$A$4,Global!$AA:$AA,$F$2,Global!$AG:$AG,G$3,Global!$H:$H,$D16,Global!$AF:$AF,$A$9),COUNTIFS(Global!$AB:$AB,$A$4,Global!$AC:$AC,$B$4,Global!$AA:$AA,$F$2,Global!$AG:$AG,G$3,Global!$H:$H,$D16,Global!$AF:$AF,$A$9))),IF($A$4="All",COUNTIFS(Global!$AA:$AA,$F$2,Global!$AG:$AG,G$3,Global!$H:$H,$D16,Global!$AD:$AD,$A$9),IF($B$4="All",COUNTIFS(Global!$AB:$AB,$A$4,Global!$AA:$AA,$F$2,Global!$AG:$AG,G$3,Global!$H:$H,$D16,Global!$AD:$AD,$A$9),COUNTIFS(Global!$AB:$AB,$A$4,Global!$AC:$AC,$B$4,Global!$AA:$AA,$F$2,Global!$AG:$AG,G$3,Global!$H:$H,$D16,Global!$AD:$AD,$A$9))))</f>
        <v>7</v>
      </c>
      <c r="H16" s="11">
        <f>IF($A$9="All",IF($A$4="All",COUNTIFS(Global!$AA:$AA,$F$2,Global!$AG:$AG,H$3,Global!$H:$H,$D16,Global!$AF:$AF,$A$9),IF($B$4="All",COUNTIFS(Global!$AB:$AB,$A$4,Global!$AA:$AA,$F$2,Global!$AG:$AG,H$3,Global!$H:$H,$D16,Global!$AF:$AF,$A$9),COUNTIFS(Global!$AB:$AB,$A$4,Global!$AC:$AC,$B$4,Global!$AA:$AA,$F$2,Global!$AG:$AG,H$3,Global!$H:$H,$D16,Global!$AF:$AF,$A$9))),IF($A$4="All",COUNTIFS(Global!$AA:$AA,$F$2,Global!$AG:$AG,H$3,Global!$H:$H,$D16,Global!$AD:$AD,$A$9),IF($B$4="All",COUNTIFS(Global!$AB:$AB,$A$4,Global!$AA:$AA,$F$2,Global!$AG:$AG,H$3,Global!$H:$H,$D16,Global!$AD:$AD,$A$9),COUNTIFS(Global!$AB:$AB,$A$4,Global!$AC:$AC,$B$4,Global!$AA:$AA,$F$2,Global!$AG:$AG,H$3,Global!$H:$H,$D16,Global!$AD:$AD,$A$9))))</f>
        <v>0</v>
      </c>
      <c r="I16" s="11">
        <f>IF($A$9="All",IF($A$4="All",COUNTIFS(Global!$AA:$AA,$F$2,Global!$AG:$AG,I$3,Global!$H:$H,$D16,Global!$AF:$AF,$A$9),IF($B$4="All",COUNTIFS(Global!$AB:$AB,$A$4,Global!$AA:$AA,$F$2,Global!$AG:$AG,I$3,Global!$H:$H,$D16,Global!$AF:$AF,$A$9),COUNTIFS(Global!$AB:$AB,$A$4,Global!$AC:$AC,$B$4,Global!$AA:$AA,$F$2,Global!$AG:$AG,I$3,Global!$H:$H,$D16,Global!$AF:$AF,$A$9))),IF($A$4="All",COUNTIFS(Global!$AA:$AA,$F$2,Global!$AG:$AG,I$3,Global!$H:$H,$D16,Global!$AD:$AD,$A$9),IF($B$4="All",COUNTIFS(Global!$AB:$AB,$A$4,Global!$AA:$AA,$F$2,Global!$AG:$AG,I$3,Global!$H:$H,$D16,Global!$AD:$AD,$A$9),COUNTIFS(Global!$AB:$AB,$A$4,Global!$AC:$AC,$B$4,Global!$AA:$AA,$F$2,Global!$AG:$AG,I$3,Global!$H:$H,$D16,Global!$AD:$AD,$A$9))))</f>
        <v>0</v>
      </c>
      <c r="J16" s="98">
        <f>IF($A$9="All",IF($A$4="All",COUNTIFS(Global!$AA:$AA,J$3,Global!$H:$H,$D16,Global!$AF:$AF,$A$9),IF($B$4="All",COUNTIFS(Global!$AB:$AB,$A$4,Global!$AA:$AA,J$3,Global!$H:$H,$D16,Global!$AF:$AF,$A$9),COUNTIFS(Global!$AB:$AB,$A$4,Global!$AC:$AC,$B$4,Global!$AA:$AA,J$3,Global!$H:$H,$D16,Global!$AF:$AF,$A$9))),IF($A$4="All",COUNTIFS(Global!$AA:$AA,J$3,Global!$H:$H,$D16,Global!$AD:$AD,$A$9),IF($B$4="All",COUNTIFS(Global!$AB:$AB,$A$4,Global!$AA:$AA,J$3,Global!$H:$H,$D16,Global!$AD:$AD,$A$9),COUNTIFS(Global!$AB:$AB,$A$4,Global!$AC:$AC,$B$4,Global!$AA:$AA,J$3,Global!$H:$H,$D16,Global!$AD:$AD,$A$9))))</f>
        <v>54</v>
      </c>
      <c r="K16" s="98">
        <f>IF($A$9="All",IF($A$4="All",COUNTIFS(Global!$AA:$AA,K$3,Global!$H:$H,$D16,Global!$AF:$AF,$A$9),IF($B$4="All",COUNTIFS(Global!$AB:$AB,$A$4,Global!$AA:$AA,K$3,Global!$H:$H,$D16,Global!$AF:$AF,$A$9),COUNTIFS(Global!$AB:$AB,$A$4,Global!$AC:$AC,$B$4,Global!$AA:$AA,K$3,Global!$H:$H,$D16,Global!$AF:$AF,$A$9))),IF($A$4="All",COUNTIFS(Global!$AA:$AA,K$3,Global!$H:$H,$D16,Global!$AD:$AD,$A$9),IF($B$4="All",COUNTIFS(Global!$AB:$AB,$A$4,Global!$AA:$AA,K$3,Global!$H:$H,$D16,Global!$AD:$AD,$A$9),COUNTIFS(Global!$AB:$AB,$A$4,Global!$AC:$AC,$B$4,Global!$AA:$AA,K$3,Global!$H:$H,$D16,Global!$AD:$AD,$A$9))))</f>
        <v>2</v>
      </c>
      <c r="L16" s="98">
        <f>IF($A$9="All",IF($A$4="All",COUNTIFS(Global!$AA:$AA,L$3,Global!$H:$H,$D16,Global!$AF:$AF,$A$9),IF($B$4="All",COUNTIFS(Global!$AB:$AB,$A$4,Global!$AA:$AA,L$3,Global!$H:$H,$D16,Global!$AF:$AF,$A$9),COUNTIFS(Global!$AB:$AB,$A$4,Global!$AC:$AC,$B$4,Global!$AA:$AA,L$3,Global!$H:$H,$D16,Global!$AF:$AF,$A$9))),IF($A$4="All",COUNTIFS(Global!$AA:$AA,L$3,Global!$H:$H,$D16,Global!$AD:$AD,$A$9),IF($B$4="All",COUNTIFS(Global!$AB:$AB,$A$4,Global!$AA:$AA,L$3,Global!$H:$H,$D16,Global!$AD:$AD,$A$9),COUNTIFS(Global!$AB:$AB,$A$4,Global!$AC:$AC,$B$4,Global!$AA:$AA,L$3,Global!$H:$H,$D16,Global!$AD:$AD,$A$9))))</f>
        <v>2</v>
      </c>
      <c r="M16" s="11">
        <f t="shared" si="0"/>
        <v>65</v>
      </c>
      <c r="N16" s="16">
        <f>IFERROR(IF($A$9="All",IF($A$4="All",SUMIFS(Global!$AE:$AE,Global!$AA:$AA,F$2,Global!$H:$H,$D16,Global!$AF:$AF,$A$9),IF($B$4="All",SUMIFS(Global!$AE:$AE,Global!$AB:$AB,$A$4,Global!$AA:$AA,F$2,Global!$H:$H,$D16,Global!$AF:$AF,$A$9),SUMIFS(Global!$AE:$AE,Global!$AB:$AB,$A$4,Global!$AC:$AC,$B$4,Global!$AA:$AA,F$2,Global!$H:$H,$D16,Global!$AF:$AF,$A$9))),IF($A$4="All",SUMIFS(Global!$AE:$AE,Global!$AA:$AA,F$2,Global!$H:$H,$D16,Global!$AD:$AD,$A$9),IF($B$4="All",SUMIFS(Global!$AE:$AE,Global!$AB:$AB,$A$4,Global!$AA:$AA,F$2,Global!$H:$H,$D16,Global!$AD:$AD,$A$9),SUMIFS(Global!$AE:$AE,Global!$AB:$AB,$A$4,Global!$AC:$AC,$B$4,Global!$AA:$AA,F$2,Global!$H:$H,$D16,Global!$AD:$AD,$A$9))))/$F16,"")</f>
        <v>1</v>
      </c>
      <c r="O16" s="8"/>
    </row>
    <row r="17" spans="1:15" x14ac:dyDescent="0.25">
      <c r="A17" s="10" t="s">
        <v>1686</v>
      </c>
      <c r="B17" s="14">
        <f>J29</f>
        <v>341</v>
      </c>
      <c r="D17" s="10" t="s">
        <v>30</v>
      </c>
      <c r="E17" s="98">
        <f>IF($A$9="All",IF($A$4="All",COUNTIFS(Global!$AA:$AA,E$2,Global!$H:$H,$D17,Global!$AF:$AF,$A$9),IF($B$4="All",COUNTIFS(Global!$AB:$AB,$A$4,Global!$AA:$AA,E$2,Global!$H:$H,$D17,Global!$AF:$AF,$A$9),COUNTIFS(Global!$AB:$AB,$A$4,Global!$AC:$AC,$B$4,Global!$AA:$AA,E$2,Global!$H:$H,$D17,Global!$AF:$AF,$A$9))),IF($A$4="All",COUNTIFS(Global!$AA:$AA,E$2,Global!$H:$H,$D17,Global!$AD:$AD,$A$9),IF($B$4="All",COUNTIFS(Global!$AB:$AB,$A$4,Global!$AA:$AA,E$2,Global!$H:$H,$D17,Global!$AD:$AD,$A$9),COUNTIFS(Global!$AB:$AB,$A$4,Global!$AC:$AC,$B$4,Global!$AA:$AA,E$2,Global!$H:$H,$D17,Global!$AD:$AD,$A$9))))</f>
        <v>0</v>
      </c>
      <c r="F17" s="98">
        <f>IF($A$9="All",IF($A$4="All",COUNTIFS(Global!$AA:$AA,$F$2,Global!$H:$H,$D17,Global!$AF:$AF,$A$9),IF($B$4="All",COUNTIFS(Global!$AB:$AB,$A$4,Global!$AA:$AA,$F$2,Global!$H:$H,$D17,Global!$AF:$AF,$A$9),COUNTIFS(Global!$AB:$AB,$A$4,Global!$AC:$AC,$B$4,Global!$AA:$AA,$F$2,Global!$H:$H,$D17,Global!$AF:$AF,$A$9))),IF($A$4="All",COUNTIFS(Global!$AA:$AA,$F$2,Global!$H:$H,$D17,Global!$AD:$AD,$A$9),IF($B$4="All",COUNTIFS(Global!$AB:$AB,$A$4,Global!$AA:$AA,$F$2,Global!$H:$H,$D17,Global!$AD:$AD,$A$9),COUNTIFS(Global!$AB:$AB,$A$4,Global!$AC:$AC,$B$4,Global!$AA:$AA,$F$2,Global!$H:$H,$D17,Global!$AD:$AD,$A$9))))</f>
        <v>6</v>
      </c>
      <c r="G17" s="11">
        <f>IF($A$9="All",IF($A$4="All",COUNTIFS(Global!$AA:$AA,$F$2,Global!$AG:$AG,G$3,Global!$H:$H,$D17,Global!$AF:$AF,$A$9),IF($B$4="All",COUNTIFS(Global!$AB:$AB,$A$4,Global!$AA:$AA,$F$2,Global!$AG:$AG,G$3,Global!$H:$H,$D17,Global!$AF:$AF,$A$9),COUNTIFS(Global!$AB:$AB,$A$4,Global!$AC:$AC,$B$4,Global!$AA:$AA,$F$2,Global!$AG:$AG,G$3,Global!$H:$H,$D17,Global!$AF:$AF,$A$9))),IF($A$4="All",COUNTIFS(Global!$AA:$AA,$F$2,Global!$AG:$AG,G$3,Global!$H:$H,$D17,Global!$AD:$AD,$A$9),IF($B$4="All",COUNTIFS(Global!$AB:$AB,$A$4,Global!$AA:$AA,$F$2,Global!$AG:$AG,G$3,Global!$H:$H,$D17,Global!$AD:$AD,$A$9),COUNTIFS(Global!$AB:$AB,$A$4,Global!$AC:$AC,$B$4,Global!$AA:$AA,$F$2,Global!$AG:$AG,G$3,Global!$H:$H,$D17,Global!$AD:$AD,$A$9))))</f>
        <v>6</v>
      </c>
      <c r="H17" s="11">
        <f>IF($A$9="All",IF($A$4="All",COUNTIFS(Global!$AA:$AA,$F$2,Global!$AG:$AG,H$3,Global!$H:$H,$D17,Global!$AF:$AF,$A$9),IF($B$4="All",COUNTIFS(Global!$AB:$AB,$A$4,Global!$AA:$AA,$F$2,Global!$AG:$AG,H$3,Global!$H:$H,$D17,Global!$AF:$AF,$A$9),COUNTIFS(Global!$AB:$AB,$A$4,Global!$AC:$AC,$B$4,Global!$AA:$AA,$F$2,Global!$AG:$AG,H$3,Global!$H:$H,$D17,Global!$AF:$AF,$A$9))),IF($A$4="All",COUNTIFS(Global!$AA:$AA,$F$2,Global!$AG:$AG,H$3,Global!$H:$H,$D17,Global!$AD:$AD,$A$9),IF($B$4="All",COUNTIFS(Global!$AB:$AB,$A$4,Global!$AA:$AA,$F$2,Global!$AG:$AG,H$3,Global!$H:$H,$D17,Global!$AD:$AD,$A$9),COUNTIFS(Global!$AB:$AB,$A$4,Global!$AC:$AC,$B$4,Global!$AA:$AA,$F$2,Global!$AG:$AG,H$3,Global!$H:$H,$D17,Global!$AD:$AD,$A$9))))</f>
        <v>0</v>
      </c>
      <c r="I17" s="11">
        <f>IF($A$9="All",IF($A$4="All",COUNTIFS(Global!$AA:$AA,$F$2,Global!$AG:$AG,I$3,Global!$H:$H,$D17,Global!$AF:$AF,$A$9),IF($B$4="All",COUNTIFS(Global!$AB:$AB,$A$4,Global!$AA:$AA,$F$2,Global!$AG:$AG,I$3,Global!$H:$H,$D17,Global!$AF:$AF,$A$9),COUNTIFS(Global!$AB:$AB,$A$4,Global!$AC:$AC,$B$4,Global!$AA:$AA,$F$2,Global!$AG:$AG,I$3,Global!$H:$H,$D17,Global!$AF:$AF,$A$9))),IF($A$4="All",COUNTIFS(Global!$AA:$AA,$F$2,Global!$AG:$AG,I$3,Global!$H:$H,$D17,Global!$AD:$AD,$A$9),IF($B$4="All",COUNTIFS(Global!$AB:$AB,$A$4,Global!$AA:$AA,$F$2,Global!$AG:$AG,I$3,Global!$H:$H,$D17,Global!$AD:$AD,$A$9),COUNTIFS(Global!$AB:$AB,$A$4,Global!$AC:$AC,$B$4,Global!$AA:$AA,$F$2,Global!$AG:$AG,I$3,Global!$H:$H,$D17,Global!$AD:$AD,$A$9))))</f>
        <v>0</v>
      </c>
      <c r="J17" s="98">
        <f>IF($A$9="All",IF($A$4="All",COUNTIFS(Global!$AA:$AA,J$3,Global!$H:$H,$D17,Global!$AF:$AF,$A$9),IF($B$4="All",COUNTIFS(Global!$AB:$AB,$A$4,Global!$AA:$AA,J$3,Global!$H:$H,$D17,Global!$AF:$AF,$A$9),COUNTIFS(Global!$AB:$AB,$A$4,Global!$AC:$AC,$B$4,Global!$AA:$AA,J$3,Global!$H:$H,$D17,Global!$AF:$AF,$A$9))),IF($A$4="All",COUNTIFS(Global!$AA:$AA,J$3,Global!$H:$H,$D17,Global!$AD:$AD,$A$9),IF($B$4="All",COUNTIFS(Global!$AB:$AB,$A$4,Global!$AA:$AA,J$3,Global!$H:$H,$D17,Global!$AD:$AD,$A$9),COUNTIFS(Global!$AB:$AB,$A$4,Global!$AC:$AC,$B$4,Global!$AA:$AA,J$3,Global!$H:$H,$D17,Global!$AD:$AD,$A$9))))</f>
        <v>37</v>
      </c>
      <c r="K17" s="98">
        <f>IF($A$9="All",IF($A$4="All",COUNTIFS(Global!$AA:$AA,K$3,Global!$H:$H,$D17,Global!$AF:$AF,$A$9),IF($B$4="All",COUNTIFS(Global!$AB:$AB,$A$4,Global!$AA:$AA,K$3,Global!$H:$H,$D17,Global!$AF:$AF,$A$9),COUNTIFS(Global!$AB:$AB,$A$4,Global!$AC:$AC,$B$4,Global!$AA:$AA,K$3,Global!$H:$H,$D17,Global!$AF:$AF,$A$9))),IF($A$4="All",COUNTIFS(Global!$AA:$AA,K$3,Global!$H:$H,$D17,Global!$AD:$AD,$A$9),IF($B$4="All",COUNTIFS(Global!$AB:$AB,$A$4,Global!$AA:$AA,K$3,Global!$H:$H,$D17,Global!$AD:$AD,$A$9),COUNTIFS(Global!$AB:$AB,$A$4,Global!$AC:$AC,$B$4,Global!$AA:$AA,K$3,Global!$H:$H,$D17,Global!$AD:$AD,$A$9))))</f>
        <v>1</v>
      </c>
      <c r="L17" s="98">
        <f>IF($A$9="All",IF($A$4="All",COUNTIFS(Global!$AA:$AA,L$3,Global!$H:$H,$D17,Global!$AF:$AF,$A$9),IF($B$4="All",COUNTIFS(Global!$AB:$AB,$A$4,Global!$AA:$AA,L$3,Global!$H:$H,$D17,Global!$AF:$AF,$A$9),COUNTIFS(Global!$AB:$AB,$A$4,Global!$AC:$AC,$B$4,Global!$AA:$AA,L$3,Global!$H:$H,$D17,Global!$AF:$AF,$A$9))),IF($A$4="All",COUNTIFS(Global!$AA:$AA,L$3,Global!$H:$H,$D17,Global!$AD:$AD,$A$9),IF($B$4="All",COUNTIFS(Global!$AB:$AB,$A$4,Global!$AA:$AA,L$3,Global!$H:$H,$D17,Global!$AD:$AD,$A$9),COUNTIFS(Global!$AB:$AB,$A$4,Global!$AC:$AC,$B$4,Global!$AA:$AA,L$3,Global!$H:$H,$D17,Global!$AD:$AD,$A$9))))</f>
        <v>0</v>
      </c>
      <c r="M17" s="11">
        <f t="shared" si="0"/>
        <v>44</v>
      </c>
      <c r="N17" s="16">
        <f>IFERROR(IF($A$9="All",IF($A$4="All",SUMIFS(Global!$AE:$AE,Global!$AA:$AA,F$2,Global!$H:$H,$D17,Global!$AF:$AF,$A$9),IF($B$4="All",SUMIFS(Global!$AE:$AE,Global!$AB:$AB,$A$4,Global!$AA:$AA,F$2,Global!$H:$H,$D17,Global!$AF:$AF,$A$9),SUMIFS(Global!$AE:$AE,Global!$AB:$AB,$A$4,Global!$AC:$AC,$B$4,Global!$AA:$AA,F$2,Global!$H:$H,$D17,Global!$AF:$AF,$A$9))),IF($A$4="All",SUMIFS(Global!$AE:$AE,Global!$AA:$AA,F$2,Global!$H:$H,$D17,Global!$AD:$AD,$A$9),IF($B$4="All",SUMIFS(Global!$AE:$AE,Global!$AB:$AB,$A$4,Global!$AA:$AA,F$2,Global!$H:$H,$D17,Global!$AD:$AD,$A$9),SUMIFS(Global!$AE:$AE,Global!$AB:$AB,$A$4,Global!$AC:$AC,$B$4,Global!$AA:$AA,F$2,Global!$H:$H,$D17,Global!$AD:$AD,$A$9))))/$F17,"")</f>
        <v>1</v>
      </c>
      <c r="O17" s="8"/>
    </row>
    <row r="18" spans="1:15" x14ac:dyDescent="0.25">
      <c r="A18" s="10" t="s">
        <v>1688</v>
      </c>
      <c r="B18" s="14">
        <f>K29</f>
        <v>53</v>
      </c>
      <c r="D18" s="10" t="s">
        <v>31</v>
      </c>
      <c r="E18" s="98">
        <f>IF($A$9="All",IF($A$4="All",COUNTIFS(Global!$AA:$AA,E$2,Global!$H:$H,$D18,Global!$AF:$AF,$A$9),IF($B$4="All",COUNTIFS(Global!$AB:$AB,$A$4,Global!$AA:$AA,E$2,Global!$H:$H,$D18,Global!$AF:$AF,$A$9),COUNTIFS(Global!$AB:$AB,$A$4,Global!$AC:$AC,$B$4,Global!$AA:$AA,E$2,Global!$H:$H,$D18,Global!$AF:$AF,$A$9))),IF($A$4="All",COUNTIFS(Global!$AA:$AA,E$2,Global!$H:$H,$D18,Global!$AD:$AD,$A$9),IF($B$4="All",COUNTIFS(Global!$AB:$AB,$A$4,Global!$AA:$AA,E$2,Global!$H:$H,$D18,Global!$AD:$AD,$A$9),COUNTIFS(Global!$AB:$AB,$A$4,Global!$AC:$AC,$B$4,Global!$AA:$AA,E$2,Global!$H:$H,$D18,Global!$AD:$AD,$A$9))))</f>
        <v>0</v>
      </c>
      <c r="F18" s="98">
        <f>IF($A$9="All",IF($A$4="All",COUNTIFS(Global!$AA:$AA,$F$2,Global!$H:$H,$D18,Global!$AF:$AF,$A$9),IF($B$4="All",COUNTIFS(Global!$AB:$AB,$A$4,Global!$AA:$AA,$F$2,Global!$H:$H,$D18,Global!$AF:$AF,$A$9),COUNTIFS(Global!$AB:$AB,$A$4,Global!$AC:$AC,$B$4,Global!$AA:$AA,$F$2,Global!$H:$H,$D18,Global!$AF:$AF,$A$9))),IF($A$4="All",COUNTIFS(Global!$AA:$AA,$F$2,Global!$H:$H,$D18,Global!$AD:$AD,$A$9),IF($B$4="All",COUNTIFS(Global!$AB:$AB,$A$4,Global!$AA:$AA,$F$2,Global!$H:$H,$D18,Global!$AD:$AD,$A$9),COUNTIFS(Global!$AB:$AB,$A$4,Global!$AC:$AC,$B$4,Global!$AA:$AA,$F$2,Global!$H:$H,$D18,Global!$AD:$AD,$A$9))))</f>
        <v>6</v>
      </c>
      <c r="G18" s="11">
        <f>IF($A$9="All",IF($A$4="All",COUNTIFS(Global!$AA:$AA,$F$2,Global!$AG:$AG,G$3,Global!$H:$H,$D18,Global!$AF:$AF,$A$9),IF($B$4="All",COUNTIFS(Global!$AB:$AB,$A$4,Global!$AA:$AA,$F$2,Global!$AG:$AG,G$3,Global!$H:$H,$D18,Global!$AF:$AF,$A$9),COUNTIFS(Global!$AB:$AB,$A$4,Global!$AC:$AC,$B$4,Global!$AA:$AA,$F$2,Global!$AG:$AG,G$3,Global!$H:$H,$D18,Global!$AF:$AF,$A$9))),IF($A$4="All",COUNTIFS(Global!$AA:$AA,$F$2,Global!$AG:$AG,G$3,Global!$H:$H,$D18,Global!$AD:$AD,$A$9),IF($B$4="All",COUNTIFS(Global!$AB:$AB,$A$4,Global!$AA:$AA,$F$2,Global!$AG:$AG,G$3,Global!$H:$H,$D18,Global!$AD:$AD,$A$9),COUNTIFS(Global!$AB:$AB,$A$4,Global!$AC:$AC,$B$4,Global!$AA:$AA,$F$2,Global!$AG:$AG,G$3,Global!$H:$H,$D18,Global!$AD:$AD,$A$9))))</f>
        <v>6</v>
      </c>
      <c r="H18" s="11">
        <f>IF($A$9="All",IF($A$4="All",COUNTIFS(Global!$AA:$AA,$F$2,Global!$AG:$AG,H$3,Global!$H:$H,$D18,Global!$AF:$AF,$A$9),IF($B$4="All",COUNTIFS(Global!$AB:$AB,$A$4,Global!$AA:$AA,$F$2,Global!$AG:$AG,H$3,Global!$H:$H,$D18,Global!$AF:$AF,$A$9),COUNTIFS(Global!$AB:$AB,$A$4,Global!$AC:$AC,$B$4,Global!$AA:$AA,$F$2,Global!$AG:$AG,H$3,Global!$H:$H,$D18,Global!$AF:$AF,$A$9))),IF($A$4="All",COUNTIFS(Global!$AA:$AA,$F$2,Global!$AG:$AG,H$3,Global!$H:$H,$D18,Global!$AD:$AD,$A$9),IF($B$4="All",COUNTIFS(Global!$AB:$AB,$A$4,Global!$AA:$AA,$F$2,Global!$AG:$AG,H$3,Global!$H:$H,$D18,Global!$AD:$AD,$A$9),COUNTIFS(Global!$AB:$AB,$A$4,Global!$AC:$AC,$B$4,Global!$AA:$AA,$F$2,Global!$AG:$AG,H$3,Global!$H:$H,$D18,Global!$AD:$AD,$A$9))))</f>
        <v>0</v>
      </c>
      <c r="I18" s="11">
        <f>IF($A$9="All",IF($A$4="All",COUNTIFS(Global!$AA:$AA,$F$2,Global!$AG:$AG,I$3,Global!$H:$H,$D18,Global!$AF:$AF,$A$9),IF($B$4="All",COUNTIFS(Global!$AB:$AB,$A$4,Global!$AA:$AA,$F$2,Global!$AG:$AG,I$3,Global!$H:$H,$D18,Global!$AF:$AF,$A$9),COUNTIFS(Global!$AB:$AB,$A$4,Global!$AC:$AC,$B$4,Global!$AA:$AA,$F$2,Global!$AG:$AG,I$3,Global!$H:$H,$D18,Global!$AF:$AF,$A$9))),IF($A$4="All",COUNTIFS(Global!$AA:$AA,$F$2,Global!$AG:$AG,I$3,Global!$H:$H,$D18,Global!$AD:$AD,$A$9),IF($B$4="All",COUNTIFS(Global!$AB:$AB,$A$4,Global!$AA:$AA,$F$2,Global!$AG:$AG,I$3,Global!$H:$H,$D18,Global!$AD:$AD,$A$9),COUNTIFS(Global!$AB:$AB,$A$4,Global!$AC:$AC,$B$4,Global!$AA:$AA,$F$2,Global!$AG:$AG,I$3,Global!$H:$H,$D18,Global!$AD:$AD,$A$9))))</f>
        <v>0</v>
      </c>
      <c r="J18" s="98">
        <f>IF($A$9="All",IF($A$4="All",COUNTIFS(Global!$AA:$AA,J$3,Global!$H:$H,$D18,Global!$AF:$AF,$A$9),IF($B$4="All",COUNTIFS(Global!$AB:$AB,$A$4,Global!$AA:$AA,J$3,Global!$H:$H,$D18,Global!$AF:$AF,$A$9),COUNTIFS(Global!$AB:$AB,$A$4,Global!$AC:$AC,$B$4,Global!$AA:$AA,J$3,Global!$H:$H,$D18,Global!$AF:$AF,$A$9))),IF($A$4="All",COUNTIFS(Global!$AA:$AA,J$3,Global!$H:$H,$D18,Global!$AD:$AD,$A$9),IF($B$4="All",COUNTIFS(Global!$AB:$AB,$A$4,Global!$AA:$AA,J$3,Global!$H:$H,$D18,Global!$AD:$AD,$A$9),COUNTIFS(Global!$AB:$AB,$A$4,Global!$AC:$AC,$B$4,Global!$AA:$AA,J$3,Global!$H:$H,$D18,Global!$AD:$AD,$A$9))))</f>
        <v>6</v>
      </c>
      <c r="K18" s="98">
        <f>IF($A$9="All",IF($A$4="All",COUNTIFS(Global!$AA:$AA,K$3,Global!$H:$H,$D18,Global!$AF:$AF,$A$9),IF($B$4="All",COUNTIFS(Global!$AB:$AB,$A$4,Global!$AA:$AA,K$3,Global!$H:$H,$D18,Global!$AF:$AF,$A$9),COUNTIFS(Global!$AB:$AB,$A$4,Global!$AC:$AC,$B$4,Global!$AA:$AA,K$3,Global!$H:$H,$D18,Global!$AF:$AF,$A$9))),IF($A$4="All",COUNTIFS(Global!$AA:$AA,K$3,Global!$H:$H,$D18,Global!$AD:$AD,$A$9),IF($B$4="All",COUNTIFS(Global!$AB:$AB,$A$4,Global!$AA:$AA,K$3,Global!$H:$H,$D18,Global!$AD:$AD,$A$9),COUNTIFS(Global!$AB:$AB,$A$4,Global!$AC:$AC,$B$4,Global!$AA:$AA,K$3,Global!$H:$H,$D18,Global!$AD:$AD,$A$9))))</f>
        <v>0</v>
      </c>
      <c r="L18" s="98">
        <f>IF($A$9="All",IF($A$4="All",COUNTIFS(Global!$AA:$AA,L$3,Global!$H:$H,$D18,Global!$AF:$AF,$A$9),IF($B$4="All",COUNTIFS(Global!$AB:$AB,$A$4,Global!$AA:$AA,L$3,Global!$H:$H,$D18,Global!$AF:$AF,$A$9),COUNTIFS(Global!$AB:$AB,$A$4,Global!$AC:$AC,$B$4,Global!$AA:$AA,L$3,Global!$H:$H,$D18,Global!$AF:$AF,$A$9))),IF($A$4="All",COUNTIFS(Global!$AA:$AA,L$3,Global!$H:$H,$D18,Global!$AD:$AD,$A$9),IF($B$4="All",COUNTIFS(Global!$AB:$AB,$A$4,Global!$AA:$AA,L$3,Global!$H:$H,$D18,Global!$AD:$AD,$A$9),COUNTIFS(Global!$AB:$AB,$A$4,Global!$AC:$AC,$B$4,Global!$AA:$AA,L$3,Global!$H:$H,$D18,Global!$AD:$AD,$A$9))))</f>
        <v>0</v>
      </c>
      <c r="M18" s="11">
        <f t="shared" si="0"/>
        <v>12</v>
      </c>
      <c r="N18" s="16">
        <f>IFERROR(IF($A$9="All",IF($A$4="All",SUMIFS(Global!$AE:$AE,Global!$AA:$AA,F$2,Global!$H:$H,$D18,Global!$AF:$AF,$A$9),IF($B$4="All",SUMIFS(Global!$AE:$AE,Global!$AB:$AB,$A$4,Global!$AA:$AA,F$2,Global!$H:$H,$D18,Global!$AF:$AF,$A$9),SUMIFS(Global!$AE:$AE,Global!$AB:$AB,$A$4,Global!$AC:$AC,$B$4,Global!$AA:$AA,F$2,Global!$H:$H,$D18,Global!$AF:$AF,$A$9))),IF($A$4="All",SUMIFS(Global!$AE:$AE,Global!$AA:$AA,F$2,Global!$H:$H,$D18,Global!$AD:$AD,$A$9),IF($B$4="All",SUMIFS(Global!$AE:$AE,Global!$AB:$AB,$A$4,Global!$AA:$AA,F$2,Global!$H:$H,$D18,Global!$AD:$AD,$A$9),SUMIFS(Global!$AE:$AE,Global!$AB:$AB,$A$4,Global!$AC:$AC,$B$4,Global!$AA:$AA,F$2,Global!$H:$H,$D18,Global!$AD:$AD,$A$9))))/$F18,"")</f>
        <v>1</v>
      </c>
      <c r="O18" s="8"/>
    </row>
    <row r="19" spans="1:15" x14ac:dyDescent="0.25">
      <c r="A19" s="10" t="s">
        <v>1689</v>
      </c>
      <c r="B19" s="14">
        <f>L29</f>
        <v>5</v>
      </c>
      <c r="D19" s="10" t="s">
        <v>32</v>
      </c>
      <c r="E19" s="98">
        <f>IF($A$9="All",IF($A$4="All",COUNTIFS(Global!$AA:$AA,E$2,Global!$H:$H,$D19,Global!$AF:$AF,$A$9),IF($B$4="All",COUNTIFS(Global!$AB:$AB,$A$4,Global!$AA:$AA,E$2,Global!$H:$H,$D19,Global!$AF:$AF,$A$9),COUNTIFS(Global!$AB:$AB,$A$4,Global!$AC:$AC,$B$4,Global!$AA:$AA,E$2,Global!$H:$H,$D19,Global!$AF:$AF,$A$9))),IF($A$4="All",COUNTIFS(Global!$AA:$AA,E$2,Global!$H:$H,$D19,Global!$AD:$AD,$A$9),IF($B$4="All",COUNTIFS(Global!$AB:$AB,$A$4,Global!$AA:$AA,E$2,Global!$H:$H,$D19,Global!$AD:$AD,$A$9),COUNTIFS(Global!$AB:$AB,$A$4,Global!$AC:$AC,$B$4,Global!$AA:$AA,E$2,Global!$H:$H,$D19,Global!$AD:$AD,$A$9))))</f>
        <v>0</v>
      </c>
      <c r="F19" s="98">
        <f>IF($A$9="All",IF($A$4="All",COUNTIFS(Global!$AA:$AA,$F$2,Global!$H:$H,$D19,Global!$AF:$AF,$A$9),IF($B$4="All",COUNTIFS(Global!$AB:$AB,$A$4,Global!$AA:$AA,$F$2,Global!$H:$H,$D19,Global!$AF:$AF,$A$9),COUNTIFS(Global!$AB:$AB,$A$4,Global!$AC:$AC,$B$4,Global!$AA:$AA,$F$2,Global!$H:$H,$D19,Global!$AF:$AF,$A$9))),IF($A$4="All",COUNTIFS(Global!$AA:$AA,$F$2,Global!$H:$H,$D19,Global!$AD:$AD,$A$9),IF($B$4="All",COUNTIFS(Global!$AB:$AB,$A$4,Global!$AA:$AA,$F$2,Global!$H:$H,$D19,Global!$AD:$AD,$A$9),COUNTIFS(Global!$AB:$AB,$A$4,Global!$AC:$AC,$B$4,Global!$AA:$AA,$F$2,Global!$H:$H,$D19,Global!$AD:$AD,$A$9))))</f>
        <v>7</v>
      </c>
      <c r="G19" s="11">
        <f>IF($A$9="All",IF($A$4="All",COUNTIFS(Global!$AA:$AA,$F$2,Global!$AG:$AG,G$3,Global!$H:$H,$D19,Global!$AF:$AF,$A$9),IF($B$4="All",COUNTIFS(Global!$AB:$AB,$A$4,Global!$AA:$AA,$F$2,Global!$AG:$AG,G$3,Global!$H:$H,$D19,Global!$AF:$AF,$A$9),COUNTIFS(Global!$AB:$AB,$A$4,Global!$AC:$AC,$B$4,Global!$AA:$AA,$F$2,Global!$AG:$AG,G$3,Global!$H:$H,$D19,Global!$AF:$AF,$A$9))),IF($A$4="All",COUNTIFS(Global!$AA:$AA,$F$2,Global!$AG:$AG,G$3,Global!$H:$H,$D19,Global!$AD:$AD,$A$9),IF($B$4="All",COUNTIFS(Global!$AB:$AB,$A$4,Global!$AA:$AA,$F$2,Global!$AG:$AG,G$3,Global!$H:$H,$D19,Global!$AD:$AD,$A$9),COUNTIFS(Global!$AB:$AB,$A$4,Global!$AC:$AC,$B$4,Global!$AA:$AA,$F$2,Global!$AG:$AG,G$3,Global!$H:$H,$D19,Global!$AD:$AD,$A$9))))</f>
        <v>7</v>
      </c>
      <c r="H19" s="11">
        <f>IF($A$9="All",IF($A$4="All",COUNTIFS(Global!$AA:$AA,$F$2,Global!$AG:$AG,H$3,Global!$H:$H,$D19,Global!$AF:$AF,$A$9),IF($B$4="All",COUNTIFS(Global!$AB:$AB,$A$4,Global!$AA:$AA,$F$2,Global!$AG:$AG,H$3,Global!$H:$H,$D19,Global!$AF:$AF,$A$9),COUNTIFS(Global!$AB:$AB,$A$4,Global!$AC:$AC,$B$4,Global!$AA:$AA,$F$2,Global!$AG:$AG,H$3,Global!$H:$H,$D19,Global!$AF:$AF,$A$9))),IF($A$4="All",COUNTIFS(Global!$AA:$AA,$F$2,Global!$AG:$AG,H$3,Global!$H:$H,$D19,Global!$AD:$AD,$A$9),IF($B$4="All",COUNTIFS(Global!$AB:$AB,$A$4,Global!$AA:$AA,$F$2,Global!$AG:$AG,H$3,Global!$H:$H,$D19,Global!$AD:$AD,$A$9),COUNTIFS(Global!$AB:$AB,$A$4,Global!$AC:$AC,$B$4,Global!$AA:$AA,$F$2,Global!$AG:$AG,H$3,Global!$H:$H,$D19,Global!$AD:$AD,$A$9))))</f>
        <v>0</v>
      </c>
      <c r="I19" s="11">
        <f>IF($A$9="All",IF($A$4="All",COUNTIFS(Global!$AA:$AA,$F$2,Global!$AG:$AG,I$3,Global!$H:$H,$D19,Global!$AF:$AF,$A$9),IF($B$4="All",COUNTIFS(Global!$AB:$AB,$A$4,Global!$AA:$AA,$F$2,Global!$AG:$AG,I$3,Global!$H:$H,$D19,Global!$AF:$AF,$A$9),COUNTIFS(Global!$AB:$AB,$A$4,Global!$AC:$AC,$B$4,Global!$AA:$AA,$F$2,Global!$AG:$AG,I$3,Global!$H:$H,$D19,Global!$AF:$AF,$A$9))),IF($A$4="All",COUNTIFS(Global!$AA:$AA,$F$2,Global!$AG:$AG,I$3,Global!$H:$H,$D19,Global!$AD:$AD,$A$9),IF($B$4="All",COUNTIFS(Global!$AB:$AB,$A$4,Global!$AA:$AA,$F$2,Global!$AG:$AG,I$3,Global!$H:$H,$D19,Global!$AD:$AD,$A$9),COUNTIFS(Global!$AB:$AB,$A$4,Global!$AC:$AC,$B$4,Global!$AA:$AA,$F$2,Global!$AG:$AG,I$3,Global!$H:$H,$D19,Global!$AD:$AD,$A$9))))</f>
        <v>0</v>
      </c>
      <c r="J19" s="98">
        <f>IF($A$9="All",IF($A$4="All",COUNTIFS(Global!$AA:$AA,J$3,Global!$H:$H,$D19,Global!$AF:$AF,$A$9),IF($B$4="All",COUNTIFS(Global!$AB:$AB,$A$4,Global!$AA:$AA,J$3,Global!$H:$H,$D19,Global!$AF:$AF,$A$9),COUNTIFS(Global!$AB:$AB,$A$4,Global!$AC:$AC,$B$4,Global!$AA:$AA,J$3,Global!$H:$H,$D19,Global!$AF:$AF,$A$9))),IF($A$4="All",COUNTIFS(Global!$AA:$AA,J$3,Global!$H:$H,$D19,Global!$AD:$AD,$A$9),IF($B$4="All",COUNTIFS(Global!$AB:$AB,$A$4,Global!$AA:$AA,J$3,Global!$H:$H,$D19,Global!$AD:$AD,$A$9),COUNTIFS(Global!$AB:$AB,$A$4,Global!$AC:$AC,$B$4,Global!$AA:$AA,J$3,Global!$H:$H,$D19,Global!$AD:$AD,$A$9))))</f>
        <v>18</v>
      </c>
      <c r="K19" s="98">
        <f>IF($A$9="All",IF($A$4="All",COUNTIFS(Global!$AA:$AA,K$3,Global!$H:$H,$D19,Global!$AF:$AF,$A$9),IF($B$4="All",COUNTIFS(Global!$AB:$AB,$A$4,Global!$AA:$AA,K$3,Global!$H:$H,$D19,Global!$AF:$AF,$A$9),COUNTIFS(Global!$AB:$AB,$A$4,Global!$AC:$AC,$B$4,Global!$AA:$AA,K$3,Global!$H:$H,$D19,Global!$AF:$AF,$A$9))),IF($A$4="All",COUNTIFS(Global!$AA:$AA,K$3,Global!$H:$H,$D19,Global!$AD:$AD,$A$9),IF($B$4="All",COUNTIFS(Global!$AB:$AB,$A$4,Global!$AA:$AA,K$3,Global!$H:$H,$D19,Global!$AD:$AD,$A$9),COUNTIFS(Global!$AB:$AB,$A$4,Global!$AC:$AC,$B$4,Global!$AA:$AA,K$3,Global!$H:$H,$D19,Global!$AD:$AD,$A$9))))</f>
        <v>0</v>
      </c>
      <c r="L19" s="98">
        <f>IF($A$9="All",IF($A$4="All",COUNTIFS(Global!$AA:$AA,L$3,Global!$H:$H,$D19,Global!$AF:$AF,$A$9),IF($B$4="All",COUNTIFS(Global!$AB:$AB,$A$4,Global!$AA:$AA,L$3,Global!$H:$H,$D19,Global!$AF:$AF,$A$9),COUNTIFS(Global!$AB:$AB,$A$4,Global!$AC:$AC,$B$4,Global!$AA:$AA,L$3,Global!$H:$H,$D19,Global!$AF:$AF,$A$9))),IF($A$4="All",COUNTIFS(Global!$AA:$AA,L$3,Global!$H:$H,$D19,Global!$AD:$AD,$A$9),IF($B$4="All",COUNTIFS(Global!$AB:$AB,$A$4,Global!$AA:$AA,L$3,Global!$H:$H,$D19,Global!$AD:$AD,$A$9),COUNTIFS(Global!$AB:$AB,$A$4,Global!$AC:$AC,$B$4,Global!$AA:$AA,L$3,Global!$H:$H,$D19,Global!$AD:$AD,$A$9))))</f>
        <v>0</v>
      </c>
      <c r="M19" s="11">
        <f t="shared" si="0"/>
        <v>25</v>
      </c>
      <c r="N19" s="16">
        <f>IFERROR(IF($A$9="All",IF($A$4="All",SUMIFS(Global!$AE:$AE,Global!$AA:$AA,F$2,Global!$H:$H,$D19,Global!$AF:$AF,$A$9),IF($B$4="All",SUMIFS(Global!$AE:$AE,Global!$AB:$AB,$A$4,Global!$AA:$AA,F$2,Global!$H:$H,$D19,Global!$AF:$AF,$A$9),SUMIFS(Global!$AE:$AE,Global!$AB:$AB,$A$4,Global!$AC:$AC,$B$4,Global!$AA:$AA,F$2,Global!$H:$H,$D19,Global!$AF:$AF,$A$9))),IF($A$4="All",SUMIFS(Global!$AE:$AE,Global!$AA:$AA,F$2,Global!$H:$H,$D19,Global!$AD:$AD,$A$9),IF($B$4="All",SUMIFS(Global!$AE:$AE,Global!$AB:$AB,$A$4,Global!$AA:$AA,F$2,Global!$H:$H,$D19,Global!$AD:$AD,$A$9),SUMIFS(Global!$AE:$AE,Global!$AB:$AB,$A$4,Global!$AC:$AC,$B$4,Global!$AA:$AA,F$2,Global!$H:$H,$D19,Global!$AD:$AD,$A$9))))/$F19,"")</f>
        <v>1</v>
      </c>
      <c r="O19" s="8"/>
    </row>
    <row r="20" spans="1:15" x14ac:dyDescent="0.25">
      <c r="A20" s="122" t="s">
        <v>1679</v>
      </c>
      <c r="B20" s="118">
        <f>M29</f>
        <v>491</v>
      </c>
      <c r="D20" s="10" t="s">
        <v>33</v>
      </c>
      <c r="E20" s="98">
        <f>IF($A$9="All",IF($A$4="All",COUNTIFS(Global!$AA:$AA,E$2,Global!$H:$H,$D20,Global!$AF:$AF,$A$9),IF($B$4="All",COUNTIFS(Global!$AB:$AB,$A$4,Global!$AA:$AA,E$2,Global!$H:$H,$D20,Global!$AF:$AF,$A$9),COUNTIFS(Global!$AB:$AB,$A$4,Global!$AC:$AC,$B$4,Global!$AA:$AA,E$2,Global!$H:$H,$D20,Global!$AF:$AF,$A$9))),IF($A$4="All",COUNTIFS(Global!$AA:$AA,E$2,Global!$H:$H,$D20,Global!$AD:$AD,$A$9),IF($B$4="All",COUNTIFS(Global!$AB:$AB,$A$4,Global!$AA:$AA,E$2,Global!$H:$H,$D20,Global!$AD:$AD,$A$9),COUNTIFS(Global!$AB:$AB,$A$4,Global!$AC:$AC,$B$4,Global!$AA:$AA,E$2,Global!$H:$H,$D20,Global!$AD:$AD,$A$9))))</f>
        <v>0</v>
      </c>
      <c r="F20" s="98">
        <f>IF($A$9="All",IF($A$4="All",COUNTIFS(Global!$AA:$AA,$F$2,Global!$H:$H,$D20,Global!$AF:$AF,$A$9),IF($B$4="All",COUNTIFS(Global!$AB:$AB,$A$4,Global!$AA:$AA,$F$2,Global!$H:$H,$D20,Global!$AF:$AF,$A$9),COUNTIFS(Global!$AB:$AB,$A$4,Global!$AC:$AC,$B$4,Global!$AA:$AA,$F$2,Global!$H:$H,$D20,Global!$AF:$AF,$A$9))),IF($A$4="All",COUNTIFS(Global!$AA:$AA,$F$2,Global!$H:$H,$D20,Global!$AD:$AD,$A$9),IF($B$4="All",COUNTIFS(Global!$AB:$AB,$A$4,Global!$AA:$AA,$F$2,Global!$H:$H,$D20,Global!$AD:$AD,$A$9),COUNTIFS(Global!$AB:$AB,$A$4,Global!$AC:$AC,$B$4,Global!$AA:$AA,$F$2,Global!$H:$H,$D20,Global!$AD:$AD,$A$9))))</f>
        <v>0</v>
      </c>
      <c r="G20" s="11">
        <f>IF($A$9="All",IF($A$4="All",COUNTIFS(Global!$AA:$AA,$F$2,Global!$AG:$AG,G$3,Global!$H:$H,$D20,Global!$AF:$AF,$A$9),IF($B$4="All",COUNTIFS(Global!$AB:$AB,$A$4,Global!$AA:$AA,$F$2,Global!$AG:$AG,G$3,Global!$H:$H,$D20,Global!$AF:$AF,$A$9),COUNTIFS(Global!$AB:$AB,$A$4,Global!$AC:$AC,$B$4,Global!$AA:$AA,$F$2,Global!$AG:$AG,G$3,Global!$H:$H,$D20,Global!$AF:$AF,$A$9))),IF($A$4="All",COUNTIFS(Global!$AA:$AA,$F$2,Global!$AG:$AG,G$3,Global!$H:$H,$D20,Global!$AD:$AD,$A$9),IF($B$4="All",COUNTIFS(Global!$AB:$AB,$A$4,Global!$AA:$AA,$F$2,Global!$AG:$AG,G$3,Global!$H:$H,$D20,Global!$AD:$AD,$A$9),COUNTIFS(Global!$AB:$AB,$A$4,Global!$AC:$AC,$B$4,Global!$AA:$AA,$F$2,Global!$AG:$AG,G$3,Global!$H:$H,$D20,Global!$AD:$AD,$A$9))))</f>
        <v>0</v>
      </c>
      <c r="H20" s="11">
        <f>IF($A$9="All",IF($A$4="All",COUNTIFS(Global!$AA:$AA,$F$2,Global!$AG:$AG,H$3,Global!$H:$H,$D20,Global!$AF:$AF,$A$9),IF($B$4="All",COUNTIFS(Global!$AB:$AB,$A$4,Global!$AA:$AA,$F$2,Global!$AG:$AG,H$3,Global!$H:$H,$D20,Global!$AF:$AF,$A$9),COUNTIFS(Global!$AB:$AB,$A$4,Global!$AC:$AC,$B$4,Global!$AA:$AA,$F$2,Global!$AG:$AG,H$3,Global!$H:$H,$D20,Global!$AF:$AF,$A$9))),IF($A$4="All",COUNTIFS(Global!$AA:$AA,$F$2,Global!$AG:$AG,H$3,Global!$H:$H,$D20,Global!$AD:$AD,$A$9),IF($B$4="All",COUNTIFS(Global!$AB:$AB,$A$4,Global!$AA:$AA,$F$2,Global!$AG:$AG,H$3,Global!$H:$H,$D20,Global!$AD:$AD,$A$9),COUNTIFS(Global!$AB:$AB,$A$4,Global!$AC:$AC,$B$4,Global!$AA:$AA,$F$2,Global!$AG:$AG,H$3,Global!$H:$H,$D20,Global!$AD:$AD,$A$9))))</f>
        <v>0</v>
      </c>
      <c r="I20" s="11">
        <f>IF($A$9="All",IF($A$4="All",COUNTIFS(Global!$AA:$AA,$F$2,Global!$AG:$AG,I$3,Global!$H:$H,$D20,Global!$AF:$AF,$A$9),IF($B$4="All",COUNTIFS(Global!$AB:$AB,$A$4,Global!$AA:$AA,$F$2,Global!$AG:$AG,I$3,Global!$H:$H,$D20,Global!$AF:$AF,$A$9),COUNTIFS(Global!$AB:$AB,$A$4,Global!$AC:$AC,$B$4,Global!$AA:$AA,$F$2,Global!$AG:$AG,I$3,Global!$H:$H,$D20,Global!$AF:$AF,$A$9))),IF($A$4="All",COUNTIFS(Global!$AA:$AA,$F$2,Global!$AG:$AG,I$3,Global!$H:$H,$D20,Global!$AD:$AD,$A$9),IF($B$4="All",COUNTIFS(Global!$AB:$AB,$A$4,Global!$AA:$AA,$F$2,Global!$AG:$AG,I$3,Global!$H:$H,$D20,Global!$AD:$AD,$A$9),COUNTIFS(Global!$AB:$AB,$A$4,Global!$AC:$AC,$B$4,Global!$AA:$AA,$F$2,Global!$AG:$AG,I$3,Global!$H:$H,$D20,Global!$AD:$AD,$A$9))))</f>
        <v>0</v>
      </c>
      <c r="J20" s="98">
        <f>IF($A$9="All",IF($A$4="All",COUNTIFS(Global!$AA:$AA,J$3,Global!$H:$H,$D20,Global!$AF:$AF,$A$9),IF($B$4="All",COUNTIFS(Global!$AB:$AB,$A$4,Global!$AA:$AA,J$3,Global!$H:$H,$D20,Global!$AF:$AF,$A$9),COUNTIFS(Global!$AB:$AB,$A$4,Global!$AC:$AC,$B$4,Global!$AA:$AA,J$3,Global!$H:$H,$D20,Global!$AF:$AF,$A$9))),IF($A$4="All",COUNTIFS(Global!$AA:$AA,J$3,Global!$H:$H,$D20,Global!$AD:$AD,$A$9),IF($B$4="All",COUNTIFS(Global!$AB:$AB,$A$4,Global!$AA:$AA,J$3,Global!$H:$H,$D20,Global!$AD:$AD,$A$9),COUNTIFS(Global!$AB:$AB,$A$4,Global!$AC:$AC,$B$4,Global!$AA:$AA,J$3,Global!$H:$H,$D20,Global!$AD:$AD,$A$9))))</f>
        <v>0</v>
      </c>
      <c r="K20" s="98">
        <f>IF($A$9="All",IF($A$4="All",COUNTIFS(Global!$AA:$AA,K$3,Global!$H:$H,$D20,Global!$AF:$AF,$A$9),IF($B$4="All",COUNTIFS(Global!$AB:$AB,$A$4,Global!$AA:$AA,K$3,Global!$H:$H,$D20,Global!$AF:$AF,$A$9),COUNTIFS(Global!$AB:$AB,$A$4,Global!$AC:$AC,$B$4,Global!$AA:$AA,K$3,Global!$H:$H,$D20,Global!$AF:$AF,$A$9))),IF($A$4="All",COUNTIFS(Global!$AA:$AA,K$3,Global!$H:$H,$D20,Global!$AD:$AD,$A$9),IF($B$4="All",COUNTIFS(Global!$AB:$AB,$A$4,Global!$AA:$AA,K$3,Global!$H:$H,$D20,Global!$AD:$AD,$A$9),COUNTIFS(Global!$AB:$AB,$A$4,Global!$AC:$AC,$B$4,Global!$AA:$AA,K$3,Global!$H:$H,$D20,Global!$AD:$AD,$A$9))))</f>
        <v>0</v>
      </c>
      <c r="L20" s="98">
        <f>IF($A$9="All",IF($A$4="All",COUNTIFS(Global!$AA:$AA,L$3,Global!$H:$H,$D20,Global!$AF:$AF,$A$9),IF($B$4="All",COUNTIFS(Global!$AB:$AB,$A$4,Global!$AA:$AA,L$3,Global!$H:$H,$D20,Global!$AF:$AF,$A$9),COUNTIFS(Global!$AB:$AB,$A$4,Global!$AC:$AC,$B$4,Global!$AA:$AA,L$3,Global!$H:$H,$D20,Global!$AF:$AF,$A$9))),IF($A$4="All",COUNTIFS(Global!$AA:$AA,L$3,Global!$H:$H,$D20,Global!$AD:$AD,$A$9),IF($B$4="All",COUNTIFS(Global!$AB:$AB,$A$4,Global!$AA:$AA,L$3,Global!$H:$H,$D20,Global!$AD:$AD,$A$9),COUNTIFS(Global!$AB:$AB,$A$4,Global!$AC:$AC,$B$4,Global!$AA:$AA,L$3,Global!$H:$H,$D20,Global!$AD:$AD,$A$9))))</f>
        <v>0</v>
      </c>
      <c r="M20" s="11">
        <f t="shared" si="0"/>
        <v>0</v>
      </c>
      <c r="N20" s="16" t="str">
        <f>IFERROR(IF($A$9="All",IF($A$4="All",SUMIFS(Global!$AE:$AE,Global!$AA:$AA,F$2,Global!$H:$H,$D20,Global!$AF:$AF,$A$9),IF($B$4="All",SUMIFS(Global!$AE:$AE,Global!$AB:$AB,$A$4,Global!$AA:$AA,F$2,Global!$H:$H,$D20,Global!$AF:$AF,$A$9),SUMIFS(Global!$AE:$AE,Global!$AB:$AB,$A$4,Global!$AC:$AC,$B$4,Global!$AA:$AA,F$2,Global!$H:$H,$D20,Global!$AF:$AF,$A$9))),IF($A$4="All",SUMIFS(Global!$AE:$AE,Global!$AA:$AA,F$2,Global!$H:$H,$D20,Global!$AD:$AD,$A$9),IF($B$4="All",SUMIFS(Global!$AE:$AE,Global!$AB:$AB,$A$4,Global!$AA:$AA,F$2,Global!$H:$H,$D20,Global!$AD:$AD,$A$9),SUMIFS(Global!$AE:$AE,Global!$AB:$AB,$A$4,Global!$AC:$AC,$B$4,Global!$AA:$AA,F$2,Global!$H:$H,$D20,Global!$AD:$AD,$A$9))))/$F20,"")</f>
        <v/>
      </c>
      <c r="O20" s="8"/>
    </row>
    <row r="21" spans="1:15" x14ac:dyDescent="0.25">
      <c r="A21" s="123"/>
      <c r="B21" s="118"/>
      <c r="D21" s="10" t="s">
        <v>34</v>
      </c>
      <c r="E21" s="98">
        <f>IF($A$9="All",IF($A$4="All",COUNTIFS(Global!$AA:$AA,E$2,Global!$H:$H,$D21,Global!$AF:$AF,$A$9),IF($B$4="All",COUNTIFS(Global!$AB:$AB,$A$4,Global!$AA:$AA,E$2,Global!$H:$H,$D21,Global!$AF:$AF,$A$9),COUNTIFS(Global!$AB:$AB,$A$4,Global!$AC:$AC,$B$4,Global!$AA:$AA,E$2,Global!$H:$H,$D21,Global!$AF:$AF,$A$9))),IF($A$4="All",COUNTIFS(Global!$AA:$AA,E$2,Global!$H:$H,$D21,Global!$AD:$AD,$A$9),IF($B$4="All",COUNTIFS(Global!$AB:$AB,$A$4,Global!$AA:$AA,E$2,Global!$H:$H,$D21,Global!$AD:$AD,$A$9),COUNTIFS(Global!$AB:$AB,$A$4,Global!$AC:$AC,$B$4,Global!$AA:$AA,E$2,Global!$H:$H,$D21,Global!$AD:$AD,$A$9))))</f>
        <v>0</v>
      </c>
      <c r="F21" s="98">
        <f>IF($A$9="All",IF($A$4="All",COUNTIFS(Global!$AA:$AA,$F$2,Global!$H:$H,$D21,Global!$AF:$AF,$A$9),IF($B$4="All",COUNTIFS(Global!$AB:$AB,$A$4,Global!$AA:$AA,$F$2,Global!$H:$H,$D21,Global!$AF:$AF,$A$9),COUNTIFS(Global!$AB:$AB,$A$4,Global!$AC:$AC,$B$4,Global!$AA:$AA,$F$2,Global!$H:$H,$D21,Global!$AF:$AF,$A$9))),IF($A$4="All",COUNTIFS(Global!$AA:$AA,$F$2,Global!$H:$H,$D21,Global!$AD:$AD,$A$9),IF($B$4="All",COUNTIFS(Global!$AB:$AB,$A$4,Global!$AA:$AA,$F$2,Global!$H:$H,$D21,Global!$AD:$AD,$A$9),COUNTIFS(Global!$AB:$AB,$A$4,Global!$AC:$AC,$B$4,Global!$AA:$AA,$F$2,Global!$H:$H,$D21,Global!$AD:$AD,$A$9))))</f>
        <v>0</v>
      </c>
      <c r="G21" s="11">
        <f>IF($A$9="All",IF($A$4="All",COUNTIFS(Global!$AA:$AA,$F$2,Global!$AG:$AG,G$3,Global!$H:$H,$D21,Global!$AF:$AF,$A$9),IF($B$4="All",COUNTIFS(Global!$AB:$AB,$A$4,Global!$AA:$AA,$F$2,Global!$AG:$AG,G$3,Global!$H:$H,$D21,Global!$AF:$AF,$A$9),COUNTIFS(Global!$AB:$AB,$A$4,Global!$AC:$AC,$B$4,Global!$AA:$AA,$F$2,Global!$AG:$AG,G$3,Global!$H:$H,$D21,Global!$AF:$AF,$A$9))),IF($A$4="All",COUNTIFS(Global!$AA:$AA,$F$2,Global!$AG:$AG,G$3,Global!$H:$H,$D21,Global!$AD:$AD,$A$9),IF($B$4="All",COUNTIFS(Global!$AB:$AB,$A$4,Global!$AA:$AA,$F$2,Global!$AG:$AG,G$3,Global!$H:$H,$D21,Global!$AD:$AD,$A$9),COUNTIFS(Global!$AB:$AB,$A$4,Global!$AC:$AC,$B$4,Global!$AA:$AA,$F$2,Global!$AG:$AG,G$3,Global!$H:$H,$D21,Global!$AD:$AD,$A$9))))</f>
        <v>0</v>
      </c>
      <c r="H21" s="11">
        <f>IF($A$9="All",IF($A$4="All",COUNTIFS(Global!$AA:$AA,$F$2,Global!$AG:$AG,H$3,Global!$H:$H,$D21,Global!$AF:$AF,$A$9),IF($B$4="All",COUNTIFS(Global!$AB:$AB,$A$4,Global!$AA:$AA,$F$2,Global!$AG:$AG,H$3,Global!$H:$H,$D21,Global!$AF:$AF,$A$9),COUNTIFS(Global!$AB:$AB,$A$4,Global!$AC:$AC,$B$4,Global!$AA:$AA,$F$2,Global!$AG:$AG,H$3,Global!$H:$H,$D21,Global!$AF:$AF,$A$9))),IF($A$4="All",COUNTIFS(Global!$AA:$AA,$F$2,Global!$AG:$AG,H$3,Global!$H:$H,$D21,Global!$AD:$AD,$A$9),IF($B$4="All",COUNTIFS(Global!$AB:$AB,$A$4,Global!$AA:$AA,$F$2,Global!$AG:$AG,H$3,Global!$H:$H,$D21,Global!$AD:$AD,$A$9),COUNTIFS(Global!$AB:$AB,$A$4,Global!$AC:$AC,$B$4,Global!$AA:$AA,$F$2,Global!$AG:$AG,H$3,Global!$H:$H,$D21,Global!$AD:$AD,$A$9))))</f>
        <v>0</v>
      </c>
      <c r="I21" s="11">
        <f>IF($A$9="All",IF($A$4="All",COUNTIFS(Global!$AA:$AA,$F$2,Global!$AG:$AG,I$3,Global!$H:$H,$D21,Global!$AF:$AF,$A$9),IF($B$4="All",COUNTIFS(Global!$AB:$AB,$A$4,Global!$AA:$AA,$F$2,Global!$AG:$AG,I$3,Global!$H:$H,$D21,Global!$AF:$AF,$A$9),COUNTIFS(Global!$AB:$AB,$A$4,Global!$AC:$AC,$B$4,Global!$AA:$AA,$F$2,Global!$AG:$AG,I$3,Global!$H:$H,$D21,Global!$AF:$AF,$A$9))),IF($A$4="All",COUNTIFS(Global!$AA:$AA,$F$2,Global!$AG:$AG,I$3,Global!$H:$H,$D21,Global!$AD:$AD,$A$9),IF($B$4="All",COUNTIFS(Global!$AB:$AB,$A$4,Global!$AA:$AA,$F$2,Global!$AG:$AG,I$3,Global!$H:$H,$D21,Global!$AD:$AD,$A$9),COUNTIFS(Global!$AB:$AB,$A$4,Global!$AC:$AC,$B$4,Global!$AA:$AA,$F$2,Global!$AG:$AG,I$3,Global!$H:$H,$D21,Global!$AD:$AD,$A$9))))</f>
        <v>0</v>
      </c>
      <c r="J21" s="98">
        <f>IF($A$9="All",IF($A$4="All",COUNTIFS(Global!$AA:$AA,J$3,Global!$H:$H,$D21,Global!$AF:$AF,$A$9),IF($B$4="All",COUNTIFS(Global!$AB:$AB,$A$4,Global!$AA:$AA,J$3,Global!$H:$H,$D21,Global!$AF:$AF,$A$9),COUNTIFS(Global!$AB:$AB,$A$4,Global!$AC:$AC,$B$4,Global!$AA:$AA,J$3,Global!$H:$H,$D21,Global!$AF:$AF,$A$9))),IF($A$4="All",COUNTIFS(Global!$AA:$AA,J$3,Global!$H:$H,$D21,Global!$AD:$AD,$A$9),IF($B$4="All",COUNTIFS(Global!$AB:$AB,$A$4,Global!$AA:$AA,J$3,Global!$H:$H,$D21,Global!$AD:$AD,$A$9),COUNTIFS(Global!$AB:$AB,$A$4,Global!$AC:$AC,$B$4,Global!$AA:$AA,J$3,Global!$H:$H,$D21,Global!$AD:$AD,$A$9))))</f>
        <v>0</v>
      </c>
      <c r="K21" s="98">
        <f>IF($A$9="All",IF($A$4="All",COUNTIFS(Global!$AA:$AA,K$3,Global!$H:$H,$D21,Global!$AF:$AF,$A$9),IF($B$4="All",COUNTIFS(Global!$AB:$AB,$A$4,Global!$AA:$AA,K$3,Global!$H:$H,$D21,Global!$AF:$AF,$A$9),COUNTIFS(Global!$AB:$AB,$A$4,Global!$AC:$AC,$B$4,Global!$AA:$AA,K$3,Global!$H:$H,$D21,Global!$AF:$AF,$A$9))),IF($A$4="All",COUNTIFS(Global!$AA:$AA,K$3,Global!$H:$H,$D21,Global!$AD:$AD,$A$9),IF($B$4="All",COUNTIFS(Global!$AB:$AB,$A$4,Global!$AA:$AA,K$3,Global!$H:$H,$D21,Global!$AD:$AD,$A$9),COUNTIFS(Global!$AB:$AB,$A$4,Global!$AC:$AC,$B$4,Global!$AA:$AA,K$3,Global!$H:$H,$D21,Global!$AD:$AD,$A$9))))</f>
        <v>0</v>
      </c>
      <c r="L21" s="98">
        <f>IF($A$9="All",IF($A$4="All",COUNTIFS(Global!$AA:$AA,L$3,Global!$H:$H,$D21,Global!$AF:$AF,$A$9),IF($B$4="All",COUNTIFS(Global!$AB:$AB,$A$4,Global!$AA:$AA,L$3,Global!$H:$H,$D21,Global!$AF:$AF,$A$9),COUNTIFS(Global!$AB:$AB,$A$4,Global!$AC:$AC,$B$4,Global!$AA:$AA,L$3,Global!$H:$H,$D21,Global!$AF:$AF,$A$9))),IF($A$4="All",COUNTIFS(Global!$AA:$AA,L$3,Global!$H:$H,$D21,Global!$AD:$AD,$A$9),IF($B$4="All",COUNTIFS(Global!$AB:$AB,$A$4,Global!$AA:$AA,L$3,Global!$H:$H,$D21,Global!$AD:$AD,$A$9),COUNTIFS(Global!$AB:$AB,$A$4,Global!$AC:$AC,$B$4,Global!$AA:$AA,L$3,Global!$H:$H,$D21,Global!$AD:$AD,$A$9))))</f>
        <v>0</v>
      </c>
      <c r="M21" s="11">
        <f t="shared" si="0"/>
        <v>0</v>
      </c>
      <c r="N21" s="16" t="str">
        <f>IFERROR(IF($A$9="All",IF($A$4="All",SUMIFS(Global!$AE:$AE,Global!$AA:$AA,F$2,Global!$H:$H,$D21,Global!$AF:$AF,$A$9),IF($B$4="All",SUMIFS(Global!$AE:$AE,Global!$AB:$AB,$A$4,Global!$AA:$AA,F$2,Global!$H:$H,$D21,Global!$AF:$AF,$A$9),SUMIFS(Global!$AE:$AE,Global!$AB:$AB,$A$4,Global!$AC:$AC,$B$4,Global!$AA:$AA,F$2,Global!$H:$H,$D21,Global!$AF:$AF,$A$9))),IF($A$4="All",SUMIFS(Global!$AE:$AE,Global!$AA:$AA,F$2,Global!$H:$H,$D21,Global!$AD:$AD,$A$9),IF($B$4="All",SUMIFS(Global!$AE:$AE,Global!$AB:$AB,$A$4,Global!$AA:$AA,F$2,Global!$H:$H,$D21,Global!$AD:$AD,$A$9),SUMIFS(Global!$AE:$AE,Global!$AB:$AB,$A$4,Global!$AC:$AC,$B$4,Global!$AA:$AA,F$2,Global!$H:$H,$D21,Global!$AD:$AD,$A$9))))/$F21,"")</f>
        <v/>
      </c>
      <c r="O21" s="8"/>
    </row>
    <row r="22" spans="1:15" x14ac:dyDescent="0.25">
      <c r="D22" s="10" t="s">
        <v>35</v>
      </c>
      <c r="E22" s="98">
        <f>IF($A$9="All",IF($A$4="All",COUNTIFS(Global!$AA:$AA,E$2,Global!$H:$H,$D22,Global!$AF:$AF,$A$9),IF($B$4="All",COUNTIFS(Global!$AB:$AB,$A$4,Global!$AA:$AA,E$2,Global!$H:$H,$D22,Global!$AF:$AF,$A$9),COUNTIFS(Global!$AB:$AB,$A$4,Global!$AC:$AC,$B$4,Global!$AA:$AA,E$2,Global!$H:$H,$D22,Global!$AF:$AF,$A$9))),IF($A$4="All",COUNTIFS(Global!$AA:$AA,E$2,Global!$H:$H,$D22,Global!$AD:$AD,$A$9),IF($B$4="All",COUNTIFS(Global!$AB:$AB,$A$4,Global!$AA:$AA,E$2,Global!$H:$H,$D22,Global!$AD:$AD,$A$9),COUNTIFS(Global!$AB:$AB,$A$4,Global!$AC:$AC,$B$4,Global!$AA:$AA,E$2,Global!$H:$H,$D22,Global!$AD:$AD,$A$9))))</f>
        <v>0</v>
      </c>
      <c r="F22" s="98">
        <f>IF($A$9="All",IF($A$4="All",COUNTIFS(Global!$AA:$AA,$F$2,Global!$H:$H,$D22,Global!$AF:$AF,$A$9),IF($B$4="All",COUNTIFS(Global!$AB:$AB,$A$4,Global!$AA:$AA,$F$2,Global!$H:$H,$D22,Global!$AF:$AF,$A$9),COUNTIFS(Global!$AB:$AB,$A$4,Global!$AC:$AC,$B$4,Global!$AA:$AA,$F$2,Global!$H:$H,$D22,Global!$AF:$AF,$A$9))),IF($A$4="All",COUNTIFS(Global!$AA:$AA,$F$2,Global!$H:$H,$D22,Global!$AD:$AD,$A$9),IF($B$4="All",COUNTIFS(Global!$AB:$AB,$A$4,Global!$AA:$AA,$F$2,Global!$H:$H,$D22,Global!$AD:$AD,$A$9),COUNTIFS(Global!$AB:$AB,$A$4,Global!$AC:$AC,$B$4,Global!$AA:$AA,$F$2,Global!$H:$H,$D22,Global!$AD:$AD,$A$9))))</f>
        <v>0</v>
      </c>
      <c r="G22" s="11">
        <f>IF($A$9="All",IF($A$4="All",COUNTIFS(Global!$AA:$AA,$F$2,Global!$AG:$AG,G$3,Global!$H:$H,$D22,Global!$AF:$AF,$A$9),IF($B$4="All",COUNTIFS(Global!$AB:$AB,$A$4,Global!$AA:$AA,$F$2,Global!$AG:$AG,G$3,Global!$H:$H,$D22,Global!$AF:$AF,$A$9),COUNTIFS(Global!$AB:$AB,$A$4,Global!$AC:$AC,$B$4,Global!$AA:$AA,$F$2,Global!$AG:$AG,G$3,Global!$H:$H,$D22,Global!$AF:$AF,$A$9))),IF($A$4="All",COUNTIFS(Global!$AA:$AA,$F$2,Global!$AG:$AG,G$3,Global!$H:$H,$D22,Global!$AD:$AD,$A$9),IF($B$4="All",COUNTIFS(Global!$AB:$AB,$A$4,Global!$AA:$AA,$F$2,Global!$AG:$AG,G$3,Global!$H:$H,$D22,Global!$AD:$AD,$A$9),COUNTIFS(Global!$AB:$AB,$A$4,Global!$AC:$AC,$B$4,Global!$AA:$AA,$F$2,Global!$AG:$AG,G$3,Global!$H:$H,$D22,Global!$AD:$AD,$A$9))))</f>
        <v>0</v>
      </c>
      <c r="H22" s="11">
        <f>IF($A$9="All",IF($A$4="All",COUNTIFS(Global!$AA:$AA,$F$2,Global!$AG:$AG,H$3,Global!$H:$H,$D22,Global!$AF:$AF,$A$9),IF($B$4="All",COUNTIFS(Global!$AB:$AB,$A$4,Global!$AA:$AA,$F$2,Global!$AG:$AG,H$3,Global!$H:$H,$D22,Global!$AF:$AF,$A$9),COUNTIFS(Global!$AB:$AB,$A$4,Global!$AC:$AC,$B$4,Global!$AA:$AA,$F$2,Global!$AG:$AG,H$3,Global!$H:$H,$D22,Global!$AF:$AF,$A$9))),IF($A$4="All",COUNTIFS(Global!$AA:$AA,$F$2,Global!$AG:$AG,H$3,Global!$H:$H,$D22,Global!$AD:$AD,$A$9),IF($B$4="All",COUNTIFS(Global!$AB:$AB,$A$4,Global!$AA:$AA,$F$2,Global!$AG:$AG,H$3,Global!$H:$H,$D22,Global!$AD:$AD,$A$9),COUNTIFS(Global!$AB:$AB,$A$4,Global!$AC:$AC,$B$4,Global!$AA:$AA,$F$2,Global!$AG:$AG,H$3,Global!$H:$H,$D22,Global!$AD:$AD,$A$9))))</f>
        <v>0</v>
      </c>
      <c r="I22" s="11">
        <f>IF($A$9="All",IF($A$4="All",COUNTIFS(Global!$AA:$AA,$F$2,Global!$AG:$AG,I$3,Global!$H:$H,$D22,Global!$AF:$AF,$A$9),IF($B$4="All",COUNTIFS(Global!$AB:$AB,$A$4,Global!$AA:$AA,$F$2,Global!$AG:$AG,I$3,Global!$H:$H,$D22,Global!$AF:$AF,$A$9),COUNTIFS(Global!$AB:$AB,$A$4,Global!$AC:$AC,$B$4,Global!$AA:$AA,$F$2,Global!$AG:$AG,I$3,Global!$H:$H,$D22,Global!$AF:$AF,$A$9))),IF($A$4="All",COUNTIFS(Global!$AA:$AA,$F$2,Global!$AG:$AG,I$3,Global!$H:$H,$D22,Global!$AD:$AD,$A$9),IF($B$4="All",COUNTIFS(Global!$AB:$AB,$A$4,Global!$AA:$AA,$F$2,Global!$AG:$AG,I$3,Global!$H:$H,$D22,Global!$AD:$AD,$A$9),COUNTIFS(Global!$AB:$AB,$A$4,Global!$AC:$AC,$B$4,Global!$AA:$AA,$F$2,Global!$AG:$AG,I$3,Global!$H:$H,$D22,Global!$AD:$AD,$A$9))))</f>
        <v>0</v>
      </c>
      <c r="J22" s="98">
        <f>IF($A$9="All",IF($A$4="All",COUNTIFS(Global!$AA:$AA,J$3,Global!$H:$H,$D22,Global!$AF:$AF,$A$9),IF($B$4="All",COUNTIFS(Global!$AB:$AB,$A$4,Global!$AA:$AA,J$3,Global!$H:$H,$D22,Global!$AF:$AF,$A$9),COUNTIFS(Global!$AB:$AB,$A$4,Global!$AC:$AC,$B$4,Global!$AA:$AA,J$3,Global!$H:$H,$D22,Global!$AF:$AF,$A$9))),IF($A$4="All",COUNTIFS(Global!$AA:$AA,J$3,Global!$H:$H,$D22,Global!$AD:$AD,$A$9),IF($B$4="All",COUNTIFS(Global!$AB:$AB,$A$4,Global!$AA:$AA,J$3,Global!$H:$H,$D22,Global!$AD:$AD,$A$9),COUNTIFS(Global!$AB:$AB,$A$4,Global!$AC:$AC,$B$4,Global!$AA:$AA,J$3,Global!$H:$H,$D22,Global!$AD:$AD,$A$9))))</f>
        <v>1</v>
      </c>
      <c r="K22" s="98">
        <f>IF($A$9="All",IF($A$4="All",COUNTIFS(Global!$AA:$AA,K$3,Global!$H:$H,$D22,Global!$AF:$AF,$A$9),IF($B$4="All",COUNTIFS(Global!$AB:$AB,$A$4,Global!$AA:$AA,K$3,Global!$H:$H,$D22,Global!$AF:$AF,$A$9),COUNTIFS(Global!$AB:$AB,$A$4,Global!$AC:$AC,$B$4,Global!$AA:$AA,K$3,Global!$H:$H,$D22,Global!$AF:$AF,$A$9))),IF($A$4="All",COUNTIFS(Global!$AA:$AA,K$3,Global!$H:$H,$D22,Global!$AD:$AD,$A$9),IF($B$4="All",COUNTIFS(Global!$AB:$AB,$A$4,Global!$AA:$AA,K$3,Global!$H:$H,$D22,Global!$AD:$AD,$A$9),COUNTIFS(Global!$AB:$AB,$A$4,Global!$AC:$AC,$B$4,Global!$AA:$AA,K$3,Global!$H:$H,$D22,Global!$AD:$AD,$A$9))))</f>
        <v>0</v>
      </c>
      <c r="L22" s="98">
        <f>IF($A$9="All",IF($A$4="All",COUNTIFS(Global!$AA:$AA,L$3,Global!$H:$H,$D22,Global!$AF:$AF,$A$9),IF($B$4="All",COUNTIFS(Global!$AB:$AB,$A$4,Global!$AA:$AA,L$3,Global!$H:$H,$D22,Global!$AF:$AF,$A$9),COUNTIFS(Global!$AB:$AB,$A$4,Global!$AC:$AC,$B$4,Global!$AA:$AA,L$3,Global!$H:$H,$D22,Global!$AF:$AF,$A$9))),IF($A$4="All",COUNTIFS(Global!$AA:$AA,L$3,Global!$H:$H,$D22,Global!$AD:$AD,$A$9),IF($B$4="All",COUNTIFS(Global!$AB:$AB,$A$4,Global!$AA:$AA,L$3,Global!$H:$H,$D22,Global!$AD:$AD,$A$9),COUNTIFS(Global!$AB:$AB,$A$4,Global!$AC:$AC,$B$4,Global!$AA:$AA,L$3,Global!$H:$H,$D22,Global!$AD:$AD,$A$9))))</f>
        <v>0</v>
      </c>
      <c r="M22" s="11">
        <f t="shared" si="0"/>
        <v>1</v>
      </c>
      <c r="N22" s="16" t="str">
        <f>IFERROR(IF($A$9="All",IF($A$4="All",SUMIFS(Global!$AE:$AE,Global!$AA:$AA,F$2,Global!$H:$H,$D22,Global!$AF:$AF,$A$9),IF($B$4="All",SUMIFS(Global!$AE:$AE,Global!$AB:$AB,$A$4,Global!$AA:$AA,F$2,Global!$H:$H,$D22,Global!$AF:$AF,$A$9),SUMIFS(Global!$AE:$AE,Global!$AB:$AB,$A$4,Global!$AC:$AC,$B$4,Global!$AA:$AA,F$2,Global!$H:$H,$D22,Global!$AF:$AF,$A$9))),IF($A$4="All",SUMIFS(Global!$AE:$AE,Global!$AA:$AA,F$2,Global!$H:$H,$D22,Global!$AD:$AD,$A$9),IF($B$4="All",SUMIFS(Global!$AE:$AE,Global!$AB:$AB,$A$4,Global!$AA:$AA,F$2,Global!$H:$H,$D22,Global!$AD:$AD,$A$9),SUMIFS(Global!$AE:$AE,Global!$AB:$AB,$A$4,Global!$AC:$AC,$B$4,Global!$AA:$AA,F$2,Global!$H:$H,$D22,Global!$AD:$AD,$A$9))))/$F22,"")</f>
        <v/>
      </c>
      <c r="O22" s="8"/>
    </row>
    <row r="23" spans="1:15" x14ac:dyDescent="0.25">
      <c r="D23" s="10" t="s">
        <v>36</v>
      </c>
      <c r="E23" s="98">
        <f>IF($A$9="All",IF($A$4="All",COUNTIFS(Global!$AA:$AA,E$2,Global!$H:$H,$D23,Global!$AF:$AF,$A$9),IF($B$4="All",COUNTIFS(Global!$AB:$AB,$A$4,Global!$AA:$AA,E$2,Global!$H:$H,$D23,Global!$AF:$AF,$A$9),COUNTIFS(Global!$AB:$AB,$A$4,Global!$AC:$AC,$B$4,Global!$AA:$AA,E$2,Global!$H:$H,$D23,Global!$AF:$AF,$A$9))),IF($A$4="All",COUNTIFS(Global!$AA:$AA,E$2,Global!$H:$H,$D23,Global!$AD:$AD,$A$9),IF($B$4="All",COUNTIFS(Global!$AB:$AB,$A$4,Global!$AA:$AA,E$2,Global!$H:$H,$D23,Global!$AD:$AD,$A$9),COUNTIFS(Global!$AB:$AB,$A$4,Global!$AC:$AC,$B$4,Global!$AA:$AA,E$2,Global!$H:$H,$D23,Global!$AD:$AD,$A$9))))</f>
        <v>0</v>
      </c>
      <c r="F23" s="98">
        <f>IF($A$9="All",IF($A$4="All",COUNTIFS(Global!$AA:$AA,$F$2,Global!$H:$H,$D23,Global!$AF:$AF,$A$9),IF($B$4="All",COUNTIFS(Global!$AB:$AB,$A$4,Global!$AA:$AA,$F$2,Global!$H:$H,$D23,Global!$AF:$AF,$A$9),COUNTIFS(Global!$AB:$AB,$A$4,Global!$AC:$AC,$B$4,Global!$AA:$AA,$F$2,Global!$H:$H,$D23,Global!$AF:$AF,$A$9))),IF($A$4="All",COUNTIFS(Global!$AA:$AA,$F$2,Global!$H:$H,$D23,Global!$AD:$AD,$A$9),IF($B$4="All",COUNTIFS(Global!$AB:$AB,$A$4,Global!$AA:$AA,$F$2,Global!$H:$H,$D23,Global!$AD:$AD,$A$9),COUNTIFS(Global!$AB:$AB,$A$4,Global!$AC:$AC,$B$4,Global!$AA:$AA,$F$2,Global!$H:$H,$D23,Global!$AD:$AD,$A$9))))</f>
        <v>0</v>
      </c>
      <c r="G23" s="11">
        <f>IF($A$9="All",IF($A$4="All",COUNTIFS(Global!$AA:$AA,$F$2,Global!$AG:$AG,G$3,Global!$H:$H,$D23,Global!$AF:$AF,$A$9),IF($B$4="All",COUNTIFS(Global!$AB:$AB,$A$4,Global!$AA:$AA,$F$2,Global!$AG:$AG,G$3,Global!$H:$H,$D23,Global!$AF:$AF,$A$9),COUNTIFS(Global!$AB:$AB,$A$4,Global!$AC:$AC,$B$4,Global!$AA:$AA,$F$2,Global!$AG:$AG,G$3,Global!$H:$H,$D23,Global!$AF:$AF,$A$9))),IF($A$4="All",COUNTIFS(Global!$AA:$AA,$F$2,Global!$AG:$AG,G$3,Global!$H:$H,$D23,Global!$AD:$AD,$A$9),IF($B$4="All",COUNTIFS(Global!$AB:$AB,$A$4,Global!$AA:$AA,$F$2,Global!$AG:$AG,G$3,Global!$H:$H,$D23,Global!$AD:$AD,$A$9),COUNTIFS(Global!$AB:$AB,$A$4,Global!$AC:$AC,$B$4,Global!$AA:$AA,$F$2,Global!$AG:$AG,G$3,Global!$H:$H,$D23,Global!$AD:$AD,$A$9))))</f>
        <v>0</v>
      </c>
      <c r="H23" s="11">
        <f>IF($A$9="All",IF($A$4="All",COUNTIFS(Global!$AA:$AA,$F$2,Global!$AG:$AG,H$3,Global!$H:$H,$D23,Global!$AF:$AF,$A$9),IF($B$4="All",COUNTIFS(Global!$AB:$AB,$A$4,Global!$AA:$AA,$F$2,Global!$AG:$AG,H$3,Global!$H:$H,$D23,Global!$AF:$AF,$A$9),COUNTIFS(Global!$AB:$AB,$A$4,Global!$AC:$AC,$B$4,Global!$AA:$AA,$F$2,Global!$AG:$AG,H$3,Global!$H:$H,$D23,Global!$AF:$AF,$A$9))),IF($A$4="All",COUNTIFS(Global!$AA:$AA,$F$2,Global!$AG:$AG,H$3,Global!$H:$H,$D23,Global!$AD:$AD,$A$9),IF($B$4="All",COUNTIFS(Global!$AB:$AB,$A$4,Global!$AA:$AA,$F$2,Global!$AG:$AG,H$3,Global!$H:$H,$D23,Global!$AD:$AD,$A$9),COUNTIFS(Global!$AB:$AB,$A$4,Global!$AC:$AC,$B$4,Global!$AA:$AA,$F$2,Global!$AG:$AG,H$3,Global!$H:$H,$D23,Global!$AD:$AD,$A$9))))</f>
        <v>0</v>
      </c>
      <c r="I23" s="11">
        <f>IF($A$9="All",IF($A$4="All",COUNTIFS(Global!$AA:$AA,$F$2,Global!$AG:$AG,I$3,Global!$H:$H,$D23,Global!$AF:$AF,$A$9),IF($B$4="All",COUNTIFS(Global!$AB:$AB,$A$4,Global!$AA:$AA,$F$2,Global!$AG:$AG,I$3,Global!$H:$H,$D23,Global!$AF:$AF,$A$9),COUNTIFS(Global!$AB:$AB,$A$4,Global!$AC:$AC,$B$4,Global!$AA:$AA,$F$2,Global!$AG:$AG,I$3,Global!$H:$H,$D23,Global!$AF:$AF,$A$9))),IF($A$4="All",COUNTIFS(Global!$AA:$AA,$F$2,Global!$AG:$AG,I$3,Global!$H:$H,$D23,Global!$AD:$AD,$A$9),IF($B$4="All",COUNTIFS(Global!$AB:$AB,$A$4,Global!$AA:$AA,$F$2,Global!$AG:$AG,I$3,Global!$H:$H,$D23,Global!$AD:$AD,$A$9),COUNTIFS(Global!$AB:$AB,$A$4,Global!$AC:$AC,$B$4,Global!$AA:$AA,$F$2,Global!$AG:$AG,I$3,Global!$H:$H,$D23,Global!$AD:$AD,$A$9))))</f>
        <v>0</v>
      </c>
      <c r="J23" s="98">
        <f>IF($A$9="All",IF($A$4="All",COUNTIFS(Global!$AA:$AA,J$3,Global!$H:$H,$D23,Global!$AF:$AF,$A$9),IF($B$4="All",COUNTIFS(Global!$AB:$AB,$A$4,Global!$AA:$AA,J$3,Global!$H:$H,$D23,Global!$AF:$AF,$A$9),COUNTIFS(Global!$AB:$AB,$A$4,Global!$AC:$AC,$B$4,Global!$AA:$AA,J$3,Global!$H:$H,$D23,Global!$AF:$AF,$A$9))),IF($A$4="All",COUNTIFS(Global!$AA:$AA,J$3,Global!$H:$H,$D23,Global!$AD:$AD,$A$9),IF($B$4="All",COUNTIFS(Global!$AB:$AB,$A$4,Global!$AA:$AA,J$3,Global!$H:$H,$D23,Global!$AD:$AD,$A$9),COUNTIFS(Global!$AB:$AB,$A$4,Global!$AC:$AC,$B$4,Global!$AA:$AA,J$3,Global!$H:$H,$D23,Global!$AD:$AD,$A$9))))</f>
        <v>1</v>
      </c>
      <c r="K23" s="98">
        <f>IF($A$9="All",IF($A$4="All",COUNTIFS(Global!$AA:$AA,K$3,Global!$H:$H,$D23,Global!$AF:$AF,$A$9),IF($B$4="All",COUNTIFS(Global!$AB:$AB,$A$4,Global!$AA:$AA,K$3,Global!$H:$H,$D23,Global!$AF:$AF,$A$9),COUNTIFS(Global!$AB:$AB,$A$4,Global!$AC:$AC,$B$4,Global!$AA:$AA,K$3,Global!$H:$H,$D23,Global!$AF:$AF,$A$9))),IF($A$4="All",COUNTIFS(Global!$AA:$AA,K$3,Global!$H:$H,$D23,Global!$AD:$AD,$A$9),IF($B$4="All",COUNTIFS(Global!$AB:$AB,$A$4,Global!$AA:$AA,K$3,Global!$H:$H,$D23,Global!$AD:$AD,$A$9),COUNTIFS(Global!$AB:$AB,$A$4,Global!$AC:$AC,$B$4,Global!$AA:$AA,K$3,Global!$H:$H,$D23,Global!$AD:$AD,$A$9))))</f>
        <v>0</v>
      </c>
      <c r="L23" s="98">
        <f>IF($A$9="All",IF($A$4="All",COUNTIFS(Global!$AA:$AA,L$3,Global!$H:$H,$D23,Global!$AF:$AF,$A$9),IF($B$4="All",COUNTIFS(Global!$AB:$AB,$A$4,Global!$AA:$AA,L$3,Global!$H:$H,$D23,Global!$AF:$AF,$A$9),COUNTIFS(Global!$AB:$AB,$A$4,Global!$AC:$AC,$B$4,Global!$AA:$AA,L$3,Global!$H:$H,$D23,Global!$AF:$AF,$A$9))),IF($A$4="All",COUNTIFS(Global!$AA:$AA,L$3,Global!$H:$H,$D23,Global!$AD:$AD,$A$9),IF($B$4="All",COUNTIFS(Global!$AB:$AB,$A$4,Global!$AA:$AA,L$3,Global!$H:$H,$D23,Global!$AD:$AD,$A$9),COUNTIFS(Global!$AB:$AB,$A$4,Global!$AC:$AC,$B$4,Global!$AA:$AA,L$3,Global!$H:$H,$D23,Global!$AD:$AD,$A$9))))</f>
        <v>0</v>
      </c>
      <c r="M23" s="11">
        <f t="shared" si="0"/>
        <v>1</v>
      </c>
      <c r="N23" s="16" t="str">
        <f>IFERROR(IF($A$9="All",IF($A$4="All",SUMIFS(Global!$AE:$AE,Global!$AA:$AA,F$2,Global!$H:$H,$D23,Global!$AF:$AF,$A$9),IF($B$4="All",SUMIFS(Global!$AE:$AE,Global!$AB:$AB,$A$4,Global!$AA:$AA,F$2,Global!$H:$H,$D23,Global!$AF:$AF,$A$9),SUMIFS(Global!$AE:$AE,Global!$AB:$AB,$A$4,Global!$AC:$AC,$B$4,Global!$AA:$AA,F$2,Global!$H:$H,$D23,Global!$AF:$AF,$A$9))),IF($A$4="All",SUMIFS(Global!$AE:$AE,Global!$AA:$AA,F$2,Global!$H:$H,$D23,Global!$AD:$AD,$A$9),IF($B$4="All",SUMIFS(Global!$AE:$AE,Global!$AB:$AB,$A$4,Global!$AA:$AA,F$2,Global!$H:$H,$D23,Global!$AD:$AD,$A$9),SUMIFS(Global!$AE:$AE,Global!$AB:$AB,$A$4,Global!$AC:$AC,$B$4,Global!$AA:$AA,F$2,Global!$H:$H,$D23,Global!$AD:$AD,$A$9))))/$F23,"")</f>
        <v/>
      </c>
      <c r="O23" s="8"/>
    </row>
    <row r="24" spans="1:15" x14ac:dyDescent="0.25">
      <c r="D24" s="10" t="s">
        <v>37</v>
      </c>
      <c r="E24" s="98">
        <f>IF($A$9="All",IF($A$4="All",COUNTIFS(Global!$AA:$AA,E$2,Global!$H:$H,$D24,Global!$AF:$AF,$A$9),IF($B$4="All",COUNTIFS(Global!$AB:$AB,$A$4,Global!$AA:$AA,E$2,Global!$H:$H,$D24,Global!$AF:$AF,$A$9),COUNTIFS(Global!$AB:$AB,$A$4,Global!$AC:$AC,$B$4,Global!$AA:$AA,E$2,Global!$H:$H,$D24,Global!$AF:$AF,$A$9))),IF($A$4="All",COUNTIFS(Global!$AA:$AA,E$2,Global!$H:$H,$D24,Global!$AD:$AD,$A$9),IF($B$4="All",COUNTIFS(Global!$AB:$AB,$A$4,Global!$AA:$AA,E$2,Global!$H:$H,$D24,Global!$AD:$AD,$A$9),COUNTIFS(Global!$AB:$AB,$A$4,Global!$AC:$AC,$B$4,Global!$AA:$AA,E$2,Global!$H:$H,$D24,Global!$AD:$AD,$A$9))))</f>
        <v>0</v>
      </c>
      <c r="F24" s="98">
        <f>IF($A$9="All",IF($A$4="All",COUNTIFS(Global!$AA:$AA,$F$2,Global!$H:$H,$D24,Global!$AF:$AF,$A$9),IF($B$4="All",COUNTIFS(Global!$AB:$AB,$A$4,Global!$AA:$AA,$F$2,Global!$H:$H,$D24,Global!$AF:$AF,$A$9),COUNTIFS(Global!$AB:$AB,$A$4,Global!$AC:$AC,$B$4,Global!$AA:$AA,$F$2,Global!$H:$H,$D24,Global!$AF:$AF,$A$9))),IF($A$4="All",COUNTIFS(Global!$AA:$AA,$F$2,Global!$H:$H,$D24,Global!$AD:$AD,$A$9),IF($B$4="All",COUNTIFS(Global!$AB:$AB,$A$4,Global!$AA:$AA,$F$2,Global!$H:$H,$D24,Global!$AD:$AD,$A$9),COUNTIFS(Global!$AB:$AB,$A$4,Global!$AC:$AC,$B$4,Global!$AA:$AA,$F$2,Global!$H:$H,$D24,Global!$AD:$AD,$A$9))))</f>
        <v>0</v>
      </c>
      <c r="G24" s="11">
        <f>IF($A$9="All",IF($A$4="All",COUNTIFS(Global!$AA:$AA,$F$2,Global!$AG:$AG,G$3,Global!$H:$H,$D24,Global!$AF:$AF,$A$9),IF($B$4="All",COUNTIFS(Global!$AB:$AB,$A$4,Global!$AA:$AA,$F$2,Global!$AG:$AG,G$3,Global!$H:$H,$D24,Global!$AF:$AF,$A$9),COUNTIFS(Global!$AB:$AB,$A$4,Global!$AC:$AC,$B$4,Global!$AA:$AA,$F$2,Global!$AG:$AG,G$3,Global!$H:$H,$D24,Global!$AF:$AF,$A$9))),IF($A$4="All",COUNTIFS(Global!$AA:$AA,$F$2,Global!$AG:$AG,G$3,Global!$H:$H,$D24,Global!$AD:$AD,$A$9),IF($B$4="All",COUNTIFS(Global!$AB:$AB,$A$4,Global!$AA:$AA,$F$2,Global!$AG:$AG,G$3,Global!$H:$H,$D24,Global!$AD:$AD,$A$9),COUNTIFS(Global!$AB:$AB,$A$4,Global!$AC:$AC,$B$4,Global!$AA:$AA,$F$2,Global!$AG:$AG,G$3,Global!$H:$H,$D24,Global!$AD:$AD,$A$9))))</f>
        <v>0</v>
      </c>
      <c r="H24" s="11">
        <f>IF($A$9="All",IF($A$4="All",COUNTIFS(Global!$AA:$AA,$F$2,Global!$AG:$AG,H$3,Global!$H:$H,$D24,Global!$AF:$AF,$A$9),IF($B$4="All",COUNTIFS(Global!$AB:$AB,$A$4,Global!$AA:$AA,$F$2,Global!$AG:$AG,H$3,Global!$H:$H,$D24,Global!$AF:$AF,$A$9),COUNTIFS(Global!$AB:$AB,$A$4,Global!$AC:$AC,$B$4,Global!$AA:$AA,$F$2,Global!$AG:$AG,H$3,Global!$H:$H,$D24,Global!$AF:$AF,$A$9))),IF($A$4="All",COUNTIFS(Global!$AA:$AA,$F$2,Global!$AG:$AG,H$3,Global!$H:$H,$D24,Global!$AD:$AD,$A$9),IF($B$4="All",COUNTIFS(Global!$AB:$AB,$A$4,Global!$AA:$AA,$F$2,Global!$AG:$AG,H$3,Global!$H:$H,$D24,Global!$AD:$AD,$A$9),COUNTIFS(Global!$AB:$AB,$A$4,Global!$AC:$AC,$B$4,Global!$AA:$AA,$F$2,Global!$AG:$AG,H$3,Global!$H:$H,$D24,Global!$AD:$AD,$A$9))))</f>
        <v>0</v>
      </c>
      <c r="I24" s="11">
        <f>IF($A$9="All",IF($A$4="All",COUNTIFS(Global!$AA:$AA,$F$2,Global!$AG:$AG,I$3,Global!$H:$H,$D24,Global!$AF:$AF,$A$9),IF($B$4="All",COUNTIFS(Global!$AB:$AB,$A$4,Global!$AA:$AA,$F$2,Global!$AG:$AG,I$3,Global!$H:$H,$D24,Global!$AF:$AF,$A$9),COUNTIFS(Global!$AB:$AB,$A$4,Global!$AC:$AC,$B$4,Global!$AA:$AA,$F$2,Global!$AG:$AG,I$3,Global!$H:$H,$D24,Global!$AF:$AF,$A$9))),IF($A$4="All",COUNTIFS(Global!$AA:$AA,$F$2,Global!$AG:$AG,I$3,Global!$H:$H,$D24,Global!$AD:$AD,$A$9),IF($B$4="All",COUNTIFS(Global!$AB:$AB,$A$4,Global!$AA:$AA,$F$2,Global!$AG:$AG,I$3,Global!$H:$H,$D24,Global!$AD:$AD,$A$9),COUNTIFS(Global!$AB:$AB,$A$4,Global!$AC:$AC,$B$4,Global!$AA:$AA,$F$2,Global!$AG:$AG,I$3,Global!$H:$H,$D24,Global!$AD:$AD,$A$9))))</f>
        <v>0</v>
      </c>
      <c r="J24" s="98">
        <f>IF($A$9="All",IF($A$4="All",COUNTIFS(Global!$AA:$AA,J$3,Global!$H:$H,$D24,Global!$AF:$AF,$A$9),IF($B$4="All",COUNTIFS(Global!$AB:$AB,$A$4,Global!$AA:$AA,J$3,Global!$H:$H,$D24,Global!$AF:$AF,$A$9),COUNTIFS(Global!$AB:$AB,$A$4,Global!$AC:$AC,$B$4,Global!$AA:$AA,J$3,Global!$H:$H,$D24,Global!$AF:$AF,$A$9))),IF($A$4="All",COUNTIFS(Global!$AA:$AA,J$3,Global!$H:$H,$D24,Global!$AD:$AD,$A$9),IF($B$4="All",COUNTIFS(Global!$AB:$AB,$A$4,Global!$AA:$AA,J$3,Global!$H:$H,$D24,Global!$AD:$AD,$A$9),COUNTIFS(Global!$AB:$AB,$A$4,Global!$AC:$AC,$B$4,Global!$AA:$AA,J$3,Global!$H:$H,$D24,Global!$AD:$AD,$A$9))))</f>
        <v>0</v>
      </c>
      <c r="K24" s="98">
        <f>IF($A$9="All",IF($A$4="All",COUNTIFS(Global!$AA:$AA,K$3,Global!$H:$H,$D24,Global!$AF:$AF,$A$9),IF($B$4="All",COUNTIFS(Global!$AB:$AB,$A$4,Global!$AA:$AA,K$3,Global!$H:$H,$D24,Global!$AF:$AF,$A$9),COUNTIFS(Global!$AB:$AB,$A$4,Global!$AC:$AC,$B$4,Global!$AA:$AA,K$3,Global!$H:$H,$D24,Global!$AF:$AF,$A$9))),IF($A$4="All",COUNTIFS(Global!$AA:$AA,K$3,Global!$H:$H,$D24,Global!$AD:$AD,$A$9),IF($B$4="All",COUNTIFS(Global!$AB:$AB,$A$4,Global!$AA:$AA,K$3,Global!$H:$H,$D24,Global!$AD:$AD,$A$9),COUNTIFS(Global!$AB:$AB,$A$4,Global!$AC:$AC,$B$4,Global!$AA:$AA,K$3,Global!$H:$H,$D24,Global!$AD:$AD,$A$9))))</f>
        <v>0</v>
      </c>
      <c r="L24" s="98">
        <f>IF($A$9="All",IF($A$4="All",COUNTIFS(Global!$AA:$AA,L$3,Global!$H:$H,$D24,Global!$AF:$AF,$A$9),IF($B$4="All",COUNTIFS(Global!$AB:$AB,$A$4,Global!$AA:$AA,L$3,Global!$H:$H,$D24,Global!$AF:$AF,$A$9),COUNTIFS(Global!$AB:$AB,$A$4,Global!$AC:$AC,$B$4,Global!$AA:$AA,L$3,Global!$H:$H,$D24,Global!$AF:$AF,$A$9))),IF($A$4="All",COUNTIFS(Global!$AA:$AA,L$3,Global!$H:$H,$D24,Global!$AD:$AD,$A$9),IF($B$4="All",COUNTIFS(Global!$AB:$AB,$A$4,Global!$AA:$AA,L$3,Global!$H:$H,$D24,Global!$AD:$AD,$A$9),COUNTIFS(Global!$AB:$AB,$A$4,Global!$AC:$AC,$B$4,Global!$AA:$AA,L$3,Global!$H:$H,$D24,Global!$AD:$AD,$A$9))))</f>
        <v>0</v>
      </c>
      <c r="M24" s="11">
        <f t="shared" si="0"/>
        <v>0</v>
      </c>
      <c r="N24" s="16" t="str">
        <f>IFERROR(IF($A$9="All",IF($A$4="All",SUMIFS(Global!$AE:$AE,Global!$AA:$AA,F$2,Global!$H:$H,$D24,Global!$AF:$AF,$A$9),IF($B$4="All",SUMIFS(Global!$AE:$AE,Global!$AB:$AB,$A$4,Global!$AA:$AA,F$2,Global!$H:$H,$D24,Global!$AF:$AF,$A$9),SUMIFS(Global!$AE:$AE,Global!$AB:$AB,$A$4,Global!$AC:$AC,$B$4,Global!$AA:$AA,F$2,Global!$H:$H,$D24,Global!$AF:$AF,$A$9))),IF($A$4="All",SUMIFS(Global!$AE:$AE,Global!$AA:$AA,F$2,Global!$H:$H,$D24,Global!$AD:$AD,$A$9),IF($B$4="All",SUMIFS(Global!$AE:$AE,Global!$AB:$AB,$A$4,Global!$AA:$AA,F$2,Global!$H:$H,$D24,Global!$AD:$AD,$A$9),SUMIFS(Global!$AE:$AE,Global!$AB:$AB,$A$4,Global!$AC:$AC,$B$4,Global!$AA:$AA,F$2,Global!$H:$H,$D24,Global!$AD:$AD,$A$9))))/$F24,"")</f>
        <v/>
      </c>
      <c r="O24" s="8"/>
    </row>
    <row r="25" spans="1:15" x14ac:dyDescent="0.25">
      <c r="B25" s="15"/>
      <c r="D25" s="10" t="s">
        <v>38</v>
      </c>
      <c r="E25" s="98">
        <f>IF($A$9="All",IF($A$4="All",COUNTIFS(Global!$AA:$AA,E$2,Global!$H:$H,$D25,Global!$AF:$AF,$A$9),IF($B$4="All",COUNTIFS(Global!$AB:$AB,$A$4,Global!$AA:$AA,E$2,Global!$H:$H,$D25,Global!$AF:$AF,$A$9),COUNTIFS(Global!$AB:$AB,$A$4,Global!$AC:$AC,$B$4,Global!$AA:$AA,E$2,Global!$H:$H,$D25,Global!$AF:$AF,$A$9))),IF($A$4="All",COUNTIFS(Global!$AA:$AA,E$2,Global!$H:$H,$D25,Global!$AD:$AD,$A$9),IF($B$4="All",COUNTIFS(Global!$AB:$AB,$A$4,Global!$AA:$AA,E$2,Global!$H:$H,$D25,Global!$AD:$AD,$A$9),COUNTIFS(Global!$AB:$AB,$A$4,Global!$AC:$AC,$B$4,Global!$AA:$AA,E$2,Global!$H:$H,$D25,Global!$AD:$AD,$A$9))))</f>
        <v>0</v>
      </c>
      <c r="F25" s="98">
        <f>IF($A$9="All",IF($A$4="All",COUNTIFS(Global!$AA:$AA,$F$2,Global!$H:$H,$D25,Global!$AF:$AF,$A$9),IF($B$4="All",COUNTIFS(Global!$AB:$AB,$A$4,Global!$AA:$AA,$F$2,Global!$H:$H,$D25,Global!$AF:$AF,$A$9),COUNTIFS(Global!$AB:$AB,$A$4,Global!$AC:$AC,$B$4,Global!$AA:$AA,$F$2,Global!$H:$H,$D25,Global!$AF:$AF,$A$9))),IF($A$4="All",COUNTIFS(Global!$AA:$AA,$F$2,Global!$H:$H,$D25,Global!$AD:$AD,$A$9),IF($B$4="All",COUNTIFS(Global!$AB:$AB,$A$4,Global!$AA:$AA,$F$2,Global!$H:$H,$D25,Global!$AD:$AD,$A$9),COUNTIFS(Global!$AB:$AB,$A$4,Global!$AC:$AC,$B$4,Global!$AA:$AA,$F$2,Global!$H:$H,$D25,Global!$AD:$AD,$A$9))))</f>
        <v>0</v>
      </c>
      <c r="G25" s="11">
        <f>IF($A$9="All",IF($A$4="All",COUNTIFS(Global!$AA:$AA,$F$2,Global!$AG:$AG,G$3,Global!$H:$H,$D25,Global!$AF:$AF,$A$9),IF($B$4="All",COUNTIFS(Global!$AB:$AB,$A$4,Global!$AA:$AA,$F$2,Global!$AG:$AG,G$3,Global!$H:$H,$D25,Global!$AF:$AF,$A$9),COUNTIFS(Global!$AB:$AB,$A$4,Global!$AC:$AC,$B$4,Global!$AA:$AA,$F$2,Global!$AG:$AG,G$3,Global!$H:$H,$D25,Global!$AF:$AF,$A$9))),IF($A$4="All",COUNTIFS(Global!$AA:$AA,$F$2,Global!$AG:$AG,G$3,Global!$H:$H,$D25,Global!$AD:$AD,$A$9),IF($B$4="All",COUNTIFS(Global!$AB:$AB,$A$4,Global!$AA:$AA,$F$2,Global!$AG:$AG,G$3,Global!$H:$H,$D25,Global!$AD:$AD,$A$9),COUNTIFS(Global!$AB:$AB,$A$4,Global!$AC:$AC,$B$4,Global!$AA:$AA,$F$2,Global!$AG:$AG,G$3,Global!$H:$H,$D25,Global!$AD:$AD,$A$9))))</f>
        <v>0</v>
      </c>
      <c r="H25" s="11">
        <f>IF($A$9="All",IF($A$4="All",COUNTIFS(Global!$AA:$AA,$F$2,Global!$AG:$AG,H$3,Global!$H:$H,$D25,Global!$AF:$AF,$A$9),IF($B$4="All",COUNTIFS(Global!$AB:$AB,$A$4,Global!$AA:$AA,$F$2,Global!$AG:$AG,H$3,Global!$H:$H,$D25,Global!$AF:$AF,$A$9),COUNTIFS(Global!$AB:$AB,$A$4,Global!$AC:$AC,$B$4,Global!$AA:$AA,$F$2,Global!$AG:$AG,H$3,Global!$H:$H,$D25,Global!$AF:$AF,$A$9))),IF($A$4="All",COUNTIFS(Global!$AA:$AA,$F$2,Global!$AG:$AG,H$3,Global!$H:$H,$D25,Global!$AD:$AD,$A$9),IF($B$4="All",COUNTIFS(Global!$AB:$AB,$A$4,Global!$AA:$AA,$F$2,Global!$AG:$AG,H$3,Global!$H:$H,$D25,Global!$AD:$AD,$A$9),COUNTIFS(Global!$AB:$AB,$A$4,Global!$AC:$AC,$B$4,Global!$AA:$AA,$F$2,Global!$AG:$AG,H$3,Global!$H:$H,$D25,Global!$AD:$AD,$A$9))))</f>
        <v>0</v>
      </c>
      <c r="I25" s="11">
        <f>IF($A$9="All",IF($A$4="All",COUNTIFS(Global!$AA:$AA,$F$2,Global!$AG:$AG,I$3,Global!$H:$H,$D25,Global!$AF:$AF,$A$9),IF($B$4="All",COUNTIFS(Global!$AB:$AB,$A$4,Global!$AA:$AA,$F$2,Global!$AG:$AG,I$3,Global!$H:$H,$D25,Global!$AF:$AF,$A$9),COUNTIFS(Global!$AB:$AB,$A$4,Global!$AC:$AC,$B$4,Global!$AA:$AA,$F$2,Global!$AG:$AG,I$3,Global!$H:$H,$D25,Global!$AF:$AF,$A$9))),IF($A$4="All",COUNTIFS(Global!$AA:$AA,$F$2,Global!$AG:$AG,I$3,Global!$H:$H,$D25,Global!$AD:$AD,$A$9),IF($B$4="All",COUNTIFS(Global!$AB:$AB,$A$4,Global!$AA:$AA,$F$2,Global!$AG:$AG,I$3,Global!$H:$H,$D25,Global!$AD:$AD,$A$9),COUNTIFS(Global!$AB:$AB,$A$4,Global!$AC:$AC,$B$4,Global!$AA:$AA,$F$2,Global!$AG:$AG,I$3,Global!$H:$H,$D25,Global!$AD:$AD,$A$9))))</f>
        <v>0</v>
      </c>
      <c r="J25" s="98">
        <f>IF($A$9="All",IF($A$4="All",COUNTIFS(Global!$AA:$AA,J$3,Global!$H:$H,$D25,Global!$AF:$AF,$A$9),IF($B$4="All",COUNTIFS(Global!$AB:$AB,$A$4,Global!$AA:$AA,J$3,Global!$H:$H,$D25,Global!$AF:$AF,$A$9),COUNTIFS(Global!$AB:$AB,$A$4,Global!$AC:$AC,$B$4,Global!$AA:$AA,J$3,Global!$H:$H,$D25,Global!$AF:$AF,$A$9))),IF($A$4="All",COUNTIFS(Global!$AA:$AA,J$3,Global!$H:$H,$D25,Global!$AD:$AD,$A$9),IF($B$4="All",COUNTIFS(Global!$AB:$AB,$A$4,Global!$AA:$AA,J$3,Global!$H:$H,$D25,Global!$AD:$AD,$A$9),COUNTIFS(Global!$AB:$AB,$A$4,Global!$AC:$AC,$B$4,Global!$AA:$AA,J$3,Global!$H:$H,$D25,Global!$AD:$AD,$A$9))))</f>
        <v>0</v>
      </c>
      <c r="K25" s="98">
        <f>IF($A$9="All",IF($A$4="All",COUNTIFS(Global!$AA:$AA,K$3,Global!$H:$H,$D25,Global!$AF:$AF,$A$9),IF($B$4="All",COUNTIFS(Global!$AB:$AB,$A$4,Global!$AA:$AA,K$3,Global!$H:$H,$D25,Global!$AF:$AF,$A$9),COUNTIFS(Global!$AB:$AB,$A$4,Global!$AC:$AC,$B$4,Global!$AA:$AA,K$3,Global!$H:$H,$D25,Global!$AF:$AF,$A$9))),IF($A$4="All",COUNTIFS(Global!$AA:$AA,K$3,Global!$H:$H,$D25,Global!$AD:$AD,$A$9),IF($B$4="All",COUNTIFS(Global!$AB:$AB,$A$4,Global!$AA:$AA,K$3,Global!$H:$H,$D25,Global!$AD:$AD,$A$9),COUNTIFS(Global!$AB:$AB,$A$4,Global!$AC:$AC,$B$4,Global!$AA:$AA,K$3,Global!$H:$H,$D25,Global!$AD:$AD,$A$9))))</f>
        <v>0</v>
      </c>
      <c r="L25" s="98">
        <f>IF($A$9="All",IF($A$4="All",COUNTIFS(Global!$AA:$AA,L$3,Global!$H:$H,$D25,Global!$AF:$AF,$A$9),IF($B$4="All",COUNTIFS(Global!$AB:$AB,$A$4,Global!$AA:$AA,L$3,Global!$H:$H,$D25,Global!$AF:$AF,$A$9),COUNTIFS(Global!$AB:$AB,$A$4,Global!$AC:$AC,$B$4,Global!$AA:$AA,L$3,Global!$H:$H,$D25,Global!$AF:$AF,$A$9))),IF($A$4="All",COUNTIFS(Global!$AA:$AA,L$3,Global!$H:$H,$D25,Global!$AD:$AD,$A$9),IF($B$4="All",COUNTIFS(Global!$AB:$AB,$A$4,Global!$AA:$AA,L$3,Global!$H:$H,$D25,Global!$AD:$AD,$A$9),COUNTIFS(Global!$AB:$AB,$A$4,Global!$AC:$AC,$B$4,Global!$AA:$AA,L$3,Global!$H:$H,$D25,Global!$AD:$AD,$A$9))))</f>
        <v>0</v>
      </c>
      <c r="M25" s="11">
        <f t="shared" si="0"/>
        <v>0</v>
      </c>
      <c r="N25" s="16" t="str">
        <f>IFERROR(IF($A$9="All",IF($A$4="All",SUMIFS(Global!$AE:$AE,Global!$AA:$AA,F$2,Global!$H:$H,$D25,Global!$AF:$AF,$A$9),IF($B$4="All",SUMIFS(Global!$AE:$AE,Global!$AB:$AB,$A$4,Global!$AA:$AA,F$2,Global!$H:$H,$D25,Global!$AF:$AF,$A$9),SUMIFS(Global!$AE:$AE,Global!$AB:$AB,$A$4,Global!$AC:$AC,$B$4,Global!$AA:$AA,F$2,Global!$H:$H,$D25,Global!$AF:$AF,$A$9))),IF($A$4="All",SUMIFS(Global!$AE:$AE,Global!$AA:$AA,F$2,Global!$H:$H,$D25,Global!$AD:$AD,$A$9),IF($B$4="All",SUMIFS(Global!$AE:$AE,Global!$AB:$AB,$A$4,Global!$AA:$AA,F$2,Global!$H:$H,$D25,Global!$AD:$AD,$A$9),SUMIFS(Global!$AE:$AE,Global!$AB:$AB,$A$4,Global!$AC:$AC,$B$4,Global!$AA:$AA,F$2,Global!$H:$H,$D25,Global!$AD:$AD,$A$9))))/$F25,"")</f>
        <v/>
      </c>
      <c r="O25" s="8"/>
    </row>
    <row r="26" spans="1:15" x14ac:dyDescent="0.25">
      <c r="D26" s="10" t="s">
        <v>39</v>
      </c>
      <c r="E26" s="98">
        <f>IF($A$9="All",IF($A$4="All",COUNTIFS(Global!$AA:$AA,E$2,Global!$H:$H,$D26,Global!$AF:$AF,$A$9),IF($B$4="All",COUNTIFS(Global!$AB:$AB,$A$4,Global!$AA:$AA,E$2,Global!$H:$H,$D26,Global!$AF:$AF,$A$9),COUNTIFS(Global!$AB:$AB,$A$4,Global!$AC:$AC,$B$4,Global!$AA:$AA,E$2,Global!$H:$H,$D26,Global!$AF:$AF,$A$9))),IF($A$4="All",COUNTIFS(Global!$AA:$AA,E$2,Global!$H:$H,$D26,Global!$AD:$AD,$A$9),IF($B$4="All",COUNTIFS(Global!$AB:$AB,$A$4,Global!$AA:$AA,E$2,Global!$H:$H,$D26,Global!$AD:$AD,$A$9),COUNTIFS(Global!$AB:$AB,$A$4,Global!$AC:$AC,$B$4,Global!$AA:$AA,E$2,Global!$H:$H,$D26,Global!$AD:$AD,$A$9))))</f>
        <v>0</v>
      </c>
      <c r="F26" s="98">
        <f>IF($A$9="All",IF($A$4="All",COUNTIFS(Global!$AA:$AA,$F$2,Global!$H:$H,$D26,Global!$AF:$AF,$A$9),IF($B$4="All",COUNTIFS(Global!$AB:$AB,$A$4,Global!$AA:$AA,$F$2,Global!$H:$H,$D26,Global!$AF:$AF,$A$9),COUNTIFS(Global!$AB:$AB,$A$4,Global!$AC:$AC,$B$4,Global!$AA:$AA,$F$2,Global!$H:$H,$D26,Global!$AF:$AF,$A$9))),IF($A$4="All",COUNTIFS(Global!$AA:$AA,$F$2,Global!$H:$H,$D26,Global!$AD:$AD,$A$9),IF($B$4="All",COUNTIFS(Global!$AB:$AB,$A$4,Global!$AA:$AA,$F$2,Global!$H:$H,$D26,Global!$AD:$AD,$A$9),COUNTIFS(Global!$AB:$AB,$A$4,Global!$AC:$AC,$B$4,Global!$AA:$AA,$F$2,Global!$H:$H,$D26,Global!$AD:$AD,$A$9))))</f>
        <v>0</v>
      </c>
      <c r="G26" s="11">
        <f>IF($A$9="All",IF($A$4="All",COUNTIFS(Global!$AA:$AA,$F$2,Global!$AG:$AG,G$3,Global!$H:$H,$D26,Global!$AF:$AF,$A$9),IF($B$4="All",COUNTIFS(Global!$AB:$AB,$A$4,Global!$AA:$AA,$F$2,Global!$AG:$AG,G$3,Global!$H:$H,$D26,Global!$AF:$AF,$A$9),COUNTIFS(Global!$AB:$AB,$A$4,Global!$AC:$AC,$B$4,Global!$AA:$AA,$F$2,Global!$AG:$AG,G$3,Global!$H:$H,$D26,Global!$AF:$AF,$A$9))),IF($A$4="All",COUNTIFS(Global!$AA:$AA,$F$2,Global!$AG:$AG,G$3,Global!$H:$H,$D26,Global!$AD:$AD,$A$9),IF($B$4="All",COUNTIFS(Global!$AB:$AB,$A$4,Global!$AA:$AA,$F$2,Global!$AG:$AG,G$3,Global!$H:$H,$D26,Global!$AD:$AD,$A$9),COUNTIFS(Global!$AB:$AB,$A$4,Global!$AC:$AC,$B$4,Global!$AA:$AA,$F$2,Global!$AG:$AG,G$3,Global!$H:$H,$D26,Global!$AD:$AD,$A$9))))</f>
        <v>0</v>
      </c>
      <c r="H26" s="11">
        <f>IF($A$9="All",IF($A$4="All",COUNTIFS(Global!$AA:$AA,$F$2,Global!$AG:$AG,H$3,Global!$H:$H,$D26,Global!$AF:$AF,$A$9),IF($B$4="All",COUNTIFS(Global!$AB:$AB,$A$4,Global!$AA:$AA,$F$2,Global!$AG:$AG,H$3,Global!$H:$H,$D26,Global!$AF:$AF,$A$9),COUNTIFS(Global!$AB:$AB,$A$4,Global!$AC:$AC,$B$4,Global!$AA:$AA,$F$2,Global!$AG:$AG,H$3,Global!$H:$H,$D26,Global!$AF:$AF,$A$9))),IF($A$4="All",COUNTIFS(Global!$AA:$AA,$F$2,Global!$AG:$AG,H$3,Global!$H:$H,$D26,Global!$AD:$AD,$A$9),IF($B$4="All",COUNTIFS(Global!$AB:$AB,$A$4,Global!$AA:$AA,$F$2,Global!$AG:$AG,H$3,Global!$H:$H,$D26,Global!$AD:$AD,$A$9),COUNTIFS(Global!$AB:$AB,$A$4,Global!$AC:$AC,$B$4,Global!$AA:$AA,$F$2,Global!$AG:$AG,H$3,Global!$H:$H,$D26,Global!$AD:$AD,$A$9))))</f>
        <v>0</v>
      </c>
      <c r="I26" s="11">
        <f>IF($A$9="All",IF($A$4="All",COUNTIFS(Global!$AA:$AA,$F$2,Global!$AG:$AG,I$3,Global!$H:$H,$D26,Global!$AF:$AF,$A$9),IF($B$4="All",COUNTIFS(Global!$AB:$AB,$A$4,Global!$AA:$AA,$F$2,Global!$AG:$AG,I$3,Global!$H:$H,$D26,Global!$AF:$AF,$A$9),COUNTIFS(Global!$AB:$AB,$A$4,Global!$AC:$AC,$B$4,Global!$AA:$AA,$F$2,Global!$AG:$AG,I$3,Global!$H:$H,$D26,Global!$AF:$AF,$A$9))),IF($A$4="All",COUNTIFS(Global!$AA:$AA,$F$2,Global!$AG:$AG,I$3,Global!$H:$H,$D26,Global!$AD:$AD,$A$9),IF($B$4="All",COUNTIFS(Global!$AB:$AB,$A$4,Global!$AA:$AA,$F$2,Global!$AG:$AG,I$3,Global!$H:$H,$D26,Global!$AD:$AD,$A$9),COUNTIFS(Global!$AB:$AB,$A$4,Global!$AC:$AC,$B$4,Global!$AA:$AA,$F$2,Global!$AG:$AG,I$3,Global!$H:$H,$D26,Global!$AD:$AD,$A$9))))</f>
        <v>0</v>
      </c>
      <c r="J26" s="98">
        <f>IF($A$9="All",IF($A$4="All",COUNTIFS(Global!$AA:$AA,J$3,Global!$H:$H,$D26,Global!$AF:$AF,$A$9),IF($B$4="All",COUNTIFS(Global!$AB:$AB,$A$4,Global!$AA:$AA,J$3,Global!$H:$H,$D26,Global!$AF:$AF,$A$9),COUNTIFS(Global!$AB:$AB,$A$4,Global!$AC:$AC,$B$4,Global!$AA:$AA,J$3,Global!$H:$H,$D26,Global!$AF:$AF,$A$9))),IF($A$4="All",COUNTIFS(Global!$AA:$AA,J$3,Global!$H:$H,$D26,Global!$AD:$AD,$A$9),IF($B$4="All",COUNTIFS(Global!$AB:$AB,$A$4,Global!$AA:$AA,J$3,Global!$H:$H,$D26,Global!$AD:$AD,$A$9),COUNTIFS(Global!$AB:$AB,$A$4,Global!$AC:$AC,$B$4,Global!$AA:$AA,J$3,Global!$H:$H,$D26,Global!$AD:$AD,$A$9))))</f>
        <v>4</v>
      </c>
      <c r="K26" s="98">
        <f>IF($A$9="All",IF($A$4="All",COUNTIFS(Global!$AA:$AA,K$3,Global!$H:$H,$D26,Global!$AF:$AF,$A$9),IF($B$4="All",COUNTIFS(Global!$AB:$AB,$A$4,Global!$AA:$AA,K$3,Global!$H:$H,$D26,Global!$AF:$AF,$A$9),COUNTIFS(Global!$AB:$AB,$A$4,Global!$AC:$AC,$B$4,Global!$AA:$AA,K$3,Global!$H:$H,$D26,Global!$AF:$AF,$A$9))),IF($A$4="All",COUNTIFS(Global!$AA:$AA,K$3,Global!$H:$H,$D26,Global!$AD:$AD,$A$9),IF($B$4="All",COUNTIFS(Global!$AB:$AB,$A$4,Global!$AA:$AA,K$3,Global!$H:$H,$D26,Global!$AD:$AD,$A$9),COUNTIFS(Global!$AB:$AB,$A$4,Global!$AC:$AC,$B$4,Global!$AA:$AA,K$3,Global!$H:$H,$D26,Global!$AD:$AD,$A$9))))</f>
        <v>0</v>
      </c>
      <c r="L26" s="98">
        <f>IF($A$9="All",IF($A$4="All",COUNTIFS(Global!$AA:$AA,L$3,Global!$H:$H,$D26,Global!$AF:$AF,$A$9),IF($B$4="All",COUNTIFS(Global!$AB:$AB,$A$4,Global!$AA:$AA,L$3,Global!$H:$H,$D26,Global!$AF:$AF,$A$9),COUNTIFS(Global!$AB:$AB,$A$4,Global!$AC:$AC,$B$4,Global!$AA:$AA,L$3,Global!$H:$H,$D26,Global!$AF:$AF,$A$9))),IF($A$4="All",COUNTIFS(Global!$AA:$AA,L$3,Global!$H:$H,$D26,Global!$AD:$AD,$A$9),IF($B$4="All",COUNTIFS(Global!$AB:$AB,$A$4,Global!$AA:$AA,L$3,Global!$H:$H,$D26,Global!$AD:$AD,$A$9),COUNTIFS(Global!$AB:$AB,$A$4,Global!$AC:$AC,$B$4,Global!$AA:$AA,L$3,Global!$H:$H,$D26,Global!$AD:$AD,$A$9))))</f>
        <v>0</v>
      </c>
      <c r="M26" s="11">
        <f t="shared" si="0"/>
        <v>4</v>
      </c>
      <c r="N26" s="16" t="str">
        <f>IFERROR(IF($A$9="All",IF($A$4="All",SUMIFS(Global!$AE:$AE,Global!$AA:$AA,F$2,Global!$H:$H,$D26,Global!$AF:$AF,$A$9),IF($B$4="All",SUMIFS(Global!$AE:$AE,Global!$AB:$AB,$A$4,Global!$AA:$AA,F$2,Global!$H:$H,$D26,Global!$AF:$AF,$A$9),SUMIFS(Global!$AE:$AE,Global!$AB:$AB,$A$4,Global!$AC:$AC,$B$4,Global!$AA:$AA,F$2,Global!$H:$H,$D26,Global!$AF:$AF,$A$9))),IF($A$4="All",SUMIFS(Global!$AE:$AE,Global!$AA:$AA,F$2,Global!$H:$H,$D26,Global!$AD:$AD,$A$9),IF($B$4="All",SUMIFS(Global!$AE:$AE,Global!$AB:$AB,$A$4,Global!$AA:$AA,F$2,Global!$H:$H,$D26,Global!$AD:$AD,$A$9),SUMIFS(Global!$AE:$AE,Global!$AB:$AB,$A$4,Global!$AC:$AC,$B$4,Global!$AA:$AA,F$2,Global!$H:$H,$D26,Global!$AD:$AD,$A$9))))/$F26,"")</f>
        <v/>
      </c>
      <c r="O26" s="8"/>
    </row>
    <row r="27" spans="1:15" x14ac:dyDescent="0.25">
      <c r="D27" s="10" t="s">
        <v>176</v>
      </c>
      <c r="E27" s="98">
        <f>IF($A$9="All",IF($A$4="All",COUNTIFS(Global!$AA:$AA,E$2,Global!$H:$H,$D27,Global!$AF:$AF,$A$9),IF($B$4="All",COUNTIFS(Global!$AB:$AB,$A$4,Global!$AA:$AA,E$2,Global!$H:$H,$D27,Global!$AF:$AF,$A$9),COUNTIFS(Global!$AB:$AB,$A$4,Global!$AC:$AC,$B$4,Global!$AA:$AA,E$2,Global!$H:$H,$D27,Global!$AF:$AF,$A$9))),IF($A$4="All",COUNTIFS(Global!$AA:$AA,E$2,Global!$H:$H,$D27,Global!$AD:$AD,$A$9),IF($B$4="All",COUNTIFS(Global!$AB:$AB,$A$4,Global!$AA:$AA,E$2,Global!$H:$H,$D27,Global!$AD:$AD,$A$9),COUNTIFS(Global!$AB:$AB,$A$4,Global!$AC:$AC,$B$4,Global!$AA:$AA,E$2,Global!$H:$H,$D27,Global!$AD:$AD,$A$9))))</f>
        <v>0</v>
      </c>
      <c r="F27" s="98">
        <f>IF($A$9="All",IF($A$4="All",COUNTIFS(Global!$AA:$AA,$F$2,Global!$H:$H,$D27,Global!$AF:$AF,$A$9),IF($B$4="All",COUNTIFS(Global!$AB:$AB,$A$4,Global!$AA:$AA,$F$2,Global!$H:$H,$D27,Global!$AF:$AF,$A$9),COUNTIFS(Global!$AB:$AB,$A$4,Global!$AC:$AC,$B$4,Global!$AA:$AA,$F$2,Global!$H:$H,$D27,Global!$AF:$AF,$A$9))),IF($A$4="All",COUNTIFS(Global!$AA:$AA,$F$2,Global!$H:$H,$D27,Global!$AD:$AD,$A$9),IF($B$4="All",COUNTIFS(Global!$AB:$AB,$A$4,Global!$AA:$AA,$F$2,Global!$H:$H,$D27,Global!$AD:$AD,$A$9),COUNTIFS(Global!$AB:$AB,$A$4,Global!$AC:$AC,$B$4,Global!$AA:$AA,$F$2,Global!$H:$H,$D27,Global!$AD:$AD,$A$9))))</f>
        <v>0</v>
      </c>
      <c r="G27" s="11">
        <f>IF($A$9="All",IF($A$4="All",COUNTIFS(Global!$AA:$AA,$F$2,Global!$AG:$AG,G$3,Global!$H:$H,$D27,Global!$AF:$AF,$A$9),IF($B$4="All",COUNTIFS(Global!$AB:$AB,$A$4,Global!$AA:$AA,$F$2,Global!$AG:$AG,G$3,Global!$H:$H,$D27,Global!$AF:$AF,$A$9),COUNTIFS(Global!$AB:$AB,$A$4,Global!$AC:$AC,$B$4,Global!$AA:$AA,$F$2,Global!$AG:$AG,G$3,Global!$H:$H,$D27,Global!$AF:$AF,$A$9))),IF($A$4="All",COUNTIFS(Global!$AA:$AA,$F$2,Global!$AG:$AG,G$3,Global!$H:$H,$D27,Global!$AD:$AD,$A$9),IF($B$4="All",COUNTIFS(Global!$AB:$AB,$A$4,Global!$AA:$AA,$F$2,Global!$AG:$AG,G$3,Global!$H:$H,$D27,Global!$AD:$AD,$A$9),COUNTIFS(Global!$AB:$AB,$A$4,Global!$AC:$AC,$B$4,Global!$AA:$AA,$F$2,Global!$AG:$AG,G$3,Global!$H:$H,$D27,Global!$AD:$AD,$A$9))))</f>
        <v>0</v>
      </c>
      <c r="H27" s="11">
        <f>IF($A$9="All",IF($A$4="All",COUNTIFS(Global!$AA:$AA,$F$2,Global!$AG:$AG,H$3,Global!$H:$H,$D27,Global!$AF:$AF,$A$9),IF($B$4="All",COUNTIFS(Global!$AB:$AB,$A$4,Global!$AA:$AA,$F$2,Global!$AG:$AG,H$3,Global!$H:$H,$D27,Global!$AF:$AF,$A$9),COUNTIFS(Global!$AB:$AB,$A$4,Global!$AC:$AC,$B$4,Global!$AA:$AA,$F$2,Global!$AG:$AG,H$3,Global!$H:$H,$D27,Global!$AF:$AF,$A$9))),IF($A$4="All",COUNTIFS(Global!$AA:$AA,$F$2,Global!$AG:$AG,H$3,Global!$H:$H,$D27,Global!$AD:$AD,$A$9),IF($B$4="All",COUNTIFS(Global!$AB:$AB,$A$4,Global!$AA:$AA,$F$2,Global!$AG:$AG,H$3,Global!$H:$H,$D27,Global!$AD:$AD,$A$9),COUNTIFS(Global!$AB:$AB,$A$4,Global!$AC:$AC,$B$4,Global!$AA:$AA,$F$2,Global!$AG:$AG,H$3,Global!$H:$H,$D27,Global!$AD:$AD,$A$9))))</f>
        <v>0</v>
      </c>
      <c r="I27" s="11">
        <f>IF($A$9="All",IF($A$4="All",COUNTIFS(Global!$AA:$AA,$F$2,Global!$AG:$AG,I$3,Global!$H:$H,$D27,Global!$AF:$AF,$A$9),IF($B$4="All",COUNTIFS(Global!$AB:$AB,$A$4,Global!$AA:$AA,$F$2,Global!$AG:$AG,I$3,Global!$H:$H,$D27,Global!$AF:$AF,$A$9),COUNTIFS(Global!$AB:$AB,$A$4,Global!$AC:$AC,$B$4,Global!$AA:$AA,$F$2,Global!$AG:$AG,I$3,Global!$H:$H,$D27,Global!$AF:$AF,$A$9))),IF($A$4="All",COUNTIFS(Global!$AA:$AA,$F$2,Global!$AG:$AG,I$3,Global!$H:$H,$D27,Global!$AD:$AD,$A$9),IF($B$4="All",COUNTIFS(Global!$AB:$AB,$A$4,Global!$AA:$AA,$F$2,Global!$AG:$AG,I$3,Global!$H:$H,$D27,Global!$AD:$AD,$A$9),COUNTIFS(Global!$AB:$AB,$A$4,Global!$AC:$AC,$B$4,Global!$AA:$AA,$F$2,Global!$AG:$AG,I$3,Global!$H:$H,$D27,Global!$AD:$AD,$A$9))))</f>
        <v>0</v>
      </c>
      <c r="J27" s="98">
        <f>IF($A$9="All",IF($A$4="All",COUNTIFS(Global!$AA:$AA,J$3,Global!$H:$H,$D27,Global!$AF:$AF,$A$9),IF($B$4="All",COUNTIFS(Global!$AB:$AB,$A$4,Global!$AA:$AA,J$3,Global!$H:$H,$D27,Global!$AF:$AF,$A$9),COUNTIFS(Global!$AB:$AB,$A$4,Global!$AC:$AC,$B$4,Global!$AA:$AA,J$3,Global!$H:$H,$D27,Global!$AF:$AF,$A$9))),IF($A$4="All",COUNTIFS(Global!$AA:$AA,J$3,Global!$H:$H,$D27,Global!$AD:$AD,$A$9),IF($B$4="All",COUNTIFS(Global!$AB:$AB,$A$4,Global!$AA:$AA,J$3,Global!$H:$H,$D27,Global!$AD:$AD,$A$9),COUNTIFS(Global!$AB:$AB,$A$4,Global!$AC:$AC,$B$4,Global!$AA:$AA,J$3,Global!$H:$H,$D27,Global!$AD:$AD,$A$9))))</f>
        <v>2</v>
      </c>
      <c r="K27" s="98">
        <f>IF($A$9="All",IF($A$4="All",COUNTIFS(Global!$AA:$AA,K$3,Global!$H:$H,$D27,Global!$AF:$AF,$A$9),IF($B$4="All",COUNTIFS(Global!$AB:$AB,$A$4,Global!$AA:$AA,K$3,Global!$H:$H,$D27,Global!$AF:$AF,$A$9),COUNTIFS(Global!$AB:$AB,$A$4,Global!$AC:$AC,$B$4,Global!$AA:$AA,K$3,Global!$H:$H,$D27,Global!$AF:$AF,$A$9))),IF($A$4="All",COUNTIFS(Global!$AA:$AA,K$3,Global!$H:$H,$D27,Global!$AD:$AD,$A$9),IF($B$4="All",COUNTIFS(Global!$AB:$AB,$A$4,Global!$AA:$AA,K$3,Global!$H:$H,$D27,Global!$AD:$AD,$A$9),COUNTIFS(Global!$AB:$AB,$A$4,Global!$AC:$AC,$B$4,Global!$AA:$AA,K$3,Global!$H:$H,$D27,Global!$AD:$AD,$A$9))))</f>
        <v>0</v>
      </c>
      <c r="L27" s="98">
        <f>IF($A$9="All",IF($A$4="All",COUNTIFS(Global!$AA:$AA,L$3,Global!$H:$H,$D27,Global!$AF:$AF,$A$9),IF($B$4="All",COUNTIFS(Global!$AB:$AB,$A$4,Global!$AA:$AA,L$3,Global!$H:$H,$D27,Global!$AF:$AF,$A$9),COUNTIFS(Global!$AB:$AB,$A$4,Global!$AC:$AC,$B$4,Global!$AA:$AA,L$3,Global!$H:$H,$D27,Global!$AF:$AF,$A$9))),IF($A$4="All",COUNTIFS(Global!$AA:$AA,L$3,Global!$H:$H,$D27,Global!$AD:$AD,$A$9),IF($B$4="All",COUNTIFS(Global!$AB:$AB,$A$4,Global!$AA:$AA,L$3,Global!$H:$H,$D27,Global!$AD:$AD,$A$9),COUNTIFS(Global!$AB:$AB,$A$4,Global!$AC:$AC,$B$4,Global!$AA:$AA,L$3,Global!$H:$H,$D27,Global!$AD:$AD,$A$9))))</f>
        <v>0</v>
      </c>
      <c r="M27" s="11">
        <f t="shared" si="0"/>
        <v>2</v>
      </c>
      <c r="N27" s="16" t="str">
        <f>IFERROR(IF($A$9="All",IF($A$4="All",SUMIFS(Global!$AE:$AE,Global!$AA:$AA,F$2,Global!$H:$H,$D27,Global!$AF:$AF,$A$9),IF($B$4="All",SUMIFS(Global!$AE:$AE,Global!$AB:$AB,$A$4,Global!$AA:$AA,F$2,Global!$H:$H,$D27,Global!$AF:$AF,$A$9),SUMIFS(Global!$AE:$AE,Global!$AB:$AB,$A$4,Global!$AC:$AC,$B$4,Global!$AA:$AA,F$2,Global!$H:$H,$D27,Global!$AF:$AF,$A$9))),IF($A$4="All",SUMIFS(Global!$AE:$AE,Global!$AA:$AA,F$2,Global!$H:$H,$D27,Global!$AD:$AD,$A$9),IF($B$4="All",SUMIFS(Global!$AE:$AE,Global!$AB:$AB,$A$4,Global!$AA:$AA,F$2,Global!$H:$H,$D27,Global!$AD:$AD,$A$9),SUMIFS(Global!$AE:$AE,Global!$AB:$AB,$A$4,Global!$AC:$AC,$B$4,Global!$AA:$AA,F$2,Global!$H:$H,$D27,Global!$AD:$AD,$A$9))))/$F27,"")</f>
        <v/>
      </c>
      <c r="O27" s="8"/>
    </row>
    <row r="28" spans="1:15" x14ac:dyDescent="0.25">
      <c r="D28" s="10" t="s">
        <v>1676</v>
      </c>
      <c r="E28" s="98">
        <f>IF($A$9="All",IF($A$4="All",COUNTIFS(Global!$AA:$AA,E$2,Global!$H:$H,$D28,Global!$AF:$AF,$A$9),IF($B$4="All",COUNTIFS(Global!$AB:$AB,$A$4,Global!$AA:$AA,E$2,Global!$H:$H,$D28,Global!$AF:$AF,$A$9),COUNTIFS(Global!$AB:$AB,$A$4,Global!$AC:$AC,$B$4,Global!$AA:$AA,E$2,Global!$H:$H,$D28,Global!$AF:$AF,$A$9))),IF($A$4="All",COUNTIFS(Global!$AA:$AA,E$2,Global!$H:$H,$D28,Global!$AD:$AD,$A$9),IF($B$4="All",COUNTIFS(Global!$AB:$AB,$A$4,Global!$AA:$AA,E$2,Global!$H:$H,$D28,Global!$AD:$AD,$A$9),COUNTIFS(Global!$AB:$AB,$A$4,Global!$AC:$AC,$B$4,Global!$AA:$AA,E$2,Global!$H:$H,$D28,Global!$AD:$AD,$A$9))))</f>
        <v>0</v>
      </c>
      <c r="F28" s="98">
        <f>IF($A$9="All",IF($A$4="All",COUNTIFS(Global!$AA:$AA,$F$2,Global!$H:$H,$D28,Global!$AF:$AF,$A$9),IF($B$4="All",COUNTIFS(Global!$AB:$AB,$A$4,Global!$AA:$AA,$F$2,Global!$H:$H,$D28,Global!$AF:$AF,$A$9),COUNTIFS(Global!$AB:$AB,$A$4,Global!$AC:$AC,$B$4,Global!$AA:$AA,$F$2,Global!$H:$H,$D28,Global!$AF:$AF,$A$9))),IF($A$4="All",COUNTIFS(Global!$AA:$AA,$F$2,Global!$H:$H,$D28,Global!$AD:$AD,$A$9),IF($B$4="All",COUNTIFS(Global!$AB:$AB,$A$4,Global!$AA:$AA,$F$2,Global!$H:$H,$D28,Global!$AD:$AD,$A$9),COUNTIFS(Global!$AB:$AB,$A$4,Global!$AC:$AC,$B$4,Global!$AA:$AA,$F$2,Global!$H:$H,$D28,Global!$AD:$AD,$A$9))))</f>
        <v>0</v>
      </c>
      <c r="G28" s="11">
        <f>IF($A$9="All",IF($A$4="All",COUNTIFS(Global!$AA:$AA,$F$2,Global!$AG:$AG,G$3,Global!$H:$H,$D28,Global!$AF:$AF,$A$9),IF($B$4="All",COUNTIFS(Global!$AB:$AB,$A$4,Global!$AA:$AA,$F$2,Global!$AG:$AG,G$3,Global!$H:$H,$D28,Global!$AF:$AF,$A$9),COUNTIFS(Global!$AB:$AB,$A$4,Global!$AC:$AC,$B$4,Global!$AA:$AA,$F$2,Global!$AG:$AG,G$3,Global!$H:$H,$D28,Global!$AF:$AF,$A$9))),IF($A$4="All",COUNTIFS(Global!$AA:$AA,$F$2,Global!$AG:$AG,G$3,Global!$H:$H,$D28,Global!$AD:$AD,$A$9),IF($B$4="All",COUNTIFS(Global!$AB:$AB,$A$4,Global!$AA:$AA,$F$2,Global!$AG:$AG,G$3,Global!$H:$H,$D28,Global!$AD:$AD,$A$9),COUNTIFS(Global!$AB:$AB,$A$4,Global!$AC:$AC,$B$4,Global!$AA:$AA,$F$2,Global!$AG:$AG,G$3,Global!$H:$H,$D28,Global!$AD:$AD,$A$9))))</f>
        <v>0</v>
      </c>
      <c r="H28" s="11">
        <f>IF($A$9="All",IF($A$4="All",COUNTIFS(Global!$AA:$AA,$F$2,Global!$AG:$AG,H$3,Global!$H:$H,$D28,Global!$AF:$AF,$A$9),IF($B$4="All",COUNTIFS(Global!$AB:$AB,$A$4,Global!$AA:$AA,$F$2,Global!$AG:$AG,H$3,Global!$H:$H,$D28,Global!$AF:$AF,$A$9),COUNTIFS(Global!$AB:$AB,$A$4,Global!$AC:$AC,$B$4,Global!$AA:$AA,$F$2,Global!$AG:$AG,H$3,Global!$H:$H,$D28,Global!$AF:$AF,$A$9))),IF($A$4="All",COUNTIFS(Global!$AA:$AA,$F$2,Global!$AG:$AG,H$3,Global!$H:$H,$D28,Global!$AD:$AD,$A$9),IF($B$4="All",COUNTIFS(Global!$AB:$AB,$A$4,Global!$AA:$AA,$F$2,Global!$AG:$AG,H$3,Global!$H:$H,$D28,Global!$AD:$AD,$A$9),COUNTIFS(Global!$AB:$AB,$A$4,Global!$AC:$AC,$B$4,Global!$AA:$AA,$F$2,Global!$AG:$AG,H$3,Global!$H:$H,$D28,Global!$AD:$AD,$A$9))))</f>
        <v>0</v>
      </c>
      <c r="I28" s="11">
        <f>IF($A$9="All",IF($A$4="All",COUNTIFS(Global!$AA:$AA,$F$2,Global!$AG:$AG,I$3,Global!$H:$H,$D28,Global!$AF:$AF,$A$9),IF($B$4="All",COUNTIFS(Global!$AB:$AB,$A$4,Global!$AA:$AA,$F$2,Global!$AG:$AG,I$3,Global!$H:$H,$D28,Global!$AF:$AF,$A$9),COUNTIFS(Global!$AB:$AB,$A$4,Global!$AC:$AC,$B$4,Global!$AA:$AA,$F$2,Global!$AG:$AG,I$3,Global!$H:$H,$D28,Global!$AF:$AF,$A$9))),IF($A$4="All",COUNTIFS(Global!$AA:$AA,$F$2,Global!$AG:$AG,I$3,Global!$H:$H,$D28,Global!$AD:$AD,$A$9),IF($B$4="All",COUNTIFS(Global!$AB:$AB,$A$4,Global!$AA:$AA,$F$2,Global!$AG:$AG,I$3,Global!$H:$H,$D28,Global!$AD:$AD,$A$9),COUNTIFS(Global!$AB:$AB,$A$4,Global!$AC:$AC,$B$4,Global!$AA:$AA,$F$2,Global!$AG:$AG,I$3,Global!$H:$H,$D28,Global!$AD:$AD,$A$9))))</f>
        <v>0</v>
      </c>
      <c r="J28" s="98">
        <f>IF($A$9="All",IF($A$4="All",COUNTIFS(Global!$AA:$AA,J$3,Global!$H:$H,$D28,Global!$AF:$AF,$A$9),IF($B$4="All",COUNTIFS(Global!$AB:$AB,$A$4,Global!$AA:$AA,J$3,Global!$H:$H,$D28,Global!$AF:$AF,$A$9),COUNTIFS(Global!$AB:$AB,$A$4,Global!$AC:$AC,$B$4,Global!$AA:$AA,J$3,Global!$H:$H,$D28,Global!$AF:$AF,$A$9))),IF($A$4="All",COUNTIFS(Global!$AA:$AA,J$3,Global!$H:$H,$D28,Global!$AD:$AD,$A$9),IF($B$4="All",COUNTIFS(Global!$AB:$AB,$A$4,Global!$AA:$AA,J$3,Global!$H:$H,$D28,Global!$AD:$AD,$A$9),COUNTIFS(Global!$AB:$AB,$A$4,Global!$AC:$AC,$B$4,Global!$AA:$AA,J$3,Global!$H:$H,$D28,Global!$AD:$AD,$A$9))))</f>
        <v>1</v>
      </c>
      <c r="K28" s="98">
        <f>IF($A$9="All",IF($A$4="All",COUNTIFS(Global!$AA:$AA,K$3,Global!$H:$H,$D28,Global!$AF:$AF,$A$9),IF($B$4="All",COUNTIFS(Global!$AB:$AB,$A$4,Global!$AA:$AA,K$3,Global!$H:$H,$D28,Global!$AF:$AF,$A$9),COUNTIFS(Global!$AB:$AB,$A$4,Global!$AC:$AC,$B$4,Global!$AA:$AA,K$3,Global!$H:$H,$D28,Global!$AF:$AF,$A$9))),IF($A$4="All",COUNTIFS(Global!$AA:$AA,K$3,Global!$H:$H,$D28,Global!$AD:$AD,$A$9),IF($B$4="All",COUNTIFS(Global!$AB:$AB,$A$4,Global!$AA:$AA,K$3,Global!$H:$H,$D28,Global!$AD:$AD,$A$9),COUNTIFS(Global!$AB:$AB,$A$4,Global!$AC:$AC,$B$4,Global!$AA:$AA,K$3,Global!$H:$H,$D28,Global!$AD:$AD,$A$9))))</f>
        <v>0</v>
      </c>
      <c r="L28" s="98">
        <f>IF($A$9="All",IF($A$4="All",COUNTIFS(Global!$AA:$AA,L$3,Global!$H:$H,$D28,Global!$AF:$AF,$A$9),IF($B$4="All",COUNTIFS(Global!$AB:$AB,$A$4,Global!$AA:$AA,L$3,Global!$H:$H,$D28,Global!$AF:$AF,$A$9),COUNTIFS(Global!$AB:$AB,$A$4,Global!$AC:$AC,$B$4,Global!$AA:$AA,L$3,Global!$H:$H,$D28,Global!$AF:$AF,$A$9))),IF($A$4="All",COUNTIFS(Global!$AA:$AA,L$3,Global!$H:$H,$D28,Global!$AD:$AD,$A$9),IF($B$4="All",COUNTIFS(Global!$AB:$AB,$A$4,Global!$AA:$AA,L$3,Global!$H:$H,$D28,Global!$AD:$AD,$A$9),COUNTIFS(Global!$AB:$AB,$A$4,Global!$AC:$AC,$B$4,Global!$AA:$AA,L$3,Global!$H:$H,$D28,Global!$AD:$AD,$A$9))))</f>
        <v>0</v>
      </c>
      <c r="M28" s="11">
        <f t="shared" si="0"/>
        <v>1</v>
      </c>
      <c r="N28" s="16" t="str">
        <f>IFERROR(IF($A$9="All",IF($A$4="All",SUMIFS(Global!$AE:$AE,Global!$AA:$AA,F$2,Global!$H:$H,$D28,Global!$AF:$AF,$A$9),IF($B$4="All",SUMIFS(Global!$AE:$AE,Global!$AB:$AB,$A$4,Global!$AA:$AA,F$2,Global!$H:$H,$D28,Global!$AF:$AF,$A$9),SUMIFS(Global!$AE:$AE,Global!$AB:$AB,$A$4,Global!$AC:$AC,$B$4,Global!$AA:$AA,F$2,Global!$H:$H,$D28,Global!$AF:$AF,$A$9))),IF($A$4="All",SUMIFS(Global!$AE:$AE,Global!$AA:$AA,F$2,Global!$H:$H,$D28,Global!$AD:$AD,$A$9),IF($B$4="All",SUMIFS(Global!$AE:$AE,Global!$AB:$AB,$A$4,Global!$AA:$AA,F$2,Global!$H:$H,$D28,Global!$AD:$AD,$A$9),SUMIFS(Global!$AE:$AE,Global!$AB:$AB,$A$4,Global!$AC:$AC,$B$4,Global!$AA:$AA,F$2,Global!$H:$H,$D28,Global!$AD:$AD,$A$9))))/$F28,"")</f>
        <v/>
      </c>
      <c r="O28" s="8"/>
    </row>
    <row r="29" spans="1:15" x14ac:dyDescent="0.25">
      <c r="D29" s="13" t="s">
        <v>1691</v>
      </c>
      <c r="E29" s="12">
        <f>SUM(E4:E28)</f>
        <v>0</v>
      </c>
      <c r="F29" s="12">
        <f t="shared" ref="F29:L29" si="1">SUM(F4:F28)</f>
        <v>92</v>
      </c>
      <c r="G29" s="12">
        <f t="shared" si="1"/>
        <v>89</v>
      </c>
      <c r="H29" s="12">
        <f t="shared" si="1"/>
        <v>2</v>
      </c>
      <c r="I29" s="12">
        <f t="shared" si="1"/>
        <v>1</v>
      </c>
      <c r="J29" s="12">
        <f t="shared" si="1"/>
        <v>341</v>
      </c>
      <c r="K29" s="12">
        <f t="shared" si="1"/>
        <v>53</v>
      </c>
      <c r="L29" s="12">
        <f t="shared" si="1"/>
        <v>5</v>
      </c>
      <c r="M29" s="12">
        <f>SUM(M4:M28)</f>
        <v>491</v>
      </c>
      <c r="N29" s="81">
        <f>IFERROR(AVERAGE($N$4:$N$28),"")</f>
        <v>0.98630952380952386</v>
      </c>
    </row>
    <row r="31" spans="1:15" x14ac:dyDescent="0.25">
      <c r="D31" s="100" t="s">
        <v>1922</v>
      </c>
      <c r="E31" s="99">
        <f>+E29/M29</f>
        <v>0</v>
      </c>
      <c r="F31" s="99">
        <f>+F29/M29</f>
        <v>0.18737270875763748</v>
      </c>
      <c r="G31" s="99"/>
      <c r="H31" s="99"/>
      <c r="I31" s="99"/>
      <c r="J31" s="99">
        <f>+J29/M29</f>
        <v>0.69450101832993894</v>
      </c>
      <c r="K31" s="99">
        <f>+K29/M29</f>
        <v>0.1079429735234216</v>
      </c>
    </row>
    <row r="34" spans="2:2" x14ac:dyDescent="0.25">
      <c r="B34" s="15"/>
    </row>
    <row r="35" spans="2:2" x14ac:dyDescent="0.25">
      <c r="B35" s="15"/>
    </row>
    <row r="36" spans="2:2" x14ac:dyDescent="0.25">
      <c r="B36" s="15"/>
    </row>
    <row r="37" spans="2:2" x14ac:dyDescent="0.25">
      <c r="B37" s="15"/>
    </row>
  </sheetData>
  <sheetProtection formatCells="0" formatColumns="0" formatRows="0" sort="0" autoFilter="0" pivotTables="0"/>
  <mergeCells count="15">
    <mergeCell ref="J2:L2"/>
    <mergeCell ref="P2:Q3"/>
    <mergeCell ref="B20:B21"/>
    <mergeCell ref="A4:A6"/>
    <mergeCell ref="B4:B6"/>
    <mergeCell ref="A20:A21"/>
    <mergeCell ref="A9:B12"/>
    <mergeCell ref="A8:B8"/>
    <mergeCell ref="N2:N3"/>
    <mergeCell ref="M2:M3"/>
    <mergeCell ref="F2:I2"/>
    <mergeCell ref="E2:E3"/>
    <mergeCell ref="D2:D3"/>
    <mergeCell ref="A2:A3"/>
    <mergeCell ref="B2:B3"/>
  </mergeCells>
  <conditionalFormatting sqref="B4:B6">
    <cfRule type="expression" dxfId="13" priority="1">
      <formula>$A$4="All"</formula>
    </cfRule>
  </conditionalFormatting>
  <dataValidations count="1">
    <dataValidation type="list" allowBlank="1" showInputMessage="1" showErrorMessage="1" sqref="A4">
      <formula1>"All,2016,2017,2018,2019,2020"</formula1>
    </dataValidation>
  </dataValidations>
  <hyperlinks>
    <hyperlink ref="A1" location="Dashboard!A1" display="Dashboard"/>
  </hyperlinks>
  <pageMargins left="0.7" right="0.7" top="0.75" bottom="0.75" header="0.3" footer="0.3"/>
  <pageSetup paperSize="256" orientation="portrait" horizontalDpi="0"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IF($A$4&lt;&gt;"All",List!$J$1:$J$13,"")</xm:f>
          </x14:formula1>
          <xm:sqref>B4</xm:sqref>
        </x14:dataValidation>
        <x14:dataValidation type="list" allowBlank="1" showInputMessage="1" showErrorMessage="1">
          <x14:formula1>
            <xm:f>List!$E$1:$E$9</xm:f>
          </x14:formula1>
          <xm:sqref>A9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G1048576"/>
  <sheetViews>
    <sheetView showGridLines="0" tabSelected="1" zoomScale="85" zoomScaleNormal="85" workbookViewId="0">
      <pane xSplit="8" ySplit="5" topLeftCell="N149" activePane="bottomRight" state="frozen"/>
      <selection pane="topRight" activeCell="I1" sqref="I1"/>
      <selection pane="bottomLeft" activeCell="A6" sqref="A6"/>
      <selection pane="bottomRight" activeCell="I187" sqref="I187"/>
    </sheetView>
  </sheetViews>
  <sheetFormatPr defaultRowHeight="17.25" x14ac:dyDescent="0.25"/>
  <cols>
    <col min="1" max="1" width="7.7109375" style="47" customWidth="1"/>
    <col min="2" max="5" width="7.7109375" style="47" hidden="1" customWidth="1"/>
    <col min="6" max="6" width="14.5703125" style="47" customWidth="1"/>
    <col min="7" max="8" width="19.140625" style="47" customWidth="1"/>
    <col min="9" max="9" width="15.28515625" style="53" customWidth="1"/>
    <col min="10" max="10" width="16" style="47" customWidth="1"/>
    <col min="11" max="11" width="16.42578125" style="47" customWidth="1"/>
    <col min="12" max="12" width="22.85546875" style="47" customWidth="1"/>
    <col min="13" max="13" width="21.5703125" style="47" customWidth="1"/>
    <col min="14" max="14" width="40.5703125" style="101" customWidth="1"/>
    <col min="15" max="15" width="10.42578125" style="47" bestFit="1" customWidth="1"/>
    <col min="16" max="16" width="19.42578125" style="47" customWidth="1"/>
    <col min="17" max="19" width="40.5703125" style="101" customWidth="1"/>
    <col min="20" max="23" width="13.5703125" style="53" customWidth="1"/>
    <col min="24" max="25" width="10.28515625" style="54" customWidth="1"/>
    <col min="26" max="27" width="16" style="47" customWidth="1"/>
    <col min="28" max="33" width="16" style="47" hidden="1" customWidth="1"/>
    <col min="34" max="16384" width="9.140625" style="47"/>
  </cols>
  <sheetData>
    <row r="1" spans="1:33" ht="25.5" x14ac:dyDescent="0.25">
      <c r="A1" s="45" t="s">
        <v>1673</v>
      </c>
      <c r="B1" s="45"/>
      <c r="C1" s="45"/>
      <c r="D1" s="45"/>
      <c r="E1" s="45"/>
      <c r="F1" s="73"/>
      <c r="G1" s="48"/>
      <c r="H1" s="48"/>
      <c r="I1" s="46"/>
      <c r="K1" s="48"/>
      <c r="L1" s="48"/>
      <c r="M1" s="48"/>
      <c r="N1" s="48"/>
      <c r="O1" s="48"/>
      <c r="P1" s="48"/>
      <c r="Q1" s="48"/>
      <c r="R1" s="48"/>
      <c r="S1" s="48"/>
      <c r="T1" s="46"/>
      <c r="U1" s="46"/>
      <c r="V1" s="46"/>
      <c r="W1" s="46"/>
      <c r="X1" s="49"/>
      <c r="Y1" s="49"/>
    </row>
    <row r="2" spans="1:33" x14ac:dyDescent="0.25">
      <c r="A2" s="74" t="s">
        <v>1674</v>
      </c>
      <c r="G2" s="74" t="s">
        <v>1677</v>
      </c>
      <c r="N2" s="47"/>
      <c r="Q2" s="47"/>
      <c r="R2" s="47"/>
      <c r="S2" s="47"/>
    </row>
    <row r="3" spans="1:33" s="55" customFormat="1" ht="14.25" customHeight="1" x14ac:dyDescent="0.25">
      <c r="A3" s="135" t="s">
        <v>0</v>
      </c>
      <c r="B3" s="57"/>
      <c r="C3" s="57"/>
      <c r="D3" s="57"/>
      <c r="E3" s="57"/>
      <c r="F3" s="139" t="s">
        <v>69</v>
      </c>
      <c r="G3" s="135" t="s">
        <v>3</v>
      </c>
      <c r="H3" s="135"/>
      <c r="I3" s="136" t="s">
        <v>2</v>
      </c>
      <c r="J3" s="137" t="s">
        <v>65</v>
      </c>
      <c r="K3" s="137" t="s">
        <v>4</v>
      </c>
      <c r="L3" s="137" t="s">
        <v>5</v>
      </c>
      <c r="M3" s="139" t="s">
        <v>6</v>
      </c>
      <c r="N3" s="139" t="s">
        <v>7</v>
      </c>
      <c r="O3" s="142" t="s">
        <v>172</v>
      </c>
      <c r="P3" s="143"/>
      <c r="Q3" s="137" t="s">
        <v>62</v>
      </c>
      <c r="R3" s="137" t="s">
        <v>63</v>
      </c>
      <c r="S3" s="137" t="s">
        <v>70</v>
      </c>
      <c r="T3" s="144" t="s">
        <v>8</v>
      </c>
      <c r="U3" s="145"/>
      <c r="V3" s="146"/>
      <c r="W3" s="141" t="s">
        <v>9</v>
      </c>
      <c r="X3" s="141"/>
      <c r="Y3" s="141"/>
      <c r="Z3" s="135" t="s">
        <v>66</v>
      </c>
      <c r="AA3" s="135" t="s">
        <v>9</v>
      </c>
      <c r="AB3" s="135" t="s">
        <v>1681</v>
      </c>
      <c r="AC3" s="135" t="s">
        <v>1</v>
      </c>
      <c r="AD3" s="135" t="s">
        <v>1694</v>
      </c>
      <c r="AE3" s="135" t="s">
        <v>1680</v>
      </c>
      <c r="AF3" s="135" t="s">
        <v>1699</v>
      </c>
      <c r="AG3" s="135" t="s">
        <v>1909</v>
      </c>
    </row>
    <row r="4" spans="1:33" s="55" customFormat="1" ht="28.5" customHeight="1" x14ac:dyDescent="0.25">
      <c r="A4" s="135"/>
      <c r="B4" s="75"/>
      <c r="C4" s="75"/>
      <c r="D4" s="75"/>
      <c r="E4" s="75"/>
      <c r="F4" s="140"/>
      <c r="G4" s="56" t="s">
        <v>67</v>
      </c>
      <c r="H4" s="56" t="s">
        <v>68</v>
      </c>
      <c r="I4" s="136"/>
      <c r="J4" s="138"/>
      <c r="K4" s="138"/>
      <c r="L4" s="138"/>
      <c r="M4" s="140"/>
      <c r="N4" s="140"/>
      <c r="O4" s="56" t="s">
        <v>10</v>
      </c>
      <c r="P4" s="57" t="s">
        <v>11</v>
      </c>
      <c r="Q4" s="138"/>
      <c r="R4" s="138"/>
      <c r="S4" s="138"/>
      <c r="T4" s="58" t="s">
        <v>12</v>
      </c>
      <c r="U4" s="58" t="s">
        <v>13</v>
      </c>
      <c r="V4" s="58" t="s">
        <v>14</v>
      </c>
      <c r="W4" s="58" t="s">
        <v>64</v>
      </c>
      <c r="X4" s="59" t="s">
        <v>15</v>
      </c>
      <c r="Y4" s="59" t="s">
        <v>16</v>
      </c>
      <c r="Z4" s="135"/>
      <c r="AA4" s="135" t="s">
        <v>9</v>
      </c>
      <c r="AB4" s="135" t="s">
        <v>1681</v>
      </c>
      <c r="AC4" s="135" t="s">
        <v>1</v>
      </c>
      <c r="AD4" s="135" t="s">
        <v>69</v>
      </c>
      <c r="AE4" s="135" t="s">
        <v>9</v>
      </c>
      <c r="AF4" s="135"/>
      <c r="AG4" s="135"/>
    </row>
    <row r="5" spans="1:33" s="66" customFormat="1" ht="25.5" x14ac:dyDescent="0.25">
      <c r="A5" s="103" t="s">
        <v>0</v>
      </c>
      <c r="B5" s="104"/>
      <c r="C5" s="104"/>
      <c r="D5" s="104"/>
      <c r="E5" s="104"/>
      <c r="F5" s="104" t="s">
        <v>69</v>
      </c>
      <c r="G5" s="103" t="s">
        <v>67</v>
      </c>
      <c r="H5" s="103" t="s">
        <v>1925</v>
      </c>
      <c r="I5" s="105" t="s">
        <v>2</v>
      </c>
      <c r="J5" s="106" t="s">
        <v>65</v>
      </c>
      <c r="K5" s="106" t="s">
        <v>4</v>
      </c>
      <c r="L5" s="106" t="s">
        <v>5</v>
      </c>
      <c r="M5" s="104" t="s">
        <v>6</v>
      </c>
      <c r="N5" s="104" t="s">
        <v>7</v>
      </c>
      <c r="O5" s="103" t="s">
        <v>10</v>
      </c>
      <c r="P5" s="107" t="s">
        <v>11</v>
      </c>
      <c r="Q5" s="106" t="s">
        <v>62</v>
      </c>
      <c r="R5" s="106" t="s">
        <v>63</v>
      </c>
      <c r="S5" s="106" t="s">
        <v>70</v>
      </c>
      <c r="T5" s="105" t="s">
        <v>12</v>
      </c>
      <c r="U5" s="105" t="s">
        <v>13</v>
      </c>
      <c r="V5" s="105" t="s">
        <v>14</v>
      </c>
      <c r="W5" s="105" t="s">
        <v>64</v>
      </c>
      <c r="X5" s="108" t="s">
        <v>15</v>
      </c>
      <c r="Y5" s="108" t="s">
        <v>16</v>
      </c>
      <c r="Z5" s="103" t="s">
        <v>66</v>
      </c>
      <c r="AA5" s="103" t="s">
        <v>9</v>
      </c>
      <c r="AB5" s="60"/>
      <c r="AC5" s="60"/>
      <c r="AD5" s="60"/>
      <c r="AE5" s="60"/>
      <c r="AF5" s="60"/>
      <c r="AG5" s="60"/>
    </row>
    <row r="6" spans="1:33" s="72" customFormat="1" ht="57" x14ac:dyDescent="0.2">
      <c r="A6" s="67">
        <v>1</v>
      </c>
      <c r="B6" s="76">
        <f>COUNTIF($F6,$F6)</f>
        <v>1</v>
      </c>
      <c r="C6" s="76" t="str">
        <f>$B6&amp;$F6</f>
        <v>1AI3B</v>
      </c>
      <c r="D6" s="76">
        <f>COUNTIF($H6,$H6)</f>
        <v>1</v>
      </c>
      <c r="E6" s="76" t="str">
        <f>$D6&amp;$H6</f>
        <v>1Gudang BB A</v>
      </c>
      <c r="F6" s="2" t="s">
        <v>605</v>
      </c>
      <c r="G6" s="22"/>
      <c r="H6" s="2" t="s">
        <v>18</v>
      </c>
      <c r="I6" s="3">
        <v>43172</v>
      </c>
      <c r="J6" s="2" t="s">
        <v>607</v>
      </c>
      <c r="K6" s="2" t="s">
        <v>1089</v>
      </c>
      <c r="L6" s="4"/>
      <c r="M6" s="4"/>
      <c r="N6" s="4" t="s">
        <v>761</v>
      </c>
      <c r="O6" s="2" t="s">
        <v>1928</v>
      </c>
      <c r="P6" s="2" t="s">
        <v>608</v>
      </c>
      <c r="Q6" s="4" t="s">
        <v>914</v>
      </c>
      <c r="R6" s="102" t="s">
        <v>915</v>
      </c>
      <c r="S6" s="102"/>
      <c r="T6" s="3">
        <v>43257</v>
      </c>
      <c r="U6" s="3"/>
      <c r="V6" s="3"/>
      <c r="W6" s="3">
        <v>43291</v>
      </c>
      <c r="X6" s="80" t="str">
        <f t="shared" ref="X6:X69" si="0">IF(W6="","",IF(W6&gt;0,"a",""))</f>
        <v>a</v>
      </c>
      <c r="Y6" s="80" t="str">
        <f t="shared" ref="Y6:Y69" si="1">IF(P6="","",IF(W6&gt;0,"","a"))</f>
        <v/>
      </c>
      <c r="Z6" s="2"/>
      <c r="AA6" s="77" t="str">
        <f t="shared" ref="AA6:AA69" si="2">IF($P6="","",IF(COUNT($T6:$W6)=0,"Belum Ada Tanggal Target",IF(W6&gt;0,"Close",IF(COUNTA($T6:$V6)=1,"Open (Progress)",IF(COUNTA($T6:$V6)=2,"Reschedule 1x",IF(COUNTA($T6:$V6)=3,"Reschedule 2x"))))))</f>
        <v>Close</v>
      </c>
      <c r="AB6" s="77">
        <f>IF($P6="","",YEAR($I6))</f>
        <v>2018</v>
      </c>
      <c r="AC6" s="77" t="str">
        <f>IFERROR(VLOOKUP(IF($P6="","",MONTH($I6)),List!$I:$J,2,0),"")</f>
        <v>Maret</v>
      </c>
      <c r="AD6" s="77" t="str">
        <f>IFERROR(VLOOKUP(F6,List!$D:$E,2,0),"")</f>
        <v>Audit Internal (3 Bulanan)</v>
      </c>
      <c r="AE6" s="78">
        <f>IF($AA6="Close",IF(COUNTA($T6:$V6)=1,1,IF(COUNTA($T6:$V6)=2,0.5,0%)),0)</f>
        <v>1</v>
      </c>
      <c r="AF6" s="77" t="str">
        <f>IF(AC6="","","All")</f>
        <v>All</v>
      </c>
      <c r="AG6" s="77" t="str">
        <f>IF(W6="","",IF(AA6="Close",IF(COUNTA($T6:$V6)=1,"Open (Progress)",IF(COUNTA($T6:$V6)=2,"Reschedule 1x",IF(COUNTA($T6:$V6)=3,"Reschedule 2x","")))))</f>
        <v>Open (Progress)</v>
      </c>
    </row>
    <row r="7" spans="1:33" s="72" customFormat="1" ht="47.25" x14ac:dyDescent="0.2">
      <c r="A7" s="67">
        <f>A6+1</f>
        <v>2</v>
      </c>
      <c r="B7" s="76">
        <f>COUNTIF($F$6:$F7,$F7)</f>
        <v>2</v>
      </c>
      <c r="C7" s="76" t="str">
        <f t="shared" ref="C7:C69" si="3">$B7&amp;$F7</f>
        <v>2AI3B</v>
      </c>
      <c r="D7" s="76">
        <f>COUNTIF($H$6:$H7,$H7)</f>
        <v>2</v>
      </c>
      <c r="E7" s="76" t="str">
        <f>$D7&amp;$H7</f>
        <v>2Gudang BB A</v>
      </c>
      <c r="F7" s="2" t="s">
        <v>605</v>
      </c>
      <c r="G7" s="22"/>
      <c r="H7" s="2" t="s">
        <v>18</v>
      </c>
      <c r="I7" s="3">
        <v>43172</v>
      </c>
      <c r="J7" s="2" t="s">
        <v>112</v>
      </c>
      <c r="K7" s="2" t="s">
        <v>1089</v>
      </c>
      <c r="L7" s="4"/>
      <c r="M7" s="4"/>
      <c r="N7" s="4" t="s">
        <v>762</v>
      </c>
      <c r="O7" s="2" t="s">
        <v>1928</v>
      </c>
      <c r="P7" s="2" t="s">
        <v>609</v>
      </c>
      <c r="Q7" s="4" t="s">
        <v>916</v>
      </c>
      <c r="R7" s="102" t="s">
        <v>917</v>
      </c>
      <c r="S7" s="102" t="s">
        <v>1014</v>
      </c>
      <c r="T7" s="3">
        <v>43286</v>
      </c>
      <c r="U7" s="3"/>
      <c r="V7" s="3"/>
      <c r="W7" s="3"/>
      <c r="X7" s="80" t="str">
        <f t="shared" si="0"/>
        <v/>
      </c>
      <c r="Y7" s="80" t="str">
        <f t="shared" si="1"/>
        <v>a</v>
      </c>
      <c r="Z7" s="2"/>
      <c r="AA7" s="77" t="str">
        <f t="shared" si="2"/>
        <v>Open (Progress)</v>
      </c>
      <c r="AB7" s="77">
        <f t="shared" ref="AB7:AB69" si="4">IF($P7="","",YEAR($I7))</f>
        <v>2018</v>
      </c>
      <c r="AC7" s="77" t="str">
        <f>IFERROR(VLOOKUP(IF($P7="","",MONTH($I7)),List!$I:$J,2,0),"")</f>
        <v>Maret</v>
      </c>
      <c r="AD7" s="77" t="str">
        <f>IFERROR(VLOOKUP(F7,List!$D:$E,2,0),"")</f>
        <v>Audit Internal (3 Bulanan)</v>
      </c>
      <c r="AE7" s="78">
        <f t="shared" ref="AE7:AE69" si="5">IF($AA7="Close",IF(COUNTA($T7:$V7)=1,1,IF(COUNTA($T7:$V7)=2,0.5,0%)),0)</f>
        <v>0</v>
      </c>
      <c r="AF7" s="77" t="str">
        <f t="shared" ref="AF7:AF69" si="6">IF(AC7="","","All")</f>
        <v>All</v>
      </c>
      <c r="AG7" s="77" t="str">
        <f t="shared" ref="AG7:AG69" si="7">IF(W7="","",IF(AA7="Close",IF(COUNTA($T7:$V7)=1,"Open (Progress)",IF(COUNTA($T7:$V7)=2,"Reschedule 1x",IF(COUNTA($T7:$V7)=3,"Reschedule 2x","")))))</f>
        <v/>
      </c>
    </row>
    <row r="8" spans="1:33" s="72" customFormat="1" ht="57" x14ac:dyDescent="0.2">
      <c r="A8" s="67">
        <f t="shared" ref="A8:A71" si="8">A7+1</f>
        <v>3</v>
      </c>
      <c r="B8" s="76">
        <f>COUNTIF($F$6:$F8,$F8)</f>
        <v>3</v>
      </c>
      <c r="C8" s="76" t="str">
        <f t="shared" si="3"/>
        <v>3AI3B</v>
      </c>
      <c r="D8" s="76">
        <f>COUNTIF($H$6:$H8,$H8)</f>
        <v>3</v>
      </c>
      <c r="E8" s="76" t="str">
        <f t="shared" ref="E8:E70" si="9">$D8&amp;$H8</f>
        <v>3Gudang BB A</v>
      </c>
      <c r="F8" s="2" t="s">
        <v>605</v>
      </c>
      <c r="G8" s="22"/>
      <c r="H8" s="2" t="s">
        <v>18</v>
      </c>
      <c r="I8" s="3">
        <v>43172</v>
      </c>
      <c r="J8" s="2" t="s">
        <v>112</v>
      </c>
      <c r="K8" s="2" t="s">
        <v>1089</v>
      </c>
      <c r="L8" s="4"/>
      <c r="M8" s="4"/>
      <c r="N8" s="4" t="s">
        <v>763</v>
      </c>
      <c r="O8" s="2" t="s">
        <v>1928</v>
      </c>
      <c r="P8" s="2" t="s">
        <v>610</v>
      </c>
      <c r="Q8" s="4" t="s">
        <v>918</v>
      </c>
      <c r="R8" s="102" t="s">
        <v>919</v>
      </c>
      <c r="S8" s="102" t="s">
        <v>1015</v>
      </c>
      <c r="T8" s="3">
        <v>43286</v>
      </c>
      <c r="U8" s="3"/>
      <c r="V8" s="3"/>
      <c r="W8" s="3"/>
      <c r="X8" s="80" t="str">
        <f t="shared" si="0"/>
        <v/>
      </c>
      <c r="Y8" s="80" t="str">
        <f t="shared" si="1"/>
        <v>a</v>
      </c>
      <c r="Z8" s="2"/>
      <c r="AA8" s="77" t="str">
        <f t="shared" si="2"/>
        <v>Open (Progress)</v>
      </c>
      <c r="AB8" s="77">
        <f t="shared" si="4"/>
        <v>2018</v>
      </c>
      <c r="AC8" s="77" t="str">
        <f>IFERROR(VLOOKUP(IF($P8="","",MONTH($I8)),List!$I:$J,2,0),"")</f>
        <v>Maret</v>
      </c>
      <c r="AD8" s="77" t="str">
        <f>IFERROR(VLOOKUP(F8,List!$D:$E,2,0),"")</f>
        <v>Audit Internal (3 Bulanan)</v>
      </c>
      <c r="AE8" s="78">
        <f t="shared" si="5"/>
        <v>0</v>
      </c>
      <c r="AF8" s="77" t="str">
        <f t="shared" si="6"/>
        <v>All</v>
      </c>
      <c r="AG8" s="77" t="str">
        <f t="shared" si="7"/>
        <v/>
      </c>
    </row>
    <row r="9" spans="1:33" s="72" customFormat="1" ht="85.5" x14ac:dyDescent="0.2">
      <c r="A9" s="67">
        <f t="shared" si="8"/>
        <v>4</v>
      </c>
      <c r="B9" s="76">
        <f>COUNTIF($F$6:$F9,$F9)</f>
        <v>4</v>
      </c>
      <c r="C9" s="76" t="str">
        <f t="shared" si="3"/>
        <v>4AI3B</v>
      </c>
      <c r="D9" s="76">
        <f>COUNTIF($H$6:$H9,$H9)</f>
        <v>4</v>
      </c>
      <c r="E9" s="76" t="str">
        <f t="shared" si="9"/>
        <v>4Gudang BB A</v>
      </c>
      <c r="F9" s="2" t="s">
        <v>605</v>
      </c>
      <c r="G9" s="22"/>
      <c r="H9" s="2" t="s">
        <v>18</v>
      </c>
      <c r="I9" s="3">
        <v>43172</v>
      </c>
      <c r="J9" s="2" t="s">
        <v>607</v>
      </c>
      <c r="K9" s="2" t="s">
        <v>1089</v>
      </c>
      <c r="L9" s="4"/>
      <c r="M9" s="4"/>
      <c r="N9" s="4" t="s">
        <v>764</v>
      </c>
      <c r="O9" s="2" t="s">
        <v>1928</v>
      </c>
      <c r="P9" s="2" t="s">
        <v>611</v>
      </c>
      <c r="Q9" s="4" t="s">
        <v>920</v>
      </c>
      <c r="R9" s="102" t="s">
        <v>921</v>
      </c>
      <c r="S9" s="102" t="s">
        <v>1016</v>
      </c>
      <c r="T9" s="3">
        <v>43286</v>
      </c>
      <c r="U9" s="3"/>
      <c r="V9" s="3"/>
      <c r="W9" s="3"/>
      <c r="X9" s="80" t="str">
        <f t="shared" si="0"/>
        <v/>
      </c>
      <c r="Y9" s="80" t="str">
        <f t="shared" si="1"/>
        <v>a</v>
      </c>
      <c r="Z9" s="2"/>
      <c r="AA9" s="77" t="str">
        <f t="shared" si="2"/>
        <v>Open (Progress)</v>
      </c>
      <c r="AB9" s="77">
        <f t="shared" si="4"/>
        <v>2018</v>
      </c>
      <c r="AC9" s="77" t="str">
        <f>IFERROR(VLOOKUP(IF($P9="","",MONTH($I9)),List!$I:$J,2,0),"")</f>
        <v>Maret</v>
      </c>
      <c r="AD9" s="77" t="str">
        <f>IFERROR(VLOOKUP(F9,List!$D:$E,2,0),"")</f>
        <v>Audit Internal (3 Bulanan)</v>
      </c>
      <c r="AE9" s="78">
        <f t="shared" si="5"/>
        <v>0</v>
      </c>
      <c r="AF9" s="77" t="str">
        <f t="shared" si="6"/>
        <v>All</v>
      </c>
      <c r="AG9" s="77" t="str">
        <f t="shared" si="7"/>
        <v/>
      </c>
    </row>
    <row r="10" spans="1:33" s="72" customFormat="1" ht="47.25" x14ac:dyDescent="0.2">
      <c r="A10" s="67">
        <f t="shared" si="8"/>
        <v>5</v>
      </c>
      <c r="B10" s="76">
        <f>COUNTIF($F$6:$F10,$F10)</f>
        <v>5</v>
      </c>
      <c r="C10" s="76" t="str">
        <f t="shared" si="3"/>
        <v>5AI3B</v>
      </c>
      <c r="D10" s="76">
        <f>COUNTIF($H$6:$H10,$H10)</f>
        <v>5</v>
      </c>
      <c r="E10" s="76" t="str">
        <f t="shared" si="9"/>
        <v>5Gudang BB A</v>
      </c>
      <c r="F10" s="2" t="s">
        <v>605</v>
      </c>
      <c r="G10" s="22"/>
      <c r="H10" s="2" t="s">
        <v>18</v>
      </c>
      <c r="I10" s="3">
        <v>43172</v>
      </c>
      <c r="J10" s="2" t="s">
        <v>112</v>
      </c>
      <c r="K10" s="2" t="s">
        <v>1089</v>
      </c>
      <c r="L10" s="4"/>
      <c r="M10" s="4"/>
      <c r="N10" s="4" t="s">
        <v>765</v>
      </c>
      <c r="O10" s="2" t="s">
        <v>1928</v>
      </c>
      <c r="P10" s="2" t="s">
        <v>612</v>
      </c>
      <c r="Q10" s="4" t="s">
        <v>922</v>
      </c>
      <c r="R10" s="102" t="s">
        <v>923</v>
      </c>
      <c r="S10" s="102" t="s">
        <v>1017</v>
      </c>
      <c r="T10" s="3">
        <v>43286</v>
      </c>
      <c r="U10" s="3"/>
      <c r="V10" s="3"/>
      <c r="W10" s="3"/>
      <c r="X10" s="80" t="str">
        <f t="shared" si="0"/>
        <v/>
      </c>
      <c r="Y10" s="80" t="str">
        <f t="shared" si="1"/>
        <v>a</v>
      </c>
      <c r="Z10" s="2"/>
      <c r="AA10" s="77" t="str">
        <f t="shared" si="2"/>
        <v>Open (Progress)</v>
      </c>
      <c r="AB10" s="77">
        <f t="shared" si="4"/>
        <v>2018</v>
      </c>
      <c r="AC10" s="77" t="str">
        <f>IFERROR(VLOOKUP(IF($P10="","",MONTH($I10)),List!$I:$J,2,0),"")</f>
        <v>Maret</v>
      </c>
      <c r="AD10" s="77" t="str">
        <f>IFERROR(VLOOKUP(F10,List!$D:$E,2,0),"")</f>
        <v>Audit Internal (3 Bulanan)</v>
      </c>
      <c r="AE10" s="78">
        <f t="shared" si="5"/>
        <v>0</v>
      </c>
      <c r="AF10" s="77" t="str">
        <f t="shared" si="6"/>
        <v>All</v>
      </c>
      <c r="AG10" s="77" t="str">
        <f t="shared" si="7"/>
        <v/>
      </c>
    </row>
    <row r="11" spans="1:33" s="72" customFormat="1" ht="47.25" x14ac:dyDescent="0.2">
      <c r="A11" s="67">
        <f t="shared" si="8"/>
        <v>6</v>
      </c>
      <c r="B11" s="76">
        <f>COUNTIF($F$6:$F11,$F11)</f>
        <v>6</v>
      </c>
      <c r="C11" s="76" t="str">
        <f t="shared" si="3"/>
        <v>6AI3B</v>
      </c>
      <c r="D11" s="76">
        <f>COUNTIF($H$6:$H11,$H11)</f>
        <v>6</v>
      </c>
      <c r="E11" s="76" t="str">
        <f t="shared" si="9"/>
        <v>6Gudang BB A</v>
      </c>
      <c r="F11" s="2" t="s">
        <v>605</v>
      </c>
      <c r="G11" s="22"/>
      <c r="H11" s="2" t="s">
        <v>18</v>
      </c>
      <c r="I11" s="3">
        <v>43172</v>
      </c>
      <c r="J11" s="2" t="s">
        <v>112</v>
      </c>
      <c r="K11" s="2" t="s">
        <v>1089</v>
      </c>
      <c r="L11" s="4"/>
      <c r="M11" s="4"/>
      <c r="N11" s="4" t="s">
        <v>766</v>
      </c>
      <c r="O11" s="2" t="s">
        <v>1928</v>
      </c>
      <c r="P11" s="2" t="s">
        <v>613</v>
      </c>
      <c r="Q11" s="4" t="s">
        <v>924</v>
      </c>
      <c r="R11" s="102" t="s">
        <v>925</v>
      </c>
      <c r="S11" s="102" t="s">
        <v>1018</v>
      </c>
      <c r="T11" s="3">
        <v>43286</v>
      </c>
      <c r="U11" s="3"/>
      <c r="V11" s="3"/>
      <c r="W11" s="3"/>
      <c r="X11" s="80" t="str">
        <f t="shared" si="0"/>
        <v/>
      </c>
      <c r="Y11" s="80" t="str">
        <f t="shared" si="1"/>
        <v>a</v>
      </c>
      <c r="Z11" s="2"/>
      <c r="AA11" s="77" t="str">
        <f t="shared" si="2"/>
        <v>Open (Progress)</v>
      </c>
      <c r="AB11" s="77">
        <f t="shared" si="4"/>
        <v>2018</v>
      </c>
      <c r="AC11" s="77" t="str">
        <f>IFERROR(VLOOKUP(IF($P11="","",MONTH($I11)),List!$I:$J,2,0),"")</f>
        <v>Maret</v>
      </c>
      <c r="AD11" s="77" t="str">
        <f>IFERROR(VLOOKUP(F11,List!$D:$E,2,0),"")</f>
        <v>Audit Internal (3 Bulanan)</v>
      </c>
      <c r="AE11" s="78">
        <f t="shared" si="5"/>
        <v>0</v>
      </c>
      <c r="AF11" s="77" t="str">
        <f t="shared" si="6"/>
        <v>All</v>
      </c>
      <c r="AG11" s="77" t="str">
        <f t="shared" si="7"/>
        <v/>
      </c>
    </row>
    <row r="12" spans="1:33" s="72" customFormat="1" ht="57" x14ac:dyDescent="0.2">
      <c r="A12" s="67">
        <f t="shared" si="8"/>
        <v>7</v>
      </c>
      <c r="B12" s="76">
        <f>COUNTIF($F$6:$F12,$F12)</f>
        <v>7</v>
      </c>
      <c r="C12" s="76" t="str">
        <f t="shared" si="3"/>
        <v>7AI3B</v>
      </c>
      <c r="D12" s="76">
        <f>COUNTIF($H$6:$H12,$H12)</f>
        <v>7</v>
      </c>
      <c r="E12" s="76" t="str">
        <f t="shared" si="9"/>
        <v>7Gudang BB A</v>
      </c>
      <c r="F12" s="2" t="s">
        <v>605</v>
      </c>
      <c r="G12" s="22"/>
      <c r="H12" s="2" t="s">
        <v>18</v>
      </c>
      <c r="I12" s="3">
        <v>43172</v>
      </c>
      <c r="J12" s="2" t="s">
        <v>112</v>
      </c>
      <c r="K12" s="2" t="s">
        <v>1089</v>
      </c>
      <c r="L12" s="4"/>
      <c r="M12" s="4"/>
      <c r="N12" s="4" t="s">
        <v>767</v>
      </c>
      <c r="O12" s="2" t="s">
        <v>1928</v>
      </c>
      <c r="P12" s="2" t="s">
        <v>614</v>
      </c>
      <c r="Q12" s="4" t="s">
        <v>926</v>
      </c>
      <c r="R12" s="102" t="s">
        <v>927</v>
      </c>
      <c r="S12" s="102"/>
      <c r="T12" s="3">
        <v>43286</v>
      </c>
      <c r="U12" s="3"/>
      <c r="V12" s="3"/>
      <c r="W12" s="3"/>
      <c r="X12" s="80" t="str">
        <f t="shared" si="0"/>
        <v/>
      </c>
      <c r="Y12" s="80" t="str">
        <f t="shared" si="1"/>
        <v>a</v>
      </c>
      <c r="Z12" s="2"/>
      <c r="AA12" s="77" t="str">
        <f t="shared" si="2"/>
        <v>Open (Progress)</v>
      </c>
      <c r="AB12" s="77">
        <f t="shared" si="4"/>
        <v>2018</v>
      </c>
      <c r="AC12" s="77" t="str">
        <f>IFERROR(VLOOKUP(IF($P12="","",MONTH($I12)),List!$I:$J,2,0),"")</f>
        <v>Maret</v>
      </c>
      <c r="AD12" s="77" t="str">
        <f>IFERROR(VLOOKUP(F12,List!$D:$E,2,0),"")</f>
        <v>Audit Internal (3 Bulanan)</v>
      </c>
      <c r="AE12" s="78">
        <f t="shared" si="5"/>
        <v>0</v>
      </c>
      <c r="AF12" s="77" t="str">
        <f t="shared" si="6"/>
        <v>All</v>
      </c>
      <c r="AG12" s="77" t="str">
        <f t="shared" si="7"/>
        <v/>
      </c>
    </row>
    <row r="13" spans="1:33" s="72" customFormat="1" ht="71.25" x14ac:dyDescent="0.2">
      <c r="A13" s="67">
        <f t="shared" si="8"/>
        <v>8</v>
      </c>
      <c r="B13" s="76">
        <f>COUNTIF($F$6:$F13,$F13)</f>
        <v>8</v>
      </c>
      <c r="C13" s="76" t="str">
        <f t="shared" si="3"/>
        <v>8AI3B</v>
      </c>
      <c r="D13" s="76">
        <f>COUNTIF($H$6:$H13,$H13)</f>
        <v>8</v>
      </c>
      <c r="E13" s="76" t="str">
        <f t="shared" si="9"/>
        <v>8Gudang BB A</v>
      </c>
      <c r="F13" s="2" t="s">
        <v>605</v>
      </c>
      <c r="G13" s="22"/>
      <c r="H13" s="2" t="s">
        <v>18</v>
      </c>
      <c r="I13" s="3">
        <v>43172</v>
      </c>
      <c r="J13" s="2" t="s">
        <v>112</v>
      </c>
      <c r="K13" s="2" t="s">
        <v>1089</v>
      </c>
      <c r="L13" s="4"/>
      <c r="M13" s="4"/>
      <c r="N13" s="4" t="s">
        <v>768</v>
      </c>
      <c r="O13" s="2" t="s">
        <v>1928</v>
      </c>
      <c r="P13" s="2" t="s">
        <v>615</v>
      </c>
      <c r="Q13" s="4" t="s">
        <v>928</v>
      </c>
      <c r="R13" s="102" t="s">
        <v>929</v>
      </c>
      <c r="S13" s="102"/>
      <c r="T13" s="3">
        <v>43286</v>
      </c>
      <c r="U13" s="3"/>
      <c r="V13" s="3"/>
      <c r="W13" s="3"/>
      <c r="X13" s="80" t="str">
        <f t="shared" si="0"/>
        <v/>
      </c>
      <c r="Y13" s="80" t="str">
        <f t="shared" si="1"/>
        <v>a</v>
      </c>
      <c r="Z13" s="2"/>
      <c r="AA13" s="77" t="str">
        <f t="shared" si="2"/>
        <v>Open (Progress)</v>
      </c>
      <c r="AB13" s="77">
        <f t="shared" si="4"/>
        <v>2018</v>
      </c>
      <c r="AC13" s="77" t="str">
        <f>IFERROR(VLOOKUP(IF($P13="","",MONTH($I13)),List!$I:$J,2,0),"")</f>
        <v>Maret</v>
      </c>
      <c r="AD13" s="77" t="str">
        <f>IFERROR(VLOOKUP(F13,List!$D:$E,2,0),"")</f>
        <v>Audit Internal (3 Bulanan)</v>
      </c>
      <c r="AE13" s="78">
        <f t="shared" si="5"/>
        <v>0</v>
      </c>
      <c r="AF13" s="77" t="str">
        <f t="shared" si="6"/>
        <v>All</v>
      </c>
      <c r="AG13" s="77" t="str">
        <f t="shared" si="7"/>
        <v/>
      </c>
    </row>
    <row r="14" spans="1:33" s="72" customFormat="1" ht="71.25" x14ac:dyDescent="0.2">
      <c r="A14" s="67">
        <f t="shared" si="8"/>
        <v>9</v>
      </c>
      <c r="B14" s="76">
        <f>COUNTIF($F$6:$F14,$F14)</f>
        <v>9</v>
      </c>
      <c r="C14" s="76" t="str">
        <f t="shared" si="3"/>
        <v>9AI3B</v>
      </c>
      <c r="D14" s="76">
        <f>COUNTIF($H$6:$H14,$H14)</f>
        <v>9</v>
      </c>
      <c r="E14" s="76" t="str">
        <f t="shared" si="9"/>
        <v>9Gudang BB A</v>
      </c>
      <c r="F14" s="2" t="s">
        <v>605</v>
      </c>
      <c r="G14" s="22"/>
      <c r="H14" s="2" t="s">
        <v>18</v>
      </c>
      <c r="I14" s="3">
        <v>43172</v>
      </c>
      <c r="J14" s="2" t="s">
        <v>112</v>
      </c>
      <c r="K14" s="2" t="s">
        <v>1089</v>
      </c>
      <c r="L14" s="4"/>
      <c r="M14" s="4"/>
      <c r="N14" s="4" t="s">
        <v>769</v>
      </c>
      <c r="O14" s="2" t="s">
        <v>1928</v>
      </c>
      <c r="P14" s="2" t="s">
        <v>616</v>
      </c>
      <c r="Q14" s="4" t="s">
        <v>930</v>
      </c>
      <c r="R14" s="102" t="s">
        <v>931</v>
      </c>
      <c r="S14" s="102"/>
      <c r="T14" s="3">
        <v>43286</v>
      </c>
      <c r="U14" s="3"/>
      <c r="V14" s="3"/>
      <c r="W14" s="3"/>
      <c r="X14" s="80" t="str">
        <f t="shared" si="0"/>
        <v/>
      </c>
      <c r="Y14" s="80" t="str">
        <f t="shared" si="1"/>
        <v>a</v>
      </c>
      <c r="Z14" s="2"/>
      <c r="AA14" s="77" t="str">
        <f t="shared" si="2"/>
        <v>Open (Progress)</v>
      </c>
      <c r="AB14" s="77">
        <f t="shared" si="4"/>
        <v>2018</v>
      </c>
      <c r="AC14" s="77" t="str">
        <f>IFERROR(VLOOKUP(IF($P14="","",MONTH($I14)),List!$I:$J,2,0),"")</f>
        <v>Maret</v>
      </c>
      <c r="AD14" s="77" t="str">
        <f>IFERROR(VLOOKUP(F14,List!$D:$E,2,0),"")</f>
        <v>Audit Internal (3 Bulanan)</v>
      </c>
      <c r="AE14" s="78">
        <f t="shared" si="5"/>
        <v>0</v>
      </c>
      <c r="AF14" s="77" t="str">
        <f t="shared" si="6"/>
        <v>All</v>
      </c>
      <c r="AG14" s="77" t="str">
        <f t="shared" si="7"/>
        <v/>
      </c>
    </row>
    <row r="15" spans="1:33" s="72" customFormat="1" ht="31.5" x14ac:dyDescent="0.2">
      <c r="A15" s="67">
        <f t="shared" si="8"/>
        <v>10</v>
      </c>
      <c r="B15" s="76">
        <f>COUNTIF($F$6:$F15,$F15)</f>
        <v>10</v>
      </c>
      <c r="C15" s="76" t="str">
        <f t="shared" si="3"/>
        <v>10AI3B</v>
      </c>
      <c r="D15" s="76">
        <f>COUNTIF($H$6:$H15,$H15)</f>
        <v>1</v>
      </c>
      <c r="E15" s="76" t="str">
        <f t="shared" si="9"/>
        <v>1PPIC</v>
      </c>
      <c r="F15" s="2" t="s">
        <v>605</v>
      </c>
      <c r="G15" s="22"/>
      <c r="H15" s="2" t="s">
        <v>20</v>
      </c>
      <c r="I15" s="3">
        <v>43173</v>
      </c>
      <c r="J15" s="2" t="s">
        <v>112</v>
      </c>
      <c r="K15" s="2" t="s">
        <v>1089</v>
      </c>
      <c r="L15" s="4"/>
      <c r="M15" s="4"/>
      <c r="N15" s="4" t="s">
        <v>770</v>
      </c>
      <c r="O15" s="2" t="s">
        <v>1928</v>
      </c>
      <c r="P15" s="2" t="s">
        <v>617</v>
      </c>
      <c r="Q15" s="4"/>
      <c r="R15" s="102"/>
      <c r="S15" s="102"/>
      <c r="T15" s="3">
        <v>43203</v>
      </c>
      <c r="U15" s="3">
        <v>43566</v>
      </c>
      <c r="V15" s="3"/>
      <c r="W15" s="3"/>
      <c r="X15" s="80" t="str">
        <f t="shared" si="0"/>
        <v/>
      </c>
      <c r="Y15" s="80" t="str">
        <f t="shared" si="1"/>
        <v>a</v>
      </c>
      <c r="Z15" s="2"/>
      <c r="AA15" s="77" t="str">
        <f t="shared" si="2"/>
        <v>Reschedule 1x</v>
      </c>
      <c r="AB15" s="77">
        <f t="shared" si="4"/>
        <v>2018</v>
      </c>
      <c r="AC15" s="77" t="str">
        <f>IFERROR(VLOOKUP(IF($P15="","",MONTH($I15)),List!$I:$J,2,0),"")</f>
        <v>Maret</v>
      </c>
      <c r="AD15" s="77" t="str">
        <f>IFERROR(VLOOKUP(F15,List!$D:$E,2,0),"")</f>
        <v>Audit Internal (3 Bulanan)</v>
      </c>
      <c r="AE15" s="78">
        <f t="shared" si="5"/>
        <v>0</v>
      </c>
      <c r="AF15" s="77" t="str">
        <f t="shared" si="6"/>
        <v>All</v>
      </c>
      <c r="AG15" s="77" t="str">
        <f t="shared" si="7"/>
        <v/>
      </c>
    </row>
    <row r="16" spans="1:33" s="72" customFormat="1" ht="57" x14ac:dyDescent="0.2">
      <c r="A16" s="67">
        <f t="shared" si="8"/>
        <v>11</v>
      </c>
      <c r="B16" s="76">
        <f>COUNTIF($F$6:$F16,$F16)</f>
        <v>11</v>
      </c>
      <c r="C16" s="76" t="str">
        <f t="shared" si="3"/>
        <v>11AI3B</v>
      </c>
      <c r="D16" s="76">
        <f>COUNTIF($H$6:$H16,$H16)</f>
        <v>2</v>
      </c>
      <c r="E16" s="76" t="str">
        <f t="shared" si="9"/>
        <v>2PPIC</v>
      </c>
      <c r="F16" s="2" t="s">
        <v>605</v>
      </c>
      <c r="G16" s="22"/>
      <c r="H16" s="2" t="s">
        <v>20</v>
      </c>
      <c r="I16" s="3">
        <v>43173</v>
      </c>
      <c r="J16" s="2" t="s">
        <v>202</v>
      </c>
      <c r="K16" s="2" t="s">
        <v>1089</v>
      </c>
      <c r="L16" s="4"/>
      <c r="M16" s="4"/>
      <c r="N16" s="4" t="s">
        <v>1944</v>
      </c>
      <c r="O16" s="2" t="s">
        <v>1928</v>
      </c>
      <c r="P16" s="2" t="s">
        <v>618</v>
      </c>
      <c r="Q16" s="4"/>
      <c r="R16" s="102"/>
      <c r="S16" s="102"/>
      <c r="T16" s="3">
        <v>43203</v>
      </c>
      <c r="U16" s="3">
        <v>43566</v>
      </c>
      <c r="V16" s="3"/>
      <c r="W16" s="3"/>
      <c r="X16" s="80" t="str">
        <f t="shared" si="0"/>
        <v/>
      </c>
      <c r="Y16" s="80" t="str">
        <f t="shared" si="1"/>
        <v>a</v>
      </c>
      <c r="Z16" s="2"/>
      <c r="AA16" s="77" t="str">
        <f t="shared" si="2"/>
        <v>Reschedule 1x</v>
      </c>
      <c r="AB16" s="77">
        <f t="shared" si="4"/>
        <v>2018</v>
      </c>
      <c r="AC16" s="77" t="str">
        <f>IFERROR(VLOOKUP(IF($P16="","",MONTH($I16)),List!$I:$J,2,0),"")</f>
        <v>Maret</v>
      </c>
      <c r="AD16" s="77" t="str">
        <f>IFERROR(VLOOKUP(F16,List!$D:$E,2,0),"")</f>
        <v>Audit Internal (3 Bulanan)</v>
      </c>
      <c r="AE16" s="78">
        <f t="shared" si="5"/>
        <v>0</v>
      </c>
      <c r="AF16" s="77" t="str">
        <f t="shared" si="6"/>
        <v>All</v>
      </c>
      <c r="AG16" s="77" t="str">
        <f t="shared" si="7"/>
        <v/>
      </c>
    </row>
    <row r="17" spans="1:33" s="72" customFormat="1" ht="71.25" x14ac:dyDescent="0.2">
      <c r="A17" s="67">
        <f t="shared" si="8"/>
        <v>12</v>
      </c>
      <c r="B17" s="76">
        <f>COUNTIF($F$6:$F17,$F17)</f>
        <v>12</v>
      </c>
      <c r="C17" s="76" t="str">
        <f t="shared" si="3"/>
        <v>12AI3B</v>
      </c>
      <c r="D17" s="76">
        <f>COUNTIF($H$6:$H17,$H17)</f>
        <v>3</v>
      </c>
      <c r="E17" s="76" t="str">
        <f t="shared" si="9"/>
        <v>3PPIC</v>
      </c>
      <c r="F17" s="2" t="s">
        <v>605</v>
      </c>
      <c r="G17" s="22"/>
      <c r="H17" s="2" t="s">
        <v>20</v>
      </c>
      <c r="I17" s="3">
        <v>43173</v>
      </c>
      <c r="J17" s="2" t="s">
        <v>112</v>
      </c>
      <c r="K17" s="2" t="s">
        <v>1089</v>
      </c>
      <c r="L17" s="4"/>
      <c r="M17" s="4"/>
      <c r="N17" s="4" t="s">
        <v>772</v>
      </c>
      <c r="O17" s="2" t="s">
        <v>1928</v>
      </c>
      <c r="P17" s="2" t="s">
        <v>619</v>
      </c>
      <c r="Q17" s="4"/>
      <c r="R17" s="102"/>
      <c r="S17" s="102"/>
      <c r="T17" s="3">
        <v>43203</v>
      </c>
      <c r="U17" s="3">
        <v>43566</v>
      </c>
      <c r="V17" s="3"/>
      <c r="W17" s="3"/>
      <c r="X17" s="80" t="str">
        <f t="shared" si="0"/>
        <v/>
      </c>
      <c r="Y17" s="80" t="str">
        <f t="shared" si="1"/>
        <v>a</v>
      </c>
      <c r="Z17" s="2"/>
      <c r="AA17" s="77" t="str">
        <f t="shared" si="2"/>
        <v>Reschedule 1x</v>
      </c>
      <c r="AB17" s="77">
        <f t="shared" si="4"/>
        <v>2018</v>
      </c>
      <c r="AC17" s="77" t="str">
        <f>IFERROR(VLOOKUP(IF($P17="","",MONTH($I17)),List!$I:$J,2,0),"")</f>
        <v>Maret</v>
      </c>
      <c r="AD17" s="77" t="str">
        <f>IFERROR(VLOOKUP(F17,List!$D:$E,2,0),"")</f>
        <v>Audit Internal (3 Bulanan)</v>
      </c>
      <c r="AE17" s="78">
        <f t="shared" si="5"/>
        <v>0</v>
      </c>
      <c r="AF17" s="77" t="str">
        <f t="shared" si="6"/>
        <v>All</v>
      </c>
      <c r="AG17" s="77" t="str">
        <f t="shared" si="7"/>
        <v/>
      </c>
    </row>
    <row r="18" spans="1:33" s="72" customFormat="1" ht="31.5" x14ac:dyDescent="0.2">
      <c r="A18" s="67">
        <f t="shared" si="8"/>
        <v>13</v>
      </c>
      <c r="B18" s="76">
        <f>COUNTIF($F$6:$F18,$F18)</f>
        <v>13</v>
      </c>
      <c r="C18" s="76" t="str">
        <f t="shared" si="3"/>
        <v>13AI3B</v>
      </c>
      <c r="D18" s="76">
        <f>COUNTIF($H$6:$H18,$H18)</f>
        <v>4</v>
      </c>
      <c r="E18" s="76" t="str">
        <f t="shared" si="9"/>
        <v>4PPIC</v>
      </c>
      <c r="F18" s="2" t="s">
        <v>605</v>
      </c>
      <c r="G18" s="22"/>
      <c r="H18" s="2" t="s">
        <v>20</v>
      </c>
      <c r="I18" s="3">
        <v>43173</v>
      </c>
      <c r="J18" s="2" t="s">
        <v>112</v>
      </c>
      <c r="K18" s="2" t="s">
        <v>1089</v>
      </c>
      <c r="L18" s="4"/>
      <c r="M18" s="4"/>
      <c r="N18" s="4" t="s">
        <v>773</v>
      </c>
      <c r="O18" s="2" t="s">
        <v>1928</v>
      </c>
      <c r="P18" s="2" t="s">
        <v>620</v>
      </c>
      <c r="Q18" s="4"/>
      <c r="R18" s="102"/>
      <c r="S18" s="102"/>
      <c r="T18" s="3">
        <v>43203</v>
      </c>
      <c r="U18" s="3">
        <v>43566</v>
      </c>
      <c r="V18" s="3"/>
      <c r="W18" s="3"/>
      <c r="X18" s="80" t="str">
        <f t="shared" si="0"/>
        <v/>
      </c>
      <c r="Y18" s="80" t="str">
        <f t="shared" si="1"/>
        <v>a</v>
      </c>
      <c r="Z18" s="2"/>
      <c r="AA18" s="77" t="str">
        <f t="shared" si="2"/>
        <v>Reschedule 1x</v>
      </c>
      <c r="AB18" s="77">
        <f t="shared" si="4"/>
        <v>2018</v>
      </c>
      <c r="AC18" s="77" t="str">
        <f>IFERROR(VLOOKUP(IF($P18="","",MONTH($I18)),List!$I:$J,2,0),"")</f>
        <v>Maret</v>
      </c>
      <c r="AD18" s="77" t="str">
        <f>IFERROR(VLOOKUP(F18,List!$D:$E,2,0),"")</f>
        <v>Audit Internal (3 Bulanan)</v>
      </c>
      <c r="AE18" s="78">
        <f t="shared" si="5"/>
        <v>0</v>
      </c>
      <c r="AF18" s="77" t="str">
        <f t="shared" si="6"/>
        <v>All</v>
      </c>
      <c r="AG18" s="77" t="str">
        <f t="shared" si="7"/>
        <v/>
      </c>
    </row>
    <row r="19" spans="1:33" s="72" customFormat="1" ht="42.75" x14ac:dyDescent="0.2">
      <c r="A19" s="67">
        <f t="shared" si="8"/>
        <v>14</v>
      </c>
      <c r="B19" s="76">
        <f>COUNTIF($F$6:$F19,$F19)</f>
        <v>14</v>
      </c>
      <c r="C19" s="76" t="str">
        <f t="shared" si="3"/>
        <v>14AI3B</v>
      </c>
      <c r="D19" s="76">
        <f>COUNTIF($H$6:$H19,$H19)</f>
        <v>5</v>
      </c>
      <c r="E19" s="76" t="str">
        <f t="shared" si="9"/>
        <v>5PPIC</v>
      </c>
      <c r="F19" s="2" t="s">
        <v>605</v>
      </c>
      <c r="G19" s="22"/>
      <c r="H19" s="2" t="s">
        <v>20</v>
      </c>
      <c r="I19" s="3">
        <v>43173</v>
      </c>
      <c r="J19" s="2" t="s">
        <v>112</v>
      </c>
      <c r="K19" s="2" t="s">
        <v>1089</v>
      </c>
      <c r="L19" s="4"/>
      <c r="M19" s="4"/>
      <c r="N19" s="4" t="s">
        <v>774</v>
      </c>
      <c r="O19" s="2" t="s">
        <v>1928</v>
      </c>
      <c r="P19" s="2" t="s">
        <v>621</v>
      </c>
      <c r="Q19" s="4"/>
      <c r="R19" s="102"/>
      <c r="S19" s="102"/>
      <c r="T19" s="3">
        <v>43203</v>
      </c>
      <c r="U19" s="3">
        <v>43566</v>
      </c>
      <c r="V19" s="3"/>
      <c r="W19" s="3"/>
      <c r="X19" s="80" t="str">
        <f t="shared" si="0"/>
        <v/>
      </c>
      <c r="Y19" s="80" t="str">
        <f t="shared" si="1"/>
        <v>a</v>
      </c>
      <c r="Z19" s="2"/>
      <c r="AA19" s="77" t="str">
        <f t="shared" si="2"/>
        <v>Reschedule 1x</v>
      </c>
      <c r="AB19" s="77">
        <f t="shared" si="4"/>
        <v>2018</v>
      </c>
      <c r="AC19" s="77" t="str">
        <f>IFERROR(VLOOKUP(IF($P19="","",MONTH($I19)),List!$I:$J,2,0),"")</f>
        <v>Maret</v>
      </c>
      <c r="AD19" s="77" t="str">
        <f>IFERROR(VLOOKUP(F19,List!$D:$E,2,0),"")</f>
        <v>Audit Internal (3 Bulanan)</v>
      </c>
      <c r="AE19" s="78">
        <f t="shared" si="5"/>
        <v>0</v>
      </c>
      <c r="AF19" s="77" t="str">
        <f t="shared" si="6"/>
        <v>All</v>
      </c>
      <c r="AG19" s="77" t="str">
        <f t="shared" si="7"/>
        <v/>
      </c>
    </row>
    <row r="20" spans="1:33" s="72" customFormat="1" ht="31.5" x14ac:dyDescent="0.2">
      <c r="A20" s="67">
        <f t="shared" si="8"/>
        <v>15</v>
      </c>
      <c r="B20" s="76">
        <f>COUNTIF($F$6:$F20,$F20)</f>
        <v>15</v>
      </c>
      <c r="C20" s="76" t="str">
        <f t="shared" si="3"/>
        <v>15AI3B</v>
      </c>
      <c r="D20" s="76">
        <f>COUNTIF($H$6:$H20,$H20)</f>
        <v>6</v>
      </c>
      <c r="E20" s="76" t="str">
        <f t="shared" si="9"/>
        <v>6PPIC</v>
      </c>
      <c r="F20" s="2" t="s">
        <v>605</v>
      </c>
      <c r="G20" s="22"/>
      <c r="H20" s="2" t="s">
        <v>20</v>
      </c>
      <c r="I20" s="3">
        <v>43173</v>
      </c>
      <c r="J20" s="2" t="s">
        <v>112</v>
      </c>
      <c r="K20" s="2" t="s">
        <v>1089</v>
      </c>
      <c r="L20" s="4"/>
      <c r="M20" s="4"/>
      <c r="N20" s="4" t="s">
        <v>775</v>
      </c>
      <c r="O20" s="2" t="s">
        <v>1928</v>
      </c>
      <c r="P20" s="2" t="s">
        <v>622</v>
      </c>
      <c r="Q20" s="4"/>
      <c r="R20" s="102"/>
      <c r="S20" s="102"/>
      <c r="T20" s="3">
        <v>43203</v>
      </c>
      <c r="U20" s="3">
        <v>43566</v>
      </c>
      <c r="V20" s="3"/>
      <c r="W20" s="3"/>
      <c r="X20" s="80" t="str">
        <f t="shared" si="0"/>
        <v/>
      </c>
      <c r="Y20" s="80" t="str">
        <f t="shared" si="1"/>
        <v>a</v>
      </c>
      <c r="Z20" s="2"/>
      <c r="AA20" s="77" t="str">
        <f t="shared" si="2"/>
        <v>Reschedule 1x</v>
      </c>
      <c r="AB20" s="77">
        <f t="shared" si="4"/>
        <v>2018</v>
      </c>
      <c r="AC20" s="77" t="str">
        <f>IFERROR(VLOOKUP(IF($P20="","",MONTH($I20)),List!$I:$J,2,0),"")</f>
        <v>Maret</v>
      </c>
      <c r="AD20" s="77" t="str">
        <f>IFERROR(VLOOKUP(F20,List!$D:$E,2,0),"")</f>
        <v>Audit Internal (3 Bulanan)</v>
      </c>
      <c r="AE20" s="78">
        <f t="shared" si="5"/>
        <v>0</v>
      </c>
      <c r="AF20" s="77" t="str">
        <f t="shared" si="6"/>
        <v>All</v>
      </c>
      <c r="AG20" s="77" t="str">
        <f t="shared" si="7"/>
        <v/>
      </c>
    </row>
    <row r="21" spans="1:33" s="72" customFormat="1" ht="85.5" x14ac:dyDescent="0.2">
      <c r="A21" s="67">
        <f t="shared" si="8"/>
        <v>16</v>
      </c>
      <c r="B21" s="76">
        <f>COUNTIF($F$6:$F21,$F21)</f>
        <v>16</v>
      </c>
      <c r="C21" s="76" t="str">
        <f t="shared" si="3"/>
        <v>16AI3B</v>
      </c>
      <c r="D21" s="76">
        <f>COUNTIF($H$6:$H21,$H21)</f>
        <v>1</v>
      </c>
      <c r="E21" s="76" t="str">
        <f t="shared" si="9"/>
        <v>1Prod PVC</v>
      </c>
      <c r="F21" s="2" t="s">
        <v>605</v>
      </c>
      <c r="G21" s="22"/>
      <c r="H21" s="2" t="s">
        <v>21</v>
      </c>
      <c r="I21" s="3">
        <v>43173</v>
      </c>
      <c r="J21" s="2" t="s">
        <v>112</v>
      </c>
      <c r="K21" s="2" t="s">
        <v>1089</v>
      </c>
      <c r="L21" s="4"/>
      <c r="M21" s="4"/>
      <c r="N21" s="4" t="s">
        <v>776</v>
      </c>
      <c r="O21" s="2" t="s">
        <v>1928</v>
      </c>
      <c r="P21" s="2" t="s">
        <v>623</v>
      </c>
      <c r="Q21" s="4" t="s">
        <v>932</v>
      </c>
      <c r="R21" s="102" t="s">
        <v>933</v>
      </c>
      <c r="S21" s="102" t="s">
        <v>1019</v>
      </c>
      <c r="T21" s="3">
        <v>43465</v>
      </c>
      <c r="U21" s="3">
        <v>43561</v>
      </c>
      <c r="V21" s="3"/>
      <c r="W21" s="3"/>
      <c r="X21" s="80" t="str">
        <f t="shared" si="0"/>
        <v/>
      </c>
      <c r="Y21" s="80" t="str">
        <f t="shared" si="1"/>
        <v>a</v>
      </c>
      <c r="Z21" s="2"/>
      <c r="AA21" s="77" t="str">
        <f t="shared" si="2"/>
        <v>Reschedule 1x</v>
      </c>
      <c r="AB21" s="77">
        <f t="shared" si="4"/>
        <v>2018</v>
      </c>
      <c r="AC21" s="77" t="str">
        <f>IFERROR(VLOOKUP(IF($P21="","",MONTH($I21)),List!$I:$J,2,0),"")</f>
        <v>Maret</v>
      </c>
      <c r="AD21" s="77" t="str">
        <f>IFERROR(VLOOKUP(F21,List!$D:$E,2,0),"")</f>
        <v>Audit Internal (3 Bulanan)</v>
      </c>
      <c r="AE21" s="78">
        <f t="shared" si="5"/>
        <v>0</v>
      </c>
      <c r="AF21" s="77" t="str">
        <f t="shared" si="6"/>
        <v>All</v>
      </c>
      <c r="AG21" s="77" t="str">
        <f t="shared" si="7"/>
        <v/>
      </c>
    </row>
    <row r="22" spans="1:33" s="72" customFormat="1" ht="71.25" x14ac:dyDescent="0.2">
      <c r="A22" s="67">
        <f t="shared" si="8"/>
        <v>17</v>
      </c>
      <c r="B22" s="76">
        <f>COUNTIF($F$6:$F22,$F22)</f>
        <v>17</v>
      </c>
      <c r="C22" s="76" t="str">
        <f t="shared" si="3"/>
        <v>17AI3B</v>
      </c>
      <c r="D22" s="76">
        <f>COUNTIF($H$6:$H22,$H22)</f>
        <v>2</v>
      </c>
      <c r="E22" s="76" t="str">
        <f t="shared" si="9"/>
        <v>2Prod PVC</v>
      </c>
      <c r="F22" s="2" t="s">
        <v>605</v>
      </c>
      <c r="G22" s="22"/>
      <c r="H22" s="2" t="s">
        <v>21</v>
      </c>
      <c r="I22" s="3">
        <v>43173</v>
      </c>
      <c r="J22" s="2" t="s">
        <v>112</v>
      </c>
      <c r="K22" s="2" t="s">
        <v>1089</v>
      </c>
      <c r="L22" s="4"/>
      <c r="M22" s="4"/>
      <c r="N22" s="4" t="s">
        <v>777</v>
      </c>
      <c r="O22" s="2" t="s">
        <v>1928</v>
      </c>
      <c r="P22" s="2" t="s">
        <v>624</v>
      </c>
      <c r="Q22" s="4" t="s">
        <v>934</v>
      </c>
      <c r="R22" s="102" t="s">
        <v>935</v>
      </c>
      <c r="S22" s="102" t="s">
        <v>1020</v>
      </c>
      <c r="T22" s="3">
        <v>43186</v>
      </c>
      <c r="U22" s="3"/>
      <c r="V22" s="3"/>
      <c r="W22" s="3">
        <v>43521</v>
      </c>
      <c r="X22" s="80" t="str">
        <f t="shared" si="0"/>
        <v>a</v>
      </c>
      <c r="Y22" s="80" t="str">
        <f t="shared" si="1"/>
        <v/>
      </c>
      <c r="Z22" s="2"/>
      <c r="AA22" s="77" t="str">
        <f t="shared" si="2"/>
        <v>Close</v>
      </c>
      <c r="AB22" s="77">
        <f t="shared" si="4"/>
        <v>2018</v>
      </c>
      <c r="AC22" s="77" t="str">
        <f>IFERROR(VLOOKUP(IF($P22="","",MONTH($I22)),List!$I:$J,2,0),"")</f>
        <v>Maret</v>
      </c>
      <c r="AD22" s="77" t="str">
        <f>IFERROR(VLOOKUP(F22,List!$D:$E,2,0),"")</f>
        <v>Audit Internal (3 Bulanan)</v>
      </c>
      <c r="AE22" s="78">
        <f t="shared" si="5"/>
        <v>1</v>
      </c>
      <c r="AF22" s="77" t="str">
        <f t="shared" si="6"/>
        <v>All</v>
      </c>
      <c r="AG22" s="77" t="str">
        <f t="shared" si="7"/>
        <v>Open (Progress)</v>
      </c>
    </row>
    <row r="23" spans="1:33" s="72" customFormat="1" ht="85.5" x14ac:dyDescent="0.2">
      <c r="A23" s="67">
        <f t="shared" si="8"/>
        <v>18</v>
      </c>
      <c r="B23" s="76">
        <f>COUNTIF($F$6:$F23,$F23)</f>
        <v>18</v>
      </c>
      <c r="C23" s="76" t="str">
        <f t="shared" si="3"/>
        <v>18AI3B</v>
      </c>
      <c r="D23" s="76">
        <f>COUNTIF($H$6:$H23,$H23)</f>
        <v>3</v>
      </c>
      <c r="E23" s="76" t="str">
        <f t="shared" si="9"/>
        <v>3Prod PVC</v>
      </c>
      <c r="F23" s="2" t="s">
        <v>605</v>
      </c>
      <c r="G23" s="22"/>
      <c r="H23" s="2" t="s">
        <v>21</v>
      </c>
      <c r="I23" s="3">
        <v>43173</v>
      </c>
      <c r="J23" s="2" t="s">
        <v>112</v>
      </c>
      <c r="K23" s="2" t="s">
        <v>1089</v>
      </c>
      <c r="L23" s="4"/>
      <c r="M23" s="4"/>
      <c r="N23" s="4" t="s">
        <v>778</v>
      </c>
      <c r="O23" s="2" t="s">
        <v>1928</v>
      </c>
      <c r="P23" s="2" t="s">
        <v>625</v>
      </c>
      <c r="Q23" s="4" t="s">
        <v>936</v>
      </c>
      <c r="R23" s="102" t="s">
        <v>937</v>
      </c>
      <c r="S23" s="102" t="s">
        <v>1021</v>
      </c>
      <c r="T23" s="3">
        <v>43186</v>
      </c>
      <c r="U23" s="3"/>
      <c r="V23" s="3"/>
      <c r="W23" s="3">
        <v>43156</v>
      </c>
      <c r="X23" s="80" t="str">
        <f t="shared" si="0"/>
        <v>a</v>
      </c>
      <c r="Y23" s="80" t="str">
        <f t="shared" si="1"/>
        <v/>
      </c>
      <c r="Z23" s="2"/>
      <c r="AA23" s="77" t="str">
        <f t="shared" si="2"/>
        <v>Close</v>
      </c>
      <c r="AB23" s="77">
        <f t="shared" si="4"/>
        <v>2018</v>
      </c>
      <c r="AC23" s="77" t="str">
        <f>IFERROR(VLOOKUP(IF($P23="","",MONTH($I23)),List!$I:$J,2,0),"")</f>
        <v>Maret</v>
      </c>
      <c r="AD23" s="77" t="str">
        <f>IFERROR(VLOOKUP(F23,List!$D:$E,2,0),"")</f>
        <v>Audit Internal (3 Bulanan)</v>
      </c>
      <c r="AE23" s="78">
        <f t="shared" si="5"/>
        <v>1</v>
      </c>
      <c r="AF23" s="77" t="str">
        <f t="shared" si="6"/>
        <v>All</v>
      </c>
      <c r="AG23" s="77" t="str">
        <f t="shared" si="7"/>
        <v>Open (Progress)</v>
      </c>
    </row>
    <row r="24" spans="1:33" s="72" customFormat="1" ht="85.5" x14ac:dyDescent="0.2">
      <c r="A24" s="67">
        <f t="shared" si="8"/>
        <v>19</v>
      </c>
      <c r="B24" s="76">
        <f>COUNTIF($F$6:$F24,$F24)</f>
        <v>19</v>
      </c>
      <c r="C24" s="76" t="str">
        <f t="shared" si="3"/>
        <v>19AI3B</v>
      </c>
      <c r="D24" s="76">
        <f>COUNTIF($H$6:$H24,$H24)</f>
        <v>4</v>
      </c>
      <c r="E24" s="76" t="str">
        <f t="shared" si="9"/>
        <v>4Prod PVC</v>
      </c>
      <c r="F24" s="2" t="s">
        <v>605</v>
      </c>
      <c r="G24" s="22"/>
      <c r="H24" s="2" t="s">
        <v>21</v>
      </c>
      <c r="I24" s="3">
        <v>43173</v>
      </c>
      <c r="J24" s="2" t="s">
        <v>112</v>
      </c>
      <c r="K24" s="2" t="s">
        <v>1089</v>
      </c>
      <c r="L24" s="4"/>
      <c r="M24" s="4"/>
      <c r="N24" s="4" t="s">
        <v>779</v>
      </c>
      <c r="O24" s="2" t="s">
        <v>1928</v>
      </c>
      <c r="P24" s="2" t="s">
        <v>626</v>
      </c>
      <c r="Q24" s="4" t="s">
        <v>938</v>
      </c>
      <c r="R24" s="102" t="s">
        <v>939</v>
      </c>
      <c r="S24" s="102" t="s">
        <v>1022</v>
      </c>
      <c r="T24" s="3">
        <v>43465</v>
      </c>
      <c r="U24" s="3"/>
      <c r="V24" s="3"/>
      <c r="W24" s="3">
        <v>43521</v>
      </c>
      <c r="X24" s="80" t="str">
        <f t="shared" si="0"/>
        <v>a</v>
      </c>
      <c r="Y24" s="80" t="str">
        <f t="shared" si="1"/>
        <v/>
      </c>
      <c r="Z24" s="2"/>
      <c r="AA24" s="77" t="str">
        <f t="shared" si="2"/>
        <v>Close</v>
      </c>
      <c r="AB24" s="77">
        <f t="shared" si="4"/>
        <v>2018</v>
      </c>
      <c r="AC24" s="77" t="str">
        <f>IFERROR(VLOOKUP(IF($P24="","",MONTH($I24)),List!$I:$J,2,0),"")</f>
        <v>Maret</v>
      </c>
      <c r="AD24" s="77" t="str">
        <f>IFERROR(VLOOKUP(F24,List!$D:$E,2,0),"")</f>
        <v>Audit Internal (3 Bulanan)</v>
      </c>
      <c r="AE24" s="78">
        <f t="shared" si="5"/>
        <v>1</v>
      </c>
      <c r="AF24" s="77" t="str">
        <f t="shared" si="6"/>
        <v>All</v>
      </c>
      <c r="AG24" s="77" t="str">
        <f t="shared" si="7"/>
        <v>Open (Progress)</v>
      </c>
    </row>
    <row r="25" spans="1:33" s="72" customFormat="1" ht="71.25" x14ac:dyDescent="0.2">
      <c r="A25" s="67">
        <f t="shared" si="8"/>
        <v>20</v>
      </c>
      <c r="B25" s="76">
        <f>COUNTIF($F$6:$F25,$F25)</f>
        <v>20</v>
      </c>
      <c r="C25" s="76" t="str">
        <f t="shared" si="3"/>
        <v>20AI3B</v>
      </c>
      <c r="D25" s="76">
        <f>COUNTIF($H$6:$H25,$H25)</f>
        <v>5</v>
      </c>
      <c r="E25" s="76" t="str">
        <f t="shared" si="9"/>
        <v>5Prod PVC</v>
      </c>
      <c r="F25" s="2" t="s">
        <v>605</v>
      </c>
      <c r="G25" s="22"/>
      <c r="H25" s="2" t="s">
        <v>21</v>
      </c>
      <c r="I25" s="3">
        <v>43173</v>
      </c>
      <c r="J25" s="2" t="s">
        <v>112</v>
      </c>
      <c r="K25" s="2" t="s">
        <v>1089</v>
      </c>
      <c r="L25" s="4"/>
      <c r="M25" s="4"/>
      <c r="N25" s="4" t="s">
        <v>780</v>
      </c>
      <c r="O25" s="2" t="s">
        <v>1928</v>
      </c>
      <c r="P25" s="2" t="s">
        <v>627</v>
      </c>
      <c r="Q25" s="4" t="s">
        <v>940</v>
      </c>
      <c r="R25" s="102" t="s">
        <v>941</v>
      </c>
      <c r="S25" s="102" t="s">
        <v>1023</v>
      </c>
      <c r="T25" s="3">
        <v>43186</v>
      </c>
      <c r="U25" s="3"/>
      <c r="V25" s="3"/>
      <c r="W25" s="3">
        <v>43262</v>
      </c>
      <c r="X25" s="80" t="str">
        <f t="shared" si="0"/>
        <v>a</v>
      </c>
      <c r="Y25" s="80" t="str">
        <f t="shared" si="1"/>
        <v/>
      </c>
      <c r="Z25" s="2"/>
      <c r="AA25" s="77" t="str">
        <f t="shared" si="2"/>
        <v>Close</v>
      </c>
      <c r="AB25" s="77">
        <f t="shared" si="4"/>
        <v>2018</v>
      </c>
      <c r="AC25" s="77" t="str">
        <f>IFERROR(VLOOKUP(IF($P25="","",MONTH($I25)),List!$I:$J,2,0),"")</f>
        <v>Maret</v>
      </c>
      <c r="AD25" s="77" t="str">
        <f>IFERROR(VLOOKUP(F25,List!$D:$E,2,0),"")</f>
        <v>Audit Internal (3 Bulanan)</v>
      </c>
      <c r="AE25" s="78">
        <f t="shared" si="5"/>
        <v>1</v>
      </c>
      <c r="AF25" s="77" t="str">
        <f t="shared" si="6"/>
        <v>All</v>
      </c>
      <c r="AG25" s="77" t="str">
        <f t="shared" si="7"/>
        <v>Open (Progress)</v>
      </c>
    </row>
    <row r="26" spans="1:33" s="72" customFormat="1" ht="63" x14ac:dyDescent="0.2">
      <c r="A26" s="67">
        <f t="shared" si="8"/>
        <v>21</v>
      </c>
      <c r="B26" s="76">
        <f>COUNTIF($F$6:$F26,$F26)</f>
        <v>21</v>
      </c>
      <c r="C26" s="76" t="str">
        <f t="shared" si="3"/>
        <v>21AI3B</v>
      </c>
      <c r="D26" s="76">
        <f>COUNTIF($H$6:$H26,$H26)</f>
        <v>1</v>
      </c>
      <c r="E26" s="76" t="str">
        <f t="shared" si="9"/>
        <v>1Prod Assembling LV</v>
      </c>
      <c r="F26" s="2" t="s">
        <v>605</v>
      </c>
      <c r="G26" s="22"/>
      <c r="H26" s="2" t="s">
        <v>23</v>
      </c>
      <c r="I26" s="3">
        <v>43173</v>
      </c>
      <c r="J26" s="2" t="s">
        <v>202</v>
      </c>
      <c r="K26" s="2" t="s">
        <v>1089</v>
      </c>
      <c r="L26" s="4"/>
      <c r="M26" s="4"/>
      <c r="N26" s="4" t="s">
        <v>781</v>
      </c>
      <c r="O26" s="2" t="s">
        <v>1928</v>
      </c>
      <c r="P26" s="2" t="s">
        <v>628</v>
      </c>
      <c r="Q26" s="4"/>
      <c r="R26" s="102"/>
      <c r="S26" s="102"/>
      <c r="T26" s="3">
        <v>43203</v>
      </c>
      <c r="U26" s="3"/>
      <c r="V26" s="3"/>
      <c r="W26" s="3"/>
      <c r="X26" s="80" t="str">
        <f t="shared" si="0"/>
        <v/>
      </c>
      <c r="Y26" s="80" t="str">
        <f t="shared" si="1"/>
        <v>a</v>
      </c>
      <c r="Z26" s="2"/>
      <c r="AA26" s="77" t="str">
        <f t="shared" si="2"/>
        <v>Open (Progress)</v>
      </c>
      <c r="AB26" s="77">
        <f t="shared" si="4"/>
        <v>2018</v>
      </c>
      <c r="AC26" s="77" t="str">
        <f>IFERROR(VLOOKUP(IF($P26="","",MONTH($I26)),List!$I:$J,2,0),"")</f>
        <v>Maret</v>
      </c>
      <c r="AD26" s="77" t="str">
        <f>IFERROR(VLOOKUP(F26,List!$D:$E,2,0),"")</f>
        <v>Audit Internal (3 Bulanan)</v>
      </c>
      <c r="AE26" s="78">
        <f t="shared" si="5"/>
        <v>0</v>
      </c>
      <c r="AF26" s="77" t="str">
        <f t="shared" si="6"/>
        <v>All</v>
      </c>
      <c r="AG26" s="77" t="str">
        <f t="shared" si="7"/>
        <v/>
      </c>
    </row>
    <row r="27" spans="1:33" s="72" customFormat="1" ht="63" x14ac:dyDescent="0.2">
      <c r="A27" s="67">
        <f t="shared" si="8"/>
        <v>22</v>
      </c>
      <c r="B27" s="76">
        <f>COUNTIF($F$6:$F27,$F27)</f>
        <v>22</v>
      </c>
      <c r="C27" s="76" t="str">
        <f t="shared" si="3"/>
        <v>22AI3B</v>
      </c>
      <c r="D27" s="76">
        <f>COUNTIF($H$6:$H27,$H27)</f>
        <v>2</v>
      </c>
      <c r="E27" s="76" t="str">
        <f t="shared" si="9"/>
        <v>2Prod Assembling LV</v>
      </c>
      <c r="F27" s="2" t="s">
        <v>605</v>
      </c>
      <c r="G27" s="22"/>
      <c r="H27" s="2" t="s">
        <v>23</v>
      </c>
      <c r="I27" s="3">
        <v>43173</v>
      </c>
      <c r="J27" s="2" t="s">
        <v>112</v>
      </c>
      <c r="K27" s="2" t="s">
        <v>1089</v>
      </c>
      <c r="L27" s="4"/>
      <c r="M27" s="4"/>
      <c r="N27" s="4" t="s">
        <v>782</v>
      </c>
      <c r="O27" s="2" t="s">
        <v>1928</v>
      </c>
      <c r="P27" s="2" t="s">
        <v>629</v>
      </c>
      <c r="Q27" s="4"/>
      <c r="R27" s="102"/>
      <c r="S27" s="102"/>
      <c r="T27" s="3">
        <v>43203</v>
      </c>
      <c r="U27" s="3"/>
      <c r="V27" s="3"/>
      <c r="W27" s="3"/>
      <c r="X27" s="80" t="str">
        <f t="shared" si="0"/>
        <v/>
      </c>
      <c r="Y27" s="80" t="str">
        <f t="shared" si="1"/>
        <v>a</v>
      </c>
      <c r="Z27" s="2"/>
      <c r="AA27" s="77" t="str">
        <f t="shared" si="2"/>
        <v>Open (Progress)</v>
      </c>
      <c r="AB27" s="77">
        <f t="shared" si="4"/>
        <v>2018</v>
      </c>
      <c r="AC27" s="77" t="str">
        <f>IFERROR(VLOOKUP(IF($P27="","",MONTH($I27)),List!$I:$J,2,0),"")</f>
        <v>Maret</v>
      </c>
      <c r="AD27" s="77" t="str">
        <f>IFERROR(VLOOKUP(F27,List!$D:$E,2,0),"")</f>
        <v>Audit Internal (3 Bulanan)</v>
      </c>
      <c r="AE27" s="78">
        <f t="shared" si="5"/>
        <v>0</v>
      </c>
      <c r="AF27" s="77" t="str">
        <f t="shared" si="6"/>
        <v>All</v>
      </c>
      <c r="AG27" s="77" t="str">
        <f t="shared" si="7"/>
        <v/>
      </c>
    </row>
    <row r="28" spans="1:33" s="72" customFormat="1" ht="63" x14ac:dyDescent="0.2">
      <c r="A28" s="67">
        <f t="shared" si="8"/>
        <v>23</v>
      </c>
      <c r="B28" s="76">
        <f>COUNTIF($F$6:$F28,$F28)</f>
        <v>23</v>
      </c>
      <c r="C28" s="76" t="str">
        <f t="shared" si="3"/>
        <v>23AI3B</v>
      </c>
      <c r="D28" s="76">
        <f>COUNTIF($H$6:$H28,$H28)</f>
        <v>3</v>
      </c>
      <c r="E28" s="76" t="str">
        <f t="shared" si="9"/>
        <v>3Prod Assembling LV</v>
      </c>
      <c r="F28" s="2" t="s">
        <v>605</v>
      </c>
      <c r="G28" s="22"/>
      <c r="H28" s="2" t="s">
        <v>23</v>
      </c>
      <c r="I28" s="3">
        <v>43173</v>
      </c>
      <c r="J28" s="2" t="s">
        <v>112</v>
      </c>
      <c r="K28" s="2" t="s">
        <v>1089</v>
      </c>
      <c r="L28" s="4"/>
      <c r="M28" s="4"/>
      <c r="N28" s="4" t="s">
        <v>783</v>
      </c>
      <c r="O28" s="2" t="s">
        <v>1928</v>
      </c>
      <c r="P28" s="2" t="s">
        <v>630</v>
      </c>
      <c r="Q28" s="4"/>
      <c r="R28" s="102"/>
      <c r="S28" s="102"/>
      <c r="T28" s="3">
        <v>43203</v>
      </c>
      <c r="U28" s="3"/>
      <c r="V28" s="3"/>
      <c r="W28" s="3"/>
      <c r="X28" s="80" t="str">
        <f t="shared" si="0"/>
        <v/>
      </c>
      <c r="Y28" s="80" t="str">
        <f t="shared" si="1"/>
        <v>a</v>
      </c>
      <c r="Z28" s="2"/>
      <c r="AA28" s="77" t="str">
        <f t="shared" si="2"/>
        <v>Open (Progress)</v>
      </c>
      <c r="AB28" s="77">
        <f t="shared" si="4"/>
        <v>2018</v>
      </c>
      <c r="AC28" s="77" t="str">
        <f>IFERROR(VLOOKUP(IF($P28="","",MONTH($I28)),List!$I:$J,2,0),"")</f>
        <v>Maret</v>
      </c>
      <c r="AD28" s="77" t="str">
        <f>IFERROR(VLOOKUP(F28,List!$D:$E,2,0),"")</f>
        <v>Audit Internal (3 Bulanan)</v>
      </c>
      <c r="AE28" s="78">
        <f t="shared" si="5"/>
        <v>0</v>
      </c>
      <c r="AF28" s="77" t="str">
        <f t="shared" si="6"/>
        <v>All</v>
      </c>
      <c r="AG28" s="77" t="str">
        <f t="shared" si="7"/>
        <v/>
      </c>
    </row>
    <row r="29" spans="1:33" s="72" customFormat="1" ht="63" x14ac:dyDescent="0.2">
      <c r="A29" s="67">
        <f t="shared" si="8"/>
        <v>24</v>
      </c>
      <c r="B29" s="76">
        <f>COUNTIF($F$6:$F29,$F29)</f>
        <v>24</v>
      </c>
      <c r="C29" s="76" t="str">
        <f t="shared" si="3"/>
        <v>24AI3B</v>
      </c>
      <c r="D29" s="76">
        <f>COUNTIF($H$6:$H29,$H29)</f>
        <v>4</v>
      </c>
      <c r="E29" s="76" t="str">
        <f t="shared" si="9"/>
        <v>4Prod Assembling LV</v>
      </c>
      <c r="F29" s="2" t="s">
        <v>605</v>
      </c>
      <c r="G29" s="22"/>
      <c r="H29" s="2" t="s">
        <v>23</v>
      </c>
      <c r="I29" s="3">
        <v>43173</v>
      </c>
      <c r="J29" s="2" t="s">
        <v>112</v>
      </c>
      <c r="K29" s="2" t="s">
        <v>1089</v>
      </c>
      <c r="L29" s="4"/>
      <c r="M29" s="4"/>
      <c r="N29" s="4" t="s">
        <v>784</v>
      </c>
      <c r="O29" s="2" t="s">
        <v>1928</v>
      </c>
      <c r="P29" s="2" t="s">
        <v>631</v>
      </c>
      <c r="Q29" s="4"/>
      <c r="R29" s="102"/>
      <c r="S29" s="102"/>
      <c r="T29" s="3">
        <v>43203</v>
      </c>
      <c r="U29" s="3"/>
      <c r="V29" s="3"/>
      <c r="W29" s="3"/>
      <c r="X29" s="80" t="str">
        <f t="shared" si="0"/>
        <v/>
      </c>
      <c r="Y29" s="80" t="str">
        <f t="shared" si="1"/>
        <v>a</v>
      </c>
      <c r="Z29" s="2"/>
      <c r="AA29" s="77" t="str">
        <f t="shared" si="2"/>
        <v>Open (Progress)</v>
      </c>
      <c r="AB29" s="77">
        <f t="shared" si="4"/>
        <v>2018</v>
      </c>
      <c r="AC29" s="77" t="str">
        <f>IFERROR(VLOOKUP(IF($P29="","",MONTH($I29)),List!$I:$J,2,0),"")</f>
        <v>Maret</v>
      </c>
      <c r="AD29" s="77" t="str">
        <f>IFERROR(VLOOKUP(F29,List!$D:$E,2,0),"")</f>
        <v>Audit Internal (3 Bulanan)</v>
      </c>
      <c r="AE29" s="78">
        <f t="shared" si="5"/>
        <v>0</v>
      </c>
      <c r="AF29" s="77" t="str">
        <f t="shared" si="6"/>
        <v>All</v>
      </c>
      <c r="AG29" s="77" t="str">
        <f t="shared" si="7"/>
        <v/>
      </c>
    </row>
    <row r="30" spans="1:33" s="72" customFormat="1" ht="63" x14ac:dyDescent="0.2">
      <c r="A30" s="67">
        <f t="shared" si="8"/>
        <v>25</v>
      </c>
      <c r="B30" s="76">
        <f>COUNTIF($F$6:$F30,$F30)</f>
        <v>25</v>
      </c>
      <c r="C30" s="76" t="str">
        <f t="shared" si="3"/>
        <v>25AI3B</v>
      </c>
      <c r="D30" s="76">
        <f>COUNTIF($H$6:$H30,$H30)</f>
        <v>5</v>
      </c>
      <c r="E30" s="76" t="str">
        <f t="shared" si="9"/>
        <v>5Prod Assembling LV</v>
      </c>
      <c r="F30" s="2" t="s">
        <v>605</v>
      </c>
      <c r="G30" s="22"/>
      <c r="H30" s="2" t="s">
        <v>23</v>
      </c>
      <c r="I30" s="3">
        <v>43173</v>
      </c>
      <c r="J30" s="2" t="s">
        <v>112</v>
      </c>
      <c r="K30" s="2" t="s">
        <v>1089</v>
      </c>
      <c r="L30" s="4"/>
      <c r="M30" s="4"/>
      <c r="N30" s="4" t="s">
        <v>785</v>
      </c>
      <c r="O30" s="2" t="s">
        <v>1928</v>
      </c>
      <c r="P30" s="2" t="s">
        <v>632</v>
      </c>
      <c r="Q30" s="4" t="s">
        <v>942</v>
      </c>
      <c r="R30" s="102" t="s">
        <v>943</v>
      </c>
      <c r="S30" s="102" t="s">
        <v>1024</v>
      </c>
      <c r="T30" s="3">
        <v>43211</v>
      </c>
      <c r="U30" s="3"/>
      <c r="V30" s="3"/>
      <c r="W30" s="3"/>
      <c r="X30" s="80" t="str">
        <f t="shared" si="0"/>
        <v/>
      </c>
      <c r="Y30" s="80" t="str">
        <f t="shared" si="1"/>
        <v>a</v>
      </c>
      <c r="Z30" s="2"/>
      <c r="AA30" s="77" t="str">
        <f t="shared" si="2"/>
        <v>Open (Progress)</v>
      </c>
      <c r="AB30" s="77">
        <f t="shared" si="4"/>
        <v>2018</v>
      </c>
      <c r="AC30" s="77" t="str">
        <f>IFERROR(VLOOKUP(IF($P30="","",MONTH($I30)),List!$I:$J,2,0),"")</f>
        <v>Maret</v>
      </c>
      <c r="AD30" s="77" t="str">
        <f>IFERROR(VLOOKUP(F30,List!$D:$E,2,0),"")</f>
        <v>Audit Internal (3 Bulanan)</v>
      </c>
      <c r="AE30" s="78">
        <f t="shared" si="5"/>
        <v>0</v>
      </c>
      <c r="AF30" s="77" t="str">
        <f t="shared" si="6"/>
        <v>All</v>
      </c>
      <c r="AG30" s="77" t="str">
        <f t="shared" si="7"/>
        <v/>
      </c>
    </row>
    <row r="31" spans="1:33" s="72" customFormat="1" ht="63" x14ac:dyDescent="0.2">
      <c r="A31" s="67">
        <f t="shared" si="8"/>
        <v>26</v>
      </c>
      <c r="B31" s="76">
        <f>COUNTIF($F$6:$F31,$F31)</f>
        <v>26</v>
      </c>
      <c r="C31" s="76" t="str">
        <f t="shared" si="3"/>
        <v>26AI3B</v>
      </c>
      <c r="D31" s="76">
        <f>COUNTIF($H$6:$H31,$H31)</f>
        <v>6</v>
      </c>
      <c r="E31" s="76" t="str">
        <f t="shared" si="9"/>
        <v>6Prod Assembling LV</v>
      </c>
      <c r="F31" s="2" t="s">
        <v>605</v>
      </c>
      <c r="G31" s="22"/>
      <c r="H31" s="2" t="s">
        <v>23</v>
      </c>
      <c r="I31" s="3">
        <v>43173</v>
      </c>
      <c r="J31" s="2" t="s">
        <v>607</v>
      </c>
      <c r="K31" s="2" t="s">
        <v>1089</v>
      </c>
      <c r="L31" s="4"/>
      <c r="M31" s="4"/>
      <c r="N31" s="4" t="s">
        <v>786</v>
      </c>
      <c r="O31" s="2" t="s">
        <v>1928</v>
      </c>
      <c r="P31" s="2" t="s">
        <v>633</v>
      </c>
      <c r="Q31" s="4" t="s">
        <v>944</v>
      </c>
      <c r="R31" s="102" t="s">
        <v>945</v>
      </c>
      <c r="S31" s="102" t="s">
        <v>1025</v>
      </c>
      <c r="T31" s="3">
        <v>43195</v>
      </c>
      <c r="U31" s="3"/>
      <c r="V31" s="3"/>
      <c r="W31" s="3"/>
      <c r="X31" s="80" t="str">
        <f t="shared" si="0"/>
        <v/>
      </c>
      <c r="Y31" s="80" t="str">
        <f t="shared" si="1"/>
        <v>a</v>
      </c>
      <c r="Z31" s="2"/>
      <c r="AA31" s="77" t="str">
        <f t="shared" si="2"/>
        <v>Open (Progress)</v>
      </c>
      <c r="AB31" s="77">
        <f t="shared" si="4"/>
        <v>2018</v>
      </c>
      <c r="AC31" s="77" t="str">
        <f>IFERROR(VLOOKUP(IF($P31="","",MONTH($I31)),List!$I:$J,2,0),"")</f>
        <v>Maret</v>
      </c>
      <c r="AD31" s="77" t="str">
        <f>IFERROR(VLOOKUP(F31,List!$D:$E,2,0),"")</f>
        <v>Audit Internal (3 Bulanan)</v>
      </c>
      <c r="AE31" s="78">
        <f t="shared" si="5"/>
        <v>0</v>
      </c>
      <c r="AF31" s="77" t="str">
        <f t="shared" si="6"/>
        <v>All</v>
      </c>
      <c r="AG31" s="77" t="str">
        <f t="shared" si="7"/>
        <v/>
      </c>
    </row>
    <row r="32" spans="1:33" s="72" customFormat="1" ht="78.75" x14ac:dyDescent="0.2">
      <c r="A32" s="67">
        <f t="shared" si="8"/>
        <v>27</v>
      </c>
      <c r="B32" s="76">
        <f>COUNTIF($F$6:$F32,$F32)</f>
        <v>27</v>
      </c>
      <c r="C32" s="76" t="str">
        <f t="shared" si="3"/>
        <v>27AI3B</v>
      </c>
      <c r="D32" s="76">
        <f>COUNTIF($H$6:$H32,$H32)</f>
        <v>1</v>
      </c>
      <c r="E32" s="76" t="str">
        <f t="shared" si="9"/>
        <v>1Prod Assembling MV/HV</v>
      </c>
      <c r="F32" s="2" t="s">
        <v>605</v>
      </c>
      <c r="G32" s="22"/>
      <c r="H32" s="2" t="s">
        <v>24</v>
      </c>
      <c r="I32" s="3">
        <v>43173</v>
      </c>
      <c r="J32" s="2" t="s">
        <v>112</v>
      </c>
      <c r="K32" s="2" t="s">
        <v>1089</v>
      </c>
      <c r="L32" s="4"/>
      <c r="M32" s="4"/>
      <c r="N32" s="4" t="s">
        <v>787</v>
      </c>
      <c r="O32" s="2" t="s">
        <v>1928</v>
      </c>
      <c r="P32" s="2" t="s">
        <v>634</v>
      </c>
      <c r="Q32" s="4" t="s">
        <v>946</v>
      </c>
      <c r="R32" s="102" t="s">
        <v>947</v>
      </c>
      <c r="S32" s="102" t="s">
        <v>1026</v>
      </c>
      <c r="T32" s="3">
        <v>43251</v>
      </c>
      <c r="U32" s="3">
        <v>43404</v>
      </c>
      <c r="V32" s="3"/>
      <c r="W32" s="3"/>
      <c r="X32" s="80" t="str">
        <f t="shared" si="0"/>
        <v/>
      </c>
      <c r="Y32" s="80" t="str">
        <f t="shared" si="1"/>
        <v>a</v>
      </c>
      <c r="Z32" s="2"/>
      <c r="AA32" s="77" t="str">
        <f t="shared" si="2"/>
        <v>Reschedule 1x</v>
      </c>
      <c r="AB32" s="77">
        <f t="shared" si="4"/>
        <v>2018</v>
      </c>
      <c r="AC32" s="77" t="str">
        <f>IFERROR(VLOOKUP(IF($P32="","",MONTH($I32)),List!$I:$J,2,0),"")</f>
        <v>Maret</v>
      </c>
      <c r="AD32" s="77" t="str">
        <f>IFERROR(VLOOKUP(F32,List!$D:$E,2,0),"")</f>
        <v>Audit Internal (3 Bulanan)</v>
      </c>
      <c r="AE32" s="78">
        <f t="shared" si="5"/>
        <v>0</v>
      </c>
      <c r="AF32" s="77" t="str">
        <f t="shared" si="6"/>
        <v>All</v>
      </c>
      <c r="AG32" s="77" t="str">
        <f t="shared" si="7"/>
        <v/>
      </c>
    </row>
    <row r="33" spans="1:33" s="72" customFormat="1" ht="63" x14ac:dyDescent="0.2">
      <c r="A33" s="67">
        <f t="shared" si="8"/>
        <v>28</v>
      </c>
      <c r="B33" s="76">
        <f>COUNTIF($F$6:$F33,$F33)</f>
        <v>28</v>
      </c>
      <c r="C33" s="76" t="str">
        <f t="shared" si="3"/>
        <v>28AI3B</v>
      </c>
      <c r="D33" s="76">
        <f>COUNTIF($H$6:$H33,$H33)</f>
        <v>7</v>
      </c>
      <c r="E33" s="76" t="str">
        <f t="shared" si="9"/>
        <v>7Prod Assembling LV</v>
      </c>
      <c r="F33" s="2" t="s">
        <v>605</v>
      </c>
      <c r="G33" s="22"/>
      <c r="H33" s="2" t="s">
        <v>23</v>
      </c>
      <c r="I33" s="3">
        <v>43173</v>
      </c>
      <c r="J33" s="2" t="s">
        <v>112</v>
      </c>
      <c r="K33" s="2" t="s">
        <v>1089</v>
      </c>
      <c r="L33" s="4"/>
      <c r="M33" s="4"/>
      <c r="N33" s="4" t="s">
        <v>788</v>
      </c>
      <c r="O33" s="2" t="s">
        <v>1928</v>
      </c>
      <c r="P33" s="2" t="s">
        <v>635</v>
      </c>
      <c r="Q33" s="4" t="s">
        <v>948</v>
      </c>
      <c r="R33" s="102" t="s">
        <v>949</v>
      </c>
      <c r="S33" s="102" t="s">
        <v>1027</v>
      </c>
      <c r="T33" s="3">
        <v>43186</v>
      </c>
      <c r="U33" s="3"/>
      <c r="V33" s="3"/>
      <c r="W33" s="3"/>
      <c r="X33" s="80" t="str">
        <f t="shared" si="0"/>
        <v/>
      </c>
      <c r="Y33" s="80" t="str">
        <f t="shared" si="1"/>
        <v>a</v>
      </c>
      <c r="Z33" s="2"/>
      <c r="AA33" s="77" t="str">
        <f t="shared" si="2"/>
        <v>Open (Progress)</v>
      </c>
      <c r="AB33" s="77">
        <f t="shared" si="4"/>
        <v>2018</v>
      </c>
      <c r="AC33" s="77" t="str">
        <f>IFERROR(VLOOKUP(IF($P33="","",MONTH($I33)),List!$I:$J,2,0),"")</f>
        <v>Maret</v>
      </c>
      <c r="AD33" s="77" t="str">
        <f>IFERROR(VLOOKUP(F33,List!$D:$E,2,0),"")</f>
        <v>Audit Internal (3 Bulanan)</v>
      </c>
      <c r="AE33" s="78">
        <f t="shared" si="5"/>
        <v>0</v>
      </c>
      <c r="AF33" s="77" t="str">
        <f t="shared" si="6"/>
        <v>All</v>
      </c>
      <c r="AG33" s="77" t="str">
        <f t="shared" si="7"/>
        <v/>
      </c>
    </row>
    <row r="34" spans="1:33" s="72" customFormat="1" ht="71.25" x14ac:dyDescent="0.2">
      <c r="A34" s="67">
        <f t="shared" si="8"/>
        <v>29</v>
      </c>
      <c r="B34" s="76">
        <f>COUNTIF($F$6:$F34,$F34)</f>
        <v>29</v>
      </c>
      <c r="C34" s="76" t="str">
        <f t="shared" si="3"/>
        <v>29AI3B</v>
      </c>
      <c r="D34" s="76">
        <f>COUNTIF($H$6:$H34,$H34)</f>
        <v>1</v>
      </c>
      <c r="E34" s="76" t="str">
        <f t="shared" si="9"/>
        <v>1QC</v>
      </c>
      <c r="F34" s="2" t="s">
        <v>605</v>
      </c>
      <c r="G34" s="22"/>
      <c r="H34" s="2" t="s">
        <v>25</v>
      </c>
      <c r="I34" s="3">
        <v>43173</v>
      </c>
      <c r="J34" s="2" t="s">
        <v>607</v>
      </c>
      <c r="K34" s="2" t="s">
        <v>1089</v>
      </c>
      <c r="L34" s="4"/>
      <c r="M34" s="4"/>
      <c r="N34" s="4" t="s">
        <v>789</v>
      </c>
      <c r="O34" s="2" t="s">
        <v>1928</v>
      </c>
      <c r="P34" s="2" t="s">
        <v>636</v>
      </c>
      <c r="Q34" s="4" t="s">
        <v>950</v>
      </c>
      <c r="R34" s="102" t="s">
        <v>951</v>
      </c>
      <c r="S34" s="102"/>
      <c r="T34" s="3">
        <v>43192</v>
      </c>
      <c r="U34" s="3"/>
      <c r="V34" s="3"/>
      <c r="W34" s="3">
        <v>43192</v>
      </c>
      <c r="X34" s="80" t="str">
        <f t="shared" si="0"/>
        <v>a</v>
      </c>
      <c r="Y34" s="80" t="str">
        <f t="shared" si="1"/>
        <v/>
      </c>
      <c r="Z34" s="2"/>
      <c r="AA34" s="77" t="str">
        <f t="shared" si="2"/>
        <v>Close</v>
      </c>
      <c r="AB34" s="77">
        <f t="shared" si="4"/>
        <v>2018</v>
      </c>
      <c r="AC34" s="77" t="str">
        <f>IFERROR(VLOOKUP(IF($P34="","",MONTH($I34)),List!$I:$J,2,0),"")</f>
        <v>Maret</v>
      </c>
      <c r="AD34" s="77" t="str">
        <f>IFERROR(VLOOKUP(F34,List!$D:$E,2,0),"")</f>
        <v>Audit Internal (3 Bulanan)</v>
      </c>
      <c r="AE34" s="78">
        <f t="shared" si="5"/>
        <v>1</v>
      </c>
      <c r="AF34" s="77" t="str">
        <f t="shared" si="6"/>
        <v>All</v>
      </c>
      <c r="AG34" s="77" t="str">
        <f t="shared" si="7"/>
        <v>Open (Progress)</v>
      </c>
    </row>
    <row r="35" spans="1:33" s="72" customFormat="1" ht="71.25" x14ac:dyDescent="0.2">
      <c r="A35" s="67">
        <f t="shared" si="8"/>
        <v>30</v>
      </c>
      <c r="B35" s="76">
        <f>COUNTIF($F$6:$F35,$F35)</f>
        <v>30</v>
      </c>
      <c r="C35" s="76" t="str">
        <f t="shared" si="3"/>
        <v>30AI3B</v>
      </c>
      <c r="D35" s="76">
        <f>COUNTIF($H$6:$H35,$H35)</f>
        <v>2</v>
      </c>
      <c r="E35" s="76" t="str">
        <f t="shared" si="9"/>
        <v>2QC</v>
      </c>
      <c r="F35" s="2" t="s">
        <v>605</v>
      </c>
      <c r="G35" s="22"/>
      <c r="H35" s="2" t="s">
        <v>25</v>
      </c>
      <c r="I35" s="3">
        <v>43173</v>
      </c>
      <c r="J35" s="2" t="s">
        <v>112</v>
      </c>
      <c r="K35" s="2" t="s">
        <v>1089</v>
      </c>
      <c r="L35" s="4"/>
      <c r="M35" s="4"/>
      <c r="N35" s="4" t="s">
        <v>790</v>
      </c>
      <c r="O35" s="2" t="s">
        <v>1928</v>
      </c>
      <c r="P35" s="2" t="s">
        <v>637</v>
      </c>
      <c r="Q35" s="4" t="s">
        <v>952</v>
      </c>
      <c r="R35" s="102" t="s">
        <v>953</v>
      </c>
      <c r="S35" s="102" t="s">
        <v>1028</v>
      </c>
      <c r="T35" s="3">
        <v>43200</v>
      </c>
      <c r="U35" s="3"/>
      <c r="V35" s="3"/>
      <c r="W35" s="3">
        <v>43312</v>
      </c>
      <c r="X35" s="80" t="str">
        <f t="shared" si="0"/>
        <v>a</v>
      </c>
      <c r="Y35" s="80" t="str">
        <f t="shared" si="1"/>
        <v/>
      </c>
      <c r="Z35" s="2"/>
      <c r="AA35" s="77" t="str">
        <f t="shared" si="2"/>
        <v>Close</v>
      </c>
      <c r="AB35" s="77">
        <f t="shared" si="4"/>
        <v>2018</v>
      </c>
      <c r="AC35" s="77" t="str">
        <f>IFERROR(VLOOKUP(IF($P35="","",MONTH($I35)),List!$I:$J,2,0),"")</f>
        <v>Maret</v>
      </c>
      <c r="AD35" s="77" t="str">
        <f>IFERROR(VLOOKUP(F35,List!$D:$E,2,0),"")</f>
        <v>Audit Internal (3 Bulanan)</v>
      </c>
      <c r="AE35" s="78">
        <f t="shared" si="5"/>
        <v>1</v>
      </c>
      <c r="AF35" s="77" t="str">
        <f t="shared" si="6"/>
        <v>All</v>
      </c>
      <c r="AG35" s="77" t="str">
        <f t="shared" si="7"/>
        <v>Open (Progress)</v>
      </c>
    </row>
    <row r="36" spans="1:33" s="72" customFormat="1" ht="57" x14ac:dyDescent="0.2">
      <c r="A36" s="67">
        <f t="shared" si="8"/>
        <v>31</v>
      </c>
      <c r="B36" s="76">
        <f>COUNTIF($F$6:$F36,$F36)</f>
        <v>31</v>
      </c>
      <c r="C36" s="76" t="str">
        <f t="shared" si="3"/>
        <v>31AI3B</v>
      </c>
      <c r="D36" s="76">
        <f>COUNTIF($H$6:$H36,$H36)</f>
        <v>3</v>
      </c>
      <c r="E36" s="76" t="str">
        <f t="shared" si="9"/>
        <v>3QC</v>
      </c>
      <c r="F36" s="2" t="s">
        <v>605</v>
      </c>
      <c r="G36" s="22"/>
      <c r="H36" s="2" t="s">
        <v>25</v>
      </c>
      <c r="I36" s="3">
        <v>43173</v>
      </c>
      <c r="J36" s="2" t="s">
        <v>112</v>
      </c>
      <c r="K36" s="2" t="s">
        <v>1089</v>
      </c>
      <c r="L36" s="4"/>
      <c r="M36" s="4"/>
      <c r="N36" s="4" t="s">
        <v>791</v>
      </c>
      <c r="O36" s="2" t="s">
        <v>1928</v>
      </c>
      <c r="P36" s="2" t="s">
        <v>638</v>
      </c>
      <c r="Q36" s="4" t="s">
        <v>954</v>
      </c>
      <c r="R36" s="102" t="s">
        <v>955</v>
      </c>
      <c r="S36" s="102" t="s">
        <v>1029</v>
      </c>
      <c r="T36" s="3">
        <v>43189</v>
      </c>
      <c r="U36" s="3"/>
      <c r="V36" s="3"/>
      <c r="W36" s="3">
        <v>43297</v>
      </c>
      <c r="X36" s="80" t="str">
        <f t="shared" si="0"/>
        <v>a</v>
      </c>
      <c r="Y36" s="80" t="str">
        <f t="shared" si="1"/>
        <v/>
      </c>
      <c r="Z36" s="2"/>
      <c r="AA36" s="77" t="str">
        <f t="shared" si="2"/>
        <v>Close</v>
      </c>
      <c r="AB36" s="77">
        <f t="shared" si="4"/>
        <v>2018</v>
      </c>
      <c r="AC36" s="77" t="str">
        <f>IFERROR(VLOOKUP(IF($P36="","",MONTH($I36)),List!$I:$J,2,0),"")</f>
        <v>Maret</v>
      </c>
      <c r="AD36" s="77" t="str">
        <f>IFERROR(VLOOKUP(F36,List!$D:$E,2,0),"")</f>
        <v>Audit Internal (3 Bulanan)</v>
      </c>
      <c r="AE36" s="78">
        <f t="shared" si="5"/>
        <v>1</v>
      </c>
      <c r="AF36" s="77" t="str">
        <f t="shared" si="6"/>
        <v>All</v>
      </c>
      <c r="AG36" s="77" t="str">
        <f t="shared" si="7"/>
        <v>Open (Progress)</v>
      </c>
    </row>
    <row r="37" spans="1:33" s="72" customFormat="1" ht="128.25" x14ac:dyDescent="0.2">
      <c r="A37" s="67">
        <f t="shared" si="8"/>
        <v>32</v>
      </c>
      <c r="B37" s="76">
        <f>COUNTIF($F$6:$F37,$F37)</f>
        <v>32</v>
      </c>
      <c r="C37" s="76" t="str">
        <f t="shared" si="3"/>
        <v>32AI3B</v>
      </c>
      <c r="D37" s="76">
        <f>COUNTIF($H$6:$H37,$H37)</f>
        <v>4</v>
      </c>
      <c r="E37" s="76" t="str">
        <f t="shared" si="9"/>
        <v>4QC</v>
      </c>
      <c r="F37" s="2" t="s">
        <v>605</v>
      </c>
      <c r="G37" s="22"/>
      <c r="H37" s="2" t="s">
        <v>25</v>
      </c>
      <c r="I37" s="3">
        <v>43173</v>
      </c>
      <c r="J37" s="2" t="s">
        <v>112</v>
      </c>
      <c r="K37" s="2" t="s">
        <v>1089</v>
      </c>
      <c r="L37" s="4"/>
      <c r="M37" s="4"/>
      <c r="N37" s="4" t="s">
        <v>792</v>
      </c>
      <c r="O37" s="2" t="s">
        <v>1928</v>
      </c>
      <c r="P37" s="2" t="s">
        <v>639</v>
      </c>
      <c r="Q37" s="4" t="s">
        <v>956</v>
      </c>
      <c r="R37" s="102" t="s">
        <v>957</v>
      </c>
      <c r="S37" s="102"/>
      <c r="T37" s="3">
        <v>43180</v>
      </c>
      <c r="U37" s="3"/>
      <c r="V37" s="3"/>
      <c r="W37" s="3">
        <v>43181</v>
      </c>
      <c r="X37" s="80" t="str">
        <f t="shared" si="0"/>
        <v>a</v>
      </c>
      <c r="Y37" s="80" t="str">
        <f t="shared" si="1"/>
        <v/>
      </c>
      <c r="Z37" s="2"/>
      <c r="AA37" s="77" t="str">
        <f t="shared" si="2"/>
        <v>Close</v>
      </c>
      <c r="AB37" s="77">
        <f t="shared" si="4"/>
        <v>2018</v>
      </c>
      <c r="AC37" s="77" t="str">
        <f>IFERROR(VLOOKUP(IF($P37="","",MONTH($I37)),List!$I:$J,2,0),"")</f>
        <v>Maret</v>
      </c>
      <c r="AD37" s="77" t="str">
        <f>IFERROR(VLOOKUP(F37,List!$D:$E,2,0),"")</f>
        <v>Audit Internal (3 Bulanan)</v>
      </c>
      <c r="AE37" s="78">
        <f t="shared" si="5"/>
        <v>1</v>
      </c>
      <c r="AF37" s="77" t="str">
        <f t="shared" si="6"/>
        <v>All</v>
      </c>
      <c r="AG37" s="77" t="str">
        <f t="shared" si="7"/>
        <v>Open (Progress)</v>
      </c>
    </row>
    <row r="38" spans="1:33" s="72" customFormat="1" ht="142.5" x14ac:dyDescent="0.2">
      <c r="A38" s="67">
        <f t="shared" si="8"/>
        <v>33</v>
      </c>
      <c r="B38" s="76">
        <f>COUNTIF($F$6:$F38,$F38)</f>
        <v>33</v>
      </c>
      <c r="C38" s="76" t="str">
        <f t="shared" si="3"/>
        <v>33AI3B</v>
      </c>
      <c r="D38" s="76">
        <f>COUNTIF($H$6:$H38,$H38)</f>
        <v>5</v>
      </c>
      <c r="E38" s="76" t="str">
        <f t="shared" si="9"/>
        <v>5QC</v>
      </c>
      <c r="F38" s="2" t="s">
        <v>605</v>
      </c>
      <c r="G38" s="22"/>
      <c r="H38" s="2" t="s">
        <v>25</v>
      </c>
      <c r="I38" s="3">
        <v>43173</v>
      </c>
      <c r="J38" s="2" t="s">
        <v>112</v>
      </c>
      <c r="K38" s="2" t="s">
        <v>1089</v>
      </c>
      <c r="L38" s="4"/>
      <c r="M38" s="4"/>
      <c r="N38" s="4" t="s">
        <v>793</v>
      </c>
      <c r="O38" s="2" t="s">
        <v>1928</v>
      </c>
      <c r="P38" s="2" t="s">
        <v>640</v>
      </c>
      <c r="Q38" s="4"/>
      <c r="R38" s="102"/>
      <c r="S38" s="102"/>
      <c r="T38" s="3">
        <v>43203</v>
      </c>
      <c r="U38" s="3"/>
      <c r="V38" s="3"/>
      <c r="W38" s="3"/>
      <c r="X38" s="80" t="str">
        <f t="shared" si="0"/>
        <v/>
      </c>
      <c r="Y38" s="80" t="str">
        <f t="shared" si="1"/>
        <v>a</v>
      </c>
      <c r="Z38" s="2"/>
      <c r="AA38" s="77" t="str">
        <f t="shared" si="2"/>
        <v>Open (Progress)</v>
      </c>
      <c r="AB38" s="77">
        <f t="shared" si="4"/>
        <v>2018</v>
      </c>
      <c r="AC38" s="77" t="str">
        <f>IFERROR(VLOOKUP(IF($P38="","",MONTH($I38)),List!$I:$J,2,0),"")</f>
        <v>Maret</v>
      </c>
      <c r="AD38" s="77" t="str">
        <f>IFERROR(VLOOKUP(F38,List!$D:$E,2,0),"")</f>
        <v>Audit Internal (3 Bulanan)</v>
      </c>
      <c r="AE38" s="78">
        <f t="shared" si="5"/>
        <v>0</v>
      </c>
      <c r="AF38" s="77" t="str">
        <f t="shared" si="6"/>
        <v>All</v>
      </c>
      <c r="AG38" s="77" t="str">
        <f t="shared" si="7"/>
        <v/>
      </c>
    </row>
    <row r="39" spans="1:33" s="72" customFormat="1" ht="31.5" x14ac:dyDescent="0.2">
      <c r="A39" s="67">
        <f t="shared" si="8"/>
        <v>34</v>
      </c>
      <c r="B39" s="76">
        <f>COUNTIF($F$6:$F39,$F39)</f>
        <v>34</v>
      </c>
      <c r="C39" s="76" t="str">
        <f t="shared" si="3"/>
        <v>34AI3B</v>
      </c>
      <c r="D39" s="76">
        <f>COUNTIF($H$6:$H39,$H39)</f>
        <v>6</v>
      </c>
      <c r="E39" s="76" t="str">
        <f t="shared" si="9"/>
        <v>6QC</v>
      </c>
      <c r="F39" s="2" t="s">
        <v>605</v>
      </c>
      <c r="G39" s="22"/>
      <c r="H39" s="2" t="s">
        <v>25</v>
      </c>
      <c r="I39" s="3">
        <v>43173</v>
      </c>
      <c r="J39" s="2" t="s">
        <v>112</v>
      </c>
      <c r="K39" s="2" t="s">
        <v>1089</v>
      </c>
      <c r="L39" s="4"/>
      <c r="M39" s="4"/>
      <c r="N39" s="4" t="s">
        <v>794</v>
      </c>
      <c r="O39" s="2" t="s">
        <v>1928</v>
      </c>
      <c r="P39" s="2" t="s">
        <v>641</v>
      </c>
      <c r="Q39" s="4" t="s">
        <v>958</v>
      </c>
      <c r="R39" s="102" t="s">
        <v>959</v>
      </c>
      <c r="S39" s="102"/>
      <c r="T39" s="3">
        <v>43192</v>
      </c>
      <c r="U39" s="3"/>
      <c r="V39" s="3"/>
      <c r="W39" s="3">
        <v>43192</v>
      </c>
      <c r="X39" s="80" t="str">
        <f t="shared" si="0"/>
        <v>a</v>
      </c>
      <c r="Y39" s="80" t="str">
        <f t="shared" si="1"/>
        <v/>
      </c>
      <c r="Z39" s="2"/>
      <c r="AA39" s="77" t="str">
        <f t="shared" si="2"/>
        <v>Close</v>
      </c>
      <c r="AB39" s="77">
        <f t="shared" si="4"/>
        <v>2018</v>
      </c>
      <c r="AC39" s="77" t="str">
        <f>IFERROR(VLOOKUP(IF($P39="","",MONTH($I39)),List!$I:$J,2,0),"")</f>
        <v>Maret</v>
      </c>
      <c r="AD39" s="77" t="str">
        <f>IFERROR(VLOOKUP(F39,List!$D:$E,2,0),"")</f>
        <v>Audit Internal (3 Bulanan)</v>
      </c>
      <c r="AE39" s="78">
        <f t="shared" si="5"/>
        <v>1</v>
      </c>
      <c r="AF39" s="77" t="str">
        <f t="shared" si="6"/>
        <v>All</v>
      </c>
      <c r="AG39" s="77" t="str">
        <f t="shared" si="7"/>
        <v>Open (Progress)</v>
      </c>
    </row>
    <row r="40" spans="1:33" s="72" customFormat="1" ht="57" x14ac:dyDescent="0.2">
      <c r="A40" s="67">
        <f t="shared" si="8"/>
        <v>35</v>
      </c>
      <c r="B40" s="76">
        <f>COUNTIF($F$6:$F40,$F40)</f>
        <v>35</v>
      </c>
      <c r="C40" s="76" t="str">
        <f t="shared" si="3"/>
        <v>35AI3B</v>
      </c>
      <c r="D40" s="76">
        <f>COUNTIF($H$6:$H40,$H40)</f>
        <v>7</v>
      </c>
      <c r="E40" s="76" t="str">
        <f t="shared" si="9"/>
        <v>7QC</v>
      </c>
      <c r="F40" s="2" t="s">
        <v>605</v>
      </c>
      <c r="G40" s="22"/>
      <c r="H40" s="2" t="s">
        <v>25</v>
      </c>
      <c r="I40" s="3">
        <v>43173</v>
      </c>
      <c r="J40" s="2" t="s">
        <v>202</v>
      </c>
      <c r="K40" s="2" t="s">
        <v>1089</v>
      </c>
      <c r="L40" s="4"/>
      <c r="M40" s="4"/>
      <c r="N40" s="4" t="s">
        <v>795</v>
      </c>
      <c r="O40" s="2" t="s">
        <v>1928</v>
      </c>
      <c r="P40" s="2" t="s">
        <v>642</v>
      </c>
      <c r="Q40" s="4"/>
      <c r="R40" s="102"/>
      <c r="S40" s="102"/>
      <c r="T40" s="3">
        <v>43203</v>
      </c>
      <c r="U40" s="3"/>
      <c r="V40" s="3"/>
      <c r="W40" s="3"/>
      <c r="X40" s="80" t="str">
        <f t="shared" si="0"/>
        <v/>
      </c>
      <c r="Y40" s="80" t="str">
        <f t="shared" si="1"/>
        <v>a</v>
      </c>
      <c r="Z40" s="2"/>
      <c r="AA40" s="77" t="str">
        <f t="shared" si="2"/>
        <v>Open (Progress)</v>
      </c>
      <c r="AB40" s="77">
        <f t="shared" si="4"/>
        <v>2018</v>
      </c>
      <c r="AC40" s="77" t="str">
        <f>IFERROR(VLOOKUP(IF($P40="","",MONTH($I40)),List!$I:$J,2,0),"")</f>
        <v>Maret</v>
      </c>
      <c r="AD40" s="77" t="str">
        <f>IFERROR(VLOOKUP(F40,List!$D:$E,2,0),"")</f>
        <v>Audit Internal (3 Bulanan)</v>
      </c>
      <c r="AE40" s="78">
        <f t="shared" si="5"/>
        <v>0</v>
      </c>
      <c r="AF40" s="77" t="str">
        <f t="shared" si="6"/>
        <v>All</v>
      </c>
      <c r="AG40" s="77" t="str">
        <f t="shared" si="7"/>
        <v/>
      </c>
    </row>
    <row r="41" spans="1:33" s="72" customFormat="1" ht="85.5" x14ac:dyDescent="0.2">
      <c r="A41" s="67">
        <f t="shared" si="8"/>
        <v>36</v>
      </c>
      <c r="B41" s="76">
        <f>COUNTIF($F$6:$F41,$F41)</f>
        <v>36</v>
      </c>
      <c r="C41" s="76" t="str">
        <f t="shared" si="3"/>
        <v>36AI3B</v>
      </c>
      <c r="D41" s="76">
        <f>COUNTIF($H$6:$H41,$H41)</f>
        <v>6</v>
      </c>
      <c r="E41" s="76" t="str">
        <f t="shared" si="9"/>
        <v>6Prod PVC</v>
      </c>
      <c r="F41" s="2" t="s">
        <v>605</v>
      </c>
      <c r="G41" s="22"/>
      <c r="H41" s="2" t="s">
        <v>21</v>
      </c>
      <c r="I41" s="3">
        <v>43173</v>
      </c>
      <c r="J41" s="2" t="s">
        <v>112</v>
      </c>
      <c r="K41" s="2" t="s">
        <v>1089</v>
      </c>
      <c r="L41" s="4"/>
      <c r="M41" s="4"/>
      <c r="N41" s="4" t="s">
        <v>796</v>
      </c>
      <c r="O41" s="2" t="s">
        <v>1928</v>
      </c>
      <c r="P41" s="2" t="s">
        <v>643</v>
      </c>
      <c r="Q41" s="4" t="s">
        <v>960</v>
      </c>
      <c r="R41" s="102" t="s">
        <v>961</v>
      </c>
      <c r="S41" s="102"/>
      <c r="T41" s="3">
        <v>43242</v>
      </c>
      <c r="U41" s="3"/>
      <c r="V41" s="3"/>
      <c r="W41" s="3">
        <v>43290</v>
      </c>
      <c r="X41" s="80" t="str">
        <f t="shared" si="0"/>
        <v>a</v>
      </c>
      <c r="Y41" s="80" t="str">
        <f t="shared" si="1"/>
        <v/>
      </c>
      <c r="Z41" s="2"/>
      <c r="AA41" s="77" t="str">
        <f t="shared" si="2"/>
        <v>Close</v>
      </c>
      <c r="AB41" s="77">
        <f t="shared" si="4"/>
        <v>2018</v>
      </c>
      <c r="AC41" s="77" t="str">
        <f>IFERROR(VLOOKUP(IF($P41="","",MONTH($I41)),List!$I:$J,2,0),"")</f>
        <v>Maret</v>
      </c>
      <c r="AD41" s="77" t="str">
        <f>IFERROR(VLOOKUP(F41,List!$D:$E,2,0),"")</f>
        <v>Audit Internal (3 Bulanan)</v>
      </c>
      <c r="AE41" s="78">
        <f t="shared" si="5"/>
        <v>1</v>
      </c>
      <c r="AF41" s="77" t="str">
        <f t="shared" si="6"/>
        <v>All</v>
      </c>
      <c r="AG41" s="77" t="str">
        <f t="shared" si="7"/>
        <v>Open (Progress)</v>
      </c>
    </row>
    <row r="42" spans="1:33" s="72" customFormat="1" ht="57" x14ac:dyDescent="0.2">
      <c r="A42" s="67">
        <f t="shared" si="8"/>
        <v>37</v>
      </c>
      <c r="B42" s="76">
        <f>COUNTIF($F$6:$F42,$F42)</f>
        <v>37</v>
      </c>
      <c r="C42" s="76" t="str">
        <f t="shared" si="3"/>
        <v>37AI3B</v>
      </c>
      <c r="D42" s="76">
        <f>COUNTIF($H$6:$H42,$H42)</f>
        <v>1</v>
      </c>
      <c r="E42" s="76" t="str">
        <f t="shared" si="9"/>
        <v>1Prod Copper</v>
      </c>
      <c r="F42" s="2" t="s">
        <v>605</v>
      </c>
      <c r="G42" s="22"/>
      <c r="H42" s="2" t="s">
        <v>22</v>
      </c>
      <c r="I42" s="3">
        <v>43173</v>
      </c>
      <c r="J42" s="2" t="s">
        <v>607</v>
      </c>
      <c r="K42" s="2" t="s">
        <v>1915</v>
      </c>
      <c r="L42" s="4" t="s">
        <v>1916</v>
      </c>
      <c r="M42" s="4"/>
      <c r="N42" s="4" t="s">
        <v>797</v>
      </c>
      <c r="O42" s="2" t="s">
        <v>1928</v>
      </c>
      <c r="P42" s="2" t="s">
        <v>644</v>
      </c>
      <c r="Q42" s="4" t="s">
        <v>962</v>
      </c>
      <c r="R42" s="102" t="s">
        <v>963</v>
      </c>
      <c r="S42" s="102" t="s">
        <v>1030</v>
      </c>
      <c r="T42" s="3">
        <v>43186</v>
      </c>
      <c r="U42" s="3">
        <v>43464</v>
      </c>
      <c r="V42" s="3">
        <v>43561</v>
      </c>
      <c r="W42" s="3"/>
      <c r="X42" s="80" t="str">
        <f t="shared" si="0"/>
        <v/>
      </c>
      <c r="Y42" s="80" t="str">
        <f t="shared" si="1"/>
        <v>a</v>
      </c>
      <c r="Z42" s="2"/>
      <c r="AA42" s="77" t="str">
        <f t="shared" si="2"/>
        <v>Reschedule 2x</v>
      </c>
      <c r="AB42" s="77">
        <f t="shared" si="4"/>
        <v>2018</v>
      </c>
      <c r="AC42" s="77" t="str">
        <f>IFERROR(VLOOKUP(IF($P42="","",MONTH($I42)),List!$I:$J,2,0),"")</f>
        <v>Maret</v>
      </c>
      <c r="AD42" s="77" t="str">
        <f>IFERROR(VLOOKUP(F42,List!$D:$E,2,0),"")</f>
        <v>Audit Internal (3 Bulanan)</v>
      </c>
      <c r="AE42" s="78">
        <f t="shared" si="5"/>
        <v>0</v>
      </c>
      <c r="AF42" s="77" t="str">
        <f t="shared" si="6"/>
        <v>All</v>
      </c>
      <c r="AG42" s="77" t="str">
        <f t="shared" si="7"/>
        <v/>
      </c>
    </row>
    <row r="43" spans="1:33" s="72" customFormat="1" ht="71.25" x14ac:dyDescent="0.2">
      <c r="A43" s="67">
        <f t="shared" si="8"/>
        <v>38</v>
      </c>
      <c r="B43" s="76">
        <f>COUNTIF($F$6:$F43,$F43)</f>
        <v>38</v>
      </c>
      <c r="C43" s="76" t="str">
        <f t="shared" si="3"/>
        <v>38AI3B</v>
      </c>
      <c r="D43" s="76">
        <f>COUNTIF($H$6:$H43,$H43)</f>
        <v>7</v>
      </c>
      <c r="E43" s="76" t="str">
        <f t="shared" si="9"/>
        <v>7Prod PVC</v>
      </c>
      <c r="F43" s="2" t="s">
        <v>605</v>
      </c>
      <c r="G43" s="22"/>
      <c r="H43" s="2" t="s">
        <v>21</v>
      </c>
      <c r="I43" s="3">
        <v>43173</v>
      </c>
      <c r="J43" s="2" t="s">
        <v>112</v>
      </c>
      <c r="K43" s="2" t="s">
        <v>1089</v>
      </c>
      <c r="L43" s="4"/>
      <c r="M43" s="4"/>
      <c r="N43" s="4" t="s">
        <v>798</v>
      </c>
      <c r="O43" s="2" t="s">
        <v>1928</v>
      </c>
      <c r="P43" s="2" t="s">
        <v>645</v>
      </c>
      <c r="Q43" s="4" t="s">
        <v>964</v>
      </c>
      <c r="R43" s="102" t="s">
        <v>965</v>
      </c>
      <c r="S43" s="102"/>
      <c r="T43" s="3">
        <v>43186</v>
      </c>
      <c r="U43" s="3"/>
      <c r="V43" s="3"/>
      <c r="W43" s="3">
        <v>43290</v>
      </c>
      <c r="X43" s="80" t="str">
        <f t="shared" si="0"/>
        <v>a</v>
      </c>
      <c r="Y43" s="80" t="str">
        <f t="shared" si="1"/>
        <v/>
      </c>
      <c r="Z43" s="2"/>
      <c r="AA43" s="77" t="str">
        <f t="shared" si="2"/>
        <v>Close</v>
      </c>
      <c r="AB43" s="77">
        <f t="shared" si="4"/>
        <v>2018</v>
      </c>
      <c r="AC43" s="77" t="str">
        <f>IFERROR(VLOOKUP(IF($P43="","",MONTH($I43)),List!$I:$J,2,0),"")</f>
        <v>Maret</v>
      </c>
      <c r="AD43" s="77" t="str">
        <f>IFERROR(VLOOKUP(F43,List!$D:$E,2,0),"")</f>
        <v>Audit Internal (3 Bulanan)</v>
      </c>
      <c r="AE43" s="78">
        <f t="shared" si="5"/>
        <v>1</v>
      </c>
      <c r="AF43" s="77" t="str">
        <f t="shared" si="6"/>
        <v>All</v>
      </c>
      <c r="AG43" s="77" t="str">
        <f t="shared" si="7"/>
        <v>Open (Progress)</v>
      </c>
    </row>
    <row r="44" spans="1:33" s="72" customFormat="1" ht="31.5" x14ac:dyDescent="0.2">
      <c r="A44" s="67">
        <f t="shared" si="8"/>
        <v>39</v>
      </c>
      <c r="B44" s="76">
        <f>COUNTIF($F$6:$F44,$F44)</f>
        <v>39</v>
      </c>
      <c r="C44" s="76" t="str">
        <f t="shared" si="3"/>
        <v>39AI3B</v>
      </c>
      <c r="D44" s="76">
        <f>COUNTIF($H$6:$H44,$H44)</f>
        <v>8</v>
      </c>
      <c r="E44" s="76" t="str">
        <f t="shared" si="9"/>
        <v>8Prod PVC</v>
      </c>
      <c r="F44" s="2" t="s">
        <v>605</v>
      </c>
      <c r="G44" s="22"/>
      <c r="H44" s="2" t="s">
        <v>21</v>
      </c>
      <c r="I44" s="3">
        <v>43173</v>
      </c>
      <c r="J44" s="2" t="s">
        <v>112</v>
      </c>
      <c r="K44" s="2" t="s">
        <v>1089</v>
      </c>
      <c r="L44" s="4"/>
      <c r="M44" s="4"/>
      <c r="N44" s="4" t="s">
        <v>799</v>
      </c>
      <c r="O44" s="2" t="s">
        <v>1928</v>
      </c>
      <c r="P44" s="2" t="s">
        <v>646</v>
      </c>
      <c r="Q44" s="4" t="s">
        <v>966</v>
      </c>
      <c r="R44" s="102" t="s">
        <v>967</v>
      </c>
      <c r="S44" s="102"/>
      <c r="T44" s="3">
        <v>43250</v>
      </c>
      <c r="U44" s="3"/>
      <c r="V44" s="3"/>
      <c r="W44" s="3">
        <v>43248</v>
      </c>
      <c r="X44" s="80" t="str">
        <f t="shared" si="0"/>
        <v>a</v>
      </c>
      <c r="Y44" s="80" t="str">
        <f t="shared" si="1"/>
        <v/>
      </c>
      <c r="Z44" s="2"/>
      <c r="AA44" s="77" t="str">
        <f t="shared" si="2"/>
        <v>Close</v>
      </c>
      <c r="AB44" s="77">
        <f t="shared" si="4"/>
        <v>2018</v>
      </c>
      <c r="AC44" s="77" t="str">
        <f>IFERROR(VLOOKUP(IF($P44="","",MONTH($I44)),List!$I:$J,2,0),"")</f>
        <v>Maret</v>
      </c>
      <c r="AD44" s="77" t="str">
        <f>IFERROR(VLOOKUP(F44,List!$D:$E,2,0),"")</f>
        <v>Audit Internal (3 Bulanan)</v>
      </c>
      <c r="AE44" s="78">
        <f t="shared" si="5"/>
        <v>1</v>
      </c>
      <c r="AF44" s="77" t="str">
        <f t="shared" si="6"/>
        <v>All</v>
      </c>
      <c r="AG44" s="77" t="str">
        <f t="shared" si="7"/>
        <v>Open (Progress)</v>
      </c>
    </row>
    <row r="45" spans="1:33" s="72" customFormat="1" ht="171" x14ac:dyDescent="0.2">
      <c r="A45" s="67">
        <f t="shared" si="8"/>
        <v>40</v>
      </c>
      <c r="B45" s="76">
        <f>COUNTIF($F$6:$F45,$F45)</f>
        <v>40</v>
      </c>
      <c r="C45" s="76" t="str">
        <f t="shared" si="3"/>
        <v>40AI3B</v>
      </c>
      <c r="D45" s="76">
        <f>COUNTIF($H$6:$H45,$H45)</f>
        <v>1</v>
      </c>
      <c r="E45" s="76" t="str">
        <f t="shared" si="9"/>
        <v>1Purchasing</v>
      </c>
      <c r="F45" s="2" t="s">
        <v>605</v>
      </c>
      <c r="G45" s="22"/>
      <c r="H45" s="2" t="s">
        <v>17</v>
      </c>
      <c r="I45" s="3">
        <v>43173</v>
      </c>
      <c r="J45" s="2" t="s">
        <v>607</v>
      </c>
      <c r="K45" s="2" t="s">
        <v>1089</v>
      </c>
      <c r="L45" s="4"/>
      <c r="M45" s="4"/>
      <c r="N45" s="4" t="s">
        <v>800</v>
      </c>
      <c r="O45" s="2" t="s">
        <v>1928</v>
      </c>
      <c r="P45" s="2" t="s">
        <v>647</v>
      </c>
      <c r="Q45" s="4" t="s">
        <v>968</v>
      </c>
      <c r="R45" s="102" t="s">
        <v>969</v>
      </c>
      <c r="S45" s="102"/>
      <c r="T45" s="3">
        <v>43180</v>
      </c>
      <c r="U45" s="3"/>
      <c r="V45" s="3"/>
      <c r="W45" s="3"/>
      <c r="X45" s="80" t="str">
        <f t="shared" si="0"/>
        <v/>
      </c>
      <c r="Y45" s="80" t="str">
        <f t="shared" si="1"/>
        <v>a</v>
      </c>
      <c r="Z45" s="2"/>
      <c r="AA45" s="77" t="str">
        <f t="shared" si="2"/>
        <v>Open (Progress)</v>
      </c>
      <c r="AB45" s="77">
        <f t="shared" si="4"/>
        <v>2018</v>
      </c>
      <c r="AC45" s="77" t="str">
        <f>IFERROR(VLOOKUP(IF($P45="","",MONTH($I45)),List!$I:$J,2,0),"")</f>
        <v>Maret</v>
      </c>
      <c r="AD45" s="77" t="str">
        <f>IFERROR(VLOOKUP(F45,List!$D:$E,2,0),"")</f>
        <v>Audit Internal (3 Bulanan)</v>
      </c>
      <c r="AE45" s="78">
        <f t="shared" si="5"/>
        <v>0</v>
      </c>
      <c r="AF45" s="77" t="str">
        <f t="shared" si="6"/>
        <v>All</v>
      </c>
      <c r="AG45" s="77" t="str">
        <f t="shared" si="7"/>
        <v/>
      </c>
    </row>
    <row r="46" spans="1:33" s="72" customFormat="1" ht="47.25" x14ac:dyDescent="0.2">
      <c r="A46" s="67">
        <f t="shared" si="8"/>
        <v>41</v>
      </c>
      <c r="B46" s="76">
        <f>COUNTIF($F$6:$F46,$F46)</f>
        <v>41</v>
      </c>
      <c r="C46" s="76" t="str">
        <f t="shared" si="3"/>
        <v>41AI3B</v>
      </c>
      <c r="D46" s="76">
        <f>COUNTIF($H$6:$H46,$H46)</f>
        <v>1</v>
      </c>
      <c r="E46" s="76" t="str">
        <f t="shared" si="9"/>
        <v>1Gudang BB B</v>
      </c>
      <c r="F46" s="2" t="s">
        <v>605</v>
      </c>
      <c r="G46" s="22"/>
      <c r="H46" s="2" t="s">
        <v>19</v>
      </c>
      <c r="I46" s="3">
        <v>43174</v>
      </c>
      <c r="J46" s="2" t="s">
        <v>112</v>
      </c>
      <c r="K46" s="2" t="s">
        <v>1089</v>
      </c>
      <c r="L46" s="4"/>
      <c r="M46" s="4"/>
      <c r="N46" s="4" t="s">
        <v>801</v>
      </c>
      <c r="O46" s="2" t="s">
        <v>1928</v>
      </c>
      <c r="P46" s="2" t="s">
        <v>648</v>
      </c>
      <c r="Q46" s="4"/>
      <c r="R46" s="102"/>
      <c r="S46" s="102"/>
      <c r="T46" s="3">
        <v>43204</v>
      </c>
      <c r="U46" s="3"/>
      <c r="V46" s="3"/>
      <c r="W46" s="3"/>
      <c r="X46" s="80" t="str">
        <f t="shared" si="0"/>
        <v/>
      </c>
      <c r="Y46" s="80" t="str">
        <f t="shared" si="1"/>
        <v>a</v>
      </c>
      <c r="Z46" s="2"/>
      <c r="AA46" s="77" t="str">
        <f t="shared" si="2"/>
        <v>Open (Progress)</v>
      </c>
      <c r="AB46" s="77">
        <f t="shared" si="4"/>
        <v>2018</v>
      </c>
      <c r="AC46" s="77" t="str">
        <f>IFERROR(VLOOKUP(IF($P46="","",MONTH($I46)),List!$I:$J,2,0),"")</f>
        <v>Maret</v>
      </c>
      <c r="AD46" s="77" t="str">
        <f>IFERROR(VLOOKUP(F46,List!$D:$E,2,0),"")</f>
        <v>Audit Internal (3 Bulanan)</v>
      </c>
      <c r="AE46" s="78">
        <f t="shared" si="5"/>
        <v>0</v>
      </c>
      <c r="AF46" s="77" t="str">
        <f t="shared" si="6"/>
        <v>All</v>
      </c>
      <c r="AG46" s="77" t="str">
        <f t="shared" si="7"/>
        <v/>
      </c>
    </row>
    <row r="47" spans="1:33" s="72" customFormat="1" ht="128.25" x14ac:dyDescent="0.2">
      <c r="A47" s="67">
        <f t="shared" si="8"/>
        <v>42</v>
      </c>
      <c r="B47" s="76">
        <f>COUNTIF($F$6:$F47,$F47)</f>
        <v>42</v>
      </c>
      <c r="C47" s="76" t="str">
        <f t="shared" si="3"/>
        <v>42AI3B</v>
      </c>
      <c r="D47" s="76">
        <f>COUNTIF($H$6:$H47,$H47)</f>
        <v>2</v>
      </c>
      <c r="E47" s="76" t="str">
        <f t="shared" si="9"/>
        <v>2Gudang BB B</v>
      </c>
      <c r="F47" s="2" t="s">
        <v>605</v>
      </c>
      <c r="G47" s="22"/>
      <c r="H47" s="2" t="s">
        <v>19</v>
      </c>
      <c r="I47" s="3">
        <v>43174</v>
      </c>
      <c r="J47" s="2" t="s">
        <v>112</v>
      </c>
      <c r="K47" s="2" t="s">
        <v>1089</v>
      </c>
      <c r="L47" s="4"/>
      <c r="M47" s="4"/>
      <c r="N47" s="4" t="s">
        <v>802</v>
      </c>
      <c r="O47" s="2" t="s">
        <v>1928</v>
      </c>
      <c r="P47" s="2" t="s">
        <v>649</v>
      </c>
      <c r="Q47" s="4"/>
      <c r="R47" s="102"/>
      <c r="S47" s="102"/>
      <c r="T47" s="3">
        <v>43204</v>
      </c>
      <c r="U47" s="3"/>
      <c r="V47" s="3"/>
      <c r="W47" s="3"/>
      <c r="X47" s="80" t="str">
        <f t="shared" si="0"/>
        <v/>
      </c>
      <c r="Y47" s="80" t="str">
        <f t="shared" si="1"/>
        <v>a</v>
      </c>
      <c r="Z47" s="2"/>
      <c r="AA47" s="77" t="str">
        <f t="shared" si="2"/>
        <v>Open (Progress)</v>
      </c>
      <c r="AB47" s="77">
        <f t="shared" si="4"/>
        <v>2018</v>
      </c>
      <c r="AC47" s="77" t="str">
        <f>IFERROR(VLOOKUP(IF($P47="","",MONTH($I47)),List!$I:$J,2,0),"")</f>
        <v>Maret</v>
      </c>
      <c r="AD47" s="77" t="str">
        <f>IFERROR(VLOOKUP(F47,List!$D:$E,2,0),"")</f>
        <v>Audit Internal (3 Bulanan)</v>
      </c>
      <c r="AE47" s="78">
        <f t="shared" si="5"/>
        <v>0</v>
      </c>
      <c r="AF47" s="77" t="str">
        <f t="shared" si="6"/>
        <v>All</v>
      </c>
      <c r="AG47" s="77" t="str">
        <f t="shared" si="7"/>
        <v/>
      </c>
    </row>
    <row r="48" spans="1:33" s="72" customFormat="1" ht="47.25" x14ac:dyDescent="0.2">
      <c r="A48" s="67">
        <f t="shared" si="8"/>
        <v>43</v>
      </c>
      <c r="B48" s="76">
        <f>COUNTIF($F$6:$F48,$F48)</f>
        <v>43</v>
      </c>
      <c r="C48" s="76" t="str">
        <f t="shared" si="3"/>
        <v>43AI3B</v>
      </c>
      <c r="D48" s="76">
        <f>COUNTIF($H$6:$H48,$H48)</f>
        <v>3</v>
      </c>
      <c r="E48" s="76" t="str">
        <f t="shared" si="9"/>
        <v>3Gudang BB B</v>
      </c>
      <c r="F48" s="2" t="s">
        <v>605</v>
      </c>
      <c r="G48" s="22"/>
      <c r="H48" s="2" t="s">
        <v>19</v>
      </c>
      <c r="I48" s="3">
        <v>43174</v>
      </c>
      <c r="J48" s="2" t="s">
        <v>112</v>
      </c>
      <c r="K48" s="2" t="s">
        <v>1089</v>
      </c>
      <c r="L48" s="4"/>
      <c r="M48" s="4"/>
      <c r="N48" s="4" t="s">
        <v>803</v>
      </c>
      <c r="O48" s="2" t="s">
        <v>1928</v>
      </c>
      <c r="P48" s="2" t="s">
        <v>650</v>
      </c>
      <c r="Q48" s="4"/>
      <c r="R48" s="102"/>
      <c r="S48" s="102"/>
      <c r="T48" s="3">
        <v>43204</v>
      </c>
      <c r="U48" s="3"/>
      <c r="V48" s="3"/>
      <c r="W48" s="3"/>
      <c r="X48" s="80" t="str">
        <f t="shared" si="0"/>
        <v/>
      </c>
      <c r="Y48" s="80" t="str">
        <f t="shared" si="1"/>
        <v>a</v>
      </c>
      <c r="Z48" s="2"/>
      <c r="AA48" s="77" t="str">
        <f t="shared" si="2"/>
        <v>Open (Progress)</v>
      </c>
      <c r="AB48" s="77">
        <f t="shared" si="4"/>
        <v>2018</v>
      </c>
      <c r="AC48" s="77" t="str">
        <f>IFERROR(VLOOKUP(IF($P48="","",MONTH($I48)),List!$I:$J,2,0),"")</f>
        <v>Maret</v>
      </c>
      <c r="AD48" s="77" t="str">
        <f>IFERROR(VLOOKUP(F48,List!$D:$E,2,0),"")</f>
        <v>Audit Internal (3 Bulanan)</v>
      </c>
      <c r="AE48" s="78">
        <f t="shared" si="5"/>
        <v>0</v>
      </c>
      <c r="AF48" s="77" t="str">
        <f t="shared" si="6"/>
        <v>All</v>
      </c>
      <c r="AG48" s="77" t="str">
        <f t="shared" si="7"/>
        <v/>
      </c>
    </row>
    <row r="49" spans="1:33" s="72" customFormat="1" ht="99.75" x14ac:dyDescent="0.2">
      <c r="A49" s="67">
        <f t="shared" si="8"/>
        <v>44</v>
      </c>
      <c r="B49" s="76">
        <f>COUNTIF($F$6:$F49,$F49)</f>
        <v>44</v>
      </c>
      <c r="C49" s="76" t="str">
        <f t="shared" si="3"/>
        <v>44AI3B</v>
      </c>
      <c r="D49" s="76">
        <f>COUNTIF($H$6:$H49,$H49)</f>
        <v>4</v>
      </c>
      <c r="E49" s="76" t="str">
        <f t="shared" si="9"/>
        <v>4Gudang BB B</v>
      </c>
      <c r="F49" s="2" t="s">
        <v>605</v>
      </c>
      <c r="G49" s="22"/>
      <c r="H49" s="2" t="s">
        <v>19</v>
      </c>
      <c r="I49" s="3">
        <v>43174</v>
      </c>
      <c r="J49" s="2" t="s">
        <v>607</v>
      </c>
      <c r="K49" s="2" t="s">
        <v>1089</v>
      </c>
      <c r="L49" s="4"/>
      <c r="M49" s="4"/>
      <c r="N49" s="4" t="s">
        <v>804</v>
      </c>
      <c r="O49" s="2" t="s">
        <v>1928</v>
      </c>
      <c r="P49" s="2" t="s">
        <v>651</v>
      </c>
      <c r="Q49" s="4"/>
      <c r="R49" s="102"/>
      <c r="S49" s="102"/>
      <c r="T49" s="3">
        <v>43204</v>
      </c>
      <c r="U49" s="3"/>
      <c r="V49" s="3"/>
      <c r="W49" s="3"/>
      <c r="X49" s="80" t="str">
        <f t="shared" si="0"/>
        <v/>
      </c>
      <c r="Y49" s="80" t="str">
        <f t="shared" si="1"/>
        <v>a</v>
      </c>
      <c r="Z49" s="2"/>
      <c r="AA49" s="77" t="str">
        <f t="shared" si="2"/>
        <v>Open (Progress)</v>
      </c>
      <c r="AB49" s="77">
        <f t="shared" si="4"/>
        <v>2018</v>
      </c>
      <c r="AC49" s="77" t="str">
        <f>IFERROR(VLOOKUP(IF($P49="","",MONTH($I49)),List!$I:$J,2,0),"")</f>
        <v>Maret</v>
      </c>
      <c r="AD49" s="77" t="str">
        <f>IFERROR(VLOOKUP(F49,List!$D:$E,2,0),"")</f>
        <v>Audit Internal (3 Bulanan)</v>
      </c>
      <c r="AE49" s="78">
        <f t="shared" si="5"/>
        <v>0</v>
      </c>
      <c r="AF49" s="77" t="str">
        <f t="shared" si="6"/>
        <v>All</v>
      </c>
      <c r="AG49" s="77" t="str">
        <f t="shared" si="7"/>
        <v/>
      </c>
    </row>
    <row r="50" spans="1:33" s="72" customFormat="1" ht="57" x14ac:dyDescent="0.2">
      <c r="A50" s="67">
        <f t="shared" si="8"/>
        <v>45</v>
      </c>
      <c r="B50" s="76">
        <f>COUNTIF($F$6:$F50,$F50)</f>
        <v>45</v>
      </c>
      <c r="C50" s="76" t="str">
        <f t="shared" si="3"/>
        <v>45AI3B</v>
      </c>
      <c r="D50" s="76">
        <f>COUNTIF($H$6:$H50,$H50)</f>
        <v>5</v>
      </c>
      <c r="E50" s="76" t="str">
        <f t="shared" si="9"/>
        <v>5Gudang BB B</v>
      </c>
      <c r="F50" s="2" t="s">
        <v>605</v>
      </c>
      <c r="G50" s="22"/>
      <c r="H50" s="2" t="s">
        <v>19</v>
      </c>
      <c r="I50" s="3">
        <v>43174</v>
      </c>
      <c r="J50" s="2" t="s">
        <v>112</v>
      </c>
      <c r="K50" s="2" t="s">
        <v>1089</v>
      </c>
      <c r="L50" s="4"/>
      <c r="M50" s="4"/>
      <c r="N50" s="4" t="s">
        <v>805</v>
      </c>
      <c r="O50" s="2" t="s">
        <v>1928</v>
      </c>
      <c r="P50" s="2" t="s">
        <v>652</v>
      </c>
      <c r="Q50" s="4"/>
      <c r="R50" s="102"/>
      <c r="S50" s="102"/>
      <c r="T50" s="3">
        <v>43204</v>
      </c>
      <c r="U50" s="3"/>
      <c r="V50" s="3"/>
      <c r="W50" s="3"/>
      <c r="X50" s="80" t="str">
        <f t="shared" si="0"/>
        <v/>
      </c>
      <c r="Y50" s="80" t="str">
        <f t="shared" si="1"/>
        <v>a</v>
      </c>
      <c r="Z50" s="2"/>
      <c r="AA50" s="77" t="str">
        <f t="shared" si="2"/>
        <v>Open (Progress)</v>
      </c>
      <c r="AB50" s="77">
        <f t="shared" si="4"/>
        <v>2018</v>
      </c>
      <c r="AC50" s="77" t="str">
        <f>IFERROR(VLOOKUP(IF($P50="","",MONTH($I50)),List!$I:$J,2,0),"")</f>
        <v>Maret</v>
      </c>
      <c r="AD50" s="77" t="str">
        <f>IFERROR(VLOOKUP(F50,List!$D:$E,2,0),"")</f>
        <v>Audit Internal (3 Bulanan)</v>
      </c>
      <c r="AE50" s="78">
        <f t="shared" si="5"/>
        <v>0</v>
      </c>
      <c r="AF50" s="77" t="str">
        <f t="shared" si="6"/>
        <v>All</v>
      </c>
      <c r="AG50" s="77" t="str">
        <f t="shared" si="7"/>
        <v/>
      </c>
    </row>
    <row r="51" spans="1:33" s="72" customFormat="1" ht="71.25" x14ac:dyDescent="0.2">
      <c r="A51" s="67">
        <f t="shared" si="8"/>
        <v>46</v>
      </c>
      <c r="B51" s="76">
        <f>COUNTIF($F$6:$F51,$F51)</f>
        <v>46</v>
      </c>
      <c r="C51" s="76" t="str">
        <f t="shared" si="3"/>
        <v>46AI3B</v>
      </c>
      <c r="D51" s="76">
        <f>COUNTIF($H$6:$H51,$H51)</f>
        <v>6</v>
      </c>
      <c r="E51" s="76" t="str">
        <f t="shared" si="9"/>
        <v>6Gudang BB B</v>
      </c>
      <c r="F51" s="2" t="s">
        <v>605</v>
      </c>
      <c r="G51" s="22"/>
      <c r="H51" s="2" t="s">
        <v>19</v>
      </c>
      <c r="I51" s="3">
        <v>43174</v>
      </c>
      <c r="J51" s="2" t="s">
        <v>112</v>
      </c>
      <c r="K51" s="2" t="s">
        <v>1089</v>
      </c>
      <c r="L51" s="4"/>
      <c r="M51" s="4"/>
      <c r="N51" s="4" t="s">
        <v>806</v>
      </c>
      <c r="O51" s="2" t="s">
        <v>1928</v>
      </c>
      <c r="P51" s="2" t="s">
        <v>653</v>
      </c>
      <c r="Q51" s="4" t="s">
        <v>970</v>
      </c>
      <c r="R51" s="102" t="s">
        <v>971</v>
      </c>
      <c r="S51" s="102" t="s">
        <v>1031</v>
      </c>
      <c r="T51" s="3">
        <v>43381</v>
      </c>
      <c r="U51" s="3"/>
      <c r="V51" s="3"/>
      <c r="W51" s="3">
        <v>43381</v>
      </c>
      <c r="X51" s="80" t="str">
        <f t="shared" si="0"/>
        <v>a</v>
      </c>
      <c r="Y51" s="80" t="str">
        <f t="shared" si="1"/>
        <v/>
      </c>
      <c r="Z51" s="2"/>
      <c r="AA51" s="77" t="str">
        <f t="shared" si="2"/>
        <v>Close</v>
      </c>
      <c r="AB51" s="77">
        <f t="shared" si="4"/>
        <v>2018</v>
      </c>
      <c r="AC51" s="77" t="str">
        <f>IFERROR(VLOOKUP(IF($P51="","",MONTH($I51)),List!$I:$J,2,0),"")</f>
        <v>Maret</v>
      </c>
      <c r="AD51" s="77" t="str">
        <f>IFERROR(VLOOKUP(F51,List!$D:$E,2,0),"")</f>
        <v>Audit Internal (3 Bulanan)</v>
      </c>
      <c r="AE51" s="78">
        <f t="shared" si="5"/>
        <v>1</v>
      </c>
      <c r="AF51" s="77" t="str">
        <f t="shared" si="6"/>
        <v>All</v>
      </c>
      <c r="AG51" s="77" t="str">
        <f t="shared" si="7"/>
        <v>Open (Progress)</v>
      </c>
    </row>
    <row r="52" spans="1:33" s="72" customFormat="1" ht="71.25" x14ac:dyDescent="0.2">
      <c r="A52" s="67">
        <f t="shared" si="8"/>
        <v>47</v>
      </c>
      <c r="B52" s="76">
        <f>COUNTIF($F$6:$F52,$F52)</f>
        <v>47</v>
      </c>
      <c r="C52" s="76" t="str">
        <f t="shared" si="3"/>
        <v>47AI3B</v>
      </c>
      <c r="D52" s="76">
        <f>COUNTIF($H$6:$H52,$H52)</f>
        <v>7</v>
      </c>
      <c r="E52" s="76" t="str">
        <f t="shared" si="9"/>
        <v>7Gudang BB B</v>
      </c>
      <c r="F52" s="2" t="s">
        <v>605</v>
      </c>
      <c r="G52" s="22"/>
      <c r="H52" s="2" t="s">
        <v>19</v>
      </c>
      <c r="I52" s="3">
        <v>43174</v>
      </c>
      <c r="J52" s="2" t="s">
        <v>112</v>
      </c>
      <c r="K52" s="2" t="s">
        <v>1089</v>
      </c>
      <c r="L52" s="4"/>
      <c r="M52" s="4"/>
      <c r="N52" s="4" t="s">
        <v>807</v>
      </c>
      <c r="O52" s="2" t="s">
        <v>1928</v>
      </c>
      <c r="P52" s="2" t="s">
        <v>654</v>
      </c>
      <c r="Q52" s="4"/>
      <c r="R52" s="102"/>
      <c r="S52" s="102"/>
      <c r="T52" s="3">
        <v>43204</v>
      </c>
      <c r="U52" s="3"/>
      <c r="V52" s="3"/>
      <c r="W52" s="3"/>
      <c r="X52" s="80" t="str">
        <f t="shared" si="0"/>
        <v/>
      </c>
      <c r="Y52" s="80" t="str">
        <f t="shared" si="1"/>
        <v>a</v>
      </c>
      <c r="Z52" s="2"/>
      <c r="AA52" s="77" t="str">
        <f t="shared" si="2"/>
        <v>Open (Progress)</v>
      </c>
      <c r="AB52" s="77">
        <f t="shared" si="4"/>
        <v>2018</v>
      </c>
      <c r="AC52" s="77" t="str">
        <f>IFERROR(VLOOKUP(IF($P52="","",MONTH($I52)),List!$I:$J,2,0),"")</f>
        <v>Maret</v>
      </c>
      <c r="AD52" s="77" t="str">
        <f>IFERROR(VLOOKUP(F52,List!$D:$E,2,0),"")</f>
        <v>Audit Internal (3 Bulanan)</v>
      </c>
      <c r="AE52" s="78">
        <f t="shared" si="5"/>
        <v>0</v>
      </c>
      <c r="AF52" s="77" t="str">
        <f t="shared" si="6"/>
        <v>All</v>
      </c>
      <c r="AG52" s="77" t="str">
        <f t="shared" si="7"/>
        <v/>
      </c>
    </row>
    <row r="53" spans="1:33" s="72" customFormat="1" ht="71.25" x14ac:dyDescent="0.2">
      <c r="A53" s="67">
        <f t="shared" si="8"/>
        <v>48</v>
      </c>
      <c r="B53" s="76">
        <f>COUNTIF($F$6:$F53,$F53)</f>
        <v>48</v>
      </c>
      <c r="C53" s="76" t="str">
        <f t="shared" si="3"/>
        <v>48AI3B</v>
      </c>
      <c r="D53" s="76">
        <f>COUNTIF($H$6:$H53,$H53)</f>
        <v>8</v>
      </c>
      <c r="E53" s="76" t="str">
        <f t="shared" si="9"/>
        <v>8Gudang BB B</v>
      </c>
      <c r="F53" s="2" t="s">
        <v>605</v>
      </c>
      <c r="G53" s="22"/>
      <c r="H53" s="2" t="s">
        <v>19</v>
      </c>
      <c r="I53" s="3">
        <v>43174</v>
      </c>
      <c r="J53" s="2" t="s">
        <v>607</v>
      </c>
      <c r="K53" s="2" t="s">
        <v>1089</v>
      </c>
      <c r="L53" s="4"/>
      <c r="M53" s="4"/>
      <c r="N53" s="4" t="s">
        <v>808</v>
      </c>
      <c r="O53" s="2" t="s">
        <v>1928</v>
      </c>
      <c r="P53" s="2" t="s">
        <v>655</v>
      </c>
      <c r="Q53" s="4"/>
      <c r="R53" s="102"/>
      <c r="S53" s="102"/>
      <c r="T53" s="3">
        <v>43204</v>
      </c>
      <c r="U53" s="3"/>
      <c r="V53" s="3"/>
      <c r="W53" s="3"/>
      <c r="X53" s="80" t="str">
        <f t="shared" si="0"/>
        <v/>
      </c>
      <c r="Y53" s="80" t="str">
        <f t="shared" si="1"/>
        <v>a</v>
      </c>
      <c r="Z53" s="2"/>
      <c r="AA53" s="77" t="str">
        <f t="shared" si="2"/>
        <v>Open (Progress)</v>
      </c>
      <c r="AB53" s="77">
        <f t="shared" si="4"/>
        <v>2018</v>
      </c>
      <c r="AC53" s="77" t="str">
        <f>IFERROR(VLOOKUP(IF($P53="","",MONTH($I53)),List!$I:$J,2,0),"")</f>
        <v>Maret</v>
      </c>
      <c r="AD53" s="77" t="str">
        <f>IFERROR(VLOOKUP(F53,List!$D:$E,2,0),"")</f>
        <v>Audit Internal (3 Bulanan)</v>
      </c>
      <c r="AE53" s="78">
        <f t="shared" si="5"/>
        <v>0</v>
      </c>
      <c r="AF53" s="77" t="str">
        <f t="shared" si="6"/>
        <v>All</v>
      </c>
      <c r="AG53" s="77" t="str">
        <f t="shared" si="7"/>
        <v/>
      </c>
    </row>
    <row r="54" spans="1:33" s="72" customFormat="1" ht="57" x14ac:dyDescent="0.2">
      <c r="A54" s="67">
        <f t="shared" si="8"/>
        <v>49</v>
      </c>
      <c r="B54" s="76">
        <f>COUNTIF($F$6:$F54,$F54)</f>
        <v>49</v>
      </c>
      <c r="C54" s="76" t="str">
        <f t="shared" si="3"/>
        <v>49AI3B</v>
      </c>
      <c r="D54" s="76">
        <f>COUNTIF($H$6:$H54,$H54)</f>
        <v>9</v>
      </c>
      <c r="E54" s="76" t="str">
        <f t="shared" si="9"/>
        <v>9Gudang BB B</v>
      </c>
      <c r="F54" s="2" t="s">
        <v>605</v>
      </c>
      <c r="G54" s="22"/>
      <c r="H54" s="2" t="s">
        <v>19</v>
      </c>
      <c r="I54" s="3">
        <v>43174</v>
      </c>
      <c r="J54" s="2" t="s">
        <v>112</v>
      </c>
      <c r="K54" s="2" t="s">
        <v>1089</v>
      </c>
      <c r="L54" s="4"/>
      <c r="M54" s="4"/>
      <c r="N54" s="4" t="s">
        <v>809</v>
      </c>
      <c r="O54" s="2" t="s">
        <v>1928</v>
      </c>
      <c r="P54" s="2" t="s">
        <v>656</v>
      </c>
      <c r="Q54" s="4"/>
      <c r="R54" s="102"/>
      <c r="S54" s="102"/>
      <c r="T54" s="3">
        <v>43204</v>
      </c>
      <c r="U54" s="3"/>
      <c r="V54" s="3"/>
      <c r="W54" s="3"/>
      <c r="X54" s="80" t="str">
        <f t="shared" si="0"/>
        <v/>
      </c>
      <c r="Y54" s="80" t="str">
        <f t="shared" si="1"/>
        <v>a</v>
      </c>
      <c r="Z54" s="2"/>
      <c r="AA54" s="77" t="str">
        <f t="shared" si="2"/>
        <v>Open (Progress)</v>
      </c>
      <c r="AB54" s="77">
        <f t="shared" si="4"/>
        <v>2018</v>
      </c>
      <c r="AC54" s="77" t="str">
        <f>IFERROR(VLOOKUP(IF($P54="","",MONTH($I54)),List!$I:$J,2,0),"")</f>
        <v>Maret</v>
      </c>
      <c r="AD54" s="77" t="str">
        <f>IFERROR(VLOOKUP(F54,List!$D:$E,2,0),"")</f>
        <v>Audit Internal (3 Bulanan)</v>
      </c>
      <c r="AE54" s="78">
        <f t="shared" si="5"/>
        <v>0</v>
      </c>
      <c r="AF54" s="77" t="str">
        <f t="shared" si="6"/>
        <v>All</v>
      </c>
      <c r="AG54" s="77" t="str">
        <f t="shared" si="7"/>
        <v/>
      </c>
    </row>
    <row r="55" spans="1:33" s="72" customFormat="1" ht="71.25" x14ac:dyDescent="0.2">
      <c r="A55" s="67">
        <f t="shared" si="8"/>
        <v>50</v>
      </c>
      <c r="B55" s="76">
        <f>COUNTIF($F$6:$F55,$F55)</f>
        <v>50</v>
      </c>
      <c r="C55" s="76" t="str">
        <f t="shared" si="3"/>
        <v>50AI3B</v>
      </c>
      <c r="D55" s="76">
        <f>COUNTIF($H$6:$H55,$H55)</f>
        <v>1</v>
      </c>
      <c r="E55" s="76" t="str">
        <f t="shared" si="9"/>
        <v>1Marketing Freemarket</v>
      </c>
      <c r="F55" s="2" t="s">
        <v>605</v>
      </c>
      <c r="G55" s="22"/>
      <c r="H55" s="2" t="s">
        <v>28</v>
      </c>
      <c r="I55" s="3">
        <v>43174</v>
      </c>
      <c r="J55" s="2" t="s">
        <v>112</v>
      </c>
      <c r="K55" s="2" t="s">
        <v>1089</v>
      </c>
      <c r="L55" s="4"/>
      <c r="M55" s="4"/>
      <c r="N55" s="4" t="s">
        <v>810</v>
      </c>
      <c r="O55" s="2" t="s">
        <v>1928</v>
      </c>
      <c r="P55" s="2" t="s">
        <v>657</v>
      </c>
      <c r="Q55" s="4" t="s">
        <v>972</v>
      </c>
      <c r="R55" s="102" t="s">
        <v>973</v>
      </c>
      <c r="S55" s="102"/>
      <c r="T55" s="3">
        <v>43251</v>
      </c>
      <c r="U55" s="3"/>
      <c r="V55" s="3"/>
      <c r="W55" s="3">
        <v>43299</v>
      </c>
      <c r="X55" s="80" t="str">
        <f t="shared" si="0"/>
        <v>a</v>
      </c>
      <c r="Y55" s="80" t="str">
        <f t="shared" si="1"/>
        <v/>
      </c>
      <c r="Z55" s="2"/>
      <c r="AA55" s="77" t="str">
        <f t="shared" si="2"/>
        <v>Close</v>
      </c>
      <c r="AB55" s="77">
        <f t="shared" si="4"/>
        <v>2018</v>
      </c>
      <c r="AC55" s="77" t="str">
        <f>IFERROR(VLOOKUP(IF($P55="","",MONTH($I55)),List!$I:$J,2,0),"")</f>
        <v>Maret</v>
      </c>
      <c r="AD55" s="77" t="str">
        <f>IFERROR(VLOOKUP(F55,List!$D:$E,2,0),"")</f>
        <v>Audit Internal (3 Bulanan)</v>
      </c>
      <c r="AE55" s="78">
        <f t="shared" si="5"/>
        <v>1</v>
      </c>
      <c r="AF55" s="77" t="str">
        <f t="shared" si="6"/>
        <v>All</v>
      </c>
      <c r="AG55" s="77" t="str">
        <f t="shared" si="7"/>
        <v>Open (Progress)</v>
      </c>
    </row>
    <row r="56" spans="1:33" s="72" customFormat="1" ht="63" x14ac:dyDescent="0.2">
      <c r="A56" s="67">
        <f t="shared" si="8"/>
        <v>51</v>
      </c>
      <c r="B56" s="76">
        <f>COUNTIF($F$6:$F56,$F56)</f>
        <v>51</v>
      </c>
      <c r="C56" s="76" t="str">
        <f t="shared" si="3"/>
        <v>51AI3B</v>
      </c>
      <c r="D56" s="76">
        <f>COUNTIF($H$6:$H56,$H56)</f>
        <v>2</v>
      </c>
      <c r="E56" s="76" t="str">
        <f t="shared" si="9"/>
        <v>2Marketing Freemarket</v>
      </c>
      <c r="F56" s="2" t="s">
        <v>605</v>
      </c>
      <c r="G56" s="22"/>
      <c r="H56" s="2" t="s">
        <v>28</v>
      </c>
      <c r="I56" s="3">
        <v>43174</v>
      </c>
      <c r="J56" s="2" t="s">
        <v>112</v>
      </c>
      <c r="K56" s="2" t="s">
        <v>1089</v>
      </c>
      <c r="L56" s="4"/>
      <c r="M56" s="4"/>
      <c r="N56" s="4" t="s">
        <v>811</v>
      </c>
      <c r="O56" s="2" t="s">
        <v>1928</v>
      </c>
      <c r="P56" s="2" t="s">
        <v>658</v>
      </c>
      <c r="Q56" s="4"/>
      <c r="R56" s="102"/>
      <c r="S56" s="102"/>
      <c r="T56" s="3">
        <v>43251</v>
      </c>
      <c r="U56" s="3">
        <v>43381</v>
      </c>
      <c r="V56" s="3"/>
      <c r="W56" s="3"/>
      <c r="X56" s="80" t="str">
        <f t="shared" si="0"/>
        <v/>
      </c>
      <c r="Y56" s="80" t="str">
        <f t="shared" si="1"/>
        <v>a</v>
      </c>
      <c r="Z56" s="2"/>
      <c r="AA56" s="77" t="str">
        <f t="shared" si="2"/>
        <v>Reschedule 1x</v>
      </c>
      <c r="AB56" s="77">
        <f t="shared" si="4"/>
        <v>2018</v>
      </c>
      <c r="AC56" s="77" t="str">
        <f>IFERROR(VLOOKUP(IF($P56="","",MONTH($I56)),List!$I:$J,2,0),"")</f>
        <v>Maret</v>
      </c>
      <c r="AD56" s="77" t="str">
        <f>IFERROR(VLOOKUP(F56,List!$D:$E,2,0),"")</f>
        <v>Audit Internal (3 Bulanan)</v>
      </c>
      <c r="AE56" s="78">
        <f t="shared" si="5"/>
        <v>0</v>
      </c>
      <c r="AF56" s="77" t="str">
        <f t="shared" si="6"/>
        <v>All</v>
      </c>
      <c r="AG56" s="77" t="str">
        <f t="shared" si="7"/>
        <v/>
      </c>
    </row>
    <row r="57" spans="1:33" s="72" customFormat="1" ht="63" x14ac:dyDescent="0.2">
      <c r="A57" s="67">
        <f t="shared" si="8"/>
        <v>52</v>
      </c>
      <c r="B57" s="76">
        <f>COUNTIF($F$6:$F57,$F57)</f>
        <v>52</v>
      </c>
      <c r="C57" s="76" t="str">
        <f t="shared" si="3"/>
        <v>52AI3B</v>
      </c>
      <c r="D57" s="76">
        <f>COUNTIF($H$6:$H57,$H57)</f>
        <v>3</v>
      </c>
      <c r="E57" s="76" t="str">
        <f t="shared" si="9"/>
        <v>3Marketing Freemarket</v>
      </c>
      <c r="F57" s="2" t="s">
        <v>605</v>
      </c>
      <c r="G57" s="22"/>
      <c r="H57" s="2" t="s">
        <v>28</v>
      </c>
      <c r="I57" s="3">
        <v>43174</v>
      </c>
      <c r="J57" s="2" t="s">
        <v>202</v>
      </c>
      <c r="K57" s="2" t="s">
        <v>1089</v>
      </c>
      <c r="L57" s="4"/>
      <c r="M57" s="4"/>
      <c r="N57" s="4" t="s">
        <v>812</v>
      </c>
      <c r="O57" s="2" t="s">
        <v>1928</v>
      </c>
      <c r="P57" s="2" t="s">
        <v>659</v>
      </c>
      <c r="Q57" s="4" t="s">
        <v>974</v>
      </c>
      <c r="R57" s="102" t="s">
        <v>975</v>
      </c>
      <c r="S57" s="102"/>
      <c r="T57" s="3">
        <v>43251</v>
      </c>
      <c r="U57" s="3"/>
      <c r="V57" s="3"/>
      <c r="W57" s="3">
        <v>43300</v>
      </c>
      <c r="X57" s="80" t="str">
        <f t="shared" si="0"/>
        <v>a</v>
      </c>
      <c r="Y57" s="80" t="str">
        <f t="shared" si="1"/>
        <v/>
      </c>
      <c r="Z57" s="2"/>
      <c r="AA57" s="77" t="str">
        <f t="shared" si="2"/>
        <v>Close</v>
      </c>
      <c r="AB57" s="77">
        <f t="shared" si="4"/>
        <v>2018</v>
      </c>
      <c r="AC57" s="77" t="str">
        <f>IFERROR(VLOOKUP(IF($P57="","",MONTH($I57)),List!$I:$J,2,0),"")</f>
        <v>Maret</v>
      </c>
      <c r="AD57" s="77" t="str">
        <f>IFERROR(VLOOKUP(F57,List!$D:$E,2,0),"")</f>
        <v>Audit Internal (3 Bulanan)</v>
      </c>
      <c r="AE57" s="78">
        <f t="shared" si="5"/>
        <v>1</v>
      </c>
      <c r="AF57" s="77" t="str">
        <f t="shared" si="6"/>
        <v>All</v>
      </c>
      <c r="AG57" s="77" t="str">
        <f t="shared" si="7"/>
        <v>Open (Progress)</v>
      </c>
    </row>
    <row r="58" spans="1:33" s="72" customFormat="1" ht="63" x14ac:dyDescent="0.2">
      <c r="A58" s="67">
        <f t="shared" si="8"/>
        <v>53</v>
      </c>
      <c r="B58" s="76">
        <f>COUNTIF($F$6:$F58,$F58)</f>
        <v>53</v>
      </c>
      <c r="C58" s="76" t="str">
        <f t="shared" si="3"/>
        <v>53AI3B</v>
      </c>
      <c r="D58" s="76">
        <f>COUNTIF($H$6:$H58,$H58)</f>
        <v>4</v>
      </c>
      <c r="E58" s="76" t="str">
        <f t="shared" si="9"/>
        <v>4Marketing Freemarket</v>
      </c>
      <c r="F58" s="2" t="s">
        <v>605</v>
      </c>
      <c r="G58" s="22"/>
      <c r="H58" s="2" t="s">
        <v>28</v>
      </c>
      <c r="I58" s="3">
        <v>43174</v>
      </c>
      <c r="J58" s="2" t="s">
        <v>607</v>
      </c>
      <c r="K58" s="2" t="s">
        <v>1089</v>
      </c>
      <c r="L58" s="4"/>
      <c r="M58" s="4"/>
      <c r="N58" s="4" t="s">
        <v>813</v>
      </c>
      <c r="O58" s="2" t="s">
        <v>1928</v>
      </c>
      <c r="P58" s="2" t="s">
        <v>660</v>
      </c>
      <c r="Q58" s="4" t="s">
        <v>976</v>
      </c>
      <c r="R58" s="102" t="s">
        <v>977</v>
      </c>
      <c r="S58" s="102"/>
      <c r="T58" s="3">
        <v>43189</v>
      </c>
      <c r="U58" s="3"/>
      <c r="V58" s="3"/>
      <c r="W58" s="3">
        <v>43294</v>
      </c>
      <c r="X58" s="80" t="str">
        <f t="shared" si="0"/>
        <v>a</v>
      </c>
      <c r="Y58" s="80" t="str">
        <f t="shared" si="1"/>
        <v/>
      </c>
      <c r="Z58" s="2"/>
      <c r="AA58" s="77" t="str">
        <f t="shared" si="2"/>
        <v>Close</v>
      </c>
      <c r="AB58" s="77">
        <f t="shared" si="4"/>
        <v>2018</v>
      </c>
      <c r="AC58" s="77" t="str">
        <f>IFERROR(VLOOKUP(IF($P58="","",MONTH($I58)),List!$I:$J,2,0),"")</f>
        <v>Maret</v>
      </c>
      <c r="AD58" s="77" t="str">
        <f>IFERROR(VLOOKUP(F58,List!$D:$E,2,0),"")</f>
        <v>Audit Internal (3 Bulanan)</v>
      </c>
      <c r="AE58" s="78">
        <f t="shared" si="5"/>
        <v>1</v>
      </c>
      <c r="AF58" s="77" t="str">
        <f t="shared" si="6"/>
        <v>All</v>
      </c>
      <c r="AG58" s="77" t="str">
        <f t="shared" si="7"/>
        <v>Open (Progress)</v>
      </c>
    </row>
    <row r="59" spans="1:33" s="72" customFormat="1" ht="63" x14ac:dyDescent="0.2">
      <c r="A59" s="67">
        <f t="shared" si="8"/>
        <v>54</v>
      </c>
      <c r="B59" s="76">
        <f>COUNTIF($F$6:$F59,$F59)</f>
        <v>54</v>
      </c>
      <c r="C59" s="76" t="str">
        <f t="shared" si="3"/>
        <v>54AI3B</v>
      </c>
      <c r="D59" s="76">
        <f>COUNTIF($H$6:$H59,$H59)</f>
        <v>5</v>
      </c>
      <c r="E59" s="76" t="str">
        <f t="shared" si="9"/>
        <v>5Marketing Freemarket</v>
      </c>
      <c r="F59" s="2" t="s">
        <v>605</v>
      </c>
      <c r="G59" s="22"/>
      <c r="H59" s="2" t="s">
        <v>28</v>
      </c>
      <c r="I59" s="3">
        <v>43174</v>
      </c>
      <c r="J59" s="2" t="s">
        <v>112</v>
      </c>
      <c r="K59" s="2" t="s">
        <v>1089</v>
      </c>
      <c r="L59" s="4"/>
      <c r="M59" s="4"/>
      <c r="N59" s="4" t="s">
        <v>814</v>
      </c>
      <c r="O59" s="2" t="s">
        <v>1928</v>
      </c>
      <c r="P59" s="2" t="s">
        <v>661</v>
      </c>
      <c r="Q59" s="4" t="s">
        <v>978</v>
      </c>
      <c r="R59" s="102" t="s">
        <v>979</v>
      </c>
      <c r="S59" s="102"/>
      <c r="T59" s="3">
        <v>43196</v>
      </c>
      <c r="U59" s="3"/>
      <c r="V59" s="3"/>
      <c r="W59" s="3">
        <v>43195</v>
      </c>
      <c r="X59" s="80" t="str">
        <f t="shared" si="0"/>
        <v>a</v>
      </c>
      <c r="Y59" s="80" t="str">
        <f t="shared" si="1"/>
        <v/>
      </c>
      <c r="Z59" s="2"/>
      <c r="AA59" s="77" t="str">
        <f t="shared" si="2"/>
        <v>Close</v>
      </c>
      <c r="AB59" s="77">
        <f t="shared" si="4"/>
        <v>2018</v>
      </c>
      <c r="AC59" s="77" t="str">
        <f>IFERROR(VLOOKUP(IF($P59="","",MONTH($I59)),List!$I:$J,2,0),"")</f>
        <v>Maret</v>
      </c>
      <c r="AD59" s="77" t="str">
        <f>IFERROR(VLOOKUP(F59,List!$D:$E,2,0),"")</f>
        <v>Audit Internal (3 Bulanan)</v>
      </c>
      <c r="AE59" s="78">
        <f t="shared" si="5"/>
        <v>1</v>
      </c>
      <c r="AF59" s="77" t="str">
        <f t="shared" si="6"/>
        <v>All</v>
      </c>
      <c r="AG59" s="77" t="str">
        <f t="shared" si="7"/>
        <v>Open (Progress)</v>
      </c>
    </row>
    <row r="60" spans="1:33" s="72" customFormat="1" ht="63" x14ac:dyDescent="0.2">
      <c r="A60" s="67">
        <f t="shared" si="8"/>
        <v>55</v>
      </c>
      <c r="B60" s="76">
        <f>COUNTIF($F$6:$F60,$F60)</f>
        <v>55</v>
      </c>
      <c r="C60" s="76" t="str">
        <f t="shared" si="3"/>
        <v>55AI3B</v>
      </c>
      <c r="D60" s="76">
        <f>COUNTIF($H$6:$H60,$H60)</f>
        <v>6</v>
      </c>
      <c r="E60" s="76" t="str">
        <f t="shared" si="9"/>
        <v>6Marketing Freemarket</v>
      </c>
      <c r="F60" s="2" t="s">
        <v>605</v>
      </c>
      <c r="G60" s="22"/>
      <c r="H60" s="2" t="s">
        <v>28</v>
      </c>
      <c r="I60" s="3">
        <v>43174</v>
      </c>
      <c r="J60" s="2" t="s">
        <v>112</v>
      </c>
      <c r="K60" s="2" t="s">
        <v>1089</v>
      </c>
      <c r="L60" s="4"/>
      <c r="M60" s="4"/>
      <c r="N60" s="4" t="s">
        <v>815</v>
      </c>
      <c r="O60" s="2" t="s">
        <v>1928</v>
      </c>
      <c r="P60" s="2" t="s">
        <v>662</v>
      </c>
      <c r="Q60" s="4" t="s">
        <v>980</v>
      </c>
      <c r="R60" s="102" t="s">
        <v>981</v>
      </c>
      <c r="S60" s="102"/>
      <c r="T60" s="3">
        <v>43196</v>
      </c>
      <c r="U60" s="3"/>
      <c r="V60" s="3"/>
      <c r="W60" s="3">
        <v>43195</v>
      </c>
      <c r="X60" s="80" t="str">
        <f t="shared" si="0"/>
        <v>a</v>
      </c>
      <c r="Y60" s="80" t="str">
        <f t="shared" si="1"/>
        <v/>
      </c>
      <c r="Z60" s="2"/>
      <c r="AA60" s="77" t="str">
        <f t="shared" si="2"/>
        <v>Close</v>
      </c>
      <c r="AB60" s="77">
        <f t="shared" si="4"/>
        <v>2018</v>
      </c>
      <c r="AC60" s="77" t="str">
        <f>IFERROR(VLOOKUP(IF($P60="","",MONTH($I60)),List!$I:$J,2,0),"")</f>
        <v>Maret</v>
      </c>
      <c r="AD60" s="77" t="str">
        <f>IFERROR(VLOOKUP(F60,List!$D:$E,2,0),"")</f>
        <v>Audit Internal (3 Bulanan)</v>
      </c>
      <c r="AE60" s="78">
        <f t="shared" si="5"/>
        <v>1</v>
      </c>
      <c r="AF60" s="77" t="str">
        <f t="shared" si="6"/>
        <v>All</v>
      </c>
      <c r="AG60" s="77" t="str">
        <f t="shared" si="7"/>
        <v>Open (Progress)</v>
      </c>
    </row>
    <row r="61" spans="1:33" s="72" customFormat="1" ht="71.25" x14ac:dyDescent="0.2">
      <c r="A61" s="67">
        <f t="shared" si="8"/>
        <v>56</v>
      </c>
      <c r="B61" s="76">
        <f>COUNTIF($F$6:$F61,$F61)</f>
        <v>56</v>
      </c>
      <c r="C61" s="76" t="str">
        <f t="shared" si="3"/>
        <v>56AI3B</v>
      </c>
      <c r="D61" s="76">
        <f>COUNTIF($H$6:$H61,$H61)</f>
        <v>1</v>
      </c>
      <c r="E61" s="76" t="str">
        <f t="shared" si="9"/>
        <v>1HRD/ GA</v>
      </c>
      <c r="F61" s="2" t="s">
        <v>605</v>
      </c>
      <c r="G61" s="22"/>
      <c r="H61" s="2" t="s">
        <v>30</v>
      </c>
      <c r="I61" s="3">
        <v>43174</v>
      </c>
      <c r="J61" s="2" t="s">
        <v>112</v>
      </c>
      <c r="K61" s="2" t="s">
        <v>1089</v>
      </c>
      <c r="L61" s="4"/>
      <c r="M61" s="4"/>
      <c r="N61" s="4" t="s">
        <v>816</v>
      </c>
      <c r="O61" s="2" t="s">
        <v>1928</v>
      </c>
      <c r="P61" s="2" t="s">
        <v>663</v>
      </c>
      <c r="Q61" s="4" t="s">
        <v>982</v>
      </c>
      <c r="R61" s="102" t="s">
        <v>983</v>
      </c>
      <c r="S61" s="102" t="s">
        <v>1032</v>
      </c>
      <c r="T61" s="3">
        <v>43256</v>
      </c>
      <c r="U61" s="3"/>
      <c r="V61" s="3"/>
      <c r="W61" s="3">
        <v>43311</v>
      </c>
      <c r="X61" s="80" t="str">
        <f t="shared" si="0"/>
        <v>a</v>
      </c>
      <c r="Y61" s="80" t="str">
        <f t="shared" si="1"/>
        <v/>
      </c>
      <c r="Z61" s="2"/>
      <c r="AA61" s="77" t="str">
        <f t="shared" si="2"/>
        <v>Close</v>
      </c>
      <c r="AB61" s="77">
        <f t="shared" si="4"/>
        <v>2018</v>
      </c>
      <c r="AC61" s="77" t="str">
        <f>IFERROR(VLOOKUP(IF($P61="","",MONTH($I61)),List!$I:$J,2,0),"")</f>
        <v>Maret</v>
      </c>
      <c r="AD61" s="77" t="str">
        <f>IFERROR(VLOOKUP(F61,List!$D:$E,2,0),"")</f>
        <v>Audit Internal (3 Bulanan)</v>
      </c>
      <c r="AE61" s="78">
        <f t="shared" si="5"/>
        <v>1</v>
      </c>
      <c r="AF61" s="77" t="str">
        <f t="shared" si="6"/>
        <v>All</v>
      </c>
      <c r="AG61" s="77" t="str">
        <f t="shared" si="7"/>
        <v>Open (Progress)</v>
      </c>
    </row>
    <row r="62" spans="1:33" s="72" customFormat="1" ht="42.75" x14ac:dyDescent="0.2">
      <c r="A62" s="67">
        <f t="shared" si="8"/>
        <v>57</v>
      </c>
      <c r="B62" s="76">
        <f>COUNTIF($F$6:$F62,$F62)</f>
        <v>57</v>
      </c>
      <c r="C62" s="76" t="str">
        <f t="shared" si="3"/>
        <v>57AI3B</v>
      </c>
      <c r="D62" s="76">
        <f>COUNTIF($H$6:$H62,$H62)</f>
        <v>2</v>
      </c>
      <c r="E62" s="76" t="str">
        <f t="shared" si="9"/>
        <v>2HRD/ GA</v>
      </c>
      <c r="F62" s="2" t="s">
        <v>605</v>
      </c>
      <c r="G62" s="22"/>
      <c r="H62" s="2" t="s">
        <v>30</v>
      </c>
      <c r="I62" s="3">
        <v>43174</v>
      </c>
      <c r="J62" s="2" t="s">
        <v>112</v>
      </c>
      <c r="K62" s="2" t="s">
        <v>1089</v>
      </c>
      <c r="L62" s="4"/>
      <c r="M62" s="4"/>
      <c r="N62" s="4" t="s">
        <v>817</v>
      </c>
      <c r="O62" s="2" t="s">
        <v>1928</v>
      </c>
      <c r="P62" s="2" t="s">
        <v>664</v>
      </c>
      <c r="Q62" s="4" t="s">
        <v>984</v>
      </c>
      <c r="R62" s="102" t="s">
        <v>985</v>
      </c>
      <c r="S62" s="102" t="s">
        <v>1033</v>
      </c>
      <c r="T62" s="3">
        <v>43204</v>
      </c>
      <c r="U62" s="3"/>
      <c r="V62" s="3"/>
      <c r="W62" s="3"/>
      <c r="X62" s="80" t="str">
        <f t="shared" si="0"/>
        <v/>
      </c>
      <c r="Y62" s="80" t="str">
        <f t="shared" si="1"/>
        <v>a</v>
      </c>
      <c r="Z62" s="2"/>
      <c r="AA62" s="77" t="str">
        <f t="shared" si="2"/>
        <v>Open (Progress)</v>
      </c>
      <c r="AB62" s="77">
        <f t="shared" si="4"/>
        <v>2018</v>
      </c>
      <c r="AC62" s="77" t="str">
        <f>IFERROR(VLOOKUP(IF($P62="","",MONTH($I62)),List!$I:$J,2,0),"")</f>
        <v>Maret</v>
      </c>
      <c r="AD62" s="77" t="str">
        <f>IFERROR(VLOOKUP(F62,List!$D:$E,2,0),"")</f>
        <v>Audit Internal (3 Bulanan)</v>
      </c>
      <c r="AE62" s="78">
        <f t="shared" si="5"/>
        <v>0</v>
      </c>
      <c r="AF62" s="77" t="str">
        <f t="shared" si="6"/>
        <v>All</v>
      </c>
      <c r="AG62" s="77" t="str">
        <f t="shared" si="7"/>
        <v/>
      </c>
    </row>
    <row r="63" spans="1:33" s="72" customFormat="1" ht="42.75" x14ac:dyDescent="0.2">
      <c r="A63" s="67">
        <f t="shared" si="8"/>
        <v>58</v>
      </c>
      <c r="B63" s="76">
        <f>COUNTIF($F$6:$F63,$F63)</f>
        <v>58</v>
      </c>
      <c r="C63" s="76" t="str">
        <f t="shared" si="3"/>
        <v>58AI3B</v>
      </c>
      <c r="D63" s="76">
        <f>COUNTIF($H$6:$H63,$H63)</f>
        <v>3</v>
      </c>
      <c r="E63" s="76" t="str">
        <f t="shared" si="9"/>
        <v>3HRD/ GA</v>
      </c>
      <c r="F63" s="2" t="s">
        <v>605</v>
      </c>
      <c r="G63" s="22"/>
      <c r="H63" s="2" t="s">
        <v>30</v>
      </c>
      <c r="I63" s="3">
        <v>43174</v>
      </c>
      <c r="J63" s="2" t="s">
        <v>112</v>
      </c>
      <c r="K63" s="2" t="s">
        <v>1089</v>
      </c>
      <c r="L63" s="4"/>
      <c r="M63" s="4"/>
      <c r="N63" s="4" t="s">
        <v>818</v>
      </c>
      <c r="O63" s="2" t="s">
        <v>1928</v>
      </c>
      <c r="P63" s="2" t="s">
        <v>665</v>
      </c>
      <c r="Q63" s="4" t="s">
        <v>986</v>
      </c>
      <c r="R63" s="102" t="s">
        <v>987</v>
      </c>
      <c r="S63" s="102" t="s">
        <v>1034</v>
      </c>
      <c r="T63" s="3">
        <v>43191</v>
      </c>
      <c r="U63" s="3"/>
      <c r="V63" s="3"/>
      <c r="W63" s="3">
        <v>43248</v>
      </c>
      <c r="X63" s="80" t="str">
        <f t="shared" si="0"/>
        <v>a</v>
      </c>
      <c r="Y63" s="80" t="str">
        <f t="shared" si="1"/>
        <v/>
      </c>
      <c r="Z63" s="2"/>
      <c r="AA63" s="77" t="str">
        <f t="shared" si="2"/>
        <v>Close</v>
      </c>
      <c r="AB63" s="77">
        <f t="shared" si="4"/>
        <v>2018</v>
      </c>
      <c r="AC63" s="77" t="str">
        <f>IFERROR(VLOOKUP(IF($P63="","",MONTH($I63)),List!$I:$J,2,0),"")</f>
        <v>Maret</v>
      </c>
      <c r="AD63" s="77" t="str">
        <f>IFERROR(VLOOKUP(F63,List!$D:$E,2,0),"")</f>
        <v>Audit Internal (3 Bulanan)</v>
      </c>
      <c r="AE63" s="78">
        <f t="shared" si="5"/>
        <v>1</v>
      </c>
      <c r="AF63" s="77" t="str">
        <f t="shared" si="6"/>
        <v>All</v>
      </c>
      <c r="AG63" s="77" t="str">
        <f t="shared" si="7"/>
        <v>Open (Progress)</v>
      </c>
    </row>
    <row r="64" spans="1:33" s="72" customFormat="1" ht="42.75" x14ac:dyDescent="0.2">
      <c r="A64" s="67">
        <f t="shared" si="8"/>
        <v>59</v>
      </c>
      <c r="B64" s="76">
        <f>COUNTIF($F$6:$F64,$F64)</f>
        <v>59</v>
      </c>
      <c r="C64" s="76" t="str">
        <f t="shared" si="3"/>
        <v>59AI3B</v>
      </c>
      <c r="D64" s="76">
        <f>COUNTIF($H$6:$H64,$H64)</f>
        <v>4</v>
      </c>
      <c r="E64" s="76" t="str">
        <f t="shared" si="9"/>
        <v>4HRD/ GA</v>
      </c>
      <c r="F64" s="2" t="s">
        <v>605</v>
      </c>
      <c r="G64" s="22"/>
      <c r="H64" s="2" t="s">
        <v>30</v>
      </c>
      <c r="I64" s="3">
        <v>43174</v>
      </c>
      <c r="J64" s="2" t="s">
        <v>112</v>
      </c>
      <c r="K64" s="2" t="s">
        <v>1089</v>
      </c>
      <c r="L64" s="4"/>
      <c r="M64" s="4"/>
      <c r="N64" s="4" t="s">
        <v>819</v>
      </c>
      <c r="O64" s="2" t="s">
        <v>1928</v>
      </c>
      <c r="P64" s="2" t="s">
        <v>666</v>
      </c>
      <c r="Q64" s="4" t="s">
        <v>988</v>
      </c>
      <c r="R64" s="102" t="s">
        <v>989</v>
      </c>
      <c r="S64" s="102" t="s">
        <v>1035</v>
      </c>
      <c r="T64" s="3">
        <v>43184</v>
      </c>
      <c r="U64" s="3"/>
      <c r="V64" s="3"/>
      <c r="W64" s="3">
        <v>43248</v>
      </c>
      <c r="X64" s="80" t="str">
        <f t="shared" si="0"/>
        <v>a</v>
      </c>
      <c r="Y64" s="80" t="str">
        <f t="shared" si="1"/>
        <v/>
      </c>
      <c r="Z64" s="2"/>
      <c r="AA64" s="77" t="str">
        <f t="shared" si="2"/>
        <v>Close</v>
      </c>
      <c r="AB64" s="77">
        <f t="shared" si="4"/>
        <v>2018</v>
      </c>
      <c r="AC64" s="77" t="str">
        <f>IFERROR(VLOOKUP(IF($P64="","",MONTH($I64)),List!$I:$J,2,0),"")</f>
        <v>Maret</v>
      </c>
      <c r="AD64" s="77" t="str">
        <f>IFERROR(VLOOKUP(F64,List!$D:$E,2,0),"")</f>
        <v>Audit Internal (3 Bulanan)</v>
      </c>
      <c r="AE64" s="78">
        <f t="shared" si="5"/>
        <v>1</v>
      </c>
      <c r="AF64" s="77" t="str">
        <f t="shared" si="6"/>
        <v>All</v>
      </c>
      <c r="AG64" s="77" t="str">
        <f t="shared" si="7"/>
        <v>Open (Progress)</v>
      </c>
    </row>
    <row r="65" spans="1:33" s="72" customFormat="1" ht="42.75" x14ac:dyDescent="0.2">
      <c r="A65" s="67">
        <f t="shared" si="8"/>
        <v>60</v>
      </c>
      <c r="B65" s="76">
        <f>COUNTIF($F$6:$F65,$F65)</f>
        <v>60</v>
      </c>
      <c r="C65" s="76" t="str">
        <f t="shared" si="3"/>
        <v>60AI3B</v>
      </c>
      <c r="D65" s="76">
        <f>COUNTIF($H$6:$H65,$H65)</f>
        <v>5</v>
      </c>
      <c r="E65" s="76" t="str">
        <f t="shared" si="9"/>
        <v>5HRD/ GA</v>
      </c>
      <c r="F65" s="2" t="s">
        <v>605</v>
      </c>
      <c r="G65" s="22"/>
      <c r="H65" s="2" t="s">
        <v>30</v>
      </c>
      <c r="I65" s="3">
        <v>43174</v>
      </c>
      <c r="J65" s="2" t="s">
        <v>112</v>
      </c>
      <c r="K65" s="2" t="s">
        <v>1089</v>
      </c>
      <c r="L65" s="4"/>
      <c r="M65" s="4"/>
      <c r="N65" s="4" t="s">
        <v>820</v>
      </c>
      <c r="O65" s="2" t="s">
        <v>1928</v>
      </c>
      <c r="P65" s="2" t="s">
        <v>667</v>
      </c>
      <c r="Q65" s="4" t="s">
        <v>990</v>
      </c>
      <c r="R65" s="102" t="s">
        <v>991</v>
      </c>
      <c r="S65" s="102" t="s">
        <v>1036</v>
      </c>
      <c r="T65" s="3">
        <v>43189</v>
      </c>
      <c r="U65" s="3"/>
      <c r="V65" s="3"/>
      <c r="W65" s="3">
        <v>43248</v>
      </c>
      <c r="X65" s="80" t="str">
        <f t="shared" si="0"/>
        <v>a</v>
      </c>
      <c r="Y65" s="80" t="str">
        <f t="shared" si="1"/>
        <v/>
      </c>
      <c r="Z65" s="2"/>
      <c r="AA65" s="77" t="str">
        <f t="shared" si="2"/>
        <v>Close</v>
      </c>
      <c r="AB65" s="77">
        <f t="shared" si="4"/>
        <v>2018</v>
      </c>
      <c r="AC65" s="77" t="str">
        <f>IFERROR(VLOOKUP(IF($P65="","",MONTH($I65)),List!$I:$J,2,0),"")</f>
        <v>Maret</v>
      </c>
      <c r="AD65" s="77" t="str">
        <f>IFERROR(VLOOKUP(F65,List!$D:$E,2,0),"")</f>
        <v>Audit Internal (3 Bulanan)</v>
      </c>
      <c r="AE65" s="78">
        <f t="shared" si="5"/>
        <v>1</v>
      </c>
      <c r="AF65" s="77" t="str">
        <f t="shared" si="6"/>
        <v>All</v>
      </c>
      <c r="AG65" s="77" t="str">
        <f t="shared" si="7"/>
        <v>Open (Progress)</v>
      </c>
    </row>
    <row r="66" spans="1:33" s="72" customFormat="1" ht="47.25" x14ac:dyDescent="0.2">
      <c r="A66" s="67">
        <f t="shared" si="8"/>
        <v>61</v>
      </c>
      <c r="B66" s="76">
        <f>COUNTIF($F$6:$F66,$F66)</f>
        <v>61</v>
      </c>
      <c r="C66" s="76" t="str">
        <f t="shared" si="3"/>
        <v>61AI3B</v>
      </c>
      <c r="D66" s="76">
        <f>COUNTIF($H$6:$H66,$H66)</f>
        <v>1</v>
      </c>
      <c r="E66" s="76" t="str">
        <f t="shared" si="9"/>
        <v>1Maintenance</v>
      </c>
      <c r="F66" s="2" t="s">
        <v>605</v>
      </c>
      <c r="G66" s="22"/>
      <c r="H66" s="2" t="s">
        <v>29</v>
      </c>
      <c r="I66" s="3">
        <v>43174</v>
      </c>
      <c r="J66" s="2" t="s">
        <v>112</v>
      </c>
      <c r="K66" s="2" t="s">
        <v>1089</v>
      </c>
      <c r="L66" s="4"/>
      <c r="M66" s="4"/>
      <c r="N66" s="4" t="s">
        <v>821</v>
      </c>
      <c r="O66" s="2" t="s">
        <v>1928</v>
      </c>
      <c r="P66" s="2" t="s">
        <v>668</v>
      </c>
      <c r="Q66" s="4"/>
      <c r="R66" s="102"/>
      <c r="S66" s="102"/>
      <c r="T66" s="3">
        <v>43204</v>
      </c>
      <c r="U66" s="3"/>
      <c r="V66" s="3"/>
      <c r="W66" s="3"/>
      <c r="X66" s="80" t="str">
        <f t="shared" si="0"/>
        <v/>
      </c>
      <c r="Y66" s="80" t="str">
        <f t="shared" si="1"/>
        <v>a</v>
      </c>
      <c r="Z66" s="2"/>
      <c r="AA66" s="77" t="str">
        <f t="shared" si="2"/>
        <v>Open (Progress)</v>
      </c>
      <c r="AB66" s="77">
        <f t="shared" si="4"/>
        <v>2018</v>
      </c>
      <c r="AC66" s="77" t="str">
        <f>IFERROR(VLOOKUP(IF($P66="","",MONTH($I66)),List!$I:$J,2,0),"")</f>
        <v>Maret</v>
      </c>
      <c r="AD66" s="77" t="str">
        <f>IFERROR(VLOOKUP(F66,List!$D:$E,2,0),"")</f>
        <v>Audit Internal (3 Bulanan)</v>
      </c>
      <c r="AE66" s="78">
        <f t="shared" si="5"/>
        <v>0</v>
      </c>
      <c r="AF66" s="77" t="str">
        <f t="shared" si="6"/>
        <v>All</v>
      </c>
      <c r="AG66" s="77" t="str">
        <f t="shared" si="7"/>
        <v/>
      </c>
    </row>
    <row r="67" spans="1:33" s="72" customFormat="1" ht="57" x14ac:dyDescent="0.2">
      <c r="A67" s="67">
        <f t="shared" si="8"/>
        <v>62</v>
      </c>
      <c r="B67" s="76">
        <f>COUNTIF($F$6:$F67,$F67)</f>
        <v>62</v>
      </c>
      <c r="C67" s="76" t="str">
        <f t="shared" si="3"/>
        <v>62AI3B</v>
      </c>
      <c r="D67" s="76">
        <f>COUNTIF($H$6:$H67,$H67)</f>
        <v>2</v>
      </c>
      <c r="E67" s="76" t="str">
        <f t="shared" si="9"/>
        <v>2Maintenance</v>
      </c>
      <c r="F67" s="2" t="s">
        <v>605</v>
      </c>
      <c r="G67" s="22"/>
      <c r="H67" s="2" t="s">
        <v>29</v>
      </c>
      <c r="I67" s="3">
        <v>43174</v>
      </c>
      <c r="J67" s="2" t="s">
        <v>112</v>
      </c>
      <c r="K67" s="2" t="s">
        <v>1089</v>
      </c>
      <c r="L67" s="4"/>
      <c r="M67" s="4"/>
      <c r="N67" s="4" t="s">
        <v>822</v>
      </c>
      <c r="O67" s="2" t="s">
        <v>1928</v>
      </c>
      <c r="P67" s="2" t="s">
        <v>669</v>
      </c>
      <c r="Q67" s="4"/>
      <c r="R67" s="102"/>
      <c r="S67" s="102"/>
      <c r="T67" s="3">
        <v>43204</v>
      </c>
      <c r="U67" s="3"/>
      <c r="V67" s="3"/>
      <c r="W67" s="3"/>
      <c r="X67" s="80" t="str">
        <f t="shared" si="0"/>
        <v/>
      </c>
      <c r="Y67" s="80" t="str">
        <f t="shared" si="1"/>
        <v>a</v>
      </c>
      <c r="Z67" s="2"/>
      <c r="AA67" s="77" t="str">
        <f t="shared" si="2"/>
        <v>Open (Progress)</v>
      </c>
      <c r="AB67" s="77">
        <f t="shared" si="4"/>
        <v>2018</v>
      </c>
      <c r="AC67" s="77" t="str">
        <f>IFERROR(VLOOKUP(IF($P67="","",MONTH($I67)),List!$I:$J,2,0),"")</f>
        <v>Maret</v>
      </c>
      <c r="AD67" s="77" t="str">
        <f>IFERROR(VLOOKUP(F67,List!$D:$E,2,0),"")</f>
        <v>Audit Internal (3 Bulanan)</v>
      </c>
      <c r="AE67" s="78">
        <f t="shared" si="5"/>
        <v>0</v>
      </c>
      <c r="AF67" s="77" t="str">
        <f t="shared" si="6"/>
        <v>All</v>
      </c>
      <c r="AG67" s="77" t="str">
        <f t="shared" si="7"/>
        <v/>
      </c>
    </row>
    <row r="68" spans="1:33" s="72" customFormat="1" ht="47.25" x14ac:dyDescent="0.2">
      <c r="A68" s="67">
        <f t="shared" si="8"/>
        <v>63</v>
      </c>
      <c r="B68" s="76">
        <f>COUNTIF($F$6:$F68,$F68)</f>
        <v>63</v>
      </c>
      <c r="C68" s="76" t="str">
        <f t="shared" si="3"/>
        <v>63AI3B</v>
      </c>
      <c r="D68" s="76">
        <f>COUNTIF($H$6:$H68,$H68)</f>
        <v>3</v>
      </c>
      <c r="E68" s="76" t="str">
        <f t="shared" si="9"/>
        <v>3Maintenance</v>
      </c>
      <c r="F68" s="2" t="s">
        <v>605</v>
      </c>
      <c r="G68" s="22"/>
      <c r="H68" s="2" t="s">
        <v>29</v>
      </c>
      <c r="I68" s="3">
        <v>43174</v>
      </c>
      <c r="J68" s="2" t="s">
        <v>112</v>
      </c>
      <c r="K68" s="2" t="s">
        <v>1089</v>
      </c>
      <c r="L68" s="4"/>
      <c r="M68" s="4"/>
      <c r="N68" s="4" t="s">
        <v>823</v>
      </c>
      <c r="O68" s="2" t="s">
        <v>1928</v>
      </c>
      <c r="P68" s="2" t="s">
        <v>670</v>
      </c>
      <c r="Q68" s="4"/>
      <c r="R68" s="102"/>
      <c r="S68" s="102"/>
      <c r="T68" s="3">
        <v>43204</v>
      </c>
      <c r="U68" s="3"/>
      <c r="V68" s="3"/>
      <c r="W68" s="3"/>
      <c r="X68" s="80" t="str">
        <f t="shared" si="0"/>
        <v/>
      </c>
      <c r="Y68" s="80" t="str">
        <f t="shared" si="1"/>
        <v>a</v>
      </c>
      <c r="Z68" s="2"/>
      <c r="AA68" s="77" t="str">
        <f t="shared" si="2"/>
        <v>Open (Progress)</v>
      </c>
      <c r="AB68" s="77">
        <f t="shared" si="4"/>
        <v>2018</v>
      </c>
      <c r="AC68" s="77" t="str">
        <f>IFERROR(VLOOKUP(IF($P68="","",MONTH($I68)),List!$I:$J,2,0),"")</f>
        <v>Maret</v>
      </c>
      <c r="AD68" s="77" t="str">
        <f>IFERROR(VLOOKUP(F68,List!$D:$E,2,0),"")</f>
        <v>Audit Internal (3 Bulanan)</v>
      </c>
      <c r="AE68" s="78">
        <f t="shared" si="5"/>
        <v>0</v>
      </c>
      <c r="AF68" s="77" t="str">
        <f t="shared" si="6"/>
        <v>All</v>
      </c>
      <c r="AG68" s="77" t="str">
        <f t="shared" si="7"/>
        <v/>
      </c>
    </row>
    <row r="69" spans="1:33" s="72" customFormat="1" ht="47.25" x14ac:dyDescent="0.2">
      <c r="A69" s="67">
        <f t="shared" si="8"/>
        <v>64</v>
      </c>
      <c r="B69" s="76">
        <f>COUNTIF($F$6:$F69,$F69)</f>
        <v>64</v>
      </c>
      <c r="C69" s="76" t="str">
        <f t="shared" si="3"/>
        <v>64AI3B</v>
      </c>
      <c r="D69" s="76">
        <f>COUNTIF($H$6:$H69,$H69)</f>
        <v>4</v>
      </c>
      <c r="E69" s="76" t="str">
        <f t="shared" si="9"/>
        <v>4Maintenance</v>
      </c>
      <c r="F69" s="2" t="s">
        <v>605</v>
      </c>
      <c r="G69" s="22"/>
      <c r="H69" s="2" t="s">
        <v>29</v>
      </c>
      <c r="I69" s="3">
        <v>43174</v>
      </c>
      <c r="J69" s="2" t="s">
        <v>112</v>
      </c>
      <c r="K69" s="2" t="s">
        <v>1089</v>
      </c>
      <c r="L69" s="4"/>
      <c r="M69" s="4"/>
      <c r="N69" s="4" t="s">
        <v>824</v>
      </c>
      <c r="O69" s="2" t="s">
        <v>1928</v>
      </c>
      <c r="P69" s="2" t="s">
        <v>671</v>
      </c>
      <c r="Q69" s="4" t="s">
        <v>992</v>
      </c>
      <c r="R69" s="102" t="s">
        <v>993</v>
      </c>
      <c r="S69" s="102" t="s">
        <v>1037</v>
      </c>
      <c r="T69" s="3">
        <v>43175</v>
      </c>
      <c r="U69" s="3"/>
      <c r="V69" s="3"/>
      <c r="W69" s="3">
        <v>43193</v>
      </c>
      <c r="X69" s="80" t="str">
        <f t="shared" si="0"/>
        <v>a</v>
      </c>
      <c r="Y69" s="80" t="str">
        <f t="shared" si="1"/>
        <v/>
      </c>
      <c r="Z69" s="2"/>
      <c r="AA69" s="77" t="str">
        <f t="shared" si="2"/>
        <v>Close</v>
      </c>
      <c r="AB69" s="77">
        <f t="shared" si="4"/>
        <v>2018</v>
      </c>
      <c r="AC69" s="77" t="str">
        <f>IFERROR(VLOOKUP(IF($P69="","",MONTH($I69)),List!$I:$J,2,0),"")</f>
        <v>Maret</v>
      </c>
      <c r="AD69" s="77" t="str">
        <f>IFERROR(VLOOKUP(F69,List!$D:$E,2,0),"")</f>
        <v>Audit Internal (3 Bulanan)</v>
      </c>
      <c r="AE69" s="78">
        <f t="shared" si="5"/>
        <v>1</v>
      </c>
      <c r="AF69" s="77" t="str">
        <f t="shared" si="6"/>
        <v>All</v>
      </c>
      <c r="AG69" s="77" t="str">
        <f t="shared" si="7"/>
        <v>Open (Progress)</v>
      </c>
    </row>
    <row r="70" spans="1:33" s="72" customFormat="1" ht="47.25" x14ac:dyDescent="0.2">
      <c r="A70" s="67">
        <f t="shared" si="8"/>
        <v>65</v>
      </c>
      <c r="B70" s="76">
        <f>COUNTIF($F$6:$F70,$F70)</f>
        <v>65</v>
      </c>
      <c r="C70" s="76" t="str">
        <f t="shared" ref="C70:C131" si="10">$B70&amp;$F70</f>
        <v>65AI3B</v>
      </c>
      <c r="D70" s="76">
        <f>COUNTIF($H$6:$H70,$H70)</f>
        <v>5</v>
      </c>
      <c r="E70" s="76" t="str">
        <f t="shared" si="9"/>
        <v>5Maintenance</v>
      </c>
      <c r="F70" s="2" t="s">
        <v>605</v>
      </c>
      <c r="G70" s="22"/>
      <c r="H70" s="2" t="s">
        <v>29</v>
      </c>
      <c r="I70" s="3">
        <v>43174</v>
      </c>
      <c r="J70" s="2" t="s">
        <v>112</v>
      </c>
      <c r="K70" s="2" t="s">
        <v>1089</v>
      </c>
      <c r="L70" s="4"/>
      <c r="M70" s="4"/>
      <c r="N70" s="4" t="s">
        <v>825</v>
      </c>
      <c r="O70" s="2" t="s">
        <v>1928</v>
      </c>
      <c r="P70" s="2" t="s">
        <v>672</v>
      </c>
      <c r="Q70" s="4"/>
      <c r="R70" s="102"/>
      <c r="S70" s="102"/>
      <c r="T70" s="3">
        <v>43204</v>
      </c>
      <c r="U70" s="3"/>
      <c r="V70" s="3"/>
      <c r="W70" s="3"/>
      <c r="X70" s="80" t="str">
        <f t="shared" ref="X70:X133" si="11">IF(W70="","",IF(W70&gt;0,"a",""))</f>
        <v/>
      </c>
      <c r="Y70" s="80" t="str">
        <f t="shared" ref="Y70:Y133" si="12">IF(P70="","",IF(W70&gt;0,"","a"))</f>
        <v>a</v>
      </c>
      <c r="Z70" s="2"/>
      <c r="AA70" s="77" t="str">
        <f t="shared" ref="AA70:AA133" si="13">IF($P70="","",IF(COUNT($T70:$W70)=0,"Belum Ada Tanggal Target",IF(W70&gt;0,"Close",IF(COUNTA($T70:$V70)=1,"Open (Progress)",IF(COUNTA($T70:$V70)=2,"Reschedule 1x",IF(COUNTA($T70:$V70)=3,"Reschedule 2x"))))))</f>
        <v>Open (Progress)</v>
      </c>
      <c r="AB70" s="77">
        <f t="shared" ref="AB70:AB131" si="14">IF($P70="","",YEAR($I70))</f>
        <v>2018</v>
      </c>
      <c r="AC70" s="77" t="str">
        <f>IFERROR(VLOOKUP(IF($P70="","",MONTH($I70)),List!$I:$J,2,0),"")</f>
        <v>Maret</v>
      </c>
      <c r="AD70" s="77" t="str">
        <f>IFERROR(VLOOKUP(F70,List!$D:$E,2,0),"")</f>
        <v>Audit Internal (3 Bulanan)</v>
      </c>
      <c r="AE70" s="78">
        <f t="shared" ref="AE70:AE131" si="15">IF($AA70="Close",IF(COUNTA($T70:$V70)=1,1,IF(COUNTA($T70:$V70)=2,0.5,0%)),0)</f>
        <v>0</v>
      </c>
      <c r="AF70" s="77" t="str">
        <f t="shared" ref="AF70:AF131" si="16">IF(AC70="","","All")</f>
        <v>All</v>
      </c>
      <c r="AG70" s="77" t="str">
        <f t="shared" ref="AG70:AG131" si="17">IF(W70="","",IF(AA70="Close",IF(COUNTA($T70:$V70)=1,"Open (Progress)",IF(COUNTA($T70:$V70)=2,"Reschedule 1x",IF(COUNTA($T70:$V70)=3,"Reschedule 2x","")))))</f>
        <v/>
      </c>
    </row>
    <row r="71" spans="1:33" s="72" customFormat="1" ht="47.25" x14ac:dyDescent="0.2">
      <c r="A71" s="67">
        <f t="shared" si="8"/>
        <v>66</v>
      </c>
      <c r="B71" s="76">
        <f>COUNTIF($F$6:$F71,$F71)</f>
        <v>66</v>
      </c>
      <c r="C71" s="76" t="str">
        <f t="shared" si="10"/>
        <v>66AI3B</v>
      </c>
      <c r="D71" s="76">
        <f>COUNTIF($H$6:$H71,$H71)</f>
        <v>6</v>
      </c>
      <c r="E71" s="76" t="str">
        <f t="shared" ref="E71:E132" si="18">$D71&amp;$H71</f>
        <v>6Maintenance</v>
      </c>
      <c r="F71" s="2" t="s">
        <v>605</v>
      </c>
      <c r="G71" s="22"/>
      <c r="H71" s="2" t="s">
        <v>29</v>
      </c>
      <c r="I71" s="3">
        <v>43174</v>
      </c>
      <c r="J71" s="2" t="s">
        <v>112</v>
      </c>
      <c r="K71" s="2" t="s">
        <v>1089</v>
      </c>
      <c r="L71" s="4"/>
      <c r="M71" s="4"/>
      <c r="N71" s="4" t="s">
        <v>826</v>
      </c>
      <c r="O71" s="2" t="s">
        <v>1928</v>
      </c>
      <c r="P71" s="2" t="s">
        <v>673</v>
      </c>
      <c r="Q71" s="4"/>
      <c r="R71" s="102"/>
      <c r="S71" s="102"/>
      <c r="T71" s="3">
        <v>43204</v>
      </c>
      <c r="U71" s="3"/>
      <c r="V71" s="3"/>
      <c r="W71" s="3"/>
      <c r="X71" s="80" t="str">
        <f t="shared" si="11"/>
        <v/>
      </c>
      <c r="Y71" s="80" t="str">
        <f t="shared" si="12"/>
        <v>a</v>
      </c>
      <c r="Z71" s="2"/>
      <c r="AA71" s="77" t="str">
        <f t="shared" si="13"/>
        <v>Open (Progress)</v>
      </c>
      <c r="AB71" s="77">
        <f t="shared" si="14"/>
        <v>2018</v>
      </c>
      <c r="AC71" s="77" t="str">
        <f>IFERROR(VLOOKUP(IF($P71="","",MONTH($I71)),List!$I:$J,2,0),"")</f>
        <v>Maret</v>
      </c>
      <c r="AD71" s="77" t="str">
        <f>IFERROR(VLOOKUP(F71,List!$D:$E,2,0),"")</f>
        <v>Audit Internal (3 Bulanan)</v>
      </c>
      <c r="AE71" s="78">
        <f t="shared" si="15"/>
        <v>0</v>
      </c>
      <c r="AF71" s="77" t="str">
        <f t="shared" si="16"/>
        <v>All</v>
      </c>
      <c r="AG71" s="77" t="str">
        <f t="shared" si="17"/>
        <v/>
      </c>
    </row>
    <row r="72" spans="1:33" s="72" customFormat="1" ht="47.25" x14ac:dyDescent="0.2">
      <c r="A72" s="67">
        <f t="shared" ref="A72:A135" si="19">A71+1</f>
        <v>67</v>
      </c>
      <c r="B72" s="76">
        <f>COUNTIF($F$6:$F72,$F72)</f>
        <v>67</v>
      </c>
      <c r="C72" s="76" t="str">
        <f t="shared" si="10"/>
        <v>67AI3B</v>
      </c>
      <c r="D72" s="76">
        <f>COUNTIF($H$6:$H72,$H72)</f>
        <v>7</v>
      </c>
      <c r="E72" s="76" t="str">
        <f t="shared" si="18"/>
        <v>7Maintenance</v>
      </c>
      <c r="F72" s="2" t="s">
        <v>605</v>
      </c>
      <c r="G72" s="22"/>
      <c r="H72" s="2" t="s">
        <v>29</v>
      </c>
      <c r="I72" s="3">
        <v>43174</v>
      </c>
      <c r="J72" s="2" t="s">
        <v>202</v>
      </c>
      <c r="K72" s="2" t="s">
        <v>1089</v>
      </c>
      <c r="L72" s="4"/>
      <c r="M72" s="4"/>
      <c r="N72" s="4" t="s">
        <v>827</v>
      </c>
      <c r="O72" s="2" t="s">
        <v>1928</v>
      </c>
      <c r="P72" s="2" t="s">
        <v>674</v>
      </c>
      <c r="Q72" s="4"/>
      <c r="R72" s="102"/>
      <c r="S72" s="102"/>
      <c r="T72" s="3">
        <v>43204</v>
      </c>
      <c r="U72" s="3"/>
      <c r="V72" s="3"/>
      <c r="W72" s="3"/>
      <c r="X72" s="80" t="str">
        <f t="shared" si="11"/>
        <v/>
      </c>
      <c r="Y72" s="80" t="str">
        <f t="shared" si="12"/>
        <v>a</v>
      </c>
      <c r="Z72" s="2"/>
      <c r="AA72" s="77" t="str">
        <f t="shared" si="13"/>
        <v>Open (Progress)</v>
      </c>
      <c r="AB72" s="77">
        <f t="shared" si="14"/>
        <v>2018</v>
      </c>
      <c r="AC72" s="77" t="str">
        <f>IFERROR(VLOOKUP(IF($P72="","",MONTH($I72)),List!$I:$J,2,0),"")</f>
        <v>Maret</v>
      </c>
      <c r="AD72" s="77" t="str">
        <f>IFERROR(VLOOKUP(F72,List!$D:$E,2,0),"")</f>
        <v>Audit Internal (3 Bulanan)</v>
      </c>
      <c r="AE72" s="78">
        <f t="shared" si="15"/>
        <v>0</v>
      </c>
      <c r="AF72" s="77" t="str">
        <f t="shared" si="16"/>
        <v>All</v>
      </c>
      <c r="AG72" s="77" t="str">
        <f t="shared" si="17"/>
        <v/>
      </c>
    </row>
    <row r="73" spans="1:33" s="72" customFormat="1" ht="128.25" x14ac:dyDescent="0.2">
      <c r="A73" s="67">
        <f t="shared" si="19"/>
        <v>68</v>
      </c>
      <c r="B73" s="76">
        <f>COUNTIF($F$6:$F73,$F73)</f>
        <v>68</v>
      </c>
      <c r="C73" s="76" t="str">
        <f t="shared" si="10"/>
        <v>68AI3B</v>
      </c>
      <c r="D73" s="76">
        <f>COUNTIF($H$6:$H73,$H73)</f>
        <v>1</v>
      </c>
      <c r="E73" s="76" t="str">
        <f t="shared" si="18"/>
        <v>1Gudang BJ</v>
      </c>
      <c r="F73" s="2" t="s">
        <v>605</v>
      </c>
      <c r="G73" s="22"/>
      <c r="H73" s="2" t="s">
        <v>26</v>
      </c>
      <c r="I73" s="3">
        <v>43175</v>
      </c>
      <c r="J73" s="2" t="s">
        <v>112</v>
      </c>
      <c r="K73" s="2" t="s">
        <v>1089</v>
      </c>
      <c r="L73" s="4"/>
      <c r="M73" s="4"/>
      <c r="N73" s="4" t="s">
        <v>828</v>
      </c>
      <c r="O73" s="2" t="s">
        <v>1928</v>
      </c>
      <c r="P73" s="2" t="s">
        <v>675</v>
      </c>
      <c r="Q73" s="4"/>
      <c r="R73" s="102"/>
      <c r="S73" s="102"/>
      <c r="T73" s="3">
        <v>43205</v>
      </c>
      <c r="U73" s="3"/>
      <c r="V73" s="3"/>
      <c r="W73" s="3"/>
      <c r="X73" s="80" t="str">
        <f t="shared" si="11"/>
        <v/>
      </c>
      <c r="Y73" s="80" t="str">
        <f t="shared" si="12"/>
        <v>a</v>
      </c>
      <c r="Z73" s="2"/>
      <c r="AA73" s="77" t="str">
        <f t="shared" si="13"/>
        <v>Open (Progress)</v>
      </c>
      <c r="AB73" s="77">
        <f t="shared" si="14"/>
        <v>2018</v>
      </c>
      <c r="AC73" s="77" t="str">
        <f>IFERROR(VLOOKUP(IF($P73="","",MONTH($I73)),List!$I:$J,2,0),"")</f>
        <v>Maret</v>
      </c>
      <c r="AD73" s="77" t="str">
        <f>IFERROR(VLOOKUP(F73,List!$D:$E,2,0),"")</f>
        <v>Audit Internal (3 Bulanan)</v>
      </c>
      <c r="AE73" s="78">
        <f t="shared" si="15"/>
        <v>0</v>
      </c>
      <c r="AF73" s="77" t="str">
        <f t="shared" si="16"/>
        <v>All</v>
      </c>
      <c r="AG73" s="77" t="str">
        <f t="shared" si="17"/>
        <v/>
      </c>
    </row>
    <row r="74" spans="1:33" s="72" customFormat="1" ht="71.25" x14ac:dyDescent="0.2">
      <c r="A74" s="67">
        <f t="shared" si="19"/>
        <v>69</v>
      </c>
      <c r="B74" s="76">
        <f>COUNTIF($F$6:$F74,$F74)</f>
        <v>69</v>
      </c>
      <c r="C74" s="76" t="str">
        <f t="shared" si="10"/>
        <v>69AI3B</v>
      </c>
      <c r="D74" s="76">
        <f>COUNTIF($H$6:$H74,$H74)</f>
        <v>2</v>
      </c>
      <c r="E74" s="76" t="str">
        <f t="shared" si="18"/>
        <v>2Gudang BJ</v>
      </c>
      <c r="F74" s="2" t="s">
        <v>605</v>
      </c>
      <c r="G74" s="22"/>
      <c r="H74" s="2" t="s">
        <v>26</v>
      </c>
      <c r="I74" s="3">
        <v>43175</v>
      </c>
      <c r="J74" s="2" t="s">
        <v>112</v>
      </c>
      <c r="K74" s="2" t="s">
        <v>1089</v>
      </c>
      <c r="L74" s="4"/>
      <c r="M74" s="4"/>
      <c r="N74" s="4" t="s">
        <v>829</v>
      </c>
      <c r="O74" s="2" t="s">
        <v>1928</v>
      </c>
      <c r="P74" s="2" t="s">
        <v>676</v>
      </c>
      <c r="Q74" s="4" t="s">
        <v>994</v>
      </c>
      <c r="R74" s="102" t="s">
        <v>995</v>
      </c>
      <c r="S74" s="102" t="s">
        <v>1038</v>
      </c>
      <c r="T74" s="3">
        <v>43196</v>
      </c>
      <c r="U74" s="3"/>
      <c r="V74" s="3"/>
      <c r="W74" s="3">
        <v>43196</v>
      </c>
      <c r="X74" s="80" t="str">
        <f t="shared" si="11"/>
        <v>a</v>
      </c>
      <c r="Y74" s="80" t="str">
        <f t="shared" si="12"/>
        <v/>
      </c>
      <c r="Z74" s="2"/>
      <c r="AA74" s="77" t="str">
        <f t="shared" si="13"/>
        <v>Close</v>
      </c>
      <c r="AB74" s="77">
        <f t="shared" si="14"/>
        <v>2018</v>
      </c>
      <c r="AC74" s="77" t="str">
        <f>IFERROR(VLOOKUP(IF($P74="","",MONTH($I74)),List!$I:$J,2,0),"")</f>
        <v>Maret</v>
      </c>
      <c r="AD74" s="77" t="str">
        <f>IFERROR(VLOOKUP(F74,List!$D:$E,2,0),"")</f>
        <v>Audit Internal (3 Bulanan)</v>
      </c>
      <c r="AE74" s="78">
        <f t="shared" si="15"/>
        <v>1</v>
      </c>
      <c r="AF74" s="77" t="str">
        <f t="shared" si="16"/>
        <v>All</v>
      </c>
      <c r="AG74" s="77" t="str">
        <f t="shared" si="17"/>
        <v>Open (Progress)</v>
      </c>
    </row>
    <row r="75" spans="1:33" s="72" customFormat="1" ht="71.25" x14ac:dyDescent="0.2">
      <c r="A75" s="67">
        <f t="shared" si="19"/>
        <v>70</v>
      </c>
      <c r="B75" s="76">
        <f>COUNTIF($F$6:$F75,$F75)</f>
        <v>70</v>
      </c>
      <c r="C75" s="76" t="str">
        <f t="shared" si="10"/>
        <v>70AI3B</v>
      </c>
      <c r="D75" s="76">
        <f>COUNTIF($H$6:$H75,$H75)</f>
        <v>3</v>
      </c>
      <c r="E75" s="76" t="str">
        <f t="shared" si="18"/>
        <v>3Gudang BJ</v>
      </c>
      <c r="F75" s="2" t="s">
        <v>605</v>
      </c>
      <c r="G75" s="22"/>
      <c r="H75" s="2" t="s">
        <v>26</v>
      </c>
      <c r="I75" s="3">
        <v>43175</v>
      </c>
      <c r="J75" s="2" t="s">
        <v>112</v>
      </c>
      <c r="K75" s="2" t="s">
        <v>1089</v>
      </c>
      <c r="L75" s="4"/>
      <c r="M75" s="4"/>
      <c r="N75" s="4" t="s">
        <v>830</v>
      </c>
      <c r="O75" s="2" t="s">
        <v>1928</v>
      </c>
      <c r="P75" s="2" t="s">
        <v>677</v>
      </c>
      <c r="Q75" s="4" t="s">
        <v>996</v>
      </c>
      <c r="R75" s="102" t="s">
        <v>997</v>
      </c>
      <c r="S75" s="102" t="s">
        <v>1039</v>
      </c>
      <c r="T75" s="3">
        <v>43178</v>
      </c>
      <c r="U75" s="3"/>
      <c r="V75" s="3"/>
      <c r="W75" s="3">
        <v>43179</v>
      </c>
      <c r="X75" s="80" t="str">
        <f t="shared" si="11"/>
        <v>a</v>
      </c>
      <c r="Y75" s="80" t="str">
        <f t="shared" si="12"/>
        <v/>
      </c>
      <c r="Z75" s="2"/>
      <c r="AA75" s="77" t="str">
        <f t="shared" si="13"/>
        <v>Close</v>
      </c>
      <c r="AB75" s="77">
        <f t="shared" si="14"/>
        <v>2018</v>
      </c>
      <c r="AC75" s="77" t="str">
        <f>IFERROR(VLOOKUP(IF($P75="","",MONTH($I75)),List!$I:$J,2,0),"")</f>
        <v>Maret</v>
      </c>
      <c r="AD75" s="77" t="str">
        <f>IFERROR(VLOOKUP(F75,List!$D:$E,2,0),"")</f>
        <v>Audit Internal (3 Bulanan)</v>
      </c>
      <c r="AE75" s="78">
        <f t="shared" si="15"/>
        <v>1</v>
      </c>
      <c r="AF75" s="77" t="str">
        <f t="shared" si="16"/>
        <v>All</v>
      </c>
      <c r="AG75" s="77" t="str">
        <f t="shared" si="17"/>
        <v>Open (Progress)</v>
      </c>
    </row>
    <row r="76" spans="1:33" s="72" customFormat="1" ht="42.75" x14ac:dyDescent="0.2">
      <c r="A76" s="67">
        <f t="shared" si="19"/>
        <v>71</v>
      </c>
      <c r="B76" s="76">
        <f>COUNTIF($F$6:$F76,$F76)</f>
        <v>71</v>
      </c>
      <c r="C76" s="76" t="str">
        <f t="shared" si="10"/>
        <v>71AI3B</v>
      </c>
      <c r="D76" s="76">
        <f>COUNTIF($H$6:$H76,$H76)</f>
        <v>4</v>
      </c>
      <c r="E76" s="76" t="str">
        <f t="shared" si="18"/>
        <v>4Gudang BJ</v>
      </c>
      <c r="F76" s="2" t="s">
        <v>605</v>
      </c>
      <c r="G76" s="22"/>
      <c r="H76" s="2" t="s">
        <v>26</v>
      </c>
      <c r="I76" s="3">
        <v>43175</v>
      </c>
      <c r="J76" s="2" t="s">
        <v>112</v>
      </c>
      <c r="K76" s="2" t="s">
        <v>1089</v>
      </c>
      <c r="L76" s="4"/>
      <c r="M76" s="4"/>
      <c r="N76" s="4" t="s">
        <v>831</v>
      </c>
      <c r="O76" s="2" t="s">
        <v>1928</v>
      </c>
      <c r="P76" s="2" t="s">
        <v>678</v>
      </c>
      <c r="Q76" s="4" t="s">
        <v>998</v>
      </c>
      <c r="R76" s="102" t="s">
        <v>999</v>
      </c>
      <c r="S76" s="102" t="s">
        <v>1040</v>
      </c>
      <c r="T76" s="3">
        <v>43196</v>
      </c>
      <c r="U76" s="3"/>
      <c r="V76" s="3"/>
      <c r="W76" s="3">
        <v>43196</v>
      </c>
      <c r="X76" s="80" t="str">
        <f t="shared" si="11"/>
        <v>a</v>
      </c>
      <c r="Y76" s="80" t="str">
        <f t="shared" si="12"/>
        <v/>
      </c>
      <c r="Z76" s="2"/>
      <c r="AA76" s="77" t="str">
        <f t="shared" si="13"/>
        <v>Close</v>
      </c>
      <c r="AB76" s="77">
        <f t="shared" si="14"/>
        <v>2018</v>
      </c>
      <c r="AC76" s="77" t="str">
        <f>IFERROR(VLOOKUP(IF($P76="","",MONTH($I76)),List!$I:$J,2,0),"")</f>
        <v>Maret</v>
      </c>
      <c r="AD76" s="77" t="str">
        <f>IFERROR(VLOOKUP(F76,List!$D:$E,2,0),"")</f>
        <v>Audit Internal (3 Bulanan)</v>
      </c>
      <c r="AE76" s="78">
        <f t="shared" si="15"/>
        <v>1</v>
      </c>
      <c r="AF76" s="77" t="str">
        <f t="shared" si="16"/>
        <v>All</v>
      </c>
      <c r="AG76" s="77" t="str">
        <f t="shared" si="17"/>
        <v>Open (Progress)</v>
      </c>
    </row>
    <row r="77" spans="1:33" s="72" customFormat="1" ht="57" x14ac:dyDescent="0.2">
      <c r="A77" s="67">
        <f t="shared" si="19"/>
        <v>72</v>
      </c>
      <c r="B77" s="76">
        <f>COUNTIF($F$6:$F77,$F77)</f>
        <v>72</v>
      </c>
      <c r="C77" s="76" t="str">
        <f t="shared" si="10"/>
        <v>72AI3B</v>
      </c>
      <c r="D77" s="76">
        <f>COUNTIF($H$6:$H77,$H77)</f>
        <v>5</v>
      </c>
      <c r="E77" s="76" t="str">
        <f t="shared" si="18"/>
        <v>5Gudang BJ</v>
      </c>
      <c r="F77" s="2" t="s">
        <v>605</v>
      </c>
      <c r="G77" s="22"/>
      <c r="H77" s="2" t="s">
        <v>26</v>
      </c>
      <c r="I77" s="3">
        <v>43175</v>
      </c>
      <c r="J77" s="2" t="s">
        <v>112</v>
      </c>
      <c r="K77" s="2" t="s">
        <v>1089</v>
      </c>
      <c r="L77" s="4"/>
      <c r="M77" s="4"/>
      <c r="N77" s="4" t="s">
        <v>832</v>
      </c>
      <c r="O77" s="2" t="s">
        <v>1928</v>
      </c>
      <c r="P77" s="2" t="s">
        <v>679</v>
      </c>
      <c r="Q77" s="4" t="s">
        <v>1000</v>
      </c>
      <c r="R77" s="102" t="s">
        <v>1001</v>
      </c>
      <c r="S77" s="102" t="s">
        <v>1041</v>
      </c>
      <c r="T77" s="3">
        <v>43196</v>
      </c>
      <c r="U77" s="3"/>
      <c r="V77" s="3"/>
      <c r="W77" s="3">
        <v>43189</v>
      </c>
      <c r="X77" s="80" t="str">
        <f t="shared" si="11"/>
        <v>a</v>
      </c>
      <c r="Y77" s="80" t="str">
        <f t="shared" si="12"/>
        <v/>
      </c>
      <c r="Z77" s="2"/>
      <c r="AA77" s="77" t="str">
        <f t="shared" si="13"/>
        <v>Close</v>
      </c>
      <c r="AB77" s="77">
        <f t="shared" si="14"/>
        <v>2018</v>
      </c>
      <c r="AC77" s="77" t="str">
        <f>IFERROR(VLOOKUP(IF($P77="","",MONTH($I77)),List!$I:$J,2,0),"")</f>
        <v>Maret</v>
      </c>
      <c r="AD77" s="77" t="str">
        <f>IFERROR(VLOOKUP(F77,List!$D:$E,2,0),"")</f>
        <v>Audit Internal (3 Bulanan)</v>
      </c>
      <c r="AE77" s="78">
        <f t="shared" si="15"/>
        <v>1</v>
      </c>
      <c r="AF77" s="77" t="str">
        <f t="shared" si="16"/>
        <v>All</v>
      </c>
      <c r="AG77" s="77" t="str">
        <f t="shared" si="17"/>
        <v>Open (Progress)</v>
      </c>
    </row>
    <row r="78" spans="1:33" s="72" customFormat="1" ht="42.75" x14ac:dyDescent="0.2">
      <c r="A78" s="67">
        <f t="shared" si="19"/>
        <v>73</v>
      </c>
      <c r="B78" s="76">
        <f>COUNTIF($F$6:$F78,$F78)</f>
        <v>73</v>
      </c>
      <c r="C78" s="76" t="str">
        <f t="shared" si="10"/>
        <v>73AI3B</v>
      </c>
      <c r="D78" s="76">
        <f>COUNTIF($H$6:$H78,$H78)</f>
        <v>6</v>
      </c>
      <c r="E78" s="76" t="str">
        <f t="shared" si="18"/>
        <v>6Gudang BJ</v>
      </c>
      <c r="F78" s="2" t="s">
        <v>605</v>
      </c>
      <c r="G78" s="22"/>
      <c r="H78" s="2" t="s">
        <v>26</v>
      </c>
      <c r="I78" s="3">
        <v>43175</v>
      </c>
      <c r="J78" s="2" t="s">
        <v>112</v>
      </c>
      <c r="K78" s="2" t="s">
        <v>1089</v>
      </c>
      <c r="L78" s="4"/>
      <c r="M78" s="4"/>
      <c r="N78" s="4" t="s">
        <v>833</v>
      </c>
      <c r="O78" s="2" t="s">
        <v>1928</v>
      </c>
      <c r="P78" s="2" t="s">
        <v>680</v>
      </c>
      <c r="Q78" s="4" t="s">
        <v>1002</v>
      </c>
      <c r="R78" s="102" t="s">
        <v>1003</v>
      </c>
      <c r="S78" s="102" t="s">
        <v>1042</v>
      </c>
      <c r="T78" s="3">
        <v>43250</v>
      </c>
      <c r="U78" s="3"/>
      <c r="V78" s="3"/>
      <c r="W78" s="3">
        <v>43255</v>
      </c>
      <c r="X78" s="80" t="str">
        <f t="shared" si="11"/>
        <v>a</v>
      </c>
      <c r="Y78" s="80" t="str">
        <f t="shared" si="12"/>
        <v/>
      </c>
      <c r="Z78" s="2"/>
      <c r="AA78" s="77" t="str">
        <f t="shared" si="13"/>
        <v>Close</v>
      </c>
      <c r="AB78" s="77">
        <f t="shared" si="14"/>
        <v>2018</v>
      </c>
      <c r="AC78" s="77" t="str">
        <f>IFERROR(VLOOKUP(IF($P78="","",MONTH($I78)),List!$I:$J,2,0),"")</f>
        <v>Maret</v>
      </c>
      <c r="AD78" s="77" t="str">
        <f>IFERROR(VLOOKUP(F78,List!$D:$E,2,0),"")</f>
        <v>Audit Internal (3 Bulanan)</v>
      </c>
      <c r="AE78" s="78">
        <f t="shared" si="15"/>
        <v>1</v>
      </c>
      <c r="AF78" s="77" t="str">
        <f t="shared" si="16"/>
        <v>All</v>
      </c>
      <c r="AG78" s="77" t="str">
        <f t="shared" si="17"/>
        <v>Open (Progress)</v>
      </c>
    </row>
    <row r="79" spans="1:33" s="72" customFormat="1" ht="71.25" x14ac:dyDescent="0.2">
      <c r="A79" s="67">
        <f t="shared" si="19"/>
        <v>74</v>
      </c>
      <c r="B79" s="76">
        <f>COUNTIF($F$6:$F79,$F79)</f>
        <v>74</v>
      </c>
      <c r="C79" s="76" t="str">
        <f t="shared" si="10"/>
        <v>74AI3B</v>
      </c>
      <c r="D79" s="76">
        <f>COUNTIF($H$6:$H79,$H79)</f>
        <v>1</v>
      </c>
      <c r="E79" s="76" t="str">
        <f t="shared" si="18"/>
        <v>1MR</v>
      </c>
      <c r="F79" s="2" t="s">
        <v>605</v>
      </c>
      <c r="G79" s="22"/>
      <c r="H79" s="2" t="s">
        <v>31</v>
      </c>
      <c r="I79" s="3">
        <v>43175</v>
      </c>
      <c r="J79" s="2" t="s">
        <v>112</v>
      </c>
      <c r="K79" s="2" t="s">
        <v>1915</v>
      </c>
      <c r="L79" s="4"/>
      <c r="M79" s="4"/>
      <c r="N79" s="4" t="s">
        <v>834</v>
      </c>
      <c r="O79" s="2" t="s">
        <v>1928</v>
      </c>
      <c r="P79" s="2" t="s">
        <v>681</v>
      </c>
      <c r="Q79" s="4" t="s">
        <v>1004</v>
      </c>
      <c r="R79" s="102" t="s">
        <v>1005</v>
      </c>
      <c r="S79" s="102" t="s">
        <v>1043</v>
      </c>
      <c r="T79" s="3">
        <v>43220</v>
      </c>
      <c r="U79" s="3"/>
      <c r="V79" s="3"/>
      <c r="W79" s="3">
        <v>43222</v>
      </c>
      <c r="X79" s="80" t="str">
        <f t="shared" si="11"/>
        <v>a</v>
      </c>
      <c r="Y79" s="80" t="str">
        <f t="shared" si="12"/>
        <v/>
      </c>
      <c r="Z79" s="2"/>
      <c r="AA79" s="77" t="str">
        <f t="shared" si="13"/>
        <v>Close</v>
      </c>
      <c r="AB79" s="77">
        <f t="shared" si="14"/>
        <v>2018</v>
      </c>
      <c r="AC79" s="77" t="str">
        <f>IFERROR(VLOOKUP(IF($P79="","",MONTH($I79)),List!$I:$J,2,0),"")</f>
        <v>Maret</v>
      </c>
      <c r="AD79" s="77" t="str">
        <f>IFERROR(VLOOKUP(F79,List!$D:$E,2,0),"")</f>
        <v>Audit Internal (3 Bulanan)</v>
      </c>
      <c r="AE79" s="78">
        <f t="shared" si="15"/>
        <v>1</v>
      </c>
      <c r="AF79" s="77" t="str">
        <f t="shared" si="16"/>
        <v>All</v>
      </c>
      <c r="AG79" s="77" t="str">
        <f t="shared" si="17"/>
        <v>Open (Progress)</v>
      </c>
    </row>
    <row r="80" spans="1:33" s="72" customFormat="1" ht="42.75" x14ac:dyDescent="0.2">
      <c r="A80" s="67">
        <f t="shared" si="19"/>
        <v>75</v>
      </c>
      <c r="B80" s="76">
        <f>COUNTIF($F$6:$F80,$F80)</f>
        <v>75</v>
      </c>
      <c r="C80" s="76" t="str">
        <f t="shared" si="10"/>
        <v>75AI3B</v>
      </c>
      <c r="D80" s="76">
        <f>COUNTIF($H$6:$H80,$H80)</f>
        <v>2</v>
      </c>
      <c r="E80" s="76" t="str">
        <f t="shared" si="18"/>
        <v>2MR</v>
      </c>
      <c r="F80" s="2" t="s">
        <v>605</v>
      </c>
      <c r="G80" s="22"/>
      <c r="H80" s="2" t="s">
        <v>31</v>
      </c>
      <c r="I80" s="3">
        <v>43175</v>
      </c>
      <c r="J80" s="2" t="s">
        <v>112</v>
      </c>
      <c r="K80" s="2" t="s">
        <v>1915</v>
      </c>
      <c r="L80" s="4"/>
      <c r="M80" s="4"/>
      <c r="N80" s="4" t="s">
        <v>835</v>
      </c>
      <c r="O80" s="2" t="s">
        <v>1928</v>
      </c>
      <c r="P80" s="2" t="s">
        <v>682</v>
      </c>
      <c r="Q80" s="4" t="s">
        <v>1006</v>
      </c>
      <c r="R80" s="102" t="s">
        <v>1007</v>
      </c>
      <c r="S80" s="102" t="s">
        <v>1044</v>
      </c>
      <c r="T80" s="3">
        <v>43188</v>
      </c>
      <c r="U80" s="3"/>
      <c r="V80" s="3"/>
      <c r="W80" s="3">
        <v>43193</v>
      </c>
      <c r="X80" s="80" t="str">
        <f t="shared" si="11"/>
        <v>a</v>
      </c>
      <c r="Y80" s="80" t="str">
        <f t="shared" si="12"/>
        <v/>
      </c>
      <c r="Z80" s="2"/>
      <c r="AA80" s="77" t="str">
        <f t="shared" si="13"/>
        <v>Close</v>
      </c>
      <c r="AB80" s="77">
        <f t="shared" si="14"/>
        <v>2018</v>
      </c>
      <c r="AC80" s="77" t="str">
        <f>IFERROR(VLOOKUP(IF($P80="","",MONTH($I80)),List!$I:$J,2,0),"")</f>
        <v>Maret</v>
      </c>
      <c r="AD80" s="77" t="str">
        <f>IFERROR(VLOOKUP(F80,List!$D:$E,2,0),"")</f>
        <v>Audit Internal (3 Bulanan)</v>
      </c>
      <c r="AE80" s="78">
        <f t="shared" si="15"/>
        <v>1</v>
      </c>
      <c r="AF80" s="77" t="str">
        <f t="shared" si="16"/>
        <v>All</v>
      </c>
      <c r="AG80" s="77" t="str">
        <f t="shared" si="17"/>
        <v>Open (Progress)</v>
      </c>
    </row>
    <row r="81" spans="1:33" s="72" customFormat="1" ht="57" x14ac:dyDescent="0.2">
      <c r="A81" s="67">
        <f t="shared" si="19"/>
        <v>76</v>
      </c>
      <c r="B81" s="76">
        <f>COUNTIF($F$6:$F81,$F81)</f>
        <v>76</v>
      </c>
      <c r="C81" s="76" t="str">
        <f t="shared" si="10"/>
        <v>76AI3B</v>
      </c>
      <c r="D81" s="76">
        <f>COUNTIF($H$6:$H81,$H81)</f>
        <v>3</v>
      </c>
      <c r="E81" s="76" t="str">
        <f t="shared" si="18"/>
        <v>3MR</v>
      </c>
      <c r="F81" s="2" t="s">
        <v>605</v>
      </c>
      <c r="G81" s="22"/>
      <c r="H81" s="2" t="s">
        <v>31</v>
      </c>
      <c r="I81" s="3">
        <v>43175</v>
      </c>
      <c r="J81" s="2" t="s">
        <v>607</v>
      </c>
      <c r="K81" s="2" t="s">
        <v>1915</v>
      </c>
      <c r="L81" s="4"/>
      <c r="M81" s="4"/>
      <c r="N81" s="4" t="s">
        <v>836</v>
      </c>
      <c r="O81" s="2" t="s">
        <v>1928</v>
      </c>
      <c r="P81" s="2" t="s">
        <v>683</v>
      </c>
      <c r="Q81" s="4" t="s">
        <v>1008</v>
      </c>
      <c r="R81" s="102" t="s">
        <v>1009</v>
      </c>
      <c r="S81" s="102" t="s">
        <v>1045</v>
      </c>
      <c r="T81" s="3">
        <v>43220</v>
      </c>
      <c r="U81" s="3"/>
      <c r="V81" s="3"/>
      <c r="W81" s="3"/>
      <c r="X81" s="80" t="str">
        <f t="shared" si="11"/>
        <v/>
      </c>
      <c r="Y81" s="80" t="str">
        <f t="shared" si="12"/>
        <v>a</v>
      </c>
      <c r="Z81" s="2"/>
      <c r="AA81" s="77" t="str">
        <f t="shared" si="13"/>
        <v>Open (Progress)</v>
      </c>
      <c r="AB81" s="77">
        <f t="shared" si="14"/>
        <v>2018</v>
      </c>
      <c r="AC81" s="77" t="str">
        <f>IFERROR(VLOOKUP(IF($P81="","",MONTH($I81)),List!$I:$J,2,0),"")</f>
        <v>Maret</v>
      </c>
      <c r="AD81" s="77" t="str">
        <f>IFERROR(VLOOKUP(F81,List!$D:$E,2,0),"")</f>
        <v>Audit Internal (3 Bulanan)</v>
      </c>
      <c r="AE81" s="78">
        <f t="shared" si="15"/>
        <v>0</v>
      </c>
      <c r="AF81" s="77" t="str">
        <f t="shared" si="16"/>
        <v>All</v>
      </c>
      <c r="AG81" s="77" t="str">
        <f t="shared" si="17"/>
        <v/>
      </c>
    </row>
    <row r="82" spans="1:33" s="72" customFormat="1" ht="42.75" x14ac:dyDescent="0.2">
      <c r="A82" s="67">
        <f t="shared" si="19"/>
        <v>77</v>
      </c>
      <c r="B82" s="76">
        <f>COUNTIF($F$6:$F82,$F82)</f>
        <v>77</v>
      </c>
      <c r="C82" s="76" t="str">
        <f t="shared" si="10"/>
        <v>77AI3B</v>
      </c>
      <c r="D82" s="76">
        <f>COUNTIF($H$6:$H82,$H82)</f>
        <v>4</v>
      </c>
      <c r="E82" s="76" t="str">
        <f t="shared" si="18"/>
        <v>4MR</v>
      </c>
      <c r="F82" s="2" t="s">
        <v>605</v>
      </c>
      <c r="G82" s="22"/>
      <c r="H82" s="2" t="s">
        <v>31</v>
      </c>
      <c r="I82" s="3">
        <v>43175</v>
      </c>
      <c r="J82" s="2" t="s">
        <v>607</v>
      </c>
      <c r="K82" s="2" t="s">
        <v>1915</v>
      </c>
      <c r="L82" s="4"/>
      <c r="M82" s="4"/>
      <c r="N82" s="4" t="s">
        <v>837</v>
      </c>
      <c r="O82" s="2" t="s">
        <v>1928</v>
      </c>
      <c r="P82" s="2" t="s">
        <v>684</v>
      </c>
      <c r="Q82" s="4" t="s">
        <v>1010</v>
      </c>
      <c r="R82" s="102" t="s">
        <v>1011</v>
      </c>
      <c r="S82" s="102" t="s">
        <v>1046</v>
      </c>
      <c r="T82" s="3">
        <v>43220</v>
      </c>
      <c r="U82" s="3"/>
      <c r="V82" s="3"/>
      <c r="W82" s="3"/>
      <c r="X82" s="80" t="str">
        <f t="shared" si="11"/>
        <v/>
      </c>
      <c r="Y82" s="80" t="str">
        <f t="shared" si="12"/>
        <v>a</v>
      </c>
      <c r="Z82" s="2"/>
      <c r="AA82" s="77" t="str">
        <f t="shared" si="13"/>
        <v>Open (Progress)</v>
      </c>
      <c r="AB82" s="77">
        <f t="shared" si="14"/>
        <v>2018</v>
      </c>
      <c r="AC82" s="77" t="str">
        <f>IFERROR(VLOOKUP(IF($P82="","",MONTH($I82)),List!$I:$J,2,0),"")</f>
        <v>Maret</v>
      </c>
      <c r="AD82" s="77" t="str">
        <f>IFERROR(VLOOKUP(F82,List!$D:$E,2,0),"")</f>
        <v>Audit Internal (3 Bulanan)</v>
      </c>
      <c r="AE82" s="78">
        <f t="shared" si="15"/>
        <v>0</v>
      </c>
      <c r="AF82" s="77" t="str">
        <f t="shared" si="16"/>
        <v>All</v>
      </c>
      <c r="AG82" s="77" t="str">
        <f t="shared" si="17"/>
        <v/>
      </c>
    </row>
    <row r="83" spans="1:33" s="72" customFormat="1" ht="57" x14ac:dyDescent="0.2">
      <c r="A83" s="67">
        <f t="shared" si="19"/>
        <v>78</v>
      </c>
      <c r="B83" s="76">
        <f>COUNTIF($F$6:$F83,$F83)</f>
        <v>78</v>
      </c>
      <c r="C83" s="76" t="str">
        <f t="shared" si="10"/>
        <v>78AI3B</v>
      </c>
      <c r="D83" s="76">
        <f>COUNTIF($H$6:$H83,$H83)</f>
        <v>5</v>
      </c>
      <c r="E83" s="76" t="str">
        <f t="shared" si="18"/>
        <v>5MR</v>
      </c>
      <c r="F83" s="2" t="s">
        <v>605</v>
      </c>
      <c r="G83" s="22"/>
      <c r="H83" s="2" t="s">
        <v>31</v>
      </c>
      <c r="I83" s="3">
        <v>43175</v>
      </c>
      <c r="J83" s="2" t="s">
        <v>112</v>
      </c>
      <c r="K83" s="2" t="s">
        <v>1915</v>
      </c>
      <c r="L83" s="4"/>
      <c r="M83" s="4"/>
      <c r="N83" s="4" t="s">
        <v>838</v>
      </c>
      <c r="O83" s="2" t="s">
        <v>1928</v>
      </c>
      <c r="P83" s="2" t="s">
        <v>685</v>
      </c>
      <c r="Q83" s="4" t="s">
        <v>1012</v>
      </c>
      <c r="R83" s="102" t="s">
        <v>1013</v>
      </c>
      <c r="S83" s="102" t="s">
        <v>1047</v>
      </c>
      <c r="T83" s="3">
        <v>43220</v>
      </c>
      <c r="U83" s="3"/>
      <c r="V83" s="3"/>
      <c r="W83" s="3">
        <v>43368</v>
      </c>
      <c r="X83" s="80" t="str">
        <f t="shared" si="11"/>
        <v>a</v>
      </c>
      <c r="Y83" s="80" t="str">
        <f t="shared" si="12"/>
        <v/>
      </c>
      <c r="Z83" s="2"/>
      <c r="AA83" s="77" t="str">
        <f t="shared" si="13"/>
        <v>Close</v>
      </c>
      <c r="AB83" s="77">
        <f t="shared" si="14"/>
        <v>2018</v>
      </c>
      <c r="AC83" s="77" t="str">
        <f>IFERROR(VLOOKUP(IF($P83="","",MONTH($I83)),List!$I:$J,2,0),"")</f>
        <v>Maret</v>
      </c>
      <c r="AD83" s="77" t="str">
        <f>IFERROR(VLOOKUP(F83,List!$D:$E,2,0),"")</f>
        <v>Audit Internal (3 Bulanan)</v>
      </c>
      <c r="AE83" s="78">
        <f t="shared" si="15"/>
        <v>1</v>
      </c>
      <c r="AF83" s="77" t="str">
        <f t="shared" si="16"/>
        <v>All</v>
      </c>
      <c r="AG83" s="77" t="str">
        <f t="shared" si="17"/>
        <v>Open (Progress)</v>
      </c>
    </row>
    <row r="84" spans="1:33" s="72" customFormat="1" ht="85.5" x14ac:dyDescent="0.2">
      <c r="A84" s="67">
        <f t="shared" si="19"/>
        <v>79</v>
      </c>
      <c r="B84" s="76">
        <f>COUNTIF($F$6:$F84,$F84)</f>
        <v>79</v>
      </c>
      <c r="C84" s="76" t="str">
        <f t="shared" si="10"/>
        <v>79AI3B</v>
      </c>
      <c r="D84" s="76">
        <f>COUNTIF($H$6:$H84,$H84)</f>
        <v>1</v>
      </c>
      <c r="E84" s="76" t="str">
        <f t="shared" si="18"/>
        <v>1HSE</v>
      </c>
      <c r="F84" s="2" t="s">
        <v>605</v>
      </c>
      <c r="G84" s="22"/>
      <c r="H84" s="2" t="s">
        <v>32</v>
      </c>
      <c r="I84" s="3">
        <v>43175</v>
      </c>
      <c r="J84" s="2" t="s">
        <v>112</v>
      </c>
      <c r="K84" s="2" t="s">
        <v>1915</v>
      </c>
      <c r="L84" s="4"/>
      <c r="M84" s="4"/>
      <c r="N84" s="4" t="s">
        <v>839</v>
      </c>
      <c r="O84" s="2" t="s">
        <v>1928</v>
      </c>
      <c r="P84" s="2" t="s">
        <v>686</v>
      </c>
      <c r="Q84" s="4"/>
      <c r="R84" s="102"/>
      <c r="S84" s="102"/>
      <c r="T84" s="3">
        <v>43205</v>
      </c>
      <c r="U84" s="3"/>
      <c r="V84" s="3"/>
      <c r="W84" s="3"/>
      <c r="X84" s="80" t="str">
        <f t="shared" si="11"/>
        <v/>
      </c>
      <c r="Y84" s="80" t="str">
        <f t="shared" si="12"/>
        <v>a</v>
      </c>
      <c r="Z84" s="2"/>
      <c r="AA84" s="77" t="str">
        <f t="shared" si="13"/>
        <v>Open (Progress)</v>
      </c>
      <c r="AB84" s="77">
        <f t="shared" si="14"/>
        <v>2018</v>
      </c>
      <c r="AC84" s="77" t="str">
        <f>IFERROR(VLOOKUP(IF($P84="","",MONTH($I84)),List!$I:$J,2,0),"")</f>
        <v>Maret</v>
      </c>
      <c r="AD84" s="77" t="str">
        <f>IFERROR(VLOOKUP(F84,List!$D:$E,2,0),"")</f>
        <v>Audit Internal (3 Bulanan)</v>
      </c>
      <c r="AE84" s="78">
        <f t="shared" si="15"/>
        <v>0</v>
      </c>
      <c r="AF84" s="77" t="str">
        <f t="shared" si="16"/>
        <v>All</v>
      </c>
      <c r="AG84" s="77" t="str">
        <f t="shared" si="17"/>
        <v/>
      </c>
    </row>
    <row r="85" spans="1:33" s="72" customFormat="1" ht="42.75" x14ac:dyDescent="0.2">
      <c r="A85" s="67">
        <f t="shared" si="19"/>
        <v>80</v>
      </c>
      <c r="B85" s="76">
        <f>COUNTIF($F$6:$F85,$F85)</f>
        <v>80</v>
      </c>
      <c r="C85" s="76" t="str">
        <f t="shared" si="10"/>
        <v>80AI3B</v>
      </c>
      <c r="D85" s="76">
        <f>COUNTIF($H$6:$H85,$H85)</f>
        <v>2</v>
      </c>
      <c r="E85" s="76" t="str">
        <f t="shared" si="18"/>
        <v>2HSE</v>
      </c>
      <c r="F85" s="2" t="s">
        <v>605</v>
      </c>
      <c r="G85" s="22"/>
      <c r="H85" s="2" t="s">
        <v>32</v>
      </c>
      <c r="I85" s="3">
        <v>43175</v>
      </c>
      <c r="J85" s="2" t="s">
        <v>112</v>
      </c>
      <c r="K85" s="2" t="s">
        <v>1915</v>
      </c>
      <c r="L85" s="4"/>
      <c r="M85" s="4"/>
      <c r="N85" s="4" t="s">
        <v>840</v>
      </c>
      <c r="O85" s="2" t="s">
        <v>1928</v>
      </c>
      <c r="P85" s="2" t="s">
        <v>687</v>
      </c>
      <c r="Q85" s="4"/>
      <c r="R85" s="102"/>
      <c r="S85" s="102"/>
      <c r="T85" s="3">
        <v>43205</v>
      </c>
      <c r="U85" s="3"/>
      <c r="V85" s="3"/>
      <c r="W85" s="3"/>
      <c r="X85" s="80" t="str">
        <f t="shared" si="11"/>
        <v/>
      </c>
      <c r="Y85" s="80" t="str">
        <f t="shared" si="12"/>
        <v>a</v>
      </c>
      <c r="Z85" s="2"/>
      <c r="AA85" s="77" t="str">
        <f t="shared" si="13"/>
        <v>Open (Progress)</v>
      </c>
      <c r="AB85" s="77">
        <f t="shared" si="14"/>
        <v>2018</v>
      </c>
      <c r="AC85" s="77" t="str">
        <f>IFERROR(VLOOKUP(IF($P85="","",MONTH($I85)),List!$I:$J,2,0),"")</f>
        <v>Maret</v>
      </c>
      <c r="AD85" s="77" t="str">
        <f>IFERROR(VLOOKUP(F85,List!$D:$E,2,0),"")</f>
        <v>Audit Internal (3 Bulanan)</v>
      </c>
      <c r="AE85" s="78">
        <f t="shared" si="15"/>
        <v>0</v>
      </c>
      <c r="AF85" s="77" t="str">
        <f t="shared" si="16"/>
        <v>All</v>
      </c>
      <c r="AG85" s="77" t="str">
        <f t="shared" si="17"/>
        <v/>
      </c>
    </row>
    <row r="86" spans="1:33" s="72" customFormat="1" ht="71.25" x14ac:dyDescent="0.2">
      <c r="A86" s="67">
        <f t="shared" si="19"/>
        <v>81</v>
      </c>
      <c r="B86" s="76">
        <f>COUNTIF($F$6:$F86,$F86)</f>
        <v>81</v>
      </c>
      <c r="C86" s="76" t="str">
        <f t="shared" si="10"/>
        <v>81AI3B</v>
      </c>
      <c r="D86" s="76">
        <f>COUNTIF($H$6:$H86,$H86)</f>
        <v>9</v>
      </c>
      <c r="E86" s="76" t="str">
        <f t="shared" si="18"/>
        <v>9Prod PVC</v>
      </c>
      <c r="F86" s="2" t="s">
        <v>605</v>
      </c>
      <c r="G86" s="22"/>
      <c r="H86" s="2" t="s">
        <v>21</v>
      </c>
      <c r="I86" s="3">
        <v>43362</v>
      </c>
      <c r="J86" s="2" t="s">
        <v>112</v>
      </c>
      <c r="K86" s="2" t="s">
        <v>1917</v>
      </c>
      <c r="L86" s="4"/>
      <c r="M86" s="4"/>
      <c r="N86" s="4" t="s">
        <v>841</v>
      </c>
      <c r="O86" s="2" t="s">
        <v>1928</v>
      </c>
      <c r="P86" s="2" t="s">
        <v>688</v>
      </c>
      <c r="Q86" s="4" t="s">
        <v>1048</v>
      </c>
      <c r="R86" s="102" t="s">
        <v>1049</v>
      </c>
      <c r="S86" s="102" t="s">
        <v>1077</v>
      </c>
      <c r="T86" s="3">
        <v>43465</v>
      </c>
      <c r="U86" s="3">
        <v>43561</v>
      </c>
      <c r="V86" s="3"/>
      <c r="W86" s="3"/>
      <c r="X86" s="80" t="str">
        <f t="shared" si="11"/>
        <v/>
      </c>
      <c r="Y86" s="80" t="str">
        <f t="shared" si="12"/>
        <v>a</v>
      </c>
      <c r="Z86" s="2"/>
      <c r="AA86" s="77" t="str">
        <f t="shared" si="13"/>
        <v>Reschedule 1x</v>
      </c>
      <c r="AB86" s="77">
        <f t="shared" si="14"/>
        <v>2018</v>
      </c>
      <c r="AC86" s="77" t="str">
        <f>IFERROR(VLOOKUP(IF($P86="","",MONTH($I86)),List!$I:$J,2,0),"")</f>
        <v>September</v>
      </c>
      <c r="AD86" s="77" t="str">
        <f>IFERROR(VLOOKUP(F86,List!$D:$E,2,0),"")</f>
        <v>Audit Internal (3 Bulanan)</v>
      </c>
      <c r="AE86" s="78">
        <f t="shared" si="15"/>
        <v>0</v>
      </c>
      <c r="AF86" s="77" t="str">
        <f t="shared" si="16"/>
        <v>All</v>
      </c>
      <c r="AG86" s="77" t="str">
        <f t="shared" si="17"/>
        <v/>
      </c>
    </row>
    <row r="87" spans="1:33" s="72" customFormat="1" ht="57" x14ac:dyDescent="0.2">
      <c r="A87" s="67">
        <f t="shared" si="19"/>
        <v>82</v>
      </c>
      <c r="B87" s="76">
        <f>COUNTIF($F$6:$F87,$F87)</f>
        <v>82</v>
      </c>
      <c r="C87" s="76" t="str">
        <f t="shared" si="10"/>
        <v>82AI3B</v>
      </c>
      <c r="D87" s="76">
        <f>COUNTIF($H$6:$H87,$H87)</f>
        <v>10</v>
      </c>
      <c r="E87" s="76" t="str">
        <f t="shared" si="18"/>
        <v>10Prod PVC</v>
      </c>
      <c r="F87" s="2" t="s">
        <v>605</v>
      </c>
      <c r="G87" s="22"/>
      <c r="H87" s="2" t="s">
        <v>21</v>
      </c>
      <c r="I87" s="3">
        <v>43362</v>
      </c>
      <c r="J87" s="2" t="s">
        <v>112</v>
      </c>
      <c r="K87" s="2" t="s">
        <v>1917</v>
      </c>
      <c r="L87" s="4"/>
      <c r="M87" s="4"/>
      <c r="N87" s="4" t="s">
        <v>842</v>
      </c>
      <c r="O87" s="2" t="s">
        <v>1928</v>
      </c>
      <c r="P87" s="2" t="s">
        <v>689</v>
      </c>
      <c r="Q87" s="4" t="s">
        <v>1050</v>
      </c>
      <c r="R87" s="102" t="s">
        <v>1051</v>
      </c>
      <c r="S87" s="102" t="s">
        <v>1078</v>
      </c>
      <c r="T87" s="3">
        <v>43465</v>
      </c>
      <c r="U87" s="3"/>
      <c r="V87" s="3"/>
      <c r="W87" s="3"/>
      <c r="X87" s="80" t="str">
        <f t="shared" si="11"/>
        <v/>
      </c>
      <c r="Y87" s="80" t="str">
        <f t="shared" si="12"/>
        <v>a</v>
      </c>
      <c r="Z87" s="2"/>
      <c r="AA87" s="77" t="str">
        <f t="shared" si="13"/>
        <v>Open (Progress)</v>
      </c>
      <c r="AB87" s="77">
        <f t="shared" si="14"/>
        <v>2018</v>
      </c>
      <c r="AC87" s="77" t="str">
        <f>IFERROR(VLOOKUP(IF($P87="","",MONTH($I87)),List!$I:$J,2,0),"")</f>
        <v>September</v>
      </c>
      <c r="AD87" s="77" t="str">
        <f>IFERROR(VLOOKUP(F87,List!$D:$E,2,0),"")</f>
        <v>Audit Internal (3 Bulanan)</v>
      </c>
      <c r="AE87" s="78">
        <f t="shared" si="15"/>
        <v>0</v>
      </c>
      <c r="AF87" s="77" t="str">
        <f t="shared" si="16"/>
        <v>All</v>
      </c>
      <c r="AG87" s="77" t="str">
        <f t="shared" si="17"/>
        <v/>
      </c>
    </row>
    <row r="88" spans="1:33" s="72" customFormat="1" ht="71.25" x14ac:dyDescent="0.2">
      <c r="A88" s="67">
        <f t="shared" si="19"/>
        <v>83</v>
      </c>
      <c r="B88" s="76">
        <f>COUNTIF($F$6:$F88,$F88)</f>
        <v>83</v>
      </c>
      <c r="C88" s="76" t="str">
        <f t="shared" si="10"/>
        <v>83AI3B</v>
      </c>
      <c r="D88" s="76">
        <f>COUNTIF($H$6:$H88,$H88)</f>
        <v>11</v>
      </c>
      <c r="E88" s="76" t="str">
        <f t="shared" si="18"/>
        <v>11Prod PVC</v>
      </c>
      <c r="F88" s="2" t="s">
        <v>605</v>
      </c>
      <c r="G88" s="22"/>
      <c r="H88" s="2" t="s">
        <v>21</v>
      </c>
      <c r="I88" s="3">
        <v>43362</v>
      </c>
      <c r="J88" s="2" t="s">
        <v>112</v>
      </c>
      <c r="K88" s="2" t="s">
        <v>1917</v>
      </c>
      <c r="L88" s="4"/>
      <c r="M88" s="4"/>
      <c r="N88" s="4" t="s">
        <v>843</v>
      </c>
      <c r="O88" s="2" t="s">
        <v>1928</v>
      </c>
      <c r="P88" s="2" t="s">
        <v>690</v>
      </c>
      <c r="Q88" s="4" t="s">
        <v>1052</v>
      </c>
      <c r="R88" s="102" t="s">
        <v>1053</v>
      </c>
      <c r="S88" s="102" t="s">
        <v>1079</v>
      </c>
      <c r="T88" s="3">
        <v>43465</v>
      </c>
      <c r="U88" s="3"/>
      <c r="V88" s="3"/>
      <c r="W88" s="3">
        <v>43521</v>
      </c>
      <c r="X88" s="80" t="str">
        <f t="shared" si="11"/>
        <v>a</v>
      </c>
      <c r="Y88" s="80" t="str">
        <f t="shared" si="12"/>
        <v/>
      </c>
      <c r="Z88" s="2"/>
      <c r="AA88" s="77" t="str">
        <f t="shared" si="13"/>
        <v>Close</v>
      </c>
      <c r="AB88" s="77">
        <f t="shared" si="14"/>
        <v>2018</v>
      </c>
      <c r="AC88" s="77" t="str">
        <f>IFERROR(VLOOKUP(IF($P88="","",MONTH($I88)),List!$I:$J,2,0),"")</f>
        <v>September</v>
      </c>
      <c r="AD88" s="77" t="str">
        <f>IFERROR(VLOOKUP(F88,List!$D:$E,2,0),"")</f>
        <v>Audit Internal (3 Bulanan)</v>
      </c>
      <c r="AE88" s="78">
        <f t="shared" si="15"/>
        <v>1</v>
      </c>
      <c r="AF88" s="77" t="str">
        <f t="shared" si="16"/>
        <v>All</v>
      </c>
      <c r="AG88" s="77" t="str">
        <f t="shared" si="17"/>
        <v>Open (Progress)</v>
      </c>
    </row>
    <row r="89" spans="1:33" s="72" customFormat="1" ht="71.25" x14ac:dyDescent="0.2">
      <c r="A89" s="67">
        <f t="shared" si="19"/>
        <v>84</v>
      </c>
      <c r="B89" s="76">
        <f>COUNTIF($F$6:$F89,$F89)</f>
        <v>84</v>
      </c>
      <c r="C89" s="76" t="str">
        <f t="shared" si="10"/>
        <v>84AI3B</v>
      </c>
      <c r="D89" s="76">
        <f>COUNTIF($H$6:$H89,$H89)</f>
        <v>12</v>
      </c>
      <c r="E89" s="76" t="str">
        <f t="shared" si="18"/>
        <v>12Prod PVC</v>
      </c>
      <c r="F89" s="2" t="s">
        <v>605</v>
      </c>
      <c r="G89" s="22"/>
      <c r="H89" s="2" t="s">
        <v>21</v>
      </c>
      <c r="I89" s="3">
        <v>43362</v>
      </c>
      <c r="J89" s="2" t="s">
        <v>112</v>
      </c>
      <c r="K89" s="2" t="s">
        <v>1917</v>
      </c>
      <c r="L89" s="4"/>
      <c r="M89" s="4"/>
      <c r="N89" s="4" t="s">
        <v>844</v>
      </c>
      <c r="O89" s="2" t="s">
        <v>1928</v>
      </c>
      <c r="P89" s="2" t="s">
        <v>691</v>
      </c>
      <c r="Q89" s="4"/>
      <c r="R89" s="102"/>
      <c r="S89" s="102"/>
      <c r="T89" s="3">
        <v>43392</v>
      </c>
      <c r="U89" s="3"/>
      <c r="V89" s="3"/>
      <c r="W89" s="3"/>
      <c r="X89" s="80" t="str">
        <f t="shared" si="11"/>
        <v/>
      </c>
      <c r="Y89" s="80" t="str">
        <f t="shared" si="12"/>
        <v>a</v>
      </c>
      <c r="Z89" s="2"/>
      <c r="AA89" s="77" t="str">
        <f t="shared" si="13"/>
        <v>Open (Progress)</v>
      </c>
      <c r="AB89" s="77">
        <f t="shared" si="14"/>
        <v>2018</v>
      </c>
      <c r="AC89" s="77" t="str">
        <f>IFERROR(VLOOKUP(IF($P89="","",MONTH($I89)),List!$I:$J,2,0),"")</f>
        <v>September</v>
      </c>
      <c r="AD89" s="77" t="str">
        <f>IFERROR(VLOOKUP(F89,List!$D:$E,2,0),"")</f>
        <v>Audit Internal (3 Bulanan)</v>
      </c>
      <c r="AE89" s="78">
        <f t="shared" si="15"/>
        <v>0</v>
      </c>
      <c r="AF89" s="77" t="str">
        <f t="shared" si="16"/>
        <v>All</v>
      </c>
      <c r="AG89" s="77" t="str">
        <f t="shared" si="17"/>
        <v/>
      </c>
    </row>
    <row r="90" spans="1:33" s="72" customFormat="1" ht="42.75" x14ac:dyDescent="0.2">
      <c r="A90" s="67">
        <f t="shared" si="19"/>
        <v>85</v>
      </c>
      <c r="B90" s="76">
        <f>COUNTIF($F$6:$F90,$F90)</f>
        <v>85</v>
      </c>
      <c r="C90" s="76" t="str">
        <f t="shared" si="10"/>
        <v>85AI3B</v>
      </c>
      <c r="D90" s="76">
        <f>COUNTIF($H$6:$H90,$H90)</f>
        <v>13</v>
      </c>
      <c r="E90" s="76" t="str">
        <f t="shared" si="18"/>
        <v>13Prod PVC</v>
      </c>
      <c r="F90" s="2" t="s">
        <v>605</v>
      </c>
      <c r="G90" s="22"/>
      <c r="H90" s="2" t="s">
        <v>21</v>
      </c>
      <c r="I90" s="3">
        <v>43362</v>
      </c>
      <c r="J90" s="2" t="s">
        <v>202</v>
      </c>
      <c r="K90" s="2" t="s">
        <v>1917</v>
      </c>
      <c r="L90" s="4"/>
      <c r="M90" s="4"/>
      <c r="N90" s="4" t="s">
        <v>845</v>
      </c>
      <c r="O90" s="2" t="s">
        <v>1928</v>
      </c>
      <c r="P90" s="2" t="s">
        <v>692</v>
      </c>
      <c r="Q90" s="4" t="s">
        <v>1054</v>
      </c>
      <c r="R90" s="102" t="s">
        <v>1055</v>
      </c>
      <c r="S90" s="102" t="s">
        <v>1080</v>
      </c>
      <c r="T90" s="3">
        <v>43465</v>
      </c>
      <c r="U90" s="3">
        <v>43561</v>
      </c>
      <c r="V90" s="3"/>
      <c r="W90" s="3"/>
      <c r="X90" s="80" t="str">
        <f t="shared" si="11"/>
        <v/>
      </c>
      <c r="Y90" s="80" t="str">
        <f t="shared" si="12"/>
        <v>a</v>
      </c>
      <c r="Z90" s="2"/>
      <c r="AA90" s="77" t="str">
        <f t="shared" si="13"/>
        <v>Reschedule 1x</v>
      </c>
      <c r="AB90" s="77">
        <f t="shared" si="14"/>
        <v>2018</v>
      </c>
      <c r="AC90" s="77" t="str">
        <f>IFERROR(VLOOKUP(IF($P90="","",MONTH($I90)),List!$I:$J,2,0),"")</f>
        <v>September</v>
      </c>
      <c r="AD90" s="77" t="str">
        <f>IFERROR(VLOOKUP(F90,List!$D:$E,2,0),"")</f>
        <v>Audit Internal (3 Bulanan)</v>
      </c>
      <c r="AE90" s="78">
        <f t="shared" si="15"/>
        <v>0</v>
      </c>
      <c r="AF90" s="77" t="str">
        <f t="shared" si="16"/>
        <v>All</v>
      </c>
      <c r="AG90" s="77" t="str">
        <f t="shared" si="17"/>
        <v/>
      </c>
    </row>
    <row r="91" spans="1:33" s="72" customFormat="1" ht="57" x14ac:dyDescent="0.2">
      <c r="A91" s="67">
        <f t="shared" si="19"/>
        <v>86</v>
      </c>
      <c r="B91" s="76">
        <f>COUNTIF($F$6:$F91,$F91)</f>
        <v>86</v>
      </c>
      <c r="C91" s="76" t="str">
        <f t="shared" si="10"/>
        <v>86AI3B</v>
      </c>
      <c r="D91" s="76">
        <f>COUNTIF($H$6:$H91,$H91)</f>
        <v>14</v>
      </c>
      <c r="E91" s="76" t="str">
        <f t="shared" si="18"/>
        <v>14Prod PVC</v>
      </c>
      <c r="F91" s="2" t="s">
        <v>605</v>
      </c>
      <c r="G91" s="22"/>
      <c r="H91" s="2" t="s">
        <v>21</v>
      </c>
      <c r="I91" s="3">
        <v>43362</v>
      </c>
      <c r="J91" s="2" t="s">
        <v>112</v>
      </c>
      <c r="K91" s="2" t="s">
        <v>1917</v>
      </c>
      <c r="L91" s="4" t="s">
        <v>1918</v>
      </c>
      <c r="M91" s="4" t="s">
        <v>1919</v>
      </c>
      <c r="N91" s="4" t="s">
        <v>846</v>
      </c>
      <c r="O91" s="2" t="s">
        <v>1928</v>
      </c>
      <c r="P91" s="2" t="s">
        <v>693</v>
      </c>
      <c r="Q91" s="4" t="s">
        <v>1056</v>
      </c>
      <c r="R91" s="102" t="s">
        <v>1057</v>
      </c>
      <c r="S91" s="102" t="s">
        <v>1081</v>
      </c>
      <c r="T91" s="3">
        <v>43465</v>
      </c>
      <c r="U91" s="3">
        <v>43555</v>
      </c>
      <c r="V91" s="3"/>
      <c r="W91" s="3"/>
      <c r="X91" s="80" t="str">
        <f t="shared" si="11"/>
        <v/>
      </c>
      <c r="Y91" s="80" t="str">
        <f t="shared" si="12"/>
        <v>a</v>
      </c>
      <c r="Z91" s="2"/>
      <c r="AA91" s="77" t="str">
        <f t="shared" si="13"/>
        <v>Reschedule 1x</v>
      </c>
      <c r="AB91" s="77">
        <f t="shared" si="14"/>
        <v>2018</v>
      </c>
      <c r="AC91" s="77" t="str">
        <f>IFERROR(VLOOKUP(IF($P91="","",MONTH($I91)),List!$I:$J,2,0),"")</f>
        <v>September</v>
      </c>
      <c r="AD91" s="77" t="str">
        <f>IFERROR(VLOOKUP(F91,List!$D:$E,2,0),"")</f>
        <v>Audit Internal (3 Bulanan)</v>
      </c>
      <c r="AE91" s="78">
        <f t="shared" si="15"/>
        <v>0</v>
      </c>
      <c r="AF91" s="77" t="str">
        <f t="shared" si="16"/>
        <v>All</v>
      </c>
      <c r="AG91" s="77" t="str">
        <f t="shared" si="17"/>
        <v/>
      </c>
    </row>
    <row r="92" spans="1:33" s="72" customFormat="1" ht="85.5" x14ac:dyDescent="0.2">
      <c r="A92" s="67">
        <f t="shared" si="19"/>
        <v>87</v>
      </c>
      <c r="B92" s="76">
        <f>COUNTIF($F$6:$F92,$F92)</f>
        <v>87</v>
      </c>
      <c r="C92" s="76" t="str">
        <f t="shared" si="10"/>
        <v>87AI3B</v>
      </c>
      <c r="D92" s="76">
        <f>COUNTIF($H$6:$H92,$H92)</f>
        <v>7</v>
      </c>
      <c r="E92" s="76" t="str">
        <f t="shared" si="18"/>
        <v>7Gudang BJ</v>
      </c>
      <c r="F92" s="2" t="s">
        <v>605</v>
      </c>
      <c r="G92" s="22"/>
      <c r="H92" s="2" t="s">
        <v>26</v>
      </c>
      <c r="I92" s="3">
        <v>43362</v>
      </c>
      <c r="J92" s="2" t="s">
        <v>607</v>
      </c>
      <c r="K92" s="2" t="s">
        <v>1917</v>
      </c>
      <c r="L92" s="4"/>
      <c r="M92" s="4"/>
      <c r="N92" s="4" t="s">
        <v>847</v>
      </c>
      <c r="O92" s="2" t="s">
        <v>1928</v>
      </c>
      <c r="P92" s="2" t="s">
        <v>694</v>
      </c>
      <c r="Q92" s="4"/>
      <c r="R92" s="102"/>
      <c r="S92" s="102"/>
      <c r="T92" s="3">
        <v>43392</v>
      </c>
      <c r="U92" s="3"/>
      <c r="V92" s="3"/>
      <c r="W92" s="3"/>
      <c r="X92" s="80" t="str">
        <f t="shared" si="11"/>
        <v/>
      </c>
      <c r="Y92" s="80" t="str">
        <f t="shared" si="12"/>
        <v>a</v>
      </c>
      <c r="Z92" s="2"/>
      <c r="AA92" s="77" t="str">
        <f t="shared" si="13"/>
        <v>Open (Progress)</v>
      </c>
      <c r="AB92" s="77">
        <f t="shared" si="14"/>
        <v>2018</v>
      </c>
      <c r="AC92" s="77" t="str">
        <f>IFERROR(VLOOKUP(IF($P92="","",MONTH($I92)),List!$I:$J,2,0),"")</f>
        <v>September</v>
      </c>
      <c r="AD92" s="77" t="str">
        <f>IFERROR(VLOOKUP(F92,List!$D:$E,2,0),"")</f>
        <v>Audit Internal (3 Bulanan)</v>
      </c>
      <c r="AE92" s="78">
        <f t="shared" si="15"/>
        <v>0</v>
      </c>
      <c r="AF92" s="77" t="str">
        <f t="shared" si="16"/>
        <v>All</v>
      </c>
      <c r="AG92" s="77" t="str">
        <f t="shared" si="17"/>
        <v/>
      </c>
    </row>
    <row r="93" spans="1:33" s="72" customFormat="1" ht="57" x14ac:dyDescent="0.2">
      <c r="A93" s="67">
        <f t="shared" si="19"/>
        <v>88</v>
      </c>
      <c r="B93" s="76">
        <f>COUNTIF($F$6:$F93,$F93)</f>
        <v>88</v>
      </c>
      <c r="C93" s="76" t="str">
        <f t="shared" si="10"/>
        <v>88AI3B</v>
      </c>
      <c r="D93" s="76">
        <f>COUNTIF($H$6:$H93,$H93)</f>
        <v>8</v>
      </c>
      <c r="E93" s="76" t="str">
        <f t="shared" si="18"/>
        <v>8Gudang BJ</v>
      </c>
      <c r="F93" s="2" t="s">
        <v>605</v>
      </c>
      <c r="G93" s="22"/>
      <c r="H93" s="2" t="s">
        <v>26</v>
      </c>
      <c r="I93" s="3">
        <v>43362</v>
      </c>
      <c r="J93" s="2" t="s">
        <v>112</v>
      </c>
      <c r="K93" s="2" t="s">
        <v>1917</v>
      </c>
      <c r="L93" s="4"/>
      <c r="M93" s="4"/>
      <c r="N93" s="4" t="s">
        <v>848</v>
      </c>
      <c r="O93" s="2" t="s">
        <v>1928</v>
      </c>
      <c r="P93" s="2" t="s">
        <v>695</v>
      </c>
      <c r="Q93" s="4"/>
      <c r="R93" s="102"/>
      <c r="S93" s="102"/>
      <c r="T93" s="3">
        <v>43392</v>
      </c>
      <c r="U93" s="3"/>
      <c r="V93" s="3"/>
      <c r="W93" s="3"/>
      <c r="X93" s="80" t="str">
        <f t="shared" si="11"/>
        <v/>
      </c>
      <c r="Y93" s="80" t="str">
        <f t="shared" si="12"/>
        <v>a</v>
      </c>
      <c r="Z93" s="2"/>
      <c r="AA93" s="77" t="str">
        <f t="shared" si="13"/>
        <v>Open (Progress)</v>
      </c>
      <c r="AB93" s="77">
        <f t="shared" si="14"/>
        <v>2018</v>
      </c>
      <c r="AC93" s="77" t="str">
        <f>IFERROR(VLOOKUP(IF($P93="","",MONTH($I93)),List!$I:$J,2,0),"")</f>
        <v>September</v>
      </c>
      <c r="AD93" s="77" t="str">
        <f>IFERROR(VLOOKUP(F93,List!$D:$E,2,0),"")</f>
        <v>Audit Internal (3 Bulanan)</v>
      </c>
      <c r="AE93" s="78">
        <f t="shared" si="15"/>
        <v>0</v>
      </c>
      <c r="AF93" s="77" t="str">
        <f t="shared" si="16"/>
        <v>All</v>
      </c>
      <c r="AG93" s="77" t="str">
        <f t="shared" si="17"/>
        <v/>
      </c>
    </row>
    <row r="94" spans="1:33" s="72" customFormat="1" ht="114" x14ac:dyDescent="0.2">
      <c r="A94" s="67">
        <f t="shared" si="19"/>
        <v>89</v>
      </c>
      <c r="B94" s="76">
        <f>COUNTIF($F$6:$F94,$F94)</f>
        <v>89</v>
      </c>
      <c r="C94" s="76" t="str">
        <f t="shared" si="10"/>
        <v>89AI3B</v>
      </c>
      <c r="D94" s="76">
        <f>COUNTIF($H$6:$H94,$H94)</f>
        <v>9</v>
      </c>
      <c r="E94" s="76" t="str">
        <f t="shared" si="18"/>
        <v>9Gudang BJ</v>
      </c>
      <c r="F94" s="2" t="s">
        <v>605</v>
      </c>
      <c r="G94" s="22"/>
      <c r="H94" s="2" t="s">
        <v>26</v>
      </c>
      <c r="I94" s="3">
        <v>43362</v>
      </c>
      <c r="J94" s="2" t="s">
        <v>112</v>
      </c>
      <c r="K94" s="2" t="s">
        <v>1917</v>
      </c>
      <c r="L94" s="4"/>
      <c r="M94" s="4"/>
      <c r="N94" s="4" t="s">
        <v>849</v>
      </c>
      <c r="O94" s="2" t="s">
        <v>1928</v>
      </c>
      <c r="P94" s="2" t="s">
        <v>696</v>
      </c>
      <c r="Q94" s="4"/>
      <c r="R94" s="102"/>
      <c r="S94" s="102"/>
      <c r="T94" s="3">
        <v>43392</v>
      </c>
      <c r="U94" s="3"/>
      <c r="V94" s="3"/>
      <c r="W94" s="3"/>
      <c r="X94" s="80" t="str">
        <f t="shared" si="11"/>
        <v/>
      </c>
      <c r="Y94" s="80" t="str">
        <f t="shared" si="12"/>
        <v>a</v>
      </c>
      <c r="Z94" s="2"/>
      <c r="AA94" s="77" t="str">
        <f t="shared" si="13"/>
        <v>Open (Progress)</v>
      </c>
      <c r="AB94" s="77">
        <f t="shared" si="14"/>
        <v>2018</v>
      </c>
      <c r="AC94" s="77" t="str">
        <f>IFERROR(VLOOKUP(IF($P94="","",MONTH($I94)),List!$I:$J,2,0),"")</f>
        <v>September</v>
      </c>
      <c r="AD94" s="77" t="str">
        <f>IFERROR(VLOOKUP(F94,List!$D:$E,2,0),"")</f>
        <v>Audit Internal (3 Bulanan)</v>
      </c>
      <c r="AE94" s="78">
        <f t="shared" si="15"/>
        <v>0</v>
      </c>
      <c r="AF94" s="77" t="str">
        <f t="shared" si="16"/>
        <v>All</v>
      </c>
      <c r="AG94" s="77" t="str">
        <f t="shared" si="17"/>
        <v/>
      </c>
    </row>
    <row r="95" spans="1:33" s="72" customFormat="1" ht="71.25" x14ac:dyDescent="0.2">
      <c r="A95" s="67">
        <f t="shared" si="19"/>
        <v>90</v>
      </c>
      <c r="B95" s="76">
        <f>COUNTIF($F$6:$F95,$F95)</f>
        <v>90</v>
      </c>
      <c r="C95" s="76" t="str">
        <f t="shared" si="10"/>
        <v>90AI3B</v>
      </c>
      <c r="D95" s="76">
        <f>COUNTIF($H$6:$H95,$H95)</f>
        <v>10</v>
      </c>
      <c r="E95" s="76" t="str">
        <f t="shared" si="18"/>
        <v>10Gudang BJ</v>
      </c>
      <c r="F95" s="2" t="s">
        <v>605</v>
      </c>
      <c r="G95" s="22"/>
      <c r="H95" s="2" t="s">
        <v>26</v>
      </c>
      <c r="I95" s="3">
        <v>43362</v>
      </c>
      <c r="J95" s="2" t="s">
        <v>112</v>
      </c>
      <c r="K95" s="2" t="s">
        <v>1917</v>
      </c>
      <c r="L95" s="4"/>
      <c r="M95" s="4"/>
      <c r="N95" s="4" t="s">
        <v>1971</v>
      </c>
      <c r="O95" s="2" t="s">
        <v>1928</v>
      </c>
      <c r="P95" s="2" t="s">
        <v>697</v>
      </c>
      <c r="Q95" s="4" t="s">
        <v>1058</v>
      </c>
      <c r="R95" s="102" t="s">
        <v>1059</v>
      </c>
      <c r="S95" s="102" t="s">
        <v>1082</v>
      </c>
      <c r="T95" s="3">
        <v>43472</v>
      </c>
      <c r="U95" s="3"/>
      <c r="V95" s="3"/>
      <c r="W95" s="3"/>
      <c r="X95" s="80" t="str">
        <f t="shared" si="11"/>
        <v/>
      </c>
      <c r="Y95" s="80" t="str">
        <f t="shared" si="12"/>
        <v>a</v>
      </c>
      <c r="Z95" s="2"/>
      <c r="AA95" s="77" t="str">
        <f t="shared" si="13"/>
        <v>Open (Progress)</v>
      </c>
      <c r="AB95" s="77">
        <f t="shared" si="14"/>
        <v>2018</v>
      </c>
      <c r="AC95" s="77" t="str">
        <f>IFERROR(VLOOKUP(IF($P95="","",MONTH($I95)),List!$I:$J,2,0),"")</f>
        <v>September</v>
      </c>
      <c r="AD95" s="77" t="str">
        <f>IFERROR(VLOOKUP(F95,List!$D:$E,2,0),"")</f>
        <v>Audit Internal (3 Bulanan)</v>
      </c>
      <c r="AE95" s="78">
        <f t="shared" si="15"/>
        <v>0</v>
      </c>
      <c r="AF95" s="77" t="str">
        <f t="shared" si="16"/>
        <v>All</v>
      </c>
      <c r="AG95" s="77" t="str">
        <f t="shared" si="17"/>
        <v/>
      </c>
    </row>
    <row r="96" spans="1:33" s="72" customFormat="1" ht="47.25" x14ac:dyDescent="0.2">
      <c r="A96" s="67">
        <f t="shared" si="19"/>
        <v>91</v>
      </c>
      <c r="B96" s="76">
        <f>COUNTIF($F$6:$F96,$F96)</f>
        <v>91</v>
      </c>
      <c r="C96" s="76" t="str">
        <f t="shared" si="10"/>
        <v>91AI3B</v>
      </c>
      <c r="D96" s="76">
        <f>COUNTIF($H$6:$H96,$H96)</f>
        <v>11</v>
      </c>
      <c r="E96" s="76" t="str">
        <f t="shared" si="18"/>
        <v>11Gudang BJ</v>
      </c>
      <c r="F96" s="2" t="s">
        <v>605</v>
      </c>
      <c r="G96" s="22"/>
      <c r="H96" s="2" t="s">
        <v>26</v>
      </c>
      <c r="I96" s="3">
        <v>43362</v>
      </c>
      <c r="J96" s="2" t="s">
        <v>112</v>
      </c>
      <c r="K96" s="2" t="s">
        <v>1917</v>
      </c>
      <c r="L96" s="4"/>
      <c r="M96" s="4"/>
      <c r="N96" s="4" t="s">
        <v>851</v>
      </c>
      <c r="O96" s="2" t="s">
        <v>1928</v>
      </c>
      <c r="P96" s="2" t="s">
        <v>698</v>
      </c>
      <c r="Q96" s="4"/>
      <c r="R96" s="102"/>
      <c r="S96" s="102"/>
      <c r="T96" s="3">
        <v>43392</v>
      </c>
      <c r="U96" s="3"/>
      <c r="V96" s="3"/>
      <c r="W96" s="3"/>
      <c r="X96" s="80" t="str">
        <f t="shared" si="11"/>
        <v/>
      </c>
      <c r="Y96" s="80" t="str">
        <f t="shared" si="12"/>
        <v>a</v>
      </c>
      <c r="Z96" s="2"/>
      <c r="AA96" s="77" t="str">
        <f t="shared" si="13"/>
        <v>Open (Progress)</v>
      </c>
      <c r="AB96" s="77">
        <f t="shared" si="14"/>
        <v>2018</v>
      </c>
      <c r="AC96" s="77" t="str">
        <f>IFERROR(VLOOKUP(IF($P96="","",MONTH($I96)),List!$I:$J,2,0),"")</f>
        <v>September</v>
      </c>
      <c r="AD96" s="77" t="str">
        <f>IFERROR(VLOOKUP(F96,List!$D:$E,2,0),"")</f>
        <v>Audit Internal (3 Bulanan)</v>
      </c>
      <c r="AE96" s="78">
        <f t="shared" si="15"/>
        <v>0</v>
      </c>
      <c r="AF96" s="77" t="str">
        <f t="shared" si="16"/>
        <v>All</v>
      </c>
      <c r="AG96" s="77" t="str">
        <f t="shared" si="17"/>
        <v/>
      </c>
    </row>
    <row r="97" spans="1:33" s="72" customFormat="1" ht="47.25" x14ac:dyDescent="0.2">
      <c r="A97" s="67">
        <f t="shared" si="19"/>
        <v>92</v>
      </c>
      <c r="B97" s="76">
        <f>COUNTIF($F$6:$F97,$F97)</f>
        <v>92</v>
      </c>
      <c r="C97" s="76" t="str">
        <f t="shared" si="10"/>
        <v>92AI3B</v>
      </c>
      <c r="D97" s="76">
        <f>COUNTIF($H$6:$H97,$H97)</f>
        <v>12</v>
      </c>
      <c r="E97" s="76" t="str">
        <f t="shared" si="18"/>
        <v>12Gudang BJ</v>
      </c>
      <c r="F97" s="2" t="s">
        <v>605</v>
      </c>
      <c r="G97" s="22"/>
      <c r="H97" s="2" t="s">
        <v>26</v>
      </c>
      <c r="I97" s="3">
        <v>43362</v>
      </c>
      <c r="J97" s="2" t="s">
        <v>112</v>
      </c>
      <c r="K97" s="2" t="s">
        <v>1917</v>
      </c>
      <c r="L97" s="4"/>
      <c r="M97" s="4"/>
      <c r="N97" s="4" t="s">
        <v>852</v>
      </c>
      <c r="O97" s="2" t="s">
        <v>1928</v>
      </c>
      <c r="P97" s="2" t="s">
        <v>699</v>
      </c>
      <c r="Q97" s="4"/>
      <c r="R97" s="102"/>
      <c r="S97" s="102"/>
      <c r="T97" s="3">
        <v>43392</v>
      </c>
      <c r="U97" s="3"/>
      <c r="V97" s="3"/>
      <c r="W97" s="3"/>
      <c r="X97" s="80" t="str">
        <f t="shared" si="11"/>
        <v/>
      </c>
      <c r="Y97" s="80" t="str">
        <f t="shared" si="12"/>
        <v>a</v>
      </c>
      <c r="Z97" s="2"/>
      <c r="AA97" s="77" t="str">
        <f t="shared" si="13"/>
        <v>Open (Progress)</v>
      </c>
      <c r="AB97" s="77">
        <f t="shared" si="14"/>
        <v>2018</v>
      </c>
      <c r="AC97" s="77" t="str">
        <f>IFERROR(VLOOKUP(IF($P97="","",MONTH($I97)),List!$I:$J,2,0),"")</f>
        <v>September</v>
      </c>
      <c r="AD97" s="77" t="str">
        <f>IFERROR(VLOOKUP(F97,List!$D:$E,2,0),"")</f>
        <v>Audit Internal (3 Bulanan)</v>
      </c>
      <c r="AE97" s="78">
        <f t="shared" si="15"/>
        <v>0</v>
      </c>
      <c r="AF97" s="77" t="str">
        <f t="shared" si="16"/>
        <v>All</v>
      </c>
      <c r="AG97" s="77" t="str">
        <f t="shared" si="17"/>
        <v/>
      </c>
    </row>
    <row r="98" spans="1:33" s="72" customFormat="1" ht="47.25" x14ac:dyDescent="0.2">
      <c r="A98" s="67">
        <f t="shared" si="19"/>
        <v>93</v>
      </c>
      <c r="B98" s="76">
        <f>COUNTIF($F$6:$F98,$F98)</f>
        <v>93</v>
      </c>
      <c r="C98" s="76" t="str">
        <f t="shared" si="10"/>
        <v>93AI3B</v>
      </c>
      <c r="D98" s="76">
        <f>COUNTIF($H$6:$H98,$H98)</f>
        <v>13</v>
      </c>
      <c r="E98" s="76" t="str">
        <f t="shared" si="18"/>
        <v>13Gudang BJ</v>
      </c>
      <c r="F98" s="2" t="s">
        <v>605</v>
      </c>
      <c r="G98" s="22"/>
      <c r="H98" s="2" t="s">
        <v>26</v>
      </c>
      <c r="I98" s="3">
        <v>43362</v>
      </c>
      <c r="J98" s="2" t="s">
        <v>112</v>
      </c>
      <c r="K98" s="2" t="s">
        <v>1917</v>
      </c>
      <c r="L98" s="4"/>
      <c r="M98" s="4"/>
      <c r="N98" s="4" t="s">
        <v>853</v>
      </c>
      <c r="O98" s="2" t="s">
        <v>1928</v>
      </c>
      <c r="P98" s="2" t="s">
        <v>700</v>
      </c>
      <c r="Q98" s="4"/>
      <c r="R98" s="102"/>
      <c r="S98" s="102"/>
      <c r="T98" s="3">
        <v>43392</v>
      </c>
      <c r="U98" s="3"/>
      <c r="V98" s="3"/>
      <c r="W98" s="3"/>
      <c r="X98" s="80" t="str">
        <f t="shared" si="11"/>
        <v/>
      </c>
      <c r="Y98" s="80" t="str">
        <f t="shared" si="12"/>
        <v>a</v>
      </c>
      <c r="Z98" s="2"/>
      <c r="AA98" s="77" t="str">
        <f t="shared" si="13"/>
        <v>Open (Progress)</v>
      </c>
      <c r="AB98" s="77">
        <f t="shared" si="14"/>
        <v>2018</v>
      </c>
      <c r="AC98" s="77" t="str">
        <f>IFERROR(VLOOKUP(IF($P98="","",MONTH($I98)),List!$I:$J,2,0),"")</f>
        <v>September</v>
      </c>
      <c r="AD98" s="77" t="str">
        <f>IFERROR(VLOOKUP(F98,List!$D:$E,2,0),"")</f>
        <v>Audit Internal (3 Bulanan)</v>
      </c>
      <c r="AE98" s="78">
        <f t="shared" si="15"/>
        <v>0</v>
      </c>
      <c r="AF98" s="77" t="str">
        <f t="shared" si="16"/>
        <v>All</v>
      </c>
      <c r="AG98" s="77" t="str">
        <f t="shared" si="17"/>
        <v/>
      </c>
    </row>
    <row r="99" spans="1:33" s="72" customFormat="1" ht="47.25" x14ac:dyDescent="0.2">
      <c r="A99" s="67">
        <f t="shared" si="19"/>
        <v>94</v>
      </c>
      <c r="B99" s="76">
        <f>COUNTIF($F$6:$F99,$F99)</f>
        <v>94</v>
      </c>
      <c r="C99" s="76" t="str">
        <f t="shared" si="10"/>
        <v>94AI3B</v>
      </c>
      <c r="D99" s="76">
        <f>COUNTIF($H$6:$H99,$H99)</f>
        <v>14</v>
      </c>
      <c r="E99" s="76" t="str">
        <f t="shared" si="18"/>
        <v>14Gudang BJ</v>
      </c>
      <c r="F99" s="2" t="s">
        <v>605</v>
      </c>
      <c r="G99" s="22"/>
      <c r="H99" s="2" t="s">
        <v>26</v>
      </c>
      <c r="I99" s="3">
        <v>43362</v>
      </c>
      <c r="J99" s="2" t="s">
        <v>112</v>
      </c>
      <c r="K99" s="2" t="s">
        <v>1917</v>
      </c>
      <c r="L99" s="4"/>
      <c r="M99" s="4"/>
      <c r="N99" s="4" t="s">
        <v>854</v>
      </c>
      <c r="O99" s="2" t="s">
        <v>1928</v>
      </c>
      <c r="P99" s="2" t="s">
        <v>701</v>
      </c>
      <c r="Q99" s="4"/>
      <c r="R99" s="102"/>
      <c r="S99" s="102"/>
      <c r="T99" s="3">
        <v>43392</v>
      </c>
      <c r="U99" s="3"/>
      <c r="V99" s="3"/>
      <c r="W99" s="3"/>
      <c r="X99" s="80" t="str">
        <f t="shared" si="11"/>
        <v/>
      </c>
      <c r="Y99" s="80" t="str">
        <f t="shared" si="12"/>
        <v>a</v>
      </c>
      <c r="Z99" s="2"/>
      <c r="AA99" s="77" t="str">
        <f t="shared" si="13"/>
        <v>Open (Progress)</v>
      </c>
      <c r="AB99" s="77">
        <f t="shared" si="14"/>
        <v>2018</v>
      </c>
      <c r="AC99" s="77" t="str">
        <f>IFERROR(VLOOKUP(IF($P99="","",MONTH($I99)),List!$I:$J,2,0),"")</f>
        <v>September</v>
      </c>
      <c r="AD99" s="77" t="str">
        <f>IFERROR(VLOOKUP(F99,List!$D:$E,2,0),"")</f>
        <v>Audit Internal (3 Bulanan)</v>
      </c>
      <c r="AE99" s="78">
        <f t="shared" si="15"/>
        <v>0</v>
      </c>
      <c r="AF99" s="77" t="str">
        <f t="shared" si="16"/>
        <v>All</v>
      </c>
      <c r="AG99" s="77" t="str">
        <f t="shared" si="17"/>
        <v/>
      </c>
    </row>
    <row r="100" spans="1:33" s="72" customFormat="1" ht="47.25" x14ac:dyDescent="0.2">
      <c r="A100" s="67">
        <f t="shared" si="19"/>
        <v>95</v>
      </c>
      <c r="B100" s="76">
        <f>COUNTIF($F$6:$F100,$F100)</f>
        <v>95</v>
      </c>
      <c r="C100" s="76" t="str">
        <f t="shared" si="10"/>
        <v>95AI3B</v>
      </c>
      <c r="D100" s="76">
        <f>COUNTIF($H$6:$H100,$H100)</f>
        <v>15</v>
      </c>
      <c r="E100" s="76" t="str">
        <f t="shared" si="18"/>
        <v>15Gudang BJ</v>
      </c>
      <c r="F100" s="2" t="s">
        <v>605</v>
      </c>
      <c r="G100" s="22"/>
      <c r="H100" s="2" t="s">
        <v>26</v>
      </c>
      <c r="I100" s="3">
        <v>43362</v>
      </c>
      <c r="J100" s="2" t="s">
        <v>112</v>
      </c>
      <c r="K100" s="2" t="s">
        <v>1917</v>
      </c>
      <c r="L100" s="4"/>
      <c r="M100" s="4"/>
      <c r="N100" s="4" t="s">
        <v>855</v>
      </c>
      <c r="O100" s="2" t="s">
        <v>1928</v>
      </c>
      <c r="P100" s="2" t="s">
        <v>702</v>
      </c>
      <c r="Q100" s="4"/>
      <c r="R100" s="102"/>
      <c r="S100" s="102"/>
      <c r="T100" s="3">
        <v>43392</v>
      </c>
      <c r="U100" s="3"/>
      <c r="V100" s="3"/>
      <c r="W100" s="3"/>
      <c r="X100" s="80" t="str">
        <f t="shared" si="11"/>
        <v/>
      </c>
      <c r="Y100" s="80" t="str">
        <f t="shared" si="12"/>
        <v>a</v>
      </c>
      <c r="Z100" s="2"/>
      <c r="AA100" s="77" t="str">
        <f t="shared" si="13"/>
        <v>Open (Progress)</v>
      </c>
      <c r="AB100" s="77">
        <f t="shared" si="14"/>
        <v>2018</v>
      </c>
      <c r="AC100" s="77" t="str">
        <f>IFERROR(VLOOKUP(IF($P100="","",MONTH($I100)),List!$I:$J,2,0),"")</f>
        <v>September</v>
      </c>
      <c r="AD100" s="77" t="str">
        <f>IFERROR(VLOOKUP(F100,List!$D:$E,2,0),"")</f>
        <v>Audit Internal (3 Bulanan)</v>
      </c>
      <c r="AE100" s="78">
        <f t="shared" si="15"/>
        <v>0</v>
      </c>
      <c r="AF100" s="77" t="str">
        <f t="shared" si="16"/>
        <v>All</v>
      </c>
      <c r="AG100" s="77" t="str">
        <f t="shared" si="17"/>
        <v/>
      </c>
    </row>
    <row r="101" spans="1:33" s="72" customFormat="1" ht="57" x14ac:dyDescent="0.2">
      <c r="A101" s="67">
        <f t="shared" si="19"/>
        <v>96</v>
      </c>
      <c r="B101" s="76">
        <f>COUNTIF($F$6:$F101,$F101)</f>
        <v>96</v>
      </c>
      <c r="C101" s="76" t="str">
        <f t="shared" si="10"/>
        <v>96AI3B</v>
      </c>
      <c r="D101" s="76">
        <f>COUNTIF($H$6:$H101,$H101)</f>
        <v>16</v>
      </c>
      <c r="E101" s="76" t="str">
        <f t="shared" si="18"/>
        <v>16Gudang BJ</v>
      </c>
      <c r="F101" s="2" t="s">
        <v>605</v>
      </c>
      <c r="G101" s="22"/>
      <c r="H101" s="2" t="s">
        <v>26</v>
      </c>
      <c r="I101" s="3">
        <v>43362</v>
      </c>
      <c r="J101" s="2" t="s">
        <v>112</v>
      </c>
      <c r="K101" s="2" t="s">
        <v>1917</v>
      </c>
      <c r="L101" s="4"/>
      <c r="M101" s="4"/>
      <c r="N101" s="4" t="s">
        <v>856</v>
      </c>
      <c r="O101" s="2" t="s">
        <v>1928</v>
      </c>
      <c r="P101" s="2" t="s">
        <v>703</v>
      </c>
      <c r="Q101" s="4"/>
      <c r="R101" s="102"/>
      <c r="S101" s="102"/>
      <c r="T101" s="3">
        <v>43392</v>
      </c>
      <c r="U101" s="3"/>
      <c r="V101" s="3"/>
      <c r="W101" s="3"/>
      <c r="X101" s="80" t="str">
        <f t="shared" si="11"/>
        <v/>
      </c>
      <c r="Y101" s="80" t="str">
        <f t="shared" si="12"/>
        <v>a</v>
      </c>
      <c r="Z101" s="2"/>
      <c r="AA101" s="77" t="str">
        <f t="shared" si="13"/>
        <v>Open (Progress)</v>
      </c>
      <c r="AB101" s="77">
        <f t="shared" si="14"/>
        <v>2018</v>
      </c>
      <c r="AC101" s="77" t="str">
        <f>IFERROR(VLOOKUP(IF($P101="","",MONTH($I101)),List!$I:$J,2,0),"")</f>
        <v>September</v>
      </c>
      <c r="AD101" s="77" t="str">
        <f>IFERROR(VLOOKUP(F101,List!$D:$E,2,0),"")</f>
        <v>Audit Internal (3 Bulanan)</v>
      </c>
      <c r="AE101" s="78">
        <f t="shared" si="15"/>
        <v>0</v>
      </c>
      <c r="AF101" s="77" t="str">
        <f t="shared" si="16"/>
        <v>All</v>
      </c>
      <c r="AG101" s="77" t="str">
        <f t="shared" si="17"/>
        <v/>
      </c>
    </row>
    <row r="102" spans="1:33" s="72" customFormat="1" ht="47.25" x14ac:dyDescent="0.2">
      <c r="A102" s="67">
        <f t="shared" si="19"/>
        <v>97</v>
      </c>
      <c r="B102" s="76">
        <f>COUNTIF($F$6:$F102,$F102)</f>
        <v>97</v>
      </c>
      <c r="C102" s="76" t="str">
        <f t="shared" si="10"/>
        <v>97AI3B</v>
      </c>
      <c r="D102" s="76">
        <f>COUNTIF($H$6:$H102,$H102)</f>
        <v>17</v>
      </c>
      <c r="E102" s="76" t="str">
        <f t="shared" si="18"/>
        <v>17Gudang BJ</v>
      </c>
      <c r="F102" s="2" t="s">
        <v>605</v>
      </c>
      <c r="G102" s="22"/>
      <c r="H102" s="2" t="s">
        <v>26</v>
      </c>
      <c r="I102" s="3">
        <v>43362</v>
      </c>
      <c r="J102" s="2" t="s">
        <v>112</v>
      </c>
      <c r="K102" s="2" t="s">
        <v>1917</v>
      </c>
      <c r="L102" s="4"/>
      <c r="M102" s="4"/>
      <c r="N102" s="4" t="s">
        <v>857</v>
      </c>
      <c r="O102" s="2" t="s">
        <v>1928</v>
      </c>
      <c r="P102" s="2" t="s">
        <v>704</v>
      </c>
      <c r="Q102" s="4"/>
      <c r="R102" s="102"/>
      <c r="S102" s="102"/>
      <c r="T102" s="3">
        <v>43392</v>
      </c>
      <c r="U102" s="3"/>
      <c r="V102" s="3"/>
      <c r="W102" s="3"/>
      <c r="X102" s="80" t="str">
        <f t="shared" si="11"/>
        <v/>
      </c>
      <c r="Y102" s="80" t="str">
        <f t="shared" si="12"/>
        <v>a</v>
      </c>
      <c r="Z102" s="2"/>
      <c r="AA102" s="77" t="str">
        <f t="shared" si="13"/>
        <v>Open (Progress)</v>
      </c>
      <c r="AB102" s="77">
        <f t="shared" si="14"/>
        <v>2018</v>
      </c>
      <c r="AC102" s="77" t="str">
        <f>IFERROR(VLOOKUP(IF($P102="","",MONTH($I102)),List!$I:$J,2,0),"")</f>
        <v>September</v>
      </c>
      <c r="AD102" s="77" t="str">
        <f>IFERROR(VLOOKUP(F102,List!$D:$E,2,0),"")</f>
        <v>Audit Internal (3 Bulanan)</v>
      </c>
      <c r="AE102" s="78">
        <f t="shared" si="15"/>
        <v>0</v>
      </c>
      <c r="AF102" s="77" t="str">
        <f t="shared" si="16"/>
        <v>All</v>
      </c>
      <c r="AG102" s="77" t="str">
        <f t="shared" si="17"/>
        <v/>
      </c>
    </row>
    <row r="103" spans="1:33" s="72" customFormat="1" ht="47.25" x14ac:dyDescent="0.2">
      <c r="A103" s="67">
        <f t="shared" si="19"/>
        <v>98</v>
      </c>
      <c r="B103" s="76">
        <f>COUNTIF($F$6:$F103,$F103)</f>
        <v>98</v>
      </c>
      <c r="C103" s="76" t="str">
        <f t="shared" si="10"/>
        <v>98AI3B</v>
      </c>
      <c r="D103" s="76">
        <f>COUNTIF($H$6:$H103,$H103)</f>
        <v>18</v>
      </c>
      <c r="E103" s="76" t="str">
        <f t="shared" si="18"/>
        <v>18Gudang BJ</v>
      </c>
      <c r="F103" s="2" t="s">
        <v>605</v>
      </c>
      <c r="G103" s="22"/>
      <c r="H103" s="2" t="s">
        <v>26</v>
      </c>
      <c r="I103" s="3">
        <v>43362</v>
      </c>
      <c r="J103" s="2" t="s">
        <v>202</v>
      </c>
      <c r="K103" s="2" t="s">
        <v>1917</v>
      </c>
      <c r="L103" s="4"/>
      <c r="M103" s="4"/>
      <c r="N103" s="4" t="s">
        <v>858</v>
      </c>
      <c r="O103" s="2" t="s">
        <v>1928</v>
      </c>
      <c r="P103" s="2" t="s">
        <v>705</v>
      </c>
      <c r="Q103" s="4"/>
      <c r="R103" s="102"/>
      <c r="S103" s="102"/>
      <c r="T103" s="3">
        <v>43392</v>
      </c>
      <c r="U103" s="3"/>
      <c r="V103" s="3"/>
      <c r="W103" s="3"/>
      <c r="X103" s="80" t="str">
        <f t="shared" si="11"/>
        <v/>
      </c>
      <c r="Y103" s="80" t="str">
        <f t="shared" si="12"/>
        <v>a</v>
      </c>
      <c r="Z103" s="2"/>
      <c r="AA103" s="77" t="str">
        <f t="shared" si="13"/>
        <v>Open (Progress)</v>
      </c>
      <c r="AB103" s="77">
        <f t="shared" si="14"/>
        <v>2018</v>
      </c>
      <c r="AC103" s="77" t="str">
        <f>IFERROR(VLOOKUP(IF($P103="","",MONTH($I103)),List!$I:$J,2,0),"")</f>
        <v>September</v>
      </c>
      <c r="AD103" s="77" t="str">
        <f>IFERROR(VLOOKUP(F103,List!$D:$E,2,0),"")</f>
        <v>Audit Internal (3 Bulanan)</v>
      </c>
      <c r="AE103" s="78">
        <f t="shared" si="15"/>
        <v>0</v>
      </c>
      <c r="AF103" s="77" t="str">
        <f t="shared" si="16"/>
        <v>All</v>
      </c>
      <c r="AG103" s="77" t="str">
        <f t="shared" si="17"/>
        <v/>
      </c>
    </row>
    <row r="104" spans="1:33" s="72" customFormat="1" ht="31.5" x14ac:dyDescent="0.2">
      <c r="A104" s="67">
        <f t="shared" si="19"/>
        <v>99</v>
      </c>
      <c r="B104" s="76">
        <f>COUNTIF($F$6:$F104,$F104)</f>
        <v>99</v>
      </c>
      <c r="C104" s="76" t="str">
        <f t="shared" si="10"/>
        <v>99AI3B</v>
      </c>
      <c r="D104" s="76">
        <f>COUNTIF($H$6:$H104,$H104)</f>
        <v>6</v>
      </c>
      <c r="E104" s="76" t="str">
        <f t="shared" si="18"/>
        <v>6HRD/ GA</v>
      </c>
      <c r="F104" s="2" t="s">
        <v>605</v>
      </c>
      <c r="G104" s="22"/>
      <c r="H104" s="2" t="s">
        <v>30</v>
      </c>
      <c r="I104" s="3">
        <v>43363</v>
      </c>
      <c r="J104" s="2" t="s">
        <v>112</v>
      </c>
      <c r="K104" s="2" t="s">
        <v>1090</v>
      </c>
      <c r="L104" s="4"/>
      <c r="M104" s="4"/>
      <c r="N104" s="4" t="s">
        <v>859</v>
      </c>
      <c r="O104" s="2" t="s">
        <v>1928</v>
      </c>
      <c r="P104" s="2" t="s">
        <v>706</v>
      </c>
      <c r="Q104" s="4" t="s">
        <v>1060</v>
      </c>
      <c r="R104" s="102" t="s">
        <v>1061</v>
      </c>
      <c r="S104" s="102"/>
      <c r="T104" s="3">
        <v>43461</v>
      </c>
      <c r="U104" s="3"/>
      <c r="V104" s="3"/>
      <c r="W104" s="3"/>
      <c r="X104" s="80" t="str">
        <f t="shared" si="11"/>
        <v/>
      </c>
      <c r="Y104" s="80" t="str">
        <f t="shared" si="12"/>
        <v>a</v>
      </c>
      <c r="Z104" s="2"/>
      <c r="AA104" s="77" t="str">
        <f t="shared" si="13"/>
        <v>Open (Progress)</v>
      </c>
      <c r="AB104" s="77">
        <f t="shared" si="14"/>
        <v>2018</v>
      </c>
      <c r="AC104" s="77" t="str">
        <f>IFERROR(VLOOKUP(IF($P104="","",MONTH($I104)),List!$I:$J,2,0),"")</f>
        <v>September</v>
      </c>
      <c r="AD104" s="77" t="str">
        <f>IFERROR(VLOOKUP(F104,List!$D:$E,2,0),"")</f>
        <v>Audit Internal (3 Bulanan)</v>
      </c>
      <c r="AE104" s="78">
        <f t="shared" si="15"/>
        <v>0</v>
      </c>
      <c r="AF104" s="77" t="str">
        <f t="shared" si="16"/>
        <v>All</v>
      </c>
      <c r="AG104" s="77" t="str">
        <f t="shared" si="17"/>
        <v/>
      </c>
    </row>
    <row r="105" spans="1:33" s="72" customFormat="1" ht="57" x14ac:dyDescent="0.2">
      <c r="A105" s="67">
        <f t="shared" si="19"/>
        <v>100</v>
      </c>
      <c r="B105" s="76">
        <f>COUNTIF($F$6:$F105,$F105)</f>
        <v>100</v>
      </c>
      <c r="C105" s="76" t="str">
        <f t="shared" si="10"/>
        <v>100AI3B</v>
      </c>
      <c r="D105" s="76">
        <f>COUNTIF($H$6:$H105,$H105)</f>
        <v>7</v>
      </c>
      <c r="E105" s="76" t="str">
        <f t="shared" si="18"/>
        <v>7HRD/ GA</v>
      </c>
      <c r="F105" s="2" t="s">
        <v>605</v>
      </c>
      <c r="G105" s="22"/>
      <c r="H105" s="2" t="s">
        <v>30</v>
      </c>
      <c r="I105" s="3">
        <v>43363</v>
      </c>
      <c r="J105" s="2" t="s">
        <v>112</v>
      </c>
      <c r="K105" s="2" t="s">
        <v>1090</v>
      </c>
      <c r="L105" s="4"/>
      <c r="M105" s="4"/>
      <c r="N105" s="4" t="s">
        <v>860</v>
      </c>
      <c r="O105" s="2" t="s">
        <v>1928</v>
      </c>
      <c r="P105" s="2" t="s">
        <v>707</v>
      </c>
      <c r="Q105" s="4"/>
      <c r="R105" s="102"/>
      <c r="S105" s="102"/>
      <c r="T105" s="3">
        <v>43393</v>
      </c>
      <c r="U105" s="3"/>
      <c r="V105" s="3"/>
      <c r="W105" s="3"/>
      <c r="X105" s="80" t="str">
        <f t="shared" si="11"/>
        <v/>
      </c>
      <c r="Y105" s="80" t="str">
        <f t="shared" si="12"/>
        <v>a</v>
      </c>
      <c r="Z105" s="2"/>
      <c r="AA105" s="77" t="str">
        <f t="shared" si="13"/>
        <v>Open (Progress)</v>
      </c>
      <c r="AB105" s="77">
        <f t="shared" si="14"/>
        <v>2018</v>
      </c>
      <c r="AC105" s="77" t="str">
        <f>IFERROR(VLOOKUP(IF($P105="","",MONTH($I105)),List!$I:$J,2,0),"")</f>
        <v>September</v>
      </c>
      <c r="AD105" s="77" t="str">
        <f>IFERROR(VLOOKUP(F105,List!$D:$E,2,0),"")</f>
        <v>Audit Internal (3 Bulanan)</v>
      </c>
      <c r="AE105" s="78">
        <f t="shared" si="15"/>
        <v>0</v>
      </c>
      <c r="AF105" s="77" t="str">
        <f t="shared" si="16"/>
        <v>All</v>
      </c>
      <c r="AG105" s="77" t="str">
        <f t="shared" si="17"/>
        <v/>
      </c>
    </row>
    <row r="106" spans="1:33" s="72" customFormat="1" ht="31.5" x14ac:dyDescent="0.2">
      <c r="A106" s="67">
        <f t="shared" si="19"/>
        <v>101</v>
      </c>
      <c r="B106" s="76">
        <f>COUNTIF($F$6:$F106,$F106)</f>
        <v>101</v>
      </c>
      <c r="C106" s="76" t="str">
        <f t="shared" si="10"/>
        <v>101AI3B</v>
      </c>
      <c r="D106" s="76">
        <f>COUNTIF($H$6:$H106,$H106)</f>
        <v>8</v>
      </c>
      <c r="E106" s="76" t="str">
        <f t="shared" si="18"/>
        <v>8HRD/ GA</v>
      </c>
      <c r="F106" s="2" t="s">
        <v>605</v>
      </c>
      <c r="G106" s="22"/>
      <c r="H106" s="2" t="s">
        <v>30</v>
      </c>
      <c r="I106" s="3">
        <v>43363</v>
      </c>
      <c r="J106" s="2" t="s">
        <v>112</v>
      </c>
      <c r="K106" s="2" t="s">
        <v>1090</v>
      </c>
      <c r="L106" s="4"/>
      <c r="M106" s="4"/>
      <c r="N106" s="4" t="s">
        <v>861</v>
      </c>
      <c r="O106" s="2" t="s">
        <v>1928</v>
      </c>
      <c r="P106" s="2" t="s">
        <v>708</v>
      </c>
      <c r="Q106" s="4"/>
      <c r="R106" s="102"/>
      <c r="S106" s="102"/>
      <c r="T106" s="3">
        <v>43393</v>
      </c>
      <c r="U106" s="3"/>
      <c r="V106" s="3"/>
      <c r="W106" s="3"/>
      <c r="X106" s="80" t="str">
        <f t="shared" si="11"/>
        <v/>
      </c>
      <c r="Y106" s="80" t="str">
        <f t="shared" si="12"/>
        <v>a</v>
      </c>
      <c r="Z106" s="2"/>
      <c r="AA106" s="77" t="str">
        <f t="shared" si="13"/>
        <v>Open (Progress)</v>
      </c>
      <c r="AB106" s="77">
        <f t="shared" si="14"/>
        <v>2018</v>
      </c>
      <c r="AC106" s="77" t="str">
        <f>IFERROR(VLOOKUP(IF($P106="","",MONTH($I106)),List!$I:$J,2,0),"")</f>
        <v>September</v>
      </c>
      <c r="AD106" s="77" t="str">
        <f>IFERROR(VLOOKUP(F106,List!$D:$E,2,0),"")</f>
        <v>Audit Internal (3 Bulanan)</v>
      </c>
      <c r="AE106" s="78">
        <f t="shared" si="15"/>
        <v>0</v>
      </c>
      <c r="AF106" s="77" t="str">
        <f t="shared" si="16"/>
        <v>All</v>
      </c>
      <c r="AG106" s="77" t="str">
        <f t="shared" si="17"/>
        <v/>
      </c>
    </row>
    <row r="107" spans="1:33" s="72" customFormat="1" ht="31.5" x14ac:dyDescent="0.2">
      <c r="A107" s="67">
        <f t="shared" si="19"/>
        <v>102</v>
      </c>
      <c r="B107" s="76">
        <f>COUNTIF($F$6:$F107,$F107)</f>
        <v>102</v>
      </c>
      <c r="C107" s="76" t="str">
        <f t="shared" si="10"/>
        <v>102AI3B</v>
      </c>
      <c r="D107" s="76">
        <f>COUNTIF($H$6:$H107,$H107)</f>
        <v>9</v>
      </c>
      <c r="E107" s="76" t="str">
        <f t="shared" si="18"/>
        <v>9HRD/ GA</v>
      </c>
      <c r="F107" s="2" t="s">
        <v>605</v>
      </c>
      <c r="G107" s="22"/>
      <c r="H107" s="2" t="s">
        <v>30</v>
      </c>
      <c r="I107" s="3">
        <v>43363</v>
      </c>
      <c r="J107" s="2" t="s">
        <v>112</v>
      </c>
      <c r="K107" s="2" t="s">
        <v>1090</v>
      </c>
      <c r="L107" s="4"/>
      <c r="M107" s="4"/>
      <c r="N107" s="4" t="s">
        <v>862</v>
      </c>
      <c r="O107" s="2" t="s">
        <v>1928</v>
      </c>
      <c r="P107" s="2" t="s">
        <v>709</v>
      </c>
      <c r="Q107" s="4"/>
      <c r="R107" s="102"/>
      <c r="S107" s="102"/>
      <c r="T107" s="3">
        <v>43393</v>
      </c>
      <c r="U107" s="3"/>
      <c r="V107" s="3"/>
      <c r="W107" s="3"/>
      <c r="X107" s="80" t="str">
        <f t="shared" si="11"/>
        <v/>
      </c>
      <c r="Y107" s="80" t="str">
        <f t="shared" si="12"/>
        <v>a</v>
      </c>
      <c r="Z107" s="2"/>
      <c r="AA107" s="77" t="str">
        <f t="shared" si="13"/>
        <v>Open (Progress)</v>
      </c>
      <c r="AB107" s="77">
        <f t="shared" si="14"/>
        <v>2018</v>
      </c>
      <c r="AC107" s="77" t="str">
        <f>IFERROR(VLOOKUP(IF($P107="","",MONTH($I107)),List!$I:$J,2,0),"")</f>
        <v>September</v>
      </c>
      <c r="AD107" s="77" t="str">
        <f>IFERROR(VLOOKUP(F107,List!$D:$E,2,0),"")</f>
        <v>Audit Internal (3 Bulanan)</v>
      </c>
      <c r="AE107" s="78">
        <f t="shared" si="15"/>
        <v>0</v>
      </c>
      <c r="AF107" s="77" t="str">
        <f t="shared" si="16"/>
        <v>All</v>
      </c>
      <c r="AG107" s="77" t="str">
        <f t="shared" si="17"/>
        <v/>
      </c>
    </row>
    <row r="108" spans="1:33" s="72" customFormat="1" ht="31.5" x14ac:dyDescent="0.2">
      <c r="A108" s="67">
        <f t="shared" si="19"/>
        <v>103</v>
      </c>
      <c r="B108" s="76">
        <f>COUNTIF($F$6:$F108,$F108)</f>
        <v>103</v>
      </c>
      <c r="C108" s="76" t="str">
        <f t="shared" si="10"/>
        <v>103AI3B</v>
      </c>
      <c r="D108" s="76">
        <f>COUNTIF($H$6:$H108,$H108)</f>
        <v>10</v>
      </c>
      <c r="E108" s="76" t="str">
        <f t="shared" si="18"/>
        <v>10HRD/ GA</v>
      </c>
      <c r="F108" s="2" t="s">
        <v>605</v>
      </c>
      <c r="G108" s="22"/>
      <c r="H108" s="2" t="s">
        <v>30</v>
      </c>
      <c r="I108" s="3">
        <v>43363</v>
      </c>
      <c r="J108" s="2" t="s">
        <v>112</v>
      </c>
      <c r="K108" s="2" t="s">
        <v>1090</v>
      </c>
      <c r="L108" s="4"/>
      <c r="M108" s="4"/>
      <c r="N108" s="4" t="s">
        <v>863</v>
      </c>
      <c r="O108" s="2" t="s">
        <v>1928</v>
      </c>
      <c r="P108" s="2" t="s">
        <v>710</v>
      </c>
      <c r="Q108" s="4"/>
      <c r="R108" s="102"/>
      <c r="S108" s="102"/>
      <c r="T108" s="3">
        <v>43393</v>
      </c>
      <c r="U108" s="3"/>
      <c r="V108" s="3"/>
      <c r="W108" s="3"/>
      <c r="X108" s="80" t="str">
        <f t="shared" si="11"/>
        <v/>
      </c>
      <c r="Y108" s="80" t="str">
        <f t="shared" si="12"/>
        <v>a</v>
      </c>
      <c r="Z108" s="2"/>
      <c r="AA108" s="77" t="str">
        <f t="shared" si="13"/>
        <v>Open (Progress)</v>
      </c>
      <c r="AB108" s="77">
        <f t="shared" si="14"/>
        <v>2018</v>
      </c>
      <c r="AC108" s="77" t="str">
        <f>IFERROR(VLOOKUP(IF($P108="","",MONTH($I108)),List!$I:$J,2,0),"")</f>
        <v>September</v>
      </c>
      <c r="AD108" s="77" t="str">
        <f>IFERROR(VLOOKUP(F108,List!$D:$E,2,0),"")</f>
        <v>Audit Internal (3 Bulanan)</v>
      </c>
      <c r="AE108" s="78">
        <f t="shared" si="15"/>
        <v>0</v>
      </c>
      <c r="AF108" s="77" t="str">
        <f t="shared" si="16"/>
        <v>All</v>
      </c>
      <c r="AG108" s="77" t="str">
        <f t="shared" si="17"/>
        <v/>
      </c>
    </row>
    <row r="109" spans="1:33" s="72" customFormat="1" ht="57" x14ac:dyDescent="0.2">
      <c r="A109" s="67">
        <f t="shared" si="19"/>
        <v>104</v>
      </c>
      <c r="B109" s="76">
        <f>COUNTIF($F$6:$F109,$F109)</f>
        <v>104</v>
      </c>
      <c r="C109" s="76" t="str">
        <f t="shared" si="10"/>
        <v>104AI3B</v>
      </c>
      <c r="D109" s="76">
        <f>COUNTIF($H$6:$H109,$H109)</f>
        <v>11</v>
      </c>
      <c r="E109" s="76" t="str">
        <f t="shared" si="18"/>
        <v>11HRD/ GA</v>
      </c>
      <c r="F109" s="2" t="s">
        <v>605</v>
      </c>
      <c r="G109" s="22"/>
      <c r="H109" s="2" t="s">
        <v>30</v>
      </c>
      <c r="I109" s="3">
        <v>43363</v>
      </c>
      <c r="J109" s="2" t="s">
        <v>112</v>
      </c>
      <c r="K109" s="2" t="s">
        <v>1090</v>
      </c>
      <c r="L109" s="4"/>
      <c r="M109" s="4"/>
      <c r="N109" s="4" t="s">
        <v>864</v>
      </c>
      <c r="O109" s="2" t="s">
        <v>1928</v>
      </c>
      <c r="P109" s="2" t="s">
        <v>711</v>
      </c>
      <c r="Q109" s="4"/>
      <c r="R109" s="102"/>
      <c r="S109" s="102"/>
      <c r="T109" s="3">
        <v>43393</v>
      </c>
      <c r="U109" s="3"/>
      <c r="V109" s="3"/>
      <c r="W109" s="3"/>
      <c r="X109" s="80" t="str">
        <f t="shared" si="11"/>
        <v/>
      </c>
      <c r="Y109" s="80" t="str">
        <f t="shared" si="12"/>
        <v>a</v>
      </c>
      <c r="Z109" s="2"/>
      <c r="AA109" s="77" t="str">
        <f t="shared" si="13"/>
        <v>Open (Progress)</v>
      </c>
      <c r="AB109" s="77">
        <f t="shared" si="14"/>
        <v>2018</v>
      </c>
      <c r="AC109" s="77" t="str">
        <f>IFERROR(VLOOKUP(IF($P109="","",MONTH($I109)),List!$I:$J,2,0),"")</f>
        <v>September</v>
      </c>
      <c r="AD109" s="77" t="str">
        <f>IFERROR(VLOOKUP(F109,List!$D:$E,2,0),"")</f>
        <v>Audit Internal (3 Bulanan)</v>
      </c>
      <c r="AE109" s="78">
        <f t="shared" si="15"/>
        <v>0</v>
      </c>
      <c r="AF109" s="77" t="str">
        <f t="shared" si="16"/>
        <v>All</v>
      </c>
      <c r="AG109" s="77" t="str">
        <f t="shared" si="17"/>
        <v/>
      </c>
    </row>
    <row r="110" spans="1:33" s="72" customFormat="1" ht="57" x14ac:dyDescent="0.2">
      <c r="A110" s="67">
        <f t="shared" si="19"/>
        <v>105</v>
      </c>
      <c r="B110" s="76">
        <f>COUNTIF($F$6:$F110,$F110)</f>
        <v>105</v>
      </c>
      <c r="C110" s="76" t="str">
        <f t="shared" si="10"/>
        <v>105AI3B</v>
      </c>
      <c r="D110" s="76">
        <f>COUNTIF($H$6:$H110,$H110)</f>
        <v>12</v>
      </c>
      <c r="E110" s="76" t="str">
        <f t="shared" si="18"/>
        <v>12HRD/ GA</v>
      </c>
      <c r="F110" s="2" t="s">
        <v>605</v>
      </c>
      <c r="G110" s="22"/>
      <c r="H110" s="2" t="s">
        <v>30</v>
      </c>
      <c r="I110" s="3">
        <v>43363</v>
      </c>
      <c r="J110" s="2" t="s">
        <v>112</v>
      </c>
      <c r="K110" s="2" t="s">
        <v>1090</v>
      </c>
      <c r="L110" s="4"/>
      <c r="M110" s="4"/>
      <c r="N110" s="4" t="s">
        <v>865</v>
      </c>
      <c r="O110" s="2" t="s">
        <v>1928</v>
      </c>
      <c r="P110" s="2" t="s">
        <v>712</v>
      </c>
      <c r="Q110" s="4"/>
      <c r="R110" s="102"/>
      <c r="S110" s="102"/>
      <c r="T110" s="3">
        <v>43393</v>
      </c>
      <c r="U110" s="3"/>
      <c r="V110" s="3"/>
      <c r="W110" s="3"/>
      <c r="X110" s="80" t="str">
        <f t="shared" si="11"/>
        <v/>
      </c>
      <c r="Y110" s="80" t="str">
        <f t="shared" si="12"/>
        <v>a</v>
      </c>
      <c r="Z110" s="2"/>
      <c r="AA110" s="77" t="str">
        <f t="shared" si="13"/>
        <v>Open (Progress)</v>
      </c>
      <c r="AB110" s="77">
        <f t="shared" si="14"/>
        <v>2018</v>
      </c>
      <c r="AC110" s="77" t="str">
        <f>IFERROR(VLOOKUP(IF($P110="","",MONTH($I110)),List!$I:$J,2,0),"")</f>
        <v>September</v>
      </c>
      <c r="AD110" s="77" t="str">
        <f>IFERROR(VLOOKUP(F110,List!$D:$E,2,0),"")</f>
        <v>Audit Internal (3 Bulanan)</v>
      </c>
      <c r="AE110" s="78">
        <f t="shared" si="15"/>
        <v>0</v>
      </c>
      <c r="AF110" s="77" t="str">
        <f t="shared" si="16"/>
        <v>All</v>
      </c>
      <c r="AG110" s="77" t="str">
        <f t="shared" si="17"/>
        <v/>
      </c>
    </row>
    <row r="111" spans="1:33" s="72" customFormat="1" ht="31.5" x14ac:dyDescent="0.2">
      <c r="A111" s="67">
        <f t="shared" si="19"/>
        <v>106</v>
      </c>
      <c r="B111" s="76">
        <f>COUNTIF($F$6:$F111,$F111)</f>
        <v>106</v>
      </c>
      <c r="C111" s="76" t="str">
        <f t="shared" si="10"/>
        <v>106AI3B</v>
      </c>
      <c r="D111" s="76">
        <f>COUNTIF($H$6:$H111,$H111)</f>
        <v>13</v>
      </c>
      <c r="E111" s="76" t="str">
        <f t="shared" si="18"/>
        <v>13HRD/ GA</v>
      </c>
      <c r="F111" s="2" t="s">
        <v>605</v>
      </c>
      <c r="G111" s="22"/>
      <c r="H111" s="2" t="s">
        <v>30</v>
      </c>
      <c r="I111" s="3">
        <v>43363</v>
      </c>
      <c r="J111" s="2" t="s">
        <v>112</v>
      </c>
      <c r="K111" s="2" t="s">
        <v>1090</v>
      </c>
      <c r="L111" s="4"/>
      <c r="M111" s="4"/>
      <c r="N111" s="4" t="s">
        <v>866</v>
      </c>
      <c r="O111" s="2" t="s">
        <v>1928</v>
      </c>
      <c r="P111" s="2" t="s">
        <v>713</v>
      </c>
      <c r="Q111" s="4"/>
      <c r="R111" s="102"/>
      <c r="S111" s="102"/>
      <c r="T111" s="3">
        <v>43393</v>
      </c>
      <c r="U111" s="3"/>
      <c r="V111" s="3"/>
      <c r="W111" s="3"/>
      <c r="X111" s="80" t="str">
        <f t="shared" si="11"/>
        <v/>
      </c>
      <c r="Y111" s="80" t="str">
        <f t="shared" si="12"/>
        <v>a</v>
      </c>
      <c r="Z111" s="2"/>
      <c r="AA111" s="77" t="str">
        <f t="shared" si="13"/>
        <v>Open (Progress)</v>
      </c>
      <c r="AB111" s="77">
        <f t="shared" si="14"/>
        <v>2018</v>
      </c>
      <c r="AC111" s="77" t="str">
        <f>IFERROR(VLOOKUP(IF($P111="","",MONTH($I111)),List!$I:$J,2,0),"")</f>
        <v>September</v>
      </c>
      <c r="AD111" s="77" t="str">
        <f>IFERROR(VLOOKUP(F111,List!$D:$E,2,0),"")</f>
        <v>Audit Internal (3 Bulanan)</v>
      </c>
      <c r="AE111" s="78">
        <f t="shared" si="15"/>
        <v>0</v>
      </c>
      <c r="AF111" s="77" t="str">
        <f t="shared" si="16"/>
        <v>All</v>
      </c>
      <c r="AG111" s="77" t="str">
        <f t="shared" si="17"/>
        <v/>
      </c>
    </row>
    <row r="112" spans="1:33" s="72" customFormat="1" ht="31.5" x14ac:dyDescent="0.2">
      <c r="A112" s="67">
        <f t="shared" si="19"/>
        <v>107</v>
      </c>
      <c r="B112" s="76">
        <f>COUNTIF($F$6:$F112,$F112)</f>
        <v>107</v>
      </c>
      <c r="C112" s="76" t="str">
        <f t="shared" si="10"/>
        <v>107AI3B</v>
      </c>
      <c r="D112" s="76">
        <f>COUNTIF($H$6:$H112,$H112)</f>
        <v>14</v>
      </c>
      <c r="E112" s="76" t="str">
        <f t="shared" si="18"/>
        <v>14HRD/ GA</v>
      </c>
      <c r="F112" s="2" t="s">
        <v>605</v>
      </c>
      <c r="G112" s="22"/>
      <c r="H112" s="2" t="s">
        <v>30</v>
      </c>
      <c r="I112" s="3">
        <v>43363</v>
      </c>
      <c r="J112" s="2" t="s">
        <v>112</v>
      </c>
      <c r="K112" s="2" t="s">
        <v>1090</v>
      </c>
      <c r="L112" s="4"/>
      <c r="M112" s="4"/>
      <c r="N112" s="4" t="s">
        <v>867</v>
      </c>
      <c r="O112" s="2" t="s">
        <v>1928</v>
      </c>
      <c r="P112" s="2" t="s">
        <v>714</v>
      </c>
      <c r="Q112" s="4"/>
      <c r="R112" s="102"/>
      <c r="S112" s="102"/>
      <c r="T112" s="3">
        <v>43393</v>
      </c>
      <c r="U112" s="3"/>
      <c r="V112" s="3"/>
      <c r="W112" s="3"/>
      <c r="X112" s="80" t="str">
        <f t="shared" si="11"/>
        <v/>
      </c>
      <c r="Y112" s="80" t="str">
        <f t="shared" si="12"/>
        <v>a</v>
      </c>
      <c r="Z112" s="2"/>
      <c r="AA112" s="77" t="str">
        <f t="shared" si="13"/>
        <v>Open (Progress)</v>
      </c>
      <c r="AB112" s="77">
        <f t="shared" si="14"/>
        <v>2018</v>
      </c>
      <c r="AC112" s="77" t="str">
        <f>IFERROR(VLOOKUP(IF($P112="","",MONTH($I112)),List!$I:$J,2,0),"")</f>
        <v>September</v>
      </c>
      <c r="AD112" s="77" t="str">
        <f>IFERROR(VLOOKUP(F112,List!$D:$E,2,0),"")</f>
        <v>Audit Internal (3 Bulanan)</v>
      </c>
      <c r="AE112" s="78">
        <f t="shared" si="15"/>
        <v>0</v>
      </c>
      <c r="AF112" s="77" t="str">
        <f t="shared" si="16"/>
        <v>All</v>
      </c>
      <c r="AG112" s="77" t="str">
        <f t="shared" si="17"/>
        <v/>
      </c>
    </row>
    <row r="113" spans="1:33" s="72" customFormat="1" ht="57" x14ac:dyDescent="0.2">
      <c r="A113" s="67">
        <f t="shared" si="19"/>
        <v>108</v>
      </c>
      <c r="B113" s="76">
        <f>COUNTIF($F$6:$F113,$F113)</f>
        <v>108</v>
      </c>
      <c r="C113" s="76" t="str">
        <f t="shared" si="10"/>
        <v>108AI3B</v>
      </c>
      <c r="D113" s="76">
        <f>COUNTIF($H$6:$H113,$H113)</f>
        <v>15</v>
      </c>
      <c r="E113" s="76" t="str">
        <f t="shared" si="18"/>
        <v>15HRD/ GA</v>
      </c>
      <c r="F113" s="2" t="s">
        <v>605</v>
      </c>
      <c r="G113" s="22"/>
      <c r="H113" s="2" t="s">
        <v>30</v>
      </c>
      <c r="I113" s="3">
        <v>43363</v>
      </c>
      <c r="J113" s="2" t="s">
        <v>112</v>
      </c>
      <c r="K113" s="2" t="s">
        <v>1090</v>
      </c>
      <c r="L113" s="4"/>
      <c r="M113" s="4"/>
      <c r="N113" s="4" t="s">
        <v>868</v>
      </c>
      <c r="O113" s="2" t="s">
        <v>1928</v>
      </c>
      <c r="P113" s="2" t="s">
        <v>715</v>
      </c>
      <c r="Q113" s="4" t="s">
        <v>1062</v>
      </c>
      <c r="R113" s="102" t="s">
        <v>1063</v>
      </c>
      <c r="S113" s="102"/>
      <c r="T113" s="3">
        <v>43461</v>
      </c>
      <c r="U113" s="3"/>
      <c r="V113" s="3"/>
      <c r="W113" s="3"/>
      <c r="X113" s="80" t="str">
        <f t="shared" si="11"/>
        <v/>
      </c>
      <c r="Y113" s="80" t="str">
        <f t="shared" si="12"/>
        <v>a</v>
      </c>
      <c r="Z113" s="2"/>
      <c r="AA113" s="77" t="str">
        <f t="shared" si="13"/>
        <v>Open (Progress)</v>
      </c>
      <c r="AB113" s="77">
        <f t="shared" si="14"/>
        <v>2018</v>
      </c>
      <c r="AC113" s="77" t="str">
        <f>IFERROR(VLOOKUP(IF($P113="","",MONTH($I113)),List!$I:$J,2,0),"")</f>
        <v>September</v>
      </c>
      <c r="AD113" s="77" t="str">
        <f>IFERROR(VLOOKUP(F113,List!$D:$E,2,0),"")</f>
        <v>Audit Internal (3 Bulanan)</v>
      </c>
      <c r="AE113" s="78">
        <f t="shared" si="15"/>
        <v>0</v>
      </c>
      <c r="AF113" s="77" t="str">
        <f t="shared" si="16"/>
        <v>All</v>
      </c>
      <c r="AG113" s="77" t="str">
        <f t="shared" si="17"/>
        <v/>
      </c>
    </row>
    <row r="114" spans="1:33" s="72" customFormat="1" ht="128.25" x14ac:dyDescent="0.2">
      <c r="A114" s="67">
        <f t="shared" si="19"/>
        <v>109</v>
      </c>
      <c r="B114" s="76">
        <f>COUNTIF($F$6:$F114,$F114)</f>
        <v>109</v>
      </c>
      <c r="C114" s="76" t="str">
        <f t="shared" si="10"/>
        <v>109AI3B</v>
      </c>
      <c r="D114" s="76">
        <f>COUNTIF($H$6:$H114,$H114)</f>
        <v>16</v>
      </c>
      <c r="E114" s="76" t="str">
        <f t="shared" si="18"/>
        <v>16HRD/ GA</v>
      </c>
      <c r="F114" s="2" t="s">
        <v>605</v>
      </c>
      <c r="G114" s="22"/>
      <c r="H114" s="2" t="s">
        <v>30</v>
      </c>
      <c r="I114" s="3">
        <v>43363</v>
      </c>
      <c r="J114" s="2" t="s">
        <v>112</v>
      </c>
      <c r="K114" s="2" t="s">
        <v>1090</v>
      </c>
      <c r="L114" s="4"/>
      <c r="M114" s="4"/>
      <c r="N114" s="4" t="s">
        <v>869</v>
      </c>
      <c r="O114" s="2" t="s">
        <v>1928</v>
      </c>
      <c r="P114" s="2" t="s">
        <v>716</v>
      </c>
      <c r="Q114" s="4" t="s">
        <v>1064</v>
      </c>
      <c r="R114" s="102" t="s">
        <v>1065</v>
      </c>
      <c r="S114" s="102" t="s">
        <v>1083</v>
      </c>
      <c r="T114" s="3">
        <v>43393</v>
      </c>
      <c r="U114" s="3"/>
      <c r="V114" s="3"/>
      <c r="W114" s="3"/>
      <c r="X114" s="80" t="str">
        <f t="shared" si="11"/>
        <v/>
      </c>
      <c r="Y114" s="80" t="str">
        <f t="shared" si="12"/>
        <v>a</v>
      </c>
      <c r="Z114" s="2"/>
      <c r="AA114" s="77" t="str">
        <f t="shared" si="13"/>
        <v>Open (Progress)</v>
      </c>
      <c r="AB114" s="77">
        <f t="shared" si="14"/>
        <v>2018</v>
      </c>
      <c r="AC114" s="77" t="str">
        <f>IFERROR(VLOOKUP(IF($P114="","",MONTH($I114)),List!$I:$J,2,0),"")</f>
        <v>September</v>
      </c>
      <c r="AD114" s="77" t="str">
        <f>IFERROR(VLOOKUP(F114,List!$D:$E,2,0),"")</f>
        <v>Audit Internal (3 Bulanan)</v>
      </c>
      <c r="AE114" s="78">
        <f t="shared" si="15"/>
        <v>0</v>
      </c>
      <c r="AF114" s="77" t="str">
        <f t="shared" si="16"/>
        <v>All</v>
      </c>
      <c r="AG114" s="77" t="str">
        <f t="shared" si="17"/>
        <v/>
      </c>
    </row>
    <row r="115" spans="1:33" s="72" customFormat="1" ht="85.5" x14ac:dyDescent="0.2">
      <c r="A115" s="67">
        <f t="shared" si="19"/>
        <v>110</v>
      </c>
      <c r="B115" s="76">
        <f>COUNTIF($F$6:$F115,$F115)</f>
        <v>110</v>
      </c>
      <c r="C115" s="76" t="str">
        <f t="shared" si="10"/>
        <v>110AI3B</v>
      </c>
      <c r="D115" s="76">
        <f>COUNTIF($H$6:$H115,$H115)</f>
        <v>17</v>
      </c>
      <c r="E115" s="76" t="str">
        <f t="shared" si="18"/>
        <v>17HRD/ GA</v>
      </c>
      <c r="F115" s="2" t="s">
        <v>605</v>
      </c>
      <c r="G115" s="22"/>
      <c r="H115" s="2" t="s">
        <v>30</v>
      </c>
      <c r="I115" s="3">
        <v>43363</v>
      </c>
      <c r="J115" s="2" t="s">
        <v>112</v>
      </c>
      <c r="K115" s="2" t="s">
        <v>1090</v>
      </c>
      <c r="L115" s="4"/>
      <c r="M115" s="4"/>
      <c r="N115" s="4" t="s">
        <v>870</v>
      </c>
      <c r="O115" s="2" t="s">
        <v>1928</v>
      </c>
      <c r="P115" s="2" t="s">
        <v>717</v>
      </c>
      <c r="Q115" s="4" t="s">
        <v>1066</v>
      </c>
      <c r="R115" s="102" t="s">
        <v>1067</v>
      </c>
      <c r="S115" s="102" t="s">
        <v>1084</v>
      </c>
      <c r="T115" s="3">
        <v>43465</v>
      </c>
      <c r="U115" s="3"/>
      <c r="V115" s="3"/>
      <c r="W115" s="3"/>
      <c r="X115" s="80" t="str">
        <f t="shared" si="11"/>
        <v/>
      </c>
      <c r="Y115" s="80" t="str">
        <f t="shared" si="12"/>
        <v>a</v>
      </c>
      <c r="Z115" s="2"/>
      <c r="AA115" s="77" t="str">
        <f t="shared" si="13"/>
        <v>Open (Progress)</v>
      </c>
      <c r="AB115" s="77">
        <f t="shared" si="14"/>
        <v>2018</v>
      </c>
      <c r="AC115" s="77" t="str">
        <f>IFERROR(VLOOKUP(IF($P115="","",MONTH($I115)),List!$I:$J,2,0),"")</f>
        <v>September</v>
      </c>
      <c r="AD115" s="77" t="str">
        <f>IFERROR(VLOOKUP(F115,List!$D:$E,2,0),"")</f>
        <v>Audit Internal (3 Bulanan)</v>
      </c>
      <c r="AE115" s="78">
        <f t="shared" si="15"/>
        <v>0</v>
      </c>
      <c r="AF115" s="77" t="str">
        <f t="shared" si="16"/>
        <v>All</v>
      </c>
      <c r="AG115" s="77" t="str">
        <f t="shared" si="17"/>
        <v/>
      </c>
    </row>
    <row r="116" spans="1:33" s="72" customFormat="1" ht="71.25" x14ac:dyDescent="0.2">
      <c r="A116" s="67">
        <f t="shared" si="19"/>
        <v>111</v>
      </c>
      <c r="B116" s="76">
        <f>COUNTIF($F$6:$F116,$F116)</f>
        <v>111</v>
      </c>
      <c r="C116" s="76" t="str">
        <f t="shared" si="10"/>
        <v>111AI3B</v>
      </c>
      <c r="D116" s="76">
        <f>COUNTIF($H$6:$H116,$H116)</f>
        <v>18</v>
      </c>
      <c r="E116" s="76" t="str">
        <f t="shared" si="18"/>
        <v>18HRD/ GA</v>
      </c>
      <c r="F116" s="2" t="s">
        <v>605</v>
      </c>
      <c r="G116" s="22"/>
      <c r="H116" s="2" t="s">
        <v>30</v>
      </c>
      <c r="I116" s="3">
        <v>43363</v>
      </c>
      <c r="J116" s="2" t="s">
        <v>112</v>
      </c>
      <c r="K116" s="2" t="s">
        <v>1090</v>
      </c>
      <c r="L116" s="4"/>
      <c r="M116" s="4"/>
      <c r="N116" s="4" t="s">
        <v>871</v>
      </c>
      <c r="O116" s="2" t="s">
        <v>1928</v>
      </c>
      <c r="P116" s="2" t="s">
        <v>718</v>
      </c>
      <c r="Q116" s="4" t="s">
        <v>1068</v>
      </c>
      <c r="R116" s="102" t="s">
        <v>1069</v>
      </c>
      <c r="S116" s="102" t="s">
        <v>1085</v>
      </c>
      <c r="T116" s="3">
        <v>43465</v>
      </c>
      <c r="U116" s="3"/>
      <c r="V116" s="3"/>
      <c r="W116" s="3"/>
      <c r="X116" s="80" t="str">
        <f t="shared" si="11"/>
        <v/>
      </c>
      <c r="Y116" s="80" t="str">
        <f t="shared" si="12"/>
        <v>a</v>
      </c>
      <c r="Z116" s="2"/>
      <c r="AA116" s="77" t="str">
        <f t="shared" si="13"/>
        <v>Open (Progress)</v>
      </c>
      <c r="AB116" s="77">
        <f t="shared" si="14"/>
        <v>2018</v>
      </c>
      <c r="AC116" s="77" t="str">
        <f>IFERROR(VLOOKUP(IF($P116="","",MONTH($I116)),List!$I:$J,2,0),"")</f>
        <v>September</v>
      </c>
      <c r="AD116" s="77" t="str">
        <f>IFERROR(VLOOKUP(F116,List!$D:$E,2,0),"")</f>
        <v>Audit Internal (3 Bulanan)</v>
      </c>
      <c r="AE116" s="78">
        <f t="shared" si="15"/>
        <v>0</v>
      </c>
      <c r="AF116" s="77" t="str">
        <f t="shared" si="16"/>
        <v>All</v>
      </c>
      <c r="AG116" s="77" t="str">
        <f t="shared" si="17"/>
        <v/>
      </c>
    </row>
    <row r="117" spans="1:33" s="72" customFormat="1" ht="31.5" x14ac:dyDescent="0.2">
      <c r="A117" s="67">
        <f t="shared" si="19"/>
        <v>112</v>
      </c>
      <c r="B117" s="76">
        <f>COUNTIF($F$6:$F117,$F117)</f>
        <v>112</v>
      </c>
      <c r="C117" s="76" t="str">
        <f t="shared" si="10"/>
        <v>112AI3B</v>
      </c>
      <c r="D117" s="76">
        <f>COUNTIF($H$6:$H117,$H117)</f>
        <v>19</v>
      </c>
      <c r="E117" s="76" t="str">
        <f t="shared" si="18"/>
        <v>19HRD/ GA</v>
      </c>
      <c r="F117" s="2" t="s">
        <v>605</v>
      </c>
      <c r="G117" s="22"/>
      <c r="H117" s="2" t="s">
        <v>30</v>
      </c>
      <c r="I117" s="3">
        <v>43363</v>
      </c>
      <c r="J117" s="2" t="s">
        <v>112</v>
      </c>
      <c r="K117" s="2" t="s">
        <v>1090</v>
      </c>
      <c r="L117" s="4"/>
      <c r="M117" s="4"/>
      <c r="N117" s="4" t="s">
        <v>872</v>
      </c>
      <c r="O117" s="2" t="s">
        <v>1928</v>
      </c>
      <c r="P117" s="2" t="s">
        <v>719</v>
      </c>
      <c r="Q117" s="4" t="s">
        <v>1070</v>
      </c>
      <c r="R117" s="102" t="s">
        <v>1892</v>
      </c>
      <c r="S117" s="102" t="s">
        <v>1891</v>
      </c>
      <c r="T117" s="3">
        <v>43461</v>
      </c>
      <c r="U117" s="3">
        <v>43461</v>
      </c>
      <c r="V117" s="3"/>
      <c r="W117" s="3"/>
      <c r="X117" s="80" t="str">
        <f t="shared" si="11"/>
        <v/>
      </c>
      <c r="Y117" s="80" t="str">
        <f t="shared" si="12"/>
        <v>a</v>
      </c>
      <c r="Z117" s="2"/>
      <c r="AA117" s="77" t="str">
        <f t="shared" si="13"/>
        <v>Reschedule 1x</v>
      </c>
      <c r="AB117" s="77">
        <f t="shared" si="14"/>
        <v>2018</v>
      </c>
      <c r="AC117" s="77" t="str">
        <f>IFERROR(VLOOKUP(IF($P117="","",MONTH($I117)),List!$I:$J,2,0),"")</f>
        <v>September</v>
      </c>
      <c r="AD117" s="77" t="str">
        <f>IFERROR(VLOOKUP(F117,List!$D:$E,2,0),"")</f>
        <v>Audit Internal (3 Bulanan)</v>
      </c>
      <c r="AE117" s="78">
        <f t="shared" si="15"/>
        <v>0</v>
      </c>
      <c r="AF117" s="77" t="str">
        <f t="shared" si="16"/>
        <v>All</v>
      </c>
      <c r="AG117" s="77" t="str">
        <f t="shared" si="17"/>
        <v/>
      </c>
    </row>
    <row r="118" spans="1:33" s="72" customFormat="1" ht="71.25" x14ac:dyDescent="0.2">
      <c r="A118" s="67">
        <f t="shared" si="19"/>
        <v>113</v>
      </c>
      <c r="B118" s="76">
        <f>COUNTIF($F$6:$F118,$F118)</f>
        <v>113</v>
      </c>
      <c r="C118" s="76" t="str">
        <f t="shared" si="10"/>
        <v>113AI3B</v>
      </c>
      <c r="D118" s="76">
        <f>COUNTIF($H$6:$H118,$H118)</f>
        <v>20</v>
      </c>
      <c r="E118" s="76" t="str">
        <f t="shared" si="18"/>
        <v>20HRD/ GA</v>
      </c>
      <c r="F118" s="2" t="s">
        <v>605</v>
      </c>
      <c r="G118" s="22"/>
      <c r="H118" s="2" t="s">
        <v>30</v>
      </c>
      <c r="I118" s="3">
        <v>43363</v>
      </c>
      <c r="J118" s="2" t="s">
        <v>112</v>
      </c>
      <c r="K118" s="2" t="s">
        <v>1090</v>
      </c>
      <c r="L118" s="4"/>
      <c r="M118" s="4"/>
      <c r="N118" s="4" t="s">
        <v>873</v>
      </c>
      <c r="O118" s="2" t="s">
        <v>1928</v>
      </c>
      <c r="P118" s="2" t="s">
        <v>720</v>
      </c>
      <c r="Q118" s="4" t="s">
        <v>1071</v>
      </c>
      <c r="R118" s="102" t="s">
        <v>1072</v>
      </c>
      <c r="S118" s="102" t="s">
        <v>1086</v>
      </c>
      <c r="T118" s="3">
        <v>43465</v>
      </c>
      <c r="U118" s="3"/>
      <c r="V118" s="3"/>
      <c r="W118" s="3"/>
      <c r="X118" s="80" t="str">
        <f t="shared" si="11"/>
        <v/>
      </c>
      <c r="Y118" s="80" t="str">
        <f t="shared" si="12"/>
        <v>a</v>
      </c>
      <c r="Z118" s="2"/>
      <c r="AA118" s="77" t="str">
        <f t="shared" si="13"/>
        <v>Open (Progress)</v>
      </c>
      <c r="AB118" s="77">
        <f t="shared" si="14"/>
        <v>2018</v>
      </c>
      <c r="AC118" s="77" t="str">
        <f>IFERROR(VLOOKUP(IF($P118="","",MONTH($I118)),List!$I:$J,2,0),"")</f>
        <v>September</v>
      </c>
      <c r="AD118" s="77" t="str">
        <f>IFERROR(VLOOKUP(F118,List!$D:$E,2,0),"")</f>
        <v>Audit Internal (3 Bulanan)</v>
      </c>
      <c r="AE118" s="78">
        <f t="shared" si="15"/>
        <v>0</v>
      </c>
      <c r="AF118" s="77" t="str">
        <f t="shared" si="16"/>
        <v>All</v>
      </c>
      <c r="AG118" s="77" t="str">
        <f t="shared" si="17"/>
        <v/>
      </c>
    </row>
    <row r="119" spans="1:33" s="72" customFormat="1" ht="42.75" x14ac:dyDescent="0.2">
      <c r="A119" s="67">
        <f t="shared" si="19"/>
        <v>114</v>
      </c>
      <c r="B119" s="76">
        <f>COUNTIF($F$6:$F119,$F119)</f>
        <v>114</v>
      </c>
      <c r="C119" s="76" t="str">
        <f t="shared" si="10"/>
        <v>114AI3B</v>
      </c>
      <c r="D119" s="76">
        <f>COUNTIF($H$6:$H119,$H119)</f>
        <v>21</v>
      </c>
      <c r="E119" s="76" t="str">
        <f t="shared" si="18"/>
        <v>21HRD/ GA</v>
      </c>
      <c r="F119" s="2" t="s">
        <v>605</v>
      </c>
      <c r="G119" s="22"/>
      <c r="H119" s="2" t="s">
        <v>30</v>
      </c>
      <c r="I119" s="3">
        <v>43363</v>
      </c>
      <c r="J119" s="2" t="s">
        <v>112</v>
      </c>
      <c r="K119" s="2" t="s">
        <v>1090</v>
      </c>
      <c r="L119" s="4"/>
      <c r="M119" s="4"/>
      <c r="N119" s="4" t="s">
        <v>874</v>
      </c>
      <c r="O119" s="2" t="s">
        <v>1928</v>
      </c>
      <c r="P119" s="2" t="s">
        <v>721</v>
      </c>
      <c r="Q119" s="4"/>
      <c r="R119" s="102"/>
      <c r="S119" s="102"/>
      <c r="T119" s="3">
        <v>43393</v>
      </c>
      <c r="U119" s="3"/>
      <c r="V119" s="3"/>
      <c r="W119" s="3"/>
      <c r="X119" s="80" t="str">
        <f t="shared" si="11"/>
        <v/>
      </c>
      <c r="Y119" s="80" t="str">
        <f t="shared" si="12"/>
        <v>a</v>
      </c>
      <c r="Z119" s="2"/>
      <c r="AA119" s="77" t="str">
        <f t="shared" si="13"/>
        <v>Open (Progress)</v>
      </c>
      <c r="AB119" s="77">
        <f t="shared" si="14"/>
        <v>2018</v>
      </c>
      <c r="AC119" s="77" t="str">
        <f>IFERROR(VLOOKUP(IF($P119="","",MONTH($I119)),List!$I:$J,2,0),"")</f>
        <v>September</v>
      </c>
      <c r="AD119" s="77" t="str">
        <f>IFERROR(VLOOKUP(F119,List!$D:$E,2,0),"")</f>
        <v>Audit Internal (3 Bulanan)</v>
      </c>
      <c r="AE119" s="78">
        <f t="shared" si="15"/>
        <v>0</v>
      </c>
      <c r="AF119" s="77" t="str">
        <f t="shared" si="16"/>
        <v>All</v>
      </c>
      <c r="AG119" s="77" t="str">
        <f t="shared" si="17"/>
        <v/>
      </c>
    </row>
    <row r="120" spans="1:33" s="72" customFormat="1" ht="42.75" x14ac:dyDescent="0.2">
      <c r="A120" s="67">
        <f t="shared" si="19"/>
        <v>115</v>
      </c>
      <c r="B120" s="76">
        <f>COUNTIF($F$6:$F120,$F120)</f>
        <v>115</v>
      </c>
      <c r="C120" s="76" t="str">
        <f t="shared" si="10"/>
        <v>115AI3B</v>
      </c>
      <c r="D120" s="76">
        <f>COUNTIF($H$6:$H120,$H120)</f>
        <v>22</v>
      </c>
      <c r="E120" s="76" t="str">
        <f t="shared" si="18"/>
        <v>22HRD/ GA</v>
      </c>
      <c r="F120" s="2" t="s">
        <v>605</v>
      </c>
      <c r="G120" s="22"/>
      <c r="H120" s="2" t="s">
        <v>30</v>
      </c>
      <c r="I120" s="3">
        <v>43363</v>
      </c>
      <c r="J120" s="2" t="s">
        <v>112</v>
      </c>
      <c r="K120" s="2" t="s">
        <v>1090</v>
      </c>
      <c r="L120" s="4"/>
      <c r="M120" s="4"/>
      <c r="N120" s="4" t="s">
        <v>875</v>
      </c>
      <c r="O120" s="2" t="s">
        <v>1928</v>
      </c>
      <c r="P120" s="2" t="s">
        <v>722</v>
      </c>
      <c r="Q120" s="4"/>
      <c r="R120" s="102"/>
      <c r="S120" s="102"/>
      <c r="T120" s="3">
        <v>43393</v>
      </c>
      <c r="U120" s="3"/>
      <c r="V120" s="3"/>
      <c r="W120" s="3"/>
      <c r="X120" s="80" t="str">
        <f t="shared" si="11"/>
        <v/>
      </c>
      <c r="Y120" s="80" t="str">
        <f t="shared" si="12"/>
        <v>a</v>
      </c>
      <c r="Z120" s="2"/>
      <c r="AA120" s="77" t="str">
        <f t="shared" si="13"/>
        <v>Open (Progress)</v>
      </c>
      <c r="AB120" s="77">
        <f t="shared" si="14"/>
        <v>2018</v>
      </c>
      <c r="AC120" s="77" t="str">
        <f>IFERROR(VLOOKUP(IF($P120="","",MONTH($I120)),List!$I:$J,2,0),"")</f>
        <v>September</v>
      </c>
      <c r="AD120" s="77" t="str">
        <f>IFERROR(VLOOKUP(F120,List!$D:$E,2,0),"")</f>
        <v>Audit Internal (3 Bulanan)</v>
      </c>
      <c r="AE120" s="78">
        <f t="shared" si="15"/>
        <v>0</v>
      </c>
      <c r="AF120" s="77" t="str">
        <f t="shared" si="16"/>
        <v>All</v>
      </c>
      <c r="AG120" s="77" t="str">
        <f t="shared" si="17"/>
        <v/>
      </c>
    </row>
    <row r="121" spans="1:33" s="72" customFormat="1" ht="47.25" x14ac:dyDescent="0.2">
      <c r="A121" s="67">
        <f t="shared" si="19"/>
        <v>116</v>
      </c>
      <c r="B121" s="76">
        <f>COUNTIF($F$6:$F121,$F121)</f>
        <v>116</v>
      </c>
      <c r="C121" s="76" t="str">
        <f t="shared" si="10"/>
        <v>116AI3B</v>
      </c>
      <c r="D121" s="76">
        <f>COUNTIF($H$6:$H121,$H121)</f>
        <v>8</v>
      </c>
      <c r="E121" s="76" t="str">
        <f t="shared" si="18"/>
        <v>8Maintenance</v>
      </c>
      <c r="F121" s="2" t="s">
        <v>605</v>
      </c>
      <c r="G121" s="22"/>
      <c r="H121" s="2" t="s">
        <v>29</v>
      </c>
      <c r="I121" s="3">
        <v>43363</v>
      </c>
      <c r="J121" s="2" t="s">
        <v>112</v>
      </c>
      <c r="K121" s="2" t="s">
        <v>1089</v>
      </c>
      <c r="L121" s="4"/>
      <c r="M121" s="4"/>
      <c r="N121" s="4" t="s">
        <v>876</v>
      </c>
      <c r="O121" s="2" t="s">
        <v>1928</v>
      </c>
      <c r="P121" s="2" t="s">
        <v>723</v>
      </c>
      <c r="Q121" s="4"/>
      <c r="R121" s="102"/>
      <c r="S121" s="102"/>
      <c r="T121" s="3">
        <v>43393</v>
      </c>
      <c r="U121" s="3"/>
      <c r="V121" s="3"/>
      <c r="W121" s="3"/>
      <c r="X121" s="80" t="str">
        <f t="shared" si="11"/>
        <v/>
      </c>
      <c r="Y121" s="80" t="str">
        <f t="shared" si="12"/>
        <v>a</v>
      </c>
      <c r="Z121" s="2"/>
      <c r="AA121" s="77" t="str">
        <f t="shared" si="13"/>
        <v>Open (Progress)</v>
      </c>
      <c r="AB121" s="77">
        <f t="shared" si="14"/>
        <v>2018</v>
      </c>
      <c r="AC121" s="77" t="str">
        <f>IFERROR(VLOOKUP(IF($P121="","",MONTH($I121)),List!$I:$J,2,0),"")</f>
        <v>September</v>
      </c>
      <c r="AD121" s="77" t="str">
        <f>IFERROR(VLOOKUP(F121,List!$D:$E,2,0),"")</f>
        <v>Audit Internal (3 Bulanan)</v>
      </c>
      <c r="AE121" s="78">
        <f t="shared" si="15"/>
        <v>0</v>
      </c>
      <c r="AF121" s="77" t="str">
        <f t="shared" si="16"/>
        <v>All</v>
      </c>
      <c r="AG121" s="77" t="str">
        <f t="shared" si="17"/>
        <v/>
      </c>
    </row>
    <row r="122" spans="1:33" s="72" customFormat="1" ht="47.25" x14ac:dyDescent="0.2">
      <c r="A122" s="67">
        <f t="shared" si="19"/>
        <v>117</v>
      </c>
      <c r="B122" s="76">
        <f>COUNTIF($F$6:$F122,$F122)</f>
        <v>117</v>
      </c>
      <c r="C122" s="76" t="str">
        <f t="shared" si="10"/>
        <v>117AI3B</v>
      </c>
      <c r="D122" s="76">
        <f>COUNTIF($H$6:$H122,$H122)</f>
        <v>9</v>
      </c>
      <c r="E122" s="76" t="str">
        <f t="shared" si="18"/>
        <v>9Maintenance</v>
      </c>
      <c r="F122" s="2" t="s">
        <v>605</v>
      </c>
      <c r="G122" s="22"/>
      <c r="H122" s="2" t="s">
        <v>29</v>
      </c>
      <c r="I122" s="3">
        <v>43363</v>
      </c>
      <c r="J122" s="2" t="s">
        <v>112</v>
      </c>
      <c r="K122" s="2" t="s">
        <v>1089</v>
      </c>
      <c r="L122" s="4"/>
      <c r="M122" s="4"/>
      <c r="N122" s="4" t="s">
        <v>877</v>
      </c>
      <c r="O122" s="2" t="s">
        <v>1928</v>
      </c>
      <c r="P122" s="2" t="s">
        <v>724</v>
      </c>
      <c r="Q122" s="4"/>
      <c r="R122" s="102"/>
      <c r="S122" s="102"/>
      <c r="T122" s="3">
        <v>43393</v>
      </c>
      <c r="U122" s="3"/>
      <c r="V122" s="3"/>
      <c r="W122" s="3"/>
      <c r="X122" s="80" t="str">
        <f t="shared" si="11"/>
        <v/>
      </c>
      <c r="Y122" s="80" t="str">
        <f t="shared" si="12"/>
        <v>a</v>
      </c>
      <c r="Z122" s="2"/>
      <c r="AA122" s="77" t="str">
        <f t="shared" si="13"/>
        <v>Open (Progress)</v>
      </c>
      <c r="AB122" s="77">
        <f t="shared" si="14"/>
        <v>2018</v>
      </c>
      <c r="AC122" s="77" t="str">
        <f>IFERROR(VLOOKUP(IF($P122="","",MONTH($I122)),List!$I:$J,2,0),"")</f>
        <v>September</v>
      </c>
      <c r="AD122" s="77" t="str">
        <f>IFERROR(VLOOKUP(F122,List!$D:$E,2,0),"")</f>
        <v>Audit Internal (3 Bulanan)</v>
      </c>
      <c r="AE122" s="78">
        <f t="shared" si="15"/>
        <v>0</v>
      </c>
      <c r="AF122" s="77" t="str">
        <f t="shared" si="16"/>
        <v>All</v>
      </c>
      <c r="AG122" s="77" t="str">
        <f t="shared" si="17"/>
        <v/>
      </c>
    </row>
    <row r="123" spans="1:33" s="72" customFormat="1" ht="47.25" x14ac:dyDescent="0.2">
      <c r="A123" s="67">
        <f t="shared" si="19"/>
        <v>118</v>
      </c>
      <c r="B123" s="76">
        <f>COUNTIF($F$6:$F123,$F123)</f>
        <v>118</v>
      </c>
      <c r="C123" s="76" t="str">
        <f t="shared" si="10"/>
        <v>118AI3B</v>
      </c>
      <c r="D123" s="76">
        <f>COUNTIF($H$6:$H123,$H123)</f>
        <v>10</v>
      </c>
      <c r="E123" s="76" t="str">
        <f t="shared" si="18"/>
        <v>10Maintenance</v>
      </c>
      <c r="F123" s="2" t="s">
        <v>605</v>
      </c>
      <c r="G123" s="22"/>
      <c r="H123" s="2" t="s">
        <v>29</v>
      </c>
      <c r="I123" s="3">
        <v>43363</v>
      </c>
      <c r="J123" s="2" t="s">
        <v>112</v>
      </c>
      <c r="K123" s="2" t="s">
        <v>1089</v>
      </c>
      <c r="L123" s="4"/>
      <c r="M123" s="4"/>
      <c r="N123" s="4" t="s">
        <v>878</v>
      </c>
      <c r="O123" s="2" t="s">
        <v>1928</v>
      </c>
      <c r="P123" s="2" t="s">
        <v>725</v>
      </c>
      <c r="Q123" s="4"/>
      <c r="R123" s="102"/>
      <c r="S123" s="102"/>
      <c r="T123" s="3">
        <v>43393</v>
      </c>
      <c r="U123" s="3"/>
      <c r="V123" s="3"/>
      <c r="W123" s="3"/>
      <c r="X123" s="80" t="str">
        <f t="shared" si="11"/>
        <v/>
      </c>
      <c r="Y123" s="80" t="str">
        <f t="shared" si="12"/>
        <v>a</v>
      </c>
      <c r="Z123" s="2"/>
      <c r="AA123" s="77" t="str">
        <f t="shared" si="13"/>
        <v>Open (Progress)</v>
      </c>
      <c r="AB123" s="77">
        <f t="shared" si="14"/>
        <v>2018</v>
      </c>
      <c r="AC123" s="77" t="str">
        <f>IFERROR(VLOOKUP(IF($P123="","",MONTH($I123)),List!$I:$J,2,0),"")</f>
        <v>September</v>
      </c>
      <c r="AD123" s="77" t="str">
        <f>IFERROR(VLOOKUP(F123,List!$D:$E,2,0),"")</f>
        <v>Audit Internal (3 Bulanan)</v>
      </c>
      <c r="AE123" s="78">
        <f t="shared" si="15"/>
        <v>0</v>
      </c>
      <c r="AF123" s="77" t="str">
        <f t="shared" si="16"/>
        <v>All</v>
      </c>
      <c r="AG123" s="77" t="str">
        <f t="shared" si="17"/>
        <v/>
      </c>
    </row>
    <row r="124" spans="1:33" s="72" customFormat="1" ht="57" x14ac:dyDescent="0.2">
      <c r="A124" s="67">
        <f t="shared" si="19"/>
        <v>119</v>
      </c>
      <c r="B124" s="76">
        <f>COUNTIF($F$6:$F124,$F124)</f>
        <v>119</v>
      </c>
      <c r="C124" s="76" t="str">
        <f t="shared" si="10"/>
        <v>119AI3B</v>
      </c>
      <c r="D124" s="76">
        <f>COUNTIF($H$6:$H124,$H124)</f>
        <v>11</v>
      </c>
      <c r="E124" s="76" t="str">
        <f t="shared" si="18"/>
        <v>11Maintenance</v>
      </c>
      <c r="F124" s="2" t="s">
        <v>605</v>
      </c>
      <c r="G124" s="22"/>
      <c r="H124" s="2" t="s">
        <v>29</v>
      </c>
      <c r="I124" s="3">
        <v>43363</v>
      </c>
      <c r="J124" s="2" t="s">
        <v>112</v>
      </c>
      <c r="K124" s="2" t="s">
        <v>1089</v>
      </c>
      <c r="L124" s="4"/>
      <c r="M124" s="4"/>
      <c r="N124" s="4" t="s">
        <v>879</v>
      </c>
      <c r="O124" s="2" t="s">
        <v>1928</v>
      </c>
      <c r="P124" s="2" t="s">
        <v>726</v>
      </c>
      <c r="Q124" s="4"/>
      <c r="R124" s="102"/>
      <c r="S124" s="102"/>
      <c r="T124" s="3">
        <v>43393</v>
      </c>
      <c r="U124" s="3"/>
      <c r="V124" s="3"/>
      <c r="W124" s="3"/>
      <c r="X124" s="80" t="str">
        <f t="shared" si="11"/>
        <v/>
      </c>
      <c r="Y124" s="80" t="str">
        <f t="shared" si="12"/>
        <v>a</v>
      </c>
      <c r="Z124" s="2"/>
      <c r="AA124" s="77" t="str">
        <f t="shared" si="13"/>
        <v>Open (Progress)</v>
      </c>
      <c r="AB124" s="77">
        <f t="shared" si="14"/>
        <v>2018</v>
      </c>
      <c r="AC124" s="77" t="str">
        <f>IFERROR(VLOOKUP(IF($P124="","",MONTH($I124)),List!$I:$J,2,0),"")</f>
        <v>September</v>
      </c>
      <c r="AD124" s="77" t="str">
        <f>IFERROR(VLOOKUP(F124,List!$D:$E,2,0),"")</f>
        <v>Audit Internal (3 Bulanan)</v>
      </c>
      <c r="AE124" s="78">
        <f t="shared" si="15"/>
        <v>0</v>
      </c>
      <c r="AF124" s="77" t="str">
        <f t="shared" si="16"/>
        <v>All</v>
      </c>
      <c r="AG124" s="77" t="str">
        <f t="shared" si="17"/>
        <v/>
      </c>
    </row>
    <row r="125" spans="1:33" s="72" customFormat="1" ht="85.5" x14ac:dyDescent="0.2">
      <c r="A125" s="67">
        <f t="shared" si="19"/>
        <v>120</v>
      </c>
      <c r="B125" s="76">
        <f>COUNTIF($F$6:$F125,$F125)</f>
        <v>120</v>
      </c>
      <c r="C125" s="76" t="str">
        <f t="shared" si="10"/>
        <v>120AI3B</v>
      </c>
      <c r="D125" s="76">
        <f>COUNTIF($H$6:$H125,$H125)</f>
        <v>12</v>
      </c>
      <c r="E125" s="76" t="str">
        <f t="shared" si="18"/>
        <v>12Maintenance</v>
      </c>
      <c r="F125" s="2" t="s">
        <v>605</v>
      </c>
      <c r="G125" s="22"/>
      <c r="H125" s="2" t="s">
        <v>29</v>
      </c>
      <c r="I125" s="3">
        <v>43363</v>
      </c>
      <c r="J125" s="2" t="s">
        <v>112</v>
      </c>
      <c r="K125" s="2" t="s">
        <v>1089</v>
      </c>
      <c r="L125" s="4"/>
      <c r="M125" s="4"/>
      <c r="N125" s="4" t="s">
        <v>880</v>
      </c>
      <c r="O125" s="2" t="s">
        <v>1928</v>
      </c>
      <c r="P125" s="2" t="s">
        <v>727</v>
      </c>
      <c r="Q125" s="4"/>
      <c r="R125" s="102"/>
      <c r="S125" s="102"/>
      <c r="T125" s="3">
        <v>43393</v>
      </c>
      <c r="U125" s="3"/>
      <c r="V125" s="3"/>
      <c r="W125" s="3"/>
      <c r="X125" s="80" t="str">
        <f t="shared" si="11"/>
        <v/>
      </c>
      <c r="Y125" s="80" t="str">
        <f t="shared" si="12"/>
        <v>a</v>
      </c>
      <c r="Z125" s="2"/>
      <c r="AA125" s="77" t="str">
        <f t="shared" si="13"/>
        <v>Open (Progress)</v>
      </c>
      <c r="AB125" s="77">
        <f t="shared" si="14"/>
        <v>2018</v>
      </c>
      <c r="AC125" s="77" t="str">
        <f>IFERROR(VLOOKUP(IF($P125="","",MONTH($I125)),List!$I:$J,2,0),"")</f>
        <v>September</v>
      </c>
      <c r="AD125" s="77" t="str">
        <f>IFERROR(VLOOKUP(F125,List!$D:$E,2,0),"")</f>
        <v>Audit Internal (3 Bulanan)</v>
      </c>
      <c r="AE125" s="78">
        <f t="shared" si="15"/>
        <v>0</v>
      </c>
      <c r="AF125" s="77" t="str">
        <f t="shared" si="16"/>
        <v>All</v>
      </c>
      <c r="AG125" s="77" t="str">
        <f t="shared" si="17"/>
        <v/>
      </c>
    </row>
    <row r="126" spans="1:33" s="72" customFormat="1" ht="57" x14ac:dyDescent="0.2">
      <c r="A126" s="67">
        <f t="shared" si="19"/>
        <v>121</v>
      </c>
      <c r="B126" s="76">
        <f>COUNTIF($F$6:$F126,$F126)</f>
        <v>121</v>
      </c>
      <c r="C126" s="76" t="str">
        <f t="shared" si="10"/>
        <v>121AI3B</v>
      </c>
      <c r="D126" s="76">
        <f>COUNTIF($H$6:$H126,$H126)</f>
        <v>13</v>
      </c>
      <c r="E126" s="76" t="str">
        <f t="shared" si="18"/>
        <v>13Maintenance</v>
      </c>
      <c r="F126" s="2" t="s">
        <v>605</v>
      </c>
      <c r="G126" s="22"/>
      <c r="H126" s="2" t="s">
        <v>29</v>
      </c>
      <c r="I126" s="3">
        <v>43363</v>
      </c>
      <c r="J126" s="2" t="s">
        <v>112</v>
      </c>
      <c r="K126" s="2" t="s">
        <v>1089</v>
      </c>
      <c r="L126" s="4"/>
      <c r="M126" s="4"/>
      <c r="N126" s="4" t="s">
        <v>881</v>
      </c>
      <c r="O126" s="2" t="s">
        <v>1928</v>
      </c>
      <c r="P126" s="2" t="s">
        <v>728</v>
      </c>
      <c r="Q126" s="4"/>
      <c r="R126" s="102"/>
      <c r="S126" s="102"/>
      <c r="T126" s="3">
        <v>43393</v>
      </c>
      <c r="U126" s="3"/>
      <c r="V126" s="3"/>
      <c r="W126" s="3"/>
      <c r="X126" s="80" t="str">
        <f t="shared" si="11"/>
        <v/>
      </c>
      <c r="Y126" s="80" t="str">
        <f t="shared" si="12"/>
        <v>a</v>
      </c>
      <c r="Z126" s="2"/>
      <c r="AA126" s="77" t="str">
        <f t="shared" si="13"/>
        <v>Open (Progress)</v>
      </c>
      <c r="AB126" s="77">
        <f t="shared" si="14"/>
        <v>2018</v>
      </c>
      <c r="AC126" s="77" t="str">
        <f>IFERROR(VLOOKUP(IF($P126="","",MONTH($I126)),List!$I:$J,2,0),"")</f>
        <v>September</v>
      </c>
      <c r="AD126" s="77" t="str">
        <f>IFERROR(VLOOKUP(F126,List!$D:$E,2,0),"")</f>
        <v>Audit Internal (3 Bulanan)</v>
      </c>
      <c r="AE126" s="78">
        <f t="shared" si="15"/>
        <v>0</v>
      </c>
      <c r="AF126" s="77" t="str">
        <f t="shared" si="16"/>
        <v>All</v>
      </c>
      <c r="AG126" s="77" t="str">
        <f t="shared" si="17"/>
        <v/>
      </c>
    </row>
    <row r="127" spans="1:33" s="72" customFormat="1" ht="47.25" x14ac:dyDescent="0.2">
      <c r="A127" s="67">
        <f t="shared" si="19"/>
        <v>122</v>
      </c>
      <c r="B127" s="76">
        <f>COUNTIF($F$6:$F127,$F127)</f>
        <v>122</v>
      </c>
      <c r="C127" s="76" t="str">
        <f t="shared" si="10"/>
        <v>122AI3B</v>
      </c>
      <c r="D127" s="76">
        <f>COUNTIF($H$6:$H127,$H127)</f>
        <v>14</v>
      </c>
      <c r="E127" s="76" t="str">
        <f t="shared" si="18"/>
        <v>14Maintenance</v>
      </c>
      <c r="F127" s="2" t="s">
        <v>605</v>
      </c>
      <c r="G127" s="22"/>
      <c r="H127" s="2" t="s">
        <v>29</v>
      </c>
      <c r="I127" s="3">
        <v>43363</v>
      </c>
      <c r="J127" s="2" t="s">
        <v>112</v>
      </c>
      <c r="K127" s="2" t="s">
        <v>1089</v>
      </c>
      <c r="L127" s="4"/>
      <c r="M127" s="4"/>
      <c r="N127" s="4" t="s">
        <v>882</v>
      </c>
      <c r="O127" s="2" t="s">
        <v>1928</v>
      </c>
      <c r="P127" s="2" t="s">
        <v>729</v>
      </c>
      <c r="Q127" s="4"/>
      <c r="R127" s="102"/>
      <c r="S127" s="102"/>
      <c r="T127" s="3">
        <v>43393</v>
      </c>
      <c r="U127" s="3"/>
      <c r="V127" s="3"/>
      <c r="W127" s="3"/>
      <c r="X127" s="80" t="str">
        <f t="shared" si="11"/>
        <v/>
      </c>
      <c r="Y127" s="80" t="str">
        <f t="shared" si="12"/>
        <v>a</v>
      </c>
      <c r="Z127" s="2"/>
      <c r="AA127" s="77" t="str">
        <f t="shared" si="13"/>
        <v>Open (Progress)</v>
      </c>
      <c r="AB127" s="77">
        <f t="shared" si="14"/>
        <v>2018</v>
      </c>
      <c r="AC127" s="77" t="str">
        <f>IFERROR(VLOOKUP(IF($P127="","",MONTH($I127)),List!$I:$J,2,0),"")</f>
        <v>September</v>
      </c>
      <c r="AD127" s="77" t="str">
        <f>IFERROR(VLOOKUP(F127,List!$D:$E,2,0),"")</f>
        <v>Audit Internal (3 Bulanan)</v>
      </c>
      <c r="AE127" s="78">
        <f t="shared" si="15"/>
        <v>0</v>
      </c>
      <c r="AF127" s="77" t="str">
        <f t="shared" si="16"/>
        <v>All</v>
      </c>
      <c r="AG127" s="77" t="str">
        <f t="shared" si="17"/>
        <v/>
      </c>
    </row>
    <row r="128" spans="1:33" s="72" customFormat="1" ht="47.25" x14ac:dyDescent="0.2">
      <c r="A128" s="67">
        <f t="shared" si="19"/>
        <v>123</v>
      </c>
      <c r="B128" s="76">
        <f>COUNTIF($F$6:$F128,$F128)</f>
        <v>123</v>
      </c>
      <c r="C128" s="76" t="str">
        <f t="shared" si="10"/>
        <v>123AI3B</v>
      </c>
      <c r="D128" s="76">
        <f>COUNTIF($H$6:$H128,$H128)</f>
        <v>15</v>
      </c>
      <c r="E128" s="76" t="str">
        <f t="shared" si="18"/>
        <v>15Maintenance</v>
      </c>
      <c r="F128" s="2" t="s">
        <v>605</v>
      </c>
      <c r="G128" s="22"/>
      <c r="H128" s="2" t="s">
        <v>29</v>
      </c>
      <c r="I128" s="3">
        <v>43363</v>
      </c>
      <c r="J128" s="2" t="s">
        <v>112</v>
      </c>
      <c r="K128" s="2" t="s">
        <v>1089</v>
      </c>
      <c r="L128" s="4"/>
      <c r="M128" s="4"/>
      <c r="N128" s="4" t="s">
        <v>883</v>
      </c>
      <c r="O128" s="2" t="s">
        <v>1928</v>
      </c>
      <c r="P128" s="2" t="s">
        <v>730</v>
      </c>
      <c r="Q128" s="4"/>
      <c r="R128" s="102"/>
      <c r="S128" s="102"/>
      <c r="T128" s="3">
        <v>43393</v>
      </c>
      <c r="U128" s="3"/>
      <c r="V128" s="3"/>
      <c r="W128" s="3"/>
      <c r="X128" s="80" t="str">
        <f t="shared" si="11"/>
        <v/>
      </c>
      <c r="Y128" s="80" t="str">
        <f t="shared" si="12"/>
        <v>a</v>
      </c>
      <c r="Z128" s="2"/>
      <c r="AA128" s="77" t="str">
        <f t="shared" si="13"/>
        <v>Open (Progress)</v>
      </c>
      <c r="AB128" s="77">
        <f t="shared" si="14"/>
        <v>2018</v>
      </c>
      <c r="AC128" s="77" t="str">
        <f>IFERROR(VLOOKUP(IF($P128="","",MONTH($I128)),List!$I:$J,2,0),"")</f>
        <v>September</v>
      </c>
      <c r="AD128" s="77" t="str">
        <f>IFERROR(VLOOKUP(F128,List!$D:$E,2,0),"")</f>
        <v>Audit Internal (3 Bulanan)</v>
      </c>
      <c r="AE128" s="78">
        <f t="shared" si="15"/>
        <v>0</v>
      </c>
      <c r="AF128" s="77" t="str">
        <f t="shared" si="16"/>
        <v>All</v>
      </c>
      <c r="AG128" s="77" t="str">
        <f t="shared" si="17"/>
        <v/>
      </c>
    </row>
    <row r="129" spans="1:33" s="72" customFormat="1" ht="47.25" x14ac:dyDescent="0.2">
      <c r="A129" s="67">
        <f t="shared" si="19"/>
        <v>124</v>
      </c>
      <c r="B129" s="76">
        <f>COUNTIF($F$6:$F129,$F129)</f>
        <v>124</v>
      </c>
      <c r="C129" s="76" t="str">
        <f t="shared" si="10"/>
        <v>124AI3B</v>
      </c>
      <c r="D129" s="76">
        <f>COUNTIF($H$6:$H129,$H129)</f>
        <v>16</v>
      </c>
      <c r="E129" s="76" t="str">
        <f t="shared" si="18"/>
        <v>16Maintenance</v>
      </c>
      <c r="F129" s="2" t="s">
        <v>605</v>
      </c>
      <c r="G129" s="22"/>
      <c r="H129" s="2" t="s">
        <v>29</v>
      </c>
      <c r="I129" s="3">
        <v>43363</v>
      </c>
      <c r="J129" s="2" t="s">
        <v>112</v>
      </c>
      <c r="K129" s="2" t="s">
        <v>1089</v>
      </c>
      <c r="L129" s="4"/>
      <c r="M129" s="4"/>
      <c r="N129" s="4" t="s">
        <v>884</v>
      </c>
      <c r="O129" s="2" t="s">
        <v>1928</v>
      </c>
      <c r="P129" s="2" t="s">
        <v>731</v>
      </c>
      <c r="Q129" s="4"/>
      <c r="R129" s="102"/>
      <c r="S129" s="102"/>
      <c r="T129" s="3">
        <v>43393</v>
      </c>
      <c r="U129" s="3"/>
      <c r="V129" s="3"/>
      <c r="W129" s="3"/>
      <c r="X129" s="80" t="str">
        <f t="shared" si="11"/>
        <v/>
      </c>
      <c r="Y129" s="80" t="str">
        <f t="shared" si="12"/>
        <v>a</v>
      </c>
      <c r="Z129" s="2"/>
      <c r="AA129" s="77" t="str">
        <f t="shared" si="13"/>
        <v>Open (Progress)</v>
      </c>
      <c r="AB129" s="77">
        <f t="shared" si="14"/>
        <v>2018</v>
      </c>
      <c r="AC129" s="77" t="str">
        <f>IFERROR(VLOOKUP(IF($P129="","",MONTH($I129)),List!$I:$J,2,0),"")</f>
        <v>September</v>
      </c>
      <c r="AD129" s="77" t="str">
        <f>IFERROR(VLOOKUP(F129,List!$D:$E,2,0),"")</f>
        <v>Audit Internal (3 Bulanan)</v>
      </c>
      <c r="AE129" s="78">
        <f t="shared" si="15"/>
        <v>0</v>
      </c>
      <c r="AF129" s="77" t="str">
        <f t="shared" si="16"/>
        <v>All</v>
      </c>
      <c r="AG129" s="77" t="str">
        <f t="shared" si="17"/>
        <v/>
      </c>
    </row>
    <row r="130" spans="1:33" s="72" customFormat="1" ht="99.75" x14ac:dyDescent="0.2">
      <c r="A130" s="67">
        <f t="shared" si="19"/>
        <v>125</v>
      </c>
      <c r="B130" s="76">
        <f>COUNTIF($F$6:$F130,$F130)</f>
        <v>125</v>
      </c>
      <c r="C130" s="76" t="str">
        <f t="shared" si="10"/>
        <v>125AI3B</v>
      </c>
      <c r="D130" s="76">
        <f>COUNTIF($H$6:$H130,$H130)</f>
        <v>17</v>
      </c>
      <c r="E130" s="76" t="str">
        <f t="shared" si="18"/>
        <v>17Maintenance</v>
      </c>
      <c r="F130" s="2" t="s">
        <v>605</v>
      </c>
      <c r="G130" s="22"/>
      <c r="H130" s="2" t="s">
        <v>29</v>
      </c>
      <c r="I130" s="3">
        <v>43363</v>
      </c>
      <c r="J130" s="2" t="s">
        <v>112</v>
      </c>
      <c r="K130" s="2" t="s">
        <v>1089</v>
      </c>
      <c r="L130" s="4"/>
      <c r="M130" s="4"/>
      <c r="N130" s="4" t="s">
        <v>885</v>
      </c>
      <c r="O130" s="2" t="s">
        <v>1928</v>
      </c>
      <c r="P130" s="2" t="s">
        <v>732</v>
      </c>
      <c r="Q130" s="4"/>
      <c r="R130" s="102"/>
      <c r="S130" s="102"/>
      <c r="T130" s="3">
        <v>43393</v>
      </c>
      <c r="U130" s="3"/>
      <c r="V130" s="3"/>
      <c r="W130" s="3"/>
      <c r="X130" s="80" t="str">
        <f t="shared" si="11"/>
        <v/>
      </c>
      <c r="Y130" s="80" t="str">
        <f t="shared" si="12"/>
        <v>a</v>
      </c>
      <c r="Z130" s="2"/>
      <c r="AA130" s="77" t="str">
        <f t="shared" si="13"/>
        <v>Open (Progress)</v>
      </c>
      <c r="AB130" s="77">
        <f t="shared" si="14"/>
        <v>2018</v>
      </c>
      <c r="AC130" s="77" t="str">
        <f>IFERROR(VLOOKUP(IF($P130="","",MONTH($I130)),List!$I:$J,2,0),"")</f>
        <v>September</v>
      </c>
      <c r="AD130" s="77" t="str">
        <f>IFERROR(VLOOKUP(F130,List!$D:$E,2,0),"")</f>
        <v>Audit Internal (3 Bulanan)</v>
      </c>
      <c r="AE130" s="78">
        <f t="shared" si="15"/>
        <v>0</v>
      </c>
      <c r="AF130" s="77" t="str">
        <f t="shared" si="16"/>
        <v>All</v>
      </c>
      <c r="AG130" s="77" t="str">
        <f t="shared" si="17"/>
        <v/>
      </c>
    </row>
    <row r="131" spans="1:33" s="72" customFormat="1" ht="47.25" x14ac:dyDescent="0.2">
      <c r="A131" s="67">
        <f t="shared" si="19"/>
        <v>126</v>
      </c>
      <c r="B131" s="76">
        <f>COUNTIF($F$6:$F131,$F131)</f>
        <v>126</v>
      </c>
      <c r="C131" s="76" t="str">
        <f t="shared" si="10"/>
        <v>126AI3B</v>
      </c>
      <c r="D131" s="76">
        <f>COUNTIF($H$6:$H131,$H131)</f>
        <v>10</v>
      </c>
      <c r="E131" s="76" t="str">
        <f t="shared" si="18"/>
        <v>10Gudang BB B</v>
      </c>
      <c r="F131" s="2" t="s">
        <v>605</v>
      </c>
      <c r="G131" s="22"/>
      <c r="H131" s="2" t="s">
        <v>19</v>
      </c>
      <c r="I131" s="3">
        <v>43363</v>
      </c>
      <c r="J131" s="2" t="s">
        <v>112</v>
      </c>
      <c r="K131" s="2" t="s">
        <v>1089</v>
      </c>
      <c r="L131" s="4"/>
      <c r="M131" s="4"/>
      <c r="N131" s="4" t="s">
        <v>886</v>
      </c>
      <c r="O131" s="2" t="s">
        <v>1928</v>
      </c>
      <c r="P131" s="2" t="s">
        <v>733</v>
      </c>
      <c r="Q131" s="4"/>
      <c r="R131" s="102"/>
      <c r="S131" s="102"/>
      <c r="T131" s="3">
        <v>43393</v>
      </c>
      <c r="U131" s="3"/>
      <c r="V131" s="3"/>
      <c r="W131" s="3"/>
      <c r="X131" s="80" t="str">
        <f t="shared" si="11"/>
        <v/>
      </c>
      <c r="Y131" s="80" t="str">
        <f t="shared" si="12"/>
        <v>a</v>
      </c>
      <c r="Z131" s="2"/>
      <c r="AA131" s="77" t="str">
        <f t="shared" si="13"/>
        <v>Open (Progress)</v>
      </c>
      <c r="AB131" s="77">
        <f t="shared" si="14"/>
        <v>2018</v>
      </c>
      <c r="AC131" s="77" t="str">
        <f>IFERROR(VLOOKUP(IF($P131="","",MONTH($I131)),List!$I:$J,2,0),"")</f>
        <v>September</v>
      </c>
      <c r="AD131" s="77" t="str">
        <f>IFERROR(VLOOKUP(F131,List!$D:$E,2,0),"")</f>
        <v>Audit Internal (3 Bulanan)</v>
      </c>
      <c r="AE131" s="78">
        <f t="shared" si="15"/>
        <v>0</v>
      </c>
      <c r="AF131" s="77" t="str">
        <f t="shared" si="16"/>
        <v>All</v>
      </c>
      <c r="AG131" s="77" t="str">
        <f t="shared" si="17"/>
        <v/>
      </c>
    </row>
    <row r="132" spans="1:33" s="72" customFormat="1" ht="47.25" x14ac:dyDescent="0.2">
      <c r="A132" s="67">
        <f t="shared" si="19"/>
        <v>127</v>
      </c>
      <c r="B132" s="76">
        <f>COUNTIF($F$6:$F132,$F132)</f>
        <v>127</v>
      </c>
      <c r="C132" s="76" t="str">
        <f t="shared" ref="C132:C193" si="20">$B132&amp;$F132</f>
        <v>127AI3B</v>
      </c>
      <c r="D132" s="76">
        <f>COUNTIF($H$6:$H132,$H132)</f>
        <v>11</v>
      </c>
      <c r="E132" s="76" t="str">
        <f t="shared" si="18"/>
        <v>11Gudang BB B</v>
      </c>
      <c r="F132" s="2" t="s">
        <v>605</v>
      </c>
      <c r="G132" s="22"/>
      <c r="H132" s="2" t="s">
        <v>19</v>
      </c>
      <c r="I132" s="3">
        <v>43363</v>
      </c>
      <c r="J132" s="2" t="s">
        <v>112</v>
      </c>
      <c r="K132" s="2" t="s">
        <v>1089</v>
      </c>
      <c r="L132" s="4"/>
      <c r="M132" s="4"/>
      <c r="N132" s="4" t="s">
        <v>887</v>
      </c>
      <c r="O132" s="2" t="s">
        <v>1928</v>
      </c>
      <c r="P132" s="2" t="s">
        <v>734</v>
      </c>
      <c r="Q132" s="4"/>
      <c r="R132" s="102"/>
      <c r="S132" s="102"/>
      <c r="T132" s="3">
        <v>43393</v>
      </c>
      <c r="U132" s="3"/>
      <c r="V132" s="3"/>
      <c r="W132" s="3"/>
      <c r="X132" s="80" t="str">
        <f t="shared" si="11"/>
        <v/>
      </c>
      <c r="Y132" s="80" t="str">
        <f t="shared" si="12"/>
        <v>a</v>
      </c>
      <c r="Z132" s="2"/>
      <c r="AA132" s="77" t="str">
        <f t="shared" si="13"/>
        <v>Open (Progress)</v>
      </c>
      <c r="AB132" s="77">
        <f t="shared" ref="AB132:AB193" si="21">IF($P132="","",YEAR($I132))</f>
        <v>2018</v>
      </c>
      <c r="AC132" s="77" t="str">
        <f>IFERROR(VLOOKUP(IF($P132="","",MONTH($I132)),List!$I:$J,2,0),"")</f>
        <v>September</v>
      </c>
      <c r="AD132" s="77" t="str">
        <f>IFERROR(VLOOKUP(F132,List!$D:$E,2,0),"")</f>
        <v>Audit Internal (3 Bulanan)</v>
      </c>
      <c r="AE132" s="78">
        <f t="shared" ref="AE132:AE193" si="22">IF($AA132="Close",IF(COUNTA($T132:$V132)=1,1,IF(COUNTA($T132:$V132)=2,0.5,0%)),0)</f>
        <v>0</v>
      </c>
      <c r="AF132" s="77" t="str">
        <f t="shared" ref="AF132:AF193" si="23">IF(AC132="","","All")</f>
        <v>All</v>
      </c>
      <c r="AG132" s="77" t="str">
        <f t="shared" ref="AG132:AG193" si="24">IF(W132="","",IF(AA132="Close",IF(COUNTA($T132:$V132)=1,"Open (Progress)",IF(COUNTA($T132:$V132)=2,"Reschedule 1x",IF(COUNTA($T132:$V132)=3,"Reschedule 2x","")))))</f>
        <v/>
      </c>
    </row>
    <row r="133" spans="1:33" s="72" customFormat="1" ht="47.25" x14ac:dyDescent="0.2">
      <c r="A133" s="67">
        <f t="shared" si="19"/>
        <v>128</v>
      </c>
      <c r="B133" s="76">
        <f>COUNTIF($F$6:$F133,$F133)</f>
        <v>128</v>
      </c>
      <c r="C133" s="76" t="str">
        <f t="shared" si="20"/>
        <v>128AI3B</v>
      </c>
      <c r="D133" s="76">
        <f>COUNTIF($H$6:$H133,$H133)</f>
        <v>12</v>
      </c>
      <c r="E133" s="76" t="str">
        <f t="shared" ref="E133:E194" si="25">$D133&amp;$H133</f>
        <v>12Gudang BB B</v>
      </c>
      <c r="F133" s="2" t="s">
        <v>605</v>
      </c>
      <c r="G133" s="22"/>
      <c r="H133" s="2" t="s">
        <v>19</v>
      </c>
      <c r="I133" s="3">
        <v>43363</v>
      </c>
      <c r="J133" s="2" t="s">
        <v>112</v>
      </c>
      <c r="K133" s="2" t="s">
        <v>1089</v>
      </c>
      <c r="L133" s="4"/>
      <c r="M133" s="4"/>
      <c r="N133" s="4" t="s">
        <v>888</v>
      </c>
      <c r="O133" s="2" t="s">
        <v>1928</v>
      </c>
      <c r="P133" s="2" t="s">
        <v>735</v>
      </c>
      <c r="Q133" s="4"/>
      <c r="R133" s="102"/>
      <c r="S133" s="102"/>
      <c r="T133" s="3">
        <v>43393</v>
      </c>
      <c r="U133" s="3"/>
      <c r="V133" s="3"/>
      <c r="W133" s="3"/>
      <c r="X133" s="80" t="str">
        <f t="shared" si="11"/>
        <v/>
      </c>
      <c r="Y133" s="80" t="str">
        <f t="shared" si="12"/>
        <v>a</v>
      </c>
      <c r="Z133" s="2"/>
      <c r="AA133" s="77" t="str">
        <f t="shared" si="13"/>
        <v>Open (Progress)</v>
      </c>
      <c r="AB133" s="77">
        <f t="shared" si="21"/>
        <v>2018</v>
      </c>
      <c r="AC133" s="77" t="str">
        <f>IFERROR(VLOOKUP(IF($P133="","",MONTH($I133)),List!$I:$J,2,0),"")</f>
        <v>September</v>
      </c>
      <c r="AD133" s="77" t="str">
        <f>IFERROR(VLOOKUP(F133,List!$D:$E,2,0),"")</f>
        <v>Audit Internal (3 Bulanan)</v>
      </c>
      <c r="AE133" s="78">
        <f t="shared" si="22"/>
        <v>0</v>
      </c>
      <c r="AF133" s="77" t="str">
        <f t="shared" si="23"/>
        <v>All</v>
      </c>
      <c r="AG133" s="77" t="str">
        <f t="shared" si="24"/>
        <v/>
      </c>
    </row>
    <row r="134" spans="1:33" s="72" customFormat="1" ht="47.25" x14ac:dyDescent="0.2">
      <c r="A134" s="67">
        <f t="shared" si="19"/>
        <v>129</v>
      </c>
      <c r="B134" s="76">
        <f>COUNTIF($F$6:$F134,$F134)</f>
        <v>129</v>
      </c>
      <c r="C134" s="76" t="str">
        <f t="shared" si="20"/>
        <v>129AI3B</v>
      </c>
      <c r="D134" s="76">
        <f>COUNTIF($H$6:$H134,$H134)</f>
        <v>13</v>
      </c>
      <c r="E134" s="76" t="str">
        <f t="shared" si="25"/>
        <v>13Gudang BB B</v>
      </c>
      <c r="F134" s="2" t="s">
        <v>605</v>
      </c>
      <c r="G134" s="22"/>
      <c r="H134" s="2" t="s">
        <v>19</v>
      </c>
      <c r="I134" s="3">
        <v>43363</v>
      </c>
      <c r="J134" s="2" t="s">
        <v>112</v>
      </c>
      <c r="K134" s="2" t="s">
        <v>1089</v>
      </c>
      <c r="L134" s="4"/>
      <c r="M134" s="4"/>
      <c r="N134" s="4" t="s">
        <v>889</v>
      </c>
      <c r="O134" s="2" t="s">
        <v>1928</v>
      </c>
      <c r="P134" s="2" t="s">
        <v>736</v>
      </c>
      <c r="Q134" s="4"/>
      <c r="R134" s="102"/>
      <c r="S134" s="102"/>
      <c r="T134" s="3">
        <v>43393</v>
      </c>
      <c r="U134" s="3"/>
      <c r="V134" s="3"/>
      <c r="W134" s="3"/>
      <c r="X134" s="80" t="str">
        <f t="shared" ref="X134:X197" si="26">IF(W134="","",IF(W134&gt;0,"a",""))</f>
        <v/>
      </c>
      <c r="Y134" s="80" t="str">
        <f t="shared" ref="Y134:Y197" si="27">IF(P134="","",IF(W134&gt;0,"","a"))</f>
        <v>a</v>
      </c>
      <c r="Z134" s="2"/>
      <c r="AA134" s="77" t="str">
        <f t="shared" ref="AA134:AA197" si="28">IF($P134="","",IF(COUNT($T134:$W134)=0,"Belum Ada Tanggal Target",IF(W134&gt;0,"Close",IF(COUNTA($T134:$V134)=1,"Open (Progress)",IF(COUNTA($T134:$V134)=2,"Reschedule 1x",IF(COUNTA($T134:$V134)=3,"Reschedule 2x"))))))</f>
        <v>Open (Progress)</v>
      </c>
      <c r="AB134" s="77">
        <f t="shared" si="21"/>
        <v>2018</v>
      </c>
      <c r="AC134" s="77" t="str">
        <f>IFERROR(VLOOKUP(IF($P134="","",MONTH($I134)),List!$I:$J,2,0),"")</f>
        <v>September</v>
      </c>
      <c r="AD134" s="77" t="str">
        <f>IFERROR(VLOOKUP(F134,List!$D:$E,2,0),"")</f>
        <v>Audit Internal (3 Bulanan)</v>
      </c>
      <c r="AE134" s="78">
        <f t="shared" si="22"/>
        <v>0</v>
      </c>
      <c r="AF134" s="77" t="str">
        <f t="shared" si="23"/>
        <v>All</v>
      </c>
      <c r="AG134" s="77" t="str">
        <f t="shared" si="24"/>
        <v/>
      </c>
    </row>
    <row r="135" spans="1:33" s="72" customFormat="1" ht="47.25" x14ac:dyDescent="0.2">
      <c r="A135" s="67">
        <f t="shared" si="19"/>
        <v>130</v>
      </c>
      <c r="B135" s="76">
        <f>COUNTIF($F$6:$F135,$F135)</f>
        <v>130</v>
      </c>
      <c r="C135" s="76" t="str">
        <f t="shared" si="20"/>
        <v>130AI3B</v>
      </c>
      <c r="D135" s="76">
        <f>COUNTIF($H$6:$H135,$H135)</f>
        <v>14</v>
      </c>
      <c r="E135" s="76" t="str">
        <f t="shared" si="25"/>
        <v>14Gudang BB B</v>
      </c>
      <c r="F135" s="2" t="s">
        <v>605</v>
      </c>
      <c r="G135" s="22"/>
      <c r="H135" s="2" t="s">
        <v>19</v>
      </c>
      <c r="I135" s="3">
        <v>43363</v>
      </c>
      <c r="J135" s="2" t="s">
        <v>112</v>
      </c>
      <c r="K135" s="2" t="s">
        <v>1089</v>
      </c>
      <c r="L135" s="4"/>
      <c r="M135" s="4"/>
      <c r="N135" s="4" t="s">
        <v>890</v>
      </c>
      <c r="O135" s="2" t="s">
        <v>1928</v>
      </c>
      <c r="P135" s="2" t="s">
        <v>737</v>
      </c>
      <c r="Q135" s="4"/>
      <c r="R135" s="102"/>
      <c r="S135" s="102"/>
      <c r="T135" s="3">
        <v>43393</v>
      </c>
      <c r="U135" s="3"/>
      <c r="V135" s="3"/>
      <c r="W135" s="3"/>
      <c r="X135" s="80" t="str">
        <f t="shared" si="26"/>
        <v/>
      </c>
      <c r="Y135" s="80" t="str">
        <f t="shared" si="27"/>
        <v>a</v>
      </c>
      <c r="Z135" s="2"/>
      <c r="AA135" s="77" t="str">
        <f t="shared" si="28"/>
        <v>Open (Progress)</v>
      </c>
      <c r="AB135" s="77">
        <f t="shared" si="21"/>
        <v>2018</v>
      </c>
      <c r="AC135" s="77" t="str">
        <f>IFERROR(VLOOKUP(IF($P135="","",MONTH($I135)),List!$I:$J,2,0),"")</f>
        <v>September</v>
      </c>
      <c r="AD135" s="77" t="str">
        <f>IFERROR(VLOOKUP(F135,List!$D:$E,2,0),"")</f>
        <v>Audit Internal (3 Bulanan)</v>
      </c>
      <c r="AE135" s="78">
        <f t="shared" si="22"/>
        <v>0</v>
      </c>
      <c r="AF135" s="77" t="str">
        <f t="shared" si="23"/>
        <v>All</v>
      </c>
      <c r="AG135" s="77" t="str">
        <f t="shared" si="24"/>
        <v/>
      </c>
    </row>
    <row r="136" spans="1:33" s="72" customFormat="1" ht="57" x14ac:dyDescent="0.2">
      <c r="A136" s="67">
        <f t="shared" ref="A136:A199" si="29">A135+1</f>
        <v>131</v>
      </c>
      <c r="B136" s="76">
        <f>COUNTIF($F$6:$F136,$F136)</f>
        <v>131</v>
      </c>
      <c r="C136" s="76" t="str">
        <f t="shared" si="20"/>
        <v>131AI3B</v>
      </c>
      <c r="D136" s="76">
        <f>COUNTIF($H$6:$H136,$H136)</f>
        <v>15</v>
      </c>
      <c r="E136" s="76" t="str">
        <f t="shared" si="25"/>
        <v>15Gudang BB B</v>
      </c>
      <c r="F136" s="2" t="s">
        <v>605</v>
      </c>
      <c r="G136" s="22"/>
      <c r="H136" s="2" t="s">
        <v>19</v>
      </c>
      <c r="I136" s="3">
        <v>43363</v>
      </c>
      <c r="J136" s="2" t="s">
        <v>112</v>
      </c>
      <c r="K136" s="2" t="s">
        <v>1089</v>
      </c>
      <c r="L136" s="4"/>
      <c r="M136" s="4"/>
      <c r="N136" s="4" t="s">
        <v>891</v>
      </c>
      <c r="O136" s="2" t="s">
        <v>1928</v>
      </c>
      <c r="P136" s="2" t="s">
        <v>738</v>
      </c>
      <c r="Q136" s="4"/>
      <c r="R136" s="102"/>
      <c r="S136" s="102"/>
      <c r="T136" s="3">
        <v>43393</v>
      </c>
      <c r="U136" s="3"/>
      <c r="V136" s="3"/>
      <c r="W136" s="3"/>
      <c r="X136" s="80" t="str">
        <f t="shared" si="26"/>
        <v/>
      </c>
      <c r="Y136" s="80" t="str">
        <f t="shared" si="27"/>
        <v>a</v>
      </c>
      <c r="Z136" s="2"/>
      <c r="AA136" s="77" t="str">
        <f t="shared" si="28"/>
        <v>Open (Progress)</v>
      </c>
      <c r="AB136" s="77">
        <f t="shared" si="21"/>
        <v>2018</v>
      </c>
      <c r="AC136" s="77" t="str">
        <f>IFERROR(VLOOKUP(IF($P136="","",MONTH($I136)),List!$I:$J,2,0),"")</f>
        <v>September</v>
      </c>
      <c r="AD136" s="77" t="str">
        <f>IFERROR(VLOOKUP(F136,List!$D:$E,2,0),"")</f>
        <v>Audit Internal (3 Bulanan)</v>
      </c>
      <c r="AE136" s="78">
        <f t="shared" si="22"/>
        <v>0</v>
      </c>
      <c r="AF136" s="77" t="str">
        <f t="shared" si="23"/>
        <v>All</v>
      </c>
      <c r="AG136" s="77" t="str">
        <f t="shared" si="24"/>
        <v/>
      </c>
    </row>
    <row r="137" spans="1:33" s="72" customFormat="1" ht="47.25" x14ac:dyDescent="0.2">
      <c r="A137" s="67">
        <f t="shared" si="29"/>
        <v>132</v>
      </c>
      <c r="B137" s="76">
        <f>COUNTIF($F$6:$F137,$F137)</f>
        <v>132</v>
      </c>
      <c r="C137" s="76" t="str">
        <f t="shared" si="20"/>
        <v>132AI3B</v>
      </c>
      <c r="D137" s="76">
        <f>COUNTIF($H$6:$H137,$H137)</f>
        <v>16</v>
      </c>
      <c r="E137" s="76" t="str">
        <f t="shared" si="25"/>
        <v>16Gudang BB B</v>
      </c>
      <c r="F137" s="2" t="s">
        <v>605</v>
      </c>
      <c r="G137" s="22"/>
      <c r="H137" s="2" t="s">
        <v>19</v>
      </c>
      <c r="I137" s="3">
        <v>43363</v>
      </c>
      <c r="J137" s="2" t="s">
        <v>112</v>
      </c>
      <c r="K137" s="2" t="s">
        <v>1089</v>
      </c>
      <c r="L137" s="4"/>
      <c r="M137" s="4"/>
      <c r="N137" s="4" t="s">
        <v>892</v>
      </c>
      <c r="O137" s="2" t="s">
        <v>1928</v>
      </c>
      <c r="P137" s="2" t="s">
        <v>739</v>
      </c>
      <c r="Q137" s="4"/>
      <c r="R137" s="102"/>
      <c r="S137" s="102"/>
      <c r="T137" s="3">
        <v>43393</v>
      </c>
      <c r="U137" s="3"/>
      <c r="V137" s="3"/>
      <c r="W137" s="3"/>
      <c r="X137" s="80" t="str">
        <f t="shared" si="26"/>
        <v/>
      </c>
      <c r="Y137" s="80" t="str">
        <f t="shared" si="27"/>
        <v>a</v>
      </c>
      <c r="Z137" s="2"/>
      <c r="AA137" s="77" t="str">
        <f t="shared" si="28"/>
        <v>Open (Progress)</v>
      </c>
      <c r="AB137" s="77">
        <f t="shared" si="21"/>
        <v>2018</v>
      </c>
      <c r="AC137" s="77" t="str">
        <f>IFERROR(VLOOKUP(IF($P137="","",MONTH($I137)),List!$I:$J,2,0),"")</f>
        <v>September</v>
      </c>
      <c r="AD137" s="77" t="str">
        <f>IFERROR(VLOOKUP(F137,List!$D:$E,2,0),"")</f>
        <v>Audit Internal (3 Bulanan)</v>
      </c>
      <c r="AE137" s="78">
        <f t="shared" si="22"/>
        <v>0</v>
      </c>
      <c r="AF137" s="77" t="str">
        <f t="shared" si="23"/>
        <v>All</v>
      </c>
      <c r="AG137" s="77" t="str">
        <f t="shared" si="24"/>
        <v/>
      </c>
    </row>
    <row r="138" spans="1:33" s="72" customFormat="1" ht="47.25" x14ac:dyDescent="0.2">
      <c r="A138" s="67">
        <f t="shared" si="29"/>
        <v>133</v>
      </c>
      <c r="B138" s="76">
        <f>COUNTIF($F$6:$F138,$F138)</f>
        <v>133</v>
      </c>
      <c r="C138" s="76" t="str">
        <f t="shared" si="20"/>
        <v>133AI3B</v>
      </c>
      <c r="D138" s="76">
        <f>COUNTIF($H$6:$H138,$H138)</f>
        <v>17</v>
      </c>
      <c r="E138" s="76" t="str">
        <f t="shared" si="25"/>
        <v>17Gudang BB B</v>
      </c>
      <c r="F138" s="2" t="s">
        <v>605</v>
      </c>
      <c r="G138" s="22"/>
      <c r="H138" s="2" t="s">
        <v>19</v>
      </c>
      <c r="I138" s="3">
        <v>43363</v>
      </c>
      <c r="J138" s="2" t="s">
        <v>112</v>
      </c>
      <c r="K138" s="2" t="s">
        <v>1089</v>
      </c>
      <c r="L138" s="4"/>
      <c r="M138" s="4"/>
      <c r="N138" s="4" t="s">
        <v>893</v>
      </c>
      <c r="O138" s="2" t="s">
        <v>1928</v>
      </c>
      <c r="P138" s="2" t="s">
        <v>740</v>
      </c>
      <c r="Q138" s="4"/>
      <c r="R138" s="102"/>
      <c r="S138" s="102"/>
      <c r="T138" s="3">
        <v>43393</v>
      </c>
      <c r="U138" s="3"/>
      <c r="V138" s="3"/>
      <c r="W138" s="3"/>
      <c r="X138" s="80" t="str">
        <f t="shared" si="26"/>
        <v/>
      </c>
      <c r="Y138" s="80" t="str">
        <f t="shared" si="27"/>
        <v>a</v>
      </c>
      <c r="Z138" s="2"/>
      <c r="AA138" s="77" t="str">
        <f t="shared" si="28"/>
        <v>Open (Progress)</v>
      </c>
      <c r="AB138" s="77">
        <f t="shared" si="21"/>
        <v>2018</v>
      </c>
      <c r="AC138" s="77" t="str">
        <f>IFERROR(VLOOKUP(IF($P138="","",MONTH($I138)),List!$I:$J,2,0),"")</f>
        <v>September</v>
      </c>
      <c r="AD138" s="77" t="str">
        <f>IFERROR(VLOOKUP(F138,List!$D:$E,2,0),"")</f>
        <v>Audit Internal (3 Bulanan)</v>
      </c>
      <c r="AE138" s="78">
        <f t="shared" si="22"/>
        <v>0</v>
      </c>
      <c r="AF138" s="77" t="str">
        <f t="shared" si="23"/>
        <v>All</v>
      </c>
      <c r="AG138" s="77" t="str">
        <f t="shared" si="24"/>
        <v/>
      </c>
    </row>
    <row r="139" spans="1:33" s="72" customFormat="1" ht="47.25" x14ac:dyDescent="0.2">
      <c r="A139" s="67">
        <f t="shared" si="29"/>
        <v>134</v>
      </c>
      <c r="B139" s="76">
        <f>COUNTIF($F$6:$F139,$F139)</f>
        <v>134</v>
      </c>
      <c r="C139" s="76" t="str">
        <f t="shared" si="20"/>
        <v>134AI3B</v>
      </c>
      <c r="D139" s="76">
        <f>COUNTIF($H$6:$H139,$H139)</f>
        <v>18</v>
      </c>
      <c r="E139" s="76" t="str">
        <f t="shared" si="25"/>
        <v>18Gudang BB B</v>
      </c>
      <c r="F139" s="2" t="s">
        <v>605</v>
      </c>
      <c r="G139" s="22"/>
      <c r="H139" s="2" t="s">
        <v>19</v>
      </c>
      <c r="I139" s="3">
        <v>43363</v>
      </c>
      <c r="J139" s="2" t="s">
        <v>112</v>
      </c>
      <c r="K139" s="2" t="s">
        <v>1089</v>
      </c>
      <c r="L139" s="4"/>
      <c r="M139" s="4"/>
      <c r="N139" s="4" t="s">
        <v>894</v>
      </c>
      <c r="O139" s="2" t="s">
        <v>1928</v>
      </c>
      <c r="P139" s="2" t="s">
        <v>741</v>
      </c>
      <c r="Q139" s="4"/>
      <c r="R139" s="102"/>
      <c r="S139" s="102"/>
      <c r="T139" s="3">
        <v>43393</v>
      </c>
      <c r="U139" s="3"/>
      <c r="V139" s="3"/>
      <c r="W139" s="3"/>
      <c r="X139" s="80" t="str">
        <f t="shared" si="26"/>
        <v/>
      </c>
      <c r="Y139" s="80" t="str">
        <f t="shared" si="27"/>
        <v>a</v>
      </c>
      <c r="Z139" s="2"/>
      <c r="AA139" s="77" t="str">
        <f t="shared" si="28"/>
        <v>Open (Progress)</v>
      </c>
      <c r="AB139" s="77">
        <f t="shared" si="21"/>
        <v>2018</v>
      </c>
      <c r="AC139" s="77" t="str">
        <f>IFERROR(VLOOKUP(IF($P139="","",MONTH($I139)),List!$I:$J,2,0),"")</f>
        <v>September</v>
      </c>
      <c r="AD139" s="77" t="str">
        <f>IFERROR(VLOOKUP(F139,List!$D:$E,2,0),"")</f>
        <v>Audit Internal (3 Bulanan)</v>
      </c>
      <c r="AE139" s="78">
        <f t="shared" si="22"/>
        <v>0</v>
      </c>
      <c r="AF139" s="77" t="str">
        <f t="shared" si="23"/>
        <v>All</v>
      </c>
      <c r="AG139" s="77" t="str">
        <f t="shared" si="24"/>
        <v/>
      </c>
    </row>
    <row r="140" spans="1:33" s="72" customFormat="1" ht="47.25" x14ac:dyDescent="0.2">
      <c r="A140" s="67">
        <f t="shared" si="29"/>
        <v>135</v>
      </c>
      <c r="B140" s="76">
        <f>COUNTIF($F$6:$F140,$F140)</f>
        <v>135</v>
      </c>
      <c r="C140" s="76" t="str">
        <f t="shared" si="20"/>
        <v>135AI3B</v>
      </c>
      <c r="D140" s="76">
        <f>COUNTIF($H$6:$H140,$H140)</f>
        <v>19</v>
      </c>
      <c r="E140" s="76" t="str">
        <f t="shared" si="25"/>
        <v>19Gudang BB B</v>
      </c>
      <c r="F140" s="2" t="s">
        <v>605</v>
      </c>
      <c r="G140" s="22"/>
      <c r="H140" s="2" t="s">
        <v>19</v>
      </c>
      <c r="I140" s="3">
        <v>43363</v>
      </c>
      <c r="J140" s="2" t="s">
        <v>112</v>
      </c>
      <c r="K140" s="2" t="s">
        <v>1089</v>
      </c>
      <c r="L140" s="4"/>
      <c r="M140" s="4"/>
      <c r="N140" s="4" t="s">
        <v>895</v>
      </c>
      <c r="O140" s="2" t="s">
        <v>1928</v>
      </c>
      <c r="P140" s="2" t="s">
        <v>742</v>
      </c>
      <c r="Q140" s="4"/>
      <c r="R140" s="102"/>
      <c r="S140" s="102"/>
      <c r="T140" s="3">
        <v>43393</v>
      </c>
      <c r="U140" s="3"/>
      <c r="V140" s="3"/>
      <c r="W140" s="3"/>
      <c r="X140" s="80" t="str">
        <f t="shared" si="26"/>
        <v/>
      </c>
      <c r="Y140" s="80" t="str">
        <f t="shared" si="27"/>
        <v>a</v>
      </c>
      <c r="Z140" s="2"/>
      <c r="AA140" s="77" t="str">
        <f t="shared" si="28"/>
        <v>Open (Progress)</v>
      </c>
      <c r="AB140" s="77">
        <f t="shared" si="21"/>
        <v>2018</v>
      </c>
      <c r="AC140" s="77" t="str">
        <f>IFERROR(VLOOKUP(IF($P140="","",MONTH($I140)),List!$I:$J,2,0),"")</f>
        <v>September</v>
      </c>
      <c r="AD140" s="77" t="str">
        <f>IFERROR(VLOOKUP(F140,List!$D:$E,2,0),"")</f>
        <v>Audit Internal (3 Bulanan)</v>
      </c>
      <c r="AE140" s="78">
        <f t="shared" si="22"/>
        <v>0</v>
      </c>
      <c r="AF140" s="77" t="str">
        <f t="shared" si="23"/>
        <v>All</v>
      </c>
      <c r="AG140" s="77" t="str">
        <f t="shared" si="24"/>
        <v/>
      </c>
    </row>
    <row r="141" spans="1:33" s="72" customFormat="1" ht="47.25" x14ac:dyDescent="0.2">
      <c r="A141" s="67">
        <f t="shared" si="29"/>
        <v>136</v>
      </c>
      <c r="B141" s="76">
        <f>COUNTIF($F$6:$F141,$F141)</f>
        <v>136</v>
      </c>
      <c r="C141" s="76" t="str">
        <f t="shared" si="20"/>
        <v>136AI3B</v>
      </c>
      <c r="D141" s="76">
        <f>COUNTIF($H$6:$H141,$H141)</f>
        <v>20</v>
      </c>
      <c r="E141" s="76" t="str">
        <f t="shared" si="25"/>
        <v>20Gudang BB B</v>
      </c>
      <c r="F141" s="2" t="s">
        <v>605</v>
      </c>
      <c r="G141" s="22"/>
      <c r="H141" s="2" t="s">
        <v>19</v>
      </c>
      <c r="I141" s="3">
        <v>43363</v>
      </c>
      <c r="J141" s="2" t="s">
        <v>202</v>
      </c>
      <c r="K141" s="2" t="s">
        <v>1089</v>
      </c>
      <c r="L141" s="4"/>
      <c r="M141" s="4"/>
      <c r="N141" s="4" t="s">
        <v>896</v>
      </c>
      <c r="O141" s="2" t="s">
        <v>1928</v>
      </c>
      <c r="P141" s="2" t="s">
        <v>743</v>
      </c>
      <c r="Q141" s="4"/>
      <c r="R141" s="102"/>
      <c r="S141" s="102"/>
      <c r="T141" s="3">
        <v>43393</v>
      </c>
      <c r="U141" s="3"/>
      <c r="V141" s="3"/>
      <c r="W141" s="3"/>
      <c r="X141" s="80" t="str">
        <f t="shared" si="26"/>
        <v/>
      </c>
      <c r="Y141" s="80" t="str">
        <f t="shared" si="27"/>
        <v>a</v>
      </c>
      <c r="Z141" s="2"/>
      <c r="AA141" s="77" t="str">
        <f t="shared" si="28"/>
        <v>Open (Progress)</v>
      </c>
      <c r="AB141" s="77">
        <f t="shared" si="21"/>
        <v>2018</v>
      </c>
      <c r="AC141" s="77" t="str">
        <f>IFERROR(VLOOKUP(IF($P141="","",MONTH($I141)),List!$I:$J,2,0),"")</f>
        <v>September</v>
      </c>
      <c r="AD141" s="77" t="str">
        <f>IFERROR(VLOOKUP(F141,List!$D:$E,2,0),"")</f>
        <v>Audit Internal (3 Bulanan)</v>
      </c>
      <c r="AE141" s="78">
        <f t="shared" si="22"/>
        <v>0</v>
      </c>
      <c r="AF141" s="77" t="str">
        <f t="shared" si="23"/>
        <v>All</v>
      </c>
      <c r="AG141" s="77" t="str">
        <f t="shared" si="24"/>
        <v/>
      </c>
    </row>
    <row r="142" spans="1:33" s="72" customFormat="1" ht="47.25" x14ac:dyDescent="0.2">
      <c r="A142" s="67">
        <f t="shared" si="29"/>
        <v>137</v>
      </c>
      <c r="B142" s="76">
        <f>COUNTIF($F$6:$F142,$F142)</f>
        <v>137</v>
      </c>
      <c r="C142" s="76" t="str">
        <f t="shared" si="20"/>
        <v>137AI3B</v>
      </c>
      <c r="D142" s="76">
        <f>COUNTIF($H$6:$H142,$H142)</f>
        <v>21</v>
      </c>
      <c r="E142" s="76" t="str">
        <f t="shared" si="25"/>
        <v>21Gudang BB B</v>
      </c>
      <c r="F142" s="2" t="s">
        <v>605</v>
      </c>
      <c r="G142" s="22"/>
      <c r="H142" s="2" t="s">
        <v>19</v>
      </c>
      <c r="I142" s="3">
        <v>43363</v>
      </c>
      <c r="J142" s="2" t="s">
        <v>202</v>
      </c>
      <c r="K142" s="2" t="s">
        <v>1089</v>
      </c>
      <c r="L142" s="4"/>
      <c r="M142" s="4"/>
      <c r="N142" s="4" t="s">
        <v>897</v>
      </c>
      <c r="O142" s="2" t="s">
        <v>1928</v>
      </c>
      <c r="P142" s="2" t="s">
        <v>744</v>
      </c>
      <c r="Q142" s="4"/>
      <c r="R142" s="102"/>
      <c r="S142" s="102"/>
      <c r="T142" s="3">
        <v>43393</v>
      </c>
      <c r="U142" s="3"/>
      <c r="V142" s="3"/>
      <c r="W142" s="3"/>
      <c r="X142" s="80" t="str">
        <f t="shared" si="26"/>
        <v/>
      </c>
      <c r="Y142" s="80" t="str">
        <f t="shared" si="27"/>
        <v>a</v>
      </c>
      <c r="Z142" s="2"/>
      <c r="AA142" s="77" t="str">
        <f t="shared" si="28"/>
        <v>Open (Progress)</v>
      </c>
      <c r="AB142" s="77">
        <f t="shared" si="21"/>
        <v>2018</v>
      </c>
      <c r="AC142" s="77" t="str">
        <f>IFERROR(VLOOKUP(IF($P142="","",MONTH($I142)),List!$I:$J,2,0),"")</f>
        <v>September</v>
      </c>
      <c r="AD142" s="77" t="str">
        <f>IFERROR(VLOOKUP(F142,List!$D:$E,2,0),"")</f>
        <v>Audit Internal (3 Bulanan)</v>
      </c>
      <c r="AE142" s="78">
        <f t="shared" si="22"/>
        <v>0</v>
      </c>
      <c r="AF142" s="77" t="str">
        <f t="shared" si="23"/>
        <v>All</v>
      </c>
      <c r="AG142" s="77" t="str">
        <f t="shared" si="24"/>
        <v/>
      </c>
    </row>
    <row r="143" spans="1:33" s="72" customFormat="1" ht="71.25" x14ac:dyDescent="0.2">
      <c r="A143" s="67">
        <f t="shared" si="29"/>
        <v>138</v>
      </c>
      <c r="B143" s="76">
        <f>COUNTIF($F$6:$F143,$F143)</f>
        <v>138</v>
      </c>
      <c r="C143" s="76" t="str">
        <f t="shared" si="20"/>
        <v>138AI3B</v>
      </c>
      <c r="D143" s="76">
        <f>COUNTIF($H$6:$H143,$H143)</f>
        <v>8</v>
      </c>
      <c r="E143" s="76" t="str">
        <f t="shared" si="25"/>
        <v>8QC</v>
      </c>
      <c r="F143" s="2" t="s">
        <v>605</v>
      </c>
      <c r="G143" s="22"/>
      <c r="H143" s="2" t="s">
        <v>25</v>
      </c>
      <c r="I143" s="3">
        <v>43363</v>
      </c>
      <c r="J143" s="2" t="s">
        <v>112</v>
      </c>
      <c r="K143" s="2" t="s">
        <v>1089</v>
      </c>
      <c r="L143" s="4"/>
      <c r="M143" s="4"/>
      <c r="N143" s="4" t="s">
        <v>898</v>
      </c>
      <c r="O143" s="2" t="s">
        <v>1928</v>
      </c>
      <c r="P143" s="2" t="s">
        <v>745</v>
      </c>
      <c r="Q143" s="4"/>
      <c r="R143" s="102"/>
      <c r="S143" s="102"/>
      <c r="T143" s="3">
        <v>43393</v>
      </c>
      <c r="U143" s="3"/>
      <c r="V143" s="3"/>
      <c r="W143" s="3"/>
      <c r="X143" s="80" t="str">
        <f t="shared" si="26"/>
        <v/>
      </c>
      <c r="Y143" s="80" t="str">
        <f t="shared" si="27"/>
        <v>a</v>
      </c>
      <c r="Z143" s="2"/>
      <c r="AA143" s="77" t="str">
        <f t="shared" si="28"/>
        <v>Open (Progress)</v>
      </c>
      <c r="AB143" s="77">
        <f t="shared" si="21"/>
        <v>2018</v>
      </c>
      <c r="AC143" s="77" t="str">
        <f>IFERROR(VLOOKUP(IF($P143="","",MONTH($I143)),List!$I:$J,2,0),"")</f>
        <v>September</v>
      </c>
      <c r="AD143" s="77" t="str">
        <f>IFERROR(VLOOKUP(F143,List!$D:$E,2,0),"")</f>
        <v>Audit Internal (3 Bulanan)</v>
      </c>
      <c r="AE143" s="78">
        <f t="shared" si="22"/>
        <v>0</v>
      </c>
      <c r="AF143" s="77" t="str">
        <f t="shared" si="23"/>
        <v>All</v>
      </c>
      <c r="AG143" s="77" t="str">
        <f t="shared" si="24"/>
        <v/>
      </c>
    </row>
    <row r="144" spans="1:33" s="72" customFormat="1" ht="42.75" x14ac:dyDescent="0.2">
      <c r="A144" s="67">
        <f t="shared" si="29"/>
        <v>139</v>
      </c>
      <c r="B144" s="76">
        <f>COUNTIF($F$6:$F144,$F144)</f>
        <v>139</v>
      </c>
      <c r="C144" s="76" t="str">
        <f t="shared" si="20"/>
        <v>139AI3B</v>
      </c>
      <c r="D144" s="76">
        <f>COUNTIF($H$6:$H144,$H144)</f>
        <v>9</v>
      </c>
      <c r="E144" s="76" t="str">
        <f t="shared" si="25"/>
        <v>9QC</v>
      </c>
      <c r="F144" s="2" t="s">
        <v>605</v>
      </c>
      <c r="G144" s="22"/>
      <c r="H144" s="2" t="s">
        <v>25</v>
      </c>
      <c r="I144" s="3">
        <v>43363</v>
      </c>
      <c r="J144" s="2" t="s">
        <v>112</v>
      </c>
      <c r="K144" s="2" t="s">
        <v>1089</v>
      </c>
      <c r="L144" s="4"/>
      <c r="M144" s="4"/>
      <c r="N144" s="4" t="s">
        <v>899</v>
      </c>
      <c r="O144" s="2" t="s">
        <v>1928</v>
      </c>
      <c r="P144" s="2" t="s">
        <v>746</v>
      </c>
      <c r="Q144" s="4" t="s">
        <v>1073</v>
      </c>
      <c r="R144" s="102" t="s">
        <v>1074</v>
      </c>
      <c r="S144" s="102" t="s">
        <v>1087</v>
      </c>
      <c r="T144" s="3">
        <v>43460</v>
      </c>
      <c r="U144" s="3"/>
      <c r="V144" s="3"/>
      <c r="W144" s="3">
        <v>43521</v>
      </c>
      <c r="X144" s="80" t="str">
        <f t="shared" si="26"/>
        <v>a</v>
      </c>
      <c r="Y144" s="80" t="str">
        <f t="shared" si="27"/>
        <v/>
      </c>
      <c r="Z144" s="2"/>
      <c r="AA144" s="77" t="str">
        <f t="shared" si="28"/>
        <v>Close</v>
      </c>
      <c r="AB144" s="77">
        <f t="shared" si="21"/>
        <v>2018</v>
      </c>
      <c r="AC144" s="77" t="str">
        <f>IFERROR(VLOOKUP(IF($P144="","",MONTH($I144)),List!$I:$J,2,0),"")</f>
        <v>September</v>
      </c>
      <c r="AD144" s="77" t="str">
        <f>IFERROR(VLOOKUP(F144,List!$D:$E,2,0),"")</f>
        <v>Audit Internal (3 Bulanan)</v>
      </c>
      <c r="AE144" s="78">
        <f t="shared" si="22"/>
        <v>1</v>
      </c>
      <c r="AF144" s="77" t="str">
        <f t="shared" si="23"/>
        <v>All</v>
      </c>
      <c r="AG144" s="77" t="str">
        <f t="shared" si="24"/>
        <v>Open (Progress)</v>
      </c>
    </row>
    <row r="145" spans="1:33" s="72" customFormat="1" ht="42.75" x14ac:dyDescent="0.2">
      <c r="A145" s="67">
        <f t="shared" si="29"/>
        <v>140</v>
      </c>
      <c r="B145" s="76">
        <f>COUNTIF($F$6:$F145,$F145)</f>
        <v>140</v>
      </c>
      <c r="C145" s="76" t="str">
        <f t="shared" si="20"/>
        <v>140AI3B</v>
      </c>
      <c r="D145" s="76">
        <f>COUNTIF($H$6:$H145,$H145)</f>
        <v>10</v>
      </c>
      <c r="E145" s="76" t="str">
        <f t="shared" si="25"/>
        <v>10QC</v>
      </c>
      <c r="F145" s="2" t="s">
        <v>605</v>
      </c>
      <c r="G145" s="22"/>
      <c r="H145" s="2" t="s">
        <v>25</v>
      </c>
      <c r="I145" s="3">
        <v>43363</v>
      </c>
      <c r="J145" s="2" t="s">
        <v>112</v>
      </c>
      <c r="K145" s="2" t="s">
        <v>1089</v>
      </c>
      <c r="L145" s="4"/>
      <c r="M145" s="4"/>
      <c r="N145" s="4" t="s">
        <v>900</v>
      </c>
      <c r="O145" s="2" t="s">
        <v>1928</v>
      </c>
      <c r="P145" s="2" t="s">
        <v>747</v>
      </c>
      <c r="Q145" s="4"/>
      <c r="R145" s="102"/>
      <c r="S145" s="102"/>
      <c r="T145" s="3">
        <v>43393</v>
      </c>
      <c r="U145" s="3"/>
      <c r="V145" s="3"/>
      <c r="W145" s="3"/>
      <c r="X145" s="80" t="str">
        <f t="shared" si="26"/>
        <v/>
      </c>
      <c r="Y145" s="80" t="str">
        <f t="shared" si="27"/>
        <v>a</v>
      </c>
      <c r="Z145" s="2"/>
      <c r="AA145" s="77" t="str">
        <f t="shared" si="28"/>
        <v>Open (Progress)</v>
      </c>
      <c r="AB145" s="77">
        <f t="shared" si="21"/>
        <v>2018</v>
      </c>
      <c r="AC145" s="77" t="str">
        <f>IFERROR(VLOOKUP(IF($P145="","",MONTH($I145)),List!$I:$J,2,0),"")</f>
        <v>September</v>
      </c>
      <c r="AD145" s="77" t="str">
        <f>IFERROR(VLOOKUP(F145,List!$D:$E,2,0),"")</f>
        <v>Audit Internal (3 Bulanan)</v>
      </c>
      <c r="AE145" s="78">
        <f t="shared" si="22"/>
        <v>0</v>
      </c>
      <c r="AF145" s="77" t="str">
        <f t="shared" si="23"/>
        <v>All</v>
      </c>
      <c r="AG145" s="77" t="str">
        <f t="shared" si="24"/>
        <v/>
      </c>
    </row>
    <row r="146" spans="1:33" s="72" customFormat="1" ht="63" x14ac:dyDescent="0.2">
      <c r="A146" s="67">
        <f t="shared" si="29"/>
        <v>141</v>
      </c>
      <c r="B146" s="76">
        <f>COUNTIF($F$6:$F146,$F146)</f>
        <v>141</v>
      </c>
      <c r="C146" s="76" t="str">
        <f t="shared" si="20"/>
        <v>141AI3B</v>
      </c>
      <c r="D146" s="76">
        <f>COUNTIF($H$6:$H146,$H146)</f>
        <v>7</v>
      </c>
      <c r="E146" s="76" t="str">
        <f t="shared" si="25"/>
        <v>7Marketing Freemarket</v>
      </c>
      <c r="F146" s="2" t="s">
        <v>605</v>
      </c>
      <c r="G146" s="22"/>
      <c r="H146" s="2" t="s">
        <v>28</v>
      </c>
      <c r="I146" s="3">
        <v>43364</v>
      </c>
      <c r="J146" s="2" t="s">
        <v>112</v>
      </c>
      <c r="K146" s="2" t="s">
        <v>1089</v>
      </c>
      <c r="L146" s="4"/>
      <c r="M146" s="4"/>
      <c r="N146" s="4" t="s">
        <v>901</v>
      </c>
      <c r="O146" s="2" t="s">
        <v>1928</v>
      </c>
      <c r="P146" s="2" t="s">
        <v>748</v>
      </c>
      <c r="Q146" s="4"/>
      <c r="R146" s="102"/>
      <c r="S146" s="102"/>
      <c r="T146" s="3">
        <v>43394</v>
      </c>
      <c r="U146" s="3"/>
      <c r="V146" s="3"/>
      <c r="W146" s="3"/>
      <c r="X146" s="80" t="str">
        <f t="shared" si="26"/>
        <v/>
      </c>
      <c r="Y146" s="80" t="str">
        <f t="shared" si="27"/>
        <v>a</v>
      </c>
      <c r="Z146" s="2"/>
      <c r="AA146" s="77" t="str">
        <f t="shared" si="28"/>
        <v>Open (Progress)</v>
      </c>
      <c r="AB146" s="77">
        <f t="shared" si="21"/>
        <v>2018</v>
      </c>
      <c r="AC146" s="77" t="str">
        <f>IFERROR(VLOOKUP(IF($P146="","",MONTH($I146)),List!$I:$J,2,0),"")</f>
        <v>September</v>
      </c>
      <c r="AD146" s="77" t="str">
        <f>IFERROR(VLOOKUP(F146,List!$D:$E,2,0),"")</f>
        <v>Audit Internal (3 Bulanan)</v>
      </c>
      <c r="AE146" s="78">
        <f t="shared" si="22"/>
        <v>0</v>
      </c>
      <c r="AF146" s="77" t="str">
        <f t="shared" si="23"/>
        <v>All</v>
      </c>
      <c r="AG146" s="77" t="str">
        <f t="shared" si="24"/>
        <v/>
      </c>
    </row>
    <row r="147" spans="1:33" s="72" customFormat="1" ht="63" x14ac:dyDescent="0.2">
      <c r="A147" s="67">
        <f t="shared" si="29"/>
        <v>142</v>
      </c>
      <c r="B147" s="76">
        <f>COUNTIF($F$6:$F147,$F147)</f>
        <v>142</v>
      </c>
      <c r="C147" s="76" t="str">
        <f t="shared" si="20"/>
        <v>142AI3B</v>
      </c>
      <c r="D147" s="76">
        <f>COUNTIF($H$6:$H147,$H147)</f>
        <v>8</v>
      </c>
      <c r="E147" s="76" t="str">
        <f t="shared" si="25"/>
        <v>8Marketing Freemarket</v>
      </c>
      <c r="F147" s="2" t="s">
        <v>605</v>
      </c>
      <c r="G147" s="22"/>
      <c r="H147" s="2" t="s">
        <v>28</v>
      </c>
      <c r="I147" s="3">
        <v>43364</v>
      </c>
      <c r="J147" s="2" t="s">
        <v>112</v>
      </c>
      <c r="K147" s="2" t="s">
        <v>1089</v>
      </c>
      <c r="L147" s="4"/>
      <c r="M147" s="4"/>
      <c r="N147" s="4" t="s">
        <v>902</v>
      </c>
      <c r="O147" s="2" t="s">
        <v>1928</v>
      </c>
      <c r="P147" s="2" t="s">
        <v>749</v>
      </c>
      <c r="Q147" s="4"/>
      <c r="R147" s="102"/>
      <c r="S147" s="102"/>
      <c r="T147" s="3">
        <v>43394</v>
      </c>
      <c r="U147" s="3"/>
      <c r="V147" s="3"/>
      <c r="W147" s="3"/>
      <c r="X147" s="80" t="str">
        <f t="shared" si="26"/>
        <v/>
      </c>
      <c r="Y147" s="80" t="str">
        <f t="shared" si="27"/>
        <v>a</v>
      </c>
      <c r="Z147" s="2"/>
      <c r="AA147" s="77" t="str">
        <f t="shared" si="28"/>
        <v>Open (Progress)</v>
      </c>
      <c r="AB147" s="77">
        <f t="shared" si="21"/>
        <v>2018</v>
      </c>
      <c r="AC147" s="77" t="str">
        <f>IFERROR(VLOOKUP(IF($P147="","",MONTH($I147)),List!$I:$J,2,0),"")</f>
        <v>September</v>
      </c>
      <c r="AD147" s="77" t="str">
        <f>IFERROR(VLOOKUP(F147,List!$D:$E,2,0),"")</f>
        <v>Audit Internal (3 Bulanan)</v>
      </c>
      <c r="AE147" s="78">
        <f t="shared" si="22"/>
        <v>0</v>
      </c>
      <c r="AF147" s="77" t="str">
        <f t="shared" si="23"/>
        <v>All</v>
      </c>
      <c r="AG147" s="77" t="str">
        <f t="shared" si="24"/>
        <v/>
      </c>
    </row>
    <row r="148" spans="1:33" s="72" customFormat="1" ht="63" x14ac:dyDescent="0.2">
      <c r="A148" s="67">
        <f t="shared" si="29"/>
        <v>143</v>
      </c>
      <c r="B148" s="76">
        <f>COUNTIF($F$6:$F148,$F148)</f>
        <v>143</v>
      </c>
      <c r="C148" s="76" t="str">
        <f t="shared" si="20"/>
        <v>143AI3B</v>
      </c>
      <c r="D148" s="76">
        <f>COUNTIF($H$6:$H148,$H148)</f>
        <v>9</v>
      </c>
      <c r="E148" s="76" t="str">
        <f t="shared" si="25"/>
        <v>9Marketing Freemarket</v>
      </c>
      <c r="F148" s="2" t="s">
        <v>605</v>
      </c>
      <c r="G148" s="22"/>
      <c r="H148" s="2" t="s">
        <v>28</v>
      </c>
      <c r="I148" s="3">
        <v>43364</v>
      </c>
      <c r="J148" s="2" t="s">
        <v>112</v>
      </c>
      <c r="K148" s="2" t="s">
        <v>1089</v>
      </c>
      <c r="L148" s="4"/>
      <c r="M148" s="4"/>
      <c r="N148" s="4" t="s">
        <v>903</v>
      </c>
      <c r="O148" s="2" t="s">
        <v>1928</v>
      </c>
      <c r="P148" s="2" t="s">
        <v>750</v>
      </c>
      <c r="Q148" s="4"/>
      <c r="R148" s="102"/>
      <c r="S148" s="102"/>
      <c r="T148" s="3">
        <v>43394</v>
      </c>
      <c r="U148" s="3"/>
      <c r="V148" s="3"/>
      <c r="W148" s="3"/>
      <c r="X148" s="80" t="str">
        <f t="shared" si="26"/>
        <v/>
      </c>
      <c r="Y148" s="80" t="str">
        <f t="shared" si="27"/>
        <v>a</v>
      </c>
      <c r="Z148" s="2"/>
      <c r="AA148" s="77" t="str">
        <f t="shared" si="28"/>
        <v>Open (Progress)</v>
      </c>
      <c r="AB148" s="77">
        <f t="shared" si="21"/>
        <v>2018</v>
      </c>
      <c r="AC148" s="77" t="str">
        <f>IFERROR(VLOOKUP(IF($P148="","",MONTH($I148)),List!$I:$J,2,0),"")</f>
        <v>September</v>
      </c>
      <c r="AD148" s="77" t="str">
        <f>IFERROR(VLOOKUP(F148,List!$D:$E,2,0),"")</f>
        <v>Audit Internal (3 Bulanan)</v>
      </c>
      <c r="AE148" s="78">
        <f t="shared" si="22"/>
        <v>0</v>
      </c>
      <c r="AF148" s="77" t="str">
        <f t="shared" si="23"/>
        <v>All</v>
      </c>
      <c r="AG148" s="77" t="str">
        <f t="shared" si="24"/>
        <v/>
      </c>
    </row>
    <row r="149" spans="1:33" s="72" customFormat="1" ht="85.5" x14ac:dyDescent="0.2">
      <c r="A149" s="67">
        <f t="shared" si="29"/>
        <v>144</v>
      </c>
      <c r="B149" s="76">
        <f>COUNTIF($F$6:$F149,$F149)</f>
        <v>144</v>
      </c>
      <c r="C149" s="76" t="str">
        <f t="shared" si="20"/>
        <v>144AI3B</v>
      </c>
      <c r="D149" s="76">
        <f>COUNTIF($H$6:$H149,$H149)</f>
        <v>10</v>
      </c>
      <c r="E149" s="76" t="str">
        <f t="shared" si="25"/>
        <v>10Marketing Freemarket</v>
      </c>
      <c r="F149" s="2" t="s">
        <v>605</v>
      </c>
      <c r="G149" s="22"/>
      <c r="H149" s="2" t="s">
        <v>28</v>
      </c>
      <c r="I149" s="3">
        <v>43364</v>
      </c>
      <c r="J149" s="2" t="s">
        <v>112</v>
      </c>
      <c r="K149" s="2" t="s">
        <v>1089</v>
      </c>
      <c r="L149" s="4"/>
      <c r="M149" s="4"/>
      <c r="N149" s="4" t="s">
        <v>904</v>
      </c>
      <c r="O149" s="2" t="s">
        <v>1928</v>
      </c>
      <c r="P149" s="2" t="s">
        <v>751</v>
      </c>
      <c r="Q149" s="4"/>
      <c r="R149" s="102"/>
      <c r="S149" s="102"/>
      <c r="T149" s="3">
        <v>43394</v>
      </c>
      <c r="U149" s="3"/>
      <c r="V149" s="3"/>
      <c r="W149" s="3"/>
      <c r="X149" s="80" t="str">
        <f t="shared" si="26"/>
        <v/>
      </c>
      <c r="Y149" s="80" t="str">
        <f t="shared" si="27"/>
        <v>a</v>
      </c>
      <c r="Z149" s="2"/>
      <c r="AA149" s="77" t="str">
        <f t="shared" si="28"/>
        <v>Open (Progress)</v>
      </c>
      <c r="AB149" s="77">
        <f t="shared" si="21"/>
        <v>2018</v>
      </c>
      <c r="AC149" s="77" t="str">
        <f>IFERROR(VLOOKUP(IF($P149="","",MONTH($I149)),List!$I:$J,2,0),"")</f>
        <v>September</v>
      </c>
      <c r="AD149" s="77" t="str">
        <f>IFERROR(VLOOKUP(F149,List!$D:$E,2,0),"")</f>
        <v>Audit Internal (3 Bulanan)</v>
      </c>
      <c r="AE149" s="78">
        <f t="shared" si="22"/>
        <v>0</v>
      </c>
      <c r="AF149" s="77" t="str">
        <f t="shared" si="23"/>
        <v>All</v>
      </c>
      <c r="AG149" s="77" t="str">
        <f t="shared" si="24"/>
        <v/>
      </c>
    </row>
    <row r="150" spans="1:33" s="72" customFormat="1" ht="78.75" x14ac:dyDescent="0.2">
      <c r="A150" s="67">
        <f t="shared" si="29"/>
        <v>145</v>
      </c>
      <c r="B150" s="76">
        <f>COUNTIF($F$6:$F150,$F150)</f>
        <v>145</v>
      </c>
      <c r="C150" s="76" t="str">
        <f t="shared" si="20"/>
        <v>145AI3B</v>
      </c>
      <c r="D150" s="76">
        <f>COUNTIF($H$6:$H150,$H150)</f>
        <v>11</v>
      </c>
      <c r="E150" s="76" t="str">
        <f t="shared" si="25"/>
        <v>11Marketing Freemarket</v>
      </c>
      <c r="F150" s="2" t="s">
        <v>605</v>
      </c>
      <c r="G150" s="22"/>
      <c r="H150" s="2" t="s">
        <v>28</v>
      </c>
      <c r="I150" s="3">
        <v>43364</v>
      </c>
      <c r="J150" s="2" t="s">
        <v>112</v>
      </c>
      <c r="K150" s="2" t="s">
        <v>1089</v>
      </c>
      <c r="L150" s="4"/>
      <c r="M150" s="4"/>
      <c r="N150" s="4" t="s">
        <v>905</v>
      </c>
      <c r="O150" s="2" t="s">
        <v>1928</v>
      </c>
      <c r="P150" s="2" t="s">
        <v>752</v>
      </c>
      <c r="Q150" s="4"/>
      <c r="R150" s="102"/>
      <c r="S150" s="102"/>
      <c r="T150" s="3">
        <v>43394</v>
      </c>
      <c r="U150" s="3"/>
      <c r="V150" s="3"/>
      <c r="W150" s="3"/>
      <c r="X150" s="80" t="str">
        <f t="shared" si="26"/>
        <v/>
      </c>
      <c r="Y150" s="80" t="str">
        <f t="shared" si="27"/>
        <v>a</v>
      </c>
      <c r="Z150" s="2"/>
      <c r="AA150" s="77" t="str">
        <f t="shared" si="28"/>
        <v>Open (Progress)</v>
      </c>
      <c r="AB150" s="77">
        <f t="shared" si="21"/>
        <v>2018</v>
      </c>
      <c r="AC150" s="77" t="str">
        <f>IFERROR(VLOOKUP(IF($P150="","",MONTH($I150)),List!$I:$J,2,0),"")</f>
        <v>September</v>
      </c>
      <c r="AD150" s="77" t="str">
        <f>IFERROR(VLOOKUP(F150,List!$D:$E,2,0),"")</f>
        <v>Audit Internal (3 Bulanan)</v>
      </c>
      <c r="AE150" s="78">
        <f t="shared" si="22"/>
        <v>0</v>
      </c>
      <c r="AF150" s="77" t="str">
        <f t="shared" si="23"/>
        <v>All</v>
      </c>
      <c r="AG150" s="77" t="str">
        <f t="shared" si="24"/>
        <v/>
      </c>
    </row>
    <row r="151" spans="1:33" s="72" customFormat="1" ht="78.75" x14ac:dyDescent="0.2">
      <c r="A151" s="67">
        <f t="shared" si="29"/>
        <v>146</v>
      </c>
      <c r="B151" s="76">
        <f>COUNTIF($F$6:$F151,$F151)</f>
        <v>146</v>
      </c>
      <c r="C151" s="76" t="str">
        <f t="shared" si="20"/>
        <v>146AI3B</v>
      </c>
      <c r="D151" s="76">
        <f>COUNTIF($H$6:$H151,$H151)</f>
        <v>12</v>
      </c>
      <c r="E151" s="76" t="str">
        <f t="shared" si="25"/>
        <v>12Marketing Freemarket</v>
      </c>
      <c r="F151" s="2" t="s">
        <v>605</v>
      </c>
      <c r="G151" s="22"/>
      <c r="H151" s="2" t="s">
        <v>28</v>
      </c>
      <c r="I151" s="3">
        <v>43364</v>
      </c>
      <c r="J151" s="2" t="s">
        <v>112</v>
      </c>
      <c r="K151" s="2" t="s">
        <v>1089</v>
      </c>
      <c r="L151" s="4"/>
      <c r="M151" s="4"/>
      <c r="N151" s="4" t="s">
        <v>906</v>
      </c>
      <c r="O151" s="2" t="s">
        <v>1928</v>
      </c>
      <c r="P151" s="2" t="s">
        <v>753</v>
      </c>
      <c r="Q151" s="4"/>
      <c r="R151" s="102"/>
      <c r="S151" s="102"/>
      <c r="T151" s="3">
        <v>43394</v>
      </c>
      <c r="U151" s="3"/>
      <c r="V151" s="3"/>
      <c r="W151" s="3"/>
      <c r="X151" s="80" t="str">
        <f t="shared" si="26"/>
        <v/>
      </c>
      <c r="Y151" s="80" t="str">
        <f t="shared" si="27"/>
        <v>a</v>
      </c>
      <c r="Z151" s="2"/>
      <c r="AA151" s="77" t="str">
        <f t="shared" si="28"/>
        <v>Open (Progress)</v>
      </c>
      <c r="AB151" s="77">
        <f t="shared" si="21"/>
        <v>2018</v>
      </c>
      <c r="AC151" s="77" t="str">
        <f>IFERROR(VLOOKUP(IF($P151="","",MONTH($I151)),List!$I:$J,2,0),"")</f>
        <v>September</v>
      </c>
      <c r="AD151" s="77" t="str">
        <f>IFERROR(VLOOKUP(F151,List!$D:$E,2,0),"")</f>
        <v>Audit Internal (3 Bulanan)</v>
      </c>
      <c r="AE151" s="78">
        <f t="shared" si="22"/>
        <v>0</v>
      </c>
      <c r="AF151" s="77" t="str">
        <f t="shared" si="23"/>
        <v>All</v>
      </c>
      <c r="AG151" s="77" t="str">
        <f t="shared" si="24"/>
        <v/>
      </c>
    </row>
    <row r="152" spans="1:33" s="72" customFormat="1" ht="63" x14ac:dyDescent="0.2">
      <c r="A152" s="67">
        <f t="shared" si="29"/>
        <v>147</v>
      </c>
      <c r="B152" s="76">
        <f>COUNTIF($F$6:$F152,$F152)</f>
        <v>147</v>
      </c>
      <c r="C152" s="76" t="str">
        <f t="shared" si="20"/>
        <v>147AI3B</v>
      </c>
      <c r="D152" s="76">
        <f>COUNTIF($H$6:$H152,$H152)</f>
        <v>8</v>
      </c>
      <c r="E152" s="76" t="str">
        <f t="shared" si="25"/>
        <v>8Prod Assembling LV</v>
      </c>
      <c r="F152" s="2" t="s">
        <v>605</v>
      </c>
      <c r="G152" s="22"/>
      <c r="H152" s="2" t="s">
        <v>23</v>
      </c>
      <c r="I152" s="3">
        <v>43371</v>
      </c>
      <c r="J152" s="2" t="s">
        <v>112</v>
      </c>
      <c r="K152" s="2" t="s">
        <v>1089</v>
      </c>
      <c r="L152" s="4"/>
      <c r="M152" s="4"/>
      <c r="N152" s="4" t="s">
        <v>907</v>
      </c>
      <c r="O152" s="2" t="s">
        <v>1928</v>
      </c>
      <c r="P152" s="2" t="s">
        <v>754</v>
      </c>
      <c r="Q152" s="4"/>
      <c r="R152" s="102"/>
      <c r="S152" s="102"/>
      <c r="T152" s="3">
        <v>43401</v>
      </c>
      <c r="U152" s="3"/>
      <c r="V152" s="3"/>
      <c r="W152" s="3"/>
      <c r="X152" s="80" t="str">
        <f t="shared" si="26"/>
        <v/>
      </c>
      <c r="Y152" s="80" t="str">
        <f t="shared" si="27"/>
        <v>a</v>
      </c>
      <c r="Z152" s="2"/>
      <c r="AA152" s="77" t="str">
        <f t="shared" si="28"/>
        <v>Open (Progress)</v>
      </c>
      <c r="AB152" s="77">
        <f t="shared" si="21"/>
        <v>2018</v>
      </c>
      <c r="AC152" s="77" t="str">
        <f>IFERROR(VLOOKUP(IF($P152="","",MONTH($I152)),List!$I:$J,2,0),"")</f>
        <v>September</v>
      </c>
      <c r="AD152" s="77" t="str">
        <f>IFERROR(VLOOKUP(F152,List!$D:$E,2,0),"")</f>
        <v>Audit Internal (3 Bulanan)</v>
      </c>
      <c r="AE152" s="78">
        <f t="shared" si="22"/>
        <v>0</v>
      </c>
      <c r="AF152" s="77" t="str">
        <f t="shared" si="23"/>
        <v>All</v>
      </c>
      <c r="AG152" s="77" t="str">
        <f t="shared" si="24"/>
        <v/>
      </c>
    </row>
    <row r="153" spans="1:33" s="72" customFormat="1" ht="63" x14ac:dyDescent="0.2">
      <c r="A153" s="67">
        <f t="shared" si="29"/>
        <v>148</v>
      </c>
      <c r="B153" s="76">
        <f>COUNTIF($F$6:$F153,$F153)</f>
        <v>148</v>
      </c>
      <c r="C153" s="76" t="str">
        <f t="shared" si="20"/>
        <v>148AI3B</v>
      </c>
      <c r="D153" s="76">
        <f>COUNTIF($H$6:$H153,$H153)</f>
        <v>9</v>
      </c>
      <c r="E153" s="76" t="str">
        <f t="shared" si="25"/>
        <v>9Prod Assembling LV</v>
      </c>
      <c r="F153" s="2" t="s">
        <v>605</v>
      </c>
      <c r="G153" s="22"/>
      <c r="H153" s="2" t="s">
        <v>23</v>
      </c>
      <c r="I153" s="3">
        <v>43371</v>
      </c>
      <c r="J153" s="2" t="s">
        <v>112</v>
      </c>
      <c r="K153" s="2" t="s">
        <v>1089</v>
      </c>
      <c r="L153" s="4"/>
      <c r="M153" s="4"/>
      <c r="N153" s="4" t="s">
        <v>908</v>
      </c>
      <c r="O153" s="2" t="s">
        <v>1928</v>
      </c>
      <c r="P153" s="2" t="s">
        <v>755</v>
      </c>
      <c r="Q153" s="4"/>
      <c r="R153" s="102"/>
      <c r="S153" s="102"/>
      <c r="T153" s="3">
        <v>43401</v>
      </c>
      <c r="U153" s="3"/>
      <c r="V153" s="3"/>
      <c r="W153" s="3"/>
      <c r="X153" s="80" t="str">
        <f t="shared" si="26"/>
        <v/>
      </c>
      <c r="Y153" s="80" t="str">
        <f t="shared" si="27"/>
        <v>a</v>
      </c>
      <c r="Z153" s="2"/>
      <c r="AA153" s="77" t="str">
        <f t="shared" si="28"/>
        <v>Open (Progress)</v>
      </c>
      <c r="AB153" s="77">
        <f t="shared" si="21"/>
        <v>2018</v>
      </c>
      <c r="AC153" s="77" t="str">
        <f>IFERROR(VLOOKUP(IF($P153="","",MONTH($I153)),List!$I:$J,2,0),"")</f>
        <v>September</v>
      </c>
      <c r="AD153" s="77" t="str">
        <f>IFERROR(VLOOKUP(F153,List!$D:$E,2,0),"")</f>
        <v>Audit Internal (3 Bulanan)</v>
      </c>
      <c r="AE153" s="78">
        <f t="shared" si="22"/>
        <v>0</v>
      </c>
      <c r="AF153" s="77" t="str">
        <f t="shared" si="23"/>
        <v>All</v>
      </c>
      <c r="AG153" s="77" t="str">
        <f t="shared" si="24"/>
        <v/>
      </c>
    </row>
    <row r="154" spans="1:33" s="72" customFormat="1" ht="78.75" x14ac:dyDescent="0.2">
      <c r="A154" s="67">
        <f t="shared" si="29"/>
        <v>149</v>
      </c>
      <c r="B154" s="76">
        <f>COUNTIF($F$6:$F154,$F154)</f>
        <v>149</v>
      </c>
      <c r="C154" s="76" t="str">
        <f t="shared" si="20"/>
        <v>149AI3B</v>
      </c>
      <c r="D154" s="76">
        <f>COUNTIF($H$6:$H154,$H154)</f>
        <v>10</v>
      </c>
      <c r="E154" s="76" t="str">
        <f t="shared" si="25"/>
        <v>10Prod Assembling LV</v>
      </c>
      <c r="F154" s="2" t="s">
        <v>605</v>
      </c>
      <c r="G154" s="22"/>
      <c r="H154" s="2" t="s">
        <v>23</v>
      </c>
      <c r="I154" s="3">
        <v>43371</v>
      </c>
      <c r="J154" s="2" t="s">
        <v>112</v>
      </c>
      <c r="K154" s="2" t="s">
        <v>1089</v>
      </c>
      <c r="L154" s="4"/>
      <c r="M154" s="4"/>
      <c r="N154" s="4" t="s">
        <v>909</v>
      </c>
      <c r="O154" s="2" t="s">
        <v>1928</v>
      </c>
      <c r="P154" s="2" t="s">
        <v>756</v>
      </c>
      <c r="Q154" s="4"/>
      <c r="R154" s="102"/>
      <c r="S154" s="102"/>
      <c r="T154" s="3">
        <v>43401</v>
      </c>
      <c r="U154" s="3"/>
      <c r="V154" s="3"/>
      <c r="W154" s="3"/>
      <c r="X154" s="80" t="str">
        <f t="shared" si="26"/>
        <v/>
      </c>
      <c r="Y154" s="80" t="str">
        <f t="shared" si="27"/>
        <v>a</v>
      </c>
      <c r="Z154" s="2"/>
      <c r="AA154" s="77" t="str">
        <f t="shared" si="28"/>
        <v>Open (Progress)</v>
      </c>
      <c r="AB154" s="77">
        <f t="shared" si="21"/>
        <v>2018</v>
      </c>
      <c r="AC154" s="77" t="str">
        <f>IFERROR(VLOOKUP(IF($P154="","",MONTH($I154)),List!$I:$J,2,0),"")</f>
        <v>September</v>
      </c>
      <c r="AD154" s="77" t="str">
        <f>IFERROR(VLOOKUP(F154,List!$D:$E,2,0),"")</f>
        <v>Audit Internal (3 Bulanan)</v>
      </c>
      <c r="AE154" s="78">
        <f t="shared" si="22"/>
        <v>0</v>
      </c>
      <c r="AF154" s="77" t="str">
        <f t="shared" si="23"/>
        <v>All</v>
      </c>
      <c r="AG154" s="77" t="str">
        <f t="shared" si="24"/>
        <v/>
      </c>
    </row>
    <row r="155" spans="1:33" s="72" customFormat="1" ht="78.75" x14ac:dyDescent="0.2">
      <c r="A155" s="67">
        <f t="shared" si="29"/>
        <v>150</v>
      </c>
      <c r="B155" s="76">
        <f>COUNTIF($F$6:$F155,$F155)</f>
        <v>150</v>
      </c>
      <c r="C155" s="76" t="str">
        <f t="shared" si="20"/>
        <v>150AI3B</v>
      </c>
      <c r="D155" s="76">
        <f>COUNTIF($H$6:$H155,$H155)</f>
        <v>11</v>
      </c>
      <c r="E155" s="76" t="str">
        <f t="shared" si="25"/>
        <v>11Prod Assembling LV</v>
      </c>
      <c r="F155" s="2" t="s">
        <v>605</v>
      </c>
      <c r="G155" s="22"/>
      <c r="H155" s="2" t="s">
        <v>23</v>
      </c>
      <c r="I155" s="3">
        <v>43371</v>
      </c>
      <c r="J155" s="2" t="s">
        <v>112</v>
      </c>
      <c r="K155" s="2" t="s">
        <v>1089</v>
      </c>
      <c r="L155" s="4"/>
      <c r="M155" s="4"/>
      <c r="N155" s="4" t="s">
        <v>910</v>
      </c>
      <c r="O155" s="2" t="s">
        <v>1928</v>
      </c>
      <c r="P155" s="2" t="s">
        <v>757</v>
      </c>
      <c r="Q155" s="4" t="s">
        <v>1075</v>
      </c>
      <c r="R155" s="102" t="s">
        <v>1076</v>
      </c>
      <c r="S155" s="102" t="s">
        <v>1088</v>
      </c>
      <c r="T155" s="3">
        <v>43465</v>
      </c>
      <c r="U155" s="3"/>
      <c r="V155" s="3"/>
      <c r="W155" s="3"/>
      <c r="X155" s="80" t="str">
        <f t="shared" si="26"/>
        <v/>
      </c>
      <c r="Y155" s="80" t="str">
        <f t="shared" si="27"/>
        <v>a</v>
      </c>
      <c r="Z155" s="2"/>
      <c r="AA155" s="77" t="str">
        <f t="shared" si="28"/>
        <v>Open (Progress)</v>
      </c>
      <c r="AB155" s="77">
        <f t="shared" si="21"/>
        <v>2018</v>
      </c>
      <c r="AC155" s="77" t="str">
        <f>IFERROR(VLOOKUP(IF($P155="","",MONTH($I155)),List!$I:$J,2,0),"")</f>
        <v>September</v>
      </c>
      <c r="AD155" s="77" t="str">
        <f>IFERROR(VLOOKUP(F155,List!$D:$E,2,0),"")</f>
        <v>Audit Internal (3 Bulanan)</v>
      </c>
      <c r="AE155" s="78">
        <f t="shared" si="22"/>
        <v>0</v>
      </c>
      <c r="AF155" s="77" t="str">
        <f t="shared" si="23"/>
        <v>All</v>
      </c>
      <c r="AG155" s="77" t="str">
        <f t="shared" si="24"/>
        <v/>
      </c>
    </row>
    <row r="156" spans="1:33" s="72" customFormat="1" ht="78.75" x14ac:dyDescent="0.2">
      <c r="A156" s="67">
        <f t="shared" si="29"/>
        <v>151</v>
      </c>
      <c r="B156" s="76">
        <f>COUNTIF($F$6:$F156,$F156)</f>
        <v>151</v>
      </c>
      <c r="C156" s="76" t="str">
        <f t="shared" si="20"/>
        <v>151AI3B</v>
      </c>
      <c r="D156" s="76">
        <f>COUNTIF($H$6:$H156,$H156)</f>
        <v>12</v>
      </c>
      <c r="E156" s="76" t="str">
        <f t="shared" si="25"/>
        <v>12Prod Assembling LV</v>
      </c>
      <c r="F156" s="2" t="s">
        <v>605</v>
      </c>
      <c r="G156" s="22"/>
      <c r="H156" s="2" t="s">
        <v>23</v>
      </c>
      <c r="I156" s="3">
        <v>43371</v>
      </c>
      <c r="J156" s="2" t="s">
        <v>112</v>
      </c>
      <c r="K156" s="2" t="s">
        <v>1089</v>
      </c>
      <c r="L156" s="4"/>
      <c r="M156" s="4"/>
      <c r="N156" s="4" t="s">
        <v>911</v>
      </c>
      <c r="O156" s="2" t="s">
        <v>1928</v>
      </c>
      <c r="P156" s="2" t="s">
        <v>758</v>
      </c>
      <c r="Q156" s="4"/>
      <c r="R156" s="102"/>
      <c r="S156" s="102"/>
      <c r="T156" s="3">
        <v>43401</v>
      </c>
      <c r="U156" s="3"/>
      <c r="V156" s="3"/>
      <c r="W156" s="3"/>
      <c r="X156" s="80" t="str">
        <f t="shared" si="26"/>
        <v/>
      </c>
      <c r="Y156" s="80" t="str">
        <f t="shared" si="27"/>
        <v>a</v>
      </c>
      <c r="Z156" s="2"/>
      <c r="AA156" s="77" t="str">
        <f t="shared" si="28"/>
        <v>Open (Progress)</v>
      </c>
      <c r="AB156" s="77">
        <f t="shared" si="21"/>
        <v>2018</v>
      </c>
      <c r="AC156" s="77" t="str">
        <f>IFERROR(VLOOKUP(IF($P156="","",MONTH($I156)),List!$I:$J,2,0),"")</f>
        <v>September</v>
      </c>
      <c r="AD156" s="77" t="str">
        <f>IFERROR(VLOOKUP(F156,List!$D:$E,2,0),"")</f>
        <v>Audit Internal (3 Bulanan)</v>
      </c>
      <c r="AE156" s="78">
        <f t="shared" si="22"/>
        <v>0</v>
      </c>
      <c r="AF156" s="77" t="str">
        <f t="shared" si="23"/>
        <v>All</v>
      </c>
      <c r="AG156" s="77" t="str">
        <f t="shared" si="24"/>
        <v/>
      </c>
    </row>
    <row r="157" spans="1:33" s="72" customFormat="1" ht="78.75" x14ac:dyDescent="0.2">
      <c r="A157" s="67">
        <f t="shared" si="29"/>
        <v>152</v>
      </c>
      <c r="B157" s="76">
        <f>COUNTIF($F$6:$F157,$F157)</f>
        <v>152</v>
      </c>
      <c r="C157" s="76" t="str">
        <f t="shared" si="20"/>
        <v>152AI3B</v>
      </c>
      <c r="D157" s="76">
        <f>COUNTIF($H$6:$H157,$H157)</f>
        <v>13</v>
      </c>
      <c r="E157" s="76" t="str">
        <f t="shared" si="25"/>
        <v>13Prod Assembling LV</v>
      </c>
      <c r="F157" s="2" t="s">
        <v>605</v>
      </c>
      <c r="G157" s="22"/>
      <c r="H157" s="2" t="s">
        <v>23</v>
      </c>
      <c r="I157" s="3">
        <v>43371</v>
      </c>
      <c r="J157" s="2" t="s">
        <v>112</v>
      </c>
      <c r="K157" s="2" t="s">
        <v>1089</v>
      </c>
      <c r="L157" s="4"/>
      <c r="M157" s="4"/>
      <c r="N157" s="4" t="s">
        <v>912</v>
      </c>
      <c r="O157" s="2" t="s">
        <v>1928</v>
      </c>
      <c r="P157" s="2" t="s">
        <v>759</v>
      </c>
      <c r="Q157" s="4"/>
      <c r="R157" s="102"/>
      <c r="S157" s="102"/>
      <c r="T157" s="3">
        <v>43401</v>
      </c>
      <c r="U157" s="3"/>
      <c r="V157" s="3"/>
      <c r="W157" s="3"/>
      <c r="X157" s="80" t="str">
        <f t="shared" si="26"/>
        <v/>
      </c>
      <c r="Y157" s="80" t="str">
        <f t="shared" si="27"/>
        <v>a</v>
      </c>
      <c r="Z157" s="2"/>
      <c r="AA157" s="77" t="str">
        <f t="shared" si="28"/>
        <v>Open (Progress)</v>
      </c>
      <c r="AB157" s="77">
        <f t="shared" si="21"/>
        <v>2018</v>
      </c>
      <c r="AC157" s="77" t="str">
        <f>IFERROR(VLOOKUP(IF($P157="","",MONTH($I157)),List!$I:$J,2,0),"")</f>
        <v>September</v>
      </c>
      <c r="AD157" s="77" t="str">
        <f>IFERROR(VLOOKUP(F157,List!$D:$E,2,0),"")</f>
        <v>Audit Internal (3 Bulanan)</v>
      </c>
      <c r="AE157" s="78">
        <f t="shared" si="22"/>
        <v>0</v>
      </c>
      <c r="AF157" s="77" t="str">
        <f t="shared" si="23"/>
        <v>All</v>
      </c>
      <c r="AG157" s="77" t="str">
        <f t="shared" si="24"/>
        <v/>
      </c>
    </row>
    <row r="158" spans="1:33" s="72" customFormat="1" ht="78.75" x14ac:dyDescent="0.2">
      <c r="A158" s="67">
        <f t="shared" si="29"/>
        <v>153</v>
      </c>
      <c r="B158" s="76">
        <f>COUNTIF($F$6:$F158,$F158)</f>
        <v>153</v>
      </c>
      <c r="C158" s="76" t="str">
        <f t="shared" si="20"/>
        <v>153AI3B</v>
      </c>
      <c r="D158" s="76">
        <f>COUNTIF($H$6:$H158,$H158)</f>
        <v>14</v>
      </c>
      <c r="E158" s="76" t="str">
        <f t="shared" si="25"/>
        <v>14Prod Assembling LV</v>
      </c>
      <c r="F158" s="2" t="s">
        <v>605</v>
      </c>
      <c r="G158" s="22"/>
      <c r="H158" s="2" t="s">
        <v>23</v>
      </c>
      <c r="I158" s="3">
        <v>43371</v>
      </c>
      <c r="J158" s="2" t="s">
        <v>112</v>
      </c>
      <c r="K158" s="2" t="s">
        <v>1089</v>
      </c>
      <c r="L158" s="4"/>
      <c r="M158" s="4"/>
      <c r="N158" s="4" t="s">
        <v>913</v>
      </c>
      <c r="O158" s="2" t="s">
        <v>1928</v>
      </c>
      <c r="P158" s="2" t="s">
        <v>760</v>
      </c>
      <c r="Q158" s="4"/>
      <c r="R158" s="102"/>
      <c r="S158" s="102"/>
      <c r="T158" s="3">
        <v>43401</v>
      </c>
      <c r="U158" s="3"/>
      <c r="V158" s="3"/>
      <c r="W158" s="3"/>
      <c r="X158" s="80" t="str">
        <f t="shared" si="26"/>
        <v/>
      </c>
      <c r="Y158" s="80" t="str">
        <f t="shared" si="27"/>
        <v>a</v>
      </c>
      <c r="Z158" s="2"/>
      <c r="AA158" s="77" t="str">
        <f t="shared" si="28"/>
        <v>Open (Progress)</v>
      </c>
      <c r="AB158" s="77">
        <f t="shared" si="21"/>
        <v>2018</v>
      </c>
      <c r="AC158" s="77" t="str">
        <f>IFERROR(VLOOKUP(IF($P158="","",MONTH($I158)),List!$I:$J,2,0),"")</f>
        <v>September</v>
      </c>
      <c r="AD158" s="77" t="str">
        <f>IFERROR(VLOOKUP(F158,List!$D:$E,2,0),"")</f>
        <v>Audit Internal (3 Bulanan)</v>
      </c>
      <c r="AE158" s="78">
        <f t="shared" si="22"/>
        <v>0</v>
      </c>
      <c r="AF158" s="77" t="str">
        <f t="shared" si="23"/>
        <v>All</v>
      </c>
      <c r="AG158" s="77" t="str">
        <f t="shared" si="24"/>
        <v/>
      </c>
    </row>
    <row r="159" spans="1:33" s="72" customFormat="1" ht="142.5" x14ac:dyDescent="0.2">
      <c r="A159" s="67">
        <f t="shared" si="29"/>
        <v>154</v>
      </c>
      <c r="B159" s="76">
        <f>COUNTIF($F$6:$F159,$F159)</f>
        <v>1</v>
      </c>
      <c r="C159" s="76" t="str">
        <f t="shared" si="20"/>
        <v>1AIH</v>
      </c>
      <c r="D159" s="76">
        <f>COUNTIF($H$6:$H159,$H159)</f>
        <v>7</v>
      </c>
      <c r="E159" s="76" t="str">
        <f t="shared" si="25"/>
        <v>7PPIC</v>
      </c>
      <c r="F159" s="2" t="s">
        <v>606</v>
      </c>
      <c r="G159" s="22"/>
      <c r="H159" s="2" t="s">
        <v>20</v>
      </c>
      <c r="I159" s="3">
        <v>43108</v>
      </c>
      <c r="J159" s="2"/>
      <c r="K159" s="2" t="s">
        <v>1089</v>
      </c>
      <c r="L159" s="4" t="s">
        <v>1098</v>
      </c>
      <c r="M159" s="4" t="s">
        <v>1099</v>
      </c>
      <c r="N159" s="4" t="s">
        <v>1282</v>
      </c>
      <c r="O159" s="2" t="s">
        <v>1926</v>
      </c>
      <c r="P159" s="2"/>
      <c r="Q159" s="4"/>
      <c r="R159" s="102"/>
      <c r="S159" s="102"/>
      <c r="T159" s="3"/>
      <c r="U159" s="3"/>
      <c r="V159" s="3"/>
      <c r="W159" s="3"/>
      <c r="X159" s="80" t="str">
        <f t="shared" si="26"/>
        <v/>
      </c>
      <c r="Y159" s="80" t="str">
        <f t="shared" si="27"/>
        <v/>
      </c>
      <c r="Z159" s="2"/>
      <c r="AA159" s="77" t="str">
        <f t="shared" si="28"/>
        <v/>
      </c>
      <c r="AB159" s="77" t="str">
        <f t="shared" si="21"/>
        <v/>
      </c>
      <c r="AC159" s="77" t="str">
        <f>IFERROR(VLOOKUP(IF($P159="","",MONTH($I159)),List!$I:$J,2,0),"")</f>
        <v/>
      </c>
      <c r="AD159" s="77" t="str">
        <f>IFERROR(VLOOKUP(F159,List!$D:$E,2,0),"")</f>
        <v>Audit Internal (Harian)</v>
      </c>
      <c r="AE159" s="78">
        <f t="shared" si="22"/>
        <v>0</v>
      </c>
      <c r="AF159" s="77" t="str">
        <f t="shared" si="23"/>
        <v/>
      </c>
      <c r="AG159" s="77" t="str">
        <f t="shared" si="24"/>
        <v/>
      </c>
    </row>
    <row r="160" spans="1:33" s="72" customFormat="1" ht="71.25" x14ac:dyDescent="0.2">
      <c r="A160" s="67">
        <f t="shared" si="29"/>
        <v>155</v>
      </c>
      <c r="B160" s="76">
        <f>COUNTIF($F$6:$F160,$F160)</f>
        <v>2</v>
      </c>
      <c r="C160" s="76" t="str">
        <f t="shared" si="20"/>
        <v>2AIH</v>
      </c>
      <c r="D160" s="76">
        <f>COUNTIF($H$6:$H160,$H160)</f>
        <v>1</v>
      </c>
      <c r="E160" s="76" t="str">
        <f t="shared" si="25"/>
        <v>1Proyek</v>
      </c>
      <c r="F160" s="2" t="s">
        <v>606</v>
      </c>
      <c r="G160" s="22"/>
      <c r="H160" s="2" t="s">
        <v>36</v>
      </c>
      <c r="I160" s="3">
        <v>43159</v>
      </c>
      <c r="J160" s="2" t="s">
        <v>112</v>
      </c>
      <c r="K160" s="2" t="s">
        <v>1090</v>
      </c>
      <c r="L160" s="4" t="s">
        <v>1100</v>
      </c>
      <c r="M160" s="4"/>
      <c r="N160" s="4" t="s">
        <v>1283</v>
      </c>
      <c r="O160" s="2" t="s">
        <v>1928</v>
      </c>
      <c r="P160" s="2" t="s">
        <v>1477</v>
      </c>
      <c r="Q160" s="4"/>
      <c r="R160" s="102" t="s">
        <v>1607</v>
      </c>
      <c r="S160" s="102"/>
      <c r="T160" s="3">
        <v>43164</v>
      </c>
      <c r="U160" s="3"/>
      <c r="V160" s="3"/>
      <c r="W160" s="3"/>
      <c r="X160" s="80" t="str">
        <f t="shared" si="26"/>
        <v/>
      </c>
      <c r="Y160" s="80" t="str">
        <f t="shared" si="27"/>
        <v>a</v>
      </c>
      <c r="Z160" s="2"/>
      <c r="AA160" s="77" t="str">
        <f t="shared" si="28"/>
        <v>Open (Progress)</v>
      </c>
      <c r="AB160" s="77">
        <f t="shared" si="21"/>
        <v>2018</v>
      </c>
      <c r="AC160" s="77" t="str">
        <f>IFERROR(VLOOKUP(IF($P160="","",MONTH($I160)),List!$I:$J,2,0),"")</f>
        <v>Februari</v>
      </c>
      <c r="AD160" s="77" t="str">
        <f>IFERROR(VLOOKUP(F160,List!$D:$E,2,0),"")</f>
        <v>Audit Internal (Harian)</v>
      </c>
      <c r="AE160" s="78">
        <f t="shared" si="22"/>
        <v>0</v>
      </c>
      <c r="AF160" s="77" t="str">
        <f t="shared" si="23"/>
        <v>All</v>
      </c>
      <c r="AG160" s="77" t="str">
        <f t="shared" si="24"/>
        <v/>
      </c>
    </row>
    <row r="161" spans="1:33" s="72" customFormat="1" ht="128.25" x14ac:dyDescent="0.2">
      <c r="A161" s="67">
        <f t="shared" si="29"/>
        <v>156</v>
      </c>
      <c r="B161" s="76">
        <f>COUNTIF($F$6:$F161,$F161)</f>
        <v>3</v>
      </c>
      <c r="C161" s="76" t="str">
        <f t="shared" si="20"/>
        <v>3AIH</v>
      </c>
      <c r="D161" s="76">
        <f>COUNTIF($H$6:$H161,$H161)</f>
        <v>8</v>
      </c>
      <c r="E161" s="76" t="str">
        <f t="shared" si="25"/>
        <v>8PPIC</v>
      </c>
      <c r="F161" s="2" t="s">
        <v>606</v>
      </c>
      <c r="G161" s="22"/>
      <c r="H161" s="2" t="s">
        <v>20</v>
      </c>
      <c r="I161" s="3">
        <v>43164</v>
      </c>
      <c r="J161" s="2" t="s">
        <v>112</v>
      </c>
      <c r="K161" s="2" t="s">
        <v>1090</v>
      </c>
      <c r="L161" s="4" t="s">
        <v>1102</v>
      </c>
      <c r="M161" s="4"/>
      <c r="N161" s="4" t="s">
        <v>1945</v>
      </c>
      <c r="O161" s="2" t="s">
        <v>1928</v>
      </c>
      <c r="P161" s="2" t="s">
        <v>1479</v>
      </c>
      <c r="Q161" s="4" t="s">
        <v>1608</v>
      </c>
      <c r="R161" s="102" t="s">
        <v>1609</v>
      </c>
      <c r="S161" s="102"/>
      <c r="T161" s="3">
        <v>43190</v>
      </c>
      <c r="U161" s="3">
        <v>43566</v>
      </c>
      <c r="V161" s="3"/>
      <c r="W161" s="3"/>
      <c r="X161" s="80" t="str">
        <f t="shared" si="26"/>
        <v/>
      </c>
      <c r="Y161" s="80" t="str">
        <f t="shared" si="27"/>
        <v>a</v>
      </c>
      <c r="Z161" s="2"/>
      <c r="AA161" s="77" t="str">
        <f t="shared" si="28"/>
        <v>Reschedule 1x</v>
      </c>
      <c r="AB161" s="77">
        <f t="shared" si="21"/>
        <v>2018</v>
      </c>
      <c r="AC161" s="77" t="str">
        <f>IFERROR(VLOOKUP(IF($P161="","",MONTH($I161)),List!$I:$J,2,0),"")</f>
        <v>Maret</v>
      </c>
      <c r="AD161" s="77" t="str">
        <f>IFERROR(VLOOKUP(F161,List!$D:$E,2,0),"")</f>
        <v>Audit Internal (Harian)</v>
      </c>
      <c r="AE161" s="78">
        <f t="shared" si="22"/>
        <v>0</v>
      </c>
      <c r="AF161" s="77" t="str">
        <f t="shared" si="23"/>
        <v>All</v>
      </c>
      <c r="AG161" s="77" t="str">
        <f t="shared" si="24"/>
        <v/>
      </c>
    </row>
    <row r="162" spans="1:33" s="72" customFormat="1" ht="57" x14ac:dyDescent="0.2">
      <c r="A162" s="67">
        <f t="shared" si="29"/>
        <v>157</v>
      </c>
      <c r="B162" s="76">
        <f>COUNTIF($F$6:$F162,$F162)</f>
        <v>4</v>
      </c>
      <c r="C162" s="76" t="str">
        <f t="shared" si="20"/>
        <v>4AIH</v>
      </c>
      <c r="D162" s="76">
        <f>COUNTIF($H$6:$H162,$H162)</f>
        <v>9</v>
      </c>
      <c r="E162" s="76" t="str">
        <f t="shared" si="25"/>
        <v>9PPIC</v>
      </c>
      <c r="F162" s="2" t="s">
        <v>606</v>
      </c>
      <c r="G162" s="22"/>
      <c r="H162" s="2" t="s">
        <v>20</v>
      </c>
      <c r="I162" s="3">
        <v>43164</v>
      </c>
      <c r="J162" s="2" t="s">
        <v>112</v>
      </c>
      <c r="K162" s="2" t="s">
        <v>1090</v>
      </c>
      <c r="L162" s="4" t="s">
        <v>1103</v>
      </c>
      <c r="M162" s="4" t="s">
        <v>1104</v>
      </c>
      <c r="N162" s="4" t="s">
        <v>1286</v>
      </c>
      <c r="O162" s="2" t="s">
        <v>1928</v>
      </c>
      <c r="P162" s="2" t="s">
        <v>1480</v>
      </c>
      <c r="Q162" s="4"/>
      <c r="R162" s="102"/>
      <c r="S162" s="102"/>
      <c r="T162" s="3">
        <v>43194</v>
      </c>
      <c r="U162" s="3">
        <v>43566</v>
      </c>
      <c r="V162" s="3"/>
      <c r="W162" s="3"/>
      <c r="X162" s="80" t="str">
        <f t="shared" si="26"/>
        <v/>
      </c>
      <c r="Y162" s="80" t="str">
        <f t="shared" si="27"/>
        <v>a</v>
      </c>
      <c r="Z162" s="2"/>
      <c r="AA162" s="77" t="str">
        <f t="shared" si="28"/>
        <v>Reschedule 1x</v>
      </c>
      <c r="AB162" s="77">
        <f t="shared" si="21"/>
        <v>2018</v>
      </c>
      <c r="AC162" s="77" t="str">
        <f>IFERROR(VLOOKUP(IF($P162="","",MONTH($I162)),List!$I:$J,2,0),"")</f>
        <v>Maret</v>
      </c>
      <c r="AD162" s="77" t="str">
        <f>IFERROR(VLOOKUP(F162,List!$D:$E,2,0),"")</f>
        <v>Audit Internal (Harian)</v>
      </c>
      <c r="AE162" s="78">
        <f t="shared" si="22"/>
        <v>0</v>
      </c>
      <c r="AF162" s="77" t="str">
        <f t="shared" si="23"/>
        <v>All</v>
      </c>
      <c r="AG162" s="77" t="str">
        <f t="shared" si="24"/>
        <v/>
      </c>
    </row>
    <row r="163" spans="1:33" s="72" customFormat="1" ht="71.25" x14ac:dyDescent="0.2">
      <c r="A163" s="67">
        <f t="shared" si="29"/>
        <v>158</v>
      </c>
      <c r="B163" s="76">
        <f>COUNTIF($F$6:$F163,$F163)</f>
        <v>5</v>
      </c>
      <c r="C163" s="76" t="str">
        <f t="shared" si="20"/>
        <v>5AIH</v>
      </c>
      <c r="D163" s="76">
        <f>COUNTIF($H$6:$H163,$H163)</f>
        <v>10</v>
      </c>
      <c r="E163" s="76" t="str">
        <f t="shared" si="25"/>
        <v>10PPIC</v>
      </c>
      <c r="F163" s="2" t="s">
        <v>606</v>
      </c>
      <c r="G163" s="22"/>
      <c r="H163" s="2" t="s">
        <v>20</v>
      </c>
      <c r="I163" s="3">
        <v>43164</v>
      </c>
      <c r="J163" s="2" t="s">
        <v>112</v>
      </c>
      <c r="K163" s="2" t="s">
        <v>1090</v>
      </c>
      <c r="L163" s="4" t="s">
        <v>1105</v>
      </c>
      <c r="M163" s="4"/>
      <c r="N163" s="4" t="s">
        <v>1287</v>
      </c>
      <c r="O163" s="2" t="s">
        <v>1928</v>
      </c>
      <c r="P163" s="2" t="s">
        <v>1481</v>
      </c>
      <c r="Q163" s="4"/>
      <c r="R163" s="102"/>
      <c r="S163" s="102"/>
      <c r="T163" s="3">
        <v>43194</v>
      </c>
      <c r="U163" s="3">
        <v>43566</v>
      </c>
      <c r="V163" s="3"/>
      <c r="W163" s="3"/>
      <c r="X163" s="80" t="str">
        <f t="shared" si="26"/>
        <v/>
      </c>
      <c r="Y163" s="80" t="str">
        <f t="shared" si="27"/>
        <v>a</v>
      </c>
      <c r="Z163" s="2"/>
      <c r="AA163" s="77" t="str">
        <f t="shared" si="28"/>
        <v>Reschedule 1x</v>
      </c>
      <c r="AB163" s="77">
        <f t="shared" si="21"/>
        <v>2018</v>
      </c>
      <c r="AC163" s="77" t="str">
        <f>IFERROR(VLOOKUP(IF($P163="","",MONTH($I163)),List!$I:$J,2,0),"")</f>
        <v>Maret</v>
      </c>
      <c r="AD163" s="77" t="str">
        <f>IFERROR(VLOOKUP(F163,List!$D:$E,2,0),"")</f>
        <v>Audit Internal (Harian)</v>
      </c>
      <c r="AE163" s="78">
        <f t="shared" si="22"/>
        <v>0</v>
      </c>
      <c r="AF163" s="77" t="str">
        <f t="shared" si="23"/>
        <v>All</v>
      </c>
      <c r="AG163" s="77" t="str">
        <f t="shared" si="24"/>
        <v/>
      </c>
    </row>
    <row r="164" spans="1:33" s="72" customFormat="1" ht="31.5" x14ac:dyDescent="0.2">
      <c r="A164" s="67">
        <f t="shared" si="29"/>
        <v>159</v>
      </c>
      <c r="B164" s="76">
        <f>COUNTIF($F$6:$F164,$F164)</f>
        <v>6</v>
      </c>
      <c r="C164" s="76" t="str">
        <f t="shared" si="20"/>
        <v>6AIH</v>
      </c>
      <c r="D164" s="76">
        <f>COUNTIF($H$6:$H164,$H164)</f>
        <v>11</v>
      </c>
      <c r="E164" s="76" t="str">
        <f t="shared" si="25"/>
        <v>11PPIC</v>
      </c>
      <c r="F164" s="2" t="s">
        <v>606</v>
      </c>
      <c r="G164" s="22"/>
      <c r="H164" s="2" t="s">
        <v>20</v>
      </c>
      <c r="I164" s="3">
        <v>43164</v>
      </c>
      <c r="J164" s="2" t="s">
        <v>112</v>
      </c>
      <c r="K164" s="2" t="s">
        <v>1090</v>
      </c>
      <c r="L164" s="4" t="s">
        <v>1101</v>
      </c>
      <c r="M164" s="4"/>
      <c r="N164" s="4" t="s">
        <v>1284</v>
      </c>
      <c r="O164" s="2" t="s">
        <v>1928</v>
      </c>
      <c r="P164" s="2" t="s">
        <v>1478</v>
      </c>
      <c r="Q164" s="4"/>
      <c r="R164" s="102"/>
      <c r="S164" s="102"/>
      <c r="T164" s="3">
        <v>43194</v>
      </c>
      <c r="U164" s="3">
        <v>43566</v>
      </c>
      <c r="V164" s="3"/>
      <c r="W164" s="3"/>
      <c r="X164" s="80" t="str">
        <f t="shared" si="26"/>
        <v/>
      </c>
      <c r="Y164" s="80" t="str">
        <f t="shared" si="27"/>
        <v>a</v>
      </c>
      <c r="Z164" s="2"/>
      <c r="AA164" s="77" t="str">
        <f t="shared" si="28"/>
        <v>Reschedule 1x</v>
      </c>
      <c r="AB164" s="77">
        <f t="shared" si="21"/>
        <v>2018</v>
      </c>
      <c r="AC164" s="77" t="str">
        <f>IFERROR(VLOOKUP(IF($P164="","",MONTH($I164)),List!$I:$J,2,0),"")</f>
        <v>Maret</v>
      </c>
      <c r="AD164" s="77" t="str">
        <f>IFERROR(VLOOKUP(F164,List!$D:$E,2,0),"")</f>
        <v>Audit Internal (Harian)</v>
      </c>
      <c r="AE164" s="78">
        <f t="shared" si="22"/>
        <v>0</v>
      </c>
      <c r="AF164" s="77" t="str">
        <f t="shared" si="23"/>
        <v>All</v>
      </c>
      <c r="AG164" s="77" t="str">
        <f t="shared" si="24"/>
        <v/>
      </c>
    </row>
    <row r="165" spans="1:33" s="72" customFormat="1" ht="99.75" x14ac:dyDescent="0.2">
      <c r="A165" s="67">
        <f t="shared" si="29"/>
        <v>160</v>
      </c>
      <c r="B165" s="76">
        <f>COUNTIF($F$6:$F165,$F165)</f>
        <v>7</v>
      </c>
      <c r="C165" s="76" t="str">
        <f t="shared" si="20"/>
        <v>7AIH</v>
      </c>
      <c r="D165" s="76">
        <f>COUNTIF($H$6:$H165,$H165)</f>
        <v>2</v>
      </c>
      <c r="E165" s="76" t="str">
        <f t="shared" si="25"/>
        <v>2Prod Copper</v>
      </c>
      <c r="F165" s="2" t="s">
        <v>606</v>
      </c>
      <c r="G165" s="22"/>
      <c r="H165" s="2" t="s">
        <v>22</v>
      </c>
      <c r="I165" s="3">
        <v>43167</v>
      </c>
      <c r="J165" s="2" t="s">
        <v>112</v>
      </c>
      <c r="K165" s="2" t="s">
        <v>1090</v>
      </c>
      <c r="L165" s="4" t="s">
        <v>1106</v>
      </c>
      <c r="M165" s="4" t="s">
        <v>1107</v>
      </c>
      <c r="N165" s="4" t="s">
        <v>1290</v>
      </c>
      <c r="O165" s="2" t="s">
        <v>1928</v>
      </c>
      <c r="P165" s="2" t="s">
        <v>1482</v>
      </c>
      <c r="Q165" s="4"/>
      <c r="R165" s="102"/>
      <c r="S165" s="102"/>
      <c r="T165" s="3">
        <v>43197</v>
      </c>
      <c r="U165" s="3"/>
      <c r="V165" s="110"/>
      <c r="W165" s="3"/>
      <c r="X165" s="80" t="str">
        <f t="shared" si="26"/>
        <v/>
      </c>
      <c r="Y165" s="80" t="str">
        <f t="shared" si="27"/>
        <v>a</v>
      </c>
      <c r="Z165" s="2"/>
      <c r="AA165" s="77" t="str">
        <f t="shared" si="28"/>
        <v>Open (Progress)</v>
      </c>
      <c r="AB165" s="77">
        <f t="shared" si="21"/>
        <v>2018</v>
      </c>
      <c r="AC165" s="77" t="str">
        <f>IFERROR(VLOOKUP(IF($P165="","",MONTH($I165)),List!$I:$J,2,0),"")</f>
        <v>Maret</v>
      </c>
      <c r="AD165" s="77" t="str">
        <f>IFERROR(VLOOKUP(F165,List!$D:$E,2,0),"")</f>
        <v>Audit Internal (Harian)</v>
      </c>
      <c r="AE165" s="78">
        <f t="shared" si="22"/>
        <v>0</v>
      </c>
      <c r="AF165" s="77" t="str">
        <f t="shared" si="23"/>
        <v>All</v>
      </c>
      <c r="AG165" s="77" t="str">
        <f t="shared" si="24"/>
        <v/>
      </c>
    </row>
    <row r="166" spans="1:33" s="72" customFormat="1" ht="85.5" x14ac:dyDescent="0.2">
      <c r="A166" s="67">
        <f t="shared" si="29"/>
        <v>161</v>
      </c>
      <c r="B166" s="76">
        <f>COUNTIF($F$6:$F166,$F166)</f>
        <v>8</v>
      </c>
      <c r="C166" s="76" t="str">
        <f t="shared" si="20"/>
        <v>8AIH</v>
      </c>
      <c r="D166" s="76">
        <f>COUNTIF($H$6:$H166,$H166)</f>
        <v>3</v>
      </c>
      <c r="E166" s="76" t="str">
        <f t="shared" si="25"/>
        <v>3Prod Copper</v>
      </c>
      <c r="F166" s="2" t="s">
        <v>606</v>
      </c>
      <c r="G166" s="22"/>
      <c r="H166" s="2" t="s">
        <v>22</v>
      </c>
      <c r="I166" s="3">
        <v>43167</v>
      </c>
      <c r="J166" s="2" t="s">
        <v>112</v>
      </c>
      <c r="K166" s="2" t="s">
        <v>1090</v>
      </c>
      <c r="L166" s="4" t="s">
        <v>1108</v>
      </c>
      <c r="M166" s="4" t="s">
        <v>1109</v>
      </c>
      <c r="N166" s="4" t="s">
        <v>1291</v>
      </c>
      <c r="O166" s="2" t="s">
        <v>1928</v>
      </c>
      <c r="P166" s="2" t="s">
        <v>1483</v>
      </c>
      <c r="Q166" s="4" t="s">
        <v>1610</v>
      </c>
      <c r="R166" s="102" t="s">
        <v>1611</v>
      </c>
      <c r="S166" s="102"/>
      <c r="T166" s="3">
        <v>43181</v>
      </c>
      <c r="U166" s="3">
        <v>43507</v>
      </c>
      <c r="V166" s="110"/>
      <c r="W166" s="3"/>
      <c r="X166" s="80" t="str">
        <f t="shared" si="26"/>
        <v/>
      </c>
      <c r="Y166" s="80" t="str">
        <f t="shared" si="27"/>
        <v>a</v>
      </c>
      <c r="Z166" s="2"/>
      <c r="AA166" s="77" t="str">
        <f t="shared" si="28"/>
        <v>Reschedule 1x</v>
      </c>
      <c r="AB166" s="77">
        <f t="shared" si="21"/>
        <v>2018</v>
      </c>
      <c r="AC166" s="77" t="str">
        <f>IFERROR(VLOOKUP(IF($P166="","",MONTH($I166)),List!$I:$J,2,0),"")</f>
        <v>Maret</v>
      </c>
      <c r="AD166" s="77" t="str">
        <f>IFERROR(VLOOKUP(F166,List!$D:$E,2,0),"")</f>
        <v>Audit Internal (Harian)</v>
      </c>
      <c r="AE166" s="78">
        <f t="shared" si="22"/>
        <v>0</v>
      </c>
      <c r="AF166" s="77" t="str">
        <f t="shared" si="23"/>
        <v>All</v>
      </c>
      <c r="AG166" s="77" t="str">
        <f t="shared" si="24"/>
        <v/>
      </c>
    </row>
    <row r="167" spans="1:33" s="72" customFormat="1" ht="57" x14ac:dyDescent="0.2">
      <c r="A167" s="67">
        <f t="shared" si="29"/>
        <v>162</v>
      </c>
      <c r="B167" s="76">
        <f>COUNTIF($F$6:$F167,$F167)</f>
        <v>9</v>
      </c>
      <c r="C167" s="76" t="str">
        <f t="shared" si="20"/>
        <v>9AIH</v>
      </c>
      <c r="D167" s="76">
        <f>COUNTIF($H$6:$H167,$H167)</f>
        <v>4</v>
      </c>
      <c r="E167" s="76" t="str">
        <f t="shared" si="25"/>
        <v>4Prod Copper</v>
      </c>
      <c r="F167" s="2" t="s">
        <v>606</v>
      </c>
      <c r="G167" s="22"/>
      <c r="H167" s="2" t="s">
        <v>22</v>
      </c>
      <c r="I167" s="3">
        <v>43167</v>
      </c>
      <c r="J167" s="2" t="s">
        <v>112</v>
      </c>
      <c r="K167" s="2" t="s">
        <v>1090</v>
      </c>
      <c r="L167" s="4" t="s">
        <v>1110</v>
      </c>
      <c r="M167" s="4" t="s">
        <v>1111</v>
      </c>
      <c r="N167" s="4" t="s">
        <v>1292</v>
      </c>
      <c r="O167" s="2" t="s">
        <v>1928</v>
      </c>
      <c r="P167" s="2" t="s">
        <v>1484</v>
      </c>
      <c r="Q167" s="4" t="s">
        <v>1612</v>
      </c>
      <c r="R167" s="102" t="s">
        <v>1613</v>
      </c>
      <c r="S167" s="102"/>
      <c r="T167" s="3">
        <v>43181</v>
      </c>
      <c r="U167" s="3"/>
      <c r="V167" s="110"/>
      <c r="W167" s="3"/>
      <c r="X167" s="80" t="str">
        <f t="shared" si="26"/>
        <v/>
      </c>
      <c r="Y167" s="80" t="str">
        <f t="shared" si="27"/>
        <v>a</v>
      </c>
      <c r="Z167" s="2"/>
      <c r="AA167" s="77" t="str">
        <f t="shared" si="28"/>
        <v>Open (Progress)</v>
      </c>
      <c r="AB167" s="77">
        <f t="shared" si="21"/>
        <v>2018</v>
      </c>
      <c r="AC167" s="77" t="str">
        <f>IFERROR(VLOOKUP(IF($P167="","",MONTH($I167)),List!$I:$J,2,0),"")</f>
        <v>Maret</v>
      </c>
      <c r="AD167" s="77" t="str">
        <f>IFERROR(VLOOKUP(F167,List!$D:$E,2,0),"")</f>
        <v>Audit Internal (Harian)</v>
      </c>
      <c r="AE167" s="78">
        <f t="shared" si="22"/>
        <v>0</v>
      </c>
      <c r="AF167" s="77" t="str">
        <f t="shared" si="23"/>
        <v>All</v>
      </c>
      <c r="AG167" s="77" t="str">
        <f t="shared" si="24"/>
        <v/>
      </c>
    </row>
    <row r="168" spans="1:33" s="72" customFormat="1" ht="128.25" x14ac:dyDescent="0.2">
      <c r="A168" s="67">
        <f t="shared" si="29"/>
        <v>163</v>
      </c>
      <c r="B168" s="76">
        <f>COUNTIF($F$6:$F168,$F168)</f>
        <v>10</v>
      </c>
      <c r="C168" s="76" t="str">
        <f t="shared" si="20"/>
        <v>10AIH</v>
      </c>
      <c r="D168" s="76">
        <f>COUNTIF($H$6:$H168,$H168)</f>
        <v>5</v>
      </c>
      <c r="E168" s="76" t="str">
        <f t="shared" si="25"/>
        <v>5Prod Copper</v>
      </c>
      <c r="F168" s="2" t="s">
        <v>606</v>
      </c>
      <c r="G168" s="22"/>
      <c r="H168" s="2" t="s">
        <v>22</v>
      </c>
      <c r="I168" s="3">
        <v>43167</v>
      </c>
      <c r="J168" s="2" t="s">
        <v>112</v>
      </c>
      <c r="K168" s="2" t="s">
        <v>1090</v>
      </c>
      <c r="L168" s="4" t="s">
        <v>1113</v>
      </c>
      <c r="M168" s="4"/>
      <c r="N168" s="4" t="s">
        <v>1295</v>
      </c>
      <c r="O168" s="2" t="s">
        <v>1928</v>
      </c>
      <c r="P168" s="2" t="s">
        <v>1485</v>
      </c>
      <c r="Q168" s="4" t="s">
        <v>1614</v>
      </c>
      <c r="R168" s="102" t="s">
        <v>1615</v>
      </c>
      <c r="S168" s="102"/>
      <c r="T168" s="3">
        <v>43181</v>
      </c>
      <c r="U168" s="3">
        <v>43561</v>
      </c>
      <c r="V168" s="3"/>
      <c r="W168" s="3"/>
      <c r="X168" s="80" t="str">
        <f t="shared" si="26"/>
        <v/>
      </c>
      <c r="Y168" s="80" t="str">
        <f t="shared" si="27"/>
        <v>a</v>
      </c>
      <c r="Z168" s="2"/>
      <c r="AA168" s="77" t="str">
        <f t="shared" si="28"/>
        <v>Reschedule 1x</v>
      </c>
      <c r="AB168" s="77">
        <f t="shared" si="21"/>
        <v>2018</v>
      </c>
      <c r="AC168" s="77" t="str">
        <f>IFERROR(VLOOKUP(IF($P168="","",MONTH($I168)),List!$I:$J,2,0),"")</f>
        <v>Maret</v>
      </c>
      <c r="AD168" s="77" t="str">
        <f>IFERROR(VLOOKUP(F168,List!$D:$E,2,0),"")</f>
        <v>Audit Internal (Harian)</v>
      </c>
      <c r="AE168" s="78">
        <f t="shared" si="22"/>
        <v>0</v>
      </c>
      <c r="AF168" s="77" t="str">
        <f t="shared" si="23"/>
        <v>All</v>
      </c>
      <c r="AG168" s="77" t="str">
        <f t="shared" si="24"/>
        <v/>
      </c>
    </row>
    <row r="169" spans="1:33" s="72" customFormat="1" ht="47.25" x14ac:dyDescent="0.2">
      <c r="A169" s="67">
        <f t="shared" si="29"/>
        <v>164</v>
      </c>
      <c r="B169" s="76">
        <f>COUNTIF($F$6:$F169,$F169)</f>
        <v>11</v>
      </c>
      <c r="C169" s="76" t="str">
        <f t="shared" si="20"/>
        <v>11AIH</v>
      </c>
      <c r="D169" s="76">
        <f>COUNTIF($H$6:$H169,$H169)</f>
        <v>6</v>
      </c>
      <c r="E169" s="76" t="str">
        <f t="shared" si="25"/>
        <v>6Prod Copper</v>
      </c>
      <c r="F169" s="2" t="s">
        <v>606</v>
      </c>
      <c r="G169" s="22"/>
      <c r="H169" s="2" t="s">
        <v>22</v>
      </c>
      <c r="I169" s="3">
        <v>43167</v>
      </c>
      <c r="J169" s="2"/>
      <c r="K169" s="2" t="s">
        <v>1090</v>
      </c>
      <c r="L169" s="4" t="s">
        <v>1101</v>
      </c>
      <c r="M169" s="4"/>
      <c r="N169" s="4" t="s">
        <v>1288</v>
      </c>
      <c r="O169" s="2" t="s">
        <v>1926</v>
      </c>
      <c r="P169" s="2"/>
      <c r="Q169" s="4"/>
      <c r="R169" s="102"/>
      <c r="S169" s="102"/>
      <c r="T169" s="3">
        <v>43203</v>
      </c>
      <c r="U169" s="3"/>
      <c r="V169" s="3"/>
      <c r="W169" s="3"/>
      <c r="X169" s="80" t="str">
        <f t="shared" si="26"/>
        <v/>
      </c>
      <c r="Y169" s="80" t="str">
        <f t="shared" si="27"/>
        <v/>
      </c>
      <c r="Z169" s="2"/>
      <c r="AA169" s="77" t="str">
        <f t="shared" si="28"/>
        <v/>
      </c>
      <c r="AB169" s="77" t="str">
        <f t="shared" si="21"/>
        <v/>
      </c>
      <c r="AC169" s="77" t="str">
        <f>IFERROR(VLOOKUP(IF($P169="","",MONTH($I169)),List!$I:$J,2,0),"")</f>
        <v/>
      </c>
      <c r="AD169" s="77" t="str">
        <f>IFERROR(VLOOKUP(F169,List!$D:$E,2,0),"")</f>
        <v>Audit Internal (Harian)</v>
      </c>
      <c r="AE169" s="78">
        <f t="shared" si="22"/>
        <v>0</v>
      </c>
      <c r="AF169" s="77" t="str">
        <f t="shared" si="23"/>
        <v/>
      </c>
      <c r="AG169" s="77" t="str">
        <f t="shared" si="24"/>
        <v/>
      </c>
    </row>
    <row r="170" spans="1:33" s="72" customFormat="1" ht="47.25" x14ac:dyDescent="0.2">
      <c r="A170" s="67">
        <f t="shared" si="29"/>
        <v>165</v>
      </c>
      <c r="B170" s="76">
        <f>COUNTIF($F$6:$F170,$F170)</f>
        <v>12</v>
      </c>
      <c r="C170" s="76" t="str">
        <f t="shared" si="20"/>
        <v>12AIH</v>
      </c>
      <c r="D170" s="76">
        <f>COUNTIF($H$6:$H170,$H170)</f>
        <v>7</v>
      </c>
      <c r="E170" s="76" t="str">
        <f t="shared" si="25"/>
        <v>7Prod Copper</v>
      </c>
      <c r="F170" s="2" t="s">
        <v>606</v>
      </c>
      <c r="G170" s="22"/>
      <c r="H170" s="2" t="s">
        <v>22</v>
      </c>
      <c r="I170" s="3">
        <v>43167</v>
      </c>
      <c r="J170" s="2"/>
      <c r="K170" s="2" t="s">
        <v>1090</v>
      </c>
      <c r="L170" s="4" t="s">
        <v>1102</v>
      </c>
      <c r="M170" s="4"/>
      <c r="N170" s="4" t="s">
        <v>1289</v>
      </c>
      <c r="O170" s="2" t="s">
        <v>1926</v>
      </c>
      <c r="P170" s="2"/>
      <c r="Q170" s="4"/>
      <c r="R170" s="102"/>
      <c r="S170" s="102"/>
      <c r="T170" s="3"/>
      <c r="U170" s="3"/>
      <c r="V170" s="3"/>
      <c r="W170" s="3"/>
      <c r="X170" s="80" t="str">
        <f t="shared" si="26"/>
        <v/>
      </c>
      <c r="Y170" s="80" t="str">
        <f t="shared" si="27"/>
        <v/>
      </c>
      <c r="Z170" s="2"/>
      <c r="AA170" s="77" t="str">
        <f t="shared" si="28"/>
        <v/>
      </c>
      <c r="AB170" s="77" t="str">
        <f t="shared" si="21"/>
        <v/>
      </c>
      <c r="AC170" s="77" t="str">
        <f>IFERROR(VLOOKUP(IF($P170="","",MONTH($I170)),List!$I:$J,2,0),"")</f>
        <v/>
      </c>
      <c r="AD170" s="77" t="str">
        <f>IFERROR(VLOOKUP(F170,List!$D:$E,2,0),"")</f>
        <v>Audit Internal (Harian)</v>
      </c>
      <c r="AE170" s="78">
        <f t="shared" si="22"/>
        <v>0</v>
      </c>
      <c r="AF170" s="77" t="str">
        <f t="shared" si="23"/>
        <v/>
      </c>
      <c r="AG170" s="77" t="str">
        <f t="shared" si="24"/>
        <v/>
      </c>
    </row>
    <row r="171" spans="1:33" s="72" customFormat="1" ht="47.25" x14ac:dyDescent="0.2">
      <c r="A171" s="67">
        <f t="shared" si="29"/>
        <v>166</v>
      </c>
      <c r="B171" s="76">
        <f>COUNTIF($F$6:$F171,$F171)</f>
        <v>13</v>
      </c>
      <c r="C171" s="76" t="str">
        <f t="shared" si="20"/>
        <v>13AIH</v>
      </c>
      <c r="D171" s="76">
        <f>COUNTIF($H$6:$H171,$H171)</f>
        <v>8</v>
      </c>
      <c r="E171" s="76" t="str">
        <f t="shared" si="25"/>
        <v>8Prod Copper</v>
      </c>
      <c r="F171" s="2" t="s">
        <v>606</v>
      </c>
      <c r="G171" s="22"/>
      <c r="H171" s="2" t="s">
        <v>22</v>
      </c>
      <c r="I171" s="3">
        <v>43167</v>
      </c>
      <c r="J171" s="2"/>
      <c r="K171" s="2" t="s">
        <v>1090</v>
      </c>
      <c r="L171" s="4" t="s">
        <v>1112</v>
      </c>
      <c r="M171" s="4"/>
      <c r="N171" s="4" t="s">
        <v>1293</v>
      </c>
      <c r="O171" s="2" t="s">
        <v>1926</v>
      </c>
      <c r="P171" s="2"/>
      <c r="Q171" s="4"/>
      <c r="R171" s="102"/>
      <c r="S171" s="102"/>
      <c r="T171" s="3"/>
      <c r="U171" s="3"/>
      <c r="V171" s="3"/>
      <c r="W171" s="3"/>
      <c r="X171" s="80" t="str">
        <f t="shared" si="26"/>
        <v/>
      </c>
      <c r="Y171" s="80" t="str">
        <f t="shared" si="27"/>
        <v/>
      </c>
      <c r="Z171" s="2"/>
      <c r="AA171" s="77" t="str">
        <f t="shared" si="28"/>
        <v/>
      </c>
      <c r="AB171" s="77" t="str">
        <f t="shared" si="21"/>
        <v/>
      </c>
      <c r="AC171" s="77" t="str">
        <f>IFERROR(VLOOKUP(IF($P171="","",MONTH($I171)),List!$I:$J,2,0),"")</f>
        <v/>
      </c>
      <c r="AD171" s="77" t="str">
        <f>IFERROR(VLOOKUP(F171,List!$D:$E,2,0),"")</f>
        <v>Audit Internal (Harian)</v>
      </c>
      <c r="AE171" s="78">
        <f t="shared" si="22"/>
        <v>0</v>
      </c>
      <c r="AF171" s="77" t="str">
        <f t="shared" si="23"/>
        <v/>
      </c>
      <c r="AG171" s="77" t="str">
        <f t="shared" si="24"/>
        <v/>
      </c>
    </row>
    <row r="172" spans="1:33" s="72" customFormat="1" ht="85.5" x14ac:dyDescent="0.2">
      <c r="A172" s="67">
        <f t="shared" si="29"/>
        <v>167</v>
      </c>
      <c r="B172" s="76">
        <f>COUNTIF($F$6:$F172,$F172)</f>
        <v>14</v>
      </c>
      <c r="C172" s="76" t="str">
        <f t="shared" si="20"/>
        <v>14AIH</v>
      </c>
      <c r="D172" s="76">
        <f>COUNTIF($H$6:$H172,$H172)</f>
        <v>9</v>
      </c>
      <c r="E172" s="76" t="str">
        <f t="shared" si="25"/>
        <v>9Prod Copper</v>
      </c>
      <c r="F172" s="2" t="s">
        <v>606</v>
      </c>
      <c r="G172" s="22"/>
      <c r="H172" s="2" t="s">
        <v>22</v>
      </c>
      <c r="I172" s="3">
        <v>43167</v>
      </c>
      <c r="J172" s="2"/>
      <c r="K172" s="2" t="s">
        <v>1090</v>
      </c>
      <c r="L172" s="4" t="s">
        <v>1112</v>
      </c>
      <c r="M172" s="4"/>
      <c r="N172" s="4" t="s">
        <v>1294</v>
      </c>
      <c r="O172" s="2" t="s">
        <v>1926</v>
      </c>
      <c r="P172" s="2"/>
      <c r="Q172" s="4"/>
      <c r="R172" s="102"/>
      <c r="S172" s="102"/>
      <c r="T172" s="3"/>
      <c r="U172" s="3"/>
      <c r="V172" s="3"/>
      <c r="W172" s="3"/>
      <c r="X172" s="80" t="str">
        <f t="shared" si="26"/>
        <v/>
      </c>
      <c r="Y172" s="80" t="str">
        <f t="shared" si="27"/>
        <v/>
      </c>
      <c r="Z172" s="2"/>
      <c r="AA172" s="77" t="str">
        <f t="shared" si="28"/>
        <v/>
      </c>
      <c r="AB172" s="77" t="str">
        <f t="shared" si="21"/>
        <v/>
      </c>
      <c r="AC172" s="77" t="str">
        <f>IFERROR(VLOOKUP(IF($P172="","",MONTH($I172)),List!$I:$J,2,0),"")</f>
        <v/>
      </c>
      <c r="AD172" s="77" t="str">
        <f>IFERROR(VLOOKUP(F172,List!$D:$E,2,0),"")</f>
        <v>Audit Internal (Harian)</v>
      </c>
      <c r="AE172" s="78">
        <f t="shared" si="22"/>
        <v>0</v>
      </c>
      <c r="AF172" s="77" t="str">
        <f t="shared" si="23"/>
        <v/>
      </c>
      <c r="AG172" s="77" t="str">
        <f t="shared" si="24"/>
        <v/>
      </c>
    </row>
    <row r="173" spans="1:33" s="72" customFormat="1" ht="78.75" x14ac:dyDescent="0.2">
      <c r="A173" s="67">
        <f t="shared" si="29"/>
        <v>168</v>
      </c>
      <c r="B173" s="76">
        <f>COUNTIF($F$6:$F173,$F173)</f>
        <v>15</v>
      </c>
      <c r="C173" s="76" t="str">
        <f t="shared" si="20"/>
        <v>15AIH</v>
      </c>
      <c r="D173" s="76">
        <f>COUNTIF($H$6:$H173,$H173)</f>
        <v>15</v>
      </c>
      <c r="E173" s="76" t="str">
        <f t="shared" si="25"/>
        <v>15Prod Assembling LV</v>
      </c>
      <c r="F173" s="2" t="s">
        <v>606</v>
      </c>
      <c r="G173" s="22"/>
      <c r="H173" s="2" t="s">
        <v>23</v>
      </c>
      <c r="I173" s="3">
        <v>43167</v>
      </c>
      <c r="J173" s="2"/>
      <c r="K173" s="2" t="s">
        <v>1089</v>
      </c>
      <c r="L173" s="4" t="s">
        <v>1114</v>
      </c>
      <c r="M173" s="4" t="s">
        <v>1109</v>
      </c>
      <c r="N173" s="4" t="s">
        <v>1296</v>
      </c>
      <c r="O173" s="2" t="s">
        <v>1926</v>
      </c>
      <c r="P173" s="2"/>
      <c r="Q173" s="4"/>
      <c r="R173" s="102"/>
      <c r="S173" s="102"/>
      <c r="T173" s="3"/>
      <c r="U173" s="3"/>
      <c r="V173" s="3"/>
      <c r="W173" s="3"/>
      <c r="X173" s="80" t="str">
        <f t="shared" si="26"/>
        <v/>
      </c>
      <c r="Y173" s="80" t="str">
        <f t="shared" si="27"/>
        <v/>
      </c>
      <c r="Z173" s="2"/>
      <c r="AA173" s="77" t="str">
        <f t="shared" si="28"/>
        <v/>
      </c>
      <c r="AB173" s="77" t="str">
        <f t="shared" si="21"/>
        <v/>
      </c>
      <c r="AC173" s="77" t="str">
        <f>IFERROR(VLOOKUP(IF($P173="","",MONTH($I173)),List!$I:$J,2,0),"")</f>
        <v/>
      </c>
      <c r="AD173" s="77" t="str">
        <f>IFERROR(VLOOKUP(F173,List!$D:$E,2,0),"")</f>
        <v>Audit Internal (Harian)</v>
      </c>
      <c r="AE173" s="78">
        <f t="shared" si="22"/>
        <v>0</v>
      </c>
      <c r="AF173" s="77" t="str">
        <f t="shared" si="23"/>
        <v/>
      </c>
      <c r="AG173" s="77" t="str">
        <f t="shared" si="24"/>
        <v/>
      </c>
    </row>
    <row r="174" spans="1:33" s="72" customFormat="1" ht="78.75" x14ac:dyDescent="0.2">
      <c r="A174" s="67">
        <f t="shared" si="29"/>
        <v>169</v>
      </c>
      <c r="B174" s="76">
        <f>COUNTIF($F$6:$F174,$F174)</f>
        <v>16</v>
      </c>
      <c r="C174" s="76" t="str">
        <f t="shared" si="20"/>
        <v>16AIH</v>
      </c>
      <c r="D174" s="76">
        <f>COUNTIF($H$6:$H174,$H174)</f>
        <v>16</v>
      </c>
      <c r="E174" s="76" t="str">
        <f t="shared" si="25"/>
        <v>16Prod Assembling LV</v>
      </c>
      <c r="F174" s="2" t="s">
        <v>606</v>
      </c>
      <c r="G174" s="22"/>
      <c r="H174" s="2" t="s">
        <v>23</v>
      </c>
      <c r="I174" s="3">
        <v>43167</v>
      </c>
      <c r="J174" s="2"/>
      <c r="K174" s="2" t="s">
        <v>1089</v>
      </c>
      <c r="L174" s="4" t="s">
        <v>1115</v>
      </c>
      <c r="M174" s="4" t="s">
        <v>1116</v>
      </c>
      <c r="N174" s="4" t="s">
        <v>1297</v>
      </c>
      <c r="O174" s="2" t="s">
        <v>1926</v>
      </c>
      <c r="P174" s="2"/>
      <c r="Q174" s="4"/>
      <c r="R174" s="102"/>
      <c r="S174" s="102"/>
      <c r="T174" s="3"/>
      <c r="U174" s="3"/>
      <c r="V174" s="3"/>
      <c r="W174" s="3"/>
      <c r="X174" s="80" t="str">
        <f t="shared" si="26"/>
        <v/>
      </c>
      <c r="Y174" s="80" t="str">
        <f t="shared" si="27"/>
        <v/>
      </c>
      <c r="Z174" s="2"/>
      <c r="AA174" s="77" t="str">
        <f t="shared" si="28"/>
        <v/>
      </c>
      <c r="AB174" s="77" t="str">
        <f t="shared" si="21"/>
        <v/>
      </c>
      <c r="AC174" s="77" t="str">
        <f>IFERROR(VLOOKUP(IF($P174="","",MONTH($I174)),List!$I:$J,2,0),"")</f>
        <v/>
      </c>
      <c r="AD174" s="77" t="str">
        <f>IFERROR(VLOOKUP(F174,List!$D:$E,2,0),"")</f>
        <v>Audit Internal (Harian)</v>
      </c>
      <c r="AE174" s="78">
        <f t="shared" si="22"/>
        <v>0</v>
      </c>
      <c r="AF174" s="77" t="str">
        <f t="shared" si="23"/>
        <v/>
      </c>
      <c r="AG174" s="77" t="str">
        <f t="shared" si="24"/>
        <v/>
      </c>
    </row>
    <row r="175" spans="1:33" s="72" customFormat="1" ht="78.75" x14ac:dyDescent="0.2">
      <c r="A175" s="67">
        <f t="shared" si="29"/>
        <v>170</v>
      </c>
      <c r="B175" s="76">
        <f>COUNTIF($F$6:$F175,$F175)</f>
        <v>17</v>
      </c>
      <c r="C175" s="76" t="str">
        <f t="shared" si="20"/>
        <v>17AIH</v>
      </c>
      <c r="D175" s="76">
        <f>COUNTIF($H$6:$H175,$H175)</f>
        <v>17</v>
      </c>
      <c r="E175" s="76" t="str">
        <f t="shared" si="25"/>
        <v>17Prod Assembling LV</v>
      </c>
      <c r="F175" s="2" t="s">
        <v>606</v>
      </c>
      <c r="G175" s="22"/>
      <c r="H175" s="2" t="s">
        <v>23</v>
      </c>
      <c r="I175" s="3">
        <v>43167</v>
      </c>
      <c r="J175" s="2"/>
      <c r="K175" s="2" t="s">
        <v>1089</v>
      </c>
      <c r="L175" s="4" t="s">
        <v>1117</v>
      </c>
      <c r="M175" s="4" t="s">
        <v>1118</v>
      </c>
      <c r="N175" s="4" t="s">
        <v>1298</v>
      </c>
      <c r="O175" s="2" t="s">
        <v>1926</v>
      </c>
      <c r="P175" s="2"/>
      <c r="Q175" s="4"/>
      <c r="R175" s="102"/>
      <c r="S175" s="102"/>
      <c r="T175" s="3"/>
      <c r="U175" s="3"/>
      <c r="V175" s="3"/>
      <c r="W175" s="3"/>
      <c r="X175" s="80" t="str">
        <f t="shared" si="26"/>
        <v/>
      </c>
      <c r="Y175" s="80" t="str">
        <f t="shared" si="27"/>
        <v/>
      </c>
      <c r="Z175" s="2"/>
      <c r="AA175" s="77" t="str">
        <f t="shared" si="28"/>
        <v/>
      </c>
      <c r="AB175" s="77" t="str">
        <f t="shared" si="21"/>
        <v/>
      </c>
      <c r="AC175" s="77" t="str">
        <f>IFERROR(VLOOKUP(IF($P175="","",MONTH($I175)),List!$I:$J,2,0),"")</f>
        <v/>
      </c>
      <c r="AD175" s="77" t="str">
        <f>IFERROR(VLOOKUP(F175,List!$D:$E,2,0),"")</f>
        <v>Audit Internal (Harian)</v>
      </c>
      <c r="AE175" s="78">
        <f t="shared" si="22"/>
        <v>0</v>
      </c>
      <c r="AF175" s="77" t="str">
        <f t="shared" si="23"/>
        <v/>
      </c>
      <c r="AG175" s="77" t="str">
        <f t="shared" si="24"/>
        <v/>
      </c>
    </row>
    <row r="176" spans="1:33" s="72" customFormat="1" ht="31.5" x14ac:dyDescent="0.2">
      <c r="A176" s="67">
        <f t="shared" si="29"/>
        <v>171</v>
      </c>
      <c r="B176" s="76">
        <f>COUNTIF($F$6:$F176,$F176)</f>
        <v>18</v>
      </c>
      <c r="C176" s="76" t="str">
        <f t="shared" si="20"/>
        <v>18AIH</v>
      </c>
      <c r="D176" s="76">
        <f>COUNTIF($H$6:$H176,$H176)</f>
        <v>15</v>
      </c>
      <c r="E176" s="76" t="str">
        <f t="shared" si="25"/>
        <v>15Prod PVC</v>
      </c>
      <c r="F176" s="2" t="s">
        <v>606</v>
      </c>
      <c r="G176" s="22"/>
      <c r="H176" s="2" t="s">
        <v>21</v>
      </c>
      <c r="I176" s="3">
        <v>43168</v>
      </c>
      <c r="J176" s="2" t="s">
        <v>112</v>
      </c>
      <c r="K176" s="2" t="s">
        <v>1090</v>
      </c>
      <c r="L176" s="4" t="s">
        <v>1119</v>
      </c>
      <c r="M176" s="4"/>
      <c r="N176" s="4" t="s">
        <v>1299</v>
      </c>
      <c r="O176" s="2" t="s">
        <v>1928</v>
      </c>
      <c r="P176" s="2" t="s">
        <v>1486</v>
      </c>
      <c r="Q176" s="4" t="s">
        <v>1616</v>
      </c>
      <c r="R176" s="102" t="s">
        <v>1617</v>
      </c>
      <c r="S176" s="102"/>
      <c r="T176" s="3">
        <v>43187</v>
      </c>
      <c r="U176" s="3"/>
      <c r="V176" s="3"/>
      <c r="W176" s="3"/>
      <c r="X176" s="80" t="str">
        <f t="shared" si="26"/>
        <v/>
      </c>
      <c r="Y176" s="80" t="str">
        <f t="shared" si="27"/>
        <v>a</v>
      </c>
      <c r="Z176" s="2"/>
      <c r="AA176" s="77" t="str">
        <f t="shared" si="28"/>
        <v>Open (Progress)</v>
      </c>
      <c r="AB176" s="77">
        <f t="shared" si="21"/>
        <v>2018</v>
      </c>
      <c r="AC176" s="77" t="str">
        <f>IFERROR(VLOOKUP(IF($P176="","",MONTH($I176)),List!$I:$J,2,0),"")</f>
        <v>Maret</v>
      </c>
      <c r="AD176" s="77" t="str">
        <f>IFERROR(VLOOKUP(F176,List!$D:$E,2,0),"")</f>
        <v>Audit Internal (Harian)</v>
      </c>
      <c r="AE176" s="78">
        <f t="shared" si="22"/>
        <v>0</v>
      </c>
      <c r="AF176" s="77" t="str">
        <f t="shared" si="23"/>
        <v>All</v>
      </c>
      <c r="AG176" s="77" t="str">
        <f t="shared" si="24"/>
        <v/>
      </c>
    </row>
    <row r="177" spans="1:33" s="72" customFormat="1" ht="42.75" x14ac:dyDescent="0.2">
      <c r="A177" s="67">
        <f t="shared" si="29"/>
        <v>172</v>
      </c>
      <c r="B177" s="76">
        <f>COUNTIF($F$6:$F177,$F177)</f>
        <v>19</v>
      </c>
      <c r="C177" s="76" t="str">
        <f t="shared" si="20"/>
        <v>19AIH</v>
      </c>
      <c r="D177" s="76">
        <f>COUNTIF($H$6:$H177,$H177)</f>
        <v>16</v>
      </c>
      <c r="E177" s="76" t="str">
        <f t="shared" si="25"/>
        <v>16Prod PVC</v>
      </c>
      <c r="F177" s="2" t="s">
        <v>606</v>
      </c>
      <c r="G177" s="22"/>
      <c r="H177" s="2" t="s">
        <v>21</v>
      </c>
      <c r="I177" s="3">
        <v>43168</v>
      </c>
      <c r="J177" s="2" t="s">
        <v>112</v>
      </c>
      <c r="K177" s="2" t="s">
        <v>1090</v>
      </c>
      <c r="L177" s="4" t="s">
        <v>1120</v>
      </c>
      <c r="M177" s="4"/>
      <c r="N177" s="4" t="s">
        <v>1300</v>
      </c>
      <c r="O177" s="2" t="s">
        <v>1928</v>
      </c>
      <c r="P177" s="2" t="s">
        <v>1487</v>
      </c>
      <c r="Q177" s="4" t="s">
        <v>1618</v>
      </c>
      <c r="R177" s="102" t="s">
        <v>1619</v>
      </c>
      <c r="S177" s="102"/>
      <c r="T177" s="3">
        <v>43187</v>
      </c>
      <c r="U177" s="3"/>
      <c r="V177" s="3"/>
      <c r="W177" s="3"/>
      <c r="X177" s="80" t="str">
        <f t="shared" si="26"/>
        <v/>
      </c>
      <c r="Y177" s="80" t="str">
        <f t="shared" si="27"/>
        <v>a</v>
      </c>
      <c r="Z177" s="2"/>
      <c r="AA177" s="77" t="str">
        <f t="shared" si="28"/>
        <v>Open (Progress)</v>
      </c>
      <c r="AB177" s="77">
        <f t="shared" si="21"/>
        <v>2018</v>
      </c>
      <c r="AC177" s="77" t="str">
        <f>IFERROR(VLOOKUP(IF($P177="","",MONTH($I177)),List!$I:$J,2,0),"")</f>
        <v>Maret</v>
      </c>
      <c r="AD177" s="77" t="str">
        <f>IFERROR(VLOOKUP(F177,List!$D:$E,2,0),"")</f>
        <v>Audit Internal (Harian)</v>
      </c>
      <c r="AE177" s="78">
        <f t="shared" si="22"/>
        <v>0</v>
      </c>
      <c r="AF177" s="77" t="str">
        <f t="shared" si="23"/>
        <v>All</v>
      </c>
      <c r="AG177" s="77" t="str">
        <f t="shared" si="24"/>
        <v/>
      </c>
    </row>
    <row r="178" spans="1:33" s="72" customFormat="1" ht="42.75" x14ac:dyDescent="0.2">
      <c r="A178" s="67">
        <f t="shared" si="29"/>
        <v>173</v>
      </c>
      <c r="B178" s="76">
        <f>COUNTIF($F$6:$F178,$F178)</f>
        <v>20</v>
      </c>
      <c r="C178" s="76" t="str">
        <f t="shared" si="20"/>
        <v>20AIH</v>
      </c>
      <c r="D178" s="76">
        <f>COUNTIF($H$6:$H178,$H178)</f>
        <v>17</v>
      </c>
      <c r="E178" s="76" t="str">
        <f t="shared" si="25"/>
        <v>17Prod PVC</v>
      </c>
      <c r="F178" s="2" t="s">
        <v>606</v>
      </c>
      <c r="G178" s="22"/>
      <c r="H178" s="2" t="s">
        <v>21</v>
      </c>
      <c r="I178" s="3">
        <v>43168</v>
      </c>
      <c r="J178" s="2" t="s">
        <v>112</v>
      </c>
      <c r="K178" s="2" t="s">
        <v>1090</v>
      </c>
      <c r="L178" s="4" t="s">
        <v>1121</v>
      </c>
      <c r="M178" s="4" t="s">
        <v>1122</v>
      </c>
      <c r="N178" s="4" t="s">
        <v>1305</v>
      </c>
      <c r="O178" s="2" t="s">
        <v>1928</v>
      </c>
      <c r="P178" s="2" t="s">
        <v>1489</v>
      </c>
      <c r="Q178" s="4" t="s">
        <v>1622</v>
      </c>
      <c r="R178" s="102" t="s">
        <v>1623</v>
      </c>
      <c r="S178" s="102"/>
      <c r="T178" s="3">
        <v>43187</v>
      </c>
      <c r="U178" s="3">
        <v>43561</v>
      </c>
      <c r="V178" s="3"/>
      <c r="W178" s="3"/>
      <c r="X178" s="80" t="str">
        <f t="shared" si="26"/>
        <v/>
      </c>
      <c r="Y178" s="80" t="str">
        <f t="shared" si="27"/>
        <v>a</v>
      </c>
      <c r="Z178" s="2"/>
      <c r="AA178" s="77" t="str">
        <f t="shared" si="28"/>
        <v>Reschedule 1x</v>
      </c>
      <c r="AB178" s="77">
        <f t="shared" si="21"/>
        <v>2018</v>
      </c>
      <c r="AC178" s="77" t="str">
        <f>IFERROR(VLOOKUP(IF($P178="","",MONTH($I178)),List!$I:$J,2,0),"")</f>
        <v>Maret</v>
      </c>
      <c r="AD178" s="77" t="str">
        <f>IFERROR(VLOOKUP(F178,List!$D:$E,2,0),"")</f>
        <v>Audit Internal (Harian)</v>
      </c>
      <c r="AE178" s="78">
        <f t="shared" si="22"/>
        <v>0</v>
      </c>
      <c r="AF178" s="77" t="str">
        <f t="shared" si="23"/>
        <v>All</v>
      </c>
      <c r="AG178" s="77" t="str">
        <f t="shared" si="24"/>
        <v/>
      </c>
    </row>
    <row r="179" spans="1:33" s="72" customFormat="1" ht="42.75" x14ac:dyDescent="0.2">
      <c r="A179" s="67">
        <f t="shared" si="29"/>
        <v>174</v>
      </c>
      <c r="B179" s="76">
        <f>COUNTIF($F$6:$F179,$F179)</f>
        <v>21</v>
      </c>
      <c r="C179" s="76" t="str">
        <f t="shared" si="20"/>
        <v>21AIH</v>
      </c>
      <c r="D179" s="76">
        <f>COUNTIF($H$6:$H179,$H179)</f>
        <v>18</v>
      </c>
      <c r="E179" s="76" t="str">
        <f t="shared" si="25"/>
        <v>18Prod PVC</v>
      </c>
      <c r="F179" s="2" t="s">
        <v>606</v>
      </c>
      <c r="G179" s="22"/>
      <c r="H179" s="2" t="s">
        <v>21</v>
      </c>
      <c r="I179" s="3">
        <v>43168</v>
      </c>
      <c r="J179" s="2" t="s">
        <v>112</v>
      </c>
      <c r="K179" s="2" t="s">
        <v>1090</v>
      </c>
      <c r="L179" s="4" t="s">
        <v>1121</v>
      </c>
      <c r="M179" s="4" t="s">
        <v>1122</v>
      </c>
      <c r="N179" s="4" t="s">
        <v>1307</v>
      </c>
      <c r="O179" s="2" t="s">
        <v>1928</v>
      </c>
      <c r="P179" s="2" t="s">
        <v>1490</v>
      </c>
      <c r="Q179" s="4" t="s">
        <v>1626</v>
      </c>
      <c r="R179" s="102" t="s">
        <v>1627</v>
      </c>
      <c r="S179" s="102"/>
      <c r="T179" s="3">
        <v>43187</v>
      </c>
      <c r="U179" s="3"/>
      <c r="V179" s="3"/>
      <c r="W179" s="3"/>
      <c r="X179" s="80" t="str">
        <f t="shared" si="26"/>
        <v/>
      </c>
      <c r="Y179" s="80" t="str">
        <f t="shared" si="27"/>
        <v>a</v>
      </c>
      <c r="Z179" s="2"/>
      <c r="AA179" s="77" t="str">
        <f t="shared" si="28"/>
        <v>Open (Progress)</v>
      </c>
      <c r="AB179" s="77">
        <f t="shared" si="21"/>
        <v>2018</v>
      </c>
      <c r="AC179" s="77" t="str">
        <f>IFERROR(VLOOKUP(IF($P179="","",MONTH($I179)),List!$I:$J,2,0),"")</f>
        <v>Maret</v>
      </c>
      <c r="AD179" s="77" t="str">
        <f>IFERROR(VLOOKUP(F179,List!$D:$E,2,0),"")</f>
        <v>Audit Internal (Harian)</v>
      </c>
      <c r="AE179" s="78">
        <f t="shared" si="22"/>
        <v>0</v>
      </c>
      <c r="AF179" s="77" t="str">
        <f t="shared" si="23"/>
        <v>All</v>
      </c>
      <c r="AG179" s="77" t="str">
        <f t="shared" si="24"/>
        <v/>
      </c>
    </row>
    <row r="180" spans="1:33" s="72" customFormat="1" ht="57" x14ac:dyDescent="0.2">
      <c r="A180" s="67">
        <f t="shared" si="29"/>
        <v>175</v>
      </c>
      <c r="B180" s="76">
        <f>COUNTIF($F$6:$F180,$F180)</f>
        <v>22</v>
      </c>
      <c r="C180" s="76" t="str">
        <f t="shared" si="20"/>
        <v>22AIH</v>
      </c>
      <c r="D180" s="76">
        <f>COUNTIF($H$6:$H180,$H180)</f>
        <v>19</v>
      </c>
      <c r="E180" s="76" t="str">
        <f t="shared" si="25"/>
        <v>19Prod PVC</v>
      </c>
      <c r="F180" s="2" t="s">
        <v>606</v>
      </c>
      <c r="G180" s="22"/>
      <c r="H180" s="2" t="s">
        <v>21</v>
      </c>
      <c r="I180" s="3">
        <v>43168</v>
      </c>
      <c r="J180" s="2" t="s">
        <v>112</v>
      </c>
      <c r="K180" s="2" t="s">
        <v>1090</v>
      </c>
      <c r="L180" s="4" t="s">
        <v>1121</v>
      </c>
      <c r="M180" s="4" t="s">
        <v>1122</v>
      </c>
      <c r="N180" s="4" t="s">
        <v>1306</v>
      </c>
      <c r="O180" s="2" t="s">
        <v>1928</v>
      </c>
      <c r="P180" s="2" t="s">
        <v>1490</v>
      </c>
      <c r="Q180" s="4" t="s">
        <v>1624</v>
      </c>
      <c r="R180" s="102" t="s">
        <v>1625</v>
      </c>
      <c r="S180" s="102"/>
      <c r="T180" s="3">
        <v>43187</v>
      </c>
      <c r="U180" s="3"/>
      <c r="V180" s="3"/>
      <c r="W180" s="3"/>
      <c r="X180" s="80" t="str">
        <f t="shared" si="26"/>
        <v/>
      </c>
      <c r="Y180" s="80" t="str">
        <f t="shared" si="27"/>
        <v>a</v>
      </c>
      <c r="Z180" s="2"/>
      <c r="AA180" s="77" t="str">
        <f t="shared" si="28"/>
        <v>Open (Progress)</v>
      </c>
      <c r="AB180" s="77">
        <f t="shared" si="21"/>
        <v>2018</v>
      </c>
      <c r="AC180" s="77" t="str">
        <f>IFERROR(VLOOKUP(IF($P180="","",MONTH($I180)),List!$I:$J,2,0),"")</f>
        <v>Maret</v>
      </c>
      <c r="AD180" s="77" t="str">
        <f>IFERROR(VLOOKUP(F180,List!$D:$E,2,0),"")</f>
        <v>Audit Internal (Harian)</v>
      </c>
      <c r="AE180" s="78">
        <f t="shared" si="22"/>
        <v>0</v>
      </c>
      <c r="AF180" s="77" t="str">
        <f t="shared" si="23"/>
        <v>All</v>
      </c>
      <c r="AG180" s="77" t="str">
        <f t="shared" si="24"/>
        <v/>
      </c>
    </row>
    <row r="181" spans="1:33" s="72" customFormat="1" ht="85.5" x14ac:dyDescent="0.2">
      <c r="A181" s="67">
        <f t="shared" si="29"/>
        <v>176</v>
      </c>
      <c r="B181" s="76">
        <f>COUNTIF($F$6:$F181,$F181)</f>
        <v>23</v>
      </c>
      <c r="C181" s="76" t="str">
        <f t="shared" si="20"/>
        <v>23AIH</v>
      </c>
      <c r="D181" s="76">
        <f>COUNTIF($H$6:$H181,$H181)</f>
        <v>20</v>
      </c>
      <c r="E181" s="76" t="str">
        <f t="shared" si="25"/>
        <v>20Prod PVC</v>
      </c>
      <c r="F181" s="2" t="s">
        <v>606</v>
      </c>
      <c r="G181" s="22"/>
      <c r="H181" s="2" t="s">
        <v>21</v>
      </c>
      <c r="I181" s="3">
        <v>43168</v>
      </c>
      <c r="J181" s="2" t="s">
        <v>112</v>
      </c>
      <c r="K181" s="2" t="s">
        <v>1090</v>
      </c>
      <c r="L181" s="4" t="s">
        <v>1121</v>
      </c>
      <c r="M181" s="4" t="s">
        <v>1122</v>
      </c>
      <c r="N181" s="4" t="s">
        <v>1304</v>
      </c>
      <c r="O181" s="2" t="s">
        <v>1928</v>
      </c>
      <c r="P181" s="2" t="s">
        <v>1488</v>
      </c>
      <c r="Q181" s="4" t="s">
        <v>1620</v>
      </c>
      <c r="R181" s="102" t="s">
        <v>1621</v>
      </c>
      <c r="S181" s="102"/>
      <c r="T181" s="3">
        <v>43187</v>
      </c>
      <c r="U181" s="3"/>
      <c r="V181" s="3"/>
      <c r="W181" s="3"/>
      <c r="X181" s="80" t="str">
        <f t="shared" si="26"/>
        <v/>
      </c>
      <c r="Y181" s="80" t="str">
        <f t="shared" si="27"/>
        <v>a</v>
      </c>
      <c r="Z181" s="2"/>
      <c r="AA181" s="77" t="str">
        <f t="shared" si="28"/>
        <v>Open (Progress)</v>
      </c>
      <c r="AB181" s="77">
        <f t="shared" si="21"/>
        <v>2018</v>
      </c>
      <c r="AC181" s="77" t="str">
        <f>IFERROR(VLOOKUP(IF($P181="","",MONTH($I181)),List!$I:$J,2,0),"")</f>
        <v>Maret</v>
      </c>
      <c r="AD181" s="77" t="str">
        <f>IFERROR(VLOOKUP(F181,List!$D:$E,2,0),"")</f>
        <v>Audit Internal (Harian)</v>
      </c>
      <c r="AE181" s="78">
        <f t="shared" si="22"/>
        <v>0</v>
      </c>
      <c r="AF181" s="77" t="str">
        <f t="shared" si="23"/>
        <v>All</v>
      </c>
      <c r="AG181" s="77" t="str">
        <f t="shared" si="24"/>
        <v/>
      </c>
    </row>
    <row r="182" spans="1:33" s="72" customFormat="1" ht="42.75" x14ac:dyDescent="0.2">
      <c r="A182" s="67">
        <f t="shared" si="29"/>
        <v>177</v>
      </c>
      <c r="B182" s="76">
        <f>COUNTIF($F$6:$F182,$F182)</f>
        <v>24</v>
      </c>
      <c r="C182" s="76" t="str">
        <f t="shared" si="20"/>
        <v>24AIH</v>
      </c>
      <c r="D182" s="76">
        <f>COUNTIF($H$6:$H182,$H182)</f>
        <v>21</v>
      </c>
      <c r="E182" s="76" t="str">
        <f t="shared" si="25"/>
        <v>21Prod PVC</v>
      </c>
      <c r="F182" s="2" t="s">
        <v>606</v>
      </c>
      <c r="G182" s="22"/>
      <c r="H182" s="2" t="s">
        <v>21</v>
      </c>
      <c r="I182" s="3">
        <v>43168</v>
      </c>
      <c r="J182" s="2"/>
      <c r="K182" s="2" t="s">
        <v>1090</v>
      </c>
      <c r="L182" s="4" t="s">
        <v>1120</v>
      </c>
      <c r="M182" s="4"/>
      <c r="N182" s="4" t="s">
        <v>1301</v>
      </c>
      <c r="O182" s="2" t="s">
        <v>1926</v>
      </c>
      <c r="P182" s="2"/>
      <c r="Q182" s="4"/>
      <c r="R182" s="102"/>
      <c r="S182" s="102"/>
      <c r="T182" s="3"/>
      <c r="U182" s="3"/>
      <c r="V182" s="3"/>
      <c r="W182" s="3"/>
      <c r="X182" s="80" t="str">
        <f t="shared" si="26"/>
        <v/>
      </c>
      <c r="Y182" s="80" t="str">
        <f t="shared" si="27"/>
        <v/>
      </c>
      <c r="Z182" s="2"/>
      <c r="AA182" s="77" t="str">
        <f t="shared" si="28"/>
        <v/>
      </c>
      <c r="AB182" s="77" t="str">
        <f t="shared" si="21"/>
        <v/>
      </c>
      <c r="AC182" s="77" t="str">
        <f>IFERROR(VLOOKUP(IF($P182="","",MONTH($I182)),List!$I:$J,2,0),"")</f>
        <v/>
      </c>
      <c r="AD182" s="77" t="str">
        <f>IFERROR(VLOOKUP(F182,List!$D:$E,2,0),"")</f>
        <v>Audit Internal (Harian)</v>
      </c>
      <c r="AE182" s="78">
        <f t="shared" si="22"/>
        <v>0</v>
      </c>
      <c r="AF182" s="77" t="str">
        <f t="shared" si="23"/>
        <v/>
      </c>
      <c r="AG182" s="77" t="str">
        <f t="shared" si="24"/>
        <v/>
      </c>
    </row>
    <row r="183" spans="1:33" s="72" customFormat="1" ht="42.75" x14ac:dyDescent="0.2">
      <c r="A183" s="67">
        <f t="shared" si="29"/>
        <v>178</v>
      </c>
      <c r="B183" s="76">
        <f>COUNTIF($F$6:$F183,$F183)</f>
        <v>25</v>
      </c>
      <c r="C183" s="76" t="str">
        <f t="shared" si="20"/>
        <v>25AIH</v>
      </c>
      <c r="D183" s="76">
        <f>COUNTIF($H$6:$H183,$H183)</f>
        <v>22</v>
      </c>
      <c r="E183" s="76" t="str">
        <f t="shared" si="25"/>
        <v>22Prod PVC</v>
      </c>
      <c r="F183" s="2" t="s">
        <v>606</v>
      </c>
      <c r="G183" s="22"/>
      <c r="H183" s="2" t="s">
        <v>21</v>
      </c>
      <c r="I183" s="3">
        <v>43168</v>
      </c>
      <c r="J183" s="2"/>
      <c r="K183" s="2" t="s">
        <v>1090</v>
      </c>
      <c r="L183" s="4" t="s">
        <v>1121</v>
      </c>
      <c r="M183" s="4" t="s">
        <v>1122</v>
      </c>
      <c r="N183" s="4" t="s">
        <v>1302</v>
      </c>
      <c r="O183" s="2" t="s">
        <v>1926</v>
      </c>
      <c r="P183" s="2"/>
      <c r="Q183" s="4"/>
      <c r="R183" s="102"/>
      <c r="S183" s="102"/>
      <c r="T183" s="3"/>
      <c r="U183" s="3"/>
      <c r="V183" s="3"/>
      <c r="W183" s="3"/>
      <c r="X183" s="80" t="str">
        <f t="shared" si="26"/>
        <v/>
      </c>
      <c r="Y183" s="80" t="str">
        <f t="shared" si="27"/>
        <v/>
      </c>
      <c r="Z183" s="2"/>
      <c r="AA183" s="77" t="str">
        <f t="shared" si="28"/>
        <v/>
      </c>
      <c r="AB183" s="77" t="str">
        <f t="shared" si="21"/>
        <v/>
      </c>
      <c r="AC183" s="77" t="str">
        <f>IFERROR(VLOOKUP(IF($P183="","",MONTH($I183)),List!$I:$J,2,0),"")</f>
        <v/>
      </c>
      <c r="AD183" s="77" t="str">
        <f>IFERROR(VLOOKUP(F183,List!$D:$E,2,0),"")</f>
        <v>Audit Internal (Harian)</v>
      </c>
      <c r="AE183" s="78">
        <f t="shared" si="22"/>
        <v>0</v>
      </c>
      <c r="AF183" s="77" t="str">
        <f t="shared" si="23"/>
        <v/>
      </c>
      <c r="AG183" s="77" t="str">
        <f t="shared" si="24"/>
        <v/>
      </c>
    </row>
    <row r="184" spans="1:33" s="72" customFormat="1" ht="57" x14ac:dyDescent="0.2">
      <c r="A184" s="67">
        <f t="shared" si="29"/>
        <v>179</v>
      </c>
      <c r="B184" s="76">
        <f>COUNTIF($F$6:$F184,$F184)</f>
        <v>26</v>
      </c>
      <c r="C184" s="76" t="str">
        <f t="shared" si="20"/>
        <v>26AIH</v>
      </c>
      <c r="D184" s="76">
        <f>COUNTIF($H$6:$H184,$H184)</f>
        <v>23</v>
      </c>
      <c r="E184" s="76" t="str">
        <f t="shared" si="25"/>
        <v>23Prod PVC</v>
      </c>
      <c r="F184" s="2" t="s">
        <v>606</v>
      </c>
      <c r="G184" s="22"/>
      <c r="H184" s="2" t="s">
        <v>21</v>
      </c>
      <c r="I184" s="3">
        <v>43168</v>
      </c>
      <c r="J184" s="2"/>
      <c r="K184" s="2" t="s">
        <v>1090</v>
      </c>
      <c r="L184" s="4" t="s">
        <v>1121</v>
      </c>
      <c r="M184" s="4" t="s">
        <v>1122</v>
      </c>
      <c r="N184" s="4" t="s">
        <v>1303</v>
      </c>
      <c r="O184" s="2" t="s">
        <v>1926</v>
      </c>
      <c r="P184" s="2"/>
      <c r="Q184" s="4"/>
      <c r="R184" s="102"/>
      <c r="S184" s="102"/>
      <c r="T184" s="3"/>
      <c r="U184" s="3"/>
      <c r="V184" s="3"/>
      <c r="W184" s="3"/>
      <c r="X184" s="80" t="str">
        <f t="shared" si="26"/>
        <v/>
      </c>
      <c r="Y184" s="80" t="str">
        <f t="shared" si="27"/>
        <v/>
      </c>
      <c r="Z184" s="2"/>
      <c r="AA184" s="77" t="str">
        <f t="shared" si="28"/>
        <v/>
      </c>
      <c r="AB184" s="77" t="str">
        <f t="shared" si="21"/>
        <v/>
      </c>
      <c r="AC184" s="77" t="str">
        <f>IFERROR(VLOOKUP(IF($P184="","",MONTH($I184)),List!$I:$J,2,0),"")</f>
        <v/>
      </c>
      <c r="AD184" s="77" t="str">
        <f>IFERROR(VLOOKUP(F184,List!$D:$E,2,0),"")</f>
        <v>Audit Internal (Harian)</v>
      </c>
      <c r="AE184" s="78">
        <f t="shared" si="22"/>
        <v>0</v>
      </c>
      <c r="AF184" s="77" t="str">
        <f t="shared" si="23"/>
        <v/>
      </c>
      <c r="AG184" s="77" t="str">
        <f t="shared" si="24"/>
        <v/>
      </c>
    </row>
    <row r="185" spans="1:33" s="72" customFormat="1" ht="47.25" x14ac:dyDescent="0.2">
      <c r="A185" s="67">
        <f t="shared" si="29"/>
        <v>180</v>
      </c>
      <c r="B185" s="76">
        <f>COUNTIF($F$6:$F185,$F185)</f>
        <v>27</v>
      </c>
      <c r="C185" s="76" t="str">
        <f t="shared" si="20"/>
        <v>27AIH</v>
      </c>
      <c r="D185" s="76">
        <f>COUNTIF($H$6:$H185,$H185)</f>
        <v>19</v>
      </c>
      <c r="E185" s="76" t="str">
        <f t="shared" si="25"/>
        <v>19Gudang BJ</v>
      </c>
      <c r="F185" s="2" t="s">
        <v>606</v>
      </c>
      <c r="G185" s="22"/>
      <c r="H185" s="2" t="s">
        <v>26</v>
      </c>
      <c r="I185" s="3">
        <v>43199</v>
      </c>
      <c r="J185" s="2" t="s">
        <v>112</v>
      </c>
      <c r="K185" s="2" t="s">
        <v>1978</v>
      </c>
      <c r="L185" s="4" t="s">
        <v>1123</v>
      </c>
      <c r="M185" s="4"/>
      <c r="N185" s="4" t="s">
        <v>1308</v>
      </c>
      <c r="O185" s="2" t="s">
        <v>1928</v>
      </c>
      <c r="P185" s="2" t="s">
        <v>1491</v>
      </c>
      <c r="Q185" s="4" t="s">
        <v>1628</v>
      </c>
      <c r="R185" s="102" t="s">
        <v>1629</v>
      </c>
      <c r="S185" s="102"/>
      <c r="T185" s="3">
        <v>43206</v>
      </c>
      <c r="U185" s="3"/>
      <c r="V185" s="3"/>
      <c r="W185" s="3"/>
      <c r="X185" s="80" t="str">
        <f t="shared" si="26"/>
        <v/>
      </c>
      <c r="Y185" s="80" t="str">
        <f t="shared" si="27"/>
        <v>a</v>
      </c>
      <c r="Z185" s="2"/>
      <c r="AA185" s="77" t="str">
        <f t="shared" si="28"/>
        <v>Open (Progress)</v>
      </c>
      <c r="AB185" s="77">
        <f t="shared" si="21"/>
        <v>2018</v>
      </c>
      <c r="AC185" s="77" t="str">
        <f>IFERROR(VLOOKUP(IF($P185="","",MONTH($I185)),List!$I:$J,2,0),"")</f>
        <v>April</v>
      </c>
      <c r="AD185" s="77" t="str">
        <f>IFERROR(VLOOKUP(F185,List!$D:$E,2,0),"")</f>
        <v>Audit Internal (Harian)</v>
      </c>
      <c r="AE185" s="78">
        <f t="shared" si="22"/>
        <v>0</v>
      </c>
      <c r="AF185" s="77" t="str">
        <f t="shared" si="23"/>
        <v>All</v>
      </c>
      <c r="AG185" s="77" t="str">
        <f t="shared" si="24"/>
        <v/>
      </c>
    </row>
    <row r="186" spans="1:33" s="72" customFormat="1" ht="47.25" x14ac:dyDescent="0.2">
      <c r="A186" s="67">
        <f t="shared" si="29"/>
        <v>181</v>
      </c>
      <c r="B186" s="76">
        <f>COUNTIF($F$6:$F186,$F186)</f>
        <v>28</v>
      </c>
      <c r="C186" s="76" t="str">
        <f t="shared" si="20"/>
        <v>28AIH</v>
      </c>
      <c r="D186" s="76">
        <f>COUNTIF($H$6:$H186,$H186)</f>
        <v>20</v>
      </c>
      <c r="E186" s="76" t="str">
        <f t="shared" si="25"/>
        <v>20Gudang BJ</v>
      </c>
      <c r="F186" s="2" t="s">
        <v>606</v>
      </c>
      <c r="G186" s="22"/>
      <c r="H186" s="2" t="s">
        <v>26</v>
      </c>
      <c r="I186" s="3">
        <v>43200</v>
      </c>
      <c r="J186" s="2" t="s">
        <v>112</v>
      </c>
      <c r="K186" s="2" t="s">
        <v>1978</v>
      </c>
      <c r="L186" s="4" t="s">
        <v>1123</v>
      </c>
      <c r="M186" s="4"/>
      <c r="N186" s="4" t="s">
        <v>1308</v>
      </c>
      <c r="O186" s="2" t="s">
        <v>1928</v>
      </c>
      <c r="P186" s="2" t="s">
        <v>1492</v>
      </c>
      <c r="Q186" s="4" t="s">
        <v>1628</v>
      </c>
      <c r="R186" s="102" t="s">
        <v>1629</v>
      </c>
      <c r="S186" s="102"/>
      <c r="T186" s="3">
        <v>43206</v>
      </c>
      <c r="U186" s="3"/>
      <c r="V186" s="3"/>
      <c r="W186" s="3"/>
      <c r="X186" s="80" t="str">
        <f t="shared" si="26"/>
        <v/>
      </c>
      <c r="Y186" s="80" t="str">
        <f t="shared" si="27"/>
        <v>a</v>
      </c>
      <c r="Z186" s="2"/>
      <c r="AA186" s="77" t="str">
        <f t="shared" si="28"/>
        <v>Open (Progress)</v>
      </c>
      <c r="AB186" s="77">
        <f t="shared" si="21"/>
        <v>2018</v>
      </c>
      <c r="AC186" s="77" t="str">
        <f>IFERROR(VLOOKUP(IF($P186="","",MONTH($I186)),List!$I:$J,2,0),"")</f>
        <v>April</v>
      </c>
      <c r="AD186" s="77" t="str">
        <f>IFERROR(VLOOKUP(F186,List!$D:$E,2,0),"")</f>
        <v>Audit Internal (Harian)</v>
      </c>
      <c r="AE186" s="78">
        <f t="shared" si="22"/>
        <v>0</v>
      </c>
      <c r="AF186" s="77" t="str">
        <f t="shared" si="23"/>
        <v>All</v>
      </c>
      <c r="AG186" s="77" t="str">
        <f t="shared" si="24"/>
        <v/>
      </c>
    </row>
    <row r="187" spans="1:33" s="72" customFormat="1" ht="47.25" x14ac:dyDescent="0.2">
      <c r="A187" s="67">
        <f t="shared" si="29"/>
        <v>182</v>
      </c>
      <c r="B187" s="76">
        <f>COUNTIF($F$6:$F187,$F187)</f>
        <v>29</v>
      </c>
      <c r="C187" s="76" t="str">
        <f t="shared" si="20"/>
        <v>29AIH</v>
      </c>
      <c r="D187" s="76">
        <f>COUNTIF($H$6:$H187,$H187)</f>
        <v>21</v>
      </c>
      <c r="E187" s="76" t="str">
        <f t="shared" si="25"/>
        <v>21Gudang BJ</v>
      </c>
      <c r="F187" s="2" t="s">
        <v>606</v>
      </c>
      <c r="G187" s="22"/>
      <c r="H187" s="2" t="s">
        <v>26</v>
      </c>
      <c r="I187" s="3">
        <v>43201</v>
      </c>
      <c r="J187" s="2" t="s">
        <v>112</v>
      </c>
      <c r="K187" s="2" t="s">
        <v>1978</v>
      </c>
      <c r="L187" s="4" t="s">
        <v>1123</v>
      </c>
      <c r="M187" s="4"/>
      <c r="N187" s="4" t="s">
        <v>1308</v>
      </c>
      <c r="O187" s="2" t="s">
        <v>1928</v>
      </c>
      <c r="P187" s="2" t="s">
        <v>1493</v>
      </c>
      <c r="Q187" s="4"/>
      <c r="R187" s="102"/>
      <c r="S187" s="102"/>
      <c r="T187" s="3">
        <v>43231</v>
      </c>
      <c r="U187" s="3"/>
      <c r="V187" s="3"/>
      <c r="W187" s="3"/>
      <c r="X187" s="80" t="str">
        <f t="shared" si="26"/>
        <v/>
      </c>
      <c r="Y187" s="80" t="str">
        <f t="shared" si="27"/>
        <v>a</v>
      </c>
      <c r="Z187" s="2"/>
      <c r="AA187" s="77" t="str">
        <f t="shared" si="28"/>
        <v>Open (Progress)</v>
      </c>
      <c r="AB187" s="77">
        <f t="shared" si="21"/>
        <v>2018</v>
      </c>
      <c r="AC187" s="77" t="str">
        <f>IFERROR(VLOOKUP(IF($P187="","",MONTH($I187)),List!$I:$J,2,0),"")</f>
        <v>April</v>
      </c>
      <c r="AD187" s="77" t="str">
        <f>IFERROR(VLOOKUP(F187,List!$D:$E,2,0),"")</f>
        <v>Audit Internal (Harian)</v>
      </c>
      <c r="AE187" s="78">
        <f t="shared" si="22"/>
        <v>0</v>
      </c>
      <c r="AF187" s="77" t="str">
        <f t="shared" si="23"/>
        <v>All</v>
      </c>
      <c r="AG187" s="77" t="str">
        <f t="shared" si="24"/>
        <v/>
      </c>
    </row>
    <row r="188" spans="1:33" s="72" customFormat="1" ht="47.25" x14ac:dyDescent="0.2">
      <c r="A188" s="67">
        <f t="shared" si="29"/>
        <v>183</v>
      </c>
      <c r="B188" s="76">
        <f>COUNTIF($F$6:$F188,$F188)</f>
        <v>30</v>
      </c>
      <c r="C188" s="76" t="str">
        <f t="shared" si="20"/>
        <v>30AIH</v>
      </c>
      <c r="D188" s="76">
        <f>COUNTIF($H$6:$H188,$H188)</f>
        <v>22</v>
      </c>
      <c r="E188" s="76" t="str">
        <f t="shared" si="25"/>
        <v>22Gudang BJ</v>
      </c>
      <c r="F188" s="2" t="s">
        <v>606</v>
      </c>
      <c r="G188" s="22"/>
      <c r="H188" s="2" t="s">
        <v>26</v>
      </c>
      <c r="I188" s="3">
        <v>43203</v>
      </c>
      <c r="J188" s="2" t="s">
        <v>112</v>
      </c>
      <c r="K188" s="2" t="s">
        <v>1978</v>
      </c>
      <c r="L188" s="4" t="s">
        <v>1123</v>
      </c>
      <c r="M188" s="4"/>
      <c r="N188" s="4" t="s">
        <v>1309</v>
      </c>
      <c r="O188" s="2" t="s">
        <v>1928</v>
      </c>
      <c r="P188" s="2" t="s">
        <v>1494</v>
      </c>
      <c r="Q188" s="4"/>
      <c r="R188" s="102"/>
      <c r="S188" s="102"/>
      <c r="T188" s="3">
        <v>43233</v>
      </c>
      <c r="U188" s="3"/>
      <c r="V188" s="3"/>
      <c r="W188" s="3"/>
      <c r="X188" s="80" t="str">
        <f t="shared" si="26"/>
        <v/>
      </c>
      <c r="Y188" s="80" t="str">
        <f t="shared" si="27"/>
        <v>a</v>
      </c>
      <c r="Z188" s="2"/>
      <c r="AA188" s="77" t="str">
        <f t="shared" si="28"/>
        <v>Open (Progress)</v>
      </c>
      <c r="AB188" s="77">
        <f t="shared" si="21"/>
        <v>2018</v>
      </c>
      <c r="AC188" s="77" t="str">
        <f>IFERROR(VLOOKUP(IF($P188="","",MONTH($I188)),List!$I:$J,2,0),"")</f>
        <v>April</v>
      </c>
      <c r="AD188" s="77" t="str">
        <f>IFERROR(VLOOKUP(F188,List!$D:$E,2,0),"")</f>
        <v>Audit Internal (Harian)</v>
      </c>
      <c r="AE188" s="78">
        <f t="shared" si="22"/>
        <v>0</v>
      </c>
      <c r="AF188" s="77" t="str">
        <f t="shared" si="23"/>
        <v>All</v>
      </c>
      <c r="AG188" s="77" t="str">
        <f t="shared" si="24"/>
        <v/>
      </c>
    </row>
    <row r="189" spans="1:33" s="72" customFormat="1" ht="47.25" x14ac:dyDescent="0.2">
      <c r="A189" s="67">
        <f t="shared" si="29"/>
        <v>184</v>
      </c>
      <c r="B189" s="76">
        <f>COUNTIF($F$6:$F189,$F189)</f>
        <v>31</v>
      </c>
      <c r="C189" s="76" t="str">
        <f t="shared" si="20"/>
        <v>31AIH</v>
      </c>
      <c r="D189" s="76">
        <f>COUNTIF($H$6:$H189,$H189)</f>
        <v>23</v>
      </c>
      <c r="E189" s="76" t="str">
        <f t="shared" si="25"/>
        <v>23Gudang BJ</v>
      </c>
      <c r="F189" s="2" t="s">
        <v>606</v>
      </c>
      <c r="G189" s="22"/>
      <c r="H189" s="2" t="s">
        <v>26</v>
      </c>
      <c r="I189" s="3">
        <v>43206</v>
      </c>
      <c r="J189" s="2" t="s">
        <v>112</v>
      </c>
      <c r="K189" s="2" t="s">
        <v>1978</v>
      </c>
      <c r="L189" s="4" t="s">
        <v>1123</v>
      </c>
      <c r="M189" s="4"/>
      <c r="N189" s="4" t="s">
        <v>1308</v>
      </c>
      <c r="O189" s="2" t="s">
        <v>1928</v>
      </c>
      <c r="P189" s="2" t="s">
        <v>1495</v>
      </c>
      <c r="Q189" s="4"/>
      <c r="R189" s="102"/>
      <c r="S189" s="102"/>
      <c r="T189" s="3">
        <v>43236</v>
      </c>
      <c r="U189" s="3"/>
      <c r="V189" s="3"/>
      <c r="W189" s="3"/>
      <c r="X189" s="80" t="str">
        <f t="shared" si="26"/>
        <v/>
      </c>
      <c r="Y189" s="80" t="str">
        <f t="shared" si="27"/>
        <v>a</v>
      </c>
      <c r="Z189" s="2"/>
      <c r="AA189" s="77" t="str">
        <f t="shared" si="28"/>
        <v>Open (Progress)</v>
      </c>
      <c r="AB189" s="77">
        <f t="shared" si="21"/>
        <v>2018</v>
      </c>
      <c r="AC189" s="77" t="str">
        <f>IFERROR(VLOOKUP(IF($P189="","",MONTH($I189)),List!$I:$J,2,0),"")</f>
        <v>April</v>
      </c>
      <c r="AD189" s="77" t="str">
        <f>IFERROR(VLOOKUP(F189,List!$D:$E,2,0),"")</f>
        <v>Audit Internal (Harian)</v>
      </c>
      <c r="AE189" s="78">
        <f t="shared" si="22"/>
        <v>0</v>
      </c>
      <c r="AF189" s="77" t="str">
        <f t="shared" si="23"/>
        <v>All</v>
      </c>
      <c r="AG189" s="77" t="str">
        <f t="shared" si="24"/>
        <v/>
      </c>
    </row>
    <row r="190" spans="1:33" s="72" customFormat="1" ht="47.25" x14ac:dyDescent="0.2">
      <c r="A190" s="67">
        <f t="shared" si="29"/>
        <v>185</v>
      </c>
      <c r="B190" s="76">
        <f>COUNTIF($F$6:$F190,$F190)</f>
        <v>32</v>
      </c>
      <c r="C190" s="76" t="str">
        <f t="shared" si="20"/>
        <v>32AIH</v>
      </c>
      <c r="D190" s="76">
        <f>COUNTIF($H$6:$H190,$H190)</f>
        <v>24</v>
      </c>
      <c r="E190" s="76" t="str">
        <f t="shared" si="25"/>
        <v>24Gudang BJ</v>
      </c>
      <c r="F190" s="2" t="s">
        <v>606</v>
      </c>
      <c r="G190" s="22"/>
      <c r="H190" s="2" t="s">
        <v>26</v>
      </c>
      <c r="I190" s="3">
        <v>43207</v>
      </c>
      <c r="J190" s="2" t="s">
        <v>112</v>
      </c>
      <c r="K190" s="2" t="s">
        <v>1978</v>
      </c>
      <c r="L190" s="4" t="s">
        <v>1123</v>
      </c>
      <c r="M190" s="4"/>
      <c r="N190" s="4" t="s">
        <v>1309</v>
      </c>
      <c r="O190" s="2" t="s">
        <v>1928</v>
      </c>
      <c r="P190" s="2" t="s">
        <v>1496</v>
      </c>
      <c r="Q190" s="4"/>
      <c r="R190" s="102"/>
      <c r="S190" s="102"/>
      <c r="T190" s="3">
        <v>43237</v>
      </c>
      <c r="U190" s="3"/>
      <c r="V190" s="3"/>
      <c r="W190" s="3"/>
      <c r="X190" s="80" t="str">
        <f t="shared" si="26"/>
        <v/>
      </c>
      <c r="Y190" s="80" t="str">
        <f t="shared" si="27"/>
        <v>a</v>
      </c>
      <c r="Z190" s="2"/>
      <c r="AA190" s="77" t="str">
        <f t="shared" si="28"/>
        <v>Open (Progress)</v>
      </c>
      <c r="AB190" s="77">
        <f t="shared" si="21"/>
        <v>2018</v>
      </c>
      <c r="AC190" s="77" t="str">
        <f>IFERROR(VLOOKUP(IF($P190="","",MONTH($I190)),List!$I:$J,2,0),"")</f>
        <v>April</v>
      </c>
      <c r="AD190" s="77" t="str">
        <f>IFERROR(VLOOKUP(F190,List!$D:$E,2,0),"")</f>
        <v>Audit Internal (Harian)</v>
      </c>
      <c r="AE190" s="78">
        <f t="shared" si="22"/>
        <v>0</v>
      </c>
      <c r="AF190" s="77" t="str">
        <f t="shared" si="23"/>
        <v>All</v>
      </c>
      <c r="AG190" s="77" t="str">
        <f t="shared" si="24"/>
        <v/>
      </c>
    </row>
    <row r="191" spans="1:33" s="72" customFormat="1" ht="47.25" x14ac:dyDescent="0.2">
      <c r="A191" s="67">
        <f t="shared" si="29"/>
        <v>186</v>
      </c>
      <c r="B191" s="76">
        <f>COUNTIF($F$6:$F191,$F191)</f>
        <v>33</v>
      </c>
      <c r="C191" s="76" t="str">
        <f t="shared" si="20"/>
        <v>33AIH</v>
      </c>
      <c r="D191" s="76">
        <f>COUNTIF($H$6:$H191,$H191)</f>
        <v>25</v>
      </c>
      <c r="E191" s="76" t="str">
        <f t="shared" si="25"/>
        <v>25Gudang BJ</v>
      </c>
      <c r="F191" s="2" t="s">
        <v>606</v>
      </c>
      <c r="G191" s="22"/>
      <c r="H191" s="2" t="s">
        <v>26</v>
      </c>
      <c r="I191" s="3">
        <v>43208</v>
      </c>
      <c r="J191" s="2" t="s">
        <v>112</v>
      </c>
      <c r="K191" s="2" t="s">
        <v>1978</v>
      </c>
      <c r="L191" s="4" t="s">
        <v>1123</v>
      </c>
      <c r="M191" s="4"/>
      <c r="N191" s="4" t="s">
        <v>1309</v>
      </c>
      <c r="O191" s="2" t="s">
        <v>1928</v>
      </c>
      <c r="P191" s="2" t="s">
        <v>1497</v>
      </c>
      <c r="Q191" s="4"/>
      <c r="R191" s="102"/>
      <c r="S191" s="102"/>
      <c r="T191" s="3">
        <v>43238</v>
      </c>
      <c r="U191" s="3"/>
      <c r="V191" s="3"/>
      <c r="W191" s="3"/>
      <c r="X191" s="80" t="str">
        <f t="shared" si="26"/>
        <v/>
      </c>
      <c r="Y191" s="80" t="str">
        <f t="shared" si="27"/>
        <v>a</v>
      </c>
      <c r="Z191" s="2"/>
      <c r="AA191" s="77" t="str">
        <f t="shared" si="28"/>
        <v>Open (Progress)</v>
      </c>
      <c r="AB191" s="77">
        <f t="shared" si="21"/>
        <v>2018</v>
      </c>
      <c r="AC191" s="77" t="str">
        <f>IFERROR(VLOOKUP(IF($P191="","",MONTH($I191)),List!$I:$J,2,0),"")</f>
        <v>April</v>
      </c>
      <c r="AD191" s="77" t="str">
        <f>IFERROR(VLOOKUP(F191,List!$D:$E,2,0),"")</f>
        <v>Audit Internal (Harian)</v>
      </c>
      <c r="AE191" s="78">
        <f t="shared" si="22"/>
        <v>0</v>
      </c>
      <c r="AF191" s="77" t="str">
        <f t="shared" si="23"/>
        <v>All</v>
      </c>
      <c r="AG191" s="77" t="str">
        <f t="shared" si="24"/>
        <v/>
      </c>
    </row>
    <row r="192" spans="1:33" s="72" customFormat="1" ht="47.25" x14ac:dyDescent="0.2">
      <c r="A192" s="67">
        <f t="shared" si="29"/>
        <v>187</v>
      </c>
      <c r="B192" s="76">
        <f>COUNTIF($F$6:$F192,$F192)</f>
        <v>34</v>
      </c>
      <c r="C192" s="76" t="str">
        <f t="shared" si="20"/>
        <v>34AIH</v>
      </c>
      <c r="D192" s="76">
        <f>COUNTIF($H$6:$H192,$H192)</f>
        <v>26</v>
      </c>
      <c r="E192" s="76" t="str">
        <f t="shared" si="25"/>
        <v>26Gudang BJ</v>
      </c>
      <c r="F192" s="2" t="s">
        <v>606</v>
      </c>
      <c r="G192" s="22"/>
      <c r="H192" s="2" t="s">
        <v>26</v>
      </c>
      <c r="I192" s="3">
        <v>43209</v>
      </c>
      <c r="J192" s="2" t="s">
        <v>112</v>
      </c>
      <c r="K192" s="2" t="s">
        <v>1978</v>
      </c>
      <c r="L192" s="4" t="s">
        <v>1123</v>
      </c>
      <c r="M192" s="4"/>
      <c r="N192" s="4" t="s">
        <v>1309</v>
      </c>
      <c r="O192" s="2" t="s">
        <v>1928</v>
      </c>
      <c r="P192" s="2" t="s">
        <v>1498</v>
      </c>
      <c r="Q192" s="4"/>
      <c r="R192" s="102"/>
      <c r="S192" s="102"/>
      <c r="T192" s="3">
        <v>43239</v>
      </c>
      <c r="U192" s="3"/>
      <c r="V192" s="3"/>
      <c r="W192" s="3"/>
      <c r="X192" s="80" t="str">
        <f t="shared" si="26"/>
        <v/>
      </c>
      <c r="Y192" s="80" t="str">
        <f t="shared" si="27"/>
        <v>a</v>
      </c>
      <c r="Z192" s="2"/>
      <c r="AA192" s="77" t="str">
        <f t="shared" si="28"/>
        <v>Open (Progress)</v>
      </c>
      <c r="AB192" s="77">
        <f t="shared" si="21"/>
        <v>2018</v>
      </c>
      <c r="AC192" s="77" t="str">
        <f>IFERROR(VLOOKUP(IF($P192="","",MONTH($I192)),List!$I:$J,2,0),"")</f>
        <v>April</v>
      </c>
      <c r="AD192" s="77" t="str">
        <f>IFERROR(VLOOKUP(F192,List!$D:$E,2,0),"")</f>
        <v>Audit Internal (Harian)</v>
      </c>
      <c r="AE192" s="78">
        <f t="shared" si="22"/>
        <v>0</v>
      </c>
      <c r="AF192" s="77" t="str">
        <f t="shared" si="23"/>
        <v>All</v>
      </c>
      <c r="AG192" s="77" t="str">
        <f t="shared" si="24"/>
        <v/>
      </c>
    </row>
    <row r="193" spans="1:33" s="72" customFormat="1" ht="47.25" x14ac:dyDescent="0.2">
      <c r="A193" s="67">
        <f t="shared" si="29"/>
        <v>188</v>
      </c>
      <c r="B193" s="76">
        <f>COUNTIF($F$6:$F193,$F193)</f>
        <v>35</v>
      </c>
      <c r="C193" s="76" t="str">
        <f t="shared" si="20"/>
        <v>35AIH</v>
      </c>
      <c r="D193" s="76">
        <f>COUNTIF($H$6:$H193,$H193)</f>
        <v>27</v>
      </c>
      <c r="E193" s="76" t="str">
        <f t="shared" si="25"/>
        <v>27Gudang BJ</v>
      </c>
      <c r="F193" s="2" t="s">
        <v>606</v>
      </c>
      <c r="G193" s="22"/>
      <c r="H193" s="2" t="s">
        <v>26</v>
      </c>
      <c r="I193" s="3">
        <v>43210</v>
      </c>
      <c r="J193" s="2" t="s">
        <v>112</v>
      </c>
      <c r="K193" s="2" t="s">
        <v>1978</v>
      </c>
      <c r="L193" s="4" t="s">
        <v>1123</v>
      </c>
      <c r="M193" s="4"/>
      <c r="N193" s="4" t="s">
        <v>1309</v>
      </c>
      <c r="O193" s="2" t="s">
        <v>1928</v>
      </c>
      <c r="P193" s="2" t="s">
        <v>1499</v>
      </c>
      <c r="Q193" s="4"/>
      <c r="R193" s="102"/>
      <c r="S193" s="102"/>
      <c r="T193" s="3">
        <v>43240</v>
      </c>
      <c r="U193" s="3"/>
      <c r="V193" s="3"/>
      <c r="W193" s="3"/>
      <c r="X193" s="80" t="str">
        <f t="shared" si="26"/>
        <v/>
      </c>
      <c r="Y193" s="80" t="str">
        <f t="shared" si="27"/>
        <v>a</v>
      </c>
      <c r="Z193" s="2"/>
      <c r="AA193" s="77" t="str">
        <f t="shared" si="28"/>
        <v>Open (Progress)</v>
      </c>
      <c r="AB193" s="77">
        <f t="shared" si="21"/>
        <v>2018</v>
      </c>
      <c r="AC193" s="77" t="str">
        <f>IFERROR(VLOOKUP(IF($P193="","",MONTH($I193)),List!$I:$J,2,0),"")</f>
        <v>April</v>
      </c>
      <c r="AD193" s="77" t="str">
        <f>IFERROR(VLOOKUP(F193,List!$D:$E,2,0),"")</f>
        <v>Audit Internal (Harian)</v>
      </c>
      <c r="AE193" s="78">
        <f t="shared" si="22"/>
        <v>0</v>
      </c>
      <c r="AF193" s="77" t="str">
        <f t="shared" si="23"/>
        <v>All</v>
      </c>
      <c r="AG193" s="77" t="str">
        <f t="shared" si="24"/>
        <v/>
      </c>
    </row>
    <row r="194" spans="1:33" s="72" customFormat="1" ht="71.25" x14ac:dyDescent="0.2">
      <c r="A194" s="67">
        <f t="shared" si="29"/>
        <v>189</v>
      </c>
      <c r="B194" s="76">
        <f>COUNTIF($F$6:$F194,$F194)</f>
        <v>36</v>
      </c>
      <c r="C194" s="76" t="str">
        <f t="shared" ref="C194:C256" si="30">$B194&amp;$F194</f>
        <v>36AIH</v>
      </c>
      <c r="D194" s="76">
        <f>COUNTIF($H$6:$H194,$H194)</f>
        <v>28</v>
      </c>
      <c r="E194" s="76" t="str">
        <f t="shared" si="25"/>
        <v>28Gudang BJ</v>
      </c>
      <c r="F194" s="2" t="s">
        <v>606</v>
      </c>
      <c r="G194" s="22"/>
      <c r="H194" s="2" t="s">
        <v>26</v>
      </c>
      <c r="I194" s="3">
        <v>43213</v>
      </c>
      <c r="J194" s="2" t="s">
        <v>112</v>
      </c>
      <c r="K194" s="2" t="s">
        <v>1978</v>
      </c>
      <c r="L194" s="4" t="s">
        <v>1123</v>
      </c>
      <c r="M194" s="4"/>
      <c r="N194" s="4" t="s">
        <v>1309</v>
      </c>
      <c r="O194" s="2" t="s">
        <v>1928</v>
      </c>
      <c r="P194" s="2" t="s">
        <v>1500</v>
      </c>
      <c r="Q194" s="4" t="s">
        <v>1630</v>
      </c>
      <c r="R194" s="102" t="s">
        <v>1631</v>
      </c>
      <c r="S194" s="102"/>
      <c r="T194" s="3">
        <v>43215</v>
      </c>
      <c r="U194" s="3"/>
      <c r="V194" s="3"/>
      <c r="W194" s="3"/>
      <c r="X194" s="80" t="str">
        <f t="shared" si="26"/>
        <v/>
      </c>
      <c r="Y194" s="80" t="str">
        <f t="shared" si="27"/>
        <v>a</v>
      </c>
      <c r="Z194" s="2"/>
      <c r="AA194" s="77" t="str">
        <f t="shared" si="28"/>
        <v>Open (Progress)</v>
      </c>
      <c r="AB194" s="77">
        <f t="shared" ref="AB194:AB256" si="31">IF($P194="","",YEAR($I194))</f>
        <v>2018</v>
      </c>
      <c r="AC194" s="77" t="str">
        <f>IFERROR(VLOOKUP(IF($P194="","",MONTH($I194)),List!$I:$J,2,0),"")</f>
        <v>April</v>
      </c>
      <c r="AD194" s="77" t="str">
        <f>IFERROR(VLOOKUP(F194,List!$D:$E,2,0),"")</f>
        <v>Audit Internal (Harian)</v>
      </c>
      <c r="AE194" s="78">
        <f t="shared" ref="AE194:AE256" si="32">IF($AA194="Close",IF(COUNTA($T194:$V194)=1,1,IF(COUNTA($T194:$V194)=2,0.5,0%)),0)</f>
        <v>0</v>
      </c>
      <c r="AF194" s="77" t="str">
        <f t="shared" ref="AF194:AF256" si="33">IF(AC194="","","All")</f>
        <v>All</v>
      </c>
      <c r="AG194" s="77" t="str">
        <f t="shared" ref="AG194:AG256" si="34">IF(W194="","",IF(AA194="Close",IF(COUNTA($T194:$V194)=1,"Open (Progress)",IF(COUNTA($T194:$V194)=2,"Reschedule 1x",IF(COUNTA($T194:$V194)=3,"Reschedule 2x","")))))</f>
        <v/>
      </c>
    </row>
    <row r="195" spans="1:33" s="72" customFormat="1" ht="47.25" x14ac:dyDescent="0.2">
      <c r="A195" s="67">
        <f t="shared" si="29"/>
        <v>190</v>
      </c>
      <c r="B195" s="76">
        <f>COUNTIF($F$6:$F195,$F195)</f>
        <v>37</v>
      </c>
      <c r="C195" s="76" t="str">
        <f t="shared" si="30"/>
        <v>37AIH</v>
      </c>
      <c r="D195" s="76">
        <f>COUNTIF($H$6:$H195,$H195)</f>
        <v>29</v>
      </c>
      <c r="E195" s="76" t="str">
        <f t="shared" ref="E195:E257" si="35">$D195&amp;$H195</f>
        <v>29Gudang BJ</v>
      </c>
      <c r="F195" s="2" t="s">
        <v>606</v>
      </c>
      <c r="G195" s="22"/>
      <c r="H195" s="2" t="s">
        <v>26</v>
      </c>
      <c r="I195" s="3">
        <v>43214</v>
      </c>
      <c r="J195" s="2" t="s">
        <v>112</v>
      </c>
      <c r="K195" s="2" t="s">
        <v>1978</v>
      </c>
      <c r="L195" s="4" t="s">
        <v>1123</v>
      </c>
      <c r="M195" s="4"/>
      <c r="N195" s="4" t="s">
        <v>1310</v>
      </c>
      <c r="O195" s="2" t="s">
        <v>1928</v>
      </c>
      <c r="P195" s="2" t="s">
        <v>1501</v>
      </c>
      <c r="Q195" s="4"/>
      <c r="R195" s="102"/>
      <c r="S195" s="102"/>
      <c r="T195" s="3">
        <v>43244</v>
      </c>
      <c r="U195" s="3"/>
      <c r="V195" s="3"/>
      <c r="W195" s="3"/>
      <c r="X195" s="80" t="str">
        <f t="shared" si="26"/>
        <v/>
      </c>
      <c r="Y195" s="80" t="str">
        <f t="shared" si="27"/>
        <v>a</v>
      </c>
      <c r="Z195" s="2"/>
      <c r="AA195" s="77" t="str">
        <f t="shared" si="28"/>
        <v>Open (Progress)</v>
      </c>
      <c r="AB195" s="77">
        <f t="shared" si="31"/>
        <v>2018</v>
      </c>
      <c r="AC195" s="77" t="str">
        <f>IFERROR(VLOOKUP(IF($P195="","",MONTH($I195)),List!$I:$J,2,0),"")</f>
        <v>April</v>
      </c>
      <c r="AD195" s="77" t="str">
        <f>IFERROR(VLOOKUP(F195,List!$D:$E,2,0),"")</f>
        <v>Audit Internal (Harian)</v>
      </c>
      <c r="AE195" s="78">
        <f t="shared" si="32"/>
        <v>0</v>
      </c>
      <c r="AF195" s="77" t="str">
        <f t="shared" si="33"/>
        <v>All</v>
      </c>
      <c r="AG195" s="77" t="str">
        <f t="shared" si="34"/>
        <v/>
      </c>
    </row>
    <row r="196" spans="1:33" s="72" customFormat="1" ht="47.25" x14ac:dyDescent="0.2">
      <c r="A196" s="67">
        <f t="shared" si="29"/>
        <v>191</v>
      </c>
      <c r="B196" s="76">
        <f>COUNTIF($F$6:$F196,$F196)</f>
        <v>38</v>
      </c>
      <c r="C196" s="76" t="str">
        <f t="shared" si="30"/>
        <v>38AIH</v>
      </c>
      <c r="D196" s="76">
        <f>COUNTIF($H$6:$H196,$H196)</f>
        <v>30</v>
      </c>
      <c r="E196" s="76" t="str">
        <f t="shared" si="35"/>
        <v>30Gudang BJ</v>
      </c>
      <c r="F196" s="2" t="s">
        <v>606</v>
      </c>
      <c r="G196" s="22"/>
      <c r="H196" s="2" t="s">
        <v>26</v>
      </c>
      <c r="I196" s="3">
        <v>43215</v>
      </c>
      <c r="J196" s="2" t="s">
        <v>112</v>
      </c>
      <c r="K196" s="2" t="s">
        <v>1978</v>
      </c>
      <c r="L196" s="4" t="s">
        <v>1123</v>
      </c>
      <c r="M196" s="4"/>
      <c r="N196" s="4" t="s">
        <v>1310</v>
      </c>
      <c r="O196" s="2" t="s">
        <v>1928</v>
      </c>
      <c r="P196" s="2" t="s">
        <v>1502</v>
      </c>
      <c r="Q196" s="4"/>
      <c r="R196" s="102"/>
      <c r="S196" s="102"/>
      <c r="T196" s="3">
        <v>43245</v>
      </c>
      <c r="U196" s="3"/>
      <c r="V196" s="3"/>
      <c r="W196" s="3"/>
      <c r="X196" s="80" t="str">
        <f t="shared" si="26"/>
        <v/>
      </c>
      <c r="Y196" s="80" t="str">
        <f t="shared" si="27"/>
        <v>a</v>
      </c>
      <c r="Z196" s="2"/>
      <c r="AA196" s="77" t="str">
        <f t="shared" si="28"/>
        <v>Open (Progress)</v>
      </c>
      <c r="AB196" s="77">
        <f t="shared" si="31"/>
        <v>2018</v>
      </c>
      <c r="AC196" s="77" t="str">
        <f>IFERROR(VLOOKUP(IF($P196="","",MONTH($I196)),List!$I:$J,2,0),"")</f>
        <v>April</v>
      </c>
      <c r="AD196" s="77" t="str">
        <f>IFERROR(VLOOKUP(F196,List!$D:$E,2,0),"")</f>
        <v>Audit Internal (Harian)</v>
      </c>
      <c r="AE196" s="78">
        <f t="shared" si="32"/>
        <v>0</v>
      </c>
      <c r="AF196" s="77" t="str">
        <f t="shared" si="33"/>
        <v>All</v>
      </c>
      <c r="AG196" s="77" t="str">
        <f t="shared" si="34"/>
        <v/>
      </c>
    </row>
    <row r="197" spans="1:33" s="72" customFormat="1" ht="47.25" x14ac:dyDescent="0.2">
      <c r="A197" s="67">
        <f t="shared" si="29"/>
        <v>192</v>
      </c>
      <c r="B197" s="76">
        <f>COUNTIF($F$6:$F197,$F197)</f>
        <v>39</v>
      </c>
      <c r="C197" s="76" t="str">
        <f t="shared" si="30"/>
        <v>39AIH</v>
      </c>
      <c r="D197" s="76">
        <f>COUNTIF($H$6:$H197,$H197)</f>
        <v>31</v>
      </c>
      <c r="E197" s="76" t="str">
        <f t="shared" si="35"/>
        <v>31Gudang BJ</v>
      </c>
      <c r="F197" s="2" t="s">
        <v>606</v>
      </c>
      <c r="G197" s="22"/>
      <c r="H197" s="2" t="s">
        <v>26</v>
      </c>
      <c r="I197" s="3">
        <v>43216</v>
      </c>
      <c r="J197" s="2" t="s">
        <v>112</v>
      </c>
      <c r="K197" s="2" t="s">
        <v>1978</v>
      </c>
      <c r="L197" s="4" t="s">
        <v>1123</v>
      </c>
      <c r="M197" s="4"/>
      <c r="N197" s="4" t="s">
        <v>1311</v>
      </c>
      <c r="O197" s="2" t="s">
        <v>1928</v>
      </c>
      <c r="P197" s="2" t="s">
        <v>1503</v>
      </c>
      <c r="Q197" s="4"/>
      <c r="R197" s="102"/>
      <c r="S197" s="102"/>
      <c r="T197" s="3">
        <v>43246</v>
      </c>
      <c r="U197" s="3"/>
      <c r="V197" s="3"/>
      <c r="W197" s="3"/>
      <c r="X197" s="80" t="str">
        <f t="shared" si="26"/>
        <v/>
      </c>
      <c r="Y197" s="80" t="str">
        <f t="shared" si="27"/>
        <v>a</v>
      </c>
      <c r="Z197" s="2"/>
      <c r="AA197" s="77" t="str">
        <f t="shared" si="28"/>
        <v>Open (Progress)</v>
      </c>
      <c r="AB197" s="77">
        <f t="shared" si="31"/>
        <v>2018</v>
      </c>
      <c r="AC197" s="77" t="str">
        <f>IFERROR(VLOOKUP(IF($P197="","",MONTH($I197)),List!$I:$J,2,0),"")</f>
        <v>April</v>
      </c>
      <c r="AD197" s="77" t="str">
        <f>IFERROR(VLOOKUP(F197,List!$D:$E,2,0),"")</f>
        <v>Audit Internal (Harian)</v>
      </c>
      <c r="AE197" s="78">
        <f t="shared" si="32"/>
        <v>0</v>
      </c>
      <c r="AF197" s="77" t="str">
        <f t="shared" si="33"/>
        <v>All</v>
      </c>
      <c r="AG197" s="77" t="str">
        <f t="shared" si="34"/>
        <v/>
      </c>
    </row>
    <row r="198" spans="1:33" s="72" customFormat="1" ht="47.25" x14ac:dyDescent="0.2">
      <c r="A198" s="67">
        <f t="shared" si="29"/>
        <v>193</v>
      </c>
      <c r="B198" s="76">
        <f>COUNTIF($F$6:$F198,$F198)</f>
        <v>40</v>
      </c>
      <c r="C198" s="76" t="str">
        <f t="shared" si="30"/>
        <v>40AIH</v>
      </c>
      <c r="D198" s="76">
        <f>COUNTIF($H$6:$H198,$H198)</f>
        <v>32</v>
      </c>
      <c r="E198" s="76" t="str">
        <f t="shared" si="35"/>
        <v>32Gudang BJ</v>
      </c>
      <c r="F198" s="2" t="s">
        <v>606</v>
      </c>
      <c r="G198" s="22"/>
      <c r="H198" s="2" t="s">
        <v>26</v>
      </c>
      <c r="I198" s="3">
        <v>43217</v>
      </c>
      <c r="J198" s="2" t="s">
        <v>112</v>
      </c>
      <c r="K198" s="2" t="s">
        <v>1978</v>
      </c>
      <c r="L198" s="4" t="s">
        <v>1123</v>
      </c>
      <c r="M198" s="4"/>
      <c r="N198" s="4" t="s">
        <v>1310</v>
      </c>
      <c r="O198" s="2" t="s">
        <v>1928</v>
      </c>
      <c r="P198" s="2" t="s">
        <v>1504</v>
      </c>
      <c r="Q198" s="4"/>
      <c r="R198" s="102"/>
      <c r="S198" s="102"/>
      <c r="T198" s="3">
        <v>43247</v>
      </c>
      <c r="U198" s="3"/>
      <c r="V198" s="3"/>
      <c r="W198" s="3"/>
      <c r="X198" s="80" t="str">
        <f t="shared" ref="X198:X261" si="36">IF(W198="","",IF(W198&gt;0,"a",""))</f>
        <v/>
      </c>
      <c r="Y198" s="80" t="str">
        <f t="shared" ref="Y198:Y261" si="37">IF(P198="","",IF(W198&gt;0,"","a"))</f>
        <v>a</v>
      </c>
      <c r="Z198" s="2"/>
      <c r="AA198" s="77" t="str">
        <f t="shared" ref="AA198:AA261" si="38">IF($P198="","",IF(COUNT($T198:$W198)=0,"Belum Ada Tanggal Target",IF(W198&gt;0,"Close",IF(COUNTA($T198:$V198)=1,"Open (Progress)",IF(COUNTA($T198:$V198)=2,"Reschedule 1x",IF(COUNTA($T198:$V198)=3,"Reschedule 2x"))))))</f>
        <v>Open (Progress)</v>
      </c>
      <c r="AB198" s="77">
        <f t="shared" si="31"/>
        <v>2018</v>
      </c>
      <c r="AC198" s="77" t="str">
        <f>IFERROR(VLOOKUP(IF($P198="","",MONTH($I198)),List!$I:$J,2,0),"")</f>
        <v>April</v>
      </c>
      <c r="AD198" s="77" t="str">
        <f>IFERROR(VLOOKUP(F198,List!$D:$E,2,0),"")</f>
        <v>Audit Internal (Harian)</v>
      </c>
      <c r="AE198" s="78">
        <f t="shared" si="32"/>
        <v>0</v>
      </c>
      <c r="AF198" s="77" t="str">
        <f t="shared" si="33"/>
        <v>All</v>
      </c>
      <c r="AG198" s="77" t="str">
        <f t="shared" si="34"/>
        <v/>
      </c>
    </row>
    <row r="199" spans="1:33" s="72" customFormat="1" ht="47.25" x14ac:dyDescent="0.2">
      <c r="A199" s="67">
        <f t="shared" si="29"/>
        <v>194</v>
      </c>
      <c r="B199" s="76">
        <f>COUNTIF($F$6:$F199,$F199)</f>
        <v>41</v>
      </c>
      <c r="C199" s="76" t="str">
        <f t="shared" si="30"/>
        <v>41AIH</v>
      </c>
      <c r="D199" s="76">
        <f>COUNTIF($H$6:$H199,$H199)</f>
        <v>33</v>
      </c>
      <c r="E199" s="76" t="str">
        <f t="shared" si="35"/>
        <v>33Gudang BJ</v>
      </c>
      <c r="F199" s="2" t="s">
        <v>606</v>
      </c>
      <c r="G199" s="22"/>
      <c r="H199" s="2" t="s">
        <v>26</v>
      </c>
      <c r="I199" s="3">
        <v>43235</v>
      </c>
      <c r="J199" s="2" t="s">
        <v>112</v>
      </c>
      <c r="K199" s="2" t="s">
        <v>1978</v>
      </c>
      <c r="L199" s="4" t="s">
        <v>1123</v>
      </c>
      <c r="M199" s="4"/>
      <c r="N199" s="4" t="s">
        <v>1312</v>
      </c>
      <c r="O199" s="2" t="s">
        <v>1928</v>
      </c>
      <c r="P199" s="2" t="s">
        <v>1505</v>
      </c>
      <c r="Q199" s="4"/>
      <c r="R199" s="102"/>
      <c r="S199" s="102"/>
      <c r="T199" s="3">
        <v>43265</v>
      </c>
      <c r="U199" s="3"/>
      <c r="V199" s="3"/>
      <c r="W199" s="3"/>
      <c r="X199" s="80" t="str">
        <f t="shared" si="36"/>
        <v/>
      </c>
      <c r="Y199" s="80" t="str">
        <f t="shared" si="37"/>
        <v>a</v>
      </c>
      <c r="Z199" s="2"/>
      <c r="AA199" s="77" t="str">
        <f t="shared" si="38"/>
        <v>Open (Progress)</v>
      </c>
      <c r="AB199" s="77">
        <f t="shared" si="31"/>
        <v>2018</v>
      </c>
      <c r="AC199" s="77" t="str">
        <f>IFERROR(VLOOKUP(IF($P199="","",MONTH($I199)),List!$I:$J,2,0),"")</f>
        <v>Mei</v>
      </c>
      <c r="AD199" s="77" t="str">
        <f>IFERROR(VLOOKUP(F199,List!$D:$E,2,0),"")</f>
        <v>Audit Internal (Harian)</v>
      </c>
      <c r="AE199" s="78">
        <f t="shared" si="32"/>
        <v>0</v>
      </c>
      <c r="AF199" s="77" t="str">
        <f t="shared" si="33"/>
        <v>All</v>
      </c>
      <c r="AG199" s="77" t="str">
        <f t="shared" si="34"/>
        <v/>
      </c>
    </row>
    <row r="200" spans="1:33" s="72" customFormat="1" ht="47.25" x14ac:dyDescent="0.2">
      <c r="A200" s="67">
        <f t="shared" ref="A200:A263" si="39">A199+1</f>
        <v>195</v>
      </c>
      <c r="B200" s="76">
        <f>COUNTIF($F$6:$F200,$F200)</f>
        <v>42</v>
      </c>
      <c r="C200" s="76" t="str">
        <f t="shared" si="30"/>
        <v>42AIH</v>
      </c>
      <c r="D200" s="76">
        <f>COUNTIF($H$6:$H200,$H200)</f>
        <v>34</v>
      </c>
      <c r="E200" s="76" t="str">
        <f t="shared" si="35"/>
        <v>34Gudang BJ</v>
      </c>
      <c r="F200" s="2" t="s">
        <v>606</v>
      </c>
      <c r="G200" s="22"/>
      <c r="H200" s="2" t="s">
        <v>26</v>
      </c>
      <c r="I200" s="3">
        <v>43236</v>
      </c>
      <c r="J200" s="2" t="s">
        <v>112</v>
      </c>
      <c r="K200" s="2" t="s">
        <v>1978</v>
      </c>
      <c r="L200" s="4" t="s">
        <v>1123</v>
      </c>
      <c r="M200" s="4"/>
      <c r="N200" s="4" t="s">
        <v>1312</v>
      </c>
      <c r="O200" s="2" t="s">
        <v>1928</v>
      </c>
      <c r="P200" s="2" t="s">
        <v>1506</v>
      </c>
      <c r="Q200" s="4"/>
      <c r="R200" s="102"/>
      <c r="S200" s="102"/>
      <c r="T200" s="3">
        <v>43266</v>
      </c>
      <c r="U200" s="3"/>
      <c r="V200" s="3"/>
      <c r="W200" s="3"/>
      <c r="X200" s="80" t="str">
        <f t="shared" si="36"/>
        <v/>
      </c>
      <c r="Y200" s="80" t="str">
        <f t="shared" si="37"/>
        <v>a</v>
      </c>
      <c r="Z200" s="2"/>
      <c r="AA200" s="77" t="str">
        <f t="shared" si="38"/>
        <v>Open (Progress)</v>
      </c>
      <c r="AB200" s="77">
        <f t="shared" si="31"/>
        <v>2018</v>
      </c>
      <c r="AC200" s="77" t="str">
        <f>IFERROR(VLOOKUP(IF($P200="","",MONTH($I200)),List!$I:$J,2,0),"")</f>
        <v>Mei</v>
      </c>
      <c r="AD200" s="77" t="str">
        <f>IFERROR(VLOOKUP(F200,List!$D:$E,2,0),"")</f>
        <v>Audit Internal (Harian)</v>
      </c>
      <c r="AE200" s="78">
        <f t="shared" si="32"/>
        <v>0</v>
      </c>
      <c r="AF200" s="77" t="str">
        <f t="shared" si="33"/>
        <v>All</v>
      </c>
      <c r="AG200" s="77" t="str">
        <f t="shared" si="34"/>
        <v/>
      </c>
    </row>
    <row r="201" spans="1:33" s="72" customFormat="1" ht="47.25" x14ac:dyDescent="0.2">
      <c r="A201" s="67">
        <f t="shared" si="39"/>
        <v>196</v>
      </c>
      <c r="B201" s="76">
        <f>COUNTIF($F$6:$F201,$F201)</f>
        <v>43</v>
      </c>
      <c r="C201" s="76" t="str">
        <f t="shared" si="30"/>
        <v>43AIH</v>
      </c>
      <c r="D201" s="76">
        <f>COUNTIF($H$6:$H201,$H201)</f>
        <v>35</v>
      </c>
      <c r="E201" s="76" t="str">
        <f t="shared" si="35"/>
        <v>35Gudang BJ</v>
      </c>
      <c r="F201" s="2" t="s">
        <v>606</v>
      </c>
      <c r="G201" s="22"/>
      <c r="H201" s="2" t="s">
        <v>26</v>
      </c>
      <c r="I201" s="3">
        <v>43237</v>
      </c>
      <c r="J201" s="2" t="s">
        <v>112</v>
      </c>
      <c r="K201" s="2" t="s">
        <v>1978</v>
      </c>
      <c r="L201" s="4" t="s">
        <v>1123</v>
      </c>
      <c r="M201" s="4"/>
      <c r="N201" s="4" t="s">
        <v>1311</v>
      </c>
      <c r="O201" s="2" t="s">
        <v>1928</v>
      </c>
      <c r="P201" s="2" t="s">
        <v>1507</v>
      </c>
      <c r="Q201" s="4"/>
      <c r="R201" s="102"/>
      <c r="S201" s="102"/>
      <c r="T201" s="3">
        <v>43267</v>
      </c>
      <c r="U201" s="3"/>
      <c r="V201" s="3"/>
      <c r="W201" s="3"/>
      <c r="X201" s="80" t="str">
        <f t="shared" si="36"/>
        <v/>
      </c>
      <c r="Y201" s="80" t="str">
        <f t="shared" si="37"/>
        <v>a</v>
      </c>
      <c r="Z201" s="2"/>
      <c r="AA201" s="77" t="str">
        <f t="shared" si="38"/>
        <v>Open (Progress)</v>
      </c>
      <c r="AB201" s="77">
        <f t="shared" si="31"/>
        <v>2018</v>
      </c>
      <c r="AC201" s="77" t="str">
        <f>IFERROR(VLOOKUP(IF($P201="","",MONTH($I201)),List!$I:$J,2,0),"")</f>
        <v>Mei</v>
      </c>
      <c r="AD201" s="77" t="str">
        <f>IFERROR(VLOOKUP(F201,List!$D:$E,2,0),"")</f>
        <v>Audit Internal (Harian)</v>
      </c>
      <c r="AE201" s="78">
        <f t="shared" si="32"/>
        <v>0</v>
      </c>
      <c r="AF201" s="77" t="str">
        <f t="shared" si="33"/>
        <v>All</v>
      </c>
      <c r="AG201" s="77" t="str">
        <f t="shared" si="34"/>
        <v/>
      </c>
    </row>
    <row r="202" spans="1:33" s="72" customFormat="1" ht="47.25" x14ac:dyDescent="0.2">
      <c r="A202" s="67">
        <f t="shared" si="39"/>
        <v>197</v>
      </c>
      <c r="B202" s="76">
        <f>COUNTIF($F$6:$F202,$F202)</f>
        <v>44</v>
      </c>
      <c r="C202" s="76" t="str">
        <f t="shared" si="30"/>
        <v>44AIH</v>
      </c>
      <c r="D202" s="76">
        <f>COUNTIF($H$6:$H202,$H202)</f>
        <v>36</v>
      </c>
      <c r="E202" s="76" t="str">
        <f t="shared" si="35"/>
        <v>36Gudang BJ</v>
      </c>
      <c r="F202" s="2" t="s">
        <v>606</v>
      </c>
      <c r="G202" s="22"/>
      <c r="H202" s="2" t="s">
        <v>26</v>
      </c>
      <c r="I202" s="3">
        <v>43238</v>
      </c>
      <c r="J202" s="2" t="s">
        <v>112</v>
      </c>
      <c r="K202" s="2" t="s">
        <v>1978</v>
      </c>
      <c r="L202" s="4" t="s">
        <v>1123</v>
      </c>
      <c r="M202" s="4"/>
      <c r="N202" s="4" t="s">
        <v>1312</v>
      </c>
      <c r="O202" s="2" t="s">
        <v>1928</v>
      </c>
      <c r="P202" s="2" t="s">
        <v>1508</v>
      </c>
      <c r="Q202" s="4"/>
      <c r="R202" s="102"/>
      <c r="S202" s="102"/>
      <c r="T202" s="3">
        <v>43268</v>
      </c>
      <c r="U202" s="3"/>
      <c r="V202" s="3"/>
      <c r="W202" s="3"/>
      <c r="X202" s="80" t="str">
        <f t="shared" si="36"/>
        <v/>
      </c>
      <c r="Y202" s="80" t="str">
        <f t="shared" si="37"/>
        <v>a</v>
      </c>
      <c r="Z202" s="2"/>
      <c r="AA202" s="77" t="str">
        <f t="shared" si="38"/>
        <v>Open (Progress)</v>
      </c>
      <c r="AB202" s="77">
        <f t="shared" si="31"/>
        <v>2018</v>
      </c>
      <c r="AC202" s="77" t="str">
        <f>IFERROR(VLOOKUP(IF($P202="","",MONTH($I202)),List!$I:$J,2,0),"")</f>
        <v>Mei</v>
      </c>
      <c r="AD202" s="77" t="str">
        <f>IFERROR(VLOOKUP(F202,List!$D:$E,2,0),"")</f>
        <v>Audit Internal (Harian)</v>
      </c>
      <c r="AE202" s="78">
        <f t="shared" si="32"/>
        <v>0</v>
      </c>
      <c r="AF202" s="77" t="str">
        <f t="shared" si="33"/>
        <v>All</v>
      </c>
      <c r="AG202" s="77" t="str">
        <f t="shared" si="34"/>
        <v/>
      </c>
    </row>
    <row r="203" spans="1:33" s="72" customFormat="1" ht="47.25" x14ac:dyDescent="0.2">
      <c r="A203" s="67">
        <f t="shared" si="39"/>
        <v>198</v>
      </c>
      <c r="B203" s="76">
        <f>COUNTIF($F$6:$F203,$F203)</f>
        <v>45</v>
      </c>
      <c r="C203" s="76" t="str">
        <f t="shared" si="30"/>
        <v>45AIH</v>
      </c>
      <c r="D203" s="76">
        <f>COUNTIF($H$6:$H203,$H203)</f>
        <v>37</v>
      </c>
      <c r="E203" s="76" t="str">
        <f t="shared" si="35"/>
        <v>37Gudang BJ</v>
      </c>
      <c r="F203" s="2" t="s">
        <v>606</v>
      </c>
      <c r="G203" s="22"/>
      <c r="H203" s="2" t="s">
        <v>26</v>
      </c>
      <c r="I203" s="3">
        <v>43241</v>
      </c>
      <c r="J203" s="2" t="s">
        <v>112</v>
      </c>
      <c r="K203" s="2" t="s">
        <v>1978</v>
      </c>
      <c r="L203" s="4" t="s">
        <v>1123</v>
      </c>
      <c r="M203" s="4"/>
      <c r="N203" s="4" t="s">
        <v>1310</v>
      </c>
      <c r="O203" s="2" t="s">
        <v>1928</v>
      </c>
      <c r="P203" s="2" t="s">
        <v>1509</v>
      </c>
      <c r="Q203" s="4"/>
      <c r="R203" s="102"/>
      <c r="S203" s="102"/>
      <c r="T203" s="3">
        <v>43271</v>
      </c>
      <c r="U203" s="3"/>
      <c r="V203" s="3"/>
      <c r="W203" s="3"/>
      <c r="X203" s="80" t="str">
        <f t="shared" si="36"/>
        <v/>
      </c>
      <c r="Y203" s="80" t="str">
        <f t="shared" si="37"/>
        <v>a</v>
      </c>
      <c r="Z203" s="2"/>
      <c r="AA203" s="77" t="str">
        <f t="shared" si="38"/>
        <v>Open (Progress)</v>
      </c>
      <c r="AB203" s="77">
        <f t="shared" si="31"/>
        <v>2018</v>
      </c>
      <c r="AC203" s="77" t="str">
        <f>IFERROR(VLOOKUP(IF($P203="","",MONTH($I203)),List!$I:$J,2,0),"")</f>
        <v>Mei</v>
      </c>
      <c r="AD203" s="77" t="str">
        <f>IFERROR(VLOOKUP(F203,List!$D:$E,2,0),"")</f>
        <v>Audit Internal (Harian)</v>
      </c>
      <c r="AE203" s="78">
        <f t="shared" si="32"/>
        <v>0</v>
      </c>
      <c r="AF203" s="77" t="str">
        <f t="shared" si="33"/>
        <v>All</v>
      </c>
      <c r="AG203" s="77" t="str">
        <f t="shared" si="34"/>
        <v/>
      </c>
    </row>
    <row r="204" spans="1:33" s="72" customFormat="1" ht="47.25" x14ac:dyDescent="0.2">
      <c r="A204" s="67">
        <f t="shared" si="39"/>
        <v>199</v>
      </c>
      <c r="B204" s="76">
        <f>COUNTIF($F$6:$F204,$F204)</f>
        <v>46</v>
      </c>
      <c r="C204" s="76" t="str">
        <f t="shared" si="30"/>
        <v>46AIH</v>
      </c>
      <c r="D204" s="76">
        <f>COUNTIF($H$6:$H204,$H204)</f>
        <v>38</v>
      </c>
      <c r="E204" s="76" t="str">
        <f t="shared" si="35"/>
        <v>38Gudang BJ</v>
      </c>
      <c r="F204" s="2" t="s">
        <v>606</v>
      </c>
      <c r="G204" s="22"/>
      <c r="H204" s="2" t="s">
        <v>26</v>
      </c>
      <c r="I204" s="3">
        <v>43242</v>
      </c>
      <c r="J204" s="2" t="s">
        <v>112</v>
      </c>
      <c r="K204" s="2" t="s">
        <v>1978</v>
      </c>
      <c r="L204" s="4" t="s">
        <v>1123</v>
      </c>
      <c r="M204" s="4"/>
      <c r="N204" s="4" t="s">
        <v>1308</v>
      </c>
      <c r="O204" s="2" t="s">
        <v>1928</v>
      </c>
      <c r="P204" s="2" t="s">
        <v>1510</v>
      </c>
      <c r="Q204" s="4"/>
      <c r="R204" s="102"/>
      <c r="S204" s="102"/>
      <c r="T204" s="3">
        <v>43272</v>
      </c>
      <c r="U204" s="3"/>
      <c r="V204" s="3"/>
      <c r="W204" s="3"/>
      <c r="X204" s="80" t="str">
        <f t="shared" si="36"/>
        <v/>
      </c>
      <c r="Y204" s="80" t="str">
        <f t="shared" si="37"/>
        <v>a</v>
      </c>
      <c r="Z204" s="2"/>
      <c r="AA204" s="77" t="str">
        <f t="shared" si="38"/>
        <v>Open (Progress)</v>
      </c>
      <c r="AB204" s="77">
        <f t="shared" si="31"/>
        <v>2018</v>
      </c>
      <c r="AC204" s="77" t="str">
        <f>IFERROR(VLOOKUP(IF($P204="","",MONTH($I204)),List!$I:$J,2,0),"")</f>
        <v>Mei</v>
      </c>
      <c r="AD204" s="77" t="str">
        <f>IFERROR(VLOOKUP(F204,List!$D:$E,2,0),"")</f>
        <v>Audit Internal (Harian)</v>
      </c>
      <c r="AE204" s="78">
        <f t="shared" si="32"/>
        <v>0</v>
      </c>
      <c r="AF204" s="77" t="str">
        <f t="shared" si="33"/>
        <v>All</v>
      </c>
      <c r="AG204" s="77" t="str">
        <f t="shared" si="34"/>
        <v/>
      </c>
    </row>
    <row r="205" spans="1:33" s="72" customFormat="1" ht="47.25" x14ac:dyDescent="0.2">
      <c r="A205" s="67">
        <f t="shared" si="39"/>
        <v>200</v>
      </c>
      <c r="B205" s="76">
        <f>COUNTIF($F$6:$F205,$F205)</f>
        <v>47</v>
      </c>
      <c r="C205" s="76" t="str">
        <f t="shared" si="30"/>
        <v>47AIH</v>
      </c>
      <c r="D205" s="76">
        <f>COUNTIF($H$6:$H205,$H205)</f>
        <v>39</v>
      </c>
      <c r="E205" s="76" t="str">
        <f t="shared" si="35"/>
        <v>39Gudang BJ</v>
      </c>
      <c r="F205" s="2" t="s">
        <v>606</v>
      </c>
      <c r="G205" s="22"/>
      <c r="H205" s="2" t="s">
        <v>26</v>
      </c>
      <c r="I205" s="3">
        <v>43243</v>
      </c>
      <c r="J205" s="2" t="s">
        <v>112</v>
      </c>
      <c r="K205" s="2" t="s">
        <v>1978</v>
      </c>
      <c r="L205" s="4" t="s">
        <v>1123</v>
      </c>
      <c r="M205" s="4"/>
      <c r="N205" s="4" t="s">
        <v>1308</v>
      </c>
      <c r="O205" s="2" t="s">
        <v>1928</v>
      </c>
      <c r="P205" s="2" t="s">
        <v>1511</v>
      </c>
      <c r="Q205" s="4"/>
      <c r="R205" s="102"/>
      <c r="S205" s="102"/>
      <c r="T205" s="3">
        <v>43273</v>
      </c>
      <c r="U205" s="3"/>
      <c r="V205" s="3"/>
      <c r="W205" s="3"/>
      <c r="X205" s="80" t="str">
        <f t="shared" si="36"/>
        <v/>
      </c>
      <c r="Y205" s="80" t="str">
        <f t="shared" si="37"/>
        <v>a</v>
      </c>
      <c r="Z205" s="2"/>
      <c r="AA205" s="77" t="str">
        <f t="shared" si="38"/>
        <v>Open (Progress)</v>
      </c>
      <c r="AB205" s="77">
        <f t="shared" si="31"/>
        <v>2018</v>
      </c>
      <c r="AC205" s="77" t="str">
        <f>IFERROR(VLOOKUP(IF($P205="","",MONTH($I205)),List!$I:$J,2,0),"")</f>
        <v>Mei</v>
      </c>
      <c r="AD205" s="77" t="str">
        <f>IFERROR(VLOOKUP(F205,List!$D:$E,2,0),"")</f>
        <v>Audit Internal (Harian)</v>
      </c>
      <c r="AE205" s="78">
        <f t="shared" si="32"/>
        <v>0</v>
      </c>
      <c r="AF205" s="77" t="str">
        <f t="shared" si="33"/>
        <v>All</v>
      </c>
      <c r="AG205" s="77" t="str">
        <f t="shared" si="34"/>
        <v/>
      </c>
    </row>
    <row r="206" spans="1:33" s="72" customFormat="1" ht="47.25" x14ac:dyDescent="0.2">
      <c r="A206" s="67">
        <f t="shared" si="39"/>
        <v>201</v>
      </c>
      <c r="B206" s="76">
        <f>COUNTIF($F$6:$F206,$F206)</f>
        <v>48</v>
      </c>
      <c r="C206" s="76" t="str">
        <f t="shared" si="30"/>
        <v>48AIH</v>
      </c>
      <c r="D206" s="76">
        <f>COUNTIF($H$6:$H206,$H206)</f>
        <v>40</v>
      </c>
      <c r="E206" s="76" t="str">
        <f t="shared" si="35"/>
        <v>40Gudang BJ</v>
      </c>
      <c r="F206" s="2" t="s">
        <v>606</v>
      </c>
      <c r="G206" s="22"/>
      <c r="H206" s="2" t="s">
        <v>26</v>
      </c>
      <c r="I206" s="3">
        <v>43244</v>
      </c>
      <c r="J206" s="2" t="s">
        <v>112</v>
      </c>
      <c r="K206" s="2" t="s">
        <v>1978</v>
      </c>
      <c r="L206" s="4" t="s">
        <v>1123</v>
      </c>
      <c r="M206" s="4"/>
      <c r="N206" s="4" t="s">
        <v>1309</v>
      </c>
      <c r="O206" s="2" t="s">
        <v>1928</v>
      </c>
      <c r="P206" s="2" t="s">
        <v>1512</v>
      </c>
      <c r="Q206" s="4"/>
      <c r="R206" s="102"/>
      <c r="S206" s="102"/>
      <c r="T206" s="3">
        <v>43274</v>
      </c>
      <c r="U206" s="3"/>
      <c r="V206" s="3"/>
      <c r="W206" s="3"/>
      <c r="X206" s="80" t="str">
        <f t="shared" si="36"/>
        <v/>
      </c>
      <c r="Y206" s="80" t="str">
        <f t="shared" si="37"/>
        <v>a</v>
      </c>
      <c r="Z206" s="2"/>
      <c r="AA206" s="77" t="str">
        <f t="shared" si="38"/>
        <v>Open (Progress)</v>
      </c>
      <c r="AB206" s="77">
        <f t="shared" si="31"/>
        <v>2018</v>
      </c>
      <c r="AC206" s="77" t="str">
        <f>IFERROR(VLOOKUP(IF($P206="","",MONTH($I206)),List!$I:$J,2,0),"")</f>
        <v>Mei</v>
      </c>
      <c r="AD206" s="77" t="str">
        <f>IFERROR(VLOOKUP(F206,List!$D:$E,2,0),"")</f>
        <v>Audit Internal (Harian)</v>
      </c>
      <c r="AE206" s="78">
        <f t="shared" si="32"/>
        <v>0</v>
      </c>
      <c r="AF206" s="77" t="str">
        <f t="shared" si="33"/>
        <v>All</v>
      </c>
      <c r="AG206" s="77" t="str">
        <f t="shared" si="34"/>
        <v/>
      </c>
    </row>
    <row r="207" spans="1:33" s="72" customFormat="1" ht="47.25" x14ac:dyDescent="0.2">
      <c r="A207" s="67">
        <f t="shared" si="39"/>
        <v>202</v>
      </c>
      <c r="B207" s="76">
        <f>COUNTIF($F$6:$F207,$F207)</f>
        <v>49</v>
      </c>
      <c r="C207" s="76" t="str">
        <f t="shared" si="30"/>
        <v>49AIH</v>
      </c>
      <c r="D207" s="76">
        <f>COUNTIF($H$6:$H207,$H207)</f>
        <v>41</v>
      </c>
      <c r="E207" s="76" t="str">
        <f t="shared" si="35"/>
        <v>41Gudang BJ</v>
      </c>
      <c r="F207" s="2" t="s">
        <v>606</v>
      </c>
      <c r="G207" s="22"/>
      <c r="H207" s="2" t="s">
        <v>26</v>
      </c>
      <c r="I207" s="3">
        <v>43245</v>
      </c>
      <c r="J207" s="2" t="s">
        <v>112</v>
      </c>
      <c r="K207" s="2" t="s">
        <v>1978</v>
      </c>
      <c r="L207" s="4" t="s">
        <v>1123</v>
      </c>
      <c r="M207" s="4"/>
      <c r="N207" s="4" t="s">
        <v>1308</v>
      </c>
      <c r="O207" s="2" t="s">
        <v>1928</v>
      </c>
      <c r="P207" s="2" t="s">
        <v>1513</v>
      </c>
      <c r="Q207" s="4"/>
      <c r="R207" s="102"/>
      <c r="S207" s="102"/>
      <c r="T207" s="3">
        <v>43275</v>
      </c>
      <c r="U207" s="3"/>
      <c r="V207" s="3"/>
      <c r="W207" s="3"/>
      <c r="X207" s="80" t="str">
        <f t="shared" si="36"/>
        <v/>
      </c>
      <c r="Y207" s="80" t="str">
        <f t="shared" si="37"/>
        <v>a</v>
      </c>
      <c r="Z207" s="2"/>
      <c r="AA207" s="77" t="str">
        <f t="shared" si="38"/>
        <v>Open (Progress)</v>
      </c>
      <c r="AB207" s="77">
        <f t="shared" si="31"/>
        <v>2018</v>
      </c>
      <c r="AC207" s="77" t="str">
        <f>IFERROR(VLOOKUP(IF($P207="","",MONTH($I207)),List!$I:$J,2,0),"")</f>
        <v>Mei</v>
      </c>
      <c r="AD207" s="77" t="str">
        <f>IFERROR(VLOOKUP(F207,List!$D:$E,2,0),"")</f>
        <v>Audit Internal (Harian)</v>
      </c>
      <c r="AE207" s="78">
        <f t="shared" si="32"/>
        <v>0</v>
      </c>
      <c r="AF207" s="77" t="str">
        <f t="shared" si="33"/>
        <v>All</v>
      </c>
      <c r="AG207" s="77" t="str">
        <f t="shared" si="34"/>
        <v/>
      </c>
    </row>
    <row r="208" spans="1:33" s="72" customFormat="1" ht="47.25" x14ac:dyDescent="0.2">
      <c r="A208" s="67">
        <f t="shared" si="39"/>
        <v>203</v>
      </c>
      <c r="B208" s="76">
        <f>COUNTIF($F$6:$F208,$F208)</f>
        <v>50</v>
      </c>
      <c r="C208" s="76" t="str">
        <f t="shared" si="30"/>
        <v>50AIH</v>
      </c>
      <c r="D208" s="76">
        <f>COUNTIF($H$6:$H208,$H208)</f>
        <v>42</v>
      </c>
      <c r="E208" s="76" t="str">
        <f t="shared" si="35"/>
        <v>42Gudang BJ</v>
      </c>
      <c r="F208" s="2" t="s">
        <v>606</v>
      </c>
      <c r="G208" s="22"/>
      <c r="H208" s="2" t="s">
        <v>26</v>
      </c>
      <c r="I208" s="3">
        <v>43248</v>
      </c>
      <c r="J208" s="2" t="s">
        <v>112</v>
      </c>
      <c r="K208" s="2" t="s">
        <v>1978</v>
      </c>
      <c r="L208" s="4" t="s">
        <v>1123</v>
      </c>
      <c r="M208" s="4"/>
      <c r="N208" s="4" t="s">
        <v>1311</v>
      </c>
      <c r="O208" s="2" t="s">
        <v>1928</v>
      </c>
      <c r="P208" s="2" t="s">
        <v>1514</v>
      </c>
      <c r="Q208" s="4"/>
      <c r="R208" s="102"/>
      <c r="S208" s="102"/>
      <c r="T208" s="3">
        <v>43278</v>
      </c>
      <c r="U208" s="3"/>
      <c r="V208" s="3"/>
      <c r="W208" s="3"/>
      <c r="X208" s="80" t="str">
        <f t="shared" si="36"/>
        <v/>
      </c>
      <c r="Y208" s="80" t="str">
        <f t="shared" si="37"/>
        <v>a</v>
      </c>
      <c r="Z208" s="2"/>
      <c r="AA208" s="77" t="str">
        <f t="shared" si="38"/>
        <v>Open (Progress)</v>
      </c>
      <c r="AB208" s="77">
        <f t="shared" si="31"/>
        <v>2018</v>
      </c>
      <c r="AC208" s="77" t="str">
        <f>IFERROR(VLOOKUP(IF($P208="","",MONTH($I208)),List!$I:$J,2,0),"")</f>
        <v>Mei</v>
      </c>
      <c r="AD208" s="77" t="str">
        <f>IFERROR(VLOOKUP(F208,List!$D:$E,2,0),"")</f>
        <v>Audit Internal (Harian)</v>
      </c>
      <c r="AE208" s="78">
        <f t="shared" si="32"/>
        <v>0</v>
      </c>
      <c r="AF208" s="77" t="str">
        <f t="shared" si="33"/>
        <v>All</v>
      </c>
      <c r="AG208" s="77" t="str">
        <f t="shared" si="34"/>
        <v/>
      </c>
    </row>
    <row r="209" spans="1:33" s="72" customFormat="1" ht="57" x14ac:dyDescent="0.2">
      <c r="A209" s="67">
        <f t="shared" si="39"/>
        <v>204</v>
      </c>
      <c r="B209" s="76">
        <f>COUNTIF($F$6:$F209,$F209)</f>
        <v>51</v>
      </c>
      <c r="C209" s="76" t="str">
        <f t="shared" si="30"/>
        <v>51AIH</v>
      </c>
      <c r="D209" s="76">
        <f>COUNTIF($H$6:$H209,$H209)</f>
        <v>10</v>
      </c>
      <c r="E209" s="76" t="str">
        <f t="shared" si="35"/>
        <v>10Gudang BB A</v>
      </c>
      <c r="F209" s="2" t="s">
        <v>606</v>
      </c>
      <c r="G209" s="22"/>
      <c r="H209" s="2" t="s">
        <v>18</v>
      </c>
      <c r="I209" s="3">
        <v>43256</v>
      </c>
      <c r="J209" s="2" t="s">
        <v>112</v>
      </c>
      <c r="K209" s="2" t="s">
        <v>1089</v>
      </c>
      <c r="L209" s="4" t="s">
        <v>1124</v>
      </c>
      <c r="M209" s="4" t="s">
        <v>1125</v>
      </c>
      <c r="N209" s="4" t="s">
        <v>1314</v>
      </c>
      <c r="O209" s="2" t="s">
        <v>1928</v>
      </c>
      <c r="P209" s="2" t="s">
        <v>1515</v>
      </c>
      <c r="Q209" s="4"/>
      <c r="R209" s="102"/>
      <c r="S209" s="102"/>
      <c r="T209" s="3">
        <v>43286</v>
      </c>
      <c r="U209" s="3"/>
      <c r="V209" s="3"/>
      <c r="W209" s="3"/>
      <c r="X209" s="80" t="str">
        <f t="shared" si="36"/>
        <v/>
      </c>
      <c r="Y209" s="80" t="str">
        <f t="shared" si="37"/>
        <v>a</v>
      </c>
      <c r="Z209" s="2"/>
      <c r="AA209" s="77" t="str">
        <f t="shared" si="38"/>
        <v>Open (Progress)</v>
      </c>
      <c r="AB209" s="77">
        <f t="shared" si="31"/>
        <v>2018</v>
      </c>
      <c r="AC209" s="77" t="str">
        <f>IFERROR(VLOOKUP(IF($P209="","",MONTH($I209)),List!$I:$J,2,0),"")</f>
        <v>Juni</v>
      </c>
      <c r="AD209" s="77" t="str">
        <f>IFERROR(VLOOKUP(F209,List!$D:$E,2,0),"")</f>
        <v>Audit Internal (Harian)</v>
      </c>
      <c r="AE209" s="78">
        <f t="shared" si="32"/>
        <v>0</v>
      </c>
      <c r="AF209" s="77" t="str">
        <f t="shared" si="33"/>
        <v>All</v>
      </c>
      <c r="AG209" s="77" t="str">
        <f t="shared" si="34"/>
        <v/>
      </c>
    </row>
    <row r="210" spans="1:33" s="72" customFormat="1" ht="57" x14ac:dyDescent="0.2">
      <c r="A210" s="67">
        <f t="shared" si="39"/>
        <v>205</v>
      </c>
      <c r="B210" s="76">
        <f>COUNTIF($F$6:$F210,$F210)</f>
        <v>52</v>
      </c>
      <c r="C210" s="76" t="str">
        <f t="shared" si="30"/>
        <v>52AIH</v>
      </c>
      <c r="D210" s="76">
        <f>COUNTIF($H$6:$H210,$H210)</f>
        <v>11</v>
      </c>
      <c r="E210" s="76" t="str">
        <f t="shared" si="35"/>
        <v>11Gudang BB A</v>
      </c>
      <c r="F210" s="2" t="s">
        <v>606</v>
      </c>
      <c r="G210" s="22"/>
      <c r="H210" s="2" t="s">
        <v>18</v>
      </c>
      <c r="I210" s="3">
        <v>43256</v>
      </c>
      <c r="J210" s="2" t="s">
        <v>112</v>
      </c>
      <c r="K210" s="2" t="s">
        <v>1089</v>
      </c>
      <c r="L210" s="4" t="s">
        <v>1124</v>
      </c>
      <c r="M210" s="4" t="s">
        <v>1125</v>
      </c>
      <c r="N210" s="4" t="s">
        <v>1315</v>
      </c>
      <c r="O210" s="2" t="s">
        <v>1928</v>
      </c>
      <c r="P210" s="2" t="s">
        <v>1516</v>
      </c>
      <c r="Q210" s="4"/>
      <c r="R210" s="102"/>
      <c r="S210" s="102"/>
      <c r="T210" s="3">
        <v>43286</v>
      </c>
      <c r="U210" s="3"/>
      <c r="V210" s="3"/>
      <c r="W210" s="3"/>
      <c r="X210" s="80" t="str">
        <f t="shared" si="36"/>
        <v/>
      </c>
      <c r="Y210" s="80" t="str">
        <f t="shared" si="37"/>
        <v>a</v>
      </c>
      <c r="Z210" s="2"/>
      <c r="AA210" s="77" t="str">
        <f t="shared" si="38"/>
        <v>Open (Progress)</v>
      </c>
      <c r="AB210" s="77">
        <f t="shared" si="31"/>
        <v>2018</v>
      </c>
      <c r="AC210" s="77" t="str">
        <f>IFERROR(VLOOKUP(IF($P210="","",MONTH($I210)),List!$I:$J,2,0),"")</f>
        <v>Juni</v>
      </c>
      <c r="AD210" s="77" t="str">
        <f>IFERROR(VLOOKUP(F210,List!$D:$E,2,0),"")</f>
        <v>Audit Internal (Harian)</v>
      </c>
      <c r="AE210" s="78">
        <f t="shared" si="32"/>
        <v>0</v>
      </c>
      <c r="AF210" s="77" t="str">
        <f t="shared" si="33"/>
        <v>All</v>
      </c>
      <c r="AG210" s="77" t="str">
        <f t="shared" si="34"/>
        <v/>
      </c>
    </row>
    <row r="211" spans="1:33" s="72" customFormat="1" ht="47.25" x14ac:dyDescent="0.2">
      <c r="A211" s="67">
        <f t="shared" si="39"/>
        <v>206</v>
      </c>
      <c r="B211" s="76">
        <f>COUNTIF($F$6:$F211,$F211)</f>
        <v>53</v>
      </c>
      <c r="C211" s="76" t="str">
        <f t="shared" si="30"/>
        <v>53AIH</v>
      </c>
      <c r="D211" s="76">
        <f>COUNTIF($H$6:$H211,$H211)</f>
        <v>12</v>
      </c>
      <c r="E211" s="76" t="str">
        <f t="shared" si="35"/>
        <v>12Gudang BB A</v>
      </c>
      <c r="F211" s="2" t="s">
        <v>606</v>
      </c>
      <c r="G211" s="22"/>
      <c r="H211" s="2" t="s">
        <v>18</v>
      </c>
      <c r="I211" s="3">
        <v>43256</v>
      </c>
      <c r="J211" s="2"/>
      <c r="K211" s="2" t="s">
        <v>1089</v>
      </c>
      <c r="L211" s="4" t="s">
        <v>1124</v>
      </c>
      <c r="M211" s="4" t="s">
        <v>1125</v>
      </c>
      <c r="N211" s="4" t="s">
        <v>1313</v>
      </c>
      <c r="O211" s="2" t="s">
        <v>1926</v>
      </c>
      <c r="P211" s="2"/>
      <c r="Q211" s="4"/>
      <c r="R211" s="102"/>
      <c r="S211" s="102"/>
      <c r="T211" s="3"/>
      <c r="U211" s="3"/>
      <c r="V211" s="3"/>
      <c r="W211" s="3"/>
      <c r="X211" s="80" t="str">
        <f t="shared" si="36"/>
        <v/>
      </c>
      <c r="Y211" s="80" t="str">
        <f t="shared" si="37"/>
        <v/>
      </c>
      <c r="Z211" s="2"/>
      <c r="AA211" s="77" t="str">
        <f t="shared" si="38"/>
        <v/>
      </c>
      <c r="AB211" s="77" t="str">
        <f t="shared" si="31"/>
        <v/>
      </c>
      <c r="AC211" s="77" t="str">
        <f>IFERROR(VLOOKUP(IF($P211="","",MONTH($I211)),List!$I:$J,2,0),"")</f>
        <v/>
      </c>
      <c r="AD211" s="77" t="str">
        <f>IFERROR(VLOOKUP(F211,List!$D:$E,2,0),"")</f>
        <v>Audit Internal (Harian)</v>
      </c>
      <c r="AE211" s="78">
        <f t="shared" si="32"/>
        <v>0</v>
      </c>
      <c r="AF211" s="77" t="str">
        <f t="shared" si="33"/>
        <v/>
      </c>
      <c r="AG211" s="77" t="str">
        <f t="shared" si="34"/>
        <v/>
      </c>
    </row>
    <row r="212" spans="1:33" s="72" customFormat="1" ht="85.5" x14ac:dyDescent="0.2">
      <c r="A212" s="67">
        <f t="shared" si="39"/>
        <v>207</v>
      </c>
      <c r="B212" s="76">
        <f>COUNTIF($F$6:$F212,$F212)</f>
        <v>54</v>
      </c>
      <c r="C212" s="76" t="str">
        <f t="shared" si="30"/>
        <v>54AIH</v>
      </c>
      <c r="D212" s="76">
        <f>COUNTIF($H$6:$H212,$H212)</f>
        <v>22</v>
      </c>
      <c r="E212" s="76" t="str">
        <f t="shared" si="35"/>
        <v>22Gudang BB B</v>
      </c>
      <c r="F212" s="2" t="s">
        <v>606</v>
      </c>
      <c r="G212" s="22"/>
      <c r="H212" s="2" t="s">
        <v>19</v>
      </c>
      <c r="I212" s="3">
        <v>43257</v>
      </c>
      <c r="J212" s="2" t="s">
        <v>112</v>
      </c>
      <c r="K212" s="2" t="s">
        <v>1089</v>
      </c>
      <c r="L212" s="4" t="s">
        <v>1126</v>
      </c>
      <c r="M212" s="4" t="s">
        <v>1125</v>
      </c>
      <c r="N212" s="4" t="s">
        <v>1923</v>
      </c>
      <c r="O212" s="2" t="s">
        <v>1928</v>
      </c>
      <c r="P212" s="2" t="s">
        <v>1517</v>
      </c>
      <c r="Q212" s="4" t="s">
        <v>1632</v>
      </c>
      <c r="R212" s="102" t="s">
        <v>1633</v>
      </c>
      <c r="S212" s="102"/>
      <c r="T212" s="3">
        <v>43318</v>
      </c>
      <c r="U212" s="3"/>
      <c r="V212" s="3"/>
      <c r="W212" s="3"/>
      <c r="X212" s="80" t="str">
        <f t="shared" si="36"/>
        <v/>
      </c>
      <c r="Y212" s="80" t="str">
        <f t="shared" si="37"/>
        <v>a</v>
      </c>
      <c r="Z212" s="2"/>
      <c r="AA212" s="77" t="str">
        <f t="shared" si="38"/>
        <v>Open (Progress)</v>
      </c>
      <c r="AB212" s="77">
        <f t="shared" si="31"/>
        <v>2018</v>
      </c>
      <c r="AC212" s="77" t="str">
        <f>IFERROR(VLOOKUP(IF($P212="","",MONTH($I212)),List!$I:$J,2,0),"")</f>
        <v>Juni</v>
      </c>
      <c r="AD212" s="77" t="str">
        <f>IFERROR(VLOOKUP(F212,List!$D:$E,2,0),"")</f>
        <v>Audit Internal (Harian)</v>
      </c>
      <c r="AE212" s="78">
        <f t="shared" si="32"/>
        <v>0</v>
      </c>
      <c r="AF212" s="77" t="str">
        <f t="shared" si="33"/>
        <v>All</v>
      </c>
      <c r="AG212" s="77" t="str">
        <f t="shared" si="34"/>
        <v/>
      </c>
    </row>
    <row r="213" spans="1:33" s="72" customFormat="1" ht="47.25" x14ac:dyDescent="0.2">
      <c r="A213" s="67">
        <f t="shared" si="39"/>
        <v>208</v>
      </c>
      <c r="B213" s="76">
        <f>COUNTIF($F$6:$F213,$F213)</f>
        <v>55</v>
      </c>
      <c r="C213" s="76" t="str">
        <f t="shared" si="30"/>
        <v>55AIH</v>
      </c>
      <c r="D213" s="76">
        <f>COUNTIF($H$6:$H213,$H213)</f>
        <v>18</v>
      </c>
      <c r="E213" s="76" t="str">
        <f t="shared" si="35"/>
        <v>18Maintenance</v>
      </c>
      <c r="F213" s="2" t="s">
        <v>606</v>
      </c>
      <c r="G213" s="22"/>
      <c r="H213" s="2" t="s">
        <v>29</v>
      </c>
      <c r="I213" s="3">
        <v>43257</v>
      </c>
      <c r="J213" s="2" t="s">
        <v>112</v>
      </c>
      <c r="K213" s="2" t="s">
        <v>1092</v>
      </c>
      <c r="L213" s="4" t="s">
        <v>1127</v>
      </c>
      <c r="M213" s="4" t="s">
        <v>1128</v>
      </c>
      <c r="N213" s="4" t="s">
        <v>1320</v>
      </c>
      <c r="O213" s="2" t="s">
        <v>1928</v>
      </c>
      <c r="P213" s="2" t="s">
        <v>1519</v>
      </c>
      <c r="Q213" s="4"/>
      <c r="R213" s="102"/>
      <c r="S213" s="102"/>
      <c r="T213" s="3">
        <v>43300</v>
      </c>
      <c r="U213" s="3"/>
      <c r="V213" s="3"/>
      <c r="W213" s="3"/>
      <c r="X213" s="80" t="str">
        <f t="shared" si="36"/>
        <v/>
      </c>
      <c r="Y213" s="80" t="str">
        <f t="shared" si="37"/>
        <v>a</v>
      </c>
      <c r="Z213" s="2"/>
      <c r="AA213" s="77" t="str">
        <f t="shared" si="38"/>
        <v>Open (Progress)</v>
      </c>
      <c r="AB213" s="77">
        <f t="shared" si="31"/>
        <v>2018</v>
      </c>
      <c r="AC213" s="77" t="str">
        <f>IFERROR(VLOOKUP(IF($P213="","",MONTH($I213)),List!$I:$J,2,0),"")</f>
        <v>Juni</v>
      </c>
      <c r="AD213" s="77" t="str">
        <f>IFERROR(VLOOKUP(F213,List!$D:$E,2,0),"")</f>
        <v>Audit Internal (Harian)</v>
      </c>
      <c r="AE213" s="78">
        <f t="shared" si="32"/>
        <v>0</v>
      </c>
      <c r="AF213" s="77" t="str">
        <f t="shared" si="33"/>
        <v>All</v>
      </c>
      <c r="AG213" s="77" t="str">
        <f t="shared" si="34"/>
        <v/>
      </c>
    </row>
    <row r="214" spans="1:33" s="72" customFormat="1" ht="57" x14ac:dyDescent="0.2">
      <c r="A214" s="67">
        <f t="shared" si="39"/>
        <v>209</v>
      </c>
      <c r="B214" s="76">
        <f>COUNTIF($F$6:$F214,$F214)</f>
        <v>56</v>
      </c>
      <c r="C214" s="76" t="str">
        <f t="shared" si="30"/>
        <v>56AIH</v>
      </c>
      <c r="D214" s="76">
        <f>COUNTIF($H$6:$H214,$H214)</f>
        <v>23</v>
      </c>
      <c r="E214" s="76" t="str">
        <f t="shared" si="35"/>
        <v>23Gudang BB B</v>
      </c>
      <c r="F214" s="2" t="s">
        <v>606</v>
      </c>
      <c r="G214" s="22"/>
      <c r="H214" s="2" t="s">
        <v>19</v>
      </c>
      <c r="I214" s="3">
        <v>43257</v>
      </c>
      <c r="J214" s="2" t="s">
        <v>112</v>
      </c>
      <c r="K214" s="2" t="s">
        <v>1089</v>
      </c>
      <c r="L214" s="4" t="s">
        <v>1126</v>
      </c>
      <c r="M214" s="4" t="s">
        <v>1125</v>
      </c>
      <c r="N214" s="4" t="s">
        <v>1318</v>
      </c>
      <c r="O214" s="2" t="s">
        <v>1928</v>
      </c>
      <c r="P214" s="2" t="s">
        <v>1518</v>
      </c>
      <c r="Q214" s="4" t="s">
        <v>1634</v>
      </c>
      <c r="R214" s="102" t="s">
        <v>1635</v>
      </c>
      <c r="S214" s="102"/>
      <c r="T214" s="3">
        <v>43307</v>
      </c>
      <c r="U214" s="3"/>
      <c r="V214" s="3"/>
      <c r="W214" s="3"/>
      <c r="X214" s="80" t="str">
        <f t="shared" si="36"/>
        <v/>
      </c>
      <c r="Y214" s="80" t="str">
        <f t="shared" si="37"/>
        <v>a</v>
      </c>
      <c r="Z214" s="2"/>
      <c r="AA214" s="77" t="str">
        <f t="shared" si="38"/>
        <v>Open (Progress)</v>
      </c>
      <c r="AB214" s="77">
        <f t="shared" si="31"/>
        <v>2018</v>
      </c>
      <c r="AC214" s="77" t="str">
        <f>IFERROR(VLOOKUP(IF($P214="","",MONTH($I214)),List!$I:$J,2,0),"")</f>
        <v>Juni</v>
      </c>
      <c r="AD214" s="77" t="str">
        <f>IFERROR(VLOOKUP(F214,List!$D:$E,2,0),"")</f>
        <v>Audit Internal (Harian)</v>
      </c>
      <c r="AE214" s="78">
        <f t="shared" si="32"/>
        <v>0</v>
      </c>
      <c r="AF214" s="77" t="str">
        <f t="shared" si="33"/>
        <v>All</v>
      </c>
      <c r="AG214" s="77" t="str">
        <f t="shared" si="34"/>
        <v/>
      </c>
    </row>
    <row r="215" spans="1:33" s="72" customFormat="1" ht="114" x14ac:dyDescent="0.2">
      <c r="A215" s="67">
        <f t="shared" si="39"/>
        <v>210</v>
      </c>
      <c r="B215" s="76">
        <f>COUNTIF($F$6:$F215,$F215)</f>
        <v>57</v>
      </c>
      <c r="C215" s="76" t="str">
        <f t="shared" si="30"/>
        <v>57AIH</v>
      </c>
      <c r="D215" s="76">
        <f>COUNTIF($H$6:$H215,$H215)</f>
        <v>19</v>
      </c>
      <c r="E215" s="76" t="str">
        <f t="shared" si="35"/>
        <v>19Maintenance</v>
      </c>
      <c r="F215" s="2" t="s">
        <v>606</v>
      </c>
      <c r="G215" s="22"/>
      <c r="H215" s="2" t="s">
        <v>29</v>
      </c>
      <c r="I215" s="3">
        <v>43257</v>
      </c>
      <c r="J215" s="2" t="s">
        <v>112</v>
      </c>
      <c r="K215" s="2" t="s">
        <v>1092</v>
      </c>
      <c r="L215" s="4" t="s">
        <v>1127</v>
      </c>
      <c r="M215" s="4" t="s">
        <v>1128</v>
      </c>
      <c r="N215" s="4" t="s">
        <v>1321</v>
      </c>
      <c r="O215" s="2" t="s">
        <v>1928</v>
      </c>
      <c r="P215" s="2" t="s">
        <v>1520</v>
      </c>
      <c r="Q215" s="4"/>
      <c r="R215" s="102"/>
      <c r="S215" s="102"/>
      <c r="T215" s="3">
        <v>43300</v>
      </c>
      <c r="U215" s="3"/>
      <c r="V215" s="3"/>
      <c r="W215" s="3"/>
      <c r="X215" s="80" t="str">
        <f t="shared" si="36"/>
        <v/>
      </c>
      <c r="Y215" s="80" t="str">
        <f t="shared" si="37"/>
        <v>a</v>
      </c>
      <c r="Z215" s="2"/>
      <c r="AA215" s="77" t="str">
        <f t="shared" si="38"/>
        <v>Open (Progress)</v>
      </c>
      <c r="AB215" s="77">
        <f t="shared" si="31"/>
        <v>2018</v>
      </c>
      <c r="AC215" s="77" t="str">
        <f>IFERROR(VLOOKUP(IF($P215="","",MONTH($I215)),List!$I:$J,2,0),"")</f>
        <v>Juni</v>
      </c>
      <c r="AD215" s="77" t="str">
        <f>IFERROR(VLOOKUP(F215,List!$D:$E,2,0),"")</f>
        <v>Audit Internal (Harian)</v>
      </c>
      <c r="AE215" s="78">
        <f t="shared" si="32"/>
        <v>0</v>
      </c>
      <c r="AF215" s="77" t="str">
        <f t="shared" si="33"/>
        <v>All</v>
      </c>
      <c r="AG215" s="77" t="str">
        <f t="shared" si="34"/>
        <v/>
      </c>
    </row>
    <row r="216" spans="1:33" s="72" customFormat="1" ht="99.75" x14ac:dyDescent="0.2">
      <c r="A216" s="67">
        <f t="shared" si="39"/>
        <v>211</v>
      </c>
      <c r="B216" s="76">
        <f>COUNTIF($F$6:$F216,$F216)</f>
        <v>58</v>
      </c>
      <c r="C216" s="76" t="str">
        <f t="shared" si="30"/>
        <v>58AIH</v>
      </c>
      <c r="D216" s="76">
        <f>COUNTIF($H$6:$H216,$H216)</f>
        <v>20</v>
      </c>
      <c r="E216" s="76" t="str">
        <f t="shared" si="35"/>
        <v>20Maintenance</v>
      </c>
      <c r="F216" s="2" t="s">
        <v>606</v>
      </c>
      <c r="G216" s="22"/>
      <c r="H216" s="2" t="s">
        <v>29</v>
      </c>
      <c r="I216" s="3">
        <v>43257</v>
      </c>
      <c r="J216" s="2" t="s">
        <v>112</v>
      </c>
      <c r="K216" s="2" t="s">
        <v>1092</v>
      </c>
      <c r="L216" s="4" t="s">
        <v>1127</v>
      </c>
      <c r="M216" s="4" t="s">
        <v>1128</v>
      </c>
      <c r="N216" s="4" t="s">
        <v>1322</v>
      </c>
      <c r="O216" s="2" t="s">
        <v>1928</v>
      </c>
      <c r="P216" s="2" t="s">
        <v>1521</v>
      </c>
      <c r="Q216" s="4"/>
      <c r="R216" s="102"/>
      <c r="S216" s="102"/>
      <c r="T216" s="3">
        <v>43300</v>
      </c>
      <c r="U216" s="3"/>
      <c r="V216" s="3"/>
      <c r="W216" s="3"/>
      <c r="X216" s="80" t="str">
        <f t="shared" si="36"/>
        <v/>
      </c>
      <c r="Y216" s="80" t="str">
        <f t="shared" si="37"/>
        <v>a</v>
      </c>
      <c r="Z216" s="2"/>
      <c r="AA216" s="77" t="str">
        <f t="shared" si="38"/>
        <v>Open (Progress)</v>
      </c>
      <c r="AB216" s="77">
        <f t="shared" si="31"/>
        <v>2018</v>
      </c>
      <c r="AC216" s="77" t="str">
        <f>IFERROR(VLOOKUP(IF($P216="","",MONTH($I216)),List!$I:$J,2,0),"")</f>
        <v>Juni</v>
      </c>
      <c r="AD216" s="77" t="str">
        <f>IFERROR(VLOOKUP(F216,List!$D:$E,2,0),"")</f>
        <v>Audit Internal (Harian)</v>
      </c>
      <c r="AE216" s="78">
        <f t="shared" si="32"/>
        <v>0</v>
      </c>
      <c r="AF216" s="77" t="str">
        <f t="shared" si="33"/>
        <v>All</v>
      </c>
      <c r="AG216" s="77" t="str">
        <f t="shared" si="34"/>
        <v/>
      </c>
    </row>
    <row r="217" spans="1:33" s="72" customFormat="1" ht="71.25" x14ac:dyDescent="0.2">
      <c r="A217" s="67">
        <f t="shared" si="39"/>
        <v>212</v>
      </c>
      <c r="B217" s="76">
        <f>COUNTIF($F$6:$F217,$F217)</f>
        <v>59</v>
      </c>
      <c r="C217" s="76" t="str">
        <f t="shared" si="30"/>
        <v>59AIH</v>
      </c>
      <c r="D217" s="76">
        <f>COUNTIF($H$6:$H217,$H217)</f>
        <v>21</v>
      </c>
      <c r="E217" s="76" t="str">
        <f t="shared" si="35"/>
        <v>21Maintenance</v>
      </c>
      <c r="F217" s="2" t="s">
        <v>606</v>
      </c>
      <c r="G217" s="22"/>
      <c r="H217" s="2" t="s">
        <v>29</v>
      </c>
      <c r="I217" s="3">
        <v>43257</v>
      </c>
      <c r="J217" s="2" t="s">
        <v>112</v>
      </c>
      <c r="K217" s="2" t="s">
        <v>1092</v>
      </c>
      <c r="L217" s="4" t="s">
        <v>1129</v>
      </c>
      <c r="M217" s="4" t="s">
        <v>1128</v>
      </c>
      <c r="N217" s="4" t="s">
        <v>1325</v>
      </c>
      <c r="O217" s="2" t="s">
        <v>1928</v>
      </c>
      <c r="P217" s="2" t="s">
        <v>1522</v>
      </c>
      <c r="Q217" s="4"/>
      <c r="R217" s="102"/>
      <c r="S217" s="102"/>
      <c r="T217" s="3">
        <v>43300</v>
      </c>
      <c r="U217" s="3"/>
      <c r="V217" s="3"/>
      <c r="W217" s="3"/>
      <c r="X217" s="80" t="str">
        <f t="shared" si="36"/>
        <v/>
      </c>
      <c r="Y217" s="80" t="str">
        <f t="shared" si="37"/>
        <v>a</v>
      </c>
      <c r="Z217" s="2"/>
      <c r="AA217" s="77" t="str">
        <f t="shared" si="38"/>
        <v>Open (Progress)</v>
      </c>
      <c r="AB217" s="77">
        <f t="shared" si="31"/>
        <v>2018</v>
      </c>
      <c r="AC217" s="77" t="str">
        <f>IFERROR(VLOOKUP(IF($P217="","",MONTH($I217)),List!$I:$J,2,0),"")</f>
        <v>Juni</v>
      </c>
      <c r="AD217" s="77" t="str">
        <f>IFERROR(VLOOKUP(F217,List!$D:$E,2,0),"")</f>
        <v>Audit Internal (Harian)</v>
      </c>
      <c r="AE217" s="78">
        <f t="shared" si="32"/>
        <v>0</v>
      </c>
      <c r="AF217" s="77" t="str">
        <f t="shared" si="33"/>
        <v>All</v>
      </c>
      <c r="AG217" s="77" t="str">
        <f t="shared" si="34"/>
        <v/>
      </c>
    </row>
    <row r="218" spans="1:33" s="72" customFormat="1" ht="47.25" x14ac:dyDescent="0.2">
      <c r="A218" s="67">
        <f t="shared" si="39"/>
        <v>213</v>
      </c>
      <c r="B218" s="76">
        <f>COUNTIF($F$6:$F218,$F218)</f>
        <v>60</v>
      </c>
      <c r="C218" s="76" t="str">
        <f t="shared" si="30"/>
        <v>60AIH</v>
      </c>
      <c r="D218" s="76">
        <f>COUNTIF($H$6:$H218,$H218)</f>
        <v>22</v>
      </c>
      <c r="E218" s="76" t="str">
        <f t="shared" si="35"/>
        <v>22Maintenance</v>
      </c>
      <c r="F218" s="2" t="s">
        <v>606</v>
      </c>
      <c r="G218" s="22"/>
      <c r="H218" s="2" t="s">
        <v>29</v>
      </c>
      <c r="I218" s="3">
        <v>43257</v>
      </c>
      <c r="J218" s="2" t="s">
        <v>112</v>
      </c>
      <c r="K218" s="2" t="s">
        <v>1092</v>
      </c>
      <c r="L218" s="4" t="s">
        <v>1129</v>
      </c>
      <c r="M218" s="4" t="s">
        <v>1128</v>
      </c>
      <c r="N218" s="4" t="s">
        <v>1326</v>
      </c>
      <c r="O218" s="2" t="s">
        <v>1928</v>
      </c>
      <c r="P218" s="2" t="s">
        <v>1523</v>
      </c>
      <c r="Q218" s="4"/>
      <c r="R218" s="102"/>
      <c r="S218" s="102"/>
      <c r="T218" s="3">
        <v>43300</v>
      </c>
      <c r="U218" s="3"/>
      <c r="V218" s="3"/>
      <c r="W218" s="3"/>
      <c r="X218" s="80" t="str">
        <f t="shared" si="36"/>
        <v/>
      </c>
      <c r="Y218" s="80" t="str">
        <f t="shared" si="37"/>
        <v>a</v>
      </c>
      <c r="Z218" s="2"/>
      <c r="AA218" s="77" t="str">
        <f t="shared" si="38"/>
        <v>Open (Progress)</v>
      </c>
      <c r="AB218" s="77">
        <f t="shared" si="31"/>
        <v>2018</v>
      </c>
      <c r="AC218" s="77" t="str">
        <f>IFERROR(VLOOKUP(IF($P218="","",MONTH($I218)),List!$I:$J,2,0),"")</f>
        <v>Juni</v>
      </c>
      <c r="AD218" s="77" t="str">
        <f>IFERROR(VLOOKUP(F218,List!$D:$E,2,0),"")</f>
        <v>Audit Internal (Harian)</v>
      </c>
      <c r="AE218" s="78">
        <f t="shared" si="32"/>
        <v>0</v>
      </c>
      <c r="AF218" s="77" t="str">
        <f t="shared" si="33"/>
        <v>All</v>
      </c>
      <c r="AG218" s="77" t="str">
        <f t="shared" si="34"/>
        <v/>
      </c>
    </row>
    <row r="219" spans="1:33" s="72" customFormat="1" ht="99.75" x14ac:dyDescent="0.2">
      <c r="A219" s="67">
        <f t="shared" si="39"/>
        <v>214</v>
      </c>
      <c r="B219" s="76">
        <f>COUNTIF($F$6:$F219,$F219)</f>
        <v>61</v>
      </c>
      <c r="C219" s="76" t="str">
        <f t="shared" si="30"/>
        <v>61AIH</v>
      </c>
      <c r="D219" s="76">
        <f>COUNTIF($H$6:$H219,$H219)</f>
        <v>23</v>
      </c>
      <c r="E219" s="76" t="str">
        <f t="shared" si="35"/>
        <v>23Maintenance</v>
      </c>
      <c r="F219" s="2" t="s">
        <v>606</v>
      </c>
      <c r="G219" s="22"/>
      <c r="H219" s="2" t="s">
        <v>29</v>
      </c>
      <c r="I219" s="3">
        <v>43257</v>
      </c>
      <c r="J219" s="2" t="s">
        <v>112</v>
      </c>
      <c r="K219" s="2" t="s">
        <v>1092</v>
      </c>
      <c r="L219" s="4" t="s">
        <v>1130</v>
      </c>
      <c r="M219" s="4" t="s">
        <v>1131</v>
      </c>
      <c r="N219" s="4" t="s">
        <v>1327</v>
      </c>
      <c r="O219" s="2" t="s">
        <v>1928</v>
      </c>
      <c r="P219" s="2" t="s">
        <v>1524</v>
      </c>
      <c r="Q219" s="4"/>
      <c r="R219" s="102"/>
      <c r="S219" s="102"/>
      <c r="T219" s="3">
        <v>43300</v>
      </c>
      <c r="U219" s="3"/>
      <c r="V219" s="3"/>
      <c r="W219" s="3"/>
      <c r="X219" s="80" t="str">
        <f t="shared" si="36"/>
        <v/>
      </c>
      <c r="Y219" s="80" t="str">
        <f t="shared" si="37"/>
        <v>a</v>
      </c>
      <c r="Z219" s="2"/>
      <c r="AA219" s="77" t="str">
        <f t="shared" si="38"/>
        <v>Open (Progress)</v>
      </c>
      <c r="AB219" s="77">
        <f t="shared" si="31"/>
        <v>2018</v>
      </c>
      <c r="AC219" s="77" t="str">
        <f>IFERROR(VLOOKUP(IF($P219="","",MONTH($I219)),List!$I:$J,2,0),"")</f>
        <v>Juni</v>
      </c>
      <c r="AD219" s="77" t="str">
        <f>IFERROR(VLOOKUP(F219,List!$D:$E,2,0),"")</f>
        <v>Audit Internal (Harian)</v>
      </c>
      <c r="AE219" s="78">
        <f t="shared" si="32"/>
        <v>0</v>
      </c>
      <c r="AF219" s="77" t="str">
        <f t="shared" si="33"/>
        <v>All</v>
      </c>
      <c r="AG219" s="77" t="str">
        <f t="shared" si="34"/>
        <v/>
      </c>
    </row>
    <row r="220" spans="1:33" s="72" customFormat="1" ht="71.25" x14ac:dyDescent="0.2">
      <c r="A220" s="67">
        <f t="shared" si="39"/>
        <v>215</v>
      </c>
      <c r="B220" s="76">
        <f>COUNTIF($F$6:$F220,$F220)</f>
        <v>62</v>
      </c>
      <c r="C220" s="76" t="str">
        <f t="shared" si="30"/>
        <v>62AIH</v>
      </c>
      <c r="D220" s="76">
        <f>COUNTIF($H$6:$H220,$H220)</f>
        <v>24</v>
      </c>
      <c r="E220" s="76" t="str">
        <f t="shared" si="35"/>
        <v>24Maintenance</v>
      </c>
      <c r="F220" s="2" t="s">
        <v>606</v>
      </c>
      <c r="G220" s="22"/>
      <c r="H220" s="2" t="s">
        <v>29</v>
      </c>
      <c r="I220" s="3">
        <v>43257</v>
      </c>
      <c r="J220" s="2" t="s">
        <v>112</v>
      </c>
      <c r="K220" s="2" t="s">
        <v>1092</v>
      </c>
      <c r="L220" s="4" t="s">
        <v>1130</v>
      </c>
      <c r="M220" s="4" t="s">
        <v>1128</v>
      </c>
      <c r="N220" s="4" t="s">
        <v>1328</v>
      </c>
      <c r="O220" s="2" t="s">
        <v>1928</v>
      </c>
      <c r="P220" s="2" t="s">
        <v>1525</v>
      </c>
      <c r="Q220" s="4"/>
      <c r="R220" s="102"/>
      <c r="S220" s="102"/>
      <c r="T220" s="3">
        <v>43300</v>
      </c>
      <c r="U220" s="3"/>
      <c r="V220" s="3"/>
      <c r="W220" s="3"/>
      <c r="X220" s="80" t="str">
        <f t="shared" si="36"/>
        <v/>
      </c>
      <c r="Y220" s="80" t="str">
        <f t="shared" si="37"/>
        <v>a</v>
      </c>
      <c r="Z220" s="2"/>
      <c r="AA220" s="77" t="str">
        <f t="shared" si="38"/>
        <v>Open (Progress)</v>
      </c>
      <c r="AB220" s="77">
        <f t="shared" si="31"/>
        <v>2018</v>
      </c>
      <c r="AC220" s="77" t="str">
        <f>IFERROR(VLOOKUP(IF($P220="","",MONTH($I220)),List!$I:$J,2,0),"")</f>
        <v>Juni</v>
      </c>
      <c r="AD220" s="77" t="str">
        <f>IFERROR(VLOOKUP(F220,List!$D:$E,2,0),"")</f>
        <v>Audit Internal (Harian)</v>
      </c>
      <c r="AE220" s="78">
        <f t="shared" si="32"/>
        <v>0</v>
      </c>
      <c r="AF220" s="77" t="str">
        <f t="shared" si="33"/>
        <v>All</v>
      </c>
      <c r="AG220" s="77" t="str">
        <f t="shared" si="34"/>
        <v/>
      </c>
    </row>
    <row r="221" spans="1:33" s="72" customFormat="1" ht="47.25" x14ac:dyDescent="0.2">
      <c r="A221" s="67">
        <f t="shared" si="39"/>
        <v>216</v>
      </c>
      <c r="B221" s="76">
        <f>COUNTIF($F$6:$F221,$F221)</f>
        <v>63</v>
      </c>
      <c r="C221" s="76" t="str">
        <f t="shared" si="30"/>
        <v>63AIH</v>
      </c>
      <c r="D221" s="76">
        <f>COUNTIF($H$6:$H221,$H221)</f>
        <v>25</v>
      </c>
      <c r="E221" s="76" t="str">
        <f t="shared" si="35"/>
        <v>25Maintenance</v>
      </c>
      <c r="F221" s="2" t="s">
        <v>606</v>
      </c>
      <c r="G221" s="22"/>
      <c r="H221" s="2" t="s">
        <v>29</v>
      </c>
      <c r="I221" s="3">
        <v>43257</v>
      </c>
      <c r="J221" s="2"/>
      <c r="K221" s="2" t="s">
        <v>1092</v>
      </c>
      <c r="L221" s="4" t="s">
        <v>1127</v>
      </c>
      <c r="M221" s="4" t="s">
        <v>1128</v>
      </c>
      <c r="N221" s="4" t="s">
        <v>1319</v>
      </c>
      <c r="O221" s="2" t="s">
        <v>1926</v>
      </c>
      <c r="P221" s="2"/>
      <c r="Q221" s="4"/>
      <c r="R221" s="102"/>
      <c r="S221" s="102"/>
      <c r="T221" s="3"/>
      <c r="U221" s="3"/>
      <c r="V221" s="3"/>
      <c r="W221" s="3"/>
      <c r="X221" s="80" t="str">
        <f t="shared" si="36"/>
        <v/>
      </c>
      <c r="Y221" s="80" t="str">
        <f t="shared" si="37"/>
        <v/>
      </c>
      <c r="Z221" s="2"/>
      <c r="AA221" s="77" t="str">
        <f t="shared" si="38"/>
        <v/>
      </c>
      <c r="AB221" s="77" t="str">
        <f t="shared" si="31"/>
        <v/>
      </c>
      <c r="AC221" s="77" t="str">
        <f>IFERROR(VLOOKUP(IF($P221="","",MONTH($I221)),List!$I:$J,2,0),"")</f>
        <v/>
      </c>
      <c r="AD221" s="77" t="str">
        <f>IFERROR(VLOOKUP(F221,List!$D:$E,2,0),"")</f>
        <v>Audit Internal (Harian)</v>
      </c>
      <c r="AE221" s="78">
        <f t="shared" si="32"/>
        <v>0</v>
      </c>
      <c r="AF221" s="77" t="str">
        <f t="shared" si="33"/>
        <v/>
      </c>
      <c r="AG221" s="77" t="str">
        <f t="shared" si="34"/>
        <v/>
      </c>
    </row>
    <row r="222" spans="1:33" s="72" customFormat="1" ht="47.25" x14ac:dyDescent="0.2">
      <c r="A222" s="67">
        <f t="shared" si="39"/>
        <v>217</v>
      </c>
      <c r="B222" s="76">
        <f>COUNTIF($F$6:$F222,$F222)</f>
        <v>64</v>
      </c>
      <c r="C222" s="76" t="str">
        <f t="shared" si="30"/>
        <v>64AIH</v>
      </c>
      <c r="D222" s="76">
        <f>COUNTIF($H$6:$H222,$H222)</f>
        <v>26</v>
      </c>
      <c r="E222" s="76" t="str">
        <f t="shared" si="35"/>
        <v>26Maintenance</v>
      </c>
      <c r="F222" s="2" t="s">
        <v>606</v>
      </c>
      <c r="G222" s="22"/>
      <c r="H222" s="2" t="s">
        <v>29</v>
      </c>
      <c r="I222" s="3">
        <v>43257</v>
      </c>
      <c r="J222" s="2"/>
      <c r="K222" s="2" t="s">
        <v>1092</v>
      </c>
      <c r="L222" s="4" t="s">
        <v>1129</v>
      </c>
      <c r="M222" s="4" t="s">
        <v>1128</v>
      </c>
      <c r="N222" s="4" t="s">
        <v>1323</v>
      </c>
      <c r="O222" s="2" t="s">
        <v>1926</v>
      </c>
      <c r="P222" s="2"/>
      <c r="Q222" s="4"/>
      <c r="R222" s="102"/>
      <c r="S222" s="102"/>
      <c r="T222" s="3"/>
      <c r="U222" s="3"/>
      <c r="V222" s="3"/>
      <c r="W222" s="3"/>
      <c r="X222" s="80" t="str">
        <f t="shared" si="36"/>
        <v/>
      </c>
      <c r="Y222" s="80" t="str">
        <f t="shared" si="37"/>
        <v/>
      </c>
      <c r="Z222" s="2"/>
      <c r="AA222" s="77" t="str">
        <f t="shared" si="38"/>
        <v/>
      </c>
      <c r="AB222" s="77" t="str">
        <f t="shared" si="31"/>
        <v/>
      </c>
      <c r="AC222" s="77" t="str">
        <f>IFERROR(VLOOKUP(IF($P222="","",MONTH($I222)),List!$I:$J,2,0),"")</f>
        <v/>
      </c>
      <c r="AD222" s="77" t="str">
        <f>IFERROR(VLOOKUP(F222,List!$D:$E,2,0),"")</f>
        <v>Audit Internal (Harian)</v>
      </c>
      <c r="AE222" s="78">
        <f t="shared" si="32"/>
        <v>0</v>
      </c>
      <c r="AF222" s="77" t="str">
        <f t="shared" si="33"/>
        <v/>
      </c>
      <c r="AG222" s="77" t="str">
        <f t="shared" si="34"/>
        <v/>
      </c>
    </row>
    <row r="223" spans="1:33" s="72" customFormat="1" ht="57" x14ac:dyDescent="0.2">
      <c r="A223" s="67">
        <f t="shared" si="39"/>
        <v>218</v>
      </c>
      <c r="B223" s="76">
        <f>COUNTIF($F$6:$F223,$F223)</f>
        <v>65</v>
      </c>
      <c r="C223" s="76" t="str">
        <f t="shared" si="30"/>
        <v>65AIH</v>
      </c>
      <c r="D223" s="76">
        <f>COUNTIF($H$6:$H223,$H223)</f>
        <v>27</v>
      </c>
      <c r="E223" s="76" t="str">
        <f t="shared" si="35"/>
        <v>27Maintenance</v>
      </c>
      <c r="F223" s="2" t="s">
        <v>606</v>
      </c>
      <c r="G223" s="22"/>
      <c r="H223" s="2" t="s">
        <v>29</v>
      </c>
      <c r="I223" s="3">
        <v>43257</v>
      </c>
      <c r="J223" s="2"/>
      <c r="K223" s="2" t="s">
        <v>1092</v>
      </c>
      <c r="L223" s="4" t="s">
        <v>1129</v>
      </c>
      <c r="M223" s="4" t="s">
        <v>1128</v>
      </c>
      <c r="N223" s="4" t="s">
        <v>1324</v>
      </c>
      <c r="O223" s="2" t="s">
        <v>1926</v>
      </c>
      <c r="P223" s="2"/>
      <c r="Q223" s="4"/>
      <c r="R223" s="102"/>
      <c r="S223" s="102"/>
      <c r="T223" s="3"/>
      <c r="U223" s="3"/>
      <c r="V223" s="3"/>
      <c r="W223" s="3"/>
      <c r="X223" s="80" t="str">
        <f t="shared" si="36"/>
        <v/>
      </c>
      <c r="Y223" s="80" t="str">
        <f t="shared" si="37"/>
        <v/>
      </c>
      <c r="Z223" s="2"/>
      <c r="AA223" s="77" t="str">
        <f t="shared" si="38"/>
        <v/>
      </c>
      <c r="AB223" s="77" t="str">
        <f t="shared" si="31"/>
        <v/>
      </c>
      <c r="AC223" s="77" t="str">
        <f>IFERROR(VLOOKUP(IF($P223="","",MONTH($I223)),List!$I:$J,2,0),"")</f>
        <v/>
      </c>
      <c r="AD223" s="77" t="str">
        <f>IFERROR(VLOOKUP(F223,List!$D:$E,2,0),"")</f>
        <v>Audit Internal (Harian)</v>
      </c>
      <c r="AE223" s="78">
        <f t="shared" si="32"/>
        <v>0</v>
      </c>
      <c r="AF223" s="77" t="str">
        <f t="shared" si="33"/>
        <v/>
      </c>
      <c r="AG223" s="77" t="str">
        <f t="shared" si="34"/>
        <v/>
      </c>
    </row>
    <row r="224" spans="1:33" s="72" customFormat="1" ht="31.5" x14ac:dyDescent="0.2">
      <c r="A224" s="67">
        <f t="shared" si="39"/>
        <v>219</v>
      </c>
      <c r="B224" s="76">
        <f>COUNTIF($F$6:$F224,$F224)</f>
        <v>66</v>
      </c>
      <c r="C224" s="76" t="str">
        <f t="shared" si="30"/>
        <v>66AIH</v>
      </c>
      <c r="D224" s="76">
        <f>COUNTIF($H$6:$H224,$H224)</f>
        <v>23</v>
      </c>
      <c r="E224" s="76" t="str">
        <f t="shared" si="35"/>
        <v>23HRD/ GA</v>
      </c>
      <c r="F224" s="2" t="s">
        <v>606</v>
      </c>
      <c r="G224" s="22"/>
      <c r="H224" s="2" t="s">
        <v>30</v>
      </c>
      <c r="I224" s="3">
        <v>43259</v>
      </c>
      <c r="J224" s="2" t="s">
        <v>112</v>
      </c>
      <c r="K224" s="2" t="s">
        <v>1089</v>
      </c>
      <c r="L224" s="4" t="s">
        <v>1134</v>
      </c>
      <c r="M224" s="4" t="s">
        <v>1135</v>
      </c>
      <c r="N224" s="4" t="s">
        <v>1330</v>
      </c>
      <c r="O224" s="2" t="s">
        <v>1928</v>
      </c>
      <c r="P224" s="2" t="s">
        <v>1526</v>
      </c>
      <c r="Q224" s="4" t="s">
        <v>1636</v>
      </c>
      <c r="R224" s="102" t="s">
        <v>1637</v>
      </c>
      <c r="S224" s="102"/>
      <c r="T224" s="3">
        <v>43307</v>
      </c>
      <c r="U224" s="3"/>
      <c r="V224" s="3"/>
      <c r="W224" s="3"/>
      <c r="X224" s="80" t="str">
        <f t="shared" si="36"/>
        <v/>
      </c>
      <c r="Y224" s="80" t="str">
        <f t="shared" si="37"/>
        <v>a</v>
      </c>
      <c r="Z224" s="2"/>
      <c r="AA224" s="77" t="str">
        <f t="shared" si="38"/>
        <v>Open (Progress)</v>
      </c>
      <c r="AB224" s="77">
        <f t="shared" si="31"/>
        <v>2018</v>
      </c>
      <c r="AC224" s="77" t="str">
        <f>IFERROR(VLOOKUP(IF($P224="","",MONTH($I224)),List!$I:$J,2,0),"")</f>
        <v>Juni</v>
      </c>
      <c r="AD224" s="77" t="str">
        <f>IFERROR(VLOOKUP(F224,List!$D:$E,2,0),"")</f>
        <v>Audit Internal (Harian)</v>
      </c>
      <c r="AE224" s="78">
        <f t="shared" si="32"/>
        <v>0</v>
      </c>
      <c r="AF224" s="77" t="str">
        <f t="shared" si="33"/>
        <v>All</v>
      </c>
      <c r="AG224" s="77" t="str">
        <f t="shared" si="34"/>
        <v/>
      </c>
    </row>
    <row r="225" spans="1:33" s="72" customFormat="1" ht="57" x14ac:dyDescent="0.2">
      <c r="A225" s="67">
        <f t="shared" si="39"/>
        <v>220</v>
      </c>
      <c r="B225" s="76">
        <f>COUNTIF($F$6:$F225,$F225)</f>
        <v>67</v>
      </c>
      <c r="C225" s="76" t="str">
        <f t="shared" si="30"/>
        <v>67AIH</v>
      </c>
      <c r="D225" s="76">
        <f>COUNTIF($H$6:$H225,$H225)</f>
        <v>24</v>
      </c>
      <c r="E225" s="76" t="str">
        <f t="shared" si="35"/>
        <v>24HRD/ GA</v>
      </c>
      <c r="F225" s="2" t="s">
        <v>606</v>
      </c>
      <c r="G225" s="22"/>
      <c r="H225" s="2" t="s">
        <v>30</v>
      </c>
      <c r="I225" s="3">
        <v>43259</v>
      </c>
      <c r="J225" s="2" t="s">
        <v>112</v>
      </c>
      <c r="K225" s="2" t="s">
        <v>1089</v>
      </c>
      <c r="L225" s="4" t="s">
        <v>1136</v>
      </c>
      <c r="M225" s="4" t="s">
        <v>1137</v>
      </c>
      <c r="N225" s="4" t="s">
        <v>1331</v>
      </c>
      <c r="O225" s="2" t="s">
        <v>1928</v>
      </c>
      <c r="P225" s="2" t="s">
        <v>1527</v>
      </c>
      <c r="Q225" s="4" t="s">
        <v>1638</v>
      </c>
      <c r="R225" s="102" t="s">
        <v>1637</v>
      </c>
      <c r="S225" s="102"/>
      <c r="T225" s="3">
        <v>43307</v>
      </c>
      <c r="U225" s="3"/>
      <c r="V225" s="3"/>
      <c r="W225" s="3"/>
      <c r="X225" s="80" t="str">
        <f t="shared" si="36"/>
        <v/>
      </c>
      <c r="Y225" s="80" t="str">
        <f t="shared" si="37"/>
        <v>a</v>
      </c>
      <c r="Z225" s="2"/>
      <c r="AA225" s="77" t="str">
        <f t="shared" si="38"/>
        <v>Open (Progress)</v>
      </c>
      <c r="AB225" s="77">
        <f t="shared" si="31"/>
        <v>2018</v>
      </c>
      <c r="AC225" s="77" t="str">
        <f>IFERROR(VLOOKUP(IF($P225="","",MONTH($I225)),List!$I:$J,2,0),"")</f>
        <v>Juni</v>
      </c>
      <c r="AD225" s="77" t="str">
        <f>IFERROR(VLOOKUP(F225,List!$D:$E,2,0),"")</f>
        <v>Audit Internal (Harian)</v>
      </c>
      <c r="AE225" s="78">
        <f t="shared" si="32"/>
        <v>0</v>
      </c>
      <c r="AF225" s="77" t="str">
        <f t="shared" si="33"/>
        <v>All</v>
      </c>
      <c r="AG225" s="77" t="str">
        <f t="shared" si="34"/>
        <v/>
      </c>
    </row>
    <row r="226" spans="1:33" s="72" customFormat="1" ht="31.5" x14ac:dyDescent="0.2">
      <c r="A226" s="67">
        <f t="shared" si="39"/>
        <v>221</v>
      </c>
      <c r="B226" s="76">
        <f>COUNTIF($F$6:$F226,$F226)</f>
        <v>68</v>
      </c>
      <c r="C226" s="76" t="str">
        <f t="shared" si="30"/>
        <v>68AIH</v>
      </c>
      <c r="D226" s="76">
        <f>COUNTIF($H$6:$H226,$H226)</f>
        <v>25</v>
      </c>
      <c r="E226" s="76" t="str">
        <f t="shared" si="35"/>
        <v>25HRD/ GA</v>
      </c>
      <c r="F226" s="2" t="s">
        <v>606</v>
      </c>
      <c r="G226" s="22"/>
      <c r="H226" s="2" t="s">
        <v>30</v>
      </c>
      <c r="I226" s="3">
        <v>43259</v>
      </c>
      <c r="J226" s="2"/>
      <c r="K226" s="2" t="s">
        <v>1089</v>
      </c>
      <c r="L226" s="4" t="s">
        <v>1132</v>
      </c>
      <c r="M226" s="4" t="s">
        <v>1133</v>
      </c>
      <c r="N226" s="4" t="s">
        <v>1329</v>
      </c>
      <c r="O226" s="2" t="s">
        <v>1926</v>
      </c>
      <c r="P226" s="2"/>
      <c r="Q226" s="4"/>
      <c r="R226" s="102"/>
      <c r="S226" s="102"/>
      <c r="T226" s="3"/>
      <c r="U226" s="3"/>
      <c r="V226" s="3"/>
      <c r="W226" s="3"/>
      <c r="X226" s="80" t="str">
        <f t="shared" si="36"/>
        <v/>
      </c>
      <c r="Y226" s="80" t="str">
        <f t="shared" si="37"/>
        <v/>
      </c>
      <c r="Z226" s="2"/>
      <c r="AA226" s="77" t="str">
        <f t="shared" si="38"/>
        <v/>
      </c>
      <c r="AB226" s="77" t="str">
        <f t="shared" si="31"/>
        <v/>
      </c>
      <c r="AC226" s="77" t="str">
        <f>IFERROR(VLOOKUP(IF($P226="","",MONTH($I226)),List!$I:$J,2,0),"")</f>
        <v/>
      </c>
      <c r="AD226" s="77" t="str">
        <f>IFERROR(VLOOKUP(F226,List!$D:$E,2,0),"")</f>
        <v>Audit Internal (Harian)</v>
      </c>
      <c r="AE226" s="78">
        <f t="shared" si="32"/>
        <v>0</v>
      </c>
      <c r="AF226" s="77" t="str">
        <f t="shared" si="33"/>
        <v/>
      </c>
      <c r="AG226" s="77" t="str">
        <f t="shared" si="34"/>
        <v/>
      </c>
    </row>
    <row r="227" spans="1:33" s="72" customFormat="1" ht="31.5" x14ac:dyDescent="0.2">
      <c r="A227" s="67">
        <f t="shared" si="39"/>
        <v>222</v>
      </c>
      <c r="B227" s="76">
        <f>COUNTIF($F$6:$F227,$F227)</f>
        <v>69</v>
      </c>
      <c r="C227" s="76" t="str">
        <f t="shared" si="30"/>
        <v>69AIH</v>
      </c>
      <c r="D227" s="76">
        <f>COUNTIF($H$6:$H227,$H227)</f>
        <v>26</v>
      </c>
      <c r="E227" s="76" t="str">
        <f t="shared" si="35"/>
        <v>26HRD/ GA</v>
      </c>
      <c r="F227" s="2" t="s">
        <v>606</v>
      </c>
      <c r="G227" s="22"/>
      <c r="H227" s="2" t="s">
        <v>30</v>
      </c>
      <c r="I227" s="3">
        <v>43259</v>
      </c>
      <c r="J227" s="2"/>
      <c r="K227" s="2" t="s">
        <v>1089</v>
      </c>
      <c r="L227" s="4" t="s">
        <v>1138</v>
      </c>
      <c r="M227" s="4" t="s">
        <v>1139</v>
      </c>
      <c r="N227" s="4" t="s">
        <v>1332</v>
      </c>
      <c r="O227" s="2" t="s">
        <v>1926</v>
      </c>
      <c r="P227" s="2"/>
      <c r="Q227" s="4"/>
      <c r="R227" s="102"/>
      <c r="S227" s="102"/>
      <c r="T227" s="3"/>
      <c r="U227" s="3"/>
      <c r="V227" s="3"/>
      <c r="W227" s="3"/>
      <c r="X227" s="80" t="str">
        <f t="shared" si="36"/>
        <v/>
      </c>
      <c r="Y227" s="80" t="str">
        <f t="shared" si="37"/>
        <v/>
      </c>
      <c r="Z227" s="2"/>
      <c r="AA227" s="77" t="str">
        <f t="shared" si="38"/>
        <v/>
      </c>
      <c r="AB227" s="77" t="str">
        <f t="shared" si="31"/>
        <v/>
      </c>
      <c r="AC227" s="77" t="str">
        <f>IFERROR(VLOOKUP(IF($P227="","",MONTH($I227)),List!$I:$J,2,0),"")</f>
        <v/>
      </c>
      <c r="AD227" s="77" t="str">
        <f>IFERROR(VLOOKUP(F227,List!$D:$E,2,0),"")</f>
        <v>Audit Internal (Harian)</v>
      </c>
      <c r="AE227" s="78">
        <f t="shared" si="32"/>
        <v>0</v>
      </c>
      <c r="AF227" s="77" t="str">
        <f t="shared" si="33"/>
        <v/>
      </c>
      <c r="AG227" s="77" t="str">
        <f t="shared" si="34"/>
        <v/>
      </c>
    </row>
    <row r="228" spans="1:33" s="72" customFormat="1" ht="31.5" x14ac:dyDescent="0.2">
      <c r="A228" s="67">
        <f t="shared" si="39"/>
        <v>223</v>
      </c>
      <c r="B228" s="76">
        <f>COUNTIF($F$6:$F228,$F228)</f>
        <v>70</v>
      </c>
      <c r="C228" s="76" t="str">
        <f t="shared" si="30"/>
        <v>70AIH</v>
      </c>
      <c r="D228" s="76">
        <f>COUNTIF($H$6:$H228,$H228)</f>
        <v>27</v>
      </c>
      <c r="E228" s="76" t="str">
        <f t="shared" si="35"/>
        <v>27HRD/ GA</v>
      </c>
      <c r="F228" s="2" t="s">
        <v>606</v>
      </c>
      <c r="G228" s="22"/>
      <c r="H228" s="2" t="s">
        <v>30</v>
      </c>
      <c r="I228" s="3">
        <v>43259</v>
      </c>
      <c r="J228" s="2"/>
      <c r="K228" s="2" t="s">
        <v>1089</v>
      </c>
      <c r="L228" s="4" t="s">
        <v>1140</v>
      </c>
      <c r="M228" s="4" t="s">
        <v>1141</v>
      </c>
      <c r="N228" s="4" t="s">
        <v>1333</v>
      </c>
      <c r="O228" s="2" t="s">
        <v>1926</v>
      </c>
      <c r="P228" s="2"/>
      <c r="Q228" s="4"/>
      <c r="R228" s="102"/>
      <c r="S228" s="102"/>
      <c r="T228" s="3"/>
      <c r="U228" s="3"/>
      <c r="V228" s="3"/>
      <c r="W228" s="3"/>
      <c r="X228" s="80" t="str">
        <f t="shared" si="36"/>
        <v/>
      </c>
      <c r="Y228" s="80" t="str">
        <f t="shared" si="37"/>
        <v/>
      </c>
      <c r="Z228" s="2"/>
      <c r="AA228" s="77" t="str">
        <f t="shared" si="38"/>
        <v/>
      </c>
      <c r="AB228" s="77" t="str">
        <f t="shared" si="31"/>
        <v/>
      </c>
      <c r="AC228" s="77" t="str">
        <f>IFERROR(VLOOKUP(IF($P228="","",MONTH($I228)),List!$I:$J,2,0),"")</f>
        <v/>
      </c>
      <c r="AD228" s="77" t="str">
        <f>IFERROR(VLOOKUP(F228,List!$D:$E,2,0),"")</f>
        <v>Audit Internal (Harian)</v>
      </c>
      <c r="AE228" s="78">
        <f t="shared" si="32"/>
        <v>0</v>
      </c>
      <c r="AF228" s="77" t="str">
        <f t="shared" si="33"/>
        <v/>
      </c>
      <c r="AG228" s="77" t="str">
        <f t="shared" si="34"/>
        <v/>
      </c>
    </row>
    <row r="229" spans="1:33" s="72" customFormat="1" ht="47.25" x14ac:dyDescent="0.2">
      <c r="A229" s="67">
        <f t="shared" si="39"/>
        <v>224</v>
      </c>
      <c r="B229" s="76">
        <f>COUNTIF($F$6:$F229,$F229)</f>
        <v>71</v>
      </c>
      <c r="C229" s="76" t="str">
        <f t="shared" si="30"/>
        <v>71AIH</v>
      </c>
      <c r="D229" s="76">
        <f>COUNTIF($H$6:$H229,$H229)</f>
        <v>43</v>
      </c>
      <c r="E229" s="76" t="str">
        <f t="shared" si="35"/>
        <v>43Gudang BJ</v>
      </c>
      <c r="F229" s="2" t="s">
        <v>606</v>
      </c>
      <c r="G229" s="22"/>
      <c r="H229" s="2" t="s">
        <v>26</v>
      </c>
      <c r="I229" s="3">
        <v>43286</v>
      </c>
      <c r="J229" s="2" t="s">
        <v>112</v>
      </c>
      <c r="K229" s="2" t="s">
        <v>1093</v>
      </c>
      <c r="L229" s="4" t="s">
        <v>1108</v>
      </c>
      <c r="M229" s="4" t="s">
        <v>1142</v>
      </c>
      <c r="N229" s="4" t="s">
        <v>1334</v>
      </c>
      <c r="O229" s="2" t="s">
        <v>1928</v>
      </c>
      <c r="P229" s="2" t="s">
        <v>1528</v>
      </c>
      <c r="Q229" s="4"/>
      <c r="R229" s="102"/>
      <c r="S229" s="102"/>
      <c r="T229" s="3">
        <v>43300</v>
      </c>
      <c r="U229" s="3"/>
      <c r="V229" s="3"/>
      <c r="W229" s="3"/>
      <c r="X229" s="80" t="str">
        <f t="shared" si="36"/>
        <v/>
      </c>
      <c r="Y229" s="80" t="str">
        <f t="shared" si="37"/>
        <v>a</v>
      </c>
      <c r="Z229" s="2"/>
      <c r="AA229" s="77" t="str">
        <f t="shared" si="38"/>
        <v>Open (Progress)</v>
      </c>
      <c r="AB229" s="77">
        <f t="shared" si="31"/>
        <v>2018</v>
      </c>
      <c r="AC229" s="77" t="str">
        <f>IFERROR(VLOOKUP(IF($P229="","",MONTH($I229)),List!$I:$J,2,0),"")</f>
        <v>Juli</v>
      </c>
      <c r="AD229" s="77" t="str">
        <f>IFERROR(VLOOKUP(F229,List!$D:$E,2,0),"")</f>
        <v>Audit Internal (Harian)</v>
      </c>
      <c r="AE229" s="78">
        <f t="shared" si="32"/>
        <v>0</v>
      </c>
      <c r="AF229" s="77" t="str">
        <f t="shared" si="33"/>
        <v>All</v>
      </c>
      <c r="AG229" s="77" t="str">
        <f t="shared" si="34"/>
        <v/>
      </c>
    </row>
    <row r="230" spans="1:33" s="72" customFormat="1" ht="47.25" x14ac:dyDescent="0.2">
      <c r="A230" s="67">
        <f t="shared" si="39"/>
        <v>225</v>
      </c>
      <c r="B230" s="76">
        <f>COUNTIF($F$6:$F230,$F230)</f>
        <v>72</v>
      </c>
      <c r="C230" s="76" t="str">
        <f t="shared" si="30"/>
        <v>72AIH</v>
      </c>
      <c r="D230" s="76">
        <f>COUNTIF($H$6:$H230,$H230)</f>
        <v>44</v>
      </c>
      <c r="E230" s="76" t="str">
        <f t="shared" si="35"/>
        <v>44Gudang BJ</v>
      </c>
      <c r="F230" s="2" t="s">
        <v>606</v>
      </c>
      <c r="G230" s="22"/>
      <c r="H230" s="2" t="s">
        <v>26</v>
      </c>
      <c r="I230" s="3">
        <v>43286</v>
      </c>
      <c r="J230" s="2" t="s">
        <v>112</v>
      </c>
      <c r="K230" s="2" t="s">
        <v>1093</v>
      </c>
      <c r="L230" s="4" t="s">
        <v>1108</v>
      </c>
      <c r="M230" s="4" t="s">
        <v>1142</v>
      </c>
      <c r="N230" s="4" t="s">
        <v>1335</v>
      </c>
      <c r="O230" s="2" t="s">
        <v>1928</v>
      </c>
      <c r="P230" s="2" t="s">
        <v>1529</v>
      </c>
      <c r="Q230" s="4"/>
      <c r="R230" s="102"/>
      <c r="S230" s="102"/>
      <c r="T230" s="3">
        <v>43300</v>
      </c>
      <c r="U230" s="3"/>
      <c r="V230" s="3"/>
      <c r="W230" s="3"/>
      <c r="X230" s="80" t="str">
        <f t="shared" si="36"/>
        <v/>
      </c>
      <c r="Y230" s="80" t="str">
        <f t="shared" si="37"/>
        <v>a</v>
      </c>
      <c r="Z230" s="2"/>
      <c r="AA230" s="77" t="str">
        <f t="shared" si="38"/>
        <v>Open (Progress)</v>
      </c>
      <c r="AB230" s="77">
        <f t="shared" si="31"/>
        <v>2018</v>
      </c>
      <c r="AC230" s="77" t="str">
        <f>IFERROR(VLOOKUP(IF($P230="","",MONTH($I230)),List!$I:$J,2,0),"")</f>
        <v>Juli</v>
      </c>
      <c r="AD230" s="77" t="str">
        <f>IFERROR(VLOOKUP(F230,List!$D:$E,2,0),"")</f>
        <v>Audit Internal (Harian)</v>
      </c>
      <c r="AE230" s="78">
        <f t="shared" si="32"/>
        <v>0</v>
      </c>
      <c r="AF230" s="77" t="str">
        <f t="shared" si="33"/>
        <v>All</v>
      </c>
      <c r="AG230" s="77" t="str">
        <f t="shared" si="34"/>
        <v/>
      </c>
    </row>
    <row r="231" spans="1:33" s="72" customFormat="1" ht="71.25" x14ac:dyDescent="0.2">
      <c r="A231" s="67">
        <f t="shared" si="39"/>
        <v>226</v>
      </c>
      <c r="B231" s="76">
        <f>COUNTIF($F$6:$F231,$F231)</f>
        <v>73</v>
      </c>
      <c r="C231" s="76" t="str">
        <f t="shared" si="30"/>
        <v>73AIH</v>
      </c>
      <c r="D231" s="76">
        <f>COUNTIF($H$6:$H231,$H231)</f>
        <v>45</v>
      </c>
      <c r="E231" s="76" t="str">
        <f t="shared" si="35"/>
        <v>45Gudang BJ</v>
      </c>
      <c r="F231" s="2" t="s">
        <v>606</v>
      </c>
      <c r="G231" s="22"/>
      <c r="H231" s="2" t="s">
        <v>26</v>
      </c>
      <c r="I231" s="3">
        <v>43286</v>
      </c>
      <c r="J231" s="2" t="s">
        <v>112</v>
      </c>
      <c r="K231" s="2" t="s">
        <v>1093</v>
      </c>
      <c r="L231" s="4" t="s">
        <v>1143</v>
      </c>
      <c r="M231" s="4" t="s">
        <v>1144</v>
      </c>
      <c r="N231" s="4" t="s">
        <v>1336</v>
      </c>
      <c r="O231" s="2" t="s">
        <v>1928</v>
      </c>
      <c r="P231" s="2" t="s">
        <v>1530</v>
      </c>
      <c r="Q231" s="4" t="s">
        <v>1639</v>
      </c>
      <c r="R231" s="102" t="s">
        <v>1640</v>
      </c>
      <c r="S231" s="102"/>
      <c r="T231" s="3">
        <v>43287</v>
      </c>
      <c r="U231" s="3">
        <v>43296</v>
      </c>
      <c r="V231" s="3"/>
      <c r="W231" s="3"/>
      <c r="X231" s="80" t="str">
        <f t="shared" si="36"/>
        <v/>
      </c>
      <c r="Y231" s="80" t="str">
        <f t="shared" si="37"/>
        <v>a</v>
      </c>
      <c r="Z231" s="2"/>
      <c r="AA231" s="77" t="str">
        <f t="shared" si="38"/>
        <v>Reschedule 1x</v>
      </c>
      <c r="AB231" s="77">
        <f t="shared" si="31"/>
        <v>2018</v>
      </c>
      <c r="AC231" s="77" t="str">
        <f>IFERROR(VLOOKUP(IF($P231="","",MONTH($I231)),List!$I:$J,2,0),"")</f>
        <v>Juli</v>
      </c>
      <c r="AD231" s="77" t="str">
        <f>IFERROR(VLOOKUP(F231,List!$D:$E,2,0),"")</f>
        <v>Audit Internal (Harian)</v>
      </c>
      <c r="AE231" s="78">
        <f t="shared" si="32"/>
        <v>0</v>
      </c>
      <c r="AF231" s="77" t="str">
        <f t="shared" si="33"/>
        <v>All</v>
      </c>
      <c r="AG231" s="77" t="str">
        <f t="shared" si="34"/>
        <v/>
      </c>
    </row>
    <row r="232" spans="1:33" s="72" customFormat="1" ht="47.25" x14ac:dyDescent="0.2">
      <c r="A232" s="67">
        <f t="shared" si="39"/>
        <v>227</v>
      </c>
      <c r="B232" s="76">
        <f>COUNTIF($F$6:$F232,$F232)</f>
        <v>74</v>
      </c>
      <c r="C232" s="76" t="str">
        <f t="shared" si="30"/>
        <v>74AIH</v>
      </c>
      <c r="D232" s="76">
        <f>COUNTIF($H$6:$H232,$H232)</f>
        <v>46</v>
      </c>
      <c r="E232" s="76" t="str">
        <f t="shared" si="35"/>
        <v>46Gudang BJ</v>
      </c>
      <c r="F232" s="2" t="s">
        <v>606</v>
      </c>
      <c r="G232" s="22"/>
      <c r="H232" s="2" t="s">
        <v>26</v>
      </c>
      <c r="I232" s="3">
        <v>43286</v>
      </c>
      <c r="J232" s="2" t="s">
        <v>112</v>
      </c>
      <c r="K232" s="2" t="s">
        <v>1093</v>
      </c>
      <c r="L232" s="4" t="s">
        <v>1145</v>
      </c>
      <c r="M232" s="4" t="s">
        <v>1146</v>
      </c>
      <c r="N232" s="4" t="s">
        <v>1337</v>
      </c>
      <c r="O232" s="2" t="s">
        <v>1928</v>
      </c>
      <c r="P232" s="2" t="s">
        <v>1531</v>
      </c>
      <c r="Q232" s="4" t="s">
        <v>1641</v>
      </c>
      <c r="R232" s="102" t="s">
        <v>1642</v>
      </c>
      <c r="S232" s="102"/>
      <c r="T232" s="3">
        <v>43294</v>
      </c>
      <c r="U232" s="3"/>
      <c r="V232" s="3"/>
      <c r="W232" s="3"/>
      <c r="X232" s="80" t="str">
        <f t="shared" si="36"/>
        <v/>
      </c>
      <c r="Y232" s="80" t="str">
        <f t="shared" si="37"/>
        <v>a</v>
      </c>
      <c r="Z232" s="2"/>
      <c r="AA232" s="77" t="str">
        <f t="shared" si="38"/>
        <v>Open (Progress)</v>
      </c>
      <c r="AB232" s="77">
        <f t="shared" si="31"/>
        <v>2018</v>
      </c>
      <c r="AC232" s="77" t="str">
        <f>IFERROR(VLOOKUP(IF($P232="","",MONTH($I232)),List!$I:$J,2,0),"")</f>
        <v>Juli</v>
      </c>
      <c r="AD232" s="77" t="str">
        <f>IFERROR(VLOOKUP(F232,List!$D:$E,2,0),"")</f>
        <v>Audit Internal (Harian)</v>
      </c>
      <c r="AE232" s="78">
        <f t="shared" si="32"/>
        <v>0</v>
      </c>
      <c r="AF232" s="77" t="str">
        <f t="shared" si="33"/>
        <v>All</v>
      </c>
      <c r="AG232" s="77" t="str">
        <f t="shared" si="34"/>
        <v/>
      </c>
    </row>
    <row r="233" spans="1:33" s="72" customFormat="1" ht="71.25" x14ac:dyDescent="0.2">
      <c r="A233" s="67">
        <f t="shared" si="39"/>
        <v>228</v>
      </c>
      <c r="B233" s="76">
        <f>COUNTIF($F$6:$F233,$F233)</f>
        <v>75</v>
      </c>
      <c r="C233" s="76" t="str">
        <f t="shared" si="30"/>
        <v>75AIH</v>
      </c>
      <c r="D233" s="76">
        <f>COUNTIF($H$6:$H233,$H233)</f>
        <v>12</v>
      </c>
      <c r="E233" s="76" t="str">
        <f t="shared" si="35"/>
        <v>12PPIC</v>
      </c>
      <c r="F233" s="2" t="s">
        <v>606</v>
      </c>
      <c r="G233" s="22"/>
      <c r="H233" s="2" t="s">
        <v>20</v>
      </c>
      <c r="I233" s="3">
        <v>43286</v>
      </c>
      <c r="J233" s="2" t="s">
        <v>112</v>
      </c>
      <c r="K233" s="2" t="s">
        <v>1089</v>
      </c>
      <c r="L233" s="4" t="s">
        <v>1149</v>
      </c>
      <c r="M233" s="4" t="s">
        <v>1150</v>
      </c>
      <c r="N233" s="4" t="s">
        <v>1342</v>
      </c>
      <c r="O233" s="2" t="s">
        <v>1928</v>
      </c>
      <c r="P233" s="2" t="s">
        <v>1533</v>
      </c>
      <c r="Q233" s="4" t="s">
        <v>1941</v>
      </c>
      <c r="R233" s="102" t="s">
        <v>1942</v>
      </c>
      <c r="S233" s="102" t="s">
        <v>1943</v>
      </c>
      <c r="T233" s="3">
        <v>43300</v>
      </c>
      <c r="U233" s="3">
        <v>43536</v>
      </c>
      <c r="V233" s="3"/>
      <c r="W233" s="3"/>
      <c r="X233" s="80" t="str">
        <f t="shared" si="36"/>
        <v/>
      </c>
      <c r="Y233" s="80" t="str">
        <f t="shared" si="37"/>
        <v>a</v>
      </c>
      <c r="Z233" s="2"/>
      <c r="AA233" s="77" t="str">
        <f t="shared" si="38"/>
        <v>Reschedule 1x</v>
      </c>
      <c r="AB233" s="77">
        <f t="shared" si="31"/>
        <v>2018</v>
      </c>
      <c r="AC233" s="77" t="str">
        <f>IFERROR(VLOOKUP(IF($P233="","",MONTH($I233)),List!$I:$J,2,0),"")</f>
        <v>Juli</v>
      </c>
      <c r="AD233" s="77" t="str">
        <f>IFERROR(VLOOKUP(F233,List!$D:$E,2,0),"")</f>
        <v>Audit Internal (Harian)</v>
      </c>
      <c r="AE233" s="78">
        <f t="shared" si="32"/>
        <v>0</v>
      </c>
      <c r="AF233" s="77" t="str">
        <f t="shared" si="33"/>
        <v>All</v>
      </c>
      <c r="AG233" s="77" t="str">
        <f t="shared" si="34"/>
        <v/>
      </c>
    </row>
    <row r="234" spans="1:33" s="72" customFormat="1" ht="47.25" x14ac:dyDescent="0.2">
      <c r="A234" s="67">
        <f t="shared" si="39"/>
        <v>229</v>
      </c>
      <c r="B234" s="76">
        <f>COUNTIF($F$6:$F234,$F234)</f>
        <v>76</v>
      </c>
      <c r="C234" s="76" t="str">
        <f t="shared" si="30"/>
        <v>76AIH</v>
      </c>
      <c r="D234" s="76">
        <f>COUNTIF($H$6:$H234,$H234)</f>
        <v>47</v>
      </c>
      <c r="E234" s="76" t="str">
        <f t="shared" si="35"/>
        <v>47Gudang BJ</v>
      </c>
      <c r="F234" s="2" t="s">
        <v>606</v>
      </c>
      <c r="G234" s="22"/>
      <c r="H234" s="2" t="s">
        <v>26</v>
      </c>
      <c r="I234" s="3">
        <v>43286</v>
      </c>
      <c r="J234" s="2" t="s">
        <v>112</v>
      </c>
      <c r="K234" s="2" t="s">
        <v>1093</v>
      </c>
      <c r="L234" s="4" t="s">
        <v>1145</v>
      </c>
      <c r="M234" s="4" t="s">
        <v>1146</v>
      </c>
      <c r="N234" s="4" t="s">
        <v>1338</v>
      </c>
      <c r="O234" s="2" t="s">
        <v>1928</v>
      </c>
      <c r="P234" s="2" t="s">
        <v>1532</v>
      </c>
      <c r="Q234" s="4"/>
      <c r="R234" s="102"/>
      <c r="S234" s="102"/>
      <c r="T234" s="3">
        <v>43300</v>
      </c>
      <c r="U234" s="3"/>
      <c r="V234" s="3"/>
      <c r="W234" s="3"/>
      <c r="X234" s="80" t="str">
        <f t="shared" si="36"/>
        <v/>
      </c>
      <c r="Y234" s="80" t="str">
        <f t="shared" si="37"/>
        <v>a</v>
      </c>
      <c r="Z234" s="2"/>
      <c r="AA234" s="77" t="str">
        <f t="shared" si="38"/>
        <v>Open (Progress)</v>
      </c>
      <c r="AB234" s="77">
        <f t="shared" si="31"/>
        <v>2018</v>
      </c>
      <c r="AC234" s="77" t="str">
        <f>IFERROR(VLOOKUP(IF($P234="","",MONTH($I234)),List!$I:$J,2,0),"")</f>
        <v>Juli</v>
      </c>
      <c r="AD234" s="77" t="str">
        <f>IFERROR(VLOOKUP(F234,List!$D:$E,2,0),"")</f>
        <v>Audit Internal (Harian)</v>
      </c>
      <c r="AE234" s="78">
        <f t="shared" si="32"/>
        <v>0</v>
      </c>
      <c r="AF234" s="77" t="str">
        <f t="shared" si="33"/>
        <v>All</v>
      </c>
      <c r="AG234" s="77" t="str">
        <f t="shared" si="34"/>
        <v/>
      </c>
    </row>
    <row r="235" spans="1:33" s="72" customFormat="1" ht="57" x14ac:dyDescent="0.2">
      <c r="A235" s="67">
        <f t="shared" si="39"/>
        <v>230</v>
      </c>
      <c r="B235" s="76">
        <f>COUNTIF($F$6:$F235,$F235)</f>
        <v>77</v>
      </c>
      <c r="C235" s="76" t="str">
        <f t="shared" si="30"/>
        <v>77AIH</v>
      </c>
      <c r="D235" s="76">
        <f>COUNTIF($H$6:$H235,$H235)</f>
        <v>13</v>
      </c>
      <c r="E235" s="76" t="str">
        <f t="shared" si="35"/>
        <v>13PPIC</v>
      </c>
      <c r="F235" s="2" t="s">
        <v>606</v>
      </c>
      <c r="G235" s="22"/>
      <c r="H235" s="2" t="s">
        <v>20</v>
      </c>
      <c r="I235" s="3">
        <v>43286</v>
      </c>
      <c r="J235" s="2" t="s">
        <v>112</v>
      </c>
      <c r="K235" s="2" t="s">
        <v>1089</v>
      </c>
      <c r="L235" s="4" t="s">
        <v>1151</v>
      </c>
      <c r="M235" s="4" t="s">
        <v>1152</v>
      </c>
      <c r="N235" s="4" t="s">
        <v>1343</v>
      </c>
      <c r="O235" s="2" t="s">
        <v>1928</v>
      </c>
      <c r="P235" s="2" t="s">
        <v>1534</v>
      </c>
      <c r="Q235" s="4"/>
      <c r="R235" s="102"/>
      <c r="S235" s="102"/>
      <c r="T235" s="3">
        <v>43300</v>
      </c>
      <c r="U235" s="3">
        <v>43566</v>
      </c>
      <c r="V235" s="3"/>
      <c r="W235" s="3"/>
      <c r="X235" s="80" t="str">
        <f t="shared" si="36"/>
        <v/>
      </c>
      <c r="Y235" s="80" t="str">
        <f t="shared" si="37"/>
        <v>a</v>
      </c>
      <c r="Z235" s="2"/>
      <c r="AA235" s="77" t="str">
        <f t="shared" si="38"/>
        <v>Reschedule 1x</v>
      </c>
      <c r="AB235" s="77">
        <f t="shared" si="31"/>
        <v>2018</v>
      </c>
      <c r="AC235" s="77" t="str">
        <f>IFERROR(VLOOKUP(IF($P235="","",MONTH($I235)),List!$I:$J,2,0),"")</f>
        <v>Juli</v>
      </c>
      <c r="AD235" s="77" t="str">
        <f>IFERROR(VLOOKUP(F235,List!$D:$E,2,0),"")</f>
        <v>Audit Internal (Harian)</v>
      </c>
      <c r="AE235" s="78">
        <f t="shared" si="32"/>
        <v>0</v>
      </c>
      <c r="AF235" s="77" t="str">
        <f t="shared" si="33"/>
        <v>All</v>
      </c>
      <c r="AG235" s="77" t="str">
        <f t="shared" si="34"/>
        <v/>
      </c>
    </row>
    <row r="236" spans="1:33" s="72" customFormat="1" ht="47.25" x14ac:dyDescent="0.2">
      <c r="A236" s="67">
        <f t="shared" si="39"/>
        <v>231</v>
      </c>
      <c r="B236" s="76">
        <f>COUNTIF($F$6:$F236,$F236)</f>
        <v>78</v>
      </c>
      <c r="C236" s="76" t="str">
        <f t="shared" si="30"/>
        <v>78AIH</v>
      </c>
      <c r="D236" s="76">
        <f>COUNTIF($H$6:$H236,$H236)</f>
        <v>48</v>
      </c>
      <c r="E236" s="76" t="str">
        <f t="shared" si="35"/>
        <v>48Gudang BJ</v>
      </c>
      <c r="F236" s="2" t="s">
        <v>606</v>
      </c>
      <c r="G236" s="22"/>
      <c r="H236" s="2" t="s">
        <v>26</v>
      </c>
      <c r="I236" s="3">
        <v>43286</v>
      </c>
      <c r="J236" s="2"/>
      <c r="K236" s="2" t="s">
        <v>1093</v>
      </c>
      <c r="L236" s="4" t="s">
        <v>1143</v>
      </c>
      <c r="M236" s="4" t="s">
        <v>1146</v>
      </c>
      <c r="N236" s="4" t="s">
        <v>1339</v>
      </c>
      <c r="O236" s="2" t="s">
        <v>1926</v>
      </c>
      <c r="P236" s="2"/>
      <c r="Q236" s="4"/>
      <c r="R236" s="102"/>
      <c r="S236" s="102"/>
      <c r="T236" s="3"/>
      <c r="U236" s="3"/>
      <c r="V236" s="3"/>
      <c r="W236" s="3"/>
      <c r="X236" s="80" t="str">
        <f t="shared" si="36"/>
        <v/>
      </c>
      <c r="Y236" s="80" t="str">
        <f t="shared" si="37"/>
        <v/>
      </c>
      <c r="Z236" s="2"/>
      <c r="AA236" s="77" t="str">
        <f t="shared" si="38"/>
        <v/>
      </c>
      <c r="AB236" s="77" t="str">
        <f t="shared" si="31"/>
        <v/>
      </c>
      <c r="AC236" s="77" t="str">
        <f>IFERROR(VLOOKUP(IF($P236="","",MONTH($I236)),List!$I:$J,2,0),"")</f>
        <v/>
      </c>
      <c r="AD236" s="77" t="str">
        <f>IFERROR(VLOOKUP(F236,List!$D:$E,2,0),"")</f>
        <v>Audit Internal (Harian)</v>
      </c>
      <c r="AE236" s="78">
        <f t="shared" si="32"/>
        <v>0</v>
      </c>
      <c r="AF236" s="77" t="str">
        <f t="shared" si="33"/>
        <v/>
      </c>
      <c r="AG236" s="77" t="str">
        <f t="shared" si="34"/>
        <v/>
      </c>
    </row>
    <row r="237" spans="1:33" s="72" customFormat="1" ht="47.25" x14ac:dyDescent="0.2">
      <c r="A237" s="67">
        <f t="shared" si="39"/>
        <v>232</v>
      </c>
      <c r="B237" s="76">
        <f>COUNTIF($F$6:$F237,$F237)</f>
        <v>79</v>
      </c>
      <c r="C237" s="76" t="str">
        <f t="shared" si="30"/>
        <v>79AIH</v>
      </c>
      <c r="D237" s="76">
        <f>COUNTIF($H$6:$H237,$H237)</f>
        <v>49</v>
      </c>
      <c r="E237" s="76" t="str">
        <f t="shared" si="35"/>
        <v>49Gudang BJ</v>
      </c>
      <c r="F237" s="2" t="s">
        <v>606</v>
      </c>
      <c r="G237" s="22"/>
      <c r="H237" s="2" t="s">
        <v>26</v>
      </c>
      <c r="I237" s="3">
        <v>43286</v>
      </c>
      <c r="J237" s="2"/>
      <c r="K237" s="2" t="s">
        <v>1093</v>
      </c>
      <c r="L237" s="4" t="s">
        <v>1108</v>
      </c>
      <c r="M237" s="4" t="s">
        <v>1147</v>
      </c>
      <c r="N237" s="4" t="s">
        <v>1340</v>
      </c>
      <c r="O237" s="2" t="s">
        <v>1926</v>
      </c>
      <c r="P237" s="2"/>
      <c r="Q237" s="4"/>
      <c r="R237" s="102"/>
      <c r="S237" s="102"/>
      <c r="T237" s="3"/>
      <c r="U237" s="3"/>
      <c r="V237" s="3"/>
      <c r="W237" s="3"/>
      <c r="X237" s="80" t="str">
        <f t="shared" si="36"/>
        <v/>
      </c>
      <c r="Y237" s="80" t="str">
        <f t="shared" si="37"/>
        <v/>
      </c>
      <c r="Z237" s="2"/>
      <c r="AA237" s="77" t="str">
        <f t="shared" si="38"/>
        <v/>
      </c>
      <c r="AB237" s="77" t="str">
        <f t="shared" si="31"/>
        <v/>
      </c>
      <c r="AC237" s="77" t="str">
        <f>IFERROR(VLOOKUP(IF($P237="","",MONTH($I237)),List!$I:$J,2,0),"")</f>
        <v/>
      </c>
      <c r="AD237" s="77" t="str">
        <f>IFERROR(VLOOKUP(F237,List!$D:$E,2,0),"")</f>
        <v>Audit Internal (Harian)</v>
      </c>
      <c r="AE237" s="78">
        <f t="shared" si="32"/>
        <v>0</v>
      </c>
      <c r="AF237" s="77" t="str">
        <f t="shared" si="33"/>
        <v/>
      </c>
      <c r="AG237" s="77" t="str">
        <f t="shared" si="34"/>
        <v/>
      </c>
    </row>
    <row r="238" spans="1:33" s="72" customFormat="1" ht="42.75" x14ac:dyDescent="0.2">
      <c r="A238" s="67">
        <f t="shared" si="39"/>
        <v>233</v>
      </c>
      <c r="B238" s="76">
        <f>COUNTIF($F$6:$F238,$F238)</f>
        <v>80</v>
      </c>
      <c r="C238" s="76" t="str">
        <f t="shared" si="30"/>
        <v>80AIH</v>
      </c>
      <c r="D238" s="76">
        <f>COUNTIF($H$6:$H238,$H238)</f>
        <v>14</v>
      </c>
      <c r="E238" s="76" t="str">
        <f t="shared" si="35"/>
        <v>14PPIC</v>
      </c>
      <c r="F238" s="2" t="s">
        <v>606</v>
      </c>
      <c r="G238" s="22"/>
      <c r="H238" s="2" t="s">
        <v>20</v>
      </c>
      <c r="I238" s="3">
        <v>43286</v>
      </c>
      <c r="J238" s="2"/>
      <c r="K238" s="2" t="s">
        <v>1089</v>
      </c>
      <c r="L238" s="4" t="s">
        <v>1148</v>
      </c>
      <c r="M238" s="4"/>
      <c r="N238" s="4" t="s">
        <v>1341</v>
      </c>
      <c r="O238" s="2" t="s">
        <v>1926</v>
      </c>
      <c r="P238" s="2"/>
      <c r="Q238" s="4"/>
      <c r="R238" s="102"/>
      <c r="S238" s="102"/>
      <c r="T238" s="3"/>
      <c r="U238" s="3"/>
      <c r="V238" s="3"/>
      <c r="W238" s="3"/>
      <c r="X238" s="80" t="str">
        <f t="shared" si="36"/>
        <v/>
      </c>
      <c r="Y238" s="80" t="str">
        <f t="shared" si="37"/>
        <v/>
      </c>
      <c r="Z238" s="2"/>
      <c r="AA238" s="77" t="str">
        <f t="shared" si="38"/>
        <v/>
      </c>
      <c r="AB238" s="77" t="str">
        <f t="shared" si="31"/>
        <v/>
      </c>
      <c r="AC238" s="77" t="str">
        <f>IFERROR(VLOOKUP(IF($P238="","",MONTH($I238)),List!$I:$J,2,0),"")</f>
        <v/>
      </c>
      <c r="AD238" s="77" t="str">
        <f>IFERROR(VLOOKUP(F238,List!$D:$E,2,0),"")</f>
        <v>Audit Internal (Harian)</v>
      </c>
      <c r="AE238" s="78">
        <f t="shared" si="32"/>
        <v>0</v>
      </c>
      <c r="AF238" s="77" t="str">
        <f t="shared" si="33"/>
        <v/>
      </c>
      <c r="AG238" s="77" t="str">
        <f t="shared" si="34"/>
        <v/>
      </c>
    </row>
    <row r="239" spans="1:33" s="72" customFormat="1" ht="114" x14ac:dyDescent="0.2">
      <c r="A239" s="67">
        <f t="shared" si="39"/>
        <v>234</v>
      </c>
      <c r="B239" s="76">
        <f>COUNTIF($F$6:$F239,$F239)</f>
        <v>81</v>
      </c>
      <c r="C239" s="76" t="str">
        <f t="shared" si="30"/>
        <v>81AIH</v>
      </c>
      <c r="D239" s="76">
        <f>COUNTIF($H$6:$H239,$H239)</f>
        <v>1</v>
      </c>
      <c r="E239" s="76" t="str">
        <f t="shared" si="35"/>
        <v>1Marketing PLN</v>
      </c>
      <c r="F239" s="2" t="s">
        <v>606</v>
      </c>
      <c r="G239" s="22"/>
      <c r="H239" s="2" t="s">
        <v>27</v>
      </c>
      <c r="I239" s="3">
        <v>43287</v>
      </c>
      <c r="J239" s="2" t="s">
        <v>112</v>
      </c>
      <c r="K239" s="2" t="s">
        <v>1089</v>
      </c>
      <c r="L239" s="4" t="s">
        <v>1155</v>
      </c>
      <c r="M239" s="4" t="s">
        <v>1156</v>
      </c>
      <c r="N239" s="4" t="s">
        <v>1347</v>
      </c>
      <c r="O239" s="2" t="s">
        <v>1928</v>
      </c>
      <c r="P239" s="2" t="s">
        <v>1537</v>
      </c>
      <c r="Q239" s="4"/>
      <c r="R239" s="102" t="s">
        <v>961</v>
      </c>
      <c r="S239" s="102"/>
      <c r="T239" s="3">
        <v>43300</v>
      </c>
      <c r="U239" s="3"/>
      <c r="V239" s="3"/>
      <c r="W239" s="3"/>
      <c r="X239" s="80" t="str">
        <f t="shared" si="36"/>
        <v/>
      </c>
      <c r="Y239" s="80" t="str">
        <f t="shared" si="37"/>
        <v>a</v>
      </c>
      <c r="Z239" s="2"/>
      <c r="AA239" s="77" t="str">
        <f t="shared" si="38"/>
        <v>Open (Progress)</v>
      </c>
      <c r="AB239" s="77">
        <f t="shared" si="31"/>
        <v>2018</v>
      </c>
      <c r="AC239" s="77" t="str">
        <f>IFERROR(VLOOKUP(IF($P239="","",MONTH($I239)),List!$I:$J,2,0),"")</f>
        <v>Juli</v>
      </c>
      <c r="AD239" s="77" t="str">
        <f>IFERROR(VLOOKUP(F239,List!$D:$E,2,0),"")</f>
        <v>Audit Internal (Harian)</v>
      </c>
      <c r="AE239" s="78">
        <f t="shared" si="32"/>
        <v>0</v>
      </c>
      <c r="AF239" s="77" t="str">
        <f t="shared" si="33"/>
        <v>All</v>
      </c>
      <c r="AG239" s="77" t="str">
        <f t="shared" si="34"/>
        <v/>
      </c>
    </row>
    <row r="240" spans="1:33" s="72" customFormat="1" ht="31.5" x14ac:dyDescent="0.2">
      <c r="A240" s="67">
        <f t="shared" si="39"/>
        <v>235</v>
      </c>
      <c r="B240" s="76">
        <f>COUNTIF($F$6:$F240,$F240)</f>
        <v>82</v>
      </c>
      <c r="C240" s="76" t="str">
        <f t="shared" si="30"/>
        <v>82AIH</v>
      </c>
      <c r="D240" s="76">
        <f>COUNTIF($H$6:$H240,$H240)</f>
        <v>24</v>
      </c>
      <c r="E240" s="76" t="str">
        <f t="shared" si="35"/>
        <v>24Prod PVC</v>
      </c>
      <c r="F240" s="2" t="s">
        <v>606</v>
      </c>
      <c r="G240" s="22"/>
      <c r="H240" s="2" t="s">
        <v>21</v>
      </c>
      <c r="I240" s="3">
        <v>43287</v>
      </c>
      <c r="J240" s="2" t="s">
        <v>112</v>
      </c>
      <c r="K240" s="2" t="s">
        <v>1093</v>
      </c>
      <c r="L240" s="4" t="s">
        <v>1153</v>
      </c>
      <c r="M240" s="4"/>
      <c r="N240" s="4" t="s">
        <v>1346</v>
      </c>
      <c r="O240" s="2" t="s">
        <v>1928</v>
      </c>
      <c r="P240" s="2" t="s">
        <v>1536</v>
      </c>
      <c r="Q240" s="4"/>
      <c r="R240" s="102"/>
      <c r="S240" s="102"/>
      <c r="T240" s="3">
        <v>43300</v>
      </c>
      <c r="U240" s="3"/>
      <c r="V240" s="3"/>
      <c r="W240" s="3"/>
      <c r="X240" s="80" t="str">
        <f t="shared" si="36"/>
        <v/>
      </c>
      <c r="Y240" s="80" t="str">
        <f t="shared" si="37"/>
        <v>a</v>
      </c>
      <c r="Z240" s="2"/>
      <c r="AA240" s="77" t="str">
        <f t="shared" si="38"/>
        <v>Open (Progress)</v>
      </c>
      <c r="AB240" s="77">
        <f t="shared" si="31"/>
        <v>2018</v>
      </c>
      <c r="AC240" s="77" t="str">
        <f>IFERROR(VLOOKUP(IF($P240="","",MONTH($I240)),List!$I:$J,2,0),"")</f>
        <v>Juli</v>
      </c>
      <c r="AD240" s="77" t="str">
        <f>IFERROR(VLOOKUP(F240,List!$D:$E,2,0),"")</f>
        <v>Audit Internal (Harian)</v>
      </c>
      <c r="AE240" s="78">
        <f t="shared" si="32"/>
        <v>0</v>
      </c>
      <c r="AF240" s="77" t="str">
        <f t="shared" si="33"/>
        <v>All</v>
      </c>
      <c r="AG240" s="77" t="str">
        <f t="shared" si="34"/>
        <v/>
      </c>
    </row>
    <row r="241" spans="1:33" s="72" customFormat="1" ht="28.5" x14ac:dyDescent="0.2">
      <c r="A241" s="67">
        <f t="shared" si="39"/>
        <v>236</v>
      </c>
      <c r="B241" s="76">
        <f>COUNTIF($F$6:$F241,$F241)</f>
        <v>83</v>
      </c>
      <c r="C241" s="76" t="str">
        <f t="shared" si="30"/>
        <v>83AIH</v>
      </c>
      <c r="D241" s="76">
        <f>COUNTIF($H$6:$H241,$H241)</f>
        <v>11</v>
      </c>
      <c r="E241" s="76" t="str">
        <f t="shared" si="35"/>
        <v>11QC</v>
      </c>
      <c r="F241" s="2" t="s">
        <v>606</v>
      </c>
      <c r="G241" s="22"/>
      <c r="H241" s="2" t="s">
        <v>25</v>
      </c>
      <c r="I241" s="3">
        <v>43287</v>
      </c>
      <c r="J241" s="2" t="s">
        <v>112</v>
      </c>
      <c r="K241" s="2" t="s">
        <v>1089</v>
      </c>
      <c r="L241" s="4" t="s">
        <v>1160</v>
      </c>
      <c r="M241" s="4" t="s">
        <v>1161</v>
      </c>
      <c r="N241" s="4" t="s">
        <v>1351</v>
      </c>
      <c r="O241" s="2" t="s">
        <v>1928</v>
      </c>
      <c r="P241" s="2" t="s">
        <v>1540</v>
      </c>
      <c r="Q241" s="4"/>
      <c r="R241" s="102"/>
      <c r="S241" s="102"/>
      <c r="T241" s="3">
        <v>43300</v>
      </c>
      <c r="U241" s="3"/>
      <c r="V241" s="3"/>
      <c r="W241" s="3"/>
      <c r="X241" s="80" t="str">
        <f t="shared" si="36"/>
        <v/>
      </c>
      <c r="Y241" s="80" t="str">
        <f t="shared" si="37"/>
        <v>a</v>
      </c>
      <c r="Z241" s="2"/>
      <c r="AA241" s="77" t="str">
        <f t="shared" si="38"/>
        <v>Open (Progress)</v>
      </c>
      <c r="AB241" s="77">
        <f t="shared" si="31"/>
        <v>2018</v>
      </c>
      <c r="AC241" s="77" t="str">
        <f>IFERROR(VLOOKUP(IF($P241="","",MONTH($I241)),List!$I:$J,2,0),"")</f>
        <v>Juli</v>
      </c>
      <c r="AD241" s="77" t="str">
        <f>IFERROR(VLOOKUP(F241,List!$D:$E,2,0),"")</f>
        <v>Audit Internal (Harian)</v>
      </c>
      <c r="AE241" s="78">
        <f t="shared" si="32"/>
        <v>0</v>
      </c>
      <c r="AF241" s="77" t="str">
        <f t="shared" si="33"/>
        <v>All</v>
      </c>
      <c r="AG241" s="77" t="str">
        <f t="shared" si="34"/>
        <v/>
      </c>
    </row>
    <row r="242" spans="1:33" s="72" customFormat="1" ht="47.25" x14ac:dyDescent="0.2">
      <c r="A242" s="67">
        <f t="shared" si="39"/>
        <v>237</v>
      </c>
      <c r="B242" s="76">
        <f>COUNTIF($F$6:$F242,$F242)</f>
        <v>84</v>
      </c>
      <c r="C242" s="76" t="str">
        <f t="shared" si="30"/>
        <v>84AIH</v>
      </c>
      <c r="D242" s="76">
        <f>COUNTIF($H$6:$H242,$H242)</f>
        <v>2</v>
      </c>
      <c r="E242" s="76" t="str">
        <f t="shared" si="35"/>
        <v>2Marketing PLN</v>
      </c>
      <c r="F242" s="2" t="s">
        <v>606</v>
      </c>
      <c r="G242" s="22"/>
      <c r="H242" s="2" t="s">
        <v>27</v>
      </c>
      <c r="I242" s="3">
        <v>43287</v>
      </c>
      <c r="J242" s="2" t="s">
        <v>112</v>
      </c>
      <c r="K242" s="2" t="s">
        <v>1089</v>
      </c>
      <c r="L242" s="4" t="s">
        <v>1157</v>
      </c>
      <c r="M242" s="4" t="s">
        <v>1156</v>
      </c>
      <c r="N242" s="4" t="s">
        <v>1348</v>
      </c>
      <c r="O242" s="2" t="s">
        <v>1928</v>
      </c>
      <c r="P242" s="2" t="s">
        <v>1538</v>
      </c>
      <c r="Q242" s="4" t="s">
        <v>1645</v>
      </c>
      <c r="R242" s="102" t="s">
        <v>961</v>
      </c>
      <c r="S242" s="102"/>
      <c r="T242" s="3">
        <v>43300</v>
      </c>
      <c r="U242" s="3"/>
      <c r="V242" s="3"/>
      <c r="W242" s="3"/>
      <c r="X242" s="80" t="str">
        <f t="shared" si="36"/>
        <v/>
      </c>
      <c r="Y242" s="80" t="str">
        <f t="shared" si="37"/>
        <v>a</v>
      </c>
      <c r="Z242" s="2"/>
      <c r="AA242" s="77" t="str">
        <f t="shared" si="38"/>
        <v>Open (Progress)</v>
      </c>
      <c r="AB242" s="77">
        <f t="shared" si="31"/>
        <v>2018</v>
      </c>
      <c r="AC242" s="77" t="str">
        <f>IFERROR(VLOOKUP(IF($P242="","",MONTH($I242)),List!$I:$J,2,0),"")</f>
        <v>Juli</v>
      </c>
      <c r="AD242" s="77" t="str">
        <f>IFERROR(VLOOKUP(F242,List!$D:$E,2,0),"")</f>
        <v>Audit Internal (Harian)</v>
      </c>
      <c r="AE242" s="78">
        <f t="shared" si="32"/>
        <v>0</v>
      </c>
      <c r="AF242" s="77" t="str">
        <f t="shared" si="33"/>
        <v>All</v>
      </c>
      <c r="AG242" s="77" t="str">
        <f t="shared" si="34"/>
        <v/>
      </c>
    </row>
    <row r="243" spans="1:33" s="72" customFormat="1" ht="31.5" x14ac:dyDescent="0.2">
      <c r="A243" s="67">
        <f t="shared" si="39"/>
        <v>238</v>
      </c>
      <c r="B243" s="76">
        <f>COUNTIF($F$6:$F243,$F243)</f>
        <v>85</v>
      </c>
      <c r="C243" s="76" t="str">
        <f t="shared" si="30"/>
        <v>85AIH</v>
      </c>
      <c r="D243" s="76">
        <f>COUNTIF($H$6:$H243,$H243)</f>
        <v>25</v>
      </c>
      <c r="E243" s="76" t="str">
        <f t="shared" si="35"/>
        <v>25Prod PVC</v>
      </c>
      <c r="F243" s="2" t="s">
        <v>606</v>
      </c>
      <c r="G243" s="22"/>
      <c r="H243" s="2" t="s">
        <v>21</v>
      </c>
      <c r="I243" s="3">
        <v>43287</v>
      </c>
      <c r="J243" s="2" t="s">
        <v>112</v>
      </c>
      <c r="K243" s="2" t="s">
        <v>1093</v>
      </c>
      <c r="L243" s="4" t="s">
        <v>1153</v>
      </c>
      <c r="M243" s="4"/>
      <c r="N243" s="4" t="s">
        <v>1345</v>
      </c>
      <c r="O243" s="2" t="s">
        <v>1928</v>
      </c>
      <c r="P243" s="2" t="s">
        <v>1535</v>
      </c>
      <c r="Q243" s="4" t="s">
        <v>1643</v>
      </c>
      <c r="R243" s="102" t="s">
        <v>1644</v>
      </c>
      <c r="S243" s="102"/>
      <c r="T243" s="3">
        <v>43291</v>
      </c>
      <c r="U243" s="3"/>
      <c r="V243" s="3"/>
      <c r="W243" s="3"/>
      <c r="X243" s="80" t="str">
        <f t="shared" si="36"/>
        <v/>
      </c>
      <c r="Y243" s="80" t="str">
        <f t="shared" si="37"/>
        <v>a</v>
      </c>
      <c r="Z243" s="2"/>
      <c r="AA243" s="77" t="str">
        <f t="shared" si="38"/>
        <v>Open (Progress)</v>
      </c>
      <c r="AB243" s="77">
        <f t="shared" si="31"/>
        <v>2018</v>
      </c>
      <c r="AC243" s="77" t="str">
        <f>IFERROR(VLOOKUP(IF($P243="","",MONTH($I243)),List!$I:$J,2,0),"")</f>
        <v>Juli</v>
      </c>
      <c r="AD243" s="77" t="str">
        <f>IFERROR(VLOOKUP(F243,List!$D:$E,2,0),"")</f>
        <v>Audit Internal (Harian)</v>
      </c>
      <c r="AE243" s="78">
        <f t="shared" si="32"/>
        <v>0</v>
      </c>
      <c r="AF243" s="77" t="str">
        <f t="shared" si="33"/>
        <v>All</v>
      </c>
      <c r="AG243" s="77" t="str">
        <f t="shared" si="34"/>
        <v/>
      </c>
    </row>
    <row r="244" spans="1:33" s="72" customFormat="1" ht="47.25" x14ac:dyDescent="0.2">
      <c r="A244" s="67">
        <f t="shared" si="39"/>
        <v>239</v>
      </c>
      <c r="B244" s="76">
        <f>COUNTIF($F$6:$F244,$F244)</f>
        <v>86</v>
      </c>
      <c r="C244" s="76" t="str">
        <f t="shared" si="30"/>
        <v>86AIH</v>
      </c>
      <c r="D244" s="76">
        <f>COUNTIF($H$6:$H244,$H244)</f>
        <v>3</v>
      </c>
      <c r="E244" s="76" t="str">
        <f t="shared" si="35"/>
        <v>3Marketing PLN</v>
      </c>
      <c r="F244" s="2" t="s">
        <v>606</v>
      </c>
      <c r="G244" s="22"/>
      <c r="H244" s="2" t="s">
        <v>27</v>
      </c>
      <c r="I244" s="3">
        <v>43287</v>
      </c>
      <c r="J244" s="2" t="s">
        <v>112</v>
      </c>
      <c r="K244" s="2" t="s">
        <v>1089</v>
      </c>
      <c r="L244" s="4" t="s">
        <v>1158</v>
      </c>
      <c r="M244" s="4" t="s">
        <v>1156</v>
      </c>
      <c r="N244" s="4" t="s">
        <v>1349</v>
      </c>
      <c r="O244" s="2" t="s">
        <v>1928</v>
      </c>
      <c r="P244" s="2" t="s">
        <v>1539</v>
      </c>
      <c r="Q244" s="4"/>
      <c r="R244" s="102" t="s">
        <v>961</v>
      </c>
      <c r="S244" s="102"/>
      <c r="T244" s="3">
        <v>43300</v>
      </c>
      <c r="U244" s="3"/>
      <c r="V244" s="3"/>
      <c r="W244" s="3"/>
      <c r="X244" s="80" t="str">
        <f t="shared" si="36"/>
        <v/>
      </c>
      <c r="Y244" s="80" t="str">
        <f t="shared" si="37"/>
        <v>a</v>
      </c>
      <c r="Z244" s="2"/>
      <c r="AA244" s="77" t="str">
        <f t="shared" si="38"/>
        <v>Open (Progress)</v>
      </c>
      <c r="AB244" s="77">
        <f t="shared" si="31"/>
        <v>2018</v>
      </c>
      <c r="AC244" s="77" t="str">
        <f>IFERROR(VLOOKUP(IF($P244="","",MONTH($I244)),List!$I:$J,2,0),"")</f>
        <v>Juli</v>
      </c>
      <c r="AD244" s="77" t="str">
        <f>IFERROR(VLOOKUP(F244,List!$D:$E,2,0),"")</f>
        <v>Audit Internal (Harian)</v>
      </c>
      <c r="AE244" s="78">
        <f t="shared" si="32"/>
        <v>0</v>
      </c>
      <c r="AF244" s="77" t="str">
        <f t="shared" si="33"/>
        <v>All</v>
      </c>
      <c r="AG244" s="77" t="str">
        <f t="shared" si="34"/>
        <v/>
      </c>
    </row>
    <row r="245" spans="1:33" s="72" customFormat="1" ht="31.5" x14ac:dyDescent="0.2">
      <c r="A245" s="67">
        <f t="shared" si="39"/>
        <v>240</v>
      </c>
      <c r="B245" s="76">
        <f>COUNTIF($F$6:$F245,$F245)</f>
        <v>87</v>
      </c>
      <c r="C245" s="76" t="str">
        <f t="shared" si="30"/>
        <v>87AIH</v>
      </c>
      <c r="D245" s="76">
        <f>COUNTIF($H$6:$H245,$H245)</f>
        <v>26</v>
      </c>
      <c r="E245" s="76" t="str">
        <f t="shared" si="35"/>
        <v>26Prod PVC</v>
      </c>
      <c r="F245" s="2" t="s">
        <v>606</v>
      </c>
      <c r="G245" s="22"/>
      <c r="H245" s="2" t="s">
        <v>21</v>
      </c>
      <c r="I245" s="3">
        <v>43287</v>
      </c>
      <c r="J245" s="2"/>
      <c r="K245" s="2" t="s">
        <v>1093</v>
      </c>
      <c r="L245" s="4" t="s">
        <v>1153</v>
      </c>
      <c r="M245" s="4" t="s">
        <v>1154</v>
      </c>
      <c r="N245" s="4" t="s">
        <v>1344</v>
      </c>
      <c r="O245" s="2" t="s">
        <v>1926</v>
      </c>
      <c r="P245" s="2"/>
      <c r="Q245" s="4"/>
      <c r="R245" s="102"/>
      <c r="S245" s="102"/>
      <c r="T245" s="3"/>
      <c r="U245" s="3"/>
      <c r="V245" s="3"/>
      <c r="W245" s="3"/>
      <c r="X245" s="80" t="str">
        <f t="shared" si="36"/>
        <v/>
      </c>
      <c r="Y245" s="80" t="str">
        <f t="shared" si="37"/>
        <v/>
      </c>
      <c r="Z245" s="2"/>
      <c r="AA245" s="77" t="str">
        <f t="shared" si="38"/>
        <v/>
      </c>
      <c r="AB245" s="77" t="str">
        <f t="shared" si="31"/>
        <v/>
      </c>
      <c r="AC245" s="77" t="str">
        <f>IFERROR(VLOOKUP(IF($P245="","",MONTH($I245)),List!$I:$J,2,0),"")</f>
        <v/>
      </c>
      <c r="AD245" s="77" t="str">
        <f>IFERROR(VLOOKUP(F245,List!$D:$E,2,0),"")</f>
        <v>Audit Internal (Harian)</v>
      </c>
      <c r="AE245" s="78">
        <f t="shared" si="32"/>
        <v>0</v>
      </c>
      <c r="AF245" s="77" t="str">
        <f t="shared" si="33"/>
        <v/>
      </c>
      <c r="AG245" s="77" t="str">
        <f t="shared" si="34"/>
        <v/>
      </c>
    </row>
    <row r="246" spans="1:33" s="72" customFormat="1" ht="28.5" x14ac:dyDescent="0.2">
      <c r="A246" s="67">
        <f t="shared" si="39"/>
        <v>241</v>
      </c>
      <c r="B246" s="76">
        <f>COUNTIF($F$6:$F246,$F246)</f>
        <v>88</v>
      </c>
      <c r="C246" s="76" t="str">
        <f t="shared" si="30"/>
        <v>88AIH</v>
      </c>
      <c r="D246" s="76">
        <f>COUNTIF($H$6:$H246,$H246)</f>
        <v>12</v>
      </c>
      <c r="E246" s="76" t="str">
        <f t="shared" si="35"/>
        <v>12QC</v>
      </c>
      <c r="F246" s="2" t="s">
        <v>606</v>
      </c>
      <c r="G246" s="22"/>
      <c r="H246" s="2" t="s">
        <v>25</v>
      </c>
      <c r="I246" s="3">
        <v>43287</v>
      </c>
      <c r="J246" s="2"/>
      <c r="K246" s="2" t="s">
        <v>1089</v>
      </c>
      <c r="L246" s="4" t="s">
        <v>1159</v>
      </c>
      <c r="M246" s="4"/>
      <c r="N246" s="4" t="s">
        <v>1350</v>
      </c>
      <c r="O246" s="2" t="s">
        <v>1926</v>
      </c>
      <c r="P246" s="2"/>
      <c r="Q246" s="4"/>
      <c r="R246" s="102"/>
      <c r="S246" s="102"/>
      <c r="T246" s="3"/>
      <c r="U246" s="3"/>
      <c r="V246" s="3"/>
      <c r="W246" s="3"/>
      <c r="X246" s="80" t="str">
        <f t="shared" si="36"/>
        <v/>
      </c>
      <c r="Y246" s="80" t="str">
        <f t="shared" si="37"/>
        <v/>
      </c>
      <c r="Z246" s="2"/>
      <c r="AA246" s="77" t="str">
        <f t="shared" si="38"/>
        <v/>
      </c>
      <c r="AB246" s="77" t="str">
        <f t="shared" si="31"/>
        <v/>
      </c>
      <c r="AC246" s="77" t="str">
        <f>IFERROR(VLOOKUP(IF($P246="","",MONTH($I246)),List!$I:$J,2,0),"")</f>
        <v/>
      </c>
      <c r="AD246" s="77" t="str">
        <f>IFERROR(VLOOKUP(F246,List!$D:$E,2,0),"")</f>
        <v>Audit Internal (Harian)</v>
      </c>
      <c r="AE246" s="78">
        <f t="shared" si="32"/>
        <v>0</v>
      </c>
      <c r="AF246" s="77" t="str">
        <f t="shared" si="33"/>
        <v/>
      </c>
      <c r="AG246" s="77" t="str">
        <f t="shared" si="34"/>
        <v/>
      </c>
    </row>
    <row r="247" spans="1:33" s="72" customFormat="1" ht="28.5" x14ac:dyDescent="0.2">
      <c r="A247" s="67">
        <f t="shared" si="39"/>
        <v>242</v>
      </c>
      <c r="B247" s="76">
        <f>COUNTIF($F$6:$F247,$F247)</f>
        <v>89</v>
      </c>
      <c r="C247" s="76" t="str">
        <f t="shared" si="30"/>
        <v>89AIH</v>
      </c>
      <c r="D247" s="76">
        <f>COUNTIF($H$6:$H247,$H247)</f>
        <v>13</v>
      </c>
      <c r="E247" s="76" t="str">
        <f t="shared" si="35"/>
        <v>13QC</v>
      </c>
      <c r="F247" s="2" t="s">
        <v>606</v>
      </c>
      <c r="G247" s="22"/>
      <c r="H247" s="2" t="s">
        <v>25</v>
      </c>
      <c r="I247" s="3">
        <v>43287</v>
      </c>
      <c r="J247" s="2"/>
      <c r="K247" s="2" t="s">
        <v>1089</v>
      </c>
      <c r="L247" s="4" t="s">
        <v>1160</v>
      </c>
      <c r="M247" s="4" t="s">
        <v>1161</v>
      </c>
      <c r="N247" s="4" t="s">
        <v>1352</v>
      </c>
      <c r="O247" s="2" t="s">
        <v>1926</v>
      </c>
      <c r="P247" s="2"/>
      <c r="Q247" s="4"/>
      <c r="R247" s="102"/>
      <c r="S247" s="102"/>
      <c r="T247" s="3"/>
      <c r="U247" s="3"/>
      <c r="V247" s="3"/>
      <c r="W247" s="3"/>
      <c r="X247" s="80" t="str">
        <f t="shared" si="36"/>
        <v/>
      </c>
      <c r="Y247" s="80" t="str">
        <f t="shared" si="37"/>
        <v/>
      </c>
      <c r="Z247" s="2"/>
      <c r="AA247" s="77" t="str">
        <f t="shared" si="38"/>
        <v/>
      </c>
      <c r="AB247" s="77" t="str">
        <f t="shared" si="31"/>
        <v/>
      </c>
      <c r="AC247" s="77" t="str">
        <f>IFERROR(VLOOKUP(IF($P247="","",MONTH($I247)),List!$I:$J,2,0),"")</f>
        <v/>
      </c>
      <c r="AD247" s="77" t="str">
        <f>IFERROR(VLOOKUP(F247,List!$D:$E,2,0),"")</f>
        <v>Audit Internal (Harian)</v>
      </c>
      <c r="AE247" s="78">
        <f t="shared" si="32"/>
        <v>0</v>
      </c>
      <c r="AF247" s="77" t="str">
        <f t="shared" si="33"/>
        <v/>
      </c>
      <c r="AG247" s="77" t="str">
        <f t="shared" si="34"/>
        <v/>
      </c>
    </row>
    <row r="248" spans="1:33" s="72" customFormat="1" ht="71.25" x14ac:dyDescent="0.2">
      <c r="A248" s="67">
        <f t="shared" si="39"/>
        <v>243</v>
      </c>
      <c r="B248" s="76">
        <f>COUNTIF($F$6:$F248,$F248)</f>
        <v>90</v>
      </c>
      <c r="C248" s="76" t="str">
        <f t="shared" si="30"/>
        <v>90AIH</v>
      </c>
      <c r="D248" s="76">
        <f>COUNTIF($H$6:$H248,$H248)</f>
        <v>2</v>
      </c>
      <c r="E248" s="76" t="str">
        <f t="shared" si="35"/>
        <v>2Purchasing</v>
      </c>
      <c r="F248" s="2" t="s">
        <v>606</v>
      </c>
      <c r="G248" s="22"/>
      <c r="H248" s="2" t="s">
        <v>17</v>
      </c>
      <c r="I248" s="3">
        <v>43290</v>
      </c>
      <c r="J248" s="2" t="s">
        <v>112</v>
      </c>
      <c r="K248" s="2" t="s">
        <v>1094</v>
      </c>
      <c r="L248" s="4" t="s">
        <v>1162</v>
      </c>
      <c r="M248" s="4"/>
      <c r="N248" s="4" t="s">
        <v>1353</v>
      </c>
      <c r="O248" s="2" t="s">
        <v>1928</v>
      </c>
      <c r="P248" s="2" t="s">
        <v>1541</v>
      </c>
      <c r="Q248" s="4"/>
      <c r="R248" s="102"/>
      <c r="S248" s="102"/>
      <c r="T248" s="3">
        <v>43350</v>
      </c>
      <c r="U248" s="3"/>
      <c r="V248" s="3"/>
      <c r="W248" s="3"/>
      <c r="X248" s="80" t="str">
        <f t="shared" si="36"/>
        <v/>
      </c>
      <c r="Y248" s="80" t="str">
        <f t="shared" si="37"/>
        <v>a</v>
      </c>
      <c r="Z248" s="2"/>
      <c r="AA248" s="77" t="str">
        <f t="shared" si="38"/>
        <v>Open (Progress)</v>
      </c>
      <c r="AB248" s="77">
        <f t="shared" si="31"/>
        <v>2018</v>
      </c>
      <c r="AC248" s="77" t="str">
        <f>IFERROR(VLOOKUP(IF($P248="","",MONTH($I248)),List!$I:$J,2,0),"")</f>
        <v>Juli</v>
      </c>
      <c r="AD248" s="77" t="str">
        <f>IFERROR(VLOOKUP(F248,List!$D:$E,2,0),"")</f>
        <v>Audit Internal (Harian)</v>
      </c>
      <c r="AE248" s="78">
        <f t="shared" si="32"/>
        <v>0</v>
      </c>
      <c r="AF248" s="77" t="str">
        <f t="shared" si="33"/>
        <v>All</v>
      </c>
      <c r="AG248" s="77" t="str">
        <f t="shared" si="34"/>
        <v/>
      </c>
    </row>
    <row r="249" spans="1:33" s="72" customFormat="1" ht="31.5" x14ac:dyDescent="0.2">
      <c r="A249" s="67">
        <f t="shared" si="39"/>
        <v>244</v>
      </c>
      <c r="B249" s="76">
        <f>COUNTIF($F$6:$F249,$F249)</f>
        <v>91</v>
      </c>
      <c r="C249" s="76" t="str">
        <f t="shared" si="30"/>
        <v>91AIH</v>
      </c>
      <c r="D249" s="76">
        <f>COUNTIF($H$6:$H249,$H249)</f>
        <v>3</v>
      </c>
      <c r="E249" s="76" t="str">
        <f t="shared" si="35"/>
        <v>3Purchasing</v>
      </c>
      <c r="F249" s="2" t="s">
        <v>606</v>
      </c>
      <c r="G249" s="22"/>
      <c r="H249" s="2" t="s">
        <v>17</v>
      </c>
      <c r="I249" s="3">
        <v>43290</v>
      </c>
      <c r="J249" s="2" t="s">
        <v>112</v>
      </c>
      <c r="K249" s="2" t="s">
        <v>1094</v>
      </c>
      <c r="L249" s="4" t="s">
        <v>1162</v>
      </c>
      <c r="M249" s="4"/>
      <c r="N249" s="4" t="s">
        <v>1354</v>
      </c>
      <c r="O249" s="2" t="s">
        <v>1928</v>
      </c>
      <c r="P249" s="2" t="s">
        <v>1542</v>
      </c>
      <c r="Q249" s="4"/>
      <c r="R249" s="102"/>
      <c r="S249" s="102"/>
      <c r="T249" s="3">
        <v>43350</v>
      </c>
      <c r="U249" s="3"/>
      <c r="V249" s="3"/>
      <c r="W249" s="3"/>
      <c r="X249" s="80" t="str">
        <f t="shared" si="36"/>
        <v/>
      </c>
      <c r="Y249" s="80" t="str">
        <f t="shared" si="37"/>
        <v>a</v>
      </c>
      <c r="Z249" s="2"/>
      <c r="AA249" s="77" t="str">
        <f t="shared" si="38"/>
        <v>Open (Progress)</v>
      </c>
      <c r="AB249" s="77">
        <f t="shared" si="31"/>
        <v>2018</v>
      </c>
      <c r="AC249" s="77" t="str">
        <f>IFERROR(VLOOKUP(IF($P249="","",MONTH($I249)),List!$I:$J,2,0),"")</f>
        <v>Juli</v>
      </c>
      <c r="AD249" s="77" t="str">
        <f>IFERROR(VLOOKUP(F249,List!$D:$E,2,0),"")</f>
        <v>Audit Internal (Harian)</v>
      </c>
      <c r="AE249" s="78">
        <f t="shared" si="32"/>
        <v>0</v>
      </c>
      <c r="AF249" s="77" t="str">
        <f t="shared" si="33"/>
        <v>All</v>
      </c>
      <c r="AG249" s="77" t="str">
        <f t="shared" si="34"/>
        <v/>
      </c>
    </row>
    <row r="250" spans="1:33" s="72" customFormat="1" ht="31.5" x14ac:dyDescent="0.2">
      <c r="A250" s="67">
        <f t="shared" si="39"/>
        <v>245</v>
      </c>
      <c r="B250" s="76">
        <f>COUNTIF($F$6:$F250,$F250)</f>
        <v>92</v>
      </c>
      <c r="C250" s="76" t="str">
        <f t="shared" si="30"/>
        <v>92AIH</v>
      </c>
      <c r="D250" s="76">
        <f>COUNTIF($H$6:$H250,$H250)</f>
        <v>4</v>
      </c>
      <c r="E250" s="76" t="str">
        <f t="shared" si="35"/>
        <v>4Purchasing</v>
      </c>
      <c r="F250" s="2" t="s">
        <v>606</v>
      </c>
      <c r="G250" s="22"/>
      <c r="H250" s="2" t="s">
        <v>17</v>
      </c>
      <c r="I250" s="3">
        <v>43290</v>
      </c>
      <c r="J250" s="2" t="s">
        <v>112</v>
      </c>
      <c r="K250" s="2" t="s">
        <v>1094</v>
      </c>
      <c r="L250" s="4" t="s">
        <v>1162</v>
      </c>
      <c r="M250" s="4"/>
      <c r="N250" s="4" t="s">
        <v>1355</v>
      </c>
      <c r="O250" s="2" t="s">
        <v>1928</v>
      </c>
      <c r="P250" s="2" t="s">
        <v>1543</v>
      </c>
      <c r="Q250" s="4"/>
      <c r="R250" s="102"/>
      <c r="S250" s="102"/>
      <c r="T250" s="3">
        <v>43350</v>
      </c>
      <c r="U250" s="3"/>
      <c r="V250" s="3"/>
      <c r="W250" s="3"/>
      <c r="X250" s="80" t="str">
        <f t="shared" si="36"/>
        <v/>
      </c>
      <c r="Y250" s="80" t="str">
        <f t="shared" si="37"/>
        <v>a</v>
      </c>
      <c r="Z250" s="2"/>
      <c r="AA250" s="77" t="str">
        <f t="shared" si="38"/>
        <v>Open (Progress)</v>
      </c>
      <c r="AB250" s="77">
        <f t="shared" si="31"/>
        <v>2018</v>
      </c>
      <c r="AC250" s="77" t="str">
        <f>IFERROR(VLOOKUP(IF($P250="","",MONTH($I250)),List!$I:$J,2,0),"")</f>
        <v>Juli</v>
      </c>
      <c r="AD250" s="77" t="str">
        <f>IFERROR(VLOOKUP(F250,List!$D:$E,2,0),"")</f>
        <v>Audit Internal (Harian)</v>
      </c>
      <c r="AE250" s="78">
        <f t="shared" si="32"/>
        <v>0</v>
      </c>
      <c r="AF250" s="77" t="str">
        <f t="shared" si="33"/>
        <v>All</v>
      </c>
      <c r="AG250" s="77" t="str">
        <f t="shared" si="34"/>
        <v/>
      </c>
    </row>
    <row r="251" spans="1:33" s="72" customFormat="1" ht="71.25" x14ac:dyDescent="0.2">
      <c r="A251" s="67">
        <f t="shared" si="39"/>
        <v>246</v>
      </c>
      <c r="B251" s="76">
        <f>COUNTIF($F$6:$F251,$F251)</f>
        <v>93</v>
      </c>
      <c r="C251" s="76" t="str">
        <f t="shared" si="30"/>
        <v>93AIH</v>
      </c>
      <c r="D251" s="76">
        <f>COUNTIF($H$6:$H251,$H251)</f>
        <v>5</v>
      </c>
      <c r="E251" s="76" t="str">
        <f t="shared" si="35"/>
        <v>5Purchasing</v>
      </c>
      <c r="F251" s="2" t="s">
        <v>606</v>
      </c>
      <c r="G251" s="22"/>
      <c r="H251" s="2" t="s">
        <v>17</v>
      </c>
      <c r="I251" s="3">
        <v>43290</v>
      </c>
      <c r="J251" s="2" t="s">
        <v>112</v>
      </c>
      <c r="K251" s="2" t="s">
        <v>1094</v>
      </c>
      <c r="L251" s="4" t="s">
        <v>1162</v>
      </c>
      <c r="M251" s="4"/>
      <c r="N251" s="4" t="s">
        <v>1357</v>
      </c>
      <c r="O251" s="2" t="s">
        <v>1928</v>
      </c>
      <c r="P251" s="2" t="s">
        <v>1544</v>
      </c>
      <c r="Q251" s="4"/>
      <c r="R251" s="102"/>
      <c r="S251" s="102"/>
      <c r="T251" s="3">
        <v>43350</v>
      </c>
      <c r="U251" s="3"/>
      <c r="V251" s="3"/>
      <c r="W251" s="3"/>
      <c r="X251" s="80" t="str">
        <f t="shared" si="36"/>
        <v/>
      </c>
      <c r="Y251" s="80" t="str">
        <f t="shared" si="37"/>
        <v>a</v>
      </c>
      <c r="Z251" s="2"/>
      <c r="AA251" s="77" t="str">
        <f t="shared" si="38"/>
        <v>Open (Progress)</v>
      </c>
      <c r="AB251" s="77">
        <f t="shared" si="31"/>
        <v>2018</v>
      </c>
      <c r="AC251" s="77" t="str">
        <f>IFERROR(VLOOKUP(IF($P251="","",MONTH($I251)),List!$I:$J,2,0),"")</f>
        <v>Juli</v>
      </c>
      <c r="AD251" s="77" t="str">
        <f>IFERROR(VLOOKUP(F251,List!$D:$E,2,0),"")</f>
        <v>Audit Internal (Harian)</v>
      </c>
      <c r="AE251" s="78">
        <f t="shared" si="32"/>
        <v>0</v>
      </c>
      <c r="AF251" s="77" t="str">
        <f t="shared" si="33"/>
        <v>All</v>
      </c>
      <c r="AG251" s="77" t="str">
        <f t="shared" si="34"/>
        <v/>
      </c>
    </row>
    <row r="252" spans="1:33" s="72" customFormat="1" ht="42.75" x14ac:dyDescent="0.2">
      <c r="A252" s="67">
        <f t="shared" si="39"/>
        <v>247</v>
      </c>
      <c r="B252" s="76">
        <f>COUNTIF($F$6:$F252,$F252)</f>
        <v>94</v>
      </c>
      <c r="C252" s="76" t="str">
        <f t="shared" si="30"/>
        <v>94AIH</v>
      </c>
      <c r="D252" s="76">
        <f>COUNTIF($H$6:$H252,$H252)</f>
        <v>6</v>
      </c>
      <c r="E252" s="76" t="str">
        <f t="shared" si="35"/>
        <v>6Purchasing</v>
      </c>
      <c r="F252" s="2" t="s">
        <v>606</v>
      </c>
      <c r="G252" s="22"/>
      <c r="H252" s="2" t="s">
        <v>17</v>
      </c>
      <c r="I252" s="3">
        <v>43290</v>
      </c>
      <c r="J252" s="2" t="s">
        <v>112</v>
      </c>
      <c r="K252" s="2" t="s">
        <v>1094</v>
      </c>
      <c r="L252" s="4" t="s">
        <v>1162</v>
      </c>
      <c r="M252" s="4"/>
      <c r="N252" s="4" t="s">
        <v>1358</v>
      </c>
      <c r="O252" s="2" t="s">
        <v>1928</v>
      </c>
      <c r="P252" s="2" t="s">
        <v>1545</v>
      </c>
      <c r="Q252" s="4"/>
      <c r="R252" s="102"/>
      <c r="S252" s="102"/>
      <c r="T252" s="3">
        <v>43350</v>
      </c>
      <c r="U252" s="3"/>
      <c r="V252" s="3"/>
      <c r="W252" s="3"/>
      <c r="X252" s="80" t="str">
        <f t="shared" si="36"/>
        <v/>
      </c>
      <c r="Y252" s="80" t="str">
        <f t="shared" si="37"/>
        <v>a</v>
      </c>
      <c r="Z252" s="2"/>
      <c r="AA252" s="77" t="str">
        <f t="shared" si="38"/>
        <v>Open (Progress)</v>
      </c>
      <c r="AB252" s="77">
        <f t="shared" si="31"/>
        <v>2018</v>
      </c>
      <c r="AC252" s="77" t="str">
        <f>IFERROR(VLOOKUP(IF($P252="","",MONTH($I252)),List!$I:$J,2,0),"")</f>
        <v>Juli</v>
      </c>
      <c r="AD252" s="77" t="str">
        <f>IFERROR(VLOOKUP(F252,List!$D:$E,2,0),"")</f>
        <v>Audit Internal (Harian)</v>
      </c>
      <c r="AE252" s="78">
        <f t="shared" si="32"/>
        <v>0</v>
      </c>
      <c r="AF252" s="77" t="str">
        <f t="shared" si="33"/>
        <v>All</v>
      </c>
      <c r="AG252" s="77" t="str">
        <f t="shared" si="34"/>
        <v/>
      </c>
    </row>
    <row r="253" spans="1:33" s="72" customFormat="1" ht="31.5" x14ac:dyDescent="0.2">
      <c r="A253" s="67">
        <f t="shared" si="39"/>
        <v>248</v>
      </c>
      <c r="B253" s="76">
        <f>COUNTIF($F$6:$F253,$F253)</f>
        <v>95</v>
      </c>
      <c r="C253" s="76" t="str">
        <f t="shared" si="30"/>
        <v>95AIH</v>
      </c>
      <c r="D253" s="76">
        <f>COUNTIF($H$6:$H253,$H253)</f>
        <v>7</v>
      </c>
      <c r="E253" s="76" t="str">
        <f t="shared" si="35"/>
        <v>7Purchasing</v>
      </c>
      <c r="F253" s="2" t="s">
        <v>606</v>
      </c>
      <c r="G253" s="22"/>
      <c r="H253" s="2" t="s">
        <v>17</v>
      </c>
      <c r="I253" s="3">
        <v>43290</v>
      </c>
      <c r="J253" s="2"/>
      <c r="K253" s="2" t="s">
        <v>1094</v>
      </c>
      <c r="L253" s="4" t="s">
        <v>1162</v>
      </c>
      <c r="M253" s="4"/>
      <c r="N253" s="4" t="s">
        <v>1356</v>
      </c>
      <c r="O253" s="2" t="s">
        <v>1926</v>
      </c>
      <c r="P253" s="2"/>
      <c r="Q253" s="4"/>
      <c r="R253" s="102"/>
      <c r="S253" s="102"/>
      <c r="T253" s="3"/>
      <c r="U253" s="3"/>
      <c r="V253" s="3"/>
      <c r="W253" s="3"/>
      <c r="X253" s="80" t="str">
        <f t="shared" si="36"/>
        <v/>
      </c>
      <c r="Y253" s="80" t="str">
        <f t="shared" si="37"/>
        <v/>
      </c>
      <c r="Z253" s="2"/>
      <c r="AA253" s="77" t="str">
        <f t="shared" si="38"/>
        <v/>
      </c>
      <c r="AB253" s="77" t="str">
        <f t="shared" si="31"/>
        <v/>
      </c>
      <c r="AC253" s="77" t="str">
        <f>IFERROR(VLOOKUP(IF($P253="","",MONTH($I253)),List!$I:$J,2,0),"")</f>
        <v/>
      </c>
      <c r="AD253" s="77" t="str">
        <f>IFERROR(VLOOKUP(F253,List!$D:$E,2,0),"")</f>
        <v>Audit Internal (Harian)</v>
      </c>
      <c r="AE253" s="78">
        <f t="shared" si="32"/>
        <v>0</v>
      </c>
      <c r="AF253" s="77" t="str">
        <f t="shared" si="33"/>
        <v/>
      </c>
      <c r="AG253" s="77" t="str">
        <f t="shared" si="34"/>
        <v/>
      </c>
    </row>
    <row r="254" spans="1:33" s="72" customFormat="1" ht="47.25" x14ac:dyDescent="0.2">
      <c r="A254" s="67">
        <f t="shared" si="39"/>
        <v>249</v>
      </c>
      <c r="B254" s="76">
        <f>COUNTIF($F$6:$F254,$F254)</f>
        <v>96</v>
      </c>
      <c r="C254" s="76" t="str">
        <f t="shared" si="30"/>
        <v>96AIH</v>
      </c>
      <c r="D254" s="76">
        <f>COUNTIF($H$6:$H254,$H254)</f>
        <v>13</v>
      </c>
      <c r="E254" s="76" t="str">
        <f t="shared" si="35"/>
        <v>13Gudang BB A</v>
      </c>
      <c r="F254" s="2" t="s">
        <v>606</v>
      </c>
      <c r="G254" s="22"/>
      <c r="H254" s="2" t="s">
        <v>18</v>
      </c>
      <c r="I254" s="3">
        <v>43291</v>
      </c>
      <c r="J254" s="2" t="s">
        <v>112</v>
      </c>
      <c r="K254" s="2" t="s">
        <v>1978</v>
      </c>
      <c r="L254" s="4" t="s">
        <v>1163</v>
      </c>
      <c r="M254" s="4"/>
      <c r="N254" s="4" t="s">
        <v>1359</v>
      </c>
      <c r="O254" s="2" t="s">
        <v>1928</v>
      </c>
      <c r="P254" s="2" t="s">
        <v>1546</v>
      </c>
      <c r="Q254" s="4"/>
      <c r="R254" s="102"/>
      <c r="S254" s="102"/>
      <c r="T254" s="3">
        <v>43351</v>
      </c>
      <c r="U254" s="3"/>
      <c r="V254" s="3"/>
      <c r="W254" s="3"/>
      <c r="X254" s="80" t="str">
        <f t="shared" si="36"/>
        <v/>
      </c>
      <c r="Y254" s="80" t="str">
        <f t="shared" si="37"/>
        <v>a</v>
      </c>
      <c r="Z254" s="2"/>
      <c r="AA254" s="77" t="str">
        <f t="shared" si="38"/>
        <v>Open (Progress)</v>
      </c>
      <c r="AB254" s="77">
        <f t="shared" si="31"/>
        <v>2018</v>
      </c>
      <c r="AC254" s="77" t="str">
        <f>IFERROR(VLOOKUP(IF($P254="","",MONTH($I254)),List!$I:$J,2,0),"")</f>
        <v>Juli</v>
      </c>
      <c r="AD254" s="77" t="str">
        <f>IFERROR(VLOOKUP(F254,List!$D:$E,2,0),"")</f>
        <v>Audit Internal (Harian)</v>
      </c>
      <c r="AE254" s="78">
        <f t="shared" si="32"/>
        <v>0</v>
      </c>
      <c r="AF254" s="77" t="str">
        <f t="shared" si="33"/>
        <v>All</v>
      </c>
      <c r="AG254" s="77" t="str">
        <f t="shared" si="34"/>
        <v/>
      </c>
    </row>
    <row r="255" spans="1:33" s="72" customFormat="1" ht="42.75" x14ac:dyDescent="0.2">
      <c r="A255" s="67">
        <f t="shared" si="39"/>
        <v>250</v>
      </c>
      <c r="B255" s="76">
        <f>COUNTIF($F$6:$F255,$F255)</f>
        <v>97</v>
      </c>
      <c r="C255" s="76" t="str">
        <f t="shared" si="30"/>
        <v>97AIH</v>
      </c>
      <c r="D255" s="76">
        <f>COUNTIF($H$6:$H255,$H255)</f>
        <v>15</v>
      </c>
      <c r="E255" s="76" t="str">
        <f t="shared" si="35"/>
        <v>15PPIC</v>
      </c>
      <c r="F255" s="2" t="s">
        <v>606</v>
      </c>
      <c r="G255" s="22"/>
      <c r="H255" s="2" t="s">
        <v>20</v>
      </c>
      <c r="I255" s="3">
        <v>43291</v>
      </c>
      <c r="J255" s="2" t="s">
        <v>112</v>
      </c>
      <c r="K255" s="2" t="s">
        <v>1089</v>
      </c>
      <c r="L255" s="4" t="s">
        <v>1103</v>
      </c>
      <c r="M255" s="4" t="s">
        <v>1104</v>
      </c>
      <c r="N255" s="4" t="s">
        <v>1361</v>
      </c>
      <c r="O255" s="2" t="s">
        <v>1928</v>
      </c>
      <c r="P255" s="2" t="s">
        <v>1547</v>
      </c>
      <c r="Q255" s="4"/>
      <c r="R255" s="102"/>
      <c r="S255" s="102"/>
      <c r="T255" s="3">
        <v>43351</v>
      </c>
      <c r="U255" s="3">
        <v>43566</v>
      </c>
      <c r="V255" s="3"/>
      <c r="W255" s="3"/>
      <c r="X255" s="80" t="str">
        <f t="shared" si="36"/>
        <v/>
      </c>
      <c r="Y255" s="80" t="str">
        <f t="shared" si="37"/>
        <v>a</v>
      </c>
      <c r="Z255" s="2"/>
      <c r="AA255" s="77" t="str">
        <f t="shared" si="38"/>
        <v>Reschedule 1x</v>
      </c>
      <c r="AB255" s="77">
        <f t="shared" si="31"/>
        <v>2018</v>
      </c>
      <c r="AC255" s="77" t="str">
        <f>IFERROR(VLOOKUP(IF($P255="","",MONTH($I255)),List!$I:$J,2,0),"")</f>
        <v>Juli</v>
      </c>
      <c r="AD255" s="77" t="str">
        <f>IFERROR(VLOOKUP(F255,List!$D:$E,2,0),"")</f>
        <v>Audit Internal (Harian)</v>
      </c>
      <c r="AE255" s="78">
        <f t="shared" si="32"/>
        <v>0</v>
      </c>
      <c r="AF255" s="77" t="str">
        <f t="shared" si="33"/>
        <v>All</v>
      </c>
      <c r="AG255" s="77" t="str">
        <f t="shared" si="34"/>
        <v/>
      </c>
    </row>
    <row r="256" spans="1:33" s="72" customFormat="1" ht="31.5" x14ac:dyDescent="0.2">
      <c r="A256" s="67">
        <f t="shared" si="39"/>
        <v>251</v>
      </c>
      <c r="B256" s="76">
        <f>COUNTIF($F$6:$F256,$F256)</f>
        <v>98</v>
      </c>
      <c r="C256" s="76" t="str">
        <f t="shared" si="30"/>
        <v>98AIH</v>
      </c>
      <c r="D256" s="76">
        <f>COUNTIF($H$6:$H256,$H256)</f>
        <v>16</v>
      </c>
      <c r="E256" s="76" t="str">
        <f t="shared" si="35"/>
        <v>16PPIC</v>
      </c>
      <c r="F256" s="2" t="s">
        <v>606</v>
      </c>
      <c r="G256" s="22"/>
      <c r="H256" s="2" t="s">
        <v>20</v>
      </c>
      <c r="I256" s="3">
        <v>43291</v>
      </c>
      <c r="J256" s="2"/>
      <c r="K256" s="2" t="s">
        <v>1089</v>
      </c>
      <c r="L256" s="4" t="s">
        <v>1164</v>
      </c>
      <c r="M256" s="4"/>
      <c r="N256" s="4" t="s">
        <v>1360</v>
      </c>
      <c r="O256" s="2" t="s">
        <v>1926</v>
      </c>
      <c r="P256" s="2"/>
      <c r="Q256" s="4"/>
      <c r="R256" s="102"/>
      <c r="S256" s="102"/>
      <c r="T256" s="3"/>
      <c r="U256" s="3"/>
      <c r="V256" s="3"/>
      <c r="W256" s="3"/>
      <c r="X256" s="80" t="str">
        <f t="shared" si="36"/>
        <v/>
      </c>
      <c r="Y256" s="80" t="str">
        <f t="shared" si="37"/>
        <v/>
      </c>
      <c r="Z256" s="2"/>
      <c r="AA256" s="77" t="str">
        <f t="shared" si="38"/>
        <v/>
      </c>
      <c r="AB256" s="77" t="str">
        <f t="shared" si="31"/>
        <v/>
      </c>
      <c r="AC256" s="77" t="str">
        <f>IFERROR(VLOOKUP(IF($P256="","",MONTH($I256)),List!$I:$J,2,0),"")</f>
        <v/>
      </c>
      <c r="AD256" s="77" t="str">
        <f>IFERROR(VLOOKUP(F256,List!$D:$E,2,0),"")</f>
        <v>Audit Internal (Harian)</v>
      </c>
      <c r="AE256" s="78">
        <f t="shared" si="32"/>
        <v>0</v>
      </c>
      <c r="AF256" s="77" t="str">
        <f t="shared" si="33"/>
        <v/>
      </c>
      <c r="AG256" s="77" t="str">
        <f t="shared" si="34"/>
        <v/>
      </c>
    </row>
    <row r="257" spans="1:33" s="72" customFormat="1" ht="78.75" x14ac:dyDescent="0.2">
      <c r="A257" s="67">
        <f t="shared" si="39"/>
        <v>252</v>
      </c>
      <c r="B257" s="76">
        <f>COUNTIF($F$6:$F257,$F257)</f>
        <v>99</v>
      </c>
      <c r="C257" s="76" t="str">
        <f t="shared" ref="C257:C320" si="40">$B257&amp;$F257</f>
        <v>99AIH</v>
      </c>
      <c r="D257" s="76">
        <f>COUNTIF($H$6:$H257,$H257)</f>
        <v>18</v>
      </c>
      <c r="E257" s="76" t="str">
        <f t="shared" si="35"/>
        <v>18Prod Assembling LV</v>
      </c>
      <c r="F257" s="2" t="s">
        <v>606</v>
      </c>
      <c r="G257" s="22"/>
      <c r="H257" s="2" t="s">
        <v>23</v>
      </c>
      <c r="I257" s="3">
        <v>43292</v>
      </c>
      <c r="J257" s="2" t="s">
        <v>112</v>
      </c>
      <c r="K257" s="2" t="s">
        <v>1095</v>
      </c>
      <c r="L257" s="4" t="s">
        <v>1166</v>
      </c>
      <c r="M257" s="4"/>
      <c r="N257" s="4" t="s">
        <v>1363</v>
      </c>
      <c r="O257" s="2" t="s">
        <v>1928</v>
      </c>
      <c r="P257" s="2" t="s">
        <v>1549</v>
      </c>
      <c r="Q257" s="4"/>
      <c r="R257" s="102"/>
      <c r="S257" s="102"/>
      <c r="T257" s="3">
        <v>43352</v>
      </c>
      <c r="U257" s="3"/>
      <c r="V257" s="3"/>
      <c r="W257" s="3"/>
      <c r="X257" s="80" t="str">
        <f t="shared" si="36"/>
        <v/>
      </c>
      <c r="Y257" s="80" t="str">
        <f t="shared" si="37"/>
        <v>a</v>
      </c>
      <c r="Z257" s="2"/>
      <c r="AA257" s="77" t="str">
        <f t="shared" si="38"/>
        <v>Open (Progress)</v>
      </c>
      <c r="AB257" s="77">
        <f t="shared" ref="AB257:AB320" si="41">IF($P257="","",YEAR($I257))</f>
        <v>2018</v>
      </c>
      <c r="AC257" s="77" t="str">
        <f>IFERROR(VLOOKUP(IF($P257="","",MONTH($I257)),List!$I:$J,2,0),"")</f>
        <v>Juli</v>
      </c>
      <c r="AD257" s="77" t="str">
        <f>IFERROR(VLOOKUP(F257,List!$D:$E,2,0),"")</f>
        <v>Audit Internal (Harian)</v>
      </c>
      <c r="AE257" s="78">
        <f t="shared" ref="AE257:AE320" si="42">IF($AA257="Close",IF(COUNTA($T257:$V257)=1,1,IF(COUNTA($T257:$V257)=2,0.5,0%)),0)</f>
        <v>0</v>
      </c>
      <c r="AF257" s="77" t="str">
        <f t="shared" ref="AF257:AF320" si="43">IF(AC257="","","All")</f>
        <v>All</v>
      </c>
      <c r="AG257" s="77" t="str">
        <f t="shared" ref="AG257:AG320" si="44">IF(W257="","",IF(AA257="Close",IF(COUNTA($T257:$V257)=1,"Open (Progress)",IF(COUNTA($T257:$V257)=2,"Reschedule 1x",IF(COUNTA($T257:$V257)=3,"Reschedule 2x","")))))</f>
        <v/>
      </c>
    </row>
    <row r="258" spans="1:33" s="72" customFormat="1" ht="78.75" x14ac:dyDescent="0.2">
      <c r="A258" s="67">
        <f t="shared" si="39"/>
        <v>253</v>
      </c>
      <c r="B258" s="76">
        <f>COUNTIF($F$6:$F258,$F258)</f>
        <v>100</v>
      </c>
      <c r="C258" s="76" t="str">
        <f t="shared" si="40"/>
        <v>100AIH</v>
      </c>
      <c r="D258" s="76">
        <f>COUNTIF($H$6:$H258,$H258)</f>
        <v>19</v>
      </c>
      <c r="E258" s="76" t="str">
        <f t="shared" ref="E258:E321" si="45">$D258&amp;$H258</f>
        <v>19Prod Assembling LV</v>
      </c>
      <c r="F258" s="2" t="s">
        <v>606</v>
      </c>
      <c r="G258" s="22"/>
      <c r="H258" s="2" t="s">
        <v>23</v>
      </c>
      <c r="I258" s="3">
        <v>43292</v>
      </c>
      <c r="J258" s="2" t="s">
        <v>112</v>
      </c>
      <c r="K258" s="2" t="s">
        <v>1095</v>
      </c>
      <c r="L258" s="4" t="s">
        <v>1165</v>
      </c>
      <c r="M258" s="4"/>
      <c r="N258" s="4" t="s">
        <v>1362</v>
      </c>
      <c r="O258" s="2" t="s">
        <v>1928</v>
      </c>
      <c r="P258" s="2" t="s">
        <v>1548</v>
      </c>
      <c r="Q258" s="4"/>
      <c r="R258" s="102"/>
      <c r="S258" s="102"/>
      <c r="T258" s="3">
        <v>43352</v>
      </c>
      <c r="U258" s="3"/>
      <c r="V258" s="3"/>
      <c r="W258" s="3"/>
      <c r="X258" s="80" t="str">
        <f t="shared" si="36"/>
        <v/>
      </c>
      <c r="Y258" s="80" t="str">
        <f t="shared" si="37"/>
        <v>a</v>
      </c>
      <c r="Z258" s="2"/>
      <c r="AA258" s="77" t="str">
        <f t="shared" si="38"/>
        <v>Open (Progress)</v>
      </c>
      <c r="AB258" s="77">
        <f t="shared" si="41"/>
        <v>2018</v>
      </c>
      <c r="AC258" s="77" t="str">
        <f>IFERROR(VLOOKUP(IF($P258="","",MONTH($I258)),List!$I:$J,2,0),"")</f>
        <v>Juli</v>
      </c>
      <c r="AD258" s="77" t="str">
        <f>IFERROR(VLOOKUP(F258,List!$D:$E,2,0),"")</f>
        <v>Audit Internal (Harian)</v>
      </c>
      <c r="AE258" s="78">
        <f t="shared" si="42"/>
        <v>0</v>
      </c>
      <c r="AF258" s="77" t="str">
        <f t="shared" si="43"/>
        <v>All</v>
      </c>
      <c r="AG258" s="77" t="str">
        <f t="shared" si="44"/>
        <v/>
      </c>
    </row>
    <row r="259" spans="1:33" s="72" customFormat="1" ht="47.25" x14ac:dyDescent="0.2">
      <c r="A259" s="67">
        <f t="shared" si="39"/>
        <v>254</v>
      </c>
      <c r="B259" s="76">
        <f>COUNTIF($F$6:$F259,$F259)</f>
        <v>101</v>
      </c>
      <c r="C259" s="76" t="str">
        <f t="shared" si="40"/>
        <v>101AIH</v>
      </c>
      <c r="D259" s="76">
        <f>COUNTIF($H$6:$H259,$H259)</f>
        <v>28</v>
      </c>
      <c r="E259" s="76" t="str">
        <f t="shared" si="45"/>
        <v>28Maintenance</v>
      </c>
      <c r="F259" s="2" t="s">
        <v>606</v>
      </c>
      <c r="G259" s="22"/>
      <c r="H259" s="2" t="s">
        <v>29</v>
      </c>
      <c r="I259" s="3">
        <v>43298</v>
      </c>
      <c r="J259" s="2" t="s">
        <v>112</v>
      </c>
      <c r="K259" s="2" t="s">
        <v>1940</v>
      </c>
      <c r="L259" s="4" t="s">
        <v>1167</v>
      </c>
      <c r="M259" s="4"/>
      <c r="N259" s="4" t="s">
        <v>1368</v>
      </c>
      <c r="O259" s="2" t="s">
        <v>1928</v>
      </c>
      <c r="P259" s="2" t="s">
        <v>1554</v>
      </c>
      <c r="Q259" s="4"/>
      <c r="R259" s="102"/>
      <c r="S259" s="102"/>
      <c r="T259" s="3">
        <v>43358</v>
      </c>
      <c r="U259" s="3"/>
      <c r="V259" s="3"/>
      <c r="W259" s="3"/>
      <c r="X259" s="80" t="str">
        <f t="shared" si="36"/>
        <v/>
      </c>
      <c r="Y259" s="80" t="str">
        <f t="shared" si="37"/>
        <v>a</v>
      </c>
      <c r="Z259" s="2"/>
      <c r="AA259" s="77" t="str">
        <f t="shared" si="38"/>
        <v>Open (Progress)</v>
      </c>
      <c r="AB259" s="77">
        <f t="shared" si="41"/>
        <v>2018</v>
      </c>
      <c r="AC259" s="77" t="str">
        <f>IFERROR(VLOOKUP(IF($P259="","",MONTH($I259)),List!$I:$J,2,0),"")</f>
        <v>Juli</v>
      </c>
      <c r="AD259" s="77" t="str">
        <f>IFERROR(VLOOKUP(F259,List!$D:$E,2,0),"")</f>
        <v>Audit Internal (Harian)</v>
      </c>
      <c r="AE259" s="78">
        <f t="shared" si="42"/>
        <v>0</v>
      </c>
      <c r="AF259" s="77" t="str">
        <f t="shared" si="43"/>
        <v>All</v>
      </c>
      <c r="AG259" s="77" t="str">
        <f t="shared" si="44"/>
        <v/>
      </c>
    </row>
    <row r="260" spans="1:33" s="72" customFormat="1" ht="47.25" x14ac:dyDescent="0.2">
      <c r="A260" s="67">
        <f t="shared" si="39"/>
        <v>255</v>
      </c>
      <c r="B260" s="76">
        <f>COUNTIF($F$6:$F260,$F260)</f>
        <v>102</v>
      </c>
      <c r="C260" s="76" t="str">
        <f t="shared" si="40"/>
        <v>102AIH</v>
      </c>
      <c r="D260" s="76">
        <f>COUNTIF($H$6:$H260,$H260)</f>
        <v>29</v>
      </c>
      <c r="E260" s="76" t="str">
        <f t="shared" si="45"/>
        <v>29Maintenance</v>
      </c>
      <c r="F260" s="2" t="s">
        <v>606</v>
      </c>
      <c r="G260" s="22"/>
      <c r="H260" s="2" t="s">
        <v>29</v>
      </c>
      <c r="I260" s="3">
        <v>43298</v>
      </c>
      <c r="J260" s="2" t="s">
        <v>112</v>
      </c>
      <c r="K260" s="2" t="s">
        <v>1940</v>
      </c>
      <c r="L260" s="4" t="s">
        <v>1167</v>
      </c>
      <c r="M260" s="4"/>
      <c r="N260" s="4" t="s">
        <v>1368</v>
      </c>
      <c r="O260" s="2" t="s">
        <v>1928</v>
      </c>
      <c r="P260" s="2" t="s">
        <v>1555</v>
      </c>
      <c r="Q260" s="4"/>
      <c r="R260" s="102"/>
      <c r="S260" s="102"/>
      <c r="T260" s="3">
        <v>43358</v>
      </c>
      <c r="U260" s="3"/>
      <c r="V260" s="3"/>
      <c r="W260" s="3"/>
      <c r="X260" s="80" t="str">
        <f t="shared" si="36"/>
        <v/>
      </c>
      <c r="Y260" s="80" t="str">
        <f t="shared" si="37"/>
        <v>a</v>
      </c>
      <c r="Z260" s="2"/>
      <c r="AA260" s="77" t="str">
        <f t="shared" si="38"/>
        <v>Open (Progress)</v>
      </c>
      <c r="AB260" s="77">
        <f t="shared" si="41"/>
        <v>2018</v>
      </c>
      <c r="AC260" s="77" t="str">
        <f>IFERROR(VLOOKUP(IF($P260="","",MONTH($I260)),List!$I:$J,2,0),"")</f>
        <v>Juli</v>
      </c>
      <c r="AD260" s="77" t="str">
        <f>IFERROR(VLOOKUP(F260,List!$D:$E,2,0),"")</f>
        <v>Audit Internal (Harian)</v>
      </c>
      <c r="AE260" s="78">
        <f t="shared" si="42"/>
        <v>0</v>
      </c>
      <c r="AF260" s="77" t="str">
        <f t="shared" si="43"/>
        <v>All</v>
      </c>
      <c r="AG260" s="77" t="str">
        <f t="shared" si="44"/>
        <v/>
      </c>
    </row>
    <row r="261" spans="1:33" s="72" customFormat="1" ht="85.5" x14ac:dyDescent="0.2">
      <c r="A261" s="67">
        <f t="shared" si="39"/>
        <v>256</v>
      </c>
      <c r="B261" s="76">
        <f>COUNTIF($F$6:$F261,$F261)</f>
        <v>103</v>
      </c>
      <c r="C261" s="76" t="str">
        <f t="shared" si="40"/>
        <v>103AIH</v>
      </c>
      <c r="D261" s="76">
        <f>COUNTIF($H$6:$H261,$H261)</f>
        <v>28</v>
      </c>
      <c r="E261" s="76" t="str">
        <f t="shared" si="45"/>
        <v>28HRD/ GA</v>
      </c>
      <c r="F261" s="2" t="s">
        <v>606</v>
      </c>
      <c r="G261" s="22"/>
      <c r="H261" s="2" t="s">
        <v>30</v>
      </c>
      <c r="I261" s="3">
        <v>43298</v>
      </c>
      <c r="J261" s="2" t="s">
        <v>112</v>
      </c>
      <c r="K261" s="2" t="s">
        <v>1940</v>
      </c>
      <c r="L261" s="4" t="s">
        <v>1167</v>
      </c>
      <c r="M261" s="4"/>
      <c r="N261" s="4" t="s">
        <v>1369</v>
      </c>
      <c r="O261" s="2" t="s">
        <v>1928</v>
      </c>
      <c r="P261" s="2" t="s">
        <v>1556</v>
      </c>
      <c r="Q261" s="4"/>
      <c r="R261" s="102"/>
      <c r="S261" s="102"/>
      <c r="T261" s="3">
        <v>43358</v>
      </c>
      <c r="U261" s="3"/>
      <c r="V261" s="3"/>
      <c r="W261" s="3"/>
      <c r="X261" s="80" t="str">
        <f t="shared" si="36"/>
        <v/>
      </c>
      <c r="Y261" s="80" t="str">
        <f t="shared" si="37"/>
        <v>a</v>
      </c>
      <c r="Z261" s="2"/>
      <c r="AA261" s="77" t="str">
        <f t="shared" si="38"/>
        <v>Open (Progress)</v>
      </c>
      <c r="AB261" s="77">
        <f t="shared" si="41"/>
        <v>2018</v>
      </c>
      <c r="AC261" s="77" t="str">
        <f>IFERROR(VLOOKUP(IF($P261="","",MONTH($I261)),List!$I:$J,2,0),"")</f>
        <v>Juli</v>
      </c>
      <c r="AD261" s="77" t="str">
        <f>IFERROR(VLOOKUP(F261,List!$D:$E,2,0),"")</f>
        <v>Audit Internal (Harian)</v>
      </c>
      <c r="AE261" s="78">
        <f t="shared" si="42"/>
        <v>0</v>
      </c>
      <c r="AF261" s="77" t="str">
        <f t="shared" si="43"/>
        <v>All</v>
      </c>
      <c r="AG261" s="77" t="str">
        <f t="shared" si="44"/>
        <v/>
      </c>
    </row>
    <row r="262" spans="1:33" s="72" customFormat="1" ht="42.75" x14ac:dyDescent="0.2">
      <c r="A262" s="67">
        <f t="shared" si="39"/>
        <v>257</v>
      </c>
      <c r="B262" s="76">
        <f>COUNTIF($F$6:$F262,$F262)</f>
        <v>104</v>
      </c>
      <c r="C262" s="76" t="str">
        <f t="shared" si="40"/>
        <v>104AIH</v>
      </c>
      <c r="D262" s="76">
        <f>COUNTIF($H$6:$H262,$H262)</f>
        <v>29</v>
      </c>
      <c r="E262" s="76" t="str">
        <f t="shared" si="45"/>
        <v>29HRD/ GA</v>
      </c>
      <c r="F262" s="2" t="s">
        <v>606</v>
      </c>
      <c r="G262" s="22"/>
      <c r="H262" s="2" t="s">
        <v>30</v>
      </c>
      <c r="I262" s="3">
        <v>43298</v>
      </c>
      <c r="J262" s="2" t="s">
        <v>112</v>
      </c>
      <c r="K262" s="2" t="s">
        <v>1940</v>
      </c>
      <c r="L262" s="4" t="s">
        <v>1167</v>
      </c>
      <c r="M262" s="4"/>
      <c r="N262" s="4" t="s">
        <v>1370</v>
      </c>
      <c r="O262" s="2" t="s">
        <v>1928</v>
      </c>
      <c r="P262" s="2" t="s">
        <v>1557</v>
      </c>
      <c r="Q262" s="4"/>
      <c r="R262" s="102"/>
      <c r="S262" s="102"/>
      <c r="T262" s="3">
        <v>43358</v>
      </c>
      <c r="U262" s="3"/>
      <c r="V262" s="3"/>
      <c r="W262" s="3"/>
      <c r="X262" s="80" t="str">
        <f t="shared" ref="X262:X325" si="46">IF(W262="","",IF(W262&gt;0,"a",""))</f>
        <v/>
      </c>
      <c r="Y262" s="80" t="str">
        <f t="shared" ref="Y262:Y325" si="47">IF(P262="","",IF(W262&gt;0,"","a"))</f>
        <v>a</v>
      </c>
      <c r="Z262" s="2"/>
      <c r="AA262" s="77" t="str">
        <f t="shared" ref="AA262:AA325" si="48">IF($P262="","",IF(COUNT($T262:$W262)=0,"Belum Ada Tanggal Target",IF(W262&gt;0,"Close",IF(COUNTA($T262:$V262)=1,"Open (Progress)",IF(COUNTA($T262:$V262)=2,"Reschedule 1x",IF(COUNTA($T262:$V262)=3,"Reschedule 2x"))))))</f>
        <v>Open (Progress)</v>
      </c>
      <c r="AB262" s="77">
        <f t="shared" si="41"/>
        <v>2018</v>
      </c>
      <c r="AC262" s="77" t="str">
        <f>IFERROR(VLOOKUP(IF($P262="","",MONTH($I262)),List!$I:$J,2,0),"")</f>
        <v>Juli</v>
      </c>
      <c r="AD262" s="77" t="str">
        <f>IFERROR(VLOOKUP(F262,List!$D:$E,2,0),"")</f>
        <v>Audit Internal (Harian)</v>
      </c>
      <c r="AE262" s="78">
        <f t="shared" si="42"/>
        <v>0</v>
      </c>
      <c r="AF262" s="77" t="str">
        <f t="shared" si="43"/>
        <v>All</v>
      </c>
      <c r="AG262" s="77" t="str">
        <f t="shared" si="44"/>
        <v/>
      </c>
    </row>
    <row r="263" spans="1:33" s="72" customFormat="1" ht="31.5" x14ac:dyDescent="0.2">
      <c r="A263" s="67">
        <f t="shared" si="39"/>
        <v>258</v>
      </c>
      <c r="B263" s="76">
        <f>COUNTIF($F$6:$F263,$F263)</f>
        <v>105</v>
      </c>
      <c r="C263" s="76" t="str">
        <f t="shared" si="40"/>
        <v>105AIH</v>
      </c>
      <c r="D263" s="76">
        <f>COUNTIF($H$6:$H263,$H263)</f>
        <v>1</v>
      </c>
      <c r="E263" s="76" t="str">
        <f t="shared" si="45"/>
        <v>1Dll</v>
      </c>
      <c r="F263" s="2" t="s">
        <v>606</v>
      </c>
      <c r="G263" s="22"/>
      <c r="H263" s="2" t="s">
        <v>1676</v>
      </c>
      <c r="I263" s="3">
        <v>43298</v>
      </c>
      <c r="J263" s="2" t="s">
        <v>112</v>
      </c>
      <c r="K263" s="2" t="s">
        <v>1940</v>
      </c>
      <c r="L263" s="4" t="s">
        <v>1167</v>
      </c>
      <c r="M263" s="4"/>
      <c r="N263" s="4" t="s">
        <v>1371</v>
      </c>
      <c r="O263" s="2" t="s">
        <v>1928</v>
      </c>
      <c r="P263" s="2" t="s">
        <v>1558</v>
      </c>
      <c r="Q263" s="4"/>
      <c r="R263" s="102"/>
      <c r="S263" s="102"/>
      <c r="T263" s="3">
        <v>43358</v>
      </c>
      <c r="U263" s="3"/>
      <c r="V263" s="3"/>
      <c r="W263" s="3"/>
      <c r="X263" s="80" t="str">
        <f t="shared" si="46"/>
        <v/>
      </c>
      <c r="Y263" s="80" t="str">
        <f t="shared" si="47"/>
        <v>a</v>
      </c>
      <c r="Z263" s="2"/>
      <c r="AA263" s="77" t="str">
        <f t="shared" si="48"/>
        <v>Open (Progress)</v>
      </c>
      <c r="AB263" s="77">
        <f t="shared" si="41"/>
        <v>2018</v>
      </c>
      <c r="AC263" s="77" t="str">
        <f>IFERROR(VLOOKUP(IF($P263="","",MONTH($I263)),List!$I:$J,2,0),"")</f>
        <v>Juli</v>
      </c>
      <c r="AD263" s="77" t="str">
        <f>IFERROR(VLOOKUP(F263,List!$D:$E,2,0),"")</f>
        <v>Audit Internal (Harian)</v>
      </c>
      <c r="AE263" s="78">
        <f t="shared" si="42"/>
        <v>0</v>
      </c>
      <c r="AF263" s="77" t="str">
        <f t="shared" si="43"/>
        <v>All</v>
      </c>
      <c r="AG263" s="77" t="str">
        <f t="shared" si="44"/>
        <v/>
      </c>
    </row>
    <row r="264" spans="1:33" s="72" customFormat="1" ht="47.25" x14ac:dyDescent="0.2">
      <c r="A264" s="67">
        <f t="shared" ref="A264:A327" si="49">A263+1</f>
        <v>259</v>
      </c>
      <c r="B264" s="76">
        <f>COUNTIF($F$6:$F264,$F264)</f>
        <v>106</v>
      </c>
      <c r="C264" s="76" t="str">
        <f t="shared" si="40"/>
        <v>106AIH</v>
      </c>
      <c r="D264" s="76">
        <f>COUNTIF($H$6:$H264,$H264)</f>
        <v>30</v>
      </c>
      <c r="E264" s="76" t="str">
        <f t="shared" si="45"/>
        <v>30Maintenance</v>
      </c>
      <c r="F264" s="2" t="s">
        <v>606</v>
      </c>
      <c r="G264" s="22"/>
      <c r="H264" s="2" t="s">
        <v>29</v>
      </c>
      <c r="I264" s="3">
        <v>43298</v>
      </c>
      <c r="J264" s="2" t="s">
        <v>112</v>
      </c>
      <c r="K264" s="2" t="s">
        <v>1940</v>
      </c>
      <c r="L264" s="4" t="s">
        <v>1167</v>
      </c>
      <c r="M264" s="4"/>
      <c r="N264" s="4" t="s">
        <v>1371</v>
      </c>
      <c r="O264" s="2" t="s">
        <v>1928</v>
      </c>
      <c r="P264" s="2" t="s">
        <v>1559</v>
      </c>
      <c r="Q264" s="4"/>
      <c r="R264" s="102"/>
      <c r="S264" s="102"/>
      <c r="T264" s="3">
        <v>43358</v>
      </c>
      <c r="U264" s="3"/>
      <c r="V264" s="3"/>
      <c r="W264" s="3"/>
      <c r="X264" s="80" t="str">
        <f t="shared" si="46"/>
        <v/>
      </c>
      <c r="Y264" s="80" t="str">
        <f t="shared" si="47"/>
        <v>a</v>
      </c>
      <c r="Z264" s="2"/>
      <c r="AA264" s="77" t="str">
        <f t="shared" si="48"/>
        <v>Open (Progress)</v>
      </c>
      <c r="AB264" s="77">
        <f t="shared" si="41"/>
        <v>2018</v>
      </c>
      <c r="AC264" s="77" t="str">
        <f>IFERROR(VLOOKUP(IF($P264="","",MONTH($I264)),List!$I:$J,2,0),"")</f>
        <v>Juli</v>
      </c>
      <c r="AD264" s="77" t="str">
        <f>IFERROR(VLOOKUP(F264,List!$D:$E,2,0),"")</f>
        <v>Audit Internal (Harian)</v>
      </c>
      <c r="AE264" s="78">
        <f t="shared" si="42"/>
        <v>0</v>
      </c>
      <c r="AF264" s="77" t="str">
        <f t="shared" si="43"/>
        <v>All</v>
      </c>
      <c r="AG264" s="77" t="str">
        <f t="shared" si="44"/>
        <v/>
      </c>
    </row>
    <row r="265" spans="1:33" s="72" customFormat="1" ht="63" x14ac:dyDescent="0.2">
      <c r="A265" s="67">
        <f t="shared" si="49"/>
        <v>260</v>
      </c>
      <c r="B265" s="76">
        <f>COUNTIF($F$6:$F265,$F265)</f>
        <v>107</v>
      </c>
      <c r="C265" s="76" t="str">
        <f t="shared" si="40"/>
        <v>107AIH</v>
      </c>
      <c r="D265" s="76">
        <f>COUNTIF($H$6:$H265,$H265)</f>
        <v>10</v>
      </c>
      <c r="E265" s="76" t="str">
        <f t="shared" si="45"/>
        <v>10Prod Copper</v>
      </c>
      <c r="F265" s="2" t="s">
        <v>606</v>
      </c>
      <c r="G265" s="22"/>
      <c r="H265" s="2" t="s">
        <v>22</v>
      </c>
      <c r="I265" s="3">
        <v>43298</v>
      </c>
      <c r="J265" s="2" t="s">
        <v>112</v>
      </c>
      <c r="K265" s="2" t="s">
        <v>1940</v>
      </c>
      <c r="L265" s="4" t="s">
        <v>1167</v>
      </c>
      <c r="M265" s="4"/>
      <c r="N265" s="4" t="s">
        <v>1372</v>
      </c>
      <c r="O265" s="2" t="s">
        <v>1928</v>
      </c>
      <c r="P265" s="2" t="s">
        <v>1560</v>
      </c>
      <c r="Q265" s="4"/>
      <c r="R265" s="102"/>
      <c r="S265" s="102"/>
      <c r="T265" s="3">
        <v>43358</v>
      </c>
      <c r="U265" s="3"/>
      <c r="V265" s="110"/>
      <c r="W265" s="3"/>
      <c r="X265" s="80" t="str">
        <f t="shared" si="46"/>
        <v/>
      </c>
      <c r="Y265" s="80" t="str">
        <f t="shared" si="47"/>
        <v>a</v>
      </c>
      <c r="Z265" s="2"/>
      <c r="AA265" s="77" t="str">
        <f t="shared" si="48"/>
        <v>Open (Progress)</v>
      </c>
      <c r="AB265" s="77">
        <f t="shared" si="41"/>
        <v>2018</v>
      </c>
      <c r="AC265" s="77" t="str">
        <f>IFERROR(VLOOKUP(IF($P265="","",MONTH($I265)),List!$I:$J,2,0),"")</f>
        <v>Juli</v>
      </c>
      <c r="AD265" s="77" t="str">
        <f>IFERROR(VLOOKUP(F265,List!$D:$E,2,0),"")</f>
        <v>Audit Internal (Harian)</v>
      </c>
      <c r="AE265" s="78">
        <f t="shared" si="42"/>
        <v>0</v>
      </c>
      <c r="AF265" s="77" t="str">
        <f t="shared" si="43"/>
        <v>All</v>
      </c>
      <c r="AG265" s="77" t="str">
        <f t="shared" si="44"/>
        <v/>
      </c>
    </row>
    <row r="266" spans="1:33" s="72" customFormat="1" ht="63" x14ac:dyDescent="0.2">
      <c r="A266" s="67">
        <f t="shared" si="49"/>
        <v>261</v>
      </c>
      <c r="B266" s="76">
        <f>COUNTIF($F$6:$F266,$F266)</f>
        <v>108</v>
      </c>
      <c r="C266" s="76" t="str">
        <f t="shared" si="40"/>
        <v>108AIH</v>
      </c>
      <c r="D266" s="76">
        <f>COUNTIF($H$6:$H266,$H266)</f>
        <v>11</v>
      </c>
      <c r="E266" s="76" t="str">
        <f t="shared" si="45"/>
        <v>11Prod Copper</v>
      </c>
      <c r="F266" s="2" t="s">
        <v>606</v>
      </c>
      <c r="G266" s="22"/>
      <c r="H266" s="2" t="s">
        <v>22</v>
      </c>
      <c r="I266" s="3">
        <v>43298</v>
      </c>
      <c r="J266" s="2" t="s">
        <v>112</v>
      </c>
      <c r="K266" s="2" t="s">
        <v>1940</v>
      </c>
      <c r="L266" s="4" t="s">
        <v>1167</v>
      </c>
      <c r="M266" s="4"/>
      <c r="N266" s="4" t="s">
        <v>1373</v>
      </c>
      <c r="O266" s="2" t="s">
        <v>1928</v>
      </c>
      <c r="P266" s="2" t="s">
        <v>1561</v>
      </c>
      <c r="Q266" s="4"/>
      <c r="R266" s="102"/>
      <c r="S266" s="102"/>
      <c r="T266" s="3">
        <v>43358</v>
      </c>
      <c r="U266" s="3"/>
      <c r="V266" s="3"/>
      <c r="W266" s="3"/>
      <c r="X266" s="80" t="str">
        <f t="shared" si="46"/>
        <v/>
      </c>
      <c r="Y266" s="80" t="str">
        <f t="shared" si="47"/>
        <v>a</v>
      </c>
      <c r="Z266" s="2"/>
      <c r="AA266" s="77" t="str">
        <f t="shared" si="48"/>
        <v>Open (Progress)</v>
      </c>
      <c r="AB266" s="77">
        <f t="shared" si="41"/>
        <v>2018</v>
      </c>
      <c r="AC266" s="77" t="str">
        <f>IFERROR(VLOOKUP(IF($P266="","",MONTH($I266)),List!$I:$J,2,0),"")</f>
        <v>Juli</v>
      </c>
      <c r="AD266" s="77" t="str">
        <f>IFERROR(VLOOKUP(F266,List!$D:$E,2,0),"")</f>
        <v>Audit Internal (Harian)</v>
      </c>
      <c r="AE266" s="78">
        <f t="shared" si="42"/>
        <v>0</v>
      </c>
      <c r="AF266" s="77" t="str">
        <f t="shared" si="43"/>
        <v>All</v>
      </c>
      <c r="AG266" s="77" t="str">
        <f t="shared" si="44"/>
        <v/>
      </c>
    </row>
    <row r="267" spans="1:33" s="72" customFormat="1" ht="78.75" x14ac:dyDescent="0.2">
      <c r="A267" s="67">
        <f t="shared" si="49"/>
        <v>262</v>
      </c>
      <c r="B267" s="76">
        <f>COUNTIF($F$6:$F267,$F267)</f>
        <v>109</v>
      </c>
      <c r="C267" s="76" t="str">
        <f t="shared" si="40"/>
        <v>109AIH</v>
      </c>
      <c r="D267" s="76">
        <f>COUNTIF($H$6:$H267,$H267)</f>
        <v>2</v>
      </c>
      <c r="E267" s="76" t="str">
        <f t="shared" si="45"/>
        <v>2Prod Assembling MV/HV</v>
      </c>
      <c r="F267" s="2" t="s">
        <v>606</v>
      </c>
      <c r="G267" s="22"/>
      <c r="H267" s="2" t="s">
        <v>24</v>
      </c>
      <c r="I267" s="3">
        <v>43298</v>
      </c>
      <c r="J267" s="2" t="s">
        <v>112</v>
      </c>
      <c r="K267" s="2" t="s">
        <v>1940</v>
      </c>
      <c r="L267" s="4" t="s">
        <v>1167</v>
      </c>
      <c r="M267" s="4"/>
      <c r="N267" s="4" t="s">
        <v>1374</v>
      </c>
      <c r="O267" s="2" t="s">
        <v>1928</v>
      </c>
      <c r="P267" s="2" t="s">
        <v>1562</v>
      </c>
      <c r="Q267" s="4"/>
      <c r="R267" s="102"/>
      <c r="S267" s="102"/>
      <c r="T267" s="3">
        <v>43358</v>
      </c>
      <c r="U267" s="3"/>
      <c r="V267" s="3"/>
      <c r="W267" s="3"/>
      <c r="X267" s="80" t="str">
        <f t="shared" si="46"/>
        <v/>
      </c>
      <c r="Y267" s="80" t="str">
        <f t="shared" si="47"/>
        <v>a</v>
      </c>
      <c r="Z267" s="2"/>
      <c r="AA267" s="77" t="str">
        <f t="shared" si="48"/>
        <v>Open (Progress)</v>
      </c>
      <c r="AB267" s="77">
        <f t="shared" si="41"/>
        <v>2018</v>
      </c>
      <c r="AC267" s="77" t="str">
        <f>IFERROR(VLOOKUP(IF($P267="","",MONTH($I267)),List!$I:$J,2,0),"")</f>
        <v>Juli</v>
      </c>
      <c r="AD267" s="77" t="str">
        <f>IFERROR(VLOOKUP(F267,List!$D:$E,2,0),"")</f>
        <v>Audit Internal (Harian)</v>
      </c>
      <c r="AE267" s="78">
        <f t="shared" si="42"/>
        <v>0</v>
      </c>
      <c r="AF267" s="77" t="str">
        <f t="shared" si="43"/>
        <v>All</v>
      </c>
      <c r="AG267" s="77" t="str">
        <f t="shared" si="44"/>
        <v/>
      </c>
    </row>
    <row r="268" spans="1:33" s="72" customFormat="1" ht="63" x14ac:dyDescent="0.2">
      <c r="A268" s="67">
        <f t="shared" si="49"/>
        <v>263</v>
      </c>
      <c r="B268" s="76">
        <f>COUNTIF($F$6:$F268,$F268)</f>
        <v>110</v>
      </c>
      <c r="C268" s="76" t="str">
        <f t="shared" si="40"/>
        <v>110AIH</v>
      </c>
      <c r="D268" s="76">
        <f>COUNTIF($H$6:$H268,$H268)</f>
        <v>12</v>
      </c>
      <c r="E268" s="76" t="str">
        <f t="shared" si="45"/>
        <v>12Prod Copper</v>
      </c>
      <c r="F268" s="2" t="s">
        <v>606</v>
      </c>
      <c r="G268" s="22"/>
      <c r="H268" s="2" t="s">
        <v>22</v>
      </c>
      <c r="I268" s="3">
        <v>43298</v>
      </c>
      <c r="J268" s="2" t="s">
        <v>112</v>
      </c>
      <c r="K268" s="2" t="s">
        <v>1940</v>
      </c>
      <c r="L268" s="4" t="s">
        <v>1167</v>
      </c>
      <c r="M268" s="4"/>
      <c r="N268" s="4" t="s">
        <v>1375</v>
      </c>
      <c r="O268" s="2" t="s">
        <v>1928</v>
      </c>
      <c r="P268" s="2" t="s">
        <v>1563</v>
      </c>
      <c r="Q268" s="4"/>
      <c r="R268" s="102"/>
      <c r="S268" s="102"/>
      <c r="T268" s="3">
        <v>43358</v>
      </c>
      <c r="U268" s="3"/>
      <c r="V268" s="3"/>
      <c r="W268" s="3"/>
      <c r="X268" s="80" t="str">
        <f t="shared" si="46"/>
        <v/>
      </c>
      <c r="Y268" s="80" t="str">
        <f t="shared" si="47"/>
        <v>a</v>
      </c>
      <c r="Z268" s="2"/>
      <c r="AA268" s="77" t="str">
        <f t="shared" si="48"/>
        <v>Open (Progress)</v>
      </c>
      <c r="AB268" s="77">
        <f t="shared" si="41"/>
        <v>2018</v>
      </c>
      <c r="AC268" s="77" t="str">
        <f>IFERROR(VLOOKUP(IF($P268="","",MONTH($I268)),List!$I:$J,2,0),"")</f>
        <v>Juli</v>
      </c>
      <c r="AD268" s="77" t="str">
        <f>IFERROR(VLOOKUP(F268,List!$D:$E,2,0),"")</f>
        <v>Audit Internal (Harian)</v>
      </c>
      <c r="AE268" s="78">
        <f t="shared" si="42"/>
        <v>0</v>
      </c>
      <c r="AF268" s="77" t="str">
        <f t="shared" si="43"/>
        <v>All</v>
      </c>
      <c r="AG268" s="77" t="str">
        <f t="shared" si="44"/>
        <v/>
      </c>
    </row>
    <row r="269" spans="1:33" s="72" customFormat="1" ht="63" x14ac:dyDescent="0.2">
      <c r="A269" s="67">
        <f t="shared" si="49"/>
        <v>264</v>
      </c>
      <c r="B269" s="76">
        <f>COUNTIF($F$6:$F269,$F269)</f>
        <v>111</v>
      </c>
      <c r="C269" s="76" t="str">
        <f t="shared" si="40"/>
        <v>111AIH</v>
      </c>
      <c r="D269" s="76">
        <f>COUNTIF($H$6:$H269,$H269)</f>
        <v>13</v>
      </c>
      <c r="E269" s="76" t="str">
        <f t="shared" si="45"/>
        <v>13Prod Copper</v>
      </c>
      <c r="F269" s="2" t="s">
        <v>606</v>
      </c>
      <c r="G269" s="22"/>
      <c r="H269" s="2" t="s">
        <v>22</v>
      </c>
      <c r="I269" s="3">
        <v>43298</v>
      </c>
      <c r="J269" s="2" t="s">
        <v>112</v>
      </c>
      <c r="K269" s="2" t="s">
        <v>1940</v>
      </c>
      <c r="L269" s="4" t="s">
        <v>1167</v>
      </c>
      <c r="M269" s="4"/>
      <c r="N269" s="4" t="s">
        <v>1376</v>
      </c>
      <c r="O269" s="2" t="s">
        <v>1928</v>
      </c>
      <c r="P269" s="2" t="s">
        <v>1564</v>
      </c>
      <c r="Q269" s="4"/>
      <c r="R269" s="102"/>
      <c r="S269" s="102"/>
      <c r="T269" s="3">
        <v>43358</v>
      </c>
      <c r="U269" s="3"/>
      <c r="V269" s="3"/>
      <c r="W269" s="3"/>
      <c r="X269" s="80" t="str">
        <f t="shared" si="46"/>
        <v/>
      </c>
      <c r="Y269" s="80" t="str">
        <f t="shared" si="47"/>
        <v>a</v>
      </c>
      <c r="Z269" s="2"/>
      <c r="AA269" s="77" t="str">
        <f t="shared" si="48"/>
        <v>Open (Progress)</v>
      </c>
      <c r="AB269" s="77">
        <f t="shared" si="41"/>
        <v>2018</v>
      </c>
      <c r="AC269" s="77" t="str">
        <f>IFERROR(VLOOKUP(IF($P269="","",MONTH($I269)),List!$I:$J,2,0),"")</f>
        <v>Juli</v>
      </c>
      <c r="AD269" s="77" t="str">
        <f>IFERROR(VLOOKUP(F269,List!$D:$E,2,0),"")</f>
        <v>Audit Internal (Harian)</v>
      </c>
      <c r="AE269" s="78">
        <f t="shared" si="42"/>
        <v>0</v>
      </c>
      <c r="AF269" s="77" t="str">
        <f t="shared" si="43"/>
        <v>All</v>
      </c>
      <c r="AG269" s="77" t="str">
        <f t="shared" si="44"/>
        <v/>
      </c>
    </row>
    <row r="270" spans="1:33" s="72" customFormat="1" ht="63" x14ac:dyDescent="0.2">
      <c r="A270" s="67">
        <f t="shared" si="49"/>
        <v>265</v>
      </c>
      <c r="B270" s="76">
        <f>COUNTIF($F$6:$F270,$F270)</f>
        <v>112</v>
      </c>
      <c r="C270" s="76" t="str">
        <f t="shared" si="40"/>
        <v>112AIH</v>
      </c>
      <c r="D270" s="76">
        <f>COUNTIF($H$6:$H270,$H270)</f>
        <v>14</v>
      </c>
      <c r="E270" s="76" t="str">
        <f t="shared" si="45"/>
        <v>14Prod Copper</v>
      </c>
      <c r="F270" s="2" t="s">
        <v>606</v>
      </c>
      <c r="G270" s="22"/>
      <c r="H270" s="2" t="s">
        <v>22</v>
      </c>
      <c r="I270" s="3">
        <v>43298</v>
      </c>
      <c r="J270" s="2" t="s">
        <v>112</v>
      </c>
      <c r="K270" s="2" t="s">
        <v>1940</v>
      </c>
      <c r="L270" s="4" t="s">
        <v>1167</v>
      </c>
      <c r="M270" s="4"/>
      <c r="N270" s="4" t="s">
        <v>1376</v>
      </c>
      <c r="O270" s="2" t="s">
        <v>1928</v>
      </c>
      <c r="P270" s="2" t="s">
        <v>1565</v>
      </c>
      <c r="Q270" s="4"/>
      <c r="R270" s="102"/>
      <c r="S270" s="102"/>
      <c r="T270" s="3">
        <v>43358</v>
      </c>
      <c r="U270" s="3"/>
      <c r="V270" s="3"/>
      <c r="W270" s="3"/>
      <c r="X270" s="80" t="str">
        <f t="shared" si="46"/>
        <v/>
      </c>
      <c r="Y270" s="80" t="str">
        <f t="shared" si="47"/>
        <v>a</v>
      </c>
      <c r="Z270" s="2"/>
      <c r="AA270" s="77" t="str">
        <f t="shared" si="48"/>
        <v>Open (Progress)</v>
      </c>
      <c r="AB270" s="77">
        <f t="shared" si="41"/>
        <v>2018</v>
      </c>
      <c r="AC270" s="77" t="str">
        <f>IFERROR(VLOOKUP(IF($P270="","",MONTH($I270)),List!$I:$J,2,0),"")</f>
        <v>Juli</v>
      </c>
      <c r="AD270" s="77" t="str">
        <f>IFERROR(VLOOKUP(F270,List!$D:$E,2,0),"")</f>
        <v>Audit Internal (Harian)</v>
      </c>
      <c r="AE270" s="78">
        <f t="shared" si="42"/>
        <v>0</v>
      </c>
      <c r="AF270" s="77" t="str">
        <f t="shared" si="43"/>
        <v>All</v>
      </c>
      <c r="AG270" s="77" t="str">
        <f t="shared" si="44"/>
        <v/>
      </c>
    </row>
    <row r="271" spans="1:33" s="72" customFormat="1" ht="31.5" x14ac:dyDescent="0.2">
      <c r="A271" s="67">
        <f t="shared" si="49"/>
        <v>266</v>
      </c>
      <c r="B271" s="76">
        <f>COUNTIF($F$6:$F271,$F271)</f>
        <v>113</v>
      </c>
      <c r="C271" s="76" t="str">
        <f t="shared" si="40"/>
        <v>113AIH</v>
      </c>
      <c r="D271" s="76">
        <f>COUNTIF($H$6:$H271,$H271)</f>
        <v>30</v>
      </c>
      <c r="E271" s="76" t="str">
        <f t="shared" si="45"/>
        <v>30HRD/ GA</v>
      </c>
      <c r="F271" s="2" t="s">
        <v>606</v>
      </c>
      <c r="G271" s="22"/>
      <c r="H271" s="2" t="s">
        <v>30</v>
      </c>
      <c r="I271" s="3">
        <v>43298</v>
      </c>
      <c r="J271" s="2" t="s">
        <v>112</v>
      </c>
      <c r="K271" s="2" t="s">
        <v>1940</v>
      </c>
      <c r="L271" s="4" t="s">
        <v>1167</v>
      </c>
      <c r="M271" s="4"/>
      <c r="N271" s="4" t="s">
        <v>1377</v>
      </c>
      <c r="O271" s="2" t="s">
        <v>1928</v>
      </c>
      <c r="P271" s="2" t="s">
        <v>1566</v>
      </c>
      <c r="Q271" s="4"/>
      <c r="R271" s="102"/>
      <c r="S271" s="102"/>
      <c r="T271" s="3">
        <v>43358</v>
      </c>
      <c r="U271" s="3"/>
      <c r="V271" s="3"/>
      <c r="W271" s="3"/>
      <c r="X271" s="80" t="str">
        <f t="shared" si="46"/>
        <v/>
      </c>
      <c r="Y271" s="80" t="str">
        <f t="shared" si="47"/>
        <v>a</v>
      </c>
      <c r="Z271" s="2"/>
      <c r="AA271" s="77" t="str">
        <f t="shared" si="48"/>
        <v>Open (Progress)</v>
      </c>
      <c r="AB271" s="77">
        <f t="shared" si="41"/>
        <v>2018</v>
      </c>
      <c r="AC271" s="77" t="str">
        <f>IFERROR(VLOOKUP(IF($P271="","",MONTH($I271)),List!$I:$J,2,0),"")</f>
        <v>Juli</v>
      </c>
      <c r="AD271" s="77" t="str">
        <f>IFERROR(VLOOKUP(F271,List!$D:$E,2,0),"")</f>
        <v>Audit Internal (Harian)</v>
      </c>
      <c r="AE271" s="78">
        <f t="shared" si="42"/>
        <v>0</v>
      </c>
      <c r="AF271" s="77" t="str">
        <f t="shared" si="43"/>
        <v>All</v>
      </c>
      <c r="AG271" s="77" t="str">
        <f t="shared" si="44"/>
        <v/>
      </c>
    </row>
    <row r="272" spans="1:33" s="72" customFormat="1" ht="78.75" x14ac:dyDescent="0.2">
      <c r="A272" s="67">
        <f t="shared" si="49"/>
        <v>267</v>
      </c>
      <c r="B272" s="76">
        <f>COUNTIF($F$6:$F272,$F272)</f>
        <v>114</v>
      </c>
      <c r="C272" s="76" t="str">
        <f t="shared" si="40"/>
        <v>114AIH</v>
      </c>
      <c r="D272" s="76">
        <f>COUNTIF($H$6:$H272,$H272)</f>
        <v>3</v>
      </c>
      <c r="E272" s="76" t="str">
        <f t="shared" si="45"/>
        <v>3Prod Assembling MV/HV</v>
      </c>
      <c r="F272" s="2" t="s">
        <v>606</v>
      </c>
      <c r="G272" s="22"/>
      <c r="H272" s="2" t="s">
        <v>24</v>
      </c>
      <c r="I272" s="3">
        <v>43298</v>
      </c>
      <c r="J272" s="2" t="s">
        <v>112</v>
      </c>
      <c r="K272" s="2" t="s">
        <v>1940</v>
      </c>
      <c r="L272" s="4" t="s">
        <v>1167</v>
      </c>
      <c r="M272" s="4"/>
      <c r="N272" s="4" t="s">
        <v>1378</v>
      </c>
      <c r="O272" s="2" t="s">
        <v>1928</v>
      </c>
      <c r="P272" s="2" t="s">
        <v>1567</v>
      </c>
      <c r="Q272" s="4"/>
      <c r="R272" s="102"/>
      <c r="S272" s="102"/>
      <c r="T272" s="3">
        <v>43358</v>
      </c>
      <c r="U272" s="3"/>
      <c r="V272" s="3"/>
      <c r="W272" s="3"/>
      <c r="X272" s="80" t="str">
        <f t="shared" si="46"/>
        <v/>
      </c>
      <c r="Y272" s="80" t="str">
        <f t="shared" si="47"/>
        <v>a</v>
      </c>
      <c r="Z272" s="2"/>
      <c r="AA272" s="77" t="str">
        <f t="shared" si="48"/>
        <v>Open (Progress)</v>
      </c>
      <c r="AB272" s="77">
        <f t="shared" si="41"/>
        <v>2018</v>
      </c>
      <c r="AC272" s="77" t="str">
        <f>IFERROR(VLOOKUP(IF($P272="","",MONTH($I272)),List!$I:$J,2,0),"")</f>
        <v>Juli</v>
      </c>
      <c r="AD272" s="77" t="str">
        <f>IFERROR(VLOOKUP(F272,List!$D:$E,2,0),"")</f>
        <v>Audit Internal (Harian)</v>
      </c>
      <c r="AE272" s="78">
        <f t="shared" si="42"/>
        <v>0</v>
      </c>
      <c r="AF272" s="77" t="str">
        <f t="shared" si="43"/>
        <v>All</v>
      </c>
      <c r="AG272" s="77" t="str">
        <f t="shared" si="44"/>
        <v/>
      </c>
    </row>
    <row r="273" spans="1:33" s="72" customFormat="1" ht="31.5" x14ac:dyDescent="0.2">
      <c r="A273" s="67">
        <f t="shared" si="49"/>
        <v>268</v>
      </c>
      <c r="B273" s="76">
        <f>COUNTIF($F$6:$F273,$F273)</f>
        <v>115</v>
      </c>
      <c r="C273" s="76" t="str">
        <f t="shared" si="40"/>
        <v>115AIH</v>
      </c>
      <c r="D273" s="76">
        <f>COUNTIF($H$6:$H273,$H273)</f>
        <v>1</v>
      </c>
      <c r="E273" s="76" t="str">
        <f t="shared" si="45"/>
        <v>1Enginering</v>
      </c>
      <c r="F273" s="2" t="s">
        <v>606</v>
      </c>
      <c r="G273" s="22"/>
      <c r="H273" s="2" t="s">
        <v>39</v>
      </c>
      <c r="I273" s="3">
        <v>43298</v>
      </c>
      <c r="J273" s="2" t="s">
        <v>112</v>
      </c>
      <c r="K273" s="2" t="s">
        <v>1940</v>
      </c>
      <c r="L273" s="4" t="s">
        <v>1167</v>
      </c>
      <c r="M273" s="4"/>
      <c r="N273" s="4" t="s">
        <v>1378</v>
      </c>
      <c r="O273" s="167" t="s">
        <v>1928</v>
      </c>
      <c r="P273" s="167" t="s">
        <v>1568</v>
      </c>
      <c r="Q273" s="4"/>
      <c r="R273" s="102"/>
      <c r="S273" s="102"/>
      <c r="T273" s="3">
        <v>43358</v>
      </c>
      <c r="U273" s="3"/>
      <c r="V273" s="3"/>
      <c r="W273" s="3"/>
      <c r="X273" s="80" t="str">
        <f t="shared" si="46"/>
        <v/>
      </c>
      <c r="Y273" s="80" t="str">
        <f t="shared" si="47"/>
        <v>a</v>
      </c>
      <c r="Z273" s="2"/>
      <c r="AA273" s="77" t="str">
        <f t="shared" si="48"/>
        <v>Open (Progress)</v>
      </c>
      <c r="AB273" s="77">
        <f t="shared" si="41"/>
        <v>2018</v>
      </c>
      <c r="AC273" s="77" t="str">
        <f>IFERROR(VLOOKUP(IF($P273="","",MONTH($I273)),List!$I:$J,2,0),"")</f>
        <v>Juli</v>
      </c>
      <c r="AD273" s="77" t="str">
        <f>IFERROR(VLOOKUP(F273,List!$D:$E,2,0),"")</f>
        <v>Audit Internal (Harian)</v>
      </c>
      <c r="AE273" s="78">
        <f t="shared" si="42"/>
        <v>0</v>
      </c>
      <c r="AF273" s="77" t="str">
        <f t="shared" si="43"/>
        <v>All</v>
      </c>
      <c r="AG273" s="77" t="str">
        <f t="shared" si="44"/>
        <v/>
      </c>
    </row>
    <row r="274" spans="1:33" s="72" customFormat="1" ht="31.5" x14ac:dyDescent="0.2">
      <c r="A274" s="67">
        <f t="shared" si="49"/>
        <v>269</v>
      </c>
      <c r="B274" s="76">
        <f>COUNTIF($F$6:$F274,$F274)</f>
        <v>116</v>
      </c>
      <c r="C274" s="76" t="str">
        <f t="shared" si="40"/>
        <v>116AIH</v>
      </c>
      <c r="D274" s="76">
        <f>COUNTIF($H$6:$H274,$H274)</f>
        <v>8</v>
      </c>
      <c r="E274" s="76" t="str">
        <f t="shared" si="45"/>
        <v>8Purchasing</v>
      </c>
      <c r="F274" s="2" t="s">
        <v>606</v>
      </c>
      <c r="G274" s="22"/>
      <c r="H274" s="2" t="s">
        <v>17</v>
      </c>
      <c r="I274" s="3">
        <v>43298</v>
      </c>
      <c r="J274" s="2" t="s">
        <v>112</v>
      </c>
      <c r="K274" s="2" t="s">
        <v>1940</v>
      </c>
      <c r="L274" s="4" t="s">
        <v>1167</v>
      </c>
      <c r="M274" s="4"/>
      <c r="N274" s="4" t="s">
        <v>1379</v>
      </c>
      <c r="O274" s="2" t="s">
        <v>1928</v>
      </c>
      <c r="P274" s="2" t="s">
        <v>1569</v>
      </c>
      <c r="Q274" s="4"/>
      <c r="R274" s="102"/>
      <c r="S274" s="102"/>
      <c r="T274" s="3">
        <v>43358</v>
      </c>
      <c r="U274" s="3"/>
      <c r="V274" s="3"/>
      <c r="W274" s="3"/>
      <c r="X274" s="80" t="str">
        <f t="shared" si="46"/>
        <v/>
      </c>
      <c r="Y274" s="80" t="str">
        <f t="shared" si="47"/>
        <v>a</v>
      </c>
      <c r="Z274" s="2"/>
      <c r="AA274" s="77" t="str">
        <f t="shared" si="48"/>
        <v>Open (Progress)</v>
      </c>
      <c r="AB274" s="77">
        <f t="shared" si="41"/>
        <v>2018</v>
      </c>
      <c r="AC274" s="77" t="str">
        <f>IFERROR(VLOOKUP(IF($P274="","",MONTH($I274)),List!$I:$J,2,0),"")</f>
        <v>Juli</v>
      </c>
      <c r="AD274" s="77" t="str">
        <f>IFERROR(VLOOKUP(F274,List!$D:$E,2,0),"")</f>
        <v>Audit Internal (Harian)</v>
      </c>
      <c r="AE274" s="78">
        <f t="shared" si="42"/>
        <v>0</v>
      </c>
      <c r="AF274" s="77" t="str">
        <f t="shared" si="43"/>
        <v>All</v>
      </c>
      <c r="AG274" s="77" t="str">
        <f t="shared" si="44"/>
        <v/>
      </c>
    </row>
    <row r="275" spans="1:33" s="72" customFormat="1" ht="57" x14ac:dyDescent="0.2">
      <c r="A275" s="67">
        <f t="shared" si="49"/>
        <v>270</v>
      </c>
      <c r="B275" s="76">
        <f>COUNTIF($F$6:$F275,$F275)</f>
        <v>117</v>
      </c>
      <c r="C275" s="76" t="str">
        <f t="shared" si="40"/>
        <v>117AIH</v>
      </c>
      <c r="D275" s="76">
        <f>COUNTIF($H$6:$H275,$H275)</f>
        <v>9</v>
      </c>
      <c r="E275" s="76" t="str">
        <f t="shared" si="45"/>
        <v>9Purchasing</v>
      </c>
      <c r="F275" s="2" t="s">
        <v>606</v>
      </c>
      <c r="G275" s="22"/>
      <c r="H275" s="2" t="s">
        <v>17</v>
      </c>
      <c r="I275" s="3">
        <v>43298</v>
      </c>
      <c r="J275" s="2" t="s">
        <v>112</v>
      </c>
      <c r="K275" s="2" t="s">
        <v>1940</v>
      </c>
      <c r="L275" s="4" t="s">
        <v>1167</v>
      </c>
      <c r="M275" s="4"/>
      <c r="N275" s="4" t="s">
        <v>1380</v>
      </c>
      <c r="O275" s="2" t="s">
        <v>1928</v>
      </c>
      <c r="P275" s="2" t="s">
        <v>1570</v>
      </c>
      <c r="Q275" s="4"/>
      <c r="R275" s="102"/>
      <c r="S275" s="102"/>
      <c r="T275" s="3">
        <v>43358</v>
      </c>
      <c r="U275" s="3"/>
      <c r="V275" s="3"/>
      <c r="W275" s="3"/>
      <c r="X275" s="80" t="str">
        <f t="shared" si="46"/>
        <v/>
      </c>
      <c r="Y275" s="80" t="str">
        <f t="shared" si="47"/>
        <v>a</v>
      </c>
      <c r="Z275" s="2"/>
      <c r="AA275" s="77" t="str">
        <f t="shared" si="48"/>
        <v>Open (Progress)</v>
      </c>
      <c r="AB275" s="77">
        <f t="shared" si="41"/>
        <v>2018</v>
      </c>
      <c r="AC275" s="77" t="str">
        <f>IFERROR(VLOOKUP(IF($P275="","",MONTH($I275)),List!$I:$J,2,0),"")</f>
        <v>Juli</v>
      </c>
      <c r="AD275" s="77" t="str">
        <f>IFERROR(VLOOKUP(F275,List!$D:$E,2,0),"")</f>
        <v>Audit Internal (Harian)</v>
      </c>
      <c r="AE275" s="78">
        <f t="shared" si="42"/>
        <v>0</v>
      </c>
      <c r="AF275" s="77" t="str">
        <f t="shared" si="43"/>
        <v>All</v>
      </c>
      <c r="AG275" s="77" t="str">
        <f t="shared" si="44"/>
        <v/>
      </c>
    </row>
    <row r="276" spans="1:33" s="72" customFormat="1" ht="31.5" x14ac:dyDescent="0.2">
      <c r="A276" s="67">
        <f t="shared" si="49"/>
        <v>271</v>
      </c>
      <c r="B276" s="76">
        <f>COUNTIF($F$6:$F276,$F276)</f>
        <v>118</v>
      </c>
      <c r="C276" s="76" t="str">
        <f t="shared" si="40"/>
        <v>118AIH</v>
      </c>
      <c r="D276" s="76">
        <f>COUNTIF($H$6:$H276,$H276)</f>
        <v>2</v>
      </c>
      <c r="E276" s="76" t="str">
        <f t="shared" si="45"/>
        <v>2Enginering</v>
      </c>
      <c r="F276" s="2" t="s">
        <v>606</v>
      </c>
      <c r="G276" s="22"/>
      <c r="H276" s="2" t="s">
        <v>39</v>
      </c>
      <c r="I276" s="3">
        <v>43298</v>
      </c>
      <c r="J276" s="2" t="s">
        <v>112</v>
      </c>
      <c r="K276" s="2" t="s">
        <v>1940</v>
      </c>
      <c r="L276" s="4" t="s">
        <v>1167</v>
      </c>
      <c r="M276" s="4"/>
      <c r="N276" s="4" t="s">
        <v>1381</v>
      </c>
      <c r="O276" s="167" t="s">
        <v>1928</v>
      </c>
      <c r="P276" s="167" t="s">
        <v>1571</v>
      </c>
      <c r="Q276" s="4"/>
      <c r="R276" s="102"/>
      <c r="S276" s="102"/>
      <c r="T276" s="3">
        <v>43358</v>
      </c>
      <c r="U276" s="3"/>
      <c r="V276" s="3"/>
      <c r="W276" s="3"/>
      <c r="X276" s="80" t="str">
        <f t="shared" si="46"/>
        <v/>
      </c>
      <c r="Y276" s="80" t="str">
        <f t="shared" si="47"/>
        <v>a</v>
      </c>
      <c r="Z276" s="2"/>
      <c r="AA276" s="77" t="str">
        <f t="shared" si="48"/>
        <v>Open (Progress)</v>
      </c>
      <c r="AB276" s="77">
        <f t="shared" si="41"/>
        <v>2018</v>
      </c>
      <c r="AC276" s="77" t="str">
        <f>IFERROR(VLOOKUP(IF($P276="","",MONTH($I276)),List!$I:$J,2,0),"")</f>
        <v>Juli</v>
      </c>
      <c r="AD276" s="77" t="str">
        <f>IFERROR(VLOOKUP(F276,List!$D:$E,2,0),"")</f>
        <v>Audit Internal (Harian)</v>
      </c>
      <c r="AE276" s="78">
        <f t="shared" si="42"/>
        <v>0</v>
      </c>
      <c r="AF276" s="77" t="str">
        <f t="shared" si="43"/>
        <v>All</v>
      </c>
      <c r="AG276" s="77" t="str">
        <f t="shared" si="44"/>
        <v/>
      </c>
    </row>
    <row r="277" spans="1:33" s="72" customFormat="1" ht="99.75" x14ac:dyDescent="0.2">
      <c r="A277" s="67">
        <f t="shared" si="49"/>
        <v>272</v>
      </c>
      <c r="B277" s="76">
        <f>COUNTIF($F$6:$F277,$F277)</f>
        <v>119</v>
      </c>
      <c r="C277" s="76" t="str">
        <f t="shared" si="40"/>
        <v>119AIH</v>
      </c>
      <c r="D277" s="76">
        <f>COUNTIF($H$6:$H277,$H277)</f>
        <v>31</v>
      </c>
      <c r="E277" s="76" t="str">
        <f t="shared" si="45"/>
        <v>31Maintenance</v>
      </c>
      <c r="F277" s="2" t="s">
        <v>606</v>
      </c>
      <c r="G277" s="22"/>
      <c r="H277" s="2" t="s">
        <v>29</v>
      </c>
      <c r="I277" s="3">
        <v>43298</v>
      </c>
      <c r="J277" s="2" t="s">
        <v>112</v>
      </c>
      <c r="K277" s="2" t="s">
        <v>1940</v>
      </c>
      <c r="L277" s="4" t="s">
        <v>1167</v>
      </c>
      <c r="M277" s="4"/>
      <c r="N277" s="4" t="s">
        <v>1364</v>
      </c>
      <c r="O277" s="2" t="s">
        <v>1928</v>
      </c>
      <c r="P277" s="2" t="s">
        <v>1550</v>
      </c>
      <c r="Q277" s="4"/>
      <c r="R277" s="102"/>
      <c r="S277" s="102"/>
      <c r="T277" s="3">
        <v>43358</v>
      </c>
      <c r="U277" s="3"/>
      <c r="V277" s="3"/>
      <c r="W277" s="3"/>
      <c r="X277" s="80" t="str">
        <f t="shared" si="46"/>
        <v/>
      </c>
      <c r="Y277" s="80" t="str">
        <f t="shared" si="47"/>
        <v>a</v>
      </c>
      <c r="Z277" s="2"/>
      <c r="AA277" s="77" t="str">
        <f t="shared" si="48"/>
        <v>Open (Progress)</v>
      </c>
      <c r="AB277" s="77">
        <f t="shared" si="41"/>
        <v>2018</v>
      </c>
      <c r="AC277" s="77" t="str">
        <f>IFERROR(VLOOKUP(IF($P277="","",MONTH($I277)),List!$I:$J,2,0),"")</f>
        <v>Juli</v>
      </c>
      <c r="AD277" s="77" t="str">
        <f>IFERROR(VLOOKUP(F277,List!$D:$E,2,0),"")</f>
        <v>Audit Internal (Harian)</v>
      </c>
      <c r="AE277" s="78">
        <f t="shared" si="42"/>
        <v>0</v>
      </c>
      <c r="AF277" s="77" t="str">
        <f t="shared" si="43"/>
        <v>All</v>
      </c>
      <c r="AG277" s="77" t="str">
        <f t="shared" si="44"/>
        <v/>
      </c>
    </row>
    <row r="278" spans="1:33" s="72" customFormat="1" ht="199.5" x14ac:dyDescent="0.2">
      <c r="A278" s="67">
        <f t="shared" si="49"/>
        <v>273</v>
      </c>
      <c r="B278" s="76">
        <f>COUNTIF($F$6:$F278,$F278)</f>
        <v>120</v>
      </c>
      <c r="C278" s="76" t="str">
        <f t="shared" si="40"/>
        <v>120AIH</v>
      </c>
      <c r="D278" s="76">
        <f>COUNTIF($H$6:$H278,$H278)</f>
        <v>20</v>
      </c>
      <c r="E278" s="76" t="str">
        <f t="shared" si="45"/>
        <v>20Prod Assembling LV</v>
      </c>
      <c r="F278" s="2" t="s">
        <v>606</v>
      </c>
      <c r="G278" s="22"/>
      <c r="H278" s="2" t="s">
        <v>23</v>
      </c>
      <c r="I278" s="3">
        <v>43298</v>
      </c>
      <c r="J278" s="2" t="s">
        <v>112</v>
      </c>
      <c r="K278" s="2" t="s">
        <v>1940</v>
      </c>
      <c r="L278" s="4" t="s">
        <v>1167</v>
      </c>
      <c r="M278" s="4"/>
      <c r="N278" s="4" t="s">
        <v>1365</v>
      </c>
      <c r="O278" s="2" t="s">
        <v>1928</v>
      </c>
      <c r="P278" s="2" t="s">
        <v>1551</v>
      </c>
      <c r="Q278" s="4"/>
      <c r="R278" s="102"/>
      <c r="S278" s="102"/>
      <c r="T278" s="3">
        <v>43358</v>
      </c>
      <c r="U278" s="3"/>
      <c r="V278" s="3"/>
      <c r="W278" s="3"/>
      <c r="X278" s="80" t="str">
        <f t="shared" si="46"/>
        <v/>
      </c>
      <c r="Y278" s="80" t="str">
        <f t="shared" si="47"/>
        <v>a</v>
      </c>
      <c r="Z278" s="2"/>
      <c r="AA278" s="77" t="str">
        <f t="shared" si="48"/>
        <v>Open (Progress)</v>
      </c>
      <c r="AB278" s="77">
        <f t="shared" si="41"/>
        <v>2018</v>
      </c>
      <c r="AC278" s="77" t="str">
        <f>IFERROR(VLOOKUP(IF($P278="","",MONTH($I278)),List!$I:$J,2,0),"")</f>
        <v>Juli</v>
      </c>
      <c r="AD278" s="77" t="str">
        <f>IFERROR(VLOOKUP(F278,List!$D:$E,2,0),"")</f>
        <v>Audit Internal (Harian)</v>
      </c>
      <c r="AE278" s="78">
        <f t="shared" si="42"/>
        <v>0</v>
      </c>
      <c r="AF278" s="77" t="str">
        <f t="shared" si="43"/>
        <v>All</v>
      </c>
      <c r="AG278" s="77" t="str">
        <f t="shared" si="44"/>
        <v/>
      </c>
    </row>
    <row r="279" spans="1:33" s="72" customFormat="1" ht="47.25" x14ac:dyDescent="0.2">
      <c r="A279" s="67">
        <f t="shared" si="49"/>
        <v>274</v>
      </c>
      <c r="B279" s="76">
        <f>COUNTIF($F$6:$F279,$F279)</f>
        <v>121</v>
      </c>
      <c r="C279" s="76" t="str">
        <f t="shared" si="40"/>
        <v>121AIH</v>
      </c>
      <c r="D279" s="76">
        <f>COUNTIF($H$6:$H279,$H279)</f>
        <v>32</v>
      </c>
      <c r="E279" s="76" t="str">
        <f t="shared" si="45"/>
        <v>32Maintenance</v>
      </c>
      <c r="F279" s="2" t="s">
        <v>606</v>
      </c>
      <c r="G279" s="22"/>
      <c r="H279" s="2" t="s">
        <v>29</v>
      </c>
      <c r="I279" s="3">
        <v>43298</v>
      </c>
      <c r="J279" s="2" t="s">
        <v>112</v>
      </c>
      <c r="K279" s="2" t="s">
        <v>1940</v>
      </c>
      <c r="L279" s="4" t="s">
        <v>1167</v>
      </c>
      <c r="M279" s="4"/>
      <c r="N279" s="4" t="s">
        <v>1366</v>
      </c>
      <c r="O279" s="2" t="s">
        <v>1928</v>
      </c>
      <c r="P279" s="2" t="s">
        <v>1552</v>
      </c>
      <c r="Q279" s="4"/>
      <c r="R279" s="102"/>
      <c r="S279" s="102"/>
      <c r="T279" s="3">
        <v>43358</v>
      </c>
      <c r="U279" s="3"/>
      <c r="V279" s="3"/>
      <c r="W279" s="3"/>
      <c r="X279" s="80" t="str">
        <f t="shared" si="46"/>
        <v/>
      </c>
      <c r="Y279" s="80" t="str">
        <f t="shared" si="47"/>
        <v>a</v>
      </c>
      <c r="Z279" s="2"/>
      <c r="AA279" s="77" t="str">
        <f t="shared" si="48"/>
        <v>Open (Progress)</v>
      </c>
      <c r="AB279" s="77">
        <f t="shared" si="41"/>
        <v>2018</v>
      </c>
      <c r="AC279" s="77" t="str">
        <f>IFERROR(VLOOKUP(IF($P279="","",MONTH($I279)),List!$I:$J,2,0),"")</f>
        <v>Juli</v>
      </c>
      <c r="AD279" s="77" t="str">
        <f>IFERROR(VLOOKUP(F279,List!$D:$E,2,0),"")</f>
        <v>Audit Internal (Harian)</v>
      </c>
      <c r="AE279" s="78">
        <f t="shared" si="42"/>
        <v>0</v>
      </c>
      <c r="AF279" s="77" t="str">
        <f t="shared" si="43"/>
        <v>All</v>
      </c>
      <c r="AG279" s="77" t="str">
        <f t="shared" si="44"/>
        <v/>
      </c>
    </row>
    <row r="280" spans="1:33" s="72" customFormat="1" ht="47.25" x14ac:dyDescent="0.2">
      <c r="A280" s="67">
        <f t="shared" si="49"/>
        <v>275</v>
      </c>
      <c r="B280" s="76">
        <f>COUNTIF($F$6:$F280,$F280)</f>
        <v>122</v>
      </c>
      <c r="C280" s="76" t="str">
        <f t="shared" si="40"/>
        <v>122AIH</v>
      </c>
      <c r="D280" s="76">
        <f>COUNTIF($H$6:$H280,$H280)</f>
        <v>24</v>
      </c>
      <c r="E280" s="76" t="str">
        <f t="shared" si="45"/>
        <v>24Gudang BB B</v>
      </c>
      <c r="F280" s="2" t="s">
        <v>606</v>
      </c>
      <c r="G280" s="22"/>
      <c r="H280" s="2" t="s">
        <v>19</v>
      </c>
      <c r="I280" s="3">
        <v>43298</v>
      </c>
      <c r="J280" s="2" t="s">
        <v>112</v>
      </c>
      <c r="K280" s="2" t="s">
        <v>1940</v>
      </c>
      <c r="L280" s="4" t="s">
        <v>1167</v>
      </c>
      <c r="M280" s="4"/>
      <c r="N280" s="4" t="s">
        <v>1367</v>
      </c>
      <c r="O280" s="2" t="s">
        <v>1928</v>
      </c>
      <c r="P280" s="2" t="s">
        <v>1553</v>
      </c>
      <c r="Q280" s="4"/>
      <c r="R280" s="102"/>
      <c r="S280" s="102"/>
      <c r="T280" s="3">
        <v>43358</v>
      </c>
      <c r="U280" s="3"/>
      <c r="V280" s="3"/>
      <c r="W280" s="3"/>
      <c r="X280" s="80" t="str">
        <f t="shared" si="46"/>
        <v/>
      </c>
      <c r="Y280" s="80" t="str">
        <f t="shared" si="47"/>
        <v>a</v>
      </c>
      <c r="Z280" s="2"/>
      <c r="AA280" s="77" t="str">
        <f t="shared" si="48"/>
        <v>Open (Progress)</v>
      </c>
      <c r="AB280" s="77">
        <f t="shared" si="41"/>
        <v>2018</v>
      </c>
      <c r="AC280" s="77" t="str">
        <f>IFERROR(VLOOKUP(IF($P280="","",MONTH($I280)),List!$I:$J,2,0),"")</f>
        <v>Juli</v>
      </c>
      <c r="AD280" s="77" t="str">
        <f>IFERROR(VLOOKUP(F280,List!$D:$E,2,0),"")</f>
        <v>Audit Internal (Harian)</v>
      </c>
      <c r="AE280" s="78">
        <f t="shared" si="42"/>
        <v>0</v>
      </c>
      <c r="AF280" s="77" t="str">
        <f t="shared" si="43"/>
        <v>All</v>
      </c>
      <c r="AG280" s="77" t="str">
        <f t="shared" si="44"/>
        <v/>
      </c>
    </row>
    <row r="281" spans="1:33" s="72" customFormat="1" ht="47.25" x14ac:dyDescent="0.2">
      <c r="A281" s="67">
        <f t="shared" si="49"/>
        <v>276</v>
      </c>
      <c r="B281" s="76">
        <f>COUNTIF($F$6:$F281,$F281)</f>
        <v>123</v>
      </c>
      <c r="C281" s="76" t="str">
        <f t="shared" si="40"/>
        <v>123AIH</v>
      </c>
      <c r="D281" s="76">
        <f>COUNTIF($H$6:$H281,$H281)</f>
        <v>25</v>
      </c>
      <c r="E281" s="76" t="str">
        <f t="shared" si="45"/>
        <v>25Gudang BB B</v>
      </c>
      <c r="F281" s="2" t="s">
        <v>606</v>
      </c>
      <c r="G281" s="22"/>
      <c r="H281" s="2" t="s">
        <v>19</v>
      </c>
      <c r="I281" s="3">
        <v>43299</v>
      </c>
      <c r="J281" s="2" t="s">
        <v>112</v>
      </c>
      <c r="K281" s="2" t="s">
        <v>1978</v>
      </c>
      <c r="L281" s="4" t="s">
        <v>1168</v>
      </c>
      <c r="M281" s="4"/>
      <c r="N281" s="4" t="s">
        <v>1382</v>
      </c>
      <c r="O281" s="2" t="s">
        <v>1928</v>
      </c>
      <c r="P281" s="2" t="s">
        <v>1572</v>
      </c>
      <c r="Q281" s="4"/>
      <c r="R281" s="102"/>
      <c r="S281" s="102"/>
      <c r="T281" s="3">
        <v>43359</v>
      </c>
      <c r="U281" s="3"/>
      <c r="V281" s="3"/>
      <c r="W281" s="3"/>
      <c r="X281" s="80" t="str">
        <f t="shared" si="46"/>
        <v/>
      </c>
      <c r="Y281" s="80" t="str">
        <f t="shared" si="47"/>
        <v>a</v>
      </c>
      <c r="Z281" s="2"/>
      <c r="AA281" s="77" t="str">
        <f t="shared" si="48"/>
        <v>Open (Progress)</v>
      </c>
      <c r="AB281" s="77">
        <f t="shared" si="41"/>
        <v>2018</v>
      </c>
      <c r="AC281" s="77" t="str">
        <f>IFERROR(VLOOKUP(IF($P281="","",MONTH($I281)),List!$I:$J,2,0),"")</f>
        <v>Juli</v>
      </c>
      <c r="AD281" s="77" t="str">
        <f>IFERROR(VLOOKUP(F281,List!$D:$E,2,0),"")</f>
        <v>Audit Internal (Harian)</v>
      </c>
      <c r="AE281" s="78">
        <f t="shared" si="42"/>
        <v>0</v>
      </c>
      <c r="AF281" s="77" t="str">
        <f t="shared" si="43"/>
        <v>All</v>
      </c>
      <c r="AG281" s="77" t="str">
        <f t="shared" si="44"/>
        <v/>
      </c>
    </row>
    <row r="282" spans="1:33" s="72" customFormat="1" ht="57" x14ac:dyDescent="0.2">
      <c r="A282" s="67">
        <f t="shared" si="49"/>
        <v>277</v>
      </c>
      <c r="B282" s="76">
        <f>COUNTIF($F$6:$F282,$F282)</f>
        <v>124</v>
      </c>
      <c r="C282" s="76" t="str">
        <f t="shared" si="40"/>
        <v>124AIH</v>
      </c>
      <c r="D282" s="76">
        <f>COUNTIF($H$6:$H282,$H282)</f>
        <v>10</v>
      </c>
      <c r="E282" s="76" t="str">
        <f t="shared" si="45"/>
        <v>10Purchasing</v>
      </c>
      <c r="F282" s="2" t="s">
        <v>606</v>
      </c>
      <c r="G282" s="22"/>
      <c r="H282" s="2" t="s">
        <v>17</v>
      </c>
      <c r="I282" s="3">
        <v>43301</v>
      </c>
      <c r="J282" s="2"/>
      <c r="K282" s="2" t="s">
        <v>1089</v>
      </c>
      <c r="L282" s="4" t="s">
        <v>1169</v>
      </c>
      <c r="M282" s="4" t="s">
        <v>1170</v>
      </c>
      <c r="N282" s="4" t="s">
        <v>1383</v>
      </c>
      <c r="O282" s="2" t="s">
        <v>1926</v>
      </c>
      <c r="P282" s="2"/>
      <c r="Q282" s="4"/>
      <c r="R282" s="102"/>
      <c r="S282" s="102"/>
      <c r="T282" s="3"/>
      <c r="U282" s="3"/>
      <c r="V282" s="3"/>
      <c r="W282" s="3"/>
      <c r="X282" s="80" t="str">
        <f t="shared" si="46"/>
        <v/>
      </c>
      <c r="Y282" s="80" t="str">
        <f t="shared" si="47"/>
        <v/>
      </c>
      <c r="Z282" s="2"/>
      <c r="AA282" s="77" t="str">
        <f t="shared" si="48"/>
        <v/>
      </c>
      <c r="AB282" s="77" t="str">
        <f t="shared" si="41"/>
        <v/>
      </c>
      <c r="AC282" s="77" t="str">
        <f>IFERROR(VLOOKUP(IF($P282="","",MONTH($I282)),List!$I:$J,2,0),"")</f>
        <v/>
      </c>
      <c r="AD282" s="77" t="str">
        <f>IFERROR(VLOOKUP(F282,List!$D:$E,2,0),"")</f>
        <v>Audit Internal (Harian)</v>
      </c>
      <c r="AE282" s="78">
        <f t="shared" si="42"/>
        <v>0</v>
      </c>
      <c r="AF282" s="77" t="str">
        <f t="shared" si="43"/>
        <v/>
      </c>
      <c r="AG282" s="77" t="str">
        <f t="shared" si="44"/>
        <v/>
      </c>
    </row>
    <row r="283" spans="1:33" s="72" customFormat="1" ht="47.25" x14ac:dyDescent="0.2">
      <c r="A283" s="67">
        <f t="shared" si="49"/>
        <v>278</v>
      </c>
      <c r="B283" s="76">
        <f>COUNTIF($F$6:$F283,$F283)</f>
        <v>125</v>
      </c>
      <c r="C283" s="76" t="str">
        <f t="shared" si="40"/>
        <v>125AIH</v>
      </c>
      <c r="D283" s="76">
        <f>COUNTIF($H$6:$H283,$H283)</f>
        <v>11</v>
      </c>
      <c r="E283" s="76" t="str">
        <f t="shared" si="45"/>
        <v>11Purchasing</v>
      </c>
      <c r="F283" s="2" t="s">
        <v>606</v>
      </c>
      <c r="G283" s="22"/>
      <c r="H283" s="2" t="s">
        <v>17</v>
      </c>
      <c r="I283" s="3">
        <v>43301</v>
      </c>
      <c r="J283" s="2"/>
      <c r="K283" s="2" t="s">
        <v>1089</v>
      </c>
      <c r="L283" s="4" t="s">
        <v>1171</v>
      </c>
      <c r="M283" s="4" t="s">
        <v>1172</v>
      </c>
      <c r="N283" s="4" t="s">
        <v>1384</v>
      </c>
      <c r="O283" s="2" t="s">
        <v>1926</v>
      </c>
      <c r="P283" s="2"/>
      <c r="Q283" s="4"/>
      <c r="R283" s="102"/>
      <c r="S283" s="102"/>
      <c r="T283" s="3"/>
      <c r="U283" s="3"/>
      <c r="V283" s="3"/>
      <c r="W283" s="3"/>
      <c r="X283" s="80" t="str">
        <f t="shared" si="46"/>
        <v/>
      </c>
      <c r="Y283" s="80" t="str">
        <f t="shared" si="47"/>
        <v/>
      </c>
      <c r="Z283" s="2"/>
      <c r="AA283" s="77" t="str">
        <f t="shared" si="48"/>
        <v/>
      </c>
      <c r="AB283" s="77" t="str">
        <f t="shared" si="41"/>
        <v/>
      </c>
      <c r="AC283" s="77" t="str">
        <f>IFERROR(VLOOKUP(IF($P283="","",MONTH($I283)),List!$I:$J,2,0),"")</f>
        <v/>
      </c>
      <c r="AD283" s="77" t="str">
        <f>IFERROR(VLOOKUP(F283,List!$D:$E,2,0),"")</f>
        <v>Audit Internal (Harian)</v>
      </c>
      <c r="AE283" s="78">
        <f t="shared" si="42"/>
        <v>0</v>
      </c>
      <c r="AF283" s="77" t="str">
        <f t="shared" si="43"/>
        <v/>
      </c>
      <c r="AG283" s="77" t="str">
        <f t="shared" si="44"/>
        <v/>
      </c>
    </row>
    <row r="284" spans="1:33" s="72" customFormat="1" ht="47.25" x14ac:dyDescent="0.2">
      <c r="A284" s="67">
        <f t="shared" si="49"/>
        <v>279</v>
      </c>
      <c r="B284" s="76">
        <f>COUNTIF($F$6:$F284,$F284)</f>
        <v>126</v>
      </c>
      <c r="C284" s="76" t="str">
        <f t="shared" si="40"/>
        <v>126AIH</v>
      </c>
      <c r="D284" s="76">
        <f>COUNTIF($H$6:$H284,$H284)</f>
        <v>12</v>
      </c>
      <c r="E284" s="76" t="str">
        <f t="shared" si="45"/>
        <v>12Purchasing</v>
      </c>
      <c r="F284" s="2" t="s">
        <v>606</v>
      </c>
      <c r="G284" s="22"/>
      <c r="H284" s="2" t="s">
        <v>17</v>
      </c>
      <c r="I284" s="3">
        <v>43301</v>
      </c>
      <c r="J284" s="2"/>
      <c r="K284" s="2" t="s">
        <v>1089</v>
      </c>
      <c r="L284" s="4" t="s">
        <v>1173</v>
      </c>
      <c r="M284" s="4" t="s">
        <v>1174</v>
      </c>
      <c r="N284" s="4" t="s">
        <v>1385</v>
      </c>
      <c r="O284" s="2" t="s">
        <v>1926</v>
      </c>
      <c r="P284" s="2"/>
      <c r="Q284" s="4"/>
      <c r="R284" s="102"/>
      <c r="S284" s="102"/>
      <c r="T284" s="3"/>
      <c r="U284" s="3"/>
      <c r="V284" s="3"/>
      <c r="W284" s="3"/>
      <c r="X284" s="80" t="str">
        <f t="shared" si="46"/>
        <v/>
      </c>
      <c r="Y284" s="80" t="str">
        <f t="shared" si="47"/>
        <v/>
      </c>
      <c r="Z284" s="2"/>
      <c r="AA284" s="77" t="str">
        <f t="shared" si="48"/>
        <v/>
      </c>
      <c r="AB284" s="77" t="str">
        <f t="shared" si="41"/>
        <v/>
      </c>
      <c r="AC284" s="77" t="str">
        <f>IFERROR(VLOOKUP(IF($P284="","",MONTH($I284)),List!$I:$J,2,0),"")</f>
        <v/>
      </c>
      <c r="AD284" s="77" t="str">
        <f>IFERROR(VLOOKUP(F284,List!$D:$E,2,0),"")</f>
        <v>Audit Internal (Harian)</v>
      </c>
      <c r="AE284" s="78">
        <f t="shared" si="42"/>
        <v>0</v>
      </c>
      <c r="AF284" s="77" t="str">
        <f t="shared" si="43"/>
        <v/>
      </c>
      <c r="AG284" s="77" t="str">
        <f t="shared" si="44"/>
        <v/>
      </c>
    </row>
    <row r="285" spans="1:33" s="72" customFormat="1" ht="47.25" x14ac:dyDescent="0.2">
      <c r="A285" s="67">
        <f t="shared" si="49"/>
        <v>280</v>
      </c>
      <c r="B285" s="76">
        <f>COUNTIF($F$6:$F285,$F285)</f>
        <v>127</v>
      </c>
      <c r="C285" s="76" t="str">
        <f t="shared" si="40"/>
        <v>127AIH</v>
      </c>
      <c r="D285" s="76">
        <f>COUNTIF($H$6:$H285,$H285)</f>
        <v>13</v>
      </c>
      <c r="E285" s="76" t="str">
        <f t="shared" si="45"/>
        <v>13Purchasing</v>
      </c>
      <c r="F285" s="2" t="s">
        <v>606</v>
      </c>
      <c r="G285" s="22"/>
      <c r="H285" s="2" t="s">
        <v>17</v>
      </c>
      <c r="I285" s="3">
        <v>43301</v>
      </c>
      <c r="J285" s="2"/>
      <c r="K285" s="2" t="s">
        <v>1089</v>
      </c>
      <c r="L285" s="4" t="s">
        <v>1175</v>
      </c>
      <c r="M285" s="4" t="s">
        <v>1176</v>
      </c>
      <c r="N285" s="4" t="s">
        <v>1386</v>
      </c>
      <c r="O285" s="2" t="s">
        <v>1926</v>
      </c>
      <c r="P285" s="2"/>
      <c r="Q285" s="4"/>
      <c r="R285" s="102"/>
      <c r="S285" s="102"/>
      <c r="T285" s="3"/>
      <c r="U285" s="3"/>
      <c r="V285" s="3"/>
      <c r="W285" s="3"/>
      <c r="X285" s="80" t="str">
        <f t="shared" si="46"/>
        <v/>
      </c>
      <c r="Y285" s="80" t="str">
        <f t="shared" si="47"/>
        <v/>
      </c>
      <c r="Z285" s="2"/>
      <c r="AA285" s="77" t="str">
        <f t="shared" si="48"/>
        <v/>
      </c>
      <c r="AB285" s="77" t="str">
        <f t="shared" si="41"/>
        <v/>
      </c>
      <c r="AC285" s="77" t="str">
        <f>IFERROR(VLOOKUP(IF($P285="","",MONTH($I285)),List!$I:$J,2,0),"")</f>
        <v/>
      </c>
      <c r="AD285" s="77" t="str">
        <f>IFERROR(VLOOKUP(F285,List!$D:$E,2,0),"")</f>
        <v>Audit Internal (Harian)</v>
      </c>
      <c r="AE285" s="78">
        <f t="shared" si="42"/>
        <v>0</v>
      </c>
      <c r="AF285" s="77" t="str">
        <f t="shared" si="43"/>
        <v/>
      </c>
      <c r="AG285" s="77" t="str">
        <f t="shared" si="44"/>
        <v/>
      </c>
    </row>
    <row r="286" spans="1:33" s="72" customFormat="1" ht="47.25" x14ac:dyDescent="0.2">
      <c r="A286" s="67">
        <f t="shared" si="49"/>
        <v>281</v>
      </c>
      <c r="B286" s="76">
        <f>COUNTIF($F$6:$F286,$F286)</f>
        <v>128</v>
      </c>
      <c r="C286" s="76" t="str">
        <f t="shared" si="40"/>
        <v>128AIH</v>
      </c>
      <c r="D286" s="76">
        <f>COUNTIF($H$6:$H286,$H286)</f>
        <v>14</v>
      </c>
      <c r="E286" s="76" t="str">
        <f t="shared" si="45"/>
        <v>14Gudang BB A</v>
      </c>
      <c r="F286" s="2" t="s">
        <v>606</v>
      </c>
      <c r="G286" s="22"/>
      <c r="H286" s="2" t="s">
        <v>18</v>
      </c>
      <c r="I286" s="3">
        <v>43304</v>
      </c>
      <c r="J286" s="2" t="s">
        <v>112</v>
      </c>
      <c r="K286" s="2" t="s">
        <v>1089</v>
      </c>
      <c r="L286" s="4" t="s">
        <v>1177</v>
      </c>
      <c r="M286" s="4" t="s">
        <v>1178</v>
      </c>
      <c r="N286" s="4" t="s">
        <v>1389</v>
      </c>
      <c r="O286" s="2" t="s">
        <v>1928</v>
      </c>
      <c r="P286" s="2" t="s">
        <v>1575</v>
      </c>
      <c r="Q286" s="4"/>
      <c r="R286" s="102"/>
      <c r="S286" s="102"/>
      <c r="T286" s="3">
        <v>43364</v>
      </c>
      <c r="U286" s="3"/>
      <c r="V286" s="3"/>
      <c r="W286" s="3"/>
      <c r="X286" s="80" t="str">
        <f t="shared" si="46"/>
        <v/>
      </c>
      <c r="Y286" s="80" t="str">
        <f t="shared" si="47"/>
        <v>a</v>
      </c>
      <c r="Z286" s="2"/>
      <c r="AA286" s="77" t="str">
        <f t="shared" si="48"/>
        <v>Open (Progress)</v>
      </c>
      <c r="AB286" s="77">
        <f t="shared" si="41"/>
        <v>2018</v>
      </c>
      <c r="AC286" s="77" t="str">
        <f>IFERROR(VLOOKUP(IF($P286="","",MONTH($I286)),List!$I:$J,2,0),"")</f>
        <v>Juli</v>
      </c>
      <c r="AD286" s="77" t="str">
        <f>IFERROR(VLOOKUP(F286,List!$D:$E,2,0),"")</f>
        <v>Audit Internal (Harian)</v>
      </c>
      <c r="AE286" s="78">
        <f t="shared" si="42"/>
        <v>0</v>
      </c>
      <c r="AF286" s="77" t="str">
        <f t="shared" si="43"/>
        <v>All</v>
      </c>
      <c r="AG286" s="77" t="str">
        <f t="shared" si="44"/>
        <v/>
      </c>
    </row>
    <row r="287" spans="1:33" s="72" customFormat="1" ht="47.25" x14ac:dyDescent="0.2">
      <c r="A287" s="67">
        <f t="shared" si="49"/>
        <v>282</v>
      </c>
      <c r="B287" s="76">
        <f>COUNTIF($F$6:$F287,$F287)</f>
        <v>129</v>
      </c>
      <c r="C287" s="76" t="str">
        <f t="shared" si="40"/>
        <v>129AIH</v>
      </c>
      <c r="D287" s="76">
        <f>COUNTIF($H$6:$H287,$H287)</f>
        <v>15</v>
      </c>
      <c r="E287" s="76" t="str">
        <f t="shared" si="45"/>
        <v>15Gudang BB A</v>
      </c>
      <c r="F287" s="2" t="s">
        <v>606</v>
      </c>
      <c r="G287" s="22"/>
      <c r="H287" s="2" t="s">
        <v>18</v>
      </c>
      <c r="I287" s="3">
        <v>43304</v>
      </c>
      <c r="J287" s="2" t="s">
        <v>112</v>
      </c>
      <c r="K287" s="2" t="s">
        <v>1089</v>
      </c>
      <c r="L287" s="4" t="s">
        <v>1175</v>
      </c>
      <c r="M287" s="4" t="s">
        <v>1176</v>
      </c>
      <c r="N287" s="4" t="s">
        <v>1391</v>
      </c>
      <c r="O287" s="2" t="s">
        <v>1928</v>
      </c>
      <c r="P287" s="2" t="s">
        <v>1576</v>
      </c>
      <c r="Q287" s="4"/>
      <c r="R287" s="102"/>
      <c r="S287" s="102"/>
      <c r="T287" s="3">
        <v>43364</v>
      </c>
      <c r="U287" s="3"/>
      <c r="V287" s="3"/>
      <c r="W287" s="3"/>
      <c r="X287" s="80" t="str">
        <f t="shared" si="46"/>
        <v/>
      </c>
      <c r="Y287" s="80" t="str">
        <f t="shared" si="47"/>
        <v>a</v>
      </c>
      <c r="Z287" s="2"/>
      <c r="AA287" s="77" t="str">
        <f t="shared" si="48"/>
        <v>Open (Progress)</v>
      </c>
      <c r="AB287" s="77">
        <f t="shared" si="41"/>
        <v>2018</v>
      </c>
      <c r="AC287" s="77" t="str">
        <f>IFERROR(VLOOKUP(IF($P287="","",MONTH($I287)),List!$I:$J,2,0),"")</f>
        <v>Juli</v>
      </c>
      <c r="AD287" s="77" t="str">
        <f>IFERROR(VLOOKUP(F287,List!$D:$E,2,0),"")</f>
        <v>Audit Internal (Harian)</v>
      </c>
      <c r="AE287" s="78">
        <f t="shared" si="42"/>
        <v>0</v>
      </c>
      <c r="AF287" s="77" t="str">
        <f t="shared" si="43"/>
        <v>All</v>
      </c>
      <c r="AG287" s="77" t="str">
        <f t="shared" si="44"/>
        <v/>
      </c>
    </row>
    <row r="288" spans="1:33" s="72" customFormat="1" ht="47.25" x14ac:dyDescent="0.2">
      <c r="A288" s="67">
        <f t="shared" si="49"/>
        <v>283</v>
      </c>
      <c r="B288" s="76">
        <f>COUNTIF($F$6:$F288,$F288)</f>
        <v>130</v>
      </c>
      <c r="C288" s="76" t="str">
        <f t="shared" si="40"/>
        <v>130AIH</v>
      </c>
      <c r="D288" s="76">
        <f>COUNTIF($H$6:$H288,$H288)</f>
        <v>26</v>
      </c>
      <c r="E288" s="76" t="str">
        <f t="shared" si="45"/>
        <v>26Gudang BB B</v>
      </c>
      <c r="F288" s="2" t="s">
        <v>606</v>
      </c>
      <c r="G288" s="22"/>
      <c r="H288" s="2" t="s">
        <v>19</v>
      </c>
      <c r="I288" s="3">
        <v>43304</v>
      </c>
      <c r="J288" s="2" t="s">
        <v>112</v>
      </c>
      <c r="K288" s="2" t="s">
        <v>1089</v>
      </c>
      <c r="L288" s="4" t="s">
        <v>1169</v>
      </c>
      <c r="M288" s="4" t="s">
        <v>1125</v>
      </c>
      <c r="N288" s="4" t="s">
        <v>1387</v>
      </c>
      <c r="O288" s="2" t="s">
        <v>1928</v>
      </c>
      <c r="P288" s="2" t="s">
        <v>1573</v>
      </c>
      <c r="Q288" s="4"/>
      <c r="R288" s="102"/>
      <c r="S288" s="102"/>
      <c r="T288" s="3">
        <v>43364</v>
      </c>
      <c r="U288" s="3"/>
      <c r="V288" s="3"/>
      <c r="W288" s="3"/>
      <c r="X288" s="80" t="str">
        <f t="shared" si="46"/>
        <v/>
      </c>
      <c r="Y288" s="80" t="str">
        <f t="shared" si="47"/>
        <v>a</v>
      </c>
      <c r="Z288" s="2"/>
      <c r="AA288" s="77" t="str">
        <f t="shared" si="48"/>
        <v>Open (Progress)</v>
      </c>
      <c r="AB288" s="77">
        <f t="shared" si="41"/>
        <v>2018</v>
      </c>
      <c r="AC288" s="77" t="str">
        <f>IFERROR(VLOOKUP(IF($P288="","",MONTH($I288)),List!$I:$J,2,0),"")</f>
        <v>Juli</v>
      </c>
      <c r="AD288" s="77" t="str">
        <f>IFERROR(VLOOKUP(F288,List!$D:$E,2,0),"")</f>
        <v>Audit Internal (Harian)</v>
      </c>
      <c r="AE288" s="78">
        <f t="shared" si="42"/>
        <v>0</v>
      </c>
      <c r="AF288" s="77" t="str">
        <f t="shared" si="43"/>
        <v>All</v>
      </c>
      <c r="AG288" s="77" t="str">
        <f t="shared" si="44"/>
        <v/>
      </c>
    </row>
    <row r="289" spans="1:33" s="72" customFormat="1" ht="57" x14ac:dyDescent="0.2">
      <c r="A289" s="67">
        <f t="shared" si="49"/>
        <v>284</v>
      </c>
      <c r="B289" s="76">
        <f>COUNTIF($F$6:$F289,$F289)</f>
        <v>131</v>
      </c>
      <c r="C289" s="76" t="str">
        <f t="shared" si="40"/>
        <v>131AIH</v>
      </c>
      <c r="D289" s="76">
        <f>COUNTIF($H$6:$H289,$H289)</f>
        <v>27</v>
      </c>
      <c r="E289" s="76" t="str">
        <f t="shared" si="45"/>
        <v>27Gudang BB B</v>
      </c>
      <c r="F289" s="2" t="s">
        <v>606</v>
      </c>
      <c r="G289" s="22"/>
      <c r="H289" s="2" t="s">
        <v>19</v>
      </c>
      <c r="I289" s="3">
        <v>43304</v>
      </c>
      <c r="J289" s="2" t="s">
        <v>112</v>
      </c>
      <c r="K289" s="2" t="s">
        <v>1089</v>
      </c>
      <c r="L289" s="4" t="s">
        <v>1175</v>
      </c>
      <c r="M289" s="4" t="s">
        <v>1125</v>
      </c>
      <c r="N289" s="4" t="s">
        <v>1388</v>
      </c>
      <c r="O289" s="2" t="s">
        <v>1928</v>
      </c>
      <c r="P289" s="2" t="s">
        <v>1574</v>
      </c>
      <c r="Q289" s="4"/>
      <c r="R289" s="102"/>
      <c r="S289" s="102"/>
      <c r="T289" s="3">
        <v>43364</v>
      </c>
      <c r="U289" s="3"/>
      <c r="V289" s="3"/>
      <c r="W289" s="3"/>
      <c r="X289" s="80" t="str">
        <f t="shared" si="46"/>
        <v/>
      </c>
      <c r="Y289" s="80" t="str">
        <f t="shared" si="47"/>
        <v>a</v>
      </c>
      <c r="Z289" s="2"/>
      <c r="AA289" s="77" t="str">
        <f t="shared" si="48"/>
        <v>Open (Progress)</v>
      </c>
      <c r="AB289" s="77">
        <f t="shared" si="41"/>
        <v>2018</v>
      </c>
      <c r="AC289" s="77" t="str">
        <f>IFERROR(VLOOKUP(IF($P289="","",MONTH($I289)),List!$I:$J,2,0),"")</f>
        <v>Juli</v>
      </c>
      <c r="AD289" s="77" t="str">
        <f>IFERROR(VLOOKUP(F289,List!$D:$E,2,0),"")</f>
        <v>Audit Internal (Harian)</v>
      </c>
      <c r="AE289" s="78">
        <f t="shared" si="42"/>
        <v>0</v>
      </c>
      <c r="AF289" s="77" t="str">
        <f t="shared" si="43"/>
        <v>All</v>
      </c>
      <c r="AG289" s="77" t="str">
        <f t="shared" si="44"/>
        <v/>
      </c>
    </row>
    <row r="290" spans="1:33" s="72" customFormat="1" ht="57" x14ac:dyDescent="0.2">
      <c r="A290" s="67">
        <f t="shared" si="49"/>
        <v>285</v>
      </c>
      <c r="B290" s="76">
        <f>COUNTIF($F$6:$F290,$F290)</f>
        <v>132</v>
      </c>
      <c r="C290" s="76" t="str">
        <f t="shared" si="40"/>
        <v>132AIH</v>
      </c>
      <c r="D290" s="76">
        <f>COUNTIF($H$6:$H290,$H290)</f>
        <v>16</v>
      </c>
      <c r="E290" s="76" t="str">
        <f t="shared" si="45"/>
        <v>16Gudang BB A</v>
      </c>
      <c r="F290" s="2" t="s">
        <v>606</v>
      </c>
      <c r="G290" s="22"/>
      <c r="H290" s="2" t="s">
        <v>18</v>
      </c>
      <c r="I290" s="3">
        <v>43304</v>
      </c>
      <c r="J290" s="2"/>
      <c r="K290" s="2" t="s">
        <v>1089</v>
      </c>
      <c r="L290" s="4" t="s">
        <v>1179</v>
      </c>
      <c r="M290" s="4" t="s">
        <v>1180</v>
      </c>
      <c r="N290" s="4" t="s">
        <v>1390</v>
      </c>
      <c r="O290" s="2" t="s">
        <v>1926</v>
      </c>
      <c r="P290" s="2"/>
      <c r="Q290" s="4"/>
      <c r="R290" s="102"/>
      <c r="S290" s="102"/>
      <c r="T290" s="3"/>
      <c r="U290" s="3"/>
      <c r="V290" s="3"/>
      <c r="W290" s="3"/>
      <c r="X290" s="80" t="str">
        <f t="shared" si="46"/>
        <v/>
      </c>
      <c r="Y290" s="80" t="str">
        <f t="shared" si="47"/>
        <v/>
      </c>
      <c r="Z290" s="2"/>
      <c r="AA290" s="77" t="str">
        <f t="shared" si="48"/>
        <v/>
      </c>
      <c r="AB290" s="77" t="str">
        <f t="shared" si="41"/>
        <v/>
      </c>
      <c r="AC290" s="77" t="str">
        <f>IFERROR(VLOOKUP(IF($P290="","",MONTH($I290)),List!$I:$J,2,0),"")</f>
        <v/>
      </c>
      <c r="AD290" s="77" t="str">
        <f>IFERROR(VLOOKUP(F290,List!$D:$E,2,0),"")</f>
        <v>Audit Internal (Harian)</v>
      </c>
      <c r="AE290" s="78">
        <f t="shared" si="42"/>
        <v>0</v>
      </c>
      <c r="AF290" s="77" t="str">
        <f t="shared" si="43"/>
        <v/>
      </c>
      <c r="AG290" s="77" t="str">
        <f t="shared" si="44"/>
        <v/>
      </c>
    </row>
    <row r="291" spans="1:33" s="72" customFormat="1" ht="57" x14ac:dyDescent="0.2">
      <c r="A291" s="67">
        <f t="shared" si="49"/>
        <v>286</v>
      </c>
      <c r="B291" s="76">
        <f>COUNTIF($F$6:$F291,$F291)</f>
        <v>133</v>
      </c>
      <c r="C291" s="76" t="str">
        <f t="shared" si="40"/>
        <v>133AIH</v>
      </c>
      <c r="D291" s="76">
        <f>COUNTIF($H$6:$H291,$H291)</f>
        <v>50</v>
      </c>
      <c r="E291" s="76" t="str">
        <f t="shared" si="45"/>
        <v>50Gudang BJ</v>
      </c>
      <c r="F291" s="2" t="s">
        <v>606</v>
      </c>
      <c r="G291" s="22"/>
      <c r="H291" s="2" t="s">
        <v>26</v>
      </c>
      <c r="I291" s="3">
        <v>43306</v>
      </c>
      <c r="J291" s="2" t="s">
        <v>112</v>
      </c>
      <c r="K291" s="2" t="s">
        <v>1089</v>
      </c>
      <c r="L291" s="4" t="s">
        <v>1181</v>
      </c>
      <c r="M291" s="4" t="s">
        <v>1147</v>
      </c>
      <c r="N291" s="4" t="s">
        <v>1393</v>
      </c>
      <c r="O291" s="2" t="s">
        <v>1928</v>
      </c>
      <c r="P291" s="2" t="s">
        <v>1577</v>
      </c>
      <c r="Q291" s="4" t="s">
        <v>1646</v>
      </c>
      <c r="R291" s="102" t="s">
        <v>1647</v>
      </c>
      <c r="S291" s="102"/>
      <c r="T291" s="3">
        <v>43318</v>
      </c>
      <c r="U291" s="3">
        <v>43318</v>
      </c>
      <c r="V291" s="3"/>
      <c r="W291" s="3"/>
      <c r="X291" s="80" t="str">
        <f t="shared" si="46"/>
        <v/>
      </c>
      <c r="Y291" s="80" t="str">
        <f t="shared" si="47"/>
        <v>a</v>
      </c>
      <c r="Z291" s="2"/>
      <c r="AA291" s="77" t="str">
        <f t="shared" si="48"/>
        <v>Reschedule 1x</v>
      </c>
      <c r="AB291" s="77">
        <f t="shared" si="41"/>
        <v>2018</v>
      </c>
      <c r="AC291" s="77" t="str">
        <f>IFERROR(VLOOKUP(IF($P291="","",MONTH($I291)),List!$I:$J,2,0),"")</f>
        <v>Juli</v>
      </c>
      <c r="AD291" s="77" t="str">
        <f>IFERROR(VLOOKUP(F291,List!$D:$E,2,0),"")</f>
        <v>Audit Internal (Harian)</v>
      </c>
      <c r="AE291" s="78">
        <f t="shared" si="42"/>
        <v>0</v>
      </c>
      <c r="AF291" s="77" t="str">
        <f t="shared" si="43"/>
        <v>All</v>
      </c>
      <c r="AG291" s="77" t="str">
        <f t="shared" si="44"/>
        <v/>
      </c>
    </row>
    <row r="292" spans="1:33" s="72" customFormat="1" ht="85.5" x14ac:dyDescent="0.2">
      <c r="A292" s="67">
        <f t="shared" si="49"/>
        <v>287</v>
      </c>
      <c r="B292" s="76">
        <f>COUNTIF($F$6:$F292,$F292)</f>
        <v>134</v>
      </c>
      <c r="C292" s="76" t="str">
        <f t="shared" si="40"/>
        <v>134AIH</v>
      </c>
      <c r="D292" s="76">
        <f>COUNTIF($H$6:$H292,$H292)</f>
        <v>51</v>
      </c>
      <c r="E292" s="76" t="str">
        <f t="shared" si="45"/>
        <v>51Gudang BJ</v>
      </c>
      <c r="F292" s="2" t="s">
        <v>606</v>
      </c>
      <c r="G292" s="22"/>
      <c r="H292" s="2" t="s">
        <v>26</v>
      </c>
      <c r="I292" s="3">
        <v>43306</v>
      </c>
      <c r="J292" s="2"/>
      <c r="K292" s="2" t="s">
        <v>1089</v>
      </c>
      <c r="L292" s="4" t="s">
        <v>1181</v>
      </c>
      <c r="M292" s="4" t="s">
        <v>1147</v>
      </c>
      <c r="N292" s="4" t="s">
        <v>1392</v>
      </c>
      <c r="O292" s="2" t="s">
        <v>1926</v>
      </c>
      <c r="P292" s="2"/>
      <c r="Q292" s="4"/>
      <c r="R292" s="102"/>
      <c r="S292" s="102"/>
      <c r="T292" s="3"/>
      <c r="U292" s="3"/>
      <c r="V292" s="3"/>
      <c r="W292" s="3"/>
      <c r="X292" s="80" t="str">
        <f t="shared" si="46"/>
        <v/>
      </c>
      <c r="Y292" s="80" t="str">
        <f t="shared" si="47"/>
        <v/>
      </c>
      <c r="Z292" s="2"/>
      <c r="AA292" s="77" t="str">
        <f t="shared" si="48"/>
        <v/>
      </c>
      <c r="AB292" s="77" t="str">
        <f t="shared" si="41"/>
        <v/>
      </c>
      <c r="AC292" s="77" t="str">
        <f>IFERROR(VLOOKUP(IF($P292="","",MONTH($I292)),List!$I:$J,2,0),"")</f>
        <v/>
      </c>
      <c r="AD292" s="77" t="str">
        <f>IFERROR(VLOOKUP(F292,List!$D:$E,2,0),"")</f>
        <v>Audit Internal (Harian)</v>
      </c>
      <c r="AE292" s="78">
        <f t="shared" si="42"/>
        <v>0</v>
      </c>
      <c r="AF292" s="77" t="str">
        <f t="shared" si="43"/>
        <v/>
      </c>
      <c r="AG292" s="77" t="str">
        <f t="shared" si="44"/>
        <v/>
      </c>
    </row>
    <row r="293" spans="1:33" s="72" customFormat="1" ht="85.5" x14ac:dyDescent="0.2">
      <c r="A293" s="67">
        <f t="shared" si="49"/>
        <v>288</v>
      </c>
      <c r="B293" s="76">
        <f>COUNTIF($F$6:$F293,$F293)</f>
        <v>135</v>
      </c>
      <c r="C293" s="76" t="str">
        <f t="shared" si="40"/>
        <v>135AIH</v>
      </c>
      <c r="D293" s="76">
        <f>COUNTIF($H$6:$H293,$H293)</f>
        <v>52</v>
      </c>
      <c r="E293" s="76" t="str">
        <f t="shared" si="45"/>
        <v>52Gudang BJ</v>
      </c>
      <c r="F293" s="2" t="s">
        <v>606</v>
      </c>
      <c r="G293" s="22"/>
      <c r="H293" s="2" t="s">
        <v>26</v>
      </c>
      <c r="I293" s="3">
        <v>43306</v>
      </c>
      <c r="J293" s="2"/>
      <c r="K293" s="2" t="s">
        <v>1089</v>
      </c>
      <c r="L293" s="4" t="s">
        <v>1182</v>
      </c>
      <c r="M293" s="4"/>
      <c r="N293" s="4" t="s">
        <v>1394</v>
      </c>
      <c r="O293" s="2" t="s">
        <v>1926</v>
      </c>
      <c r="P293" s="2"/>
      <c r="Q293" s="4"/>
      <c r="R293" s="102"/>
      <c r="S293" s="102"/>
      <c r="T293" s="3"/>
      <c r="U293" s="3"/>
      <c r="V293" s="3"/>
      <c r="W293" s="3"/>
      <c r="X293" s="80" t="str">
        <f t="shared" si="46"/>
        <v/>
      </c>
      <c r="Y293" s="80" t="str">
        <f t="shared" si="47"/>
        <v/>
      </c>
      <c r="Z293" s="2"/>
      <c r="AA293" s="77" t="str">
        <f t="shared" si="48"/>
        <v/>
      </c>
      <c r="AB293" s="77" t="str">
        <f t="shared" si="41"/>
        <v/>
      </c>
      <c r="AC293" s="77" t="str">
        <f>IFERROR(VLOOKUP(IF($P293="","",MONTH($I293)),List!$I:$J,2,0),"")</f>
        <v/>
      </c>
      <c r="AD293" s="77" t="str">
        <f>IFERROR(VLOOKUP(F293,List!$D:$E,2,0),"")</f>
        <v>Audit Internal (Harian)</v>
      </c>
      <c r="AE293" s="78">
        <f t="shared" si="42"/>
        <v>0</v>
      </c>
      <c r="AF293" s="77" t="str">
        <f t="shared" si="43"/>
        <v/>
      </c>
      <c r="AG293" s="77" t="str">
        <f t="shared" si="44"/>
        <v/>
      </c>
    </row>
    <row r="294" spans="1:33" s="72" customFormat="1" ht="85.5" x14ac:dyDescent="0.2">
      <c r="A294" s="67">
        <f t="shared" si="49"/>
        <v>289</v>
      </c>
      <c r="B294" s="76">
        <f>COUNTIF($F$6:$F294,$F294)</f>
        <v>136</v>
      </c>
      <c r="C294" s="76" t="str">
        <f t="shared" si="40"/>
        <v>136AIH</v>
      </c>
      <c r="D294" s="76">
        <f>COUNTIF($H$6:$H294,$H294)</f>
        <v>53</v>
      </c>
      <c r="E294" s="76" t="str">
        <f t="shared" si="45"/>
        <v>53Gudang BJ</v>
      </c>
      <c r="F294" s="2" t="s">
        <v>606</v>
      </c>
      <c r="G294" s="22"/>
      <c r="H294" s="2" t="s">
        <v>26</v>
      </c>
      <c r="I294" s="3">
        <v>43311</v>
      </c>
      <c r="J294" s="2" t="s">
        <v>112</v>
      </c>
      <c r="K294" s="2" t="s">
        <v>1089</v>
      </c>
      <c r="L294" s="4" t="s">
        <v>1183</v>
      </c>
      <c r="M294" s="4"/>
      <c r="N294" s="4" t="s">
        <v>1395</v>
      </c>
      <c r="O294" s="2" t="s">
        <v>1928</v>
      </c>
      <c r="P294" s="2" t="s">
        <v>1578</v>
      </c>
      <c r="Q294" s="4" t="s">
        <v>1648</v>
      </c>
      <c r="R294" s="102" t="s">
        <v>1966</v>
      </c>
      <c r="S294" s="102" t="s">
        <v>1967</v>
      </c>
      <c r="T294" s="3">
        <v>43314</v>
      </c>
      <c r="U294" s="3"/>
      <c r="V294" s="3"/>
      <c r="W294" s="3"/>
      <c r="X294" s="80" t="str">
        <f t="shared" si="46"/>
        <v/>
      </c>
      <c r="Y294" s="80" t="str">
        <f t="shared" si="47"/>
        <v>a</v>
      </c>
      <c r="Z294" s="2"/>
      <c r="AA294" s="77" t="str">
        <f t="shared" si="48"/>
        <v>Open (Progress)</v>
      </c>
      <c r="AB294" s="77">
        <f t="shared" si="41"/>
        <v>2018</v>
      </c>
      <c r="AC294" s="77" t="str">
        <f>IFERROR(VLOOKUP(IF($P294="","",MONTH($I294)),List!$I:$J,2,0),"")</f>
        <v>Juli</v>
      </c>
      <c r="AD294" s="77" t="str">
        <f>IFERROR(VLOOKUP(F294,List!$D:$E,2,0),"")</f>
        <v>Audit Internal (Harian)</v>
      </c>
      <c r="AE294" s="78">
        <f t="shared" si="42"/>
        <v>0</v>
      </c>
      <c r="AF294" s="77" t="str">
        <f t="shared" si="43"/>
        <v>All</v>
      </c>
      <c r="AG294" s="77" t="str">
        <f t="shared" si="44"/>
        <v/>
      </c>
    </row>
    <row r="295" spans="1:33" s="72" customFormat="1" ht="42.75" x14ac:dyDescent="0.2">
      <c r="A295" s="67">
        <f t="shared" si="49"/>
        <v>290</v>
      </c>
      <c r="B295" s="76">
        <f>COUNTIF($F$6:$F295,$F295)</f>
        <v>137</v>
      </c>
      <c r="C295" s="76" t="str">
        <f t="shared" si="40"/>
        <v>137AIH</v>
      </c>
      <c r="D295" s="76">
        <f>COUNTIF($H$6:$H295,$H295)</f>
        <v>14</v>
      </c>
      <c r="E295" s="76" t="str">
        <f t="shared" si="45"/>
        <v>14QC</v>
      </c>
      <c r="F295" s="2" t="s">
        <v>606</v>
      </c>
      <c r="G295" s="22"/>
      <c r="H295" s="2" t="s">
        <v>25</v>
      </c>
      <c r="I295" s="3">
        <v>43321</v>
      </c>
      <c r="J295" s="2" t="s">
        <v>112</v>
      </c>
      <c r="K295" s="2" t="s">
        <v>1089</v>
      </c>
      <c r="L295" s="4" t="s">
        <v>1184</v>
      </c>
      <c r="M295" s="4" t="s">
        <v>1185</v>
      </c>
      <c r="N295" s="4" t="s">
        <v>1396</v>
      </c>
      <c r="O295" s="2" t="s">
        <v>1928</v>
      </c>
      <c r="P295" s="2" t="s">
        <v>1579</v>
      </c>
      <c r="Q295" s="4" t="s">
        <v>1650</v>
      </c>
      <c r="R295" s="102" t="s">
        <v>1651</v>
      </c>
      <c r="S295" s="102"/>
      <c r="T295" s="3">
        <v>43343</v>
      </c>
      <c r="U295" s="3"/>
      <c r="V295" s="3"/>
      <c r="W295" s="3"/>
      <c r="X295" s="80" t="str">
        <f t="shared" si="46"/>
        <v/>
      </c>
      <c r="Y295" s="80" t="str">
        <f t="shared" si="47"/>
        <v>a</v>
      </c>
      <c r="Z295" s="2"/>
      <c r="AA295" s="77" t="str">
        <f t="shared" si="48"/>
        <v>Open (Progress)</v>
      </c>
      <c r="AB295" s="77">
        <f t="shared" si="41"/>
        <v>2018</v>
      </c>
      <c r="AC295" s="77" t="str">
        <f>IFERROR(VLOOKUP(IF($P295="","",MONTH($I295)),List!$I:$J,2,0),"")</f>
        <v>Agustus</v>
      </c>
      <c r="AD295" s="77" t="str">
        <f>IFERROR(VLOOKUP(F295,List!$D:$E,2,0),"")</f>
        <v>Audit Internal (Harian)</v>
      </c>
      <c r="AE295" s="78">
        <f t="shared" si="42"/>
        <v>0</v>
      </c>
      <c r="AF295" s="77" t="str">
        <f t="shared" si="43"/>
        <v>All</v>
      </c>
      <c r="AG295" s="77" t="str">
        <f t="shared" si="44"/>
        <v/>
      </c>
    </row>
    <row r="296" spans="1:33" s="72" customFormat="1" ht="47.25" x14ac:dyDescent="0.2">
      <c r="A296" s="67">
        <f t="shared" si="49"/>
        <v>291</v>
      </c>
      <c r="B296" s="76">
        <f>COUNTIF($F$6:$F296,$F296)</f>
        <v>138</v>
      </c>
      <c r="C296" s="76" t="str">
        <f t="shared" si="40"/>
        <v>138AIH</v>
      </c>
      <c r="D296" s="76">
        <f>COUNTIF($H$6:$H296,$H296)</f>
        <v>54</v>
      </c>
      <c r="E296" s="76" t="str">
        <f t="shared" si="45"/>
        <v>54Gudang BJ</v>
      </c>
      <c r="F296" s="2" t="s">
        <v>606</v>
      </c>
      <c r="G296" s="22"/>
      <c r="H296" s="2" t="s">
        <v>26</v>
      </c>
      <c r="I296" s="3">
        <v>43327</v>
      </c>
      <c r="J296" s="2"/>
      <c r="K296" s="2" t="s">
        <v>1095</v>
      </c>
      <c r="L296" s="4" t="s">
        <v>1186</v>
      </c>
      <c r="M296" s="4"/>
      <c r="N296" s="4" t="s">
        <v>1397</v>
      </c>
      <c r="O296" s="2" t="s">
        <v>1926</v>
      </c>
      <c r="P296" s="2"/>
      <c r="Q296" s="4"/>
      <c r="R296" s="102"/>
      <c r="S296" s="102"/>
      <c r="T296" s="3"/>
      <c r="U296" s="3"/>
      <c r="V296" s="3"/>
      <c r="W296" s="3"/>
      <c r="X296" s="80" t="str">
        <f t="shared" si="46"/>
        <v/>
      </c>
      <c r="Y296" s="80" t="str">
        <f t="shared" si="47"/>
        <v/>
      </c>
      <c r="Z296" s="2"/>
      <c r="AA296" s="77" t="str">
        <f t="shared" si="48"/>
        <v/>
      </c>
      <c r="AB296" s="77" t="str">
        <f t="shared" si="41"/>
        <v/>
      </c>
      <c r="AC296" s="77" t="str">
        <f>IFERROR(VLOOKUP(IF($P296="","",MONTH($I296)),List!$I:$J,2,0),"")</f>
        <v/>
      </c>
      <c r="AD296" s="77" t="str">
        <f>IFERROR(VLOOKUP(F296,List!$D:$E,2,0),"")</f>
        <v>Audit Internal (Harian)</v>
      </c>
      <c r="AE296" s="78">
        <f t="shared" si="42"/>
        <v>0</v>
      </c>
      <c r="AF296" s="77" t="str">
        <f t="shared" si="43"/>
        <v/>
      </c>
      <c r="AG296" s="77" t="str">
        <f t="shared" si="44"/>
        <v/>
      </c>
    </row>
    <row r="297" spans="1:33" s="72" customFormat="1" ht="47.25" x14ac:dyDescent="0.2">
      <c r="A297" s="67">
        <f t="shared" si="49"/>
        <v>292</v>
      </c>
      <c r="B297" s="76">
        <f>COUNTIF($F$6:$F297,$F297)</f>
        <v>139</v>
      </c>
      <c r="C297" s="76" t="str">
        <f t="shared" si="40"/>
        <v>139AIH</v>
      </c>
      <c r="D297" s="76">
        <f>COUNTIF($H$6:$H297,$H297)</f>
        <v>55</v>
      </c>
      <c r="E297" s="76" t="str">
        <f t="shared" si="45"/>
        <v>55Gudang BJ</v>
      </c>
      <c r="F297" s="2" t="s">
        <v>606</v>
      </c>
      <c r="G297" s="22"/>
      <c r="H297" s="2" t="s">
        <v>26</v>
      </c>
      <c r="I297" s="3">
        <v>43327</v>
      </c>
      <c r="J297" s="2"/>
      <c r="K297" s="2" t="s">
        <v>1095</v>
      </c>
      <c r="L297" s="4" t="s">
        <v>1186</v>
      </c>
      <c r="M297" s="4"/>
      <c r="N297" s="4" t="s">
        <v>1398</v>
      </c>
      <c r="O297" s="2" t="s">
        <v>1926</v>
      </c>
      <c r="P297" s="2"/>
      <c r="Q297" s="4"/>
      <c r="R297" s="102"/>
      <c r="S297" s="102"/>
      <c r="T297" s="3"/>
      <c r="U297" s="3"/>
      <c r="V297" s="3"/>
      <c r="W297" s="3"/>
      <c r="X297" s="80" t="str">
        <f t="shared" si="46"/>
        <v/>
      </c>
      <c r="Y297" s="80" t="str">
        <f t="shared" si="47"/>
        <v/>
      </c>
      <c r="Z297" s="2"/>
      <c r="AA297" s="77" t="str">
        <f t="shared" si="48"/>
        <v/>
      </c>
      <c r="AB297" s="77" t="str">
        <f t="shared" si="41"/>
        <v/>
      </c>
      <c r="AC297" s="77" t="str">
        <f>IFERROR(VLOOKUP(IF($P297="","",MONTH($I297)),List!$I:$J,2,0),"")</f>
        <v/>
      </c>
      <c r="AD297" s="77" t="str">
        <f>IFERROR(VLOOKUP(F297,List!$D:$E,2,0),"")</f>
        <v>Audit Internal (Harian)</v>
      </c>
      <c r="AE297" s="78">
        <f t="shared" si="42"/>
        <v>0</v>
      </c>
      <c r="AF297" s="77" t="str">
        <f t="shared" si="43"/>
        <v/>
      </c>
      <c r="AG297" s="77" t="str">
        <f t="shared" si="44"/>
        <v/>
      </c>
    </row>
    <row r="298" spans="1:33" s="72" customFormat="1" ht="47.25" x14ac:dyDescent="0.2">
      <c r="A298" s="67">
        <f t="shared" si="49"/>
        <v>293</v>
      </c>
      <c r="B298" s="76">
        <f>COUNTIF($F$6:$F298,$F298)</f>
        <v>140</v>
      </c>
      <c r="C298" s="76" t="str">
        <f t="shared" si="40"/>
        <v>140AIH</v>
      </c>
      <c r="D298" s="76">
        <f>COUNTIF($H$6:$H298,$H298)</f>
        <v>56</v>
      </c>
      <c r="E298" s="76" t="str">
        <f t="shared" si="45"/>
        <v>56Gudang BJ</v>
      </c>
      <c r="F298" s="2" t="s">
        <v>606</v>
      </c>
      <c r="G298" s="22"/>
      <c r="H298" s="2" t="s">
        <v>26</v>
      </c>
      <c r="I298" s="3">
        <v>43327</v>
      </c>
      <c r="J298" s="2"/>
      <c r="K298" s="2" t="s">
        <v>1095</v>
      </c>
      <c r="L298" s="4" t="s">
        <v>1186</v>
      </c>
      <c r="M298" s="4"/>
      <c r="N298" s="4" t="s">
        <v>1399</v>
      </c>
      <c r="O298" s="2" t="s">
        <v>1926</v>
      </c>
      <c r="P298" s="2"/>
      <c r="Q298" s="4"/>
      <c r="R298" s="102"/>
      <c r="S298" s="102"/>
      <c r="T298" s="3"/>
      <c r="U298" s="3"/>
      <c r="V298" s="3"/>
      <c r="W298" s="3"/>
      <c r="X298" s="80" t="str">
        <f t="shared" si="46"/>
        <v/>
      </c>
      <c r="Y298" s="80" t="str">
        <f t="shared" si="47"/>
        <v/>
      </c>
      <c r="Z298" s="2"/>
      <c r="AA298" s="77" t="str">
        <f t="shared" si="48"/>
        <v/>
      </c>
      <c r="AB298" s="77" t="str">
        <f t="shared" si="41"/>
        <v/>
      </c>
      <c r="AC298" s="77" t="str">
        <f>IFERROR(VLOOKUP(IF($P298="","",MONTH($I298)),List!$I:$J,2,0),"")</f>
        <v/>
      </c>
      <c r="AD298" s="77" t="str">
        <f>IFERROR(VLOOKUP(F298,List!$D:$E,2,0),"")</f>
        <v>Audit Internal (Harian)</v>
      </c>
      <c r="AE298" s="78">
        <f t="shared" si="42"/>
        <v>0</v>
      </c>
      <c r="AF298" s="77" t="str">
        <f t="shared" si="43"/>
        <v/>
      </c>
      <c r="AG298" s="77" t="str">
        <f t="shared" si="44"/>
        <v/>
      </c>
    </row>
    <row r="299" spans="1:33" s="72" customFormat="1" ht="47.25" x14ac:dyDescent="0.2">
      <c r="A299" s="67">
        <f t="shared" si="49"/>
        <v>294</v>
      </c>
      <c r="B299" s="76">
        <f>COUNTIF($F$6:$F299,$F299)</f>
        <v>141</v>
      </c>
      <c r="C299" s="76" t="str">
        <f t="shared" si="40"/>
        <v>141AIH</v>
      </c>
      <c r="D299" s="76">
        <f>COUNTIF($H$6:$H299,$H299)</f>
        <v>14</v>
      </c>
      <c r="E299" s="76" t="str">
        <f t="shared" si="45"/>
        <v>14Purchasing</v>
      </c>
      <c r="F299" s="2" t="s">
        <v>606</v>
      </c>
      <c r="G299" s="22"/>
      <c r="H299" s="2" t="s">
        <v>17</v>
      </c>
      <c r="I299" s="3">
        <v>43327</v>
      </c>
      <c r="J299" s="2"/>
      <c r="K299" s="2" t="s">
        <v>1095</v>
      </c>
      <c r="L299" s="4" t="s">
        <v>1187</v>
      </c>
      <c r="M299" s="4"/>
      <c r="N299" s="4" t="s">
        <v>1400</v>
      </c>
      <c r="O299" s="2" t="s">
        <v>1926</v>
      </c>
      <c r="P299" s="2"/>
      <c r="Q299" s="4"/>
      <c r="R299" s="102"/>
      <c r="S299" s="102"/>
      <c r="T299" s="3"/>
      <c r="U299" s="3"/>
      <c r="V299" s="3"/>
      <c r="W299" s="3"/>
      <c r="X299" s="80" t="str">
        <f t="shared" si="46"/>
        <v/>
      </c>
      <c r="Y299" s="80" t="str">
        <f t="shared" si="47"/>
        <v/>
      </c>
      <c r="Z299" s="2"/>
      <c r="AA299" s="77" t="str">
        <f t="shared" si="48"/>
        <v/>
      </c>
      <c r="AB299" s="77" t="str">
        <f t="shared" si="41"/>
        <v/>
      </c>
      <c r="AC299" s="77" t="str">
        <f>IFERROR(VLOOKUP(IF($P299="","",MONTH($I299)),List!$I:$J,2,0),"")</f>
        <v/>
      </c>
      <c r="AD299" s="77" t="str">
        <f>IFERROR(VLOOKUP(F299,List!$D:$E,2,0),"")</f>
        <v>Audit Internal (Harian)</v>
      </c>
      <c r="AE299" s="78">
        <f t="shared" si="42"/>
        <v>0</v>
      </c>
      <c r="AF299" s="77" t="str">
        <f t="shared" si="43"/>
        <v/>
      </c>
      <c r="AG299" s="77" t="str">
        <f t="shared" si="44"/>
        <v/>
      </c>
    </row>
    <row r="300" spans="1:33" s="72" customFormat="1" ht="47.25" x14ac:dyDescent="0.2">
      <c r="A300" s="67">
        <f t="shared" si="49"/>
        <v>295</v>
      </c>
      <c r="B300" s="76">
        <f>COUNTIF($F$6:$F300,$F300)</f>
        <v>142</v>
      </c>
      <c r="C300" s="76" t="str">
        <f t="shared" si="40"/>
        <v>142AIH</v>
      </c>
      <c r="D300" s="76">
        <f>COUNTIF($H$6:$H300,$H300)</f>
        <v>15</v>
      </c>
      <c r="E300" s="76" t="str">
        <f t="shared" si="45"/>
        <v>15Purchasing</v>
      </c>
      <c r="F300" s="2" t="s">
        <v>606</v>
      </c>
      <c r="G300" s="22"/>
      <c r="H300" s="2" t="s">
        <v>17</v>
      </c>
      <c r="I300" s="3">
        <v>43327</v>
      </c>
      <c r="J300" s="2"/>
      <c r="K300" s="2" t="s">
        <v>1095</v>
      </c>
      <c r="L300" s="4" t="s">
        <v>1187</v>
      </c>
      <c r="M300" s="4" t="s">
        <v>1188</v>
      </c>
      <c r="N300" s="4" t="s">
        <v>1401</v>
      </c>
      <c r="O300" s="2" t="s">
        <v>1926</v>
      </c>
      <c r="P300" s="2"/>
      <c r="Q300" s="4" t="s">
        <v>1652</v>
      </c>
      <c r="R300" s="102"/>
      <c r="S300" s="102"/>
      <c r="T300" s="3"/>
      <c r="U300" s="3"/>
      <c r="V300" s="3"/>
      <c r="W300" s="3"/>
      <c r="X300" s="80" t="str">
        <f t="shared" si="46"/>
        <v/>
      </c>
      <c r="Y300" s="80" t="str">
        <f t="shared" si="47"/>
        <v/>
      </c>
      <c r="Z300" s="2"/>
      <c r="AA300" s="77" t="str">
        <f t="shared" si="48"/>
        <v/>
      </c>
      <c r="AB300" s="77" t="str">
        <f t="shared" si="41"/>
        <v/>
      </c>
      <c r="AC300" s="77" t="str">
        <f>IFERROR(VLOOKUP(IF($P300="","",MONTH($I300)),List!$I:$J,2,0),"")</f>
        <v/>
      </c>
      <c r="AD300" s="77" t="str">
        <f>IFERROR(VLOOKUP(F300,List!$D:$E,2,0),"")</f>
        <v>Audit Internal (Harian)</v>
      </c>
      <c r="AE300" s="78">
        <f t="shared" si="42"/>
        <v>0</v>
      </c>
      <c r="AF300" s="77" t="str">
        <f t="shared" si="43"/>
        <v/>
      </c>
      <c r="AG300" s="77" t="str">
        <f t="shared" si="44"/>
        <v/>
      </c>
    </row>
    <row r="301" spans="1:33" s="72" customFormat="1" ht="47.25" x14ac:dyDescent="0.2">
      <c r="A301" s="67">
        <f t="shared" si="49"/>
        <v>296</v>
      </c>
      <c r="B301" s="76">
        <f>COUNTIF($F$6:$F301,$F301)</f>
        <v>143</v>
      </c>
      <c r="C301" s="76" t="str">
        <f t="shared" si="40"/>
        <v>143AIH</v>
      </c>
      <c r="D301" s="76">
        <f>COUNTIF($H$6:$H301,$H301)</f>
        <v>16</v>
      </c>
      <c r="E301" s="76" t="str">
        <f t="shared" si="45"/>
        <v>16Purchasing</v>
      </c>
      <c r="F301" s="2" t="s">
        <v>606</v>
      </c>
      <c r="G301" s="22"/>
      <c r="H301" s="2" t="s">
        <v>17</v>
      </c>
      <c r="I301" s="3">
        <v>43327</v>
      </c>
      <c r="J301" s="2"/>
      <c r="K301" s="2" t="s">
        <v>1095</v>
      </c>
      <c r="L301" s="4" t="s">
        <v>1187</v>
      </c>
      <c r="M301" s="4"/>
      <c r="N301" s="4" t="s">
        <v>1402</v>
      </c>
      <c r="O301" s="2" t="s">
        <v>1926</v>
      </c>
      <c r="P301" s="2"/>
      <c r="Q301" s="4"/>
      <c r="R301" s="102"/>
      <c r="S301" s="102"/>
      <c r="T301" s="3"/>
      <c r="U301" s="3"/>
      <c r="V301" s="3"/>
      <c r="W301" s="3"/>
      <c r="X301" s="80" t="str">
        <f t="shared" si="46"/>
        <v/>
      </c>
      <c r="Y301" s="80" t="str">
        <f t="shared" si="47"/>
        <v/>
      </c>
      <c r="Z301" s="2"/>
      <c r="AA301" s="77" t="str">
        <f t="shared" si="48"/>
        <v/>
      </c>
      <c r="AB301" s="77" t="str">
        <f t="shared" si="41"/>
        <v/>
      </c>
      <c r="AC301" s="77" t="str">
        <f>IFERROR(VLOOKUP(IF($P301="","",MONTH($I301)),List!$I:$J,2,0),"")</f>
        <v/>
      </c>
      <c r="AD301" s="77" t="str">
        <f>IFERROR(VLOOKUP(F301,List!$D:$E,2,0),"")</f>
        <v>Audit Internal (Harian)</v>
      </c>
      <c r="AE301" s="78">
        <f t="shared" si="42"/>
        <v>0</v>
      </c>
      <c r="AF301" s="77" t="str">
        <f t="shared" si="43"/>
        <v/>
      </c>
      <c r="AG301" s="77" t="str">
        <f t="shared" si="44"/>
        <v/>
      </c>
    </row>
    <row r="302" spans="1:33" s="72" customFormat="1" ht="78.75" x14ac:dyDescent="0.2">
      <c r="A302" s="67">
        <f t="shared" si="49"/>
        <v>297</v>
      </c>
      <c r="B302" s="76">
        <f>COUNTIF($F$6:$F302,$F302)</f>
        <v>144</v>
      </c>
      <c r="C302" s="76" t="str">
        <f t="shared" si="40"/>
        <v>144AIH</v>
      </c>
      <c r="D302" s="76">
        <f>COUNTIF($H$6:$H302,$H302)</f>
        <v>21</v>
      </c>
      <c r="E302" s="76" t="str">
        <f t="shared" si="45"/>
        <v>21Prod Assembling LV</v>
      </c>
      <c r="F302" s="2" t="s">
        <v>606</v>
      </c>
      <c r="G302" s="22"/>
      <c r="H302" s="2" t="s">
        <v>23</v>
      </c>
      <c r="I302" s="3">
        <v>43404</v>
      </c>
      <c r="J302" s="2" t="s">
        <v>112</v>
      </c>
      <c r="K302" s="2" t="s">
        <v>1090</v>
      </c>
      <c r="L302" s="4" t="s">
        <v>1189</v>
      </c>
      <c r="M302" s="4"/>
      <c r="N302" s="4" t="s">
        <v>1403</v>
      </c>
      <c r="O302" s="2" t="s">
        <v>1928</v>
      </c>
      <c r="P302" s="2" t="s">
        <v>1580</v>
      </c>
      <c r="Q302" s="4"/>
      <c r="R302" s="102"/>
      <c r="S302" s="102"/>
      <c r="T302" s="3">
        <v>43464</v>
      </c>
      <c r="U302" s="3"/>
      <c r="V302" s="3"/>
      <c r="W302" s="3"/>
      <c r="X302" s="80" t="str">
        <f t="shared" si="46"/>
        <v/>
      </c>
      <c r="Y302" s="80" t="str">
        <f t="shared" si="47"/>
        <v>a</v>
      </c>
      <c r="Z302" s="2"/>
      <c r="AA302" s="77" t="str">
        <f t="shared" si="48"/>
        <v>Open (Progress)</v>
      </c>
      <c r="AB302" s="77">
        <f t="shared" si="41"/>
        <v>2018</v>
      </c>
      <c r="AC302" s="77" t="str">
        <f>IFERROR(VLOOKUP(IF($P302="","",MONTH($I302)),List!$I:$J,2,0),"")</f>
        <v>Oktober</v>
      </c>
      <c r="AD302" s="77" t="str">
        <f>IFERROR(VLOOKUP(F302,List!$D:$E,2,0),"")</f>
        <v>Audit Internal (Harian)</v>
      </c>
      <c r="AE302" s="78">
        <f t="shared" si="42"/>
        <v>0</v>
      </c>
      <c r="AF302" s="77" t="str">
        <f t="shared" si="43"/>
        <v>All</v>
      </c>
      <c r="AG302" s="77" t="str">
        <f t="shared" si="44"/>
        <v/>
      </c>
    </row>
    <row r="303" spans="1:33" s="72" customFormat="1" ht="78.75" x14ac:dyDescent="0.2">
      <c r="A303" s="67">
        <f t="shared" si="49"/>
        <v>298</v>
      </c>
      <c r="B303" s="76">
        <f>COUNTIF($F$6:$F303,$F303)</f>
        <v>145</v>
      </c>
      <c r="C303" s="76" t="str">
        <f t="shared" si="40"/>
        <v>145AIH</v>
      </c>
      <c r="D303" s="76">
        <f>COUNTIF($H$6:$H303,$H303)</f>
        <v>22</v>
      </c>
      <c r="E303" s="76" t="str">
        <f t="shared" si="45"/>
        <v>22Prod Assembling LV</v>
      </c>
      <c r="F303" s="2" t="s">
        <v>606</v>
      </c>
      <c r="G303" s="22"/>
      <c r="H303" s="2" t="s">
        <v>23</v>
      </c>
      <c r="I303" s="3">
        <v>43404</v>
      </c>
      <c r="J303" s="2" t="s">
        <v>112</v>
      </c>
      <c r="K303" s="2" t="s">
        <v>1090</v>
      </c>
      <c r="L303" s="4" t="s">
        <v>1189</v>
      </c>
      <c r="M303" s="4"/>
      <c r="N303" s="4" t="s">
        <v>1404</v>
      </c>
      <c r="O303" s="2" t="s">
        <v>1928</v>
      </c>
      <c r="P303" s="2" t="s">
        <v>1924</v>
      </c>
      <c r="Q303" s="4"/>
      <c r="R303" s="102"/>
      <c r="S303" s="102"/>
      <c r="T303" s="3">
        <v>43464</v>
      </c>
      <c r="U303" s="3"/>
      <c r="V303" s="3"/>
      <c r="W303" s="3"/>
      <c r="X303" s="80" t="str">
        <f t="shared" si="46"/>
        <v/>
      </c>
      <c r="Y303" s="80" t="str">
        <f t="shared" si="47"/>
        <v>a</v>
      </c>
      <c r="Z303" s="2"/>
      <c r="AA303" s="77" t="str">
        <f t="shared" si="48"/>
        <v>Open (Progress)</v>
      </c>
      <c r="AB303" s="77">
        <f t="shared" si="41"/>
        <v>2018</v>
      </c>
      <c r="AC303" s="77" t="str">
        <f>IFERROR(VLOOKUP(IF($P303="","",MONTH($I303)),List!$I:$J,2,0),"")</f>
        <v>Oktober</v>
      </c>
      <c r="AD303" s="77" t="str">
        <f>IFERROR(VLOOKUP(F303,List!$D:$E,2,0),"")</f>
        <v>Audit Internal (Harian)</v>
      </c>
      <c r="AE303" s="78">
        <f t="shared" si="42"/>
        <v>0</v>
      </c>
      <c r="AF303" s="77" t="str">
        <f t="shared" si="43"/>
        <v>All</v>
      </c>
      <c r="AG303" s="77" t="str">
        <f t="shared" si="44"/>
        <v/>
      </c>
    </row>
    <row r="304" spans="1:33" s="72" customFormat="1" ht="31.5" x14ac:dyDescent="0.2">
      <c r="A304" s="67">
        <f t="shared" si="49"/>
        <v>299</v>
      </c>
      <c r="B304" s="76">
        <f>COUNTIF($F$6:$F304,$F304)</f>
        <v>146</v>
      </c>
      <c r="C304" s="76" t="str">
        <f t="shared" si="40"/>
        <v>146AIH</v>
      </c>
      <c r="D304" s="76">
        <f>COUNTIF($H$6:$H304,$H304)</f>
        <v>15</v>
      </c>
      <c r="E304" s="76" t="str">
        <f t="shared" si="45"/>
        <v>15QC</v>
      </c>
      <c r="F304" s="2" t="s">
        <v>606</v>
      </c>
      <c r="G304" s="22"/>
      <c r="H304" s="2" t="s">
        <v>25</v>
      </c>
      <c r="I304" s="3">
        <v>43409</v>
      </c>
      <c r="J304" s="2" t="s">
        <v>112</v>
      </c>
      <c r="K304" s="2" t="s">
        <v>1090</v>
      </c>
      <c r="L304" s="4" t="s">
        <v>1190</v>
      </c>
      <c r="M304" s="4" t="s">
        <v>1191</v>
      </c>
      <c r="N304" s="4" t="s">
        <v>1405</v>
      </c>
      <c r="O304" s="2" t="s">
        <v>1928</v>
      </c>
      <c r="P304" s="2" t="s">
        <v>1581</v>
      </c>
      <c r="Q304" s="4" t="s">
        <v>1653</v>
      </c>
      <c r="R304" s="102" t="s">
        <v>1654</v>
      </c>
      <c r="S304" s="102"/>
      <c r="T304" s="3">
        <v>43410</v>
      </c>
      <c r="U304" s="3">
        <v>43521</v>
      </c>
      <c r="V304" s="3"/>
      <c r="W304" s="3"/>
      <c r="X304" s="80" t="str">
        <f t="shared" si="46"/>
        <v/>
      </c>
      <c r="Y304" s="80" t="str">
        <f t="shared" si="47"/>
        <v>a</v>
      </c>
      <c r="Z304" s="2"/>
      <c r="AA304" s="77" t="str">
        <f t="shared" si="48"/>
        <v>Reschedule 1x</v>
      </c>
      <c r="AB304" s="77">
        <f t="shared" si="41"/>
        <v>2018</v>
      </c>
      <c r="AC304" s="77" t="str">
        <f>IFERROR(VLOOKUP(IF($P304="","",MONTH($I304)),List!$I:$J,2,0),"")</f>
        <v>Nopember</v>
      </c>
      <c r="AD304" s="77" t="str">
        <f>IFERROR(VLOOKUP(F304,List!$D:$E,2,0),"")</f>
        <v>Audit Internal (Harian)</v>
      </c>
      <c r="AE304" s="78">
        <f t="shared" si="42"/>
        <v>0</v>
      </c>
      <c r="AF304" s="77" t="str">
        <f t="shared" si="43"/>
        <v>All</v>
      </c>
      <c r="AG304" s="77" t="str">
        <f t="shared" si="44"/>
        <v/>
      </c>
    </row>
    <row r="305" spans="1:33" s="72" customFormat="1" ht="57" x14ac:dyDescent="0.2">
      <c r="A305" s="67">
        <f t="shared" si="49"/>
        <v>300</v>
      </c>
      <c r="B305" s="76">
        <f>COUNTIF($F$6:$F305,$F305)</f>
        <v>147</v>
      </c>
      <c r="C305" s="76" t="str">
        <f t="shared" si="40"/>
        <v>147AIH</v>
      </c>
      <c r="D305" s="76">
        <f>COUNTIF($H$6:$H305,$H305)</f>
        <v>57</v>
      </c>
      <c r="E305" s="76" t="str">
        <f t="shared" si="45"/>
        <v>57Gudang BJ</v>
      </c>
      <c r="F305" s="2" t="s">
        <v>606</v>
      </c>
      <c r="G305" s="22"/>
      <c r="H305" s="2" t="s">
        <v>26</v>
      </c>
      <c r="I305" s="3">
        <v>43417</v>
      </c>
      <c r="J305" s="2" t="s">
        <v>112</v>
      </c>
      <c r="K305" s="2" t="s">
        <v>1097</v>
      </c>
      <c r="L305" s="4" t="s">
        <v>1192</v>
      </c>
      <c r="M305" s="4" t="s">
        <v>1146</v>
      </c>
      <c r="N305" s="4" t="s">
        <v>1406</v>
      </c>
      <c r="O305" s="2" t="s">
        <v>1928</v>
      </c>
      <c r="P305" s="2" t="s">
        <v>1582</v>
      </c>
      <c r="Q305" s="4"/>
      <c r="R305" s="102"/>
      <c r="S305" s="102"/>
      <c r="T305" s="3">
        <v>43461</v>
      </c>
      <c r="U305" s="3"/>
      <c r="V305" s="3"/>
      <c r="W305" s="3"/>
      <c r="X305" s="80" t="str">
        <f t="shared" si="46"/>
        <v/>
      </c>
      <c r="Y305" s="80" t="str">
        <f t="shared" si="47"/>
        <v>a</v>
      </c>
      <c r="Z305" s="2"/>
      <c r="AA305" s="77" t="str">
        <f t="shared" si="48"/>
        <v>Open (Progress)</v>
      </c>
      <c r="AB305" s="77">
        <f t="shared" si="41"/>
        <v>2018</v>
      </c>
      <c r="AC305" s="77" t="str">
        <f>IFERROR(VLOOKUP(IF($P305="","",MONTH($I305)),List!$I:$J,2,0),"")</f>
        <v>Nopember</v>
      </c>
      <c r="AD305" s="77" t="str">
        <f>IFERROR(VLOOKUP(F305,List!$D:$E,2,0),"")</f>
        <v>Audit Internal (Harian)</v>
      </c>
      <c r="AE305" s="78">
        <f t="shared" si="42"/>
        <v>0</v>
      </c>
      <c r="AF305" s="77" t="str">
        <f t="shared" si="43"/>
        <v>All</v>
      </c>
      <c r="AG305" s="77" t="str">
        <f t="shared" si="44"/>
        <v/>
      </c>
    </row>
    <row r="306" spans="1:33" s="72" customFormat="1" ht="47.25" x14ac:dyDescent="0.2">
      <c r="A306" s="67">
        <f t="shared" si="49"/>
        <v>301</v>
      </c>
      <c r="B306" s="76">
        <f>COUNTIF($F$6:$F306,$F306)</f>
        <v>148</v>
      </c>
      <c r="C306" s="76" t="str">
        <f t="shared" si="40"/>
        <v>148AIH</v>
      </c>
      <c r="D306" s="76">
        <f>COUNTIF($H$6:$H306,$H306)</f>
        <v>58</v>
      </c>
      <c r="E306" s="76" t="str">
        <f t="shared" si="45"/>
        <v>58Gudang BJ</v>
      </c>
      <c r="F306" s="2" t="s">
        <v>606</v>
      </c>
      <c r="G306" s="22"/>
      <c r="H306" s="2" t="s">
        <v>26</v>
      </c>
      <c r="I306" s="3">
        <v>43417</v>
      </c>
      <c r="J306" s="2" t="s">
        <v>112</v>
      </c>
      <c r="K306" s="2" t="s">
        <v>1097</v>
      </c>
      <c r="L306" s="4" t="s">
        <v>1192</v>
      </c>
      <c r="M306" s="4" t="s">
        <v>1146</v>
      </c>
      <c r="N306" s="4" t="s">
        <v>1407</v>
      </c>
      <c r="O306" s="2" t="s">
        <v>1928</v>
      </c>
      <c r="P306" s="2" t="s">
        <v>1583</v>
      </c>
      <c r="Q306" s="4"/>
      <c r="R306" s="102"/>
      <c r="S306" s="102"/>
      <c r="T306" s="3">
        <v>43461</v>
      </c>
      <c r="U306" s="3"/>
      <c r="V306" s="3"/>
      <c r="W306" s="3"/>
      <c r="X306" s="80" t="str">
        <f t="shared" si="46"/>
        <v/>
      </c>
      <c r="Y306" s="80" t="str">
        <f t="shared" si="47"/>
        <v>a</v>
      </c>
      <c r="Z306" s="2"/>
      <c r="AA306" s="77" t="str">
        <f t="shared" si="48"/>
        <v>Open (Progress)</v>
      </c>
      <c r="AB306" s="77">
        <f t="shared" si="41"/>
        <v>2018</v>
      </c>
      <c r="AC306" s="77" t="str">
        <f>IFERROR(VLOOKUP(IF($P306="","",MONTH($I306)),List!$I:$J,2,0),"")</f>
        <v>Nopember</v>
      </c>
      <c r="AD306" s="77" t="str">
        <f>IFERROR(VLOOKUP(F306,List!$D:$E,2,0),"")</f>
        <v>Audit Internal (Harian)</v>
      </c>
      <c r="AE306" s="78">
        <f t="shared" si="42"/>
        <v>0</v>
      </c>
      <c r="AF306" s="77" t="str">
        <f t="shared" si="43"/>
        <v>All</v>
      </c>
      <c r="AG306" s="77" t="str">
        <f t="shared" si="44"/>
        <v/>
      </c>
    </row>
    <row r="307" spans="1:33" s="72" customFormat="1" ht="85.5" x14ac:dyDescent="0.2">
      <c r="A307" s="67">
        <f t="shared" si="49"/>
        <v>302</v>
      </c>
      <c r="B307" s="76">
        <f>COUNTIF($F$6:$F307,$F307)</f>
        <v>149</v>
      </c>
      <c r="C307" s="76" t="str">
        <f t="shared" si="40"/>
        <v>149AIH</v>
      </c>
      <c r="D307" s="76">
        <f>COUNTIF($H$6:$H307,$H307)</f>
        <v>59</v>
      </c>
      <c r="E307" s="76" t="str">
        <f t="shared" si="45"/>
        <v>59Gudang BJ</v>
      </c>
      <c r="F307" s="2" t="s">
        <v>606</v>
      </c>
      <c r="G307" s="22"/>
      <c r="H307" s="2" t="s">
        <v>26</v>
      </c>
      <c r="I307" s="3">
        <v>43417</v>
      </c>
      <c r="J307" s="2" t="s">
        <v>607</v>
      </c>
      <c r="K307" s="2" t="s">
        <v>1097</v>
      </c>
      <c r="L307" s="4" t="s">
        <v>1192</v>
      </c>
      <c r="M307" s="4" t="s">
        <v>1146</v>
      </c>
      <c r="N307" s="4" t="s">
        <v>1408</v>
      </c>
      <c r="O307" s="2" t="s">
        <v>1928</v>
      </c>
      <c r="P307" s="2" t="s">
        <v>1584</v>
      </c>
      <c r="Q307" s="4"/>
      <c r="R307" s="102"/>
      <c r="S307" s="102"/>
      <c r="T307" s="3">
        <v>43461</v>
      </c>
      <c r="U307" s="3"/>
      <c r="V307" s="3"/>
      <c r="W307" s="3"/>
      <c r="X307" s="80" t="str">
        <f t="shared" si="46"/>
        <v/>
      </c>
      <c r="Y307" s="80" t="str">
        <f t="shared" si="47"/>
        <v>a</v>
      </c>
      <c r="Z307" s="2"/>
      <c r="AA307" s="77" t="str">
        <f t="shared" si="48"/>
        <v>Open (Progress)</v>
      </c>
      <c r="AB307" s="77">
        <f t="shared" si="41"/>
        <v>2018</v>
      </c>
      <c r="AC307" s="77" t="str">
        <f>IFERROR(VLOOKUP(IF($P307="","",MONTH($I307)),List!$I:$J,2,0),"")</f>
        <v>Nopember</v>
      </c>
      <c r="AD307" s="77" t="str">
        <f>IFERROR(VLOOKUP(F307,List!$D:$E,2,0),"")</f>
        <v>Audit Internal (Harian)</v>
      </c>
      <c r="AE307" s="78">
        <f t="shared" si="42"/>
        <v>0</v>
      </c>
      <c r="AF307" s="77" t="str">
        <f t="shared" si="43"/>
        <v>All</v>
      </c>
      <c r="AG307" s="77" t="str">
        <f t="shared" si="44"/>
        <v/>
      </c>
    </row>
    <row r="308" spans="1:33" s="72" customFormat="1" ht="114" x14ac:dyDescent="0.2">
      <c r="A308" s="67">
        <f t="shared" si="49"/>
        <v>303</v>
      </c>
      <c r="B308" s="76">
        <f>COUNTIF($F$6:$F308,$F308)</f>
        <v>150</v>
      </c>
      <c r="C308" s="76" t="str">
        <f t="shared" si="40"/>
        <v>150AIH</v>
      </c>
      <c r="D308" s="76">
        <f>COUNTIF($H$6:$H308,$H308)</f>
        <v>60</v>
      </c>
      <c r="E308" s="76" t="str">
        <f t="shared" si="45"/>
        <v>60Gudang BJ</v>
      </c>
      <c r="F308" s="2" t="s">
        <v>606</v>
      </c>
      <c r="G308" s="22"/>
      <c r="H308" s="2" t="s">
        <v>26</v>
      </c>
      <c r="I308" s="3">
        <v>43417</v>
      </c>
      <c r="J308" s="2" t="s">
        <v>607</v>
      </c>
      <c r="K308" s="2" t="s">
        <v>1097</v>
      </c>
      <c r="L308" s="4" t="s">
        <v>1192</v>
      </c>
      <c r="M308" s="4" t="s">
        <v>1146</v>
      </c>
      <c r="N308" s="4" t="s">
        <v>1409</v>
      </c>
      <c r="O308" s="2" t="s">
        <v>1928</v>
      </c>
      <c r="P308" s="2" t="s">
        <v>1585</v>
      </c>
      <c r="Q308" s="4"/>
      <c r="R308" s="102"/>
      <c r="S308" s="102"/>
      <c r="T308" s="3">
        <v>43461</v>
      </c>
      <c r="U308" s="3"/>
      <c r="V308" s="3"/>
      <c r="W308" s="3"/>
      <c r="X308" s="80" t="str">
        <f t="shared" si="46"/>
        <v/>
      </c>
      <c r="Y308" s="80" t="str">
        <f t="shared" si="47"/>
        <v>a</v>
      </c>
      <c r="Z308" s="2"/>
      <c r="AA308" s="77" t="str">
        <f t="shared" si="48"/>
        <v>Open (Progress)</v>
      </c>
      <c r="AB308" s="77">
        <f t="shared" si="41"/>
        <v>2018</v>
      </c>
      <c r="AC308" s="77" t="str">
        <f>IFERROR(VLOOKUP(IF($P308="","",MONTH($I308)),List!$I:$J,2,0),"")</f>
        <v>Nopember</v>
      </c>
      <c r="AD308" s="77" t="str">
        <f>IFERROR(VLOOKUP(F308,List!$D:$E,2,0),"")</f>
        <v>Audit Internal (Harian)</v>
      </c>
      <c r="AE308" s="78">
        <f t="shared" si="42"/>
        <v>0</v>
      </c>
      <c r="AF308" s="77" t="str">
        <f t="shared" si="43"/>
        <v>All</v>
      </c>
      <c r="AG308" s="77" t="str">
        <f t="shared" si="44"/>
        <v/>
      </c>
    </row>
    <row r="309" spans="1:33" s="72" customFormat="1" ht="47.25" x14ac:dyDescent="0.2">
      <c r="A309" s="67">
        <f t="shared" si="49"/>
        <v>304</v>
      </c>
      <c r="B309" s="76">
        <f>COUNTIF($F$6:$F309,$F309)</f>
        <v>151</v>
      </c>
      <c r="C309" s="76" t="str">
        <f t="shared" si="40"/>
        <v>151AIH</v>
      </c>
      <c r="D309" s="76">
        <f>COUNTIF($H$6:$H309,$H309)</f>
        <v>61</v>
      </c>
      <c r="E309" s="76" t="str">
        <f t="shared" si="45"/>
        <v>61Gudang BJ</v>
      </c>
      <c r="F309" s="2" t="s">
        <v>606</v>
      </c>
      <c r="G309" s="22"/>
      <c r="H309" s="2" t="s">
        <v>26</v>
      </c>
      <c r="I309" s="3">
        <v>43417</v>
      </c>
      <c r="J309" s="2" t="s">
        <v>112</v>
      </c>
      <c r="K309" s="2" t="s">
        <v>1097</v>
      </c>
      <c r="L309" s="4" t="s">
        <v>1193</v>
      </c>
      <c r="M309" s="4" t="s">
        <v>1144</v>
      </c>
      <c r="N309" s="4" t="s">
        <v>1410</v>
      </c>
      <c r="O309" s="2" t="s">
        <v>1928</v>
      </c>
      <c r="P309" s="2" t="s">
        <v>1586</v>
      </c>
      <c r="Q309" s="4" t="s">
        <v>1655</v>
      </c>
      <c r="R309" s="102" t="s">
        <v>1969</v>
      </c>
      <c r="S309" s="102" t="s">
        <v>1968</v>
      </c>
      <c r="T309" s="3">
        <v>43472</v>
      </c>
      <c r="U309" s="3"/>
      <c r="V309" s="3"/>
      <c r="W309" s="3"/>
      <c r="X309" s="80" t="str">
        <f t="shared" si="46"/>
        <v/>
      </c>
      <c r="Y309" s="80" t="str">
        <f t="shared" si="47"/>
        <v>a</v>
      </c>
      <c r="Z309" s="2"/>
      <c r="AA309" s="77" t="str">
        <f t="shared" si="48"/>
        <v>Open (Progress)</v>
      </c>
      <c r="AB309" s="77">
        <f t="shared" si="41"/>
        <v>2018</v>
      </c>
      <c r="AC309" s="77" t="str">
        <f>IFERROR(VLOOKUP(IF($P309="","",MONTH($I309)),List!$I:$J,2,0),"")</f>
        <v>Nopember</v>
      </c>
      <c r="AD309" s="77" t="str">
        <f>IFERROR(VLOOKUP(F309,List!$D:$E,2,0),"")</f>
        <v>Audit Internal (Harian)</v>
      </c>
      <c r="AE309" s="78">
        <f t="shared" si="42"/>
        <v>0</v>
      </c>
      <c r="AF309" s="77" t="str">
        <f t="shared" si="43"/>
        <v>All</v>
      </c>
      <c r="AG309" s="77" t="str">
        <f t="shared" si="44"/>
        <v/>
      </c>
    </row>
    <row r="310" spans="1:33" s="72" customFormat="1" ht="57" x14ac:dyDescent="0.2">
      <c r="A310" s="67">
        <f t="shared" si="49"/>
        <v>305</v>
      </c>
      <c r="B310" s="76">
        <f>COUNTIF($F$6:$F310,$F310)</f>
        <v>152</v>
      </c>
      <c r="C310" s="76" t="str">
        <f t="shared" si="40"/>
        <v>152AIH</v>
      </c>
      <c r="D310" s="76">
        <f>COUNTIF($H$6:$H310,$H310)</f>
        <v>62</v>
      </c>
      <c r="E310" s="76" t="str">
        <f t="shared" si="45"/>
        <v>62Gudang BJ</v>
      </c>
      <c r="F310" s="2" t="s">
        <v>606</v>
      </c>
      <c r="G310" s="22"/>
      <c r="H310" s="2" t="s">
        <v>26</v>
      </c>
      <c r="I310" s="3">
        <v>43417</v>
      </c>
      <c r="J310" s="2" t="s">
        <v>607</v>
      </c>
      <c r="K310" s="2" t="s">
        <v>1097</v>
      </c>
      <c r="L310" s="4" t="s">
        <v>1194</v>
      </c>
      <c r="M310" s="4" t="s">
        <v>1195</v>
      </c>
      <c r="N310" s="4" t="s">
        <v>1411</v>
      </c>
      <c r="O310" s="2" t="s">
        <v>1928</v>
      </c>
      <c r="P310" s="2" t="s">
        <v>1587</v>
      </c>
      <c r="Q310" s="4" t="s">
        <v>1657</v>
      </c>
      <c r="R310" s="102" t="s">
        <v>1658</v>
      </c>
      <c r="S310" s="102"/>
      <c r="T310" s="3">
        <v>43498</v>
      </c>
      <c r="U310" s="3">
        <v>43521</v>
      </c>
      <c r="V310" s="3"/>
      <c r="W310" s="3"/>
      <c r="X310" s="80" t="str">
        <f t="shared" si="46"/>
        <v/>
      </c>
      <c r="Y310" s="80" t="str">
        <f t="shared" si="47"/>
        <v>a</v>
      </c>
      <c r="Z310" s="2"/>
      <c r="AA310" s="77" t="str">
        <f t="shared" si="48"/>
        <v>Reschedule 1x</v>
      </c>
      <c r="AB310" s="77">
        <f t="shared" si="41"/>
        <v>2018</v>
      </c>
      <c r="AC310" s="77" t="str">
        <f>IFERROR(VLOOKUP(IF($P310="","",MONTH($I310)),List!$I:$J,2,0),"")</f>
        <v>Nopember</v>
      </c>
      <c r="AD310" s="77" t="str">
        <f>IFERROR(VLOOKUP(F310,List!$D:$E,2,0),"")</f>
        <v>Audit Internal (Harian)</v>
      </c>
      <c r="AE310" s="78">
        <f t="shared" si="42"/>
        <v>0</v>
      </c>
      <c r="AF310" s="77" t="str">
        <f t="shared" si="43"/>
        <v>All</v>
      </c>
      <c r="AG310" s="77" t="str">
        <f t="shared" si="44"/>
        <v/>
      </c>
    </row>
    <row r="311" spans="1:33" s="72" customFormat="1" ht="57" x14ac:dyDescent="0.2">
      <c r="A311" s="67">
        <f t="shared" si="49"/>
        <v>306</v>
      </c>
      <c r="B311" s="76">
        <f>COUNTIF($F$6:$F311,$F311)</f>
        <v>153</v>
      </c>
      <c r="C311" s="76" t="str">
        <f t="shared" si="40"/>
        <v>153AIH</v>
      </c>
      <c r="D311" s="76">
        <f>COUNTIF($H$6:$H311,$H311)</f>
        <v>63</v>
      </c>
      <c r="E311" s="76" t="str">
        <f t="shared" si="45"/>
        <v>63Gudang BJ</v>
      </c>
      <c r="F311" s="2" t="s">
        <v>606</v>
      </c>
      <c r="G311" s="22"/>
      <c r="H311" s="2" t="s">
        <v>26</v>
      </c>
      <c r="I311" s="3">
        <v>43417</v>
      </c>
      <c r="J311" s="2"/>
      <c r="K311" s="2" t="s">
        <v>1097</v>
      </c>
      <c r="L311" s="4" t="s">
        <v>1119</v>
      </c>
      <c r="M311" s="4"/>
      <c r="N311" s="4" t="s">
        <v>1412</v>
      </c>
      <c r="O311" s="2" t="s">
        <v>1926</v>
      </c>
      <c r="P311" s="2"/>
      <c r="Q311" s="4"/>
      <c r="R311" s="102"/>
      <c r="S311" s="102"/>
      <c r="T311" s="3"/>
      <c r="U311" s="3"/>
      <c r="V311" s="3"/>
      <c r="W311" s="3"/>
      <c r="X311" s="80" t="str">
        <f t="shared" si="46"/>
        <v/>
      </c>
      <c r="Y311" s="80" t="str">
        <f t="shared" si="47"/>
        <v/>
      </c>
      <c r="Z311" s="2"/>
      <c r="AA311" s="77" t="str">
        <f t="shared" si="48"/>
        <v/>
      </c>
      <c r="AB311" s="77" t="str">
        <f t="shared" si="41"/>
        <v/>
      </c>
      <c r="AC311" s="77" t="str">
        <f>IFERROR(VLOOKUP(IF($P311="","",MONTH($I311)),List!$I:$J,2,0),"")</f>
        <v/>
      </c>
      <c r="AD311" s="77" t="str">
        <f>IFERROR(VLOOKUP(F311,List!$D:$E,2,0),"")</f>
        <v>Audit Internal (Harian)</v>
      </c>
      <c r="AE311" s="78">
        <f t="shared" si="42"/>
        <v>0</v>
      </c>
      <c r="AF311" s="77" t="str">
        <f t="shared" si="43"/>
        <v/>
      </c>
      <c r="AG311" s="77" t="str">
        <f t="shared" si="44"/>
        <v/>
      </c>
    </row>
    <row r="312" spans="1:33" s="72" customFormat="1" ht="47.25" x14ac:dyDescent="0.2">
      <c r="A312" s="67">
        <f t="shared" si="49"/>
        <v>307</v>
      </c>
      <c r="B312" s="76">
        <f>COUNTIF($F$6:$F312,$F312)</f>
        <v>154</v>
      </c>
      <c r="C312" s="76" t="str">
        <f t="shared" si="40"/>
        <v>154AIH</v>
      </c>
      <c r="D312" s="76">
        <f>COUNTIF($H$6:$H312,$H312)</f>
        <v>64</v>
      </c>
      <c r="E312" s="76" t="str">
        <f t="shared" si="45"/>
        <v>64Gudang BJ</v>
      </c>
      <c r="F312" s="2" t="s">
        <v>606</v>
      </c>
      <c r="G312" s="22"/>
      <c r="H312" s="2" t="s">
        <v>26</v>
      </c>
      <c r="I312" s="3">
        <v>43417</v>
      </c>
      <c r="J312" s="2"/>
      <c r="K312" s="2" t="s">
        <v>1097</v>
      </c>
      <c r="L312" s="4" t="s">
        <v>1196</v>
      </c>
      <c r="M312" s="4"/>
      <c r="N312" s="4" t="s">
        <v>1413</v>
      </c>
      <c r="O312" s="2" t="s">
        <v>1926</v>
      </c>
      <c r="P312" s="2"/>
      <c r="Q312" s="4"/>
      <c r="R312" s="102"/>
      <c r="S312" s="102"/>
      <c r="T312" s="3"/>
      <c r="U312" s="3"/>
      <c r="V312" s="3"/>
      <c r="W312" s="3"/>
      <c r="X312" s="80" t="str">
        <f t="shared" si="46"/>
        <v/>
      </c>
      <c r="Y312" s="80" t="str">
        <f t="shared" si="47"/>
        <v/>
      </c>
      <c r="Z312" s="2"/>
      <c r="AA312" s="77" t="str">
        <f t="shared" si="48"/>
        <v/>
      </c>
      <c r="AB312" s="77" t="str">
        <f t="shared" si="41"/>
        <v/>
      </c>
      <c r="AC312" s="77" t="str">
        <f>IFERROR(VLOOKUP(IF($P312="","",MONTH($I312)),List!$I:$J,2,0),"")</f>
        <v/>
      </c>
      <c r="AD312" s="77" t="str">
        <f>IFERROR(VLOOKUP(F312,List!$D:$E,2,0),"")</f>
        <v>Audit Internal (Harian)</v>
      </c>
      <c r="AE312" s="78">
        <f t="shared" si="42"/>
        <v>0</v>
      </c>
      <c r="AF312" s="77" t="str">
        <f t="shared" si="43"/>
        <v/>
      </c>
      <c r="AG312" s="77" t="str">
        <f t="shared" si="44"/>
        <v/>
      </c>
    </row>
    <row r="313" spans="1:33" s="72" customFormat="1" ht="171" x14ac:dyDescent="0.2">
      <c r="A313" s="67">
        <f t="shared" si="49"/>
        <v>308</v>
      </c>
      <c r="B313" s="76">
        <f>COUNTIF($F$6:$F313,$F313)</f>
        <v>155</v>
      </c>
      <c r="C313" s="76" t="str">
        <f t="shared" si="40"/>
        <v>155AIH</v>
      </c>
      <c r="D313" s="76">
        <f>COUNTIF($H$6:$H313,$H313)</f>
        <v>17</v>
      </c>
      <c r="E313" s="76" t="str">
        <f t="shared" si="45"/>
        <v>17Purchasing</v>
      </c>
      <c r="F313" s="2" t="s">
        <v>606</v>
      </c>
      <c r="G313" s="22"/>
      <c r="H313" s="2" t="s">
        <v>17</v>
      </c>
      <c r="I313" s="3">
        <v>43418</v>
      </c>
      <c r="J313" s="2" t="s">
        <v>607</v>
      </c>
      <c r="K313" s="2" t="s">
        <v>1097</v>
      </c>
      <c r="L313" s="4" t="s">
        <v>1199</v>
      </c>
      <c r="M313" s="4" t="s">
        <v>1200</v>
      </c>
      <c r="N313" s="4" t="s">
        <v>1417</v>
      </c>
      <c r="O313" s="2" t="s">
        <v>1928</v>
      </c>
      <c r="P313" s="2" t="s">
        <v>1588</v>
      </c>
      <c r="Q313" s="4" t="s">
        <v>1659</v>
      </c>
      <c r="R313" s="102" t="s">
        <v>1660</v>
      </c>
      <c r="S313" s="102"/>
      <c r="T313" s="3">
        <v>43427</v>
      </c>
      <c r="U313" s="3">
        <v>43482</v>
      </c>
      <c r="V313" s="3"/>
      <c r="W313" s="3"/>
      <c r="X313" s="80" t="str">
        <f t="shared" si="46"/>
        <v/>
      </c>
      <c r="Y313" s="80" t="str">
        <f t="shared" si="47"/>
        <v>a</v>
      </c>
      <c r="Z313" s="2"/>
      <c r="AA313" s="77" t="str">
        <f t="shared" si="48"/>
        <v>Reschedule 1x</v>
      </c>
      <c r="AB313" s="77">
        <f t="shared" si="41"/>
        <v>2018</v>
      </c>
      <c r="AC313" s="77" t="str">
        <f>IFERROR(VLOOKUP(IF($P313="","",MONTH($I313)),List!$I:$J,2,0),"")</f>
        <v>Nopember</v>
      </c>
      <c r="AD313" s="77" t="str">
        <f>IFERROR(VLOOKUP(F313,List!$D:$E,2,0),"")</f>
        <v>Audit Internal (Harian)</v>
      </c>
      <c r="AE313" s="78">
        <f t="shared" si="42"/>
        <v>0</v>
      </c>
      <c r="AF313" s="77" t="str">
        <f t="shared" si="43"/>
        <v>All</v>
      </c>
      <c r="AG313" s="77" t="str">
        <f t="shared" si="44"/>
        <v/>
      </c>
    </row>
    <row r="314" spans="1:33" s="72" customFormat="1" ht="114" x14ac:dyDescent="0.2">
      <c r="A314" s="67">
        <f t="shared" si="49"/>
        <v>309</v>
      </c>
      <c r="B314" s="76">
        <f>COUNTIF($F$6:$F314,$F314)</f>
        <v>156</v>
      </c>
      <c r="C314" s="76" t="str">
        <f t="shared" si="40"/>
        <v>156AIH</v>
      </c>
      <c r="D314" s="76">
        <f>COUNTIF($H$6:$H314,$H314)</f>
        <v>18</v>
      </c>
      <c r="E314" s="76" t="str">
        <f t="shared" si="45"/>
        <v>18Purchasing</v>
      </c>
      <c r="F314" s="2" t="s">
        <v>606</v>
      </c>
      <c r="G314" s="22"/>
      <c r="H314" s="2" t="s">
        <v>17</v>
      </c>
      <c r="I314" s="3">
        <v>43418</v>
      </c>
      <c r="J314" s="2" t="s">
        <v>112</v>
      </c>
      <c r="K314" s="2" t="s">
        <v>1097</v>
      </c>
      <c r="L314" s="4" t="s">
        <v>1203</v>
      </c>
      <c r="M314" s="4" t="s">
        <v>1204</v>
      </c>
      <c r="N314" s="4" t="s">
        <v>1419</v>
      </c>
      <c r="O314" s="2" t="s">
        <v>1928</v>
      </c>
      <c r="P314" s="2" t="s">
        <v>1589</v>
      </c>
      <c r="Q314" s="4" t="s">
        <v>1661</v>
      </c>
      <c r="R314" s="102" t="s">
        <v>1662</v>
      </c>
      <c r="S314" s="102" t="s">
        <v>1950</v>
      </c>
      <c r="T314" s="3">
        <v>43433</v>
      </c>
      <c r="U314" s="3">
        <v>43495</v>
      </c>
      <c r="V314" s="3"/>
      <c r="W314" s="3"/>
      <c r="X314" s="80" t="str">
        <f t="shared" si="46"/>
        <v/>
      </c>
      <c r="Y314" s="80" t="str">
        <f t="shared" si="47"/>
        <v>a</v>
      </c>
      <c r="Z314" s="2"/>
      <c r="AA314" s="77" t="str">
        <f t="shared" si="48"/>
        <v>Reschedule 1x</v>
      </c>
      <c r="AB314" s="77">
        <f t="shared" si="41"/>
        <v>2018</v>
      </c>
      <c r="AC314" s="77" t="str">
        <f>IFERROR(VLOOKUP(IF($P314="","",MONTH($I314)),List!$I:$J,2,0),"")</f>
        <v>Nopember</v>
      </c>
      <c r="AD314" s="77" t="str">
        <f>IFERROR(VLOOKUP(F314,List!$D:$E,2,0),"")</f>
        <v>Audit Internal (Harian)</v>
      </c>
      <c r="AE314" s="78">
        <f t="shared" si="42"/>
        <v>0</v>
      </c>
      <c r="AF314" s="77" t="str">
        <f t="shared" si="43"/>
        <v>All</v>
      </c>
      <c r="AG314" s="77" t="str">
        <f t="shared" si="44"/>
        <v/>
      </c>
    </row>
    <row r="315" spans="1:33" s="72" customFormat="1" ht="47.25" x14ac:dyDescent="0.2">
      <c r="A315" s="67">
        <f t="shared" si="49"/>
        <v>310</v>
      </c>
      <c r="B315" s="76">
        <f>COUNTIF($F$6:$F315,$F315)</f>
        <v>157</v>
      </c>
      <c r="C315" s="76" t="str">
        <f t="shared" si="40"/>
        <v>157AIH</v>
      </c>
      <c r="D315" s="76">
        <f>COUNTIF($H$6:$H315,$H315)</f>
        <v>19</v>
      </c>
      <c r="E315" s="76" t="str">
        <f t="shared" si="45"/>
        <v>19Purchasing</v>
      </c>
      <c r="F315" s="2" t="s">
        <v>606</v>
      </c>
      <c r="G315" s="22"/>
      <c r="H315" s="2" t="s">
        <v>17</v>
      </c>
      <c r="I315" s="3">
        <v>43418</v>
      </c>
      <c r="J315" s="2"/>
      <c r="K315" s="2" t="s">
        <v>1097</v>
      </c>
      <c r="L315" s="4" t="s">
        <v>1197</v>
      </c>
      <c r="M315" s="4"/>
      <c r="N315" s="4" t="s">
        <v>1414</v>
      </c>
      <c r="O315" s="2" t="s">
        <v>1926</v>
      </c>
      <c r="P315" s="2"/>
      <c r="Q315" s="4"/>
      <c r="R315" s="102"/>
      <c r="S315" s="102"/>
      <c r="T315" s="3"/>
      <c r="U315" s="3"/>
      <c r="V315" s="3"/>
      <c r="W315" s="3"/>
      <c r="X315" s="80" t="str">
        <f t="shared" si="46"/>
        <v/>
      </c>
      <c r="Y315" s="80" t="str">
        <f t="shared" si="47"/>
        <v/>
      </c>
      <c r="Z315" s="2"/>
      <c r="AA315" s="77" t="str">
        <f t="shared" si="48"/>
        <v/>
      </c>
      <c r="AB315" s="77" t="str">
        <f t="shared" si="41"/>
        <v/>
      </c>
      <c r="AC315" s="77" t="str">
        <f>IFERROR(VLOOKUP(IF($P315="","",MONTH($I315)),List!$I:$J,2,0),"")</f>
        <v/>
      </c>
      <c r="AD315" s="77" t="str">
        <f>IFERROR(VLOOKUP(F315,List!$D:$E,2,0),"")</f>
        <v>Audit Internal (Harian)</v>
      </c>
      <c r="AE315" s="78">
        <f t="shared" si="42"/>
        <v>0</v>
      </c>
      <c r="AF315" s="77" t="str">
        <f t="shared" si="43"/>
        <v/>
      </c>
      <c r="AG315" s="77" t="str">
        <f t="shared" si="44"/>
        <v/>
      </c>
    </row>
    <row r="316" spans="1:33" s="72" customFormat="1" ht="47.25" x14ac:dyDescent="0.2">
      <c r="A316" s="67">
        <f t="shared" si="49"/>
        <v>311</v>
      </c>
      <c r="B316" s="76">
        <f>COUNTIF($F$6:$F316,$F316)</f>
        <v>158</v>
      </c>
      <c r="C316" s="76" t="str">
        <f t="shared" si="40"/>
        <v>158AIH</v>
      </c>
      <c r="D316" s="76">
        <f>COUNTIF($H$6:$H316,$H316)</f>
        <v>20</v>
      </c>
      <c r="E316" s="76" t="str">
        <f t="shared" si="45"/>
        <v>20Purchasing</v>
      </c>
      <c r="F316" s="2" t="s">
        <v>606</v>
      </c>
      <c r="G316" s="22"/>
      <c r="H316" s="2" t="s">
        <v>17</v>
      </c>
      <c r="I316" s="3">
        <v>43418</v>
      </c>
      <c r="J316" s="2"/>
      <c r="K316" s="2" t="s">
        <v>1097</v>
      </c>
      <c r="L316" s="4" t="s">
        <v>1198</v>
      </c>
      <c r="M316" s="4" t="s">
        <v>1174</v>
      </c>
      <c r="N316" s="4" t="s">
        <v>1415</v>
      </c>
      <c r="O316" s="2" t="s">
        <v>1926</v>
      </c>
      <c r="P316" s="2"/>
      <c r="Q316" s="4"/>
      <c r="R316" s="102"/>
      <c r="S316" s="102"/>
      <c r="T316" s="3"/>
      <c r="U316" s="3"/>
      <c r="V316" s="3"/>
      <c r="W316" s="3"/>
      <c r="X316" s="80" t="str">
        <f t="shared" si="46"/>
        <v/>
      </c>
      <c r="Y316" s="80" t="str">
        <f t="shared" si="47"/>
        <v/>
      </c>
      <c r="Z316" s="2"/>
      <c r="AA316" s="77" t="str">
        <f t="shared" si="48"/>
        <v/>
      </c>
      <c r="AB316" s="77" t="str">
        <f t="shared" si="41"/>
        <v/>
      </c>
      <c r="AC316" s="77" t="str">
        <f>IFERROR(VLOOKUP(IF($P316="","",MONTH($I316)),List!$I:$J,2,0),"")</f>
        <v/>
      </c>
      <c r="AD316" s="77" t="str">
        <f>IFERROR(VLOOKUP(F316,List!$D:$E,2,0),"")</f>
        <v>Audit Internal (Harian)</v>
      </c>
      <c r="AE316" s="78">
        <f t="shared" si="42"/>
        <v>0</v>
      </c>
      <c r="AF316" s="77" t="str">
        <f t="shared" si="43"/>
        <v/>
      </c>
      <c r="AG316" s="77" t="str">
        <f t="shared" si="44"/>
        <v/>
      </c>
    </row>
    <row r="317" spans="1:33" s="72" customFormat="1" ht="47.25" x14ac:dyDescent="0.2">
      <c r="A317" s="67">
        <f t="shared" si="49"/>
        <v>312</v>
      </c>
      <c r="B317" s="76">
        <f>COUNTIF($F$6:$F317,$F317)</f>
        <v>159</v>
      </c>
      <c r="C317" s="76" t="str">
        <f t="shared" si="40"/>
        <v>159AIH</v>
      </c>
      <c r="D317" s="76">
        <f>COUNTIF($H$6:$H317,$H317)</f>
        <v>21</v>
      </c>
      <c r="E317" s="76" t="str">
        <f t="shared" si="45"/>
        <v>21Purchasing</v>
      </c>
      <c r="F317" s="2" t="s">
        <v>606</v>
      </c>
      <c r="G317" s="22"/>
      <c r="H317" s="2" t="s">
        <v>17</v>
      </c>
      <c r="I317" s="3">
        <v>43418</v>
      </c>
      <c r="J317" s="2"/>
      <c r="K317" s="2" t="s">
        <v>1097</v>
      </c>
      <c r="L317" s="4" t="s">
        <v>1169</v>
      </c>
      <c r="M317" s="4" t="s">
        <v>1170</v>
      </c>
      <c r="N317" s="4" t="s">
        <v>1416</v>
      </c>
      <c r="O317" s="2" t="s">
        <v>1926</v>
      </c>
      <c r="P317" s="2"/>
      <c r="Q317" s="4"/>
      <c r="R317" s="102"/>
      <c r="S317" s="102"/>
      <c r="T317" s="3"/>
      <c r="U317" s="3"/>
      <c r="V317" s="3"/>
      <c r="W317" s="3"/>
      <c r="X317" s="80" t="str">
        <f t="shared" si="46"/>
        <v/>
      </c>
      <c r="Y317" s="80" t="str">
        <f t="shared" si="47"/>
        <v/>
      </c>
      <c r="Z317" s="2"/>
      <c r="AA317" s="77" t="str">
        <f t="shared" si="48"/>
        <v/>
      </c>
      <c r="AB317" s="77" t="str">
        <f t="shared" si="41"/>
        <v/>
      </c>
      <c r="AC317" s="77" t="str">
        <f>IFERROR(VLOOKUP(IF($P317="","",MONTH($I317)),List!$I:$J,2,0),"")</f>
        <v/>
      </c>
      <c r="AD317" s="77" t="str">
        <f>IFERROR(VLOOKUP(F317,List!$D:$E,2,0),"")</f>
        <v>Audit Internal (Harian)</v>
      </c>
      <c r="AE317" s="78">
        <f t="shared" si="42"/>
        <v>0</v>
      </c>
      <c r="AF317" s="77" t="str">
        <f t="shared" si="43"/>
        <v/>
      </c>
      <c r="AG317" s="77" t="str">
        <f t="shared" si="44"/>
        <v/>
      </c>
    </row>
    <row r="318" spans="1:33" s="72" customFormat="1" ht="47.25" x14ac:dyDescent="0.2">
      <c r="A318" s="67">
        <f t="shared" si="49"/>
        <v>313</v>
      </c>
      <c r="B318" s="76">
        <f>COUNTIF($F$6:$F318,$F318)</f>
        <v>160</v>
      </c>
      <c r="C318" s="76" t="str">
        <f t="shared" si="40"/>
        <v>160AIH</v>
      </c>
      <c r="D318" s="76">
        <f>COUNTIF($H$6:$H318,$H318)</f>
        <v>22</v>
      </c>
      <c r="E318" s="76" t="str">
        <f t="shared" si="45"/>
        <v>22Purchasing</v>
      </c>
      <c r="F318" s="2" t="s">
        <v>606</v>
      </c>
      <c r="G318" s="22"/>
      <c r="H318" s="2" t="s">
        <v>17</v>
      </c>
      <c r="I318" s="3">
        <v>43418</v>
      </c>
      <c r="J318" s="2"/>
      <c r="K318" s="2" t="s">
        <v>1097</v>
      </c>
      <c r="L318" s="4" t="s">
        <v>1201</v>
      </c>
      <c r="M318" s="4" t="s">
        <v>1202</v>
      </c>
      <c r="N318" s="4" t="s">
        <v>1418</v>
      </c>
      <c r="O318" s="2" t="s">
        <v>1926</v>
      </c>
      <c r="P318" s="2"/>
      <c r="Q318" s="4"/>
      <c r="R318" s="102"/>
      <c r="S318" s="102"/>
      <c r="T318" s="3"/>
      <c r="U318" s="3"/>
      <c r="V318" s="3"/>
      <c r="W318" s="3"/>
      <c r="X318" s="80" t="str">
        <f t="shared" si="46"/>
        <v/>
      </c>
      <c r="Y318" s="80" t="str">
        <f t="shared" si="47"/>
        <v/>
      </c>
      <c r="Z318" s="2"/>
      <c r="AA318" s="77" t="str">
        <f t="shared" si="48"/>
        <v/>
      </c>
      <c r="AB318" s="77" t="str">
        <f t="shared" si="41"/>
        <v/>
      </c>
      <c r="AC318" s="77" t="str">
        <f>IFERROR(VLOOKUP(IF($P318="","",MONTH($I318)),List!$I:$J,2,0),"")</f>
        <v/>
      </c>
      <c r="AD318" s="77" t="str">
        <f>IFERROR(VLOOKUP(F318,List!$D:$E,2,0),"")</f>
        <v>Audit Internal (Harian)</v>
      </c>
      <c r="AE318" s="78">
        <f t="shared" si="42"/>
        <v>0</v>
      </c>
      <c r="AF318" s="77" t="str">
        <f t="shared" si="43"/>
        <v/>
      </c>
      <c r="AG318" s="77" t="str">
        <f t="shared" si="44"/>
        <v/>
      </c>
    </row>
    <row r="319" spans="1:33" s="72" customFormat="1" ht="47.25" x14ac:dyDescent="0.2">
      <c r="A319" s="67">
        <f t="shared" si="49"/>
        <v>314</v>
      </c>
      <c r="B319" s="76">
        <f>COUNTIF($F$6:$F319,$F319)</f>
        <v>161</v>
      </c>
      <c r="C319" s="76" t="str">
        <f t="shared" si="40"/>
        <v>161AIH</v>
      </c>
      <c r="D319" s="76">
        <f>COUNTIF($H$6:$H319,$H319)</f>
        <v>23</v>
      </c>
      <c r="E319" s="76" t="str">
        <f t="shared" si="45"/>
        <v>23Purchasing</v>
      </c>
      <c r="F319" s="2" t="s">
        <v>606</v>
      </c>
      <c r="G319" s="22"/>
      <c r="H319" s="2" t="s">
        <v>17</v>
      </c>
      <c r="I319" s="3">
        <v>43418</v>
      </c>
      <c r="J319" s="2"/>
      <c r="K319" s="2" t="s">
        <v>1097</v>
      </c>
      <c r="L319" s="4" t="s">
        <v>1205</v>
      </c>
      <c r="M319" s="4" t="s">
        <v>1206</v>
      </c>
      <c r="N319" s="4" t="s">
        <v>1420</v>
      </c>
      <c r="O319" s="2" t="s">
        <v>1926</v>
      </c>
      <c r="P319" s="2"/>
      <c r="Q319" s="4"/>
      <c r="R319" s="102"/>
      <c r="S319" s="102"/>
      <c r="T319" s="3"/>
      <c r="U319" s="3"/>
      <c r="V319" s="3"/>
      <c r="W319" s="3"/>
      <c r="X319" s="80" t="str">
        <f t="shared" si="46"/>
        <v/>
      </c>
      <c r="Y319" s="80" t="str">
        <f t="shared" si="47"/>
        <v/>
      </c>
      <c r="Z319" s="2"/>
      <c r="AA319" s="77" t="str">
        <f t="shared" si="48"/>
        <v/>
      </c>
      <c r="AB319" s="77" t="str">
        <f t="shared" si="41"/>
        <v/>
      </c>
      <c r="AC319" s="77" t="str">
        <f>IFERROR(VLOOKUP(IF($P319="","",MONTH($I319)),List!$I:$J,2,0),"")</f>
        <v/>
      </c>
      <c r="AD319" s="77" t="str">
        <f>IFERROR(VLOOKUP(F319,List!$D:$E,2,0),"")</f>
        <v>Audit Internal (Harian)</v>
      </c>
      <c r="AE319" s="78">
        <f t="shared" si="42"/>
        <v>0</v>
      </c>
      <c r="AF319" s="77" t="str">
        <f t="shared" si="43"/>
        <v/>
      </c>
      <c r="AG319" s="77" t="str">
        <f t="shared" si="44"/>
        <v/>
      </c>
    </row>
    <row r="320" spans="1:33" s="72" customFormat="1" ht="57" x14ac:dyDescent="0.2">
      <c r="A320" s="67">
        <f t="shared" si="49"/>
        <v>315</v>
      </c>
      <c r="B320" s="76">
        <f>COUNTIF($F$6:$F320,$F320)</f>
        <v>162</v>
      </c>
      <c r="C320" s="76" t="str">
        <f t="shared" si="40"/>
        <v>162AIH</v>
      </c>
      <c r="D320" s="76">
        <f>COUNTIF($H$6:$H320,$H320)</f>
        <v>16</v>
      </c>
      <c r="E320" s="76" t="str">
        <f t="shared" si="45"/>
        <v>16QC</v>
      </c>
      <c r="F320" s="2" t="s">
        <v>606</v>
      </c>
      <c r="G320" s="22"/>
      <c r="H320" s="2" t="s">
        <v>25</v>
      </c>
      <c r="I320" s="3">
        <v>43420</v>
      </c>
      <c r="J320" s="2" t="s">
        <v>112</v>
      </c>
      <c r="K320" s="2" t="s">
        <v>1097</v>
      </c>
      <c r="L320" s="4" t="s">
        <v>1207</v>
      </c>
      <c r="M320" s="4"/>
      <c r="N320" s="4" t="s">
        <v>1422</v>
      </c>
      <c r="O320" s="2" t="s">
        <v>1928</v>
      </c>
      <c r="P320" s="2" t="s">
        <v>1590</v>
      </c>
      <c r="Q320" s="4" t="s">
        <v>1663</v>
      </c>
      <c r="R320" s="102" t="s">
        <v>1664</v>
      </c>
      <c r="S320" s="102"/>
      <c r="T320" s="3">
        <v>43453</v>
      </c>
      <c r="U320" s="3">
        <v>43521</v>
      </c>
      <c r="V320" s="3"/>
      <c r="W320" s="3"/>
      <c r="X320" s="80" t="str">
        <f t="shared" si="46"/>
        <v/>
      </c>
      <c r="Y320" s="80" t="str">
        <f t="shared" si="47"/>
        <v>a</v>
      </c>
      <c r="Z320" s="2"/>
      <c r="AA320" s="77" t="str">
        <f t="shared" si="48"/>
        <v>Reschedule 1x</v>
      </c>
      <c r="AB320" s="77">
        <f t="shared" si="41"/>
        <v>2018</v>
      </c>
      <c r="AC320" s="77" t="str">
        <f>IFERROR(VLOOKUP(IF($P320="","",MONTH($I320)),List!$I:$J,2,0),"")</f>
        <v>Nopember</v>
      </c>
      <c r="AD320" s="77" t="str">
        <f>IFERROR(VLOOKUP(F320,List!$D:$E,2,0),"")</f>
        <v>Audit Internal (Harian)</v>
      </c>
      <c r="AE320" s="78">
        <f t="shared" si="42"/>
        <v>0</v>
      </c>
      <c r="AF320" s="77" t="str">
        <f t="shared" si="43"/>
        <v>All</v>
      </c>
      <c r="AG320" s="77" t="str">
        <f t="shared" si="44"/>
        <v/>
      </c>
    </row>
    <row r="321" spans="1:33" s="72" customFormat="1" ht="42.75" x14ac:dyDescent="0.2">
      <c r="A321" s="67">
        <f t="shared" si="49"/>
        <v>316</v>
      </c>
      <c r="B321" s="76">
        <f>COUNTIF($F$6:$F321,$F321)</f>
        <v>163</v>
      </c>
      <c r="C321" s="76" t="str">
        <f t="shared" ref="C321:C384" si="50">$B321&amp;$F321</f>
        <v>163AIH</v>
      </c>
      <c r="D321" s="76">
        <f>COUNTIF($H$6:$H321,$H321)</f>
        <v>17</v>
      </c>
      <c r="E321" s="76" t="str">
        <f t="shared" si="45"/>
        <v>17QC</v>
      </c>
      <c r="F321" s="2" t="s">
        <v>606</v>
      </c>
      <c r="G321" s="22"/>
      <c r="H321" s="2" t="s">
        <v>25</v>
      </c>
      <c r="I321" s="3">
        <v>43420</v>
      </c>
      <c r="J321" s="2"/>
      <c r="K321" s="2" t="s">
        <v>1097</v>
      </c>
      <c r="L321" s="4" t="s">
        <v>1102</v>
      </c>
      <c r="M321" s="4"/>
      <c r="N321" s="4" t="s">
        <v>1421</v>
      </c>
      <c r="O321" s="2" t="s">
        <v>1926</v>
      </c>
      <c r="P321" s="2"/>
      <c r="Q321" s="4"/>
      <c r="R321" s="102"/>
      <c r="S321" s="102"/>
      <c r="T321" s="3"/>
      <c r="U321" s="3"/>
      <c r="V321" s="3"/>
      <c r="W321" s="3"/>
      <c r="X321" s="80" t="str">
        <f t="shared" si="46"/>
        <v/>
      </c>
      <c r="Y321" s="80" t="str">
        <f t="shared" si="47"/>
        <v/>
      </c>
      <c r="Z321" s="2"/>
      <c r="AA321" s="77" t="str">
        <f t="shared" si="48"/>
        <v/>
      </c>
      <c r="AB321" s="77" t="str">
        <f t="shared" ref="AB321:AB384" si="51">IF($P321="","",YEAR($I321))</f>
        <v/>
      </c>
      <c r="AC321" s="77" t="str">
        <f>IFERROR(VLOOKUP(IF($P321="","",MONTH($I321)),List!$I:$J,2,0),"")</f>
        <v/>
      </c>
      <c r="AD321" s="77" t="str">
        <f>IFERROR(VLOOKUP(F321,List!$D:$E,2,0),"")</f>
        <v>Audit Internal (Harian)</v>
      </c>
      <c r="AE321" s="78">
        <f t="shared" ref="AE321:AE384" si="52">IF($AA321="Close",IF(COUNTA($T321:$V321)=1,1,IF(COUNTA($T321:$V321)=2,0.5,0%)),0)</f>
        <v>0</v>
      </c>
      <c r="AF321" s="77" t="str">
        <f t="shared" ref="AF321:AF384" si="53">IF(AC321="","","All")</f>
        <v/>
      </c>
      <c r="AG321" s="77" t="str">
        <f t="shared" ref="AG321:AG384" si="54">IF(W321="","",IF(AA321="Close",IF(COUNTA($T321:$V321)=1,"Open (Progress)",IF(COUNTA($T321:$V321)=2,"Reschedule 1x",IF(COUNTA($T321:$V321)=3,"Reschedule 2x","")))))</f>
        <v/>
      </c>
    </row>
    <row r="322" spans="1:33" s="72" customFormat="1" ht="57" x14ac:dyDescent="0.2">
      <c r="A322" s="67">
        <f t="shared" si="49"/>
        <v>317</v>
      </c>
      <c r="B322" s="76">
        <f>COUNTIF($F$6:$F322,$F322)</f>
        <v>164</v>
      </c>
      <c r="C322" s="76" t="str">
        <f t="shared" si="50"/>
        <v>164AIH</v>
      </c>
      <c r="D322" s="76">
        <f>COUNTIF($H$6:$H322,$H322)</f>
        <v>18</v>
      </c>
      <c r="E322" s="76" t="str">
        <f t="shared" ref="E322:E385" si="55">$D322&amp;$H322</f>
        <v>18QC</v>
      </c>
      <c r="F322" s="2" t="s">
        <v>606</v>
      </c>
      <c r="G322" s="22"/>
      <c r="H322" s="2" t="s">
        <v>25</v>
      </c>
      <c r="I322" s="3">
        <v>43420</v>
      </c>
      <c r="J322" s="2"/>
      <c r="K322" s="2" t="s">
        <v>1097</v>
      </c>
      <c r="L322" s="4" t="s">
        <v>1208</v>
      </c>
      <c r="M322" s="4" t="s">
        <v>1191</v>
      </c>
      <c r="N322" s="4" t="s">
        <v>1423</v>
      </c>
      <c r="O322" s="2" t="s">
        <v>1926</v>
      </c>
      <c r="P322" s="2"/>
      <c r="Q322" s="4"/>
      <c r="R322" s="102"/>
      <c r="S322" s="102"/>
      <c r="T322" s="3"/>
      <c r="U322" s="3"/>
      <c r="V322" s="3"/>
      <c r="W322" s="3"/>
      <c r="X322" s="80" t="str">
        <f t="shared" si="46"/>
        <v/>
      </c>
      <c r="Y322" s="80" t="str">
        <f t="shared" si="47"/>
        <v/>
      </c>
      <c r="Z322" s="2"/>
      <c r="AA322" s="77" t="str">
        <f t="shared" si="48"/>
        <v/>
      </c>
      <c r="AB322" s="77" t="str">
        <f t="shared" si="51"/>
        <v/>
      </c>
      <c r="AC322" s="77" t="str">
        <f>IFERROR(VLOOKUP(IF($P322="","",MONTH($I322)),List!$I:$J,2,0),"")</f>
        <v/>
      </c>
      <c r="AD322" s="77" t="str">
        <f>IFERROR(VLOOKUP(F322,List!$D:$E,2,0),"")</f>
        <v>Audit Internal (Harian)</v>
      </c>
      <c r="AE322" s="78">
        <f t="shared" si="52"/>
        <v>0</v>
      </c>
      <c r="AF322" s="77" t="str">
        <f t="shared" si="53"/>
        <v/>
      </c>
      <c r="AG322" s="77" t="str">
        <f t="shared" si="54"/>
        <v/>
      </c>
    </row>
    <row r="323" spans="1:33" s="72" customFormat="1" ht="42.75" x14ac:dyDescent="0.2">
      <c r="A323" s="67">
        <f t="shared" si="49"/>
        <v>318</v>
      </c>
      <c r="B323" s="76">
        <f>COUNTIF($F$6:$F323,$F323)</f>
        <v>165</v>
      </c>
      <c r="C323" s="76" t="str">
        <f t="shared" si="50"/>
        <v>165AIH</v>
      </c>
      <c r="D323" s="76">
        <f>COUNTIF($H$6:$H323,$H323)</f>
        <v>19</v>
      </c>
      <c r="E323" s="76" t="str">
        <f t="shared" si="55"/>
        <v>19QC</v>
      </c>
      <c r="F323" s="2" t="s">
        <v>606</v>
      </c>
      <c r="G323" s="22"/>
      <c r="H323" s="2" t="s">
        <v>25</v>
      </c>
      <c r="I323" s="3">
        <v>43420</v>
      </c>
      <c r="J323" s="2"/>
      <c r="K323" s="2" t="s">
        <v>1097</v>
      </c>
      <c r="L323" s="4" t="s">
        <v>1209</v>
      </c>
      <c r="M323" s="4" t="s">
        <v>1185</v>
      </c>
      <c r="N323" s="4" t="s">
        <v>1424</v>
      </c>
      <c r="O323" s="2" t="s">
        <v>1926</v>
      </c>
      <c r="P323" s="2"/>
      <c r="Q323" s="4"/>
      <c r="R323" s="102"/>
      <c r="S323" s="102"/>
      <c r="T323" s="3"/>
      <c r="U323" s="3"/>
      <c r="V323" s="3"/>
      <c r="W323" s="3"/>
      <c r="X323" s="80" t="str">
        <f t="shared" si="46"/>
        <v/>
      </c>
      <c r="Y323" s="80" t="str">
        <f t="shared" si="47"/>
        <v/>
      </c>
      <c r="Z323" s="2"/>
      <c r="AA323" s="77" t="str">
        <f t="shared" si="48"/>
        <v/>
      </c>
      <c r="AB323" s="77" t="str">
        <f t="shared" si="51"/>
        <v/>
      </c>
      <c r="AC323" s="77" t="str">
        <f>IFERROR(VLOOKUP(IF($P323="","",MONTH($I323)),List!$I:$J,2,0),"")</f>
        <v/>
      </c>
      <c r="AD323" s="77" t="str">
        <f>IFERROR(VLOOKUP(F323,List!$D:$E,2,0),"")</f>
        <v>Audit Internal (Harian)</v>
      </c>
      <c r="AE323" s="78">
        <f t="shared" si="52"/>
        <v>0</v>
      </c>
      <c r="AF323" s="77" t="str">
        <f t="shared" si="53"/>
        <v/>
      </c>
      <c r="AG323" s="77" t="str">
        <f t="shared" si="54"/>
        <v/>
      </c>
    </row>
    <row r="324" spans="1:33" s="72" customFormat="1" ht="85.5" x14ac:dyDescent="0.2">
      <c r="A324" s="67">
        <f t="shared" si="49"/>
        <v>319</v>
      </c>
      <c r="B324" s="76">
        <f>COUNTIF($F$6:$F324,$F324)</f>
        <v>166</v>
      </c>
      <c r="C324" s="76" t="str">
        <f t="shared" si="50"/>
        <v>166AIH</v>
      </c>
      <c r="D324" s="76">
        <f>COUNTIF($H$6:$H324,$H324)</f>
        <v>15</v>
      </c>
      <c r="E324" s="76" t="str">
        <f t="shared" si="55"/>
        <v>15Prod Copper</v>
      </c>
      <c r="F324" s="2" t="s">
        <v>606</v>
      </c>
      <c r="G324" s="22"/>
      <c r="H324" s="2" t="s">
        <v>22</v>
      </c>
      <c r="I324" s="3">
        <v>43425</v>
      </c>
      <c r="J324" s="2" t="s">
        <v>112</v>
      </c>
      <c r="K324" s="2" t="s">
        <v>1097</v>
      </c>
      <c r="L324" s="4" t="s">
        <v>1216</v>
      </c>
      <c r="M324" s="4" t="s">
        <v>1217</v>
      </c>
      <c r="N324" s="4" t="s">
        <v>1429</v>
      </c>
      <c r="O324" s="2" t="s">
        <v>1928</v>
      </c>
      <c r="P324" s="2" t="s">
        <v>1592</v>
      </c>
      <c r="Q324" s="4" t="s">
        <v>1665</v>
      </c>
      <c r="R324" s="102" t="s">
        <v>1666</v>
      </c>
      <c r="S324" s="102" t="s">
        <v>1921</v>
      </c>
      <c r="T324" s="3">
        <v>43465</v>
      </c>
      <c r="U324" s="3">
        <v>43555</v>
      </c>
      <c r="V324" s="3"/>
      <c r="W324" s="3"/>
      <c r="X324" s="80" t="str">
        <f t="shared" si="46"/>
        <v/>
      </c>
      <c r="Y324" s="80" t="str">
        <f t="shared" si="47"/>
        <v>a</v>
      </c>
      <c r="Z324" s="2"/>
      <c r="AA324" s="77" t="str">
        <f t="shared" si="48"/>
        <v>Reschedule 1x</v>
      </c>
      <c r="AB324" s="77">
        <f t="shared" si="51"/>
        <v>2018</v>
      </c>
      <c r="AC324" s="77" t="str">
        <f>IFERROR(VLOOKUP(IF($P324="","",MONTH($I324)),List!$I:$J,2,0),"")</f>
        <v>Nopember</v>
      </c>
      <c r="AD324" s="77" t="str">
        <f>IFERROR(VLOOKUP(F324,List!$D:$E,2,0),"")</f>
        <v>Audit Internal (Harian)</v>
      </c>
      <c r="AE324" s="78">
        <f t="shared" si="52"/>
        <v>0</v>
      </c>
      <c r="AF324" s="77" t="str">
        <f t="shared" si="53"/>
        <v>All</v>
      </c>
      <c r="AG324" s="77" t="str">
        <f t="shared" si="54"/>
        <v/>
      </c>
    </row>
    <row r="325" spans="1:33" s="72" customFormat="1" ht="99.75" x14ac:dyDescent="0.2">
      <c r="A325" s="67">
        <f t="shared" si="49"/>
        <v>320</v>
      </c>
      <c r="B325" s="76">
        <f>COUNTIF($F$6:$F325,$F325)</f>
        <v>167</v>
      </c>
      <c r="C325" s="76" t="str">
        <f t="shared" si="50"/>
        <v>167AIH</v>
      </c>
      <c r="D325" s="76">
        <f>COUNTIF($H$6:$H325,$H325)</f>
        <v>16</v>
      </c>
      <c r="E325" s="76" t="str">
        <f t="shared" si="55"/>
        <v>16Prod Copper</v>
      </c>
      <c r="F325" s="2" t="s">
        <v>606</v>
      </c>
      <c r="G325" s="22"/>
      <c r="H325" s="2" t="s">
        <v>22</v>
      </c>
      <c r="I325" s="3">
        <v>43425</v>
      </c>
      <c r="J325" s="2" t="s">
        <v>112</v>
      </c>
      <c r="K325" s="2" t="s">
        <v>1097</v>
      </c>
      <c r="L325" s="4" t="s">
        <v>1219</v>
      </c>
      <c r="M325" s="4"/>
      <c r="N325" s="4" t="s">
        <v>1432</v>
      </c>
      <c r="O325" s="2" t="s">
        <v>1928</v>
      </c>
      <c r="P325" s="2" t="s">
        <v>1593</v>
      </c>
      <c r="Q325" s="4" t="s">
        <v>1667</v>
      </c>
      <c r="R325" s="102" t="s">
        <v>1668</v>
      </c>
      <c r="S325" s="102" t="s">
        <v>1914</v>
      </c>
      <c r="T325" s="3">
        <v>43431</v>
      </c>
      <c r="U325" s="3">
        <v>43524</v>
      </c>
      <c r="V325" s="3"/>
      <c r="W325" s="3"/>
      <c r="X325" s="80" t="str">
        <f t="shared" si="46"/>
        <v/>
      </c>
      <c r="Y325" s="80" t="str">
        <f t="shared" si="47"/>
        <v>a</v>
      </c>
      <c r="Z325" s="2"/>
      <c r="AA325" s="77" t="str">
        <f t="shared" si="48"/>
        <v>Reschedule 1x</v>
      </c>
      <c r="AB325" s="77">
        <f t="shared" si="51"/>
        <v>2018</v>
      </c>
      <c r="AC325" s="77" t="str">
        <f>IFERROR(VLOOKUP(IF($P325="","",MONTH($I325)),List!$I:$J,2,0),"")</f>
        <v>Nopember</v>
      </c>
      <c r="AD325" s="77" t="str">
        <f>IFERROR(VLOOKUP(F325,List!$D:$E,2,0),"")</f>
        <v>Audit Internal (Harian)</v>
      </c>
      <c r="AE325" s="78">
        <f t="shared" si="52"/>
        <v>0</v>
      </c>
      <c r="AF325" s="77" t="str">
        <f t="shared" si="53"/>
        <v>All</v>
      </c>
      <c r="AG325" s="77" t="str">
        <f t="shared" si="54"/>
        <v/>
      </c>
    </row>
    <row r="326" spans="1:33" s="72" customFormat="1" ht="71.25" x14ac:dyDescent="0.2">
      <c r="A326" s="67">
        <f t="shared" si="49"/>
        <v>321</v>
      </c>
      <c r="B326" s="76">
        <f>COUNTIF($F$6:$F326,$F326)</f>
        <v>168</v>
      </c>
      <c r="C326" s="76" t="str">
        <f t="shared" si="50"/>
        <v>168AIH</v>
      </c>
      <c r="D326" s="76">
        <f>COUNTIF($H$6:$H326,$H326)</f>
        <v>17</v>
      </c>
      <c r="E326" s="76" t="str">
        <f t="shared" si="55"/>
        <v>17PPIC</v>
      </c>
      <c r="F326" s="2" t="s">
        <v>606</v>
      </c>
      <c r="G326" s="22"/>
      <c r="H326" s="2" t="s">
        <v>20</v>
      </c>
      <c r="I326" s="3">
        <v>43425</v>
      </c>
      <c r="J326" s="2" t="s">
        <v>112</v>
      </c>
      <c r="K326" s="2" t="s">
        <v>1097</v>
      </c>
      <c r="L326" s="4" t="s">
        <v>1151</v>
      </c>
      <c r="M326" s="4" t="s">
        <v>1210</v>
      </c>
      <c r="N326" s="4" t="s">
        <v>1425</v>
      </c>
      <c r="O326" s="2" t="s">
        <v>1928</v>
      </c>
      <c r="P326" s="2" t="s">
        <v>1591</v>
      </c>
      <c r="Q326" s="4"/>
      <c r="R326" s="102"/>
      <c r="S326" s="102"/>
      <c r="T326" s="3">
        <v>43431</v>
      </c>
      <c r="U326" s="3">
        <v>43566</v>
      </c>
      <c r="V326" s="3"/>
      <c r="W326" s="3"/>
      <c r="X326" s="80" t="str">
        <f t="shared" ref="X326:X389" si="56">IF(W326="","",IF(W326&gt;0,"a",""))</f>
        <v/>
      </c>
      <c r="Y326" s="80" t="str">
        <f t="shared" ref="Y326:Y389" si="57">IF(P326="","",IF(W326&gt;0,"","a"))</f>
        <v>a</v>
      </c>
      <c r="Z326" s="2"/>
      <c r="AA326" s="77" t="str">
        <f t="shared" ref="AA326:AA389" si="58">IF($P326="","",IF(COUNT($T326:$W326)=0,"Belum Ada Tanggal Target",IF(W326&gt;0,"Close",IF(COUNTA($T326:$V326)=1,"Open (Progress)",IF(COUNTA($T326:$V326)=2,"Reschedule 1x",IF(COUNTA($T326:$V326)=3,"Reschedule 2x"))))))</f>
        <v>Reschedule 1x</v>
      </c>
      <c r="AB326" s="77">
        <f t="shared" si="51"/>
        <v>2018</v>
      </c>
      <c r="AC326" s="77" t="str">
        <f>IFERROR(VLOOKUP(IF($P326="","",MONTH($I326)),List!$I:$J,2,0),"")</f>
        <v>Nopember</v>
      </c>
      <c r="AD326" s="77" t="str">
        <f>IFERROR(VLOOKUP(F326,List!$D:$E,2,0),"")</f>
        <v>Audit Internal (Harian)</v>
      </c>
      <c r="AE326" s="78">
        <f t="shared" si="52"/>
        <v>0</v>
      </c>
      <c r="AF326" s="77" t="str">
        <f t="shared" si="53"/>
        <v>All</v>
      </c>
      <c r="AG326" s="77" t="str">
        <f t="shared" si="54"/>
        <v/>
      </c>
    </row>
    <row r="327" spans="1:33" s="72" customFormat="1" ht="63" x14ac:dyDescent="0.2">
      <c r="A327" s="67">
        <f t="shared" si="49"/>
        <v>322</v>
      </c>
      <c r="B327" s="76">
        <f>COUNTIF($F$6:$F327,$F327)</f>
        <v>169</v>
      </c>
      <c r="C327" s="76" t="str">
        <f t="shared" si="50"/>
        <v>169AIH</v>
      </c>
      <c r="D327" s="76">
        <f>COUNTIF($H$6:$H327,$H327)</f>
        <v>17</v>
      </c>
      <c r="E327" s="76" t="str">
        <f t="shared" si="55"/>
        <v>17Prod Copper</v>
      </c>
      <c r="F327" s="2" t="s">
        <v>606</v>
      </c>
      <c r="G327" s="22"/>
      <c r="H327" s="2" t="s">
        <v>22</v>
      </c>
      <c r="I327" s="3">
        <v>43425</v>
      </c>
      <c r="J327" s="2"/>
      <c r="K327" s="2" t="s">
        <v>1097</v>
      </c>
      <c r="L327" s="4" t="s">
        <v>1211</v>
      </c>
      <c r="M327" s="4"/>
      <c r="N327" s="4" t="s">
        <v>1426</v>
      </c>
      <c r="O327" s="2" t="s">
        <v>1926</v>
      </c>
      <c r="P327" s="2"/>
      <c r="Q327" s="4"/>
      <c r="R327" s="102"/>
      <c r="S327" s="102"/>
      <c r="T327" s="3"/>
      <c r="U327" s="3"/>
      <c r="V327" s="3"/>
      <c r="W327" s="3"/>
      <c r="X327" s="80" t="str">
        <f t="shared" si="56"/>
        <v/>
      </c>
      <c r="Y327" s="80" t="str">
        <f t="shared" si="57"/>
        <v/>
      </c>
      <c r="Z327" s="2"/>
      <c r="AA327" s="77" t="str">
        <f t="shared" si="58"/>
        <v/>
      </c>
      <c r="AB327" s="77" t="str">
        <f t="shared" si="51"/>
        <v/>
      </c>
      <c r="AC327" s="77" t="str">
        <f>IFERROR(VLOOKUP(IF($P327="","",MONTH($I327)),List!$I:$J,2,0),"")</f>
        <v/>
      </c>
      <c r="AD327" s="77" t="str">
        <f>IFERROR(VLOOKUP(F327,List!$D:$E,2,0),"")</f>
        <v>Audit Internal (Harian)</v>
      </c>
      <c r="AE327" s="78">
        <f t="shared" si="52"/>
        <v>0</v>
      </c>
      <c r="AF327" s="77" t="str">
        <f t="shared" si="53"/>
        <v/>
      </c>
      <c r="AG327" s="77" t="str">
        <f t="shared" si="54"/>
        <v/>
      </c>
    </row>
    <row r="328" spans="1:33" s="72" customFormat="1" ht="63" x14ac:dyDescent="0.2">
      <c r="A328" s="67">
        <f t="shared" ref="A328:A391" si="59">A327+1</f>
        <v>323</v>
      </c>
      <c r="B328" s="76">
        <f>COUNTIF($F$6:$F328,$F328)</f>
        <v>170</v>
      </c>
      <c r="C328" s="76" t="str">
        <f t="shared" si="50"/>
        <v>170AIH</v>
      </c>
      <c r="D328" s="76">
        <f>COUNTIF($H$6:$H328,$H328)</f>
        <v>18</v>
      </c>
      <c r="E328" s="76" t="str">
        <f t="shared" si="55"/>
        <v>18Prod Copper</v>
      </c>
      <c r="F328" s="2" t="s">
        <v>606</v>
      </c>
      <c r="G328" s="22"/>
      <c r="H328" s="2" t="s">
        <v>22</v>
      </c>
      <c r="I328" s="3">
        <v>43425</v>
      </c>
      <c r="J328" s="2"/>
      <c r="K328" s="2" t="s">
        <v>1097</v>
      </c>
      <c r="L328" s="4" t="s">
        <v>1212</v>
      </c>
      <c r="M328" s="4" t="s">
        <v>1213</v>
      </c>
      <c r="N328" s="4" t="s">
        <v>1427</v>
      </c>
      <c r="O328" s="2" t="s">
        <v>1926</v>
      </c>
      <c r="P328" s="2"/>
      <c r="Q328" s="4"/>
      <c r="R328" s="102"/>
      <c r="S328" s="102"/>
      <c r="T328" s="3"/>
      <c r="U328" s="3"/>
      <c r="V328" s="3"/>
      <c r="W328" s="3"/>
      <c r="X328" s="80" t="str">
        <f t="shared" si="56"/>
        <v/>
      </c>
      <c r="Y328" s="80" t="str">
        <f t="shared" si="57"/>
        <v/>
      </c>
      <c r="Z328" s="2"/>
      <c r="AA328" s="77" t="str">
        <f t="shared" si="58"/>
        <v/>
      </c>
      <c r="AB328" s="77" t="str">
        <f t="shared" si="51"/>
        <v/>
      </c>
      <c r="AC328" s="77" t="str">
        <f>IFERROR(VLOOKUP(IF($P328="","",MONTH($I328)),List!$I:$J,2,0),"")</f>
        <v/>
      </c>
      <c r="AD328" s="77" t="str">
        <f>IFERROR(VLOOKUP(F328,List!$D:$E,2,0),"")</f>
        <v>Audit Internal (Harian)</v>
      </c>
      <c r="AE328" s="78">
        <f t="shared" si="52"/>
        <v>0</v>
      </c>
      <c r="AF328" s="77" t="str">
        <f t="shared" si="53"/>
        <v/>
      </c>
      <c r="AG328" s="77" t="str">
        <f t="shared" si="54"/>
        <v/>
      </c>
    </row>
    <row r="329" spans="1:33" s="72" customFormat="1" ht="63" x14ac:dyDescent="0.2">
      <c r="A329" s="67">
        <f t="shared" si="59"/>
        <v>324</v>
      </c>
      <c r="B329" s="76">
        <f>COUNTIF($F$6:$F329,$F329)</f>
        <v>171</v>
      </c>
      <c r="C329" s="76" t="str">
        <f t="shared" si="50"/>
        <v>171AIH</v>
      </c>
      <c r="D329" s="76">
        <f>COUNTIF($H$6:$H329,$H329)</f>
        <v>19</v>
      </c>
      <c r="E329" s="76" t="str">
        <f t="shared" si="55"/>
        <v>19Prod Copper</v>
      </c>
      <c r="F329" s="2" t="s">
        <v>606</v>
      </c>
      <c r="G329" s="22"/>
      <c r="H329" s="2" t="s">
        <v>22</v>
      </c>
      <c r="I329" s="3">
        <v>43425</v>
      </c>
      <c r="J329" s="2"/>
      <c r="K329" s="2" t="s">
        <v>1097</v>
      </c>
      <c r="L329" s="4" t="s">
        <v>1214</v>
      </c>
      <c r="M329" s="4" t="s">
        <v>1215</v>
      </c>
      <c r="N329" s="4" t="s">
        <v>1428</v>
      </c>
      <c r="O329" s="2" t="s">
        <v>1926</v>
      </c>
      <c r="P329" s="2"/>
      <c r="Q329" s="4"/>
      <c r="R329" s="102"/>
      <c r="S329" s="102"/>
      <c r="T329" s="3"/>
      <c r="U329" s="3"/>
      <c r="V329" s="3"/>
      <c r="W329" s="3"/>
      <c r="X329" s="80" t="str">
        <f t="shared" si="56"/>
        <v/>
      </c>
      <c r="Y329" s="80" t="str">
        <f t="shared" si="57"/>
        <v/>
      </c>
      <c r="Z329" s="2"/>
      <c r="AA329" s="77" t="str">
        <f t="shared" si="58"/>
        <v/>
      </c>
      <c r="AB329" s="77" t="str">
        <f t="shared" si="51"/>
        <v/>
      </c>
      <c r="AC329" s="77" t="str">
        <f>IFERROR(VLOOKUP(IF($P329="","",MONTH($I329)),List!$I:$J,2,0),"")</f>
        <v/>
      </c>
      <c r="AD329" s="77" t="str">
        <f>IFERROR(VLOOKUP(F329,List!$D:$E,2,0),"")</f>
        <v>Audit Internal (Harian)</v>
      </c>
      <c r="AE329" s="78">
        <f t="shared" si="52"/>
        <v>0</v>
      </c>
      <c r="AF329" s="77" t="str">
        <f t="shared" si="53"/>
        <v/>
      </c>
      <c r="AG329" s="77" t="str">
        <f t="shared" si="54"/>
        <v/>
      </c>
    </row>
    <row r="330" spans="1:33" s="72" customFormat="1" ht="71.25" x14ac:dyDescent="0.2">
      <c r="A330" s="67">
        <f t="shared" si="59"/>
        <v>325</v>
      </c>
      <c r="B330" s="76">
        <f>COUNTIF($F$6:$F330,$F330)</f>
        <v>172</v>
      </c>
      <c r="C330" s="76" t="str">
        <f t="shared" si="50"/>
        <v>172AIH</v>
      </c>
      <c r="D330" s="76">
        <f>COUNTIF($H$6:$H330,$H330)</f>
        <v>20</v>
      </c>
      <c r="E330" s="76" t="str">
        <f t="shared" si="55"/>
        <v>20Prod Copper</v>
      </c>
      <c r="F330" s="2" t="s">
        <v>606</v>
      </c>
      <c r="G330" s="22"/>
      <c r="H330" s="2" t="s">
        <v>22</v>
      </c>
      <c r="I330" s="3">
        <v>43425</v>
      </c>
      <c r="J330" s="2"/>
      <c r="K330" s="2" t="s">
        <v>1097</v>
      </c>
      <c r="L330" s="4" t="s">
        <v>1175</v>
      </c>
      <c r="M330" s="4"/>
      <c r="N330" s="4" t="s">
        <v>1430</v>
      </c>
      <c r="O330" s="2" t="s">
        <v>1926</v>
      </c>
      <c r="P330" s="2"/>
      <c r="Q330" s="4"/>
      <c r="R330" s="102"/>
      <c r="S330" s="102"/>
      <c r="T330" s="3"/>
      <c r="U330" s="3"/>
      <c r="V330" s="3"/>
      <c r="W330" s="3"/>
      <c r="X330" s="80" t="str">
        <f t="shared" si="56"/>
        <v/>
      </c>
      <c r="Y330" s="80" t="str">
        <f t="shared" si="57"/>
        <v/>
      </c>
      <c r="Z330" s="2"/>
      <c r="AA330" s="77" t="str">
        <f t="shared" si="58"/>
        <v/>
      </c>
      <c r="AB330" s="77" t="str">
        <f t="shared" si="51"/>
        <v/>
      </c>
      <c r="AC330" s="77" t="str">
        <f>IFERROR(VLOOKUP(IF($P330="","",MONTH($I330)),List!$I:$J,2,0),"")</f>
        <v/>
      </c>
      <c r="AD330" s="77" t="str">
        <f>IFERROR(VLOOKUP(F330,List!$D:$E,2,0),"")</f>
        <v>Audit Internal (Harian)</v>
      </c>
      <c r="AE330" s="78">
        <f t="shared" si="52"/>
        <v>0</v>
      </c>
      <c r="AF330" s="77" t="str">
        <f t="shared" si="53"/>
        <v/>
      </c>
      <c r="AG330" s="77" t="str">
        <f t="shared" si="54"/>
        <v/>
      </c>
    </row>
    <row r="331" spans="1:33" s="72" customFormat="1" ht="63" x14ac:dyDescent="0.2">
      <c r="A331" s="67">
        <f t="shared" si="59"/>
        <v>326</v>
      </c>
      <c r="B331" s="76">
        <f>COUNTIF($F$6:$F331,$F331)</f>
        <v>173</v>
      </c>
      <c r="C331" s="76" t="str">
        <f t="shared" si="50"/>
        <v>173AIH</v>
      </c>
      <c r="D331" s="76">
        <f>COUNTIF($H$6:$H331,$H331)</f>
        <v>21</v>
      </c>
      <c r="E331" s="76" t="str">
        <f t="shared" si="55"/>
        <v>21Prod Copper</v>
      </c>
      <c r="F331" s="2" t="s">
        <v>606</v>
      </c>
      <c r="G331" s="22"/>
      <c r="H331" s="2" t="s">
        <v>22</v>
      </c>
      <c r="I331" s="3">
        <v>43425</v>
      </c>
      <c r="J331" s="2"/>
      <c r="K331" s="2" t="s">
        <v>1097</v>
      </c>
      <c r="L331" s="4" t="s">
        <v>1218</v>
      </c>
      <c r="M331" s="4"/>
      <c r="N331" s="4" t="s">
        <v>1431</v>
      </c>
      <c r="O331" s="2" t="s">
        <v>1926</v>
      </c>
      <c r="P331" s="2"/>
      <c r="Q331" s="4"/>
      <c r="R331" s="102"/>
      <c r="S331" s="102"/>
      <c r="T331" s="3"/>
      <c r="U331" s="3"/>
      <c r="V331" s="3"/>
      <c r="W331" s="3"/>
      <c r="X331" s="80" t="str">
        <f t="shared" si="56"/>
        <v/>
      </c>
      <c r="Y331" s="80" t="str">
        <f t="shared" si="57"/>
        <v/>
      </c>
      <c r="Z331" s="2"/>
      <c r="AA331" s="77" t="str">
        <f t="shared" si="58"/>
        <v/>
      </c>
      <c r="AB331" s="77" t="str">
        <f t="shared" si="51"/>
        <v/>
      </c>
      <c r="AC331" s="77" t="str">
        <f>IFERROR(VLOOKUP(IF($P331="","",MONTH($I331)),List!$I:$J,2,0),"")</f>
        <v/>
      </c>
      <c r="AD331" s="77" t="str">
        <f>IFERROR(VLOOKUP(F331,List!$D:$E,2,0),"")</f>
        <v>Audit Internal (Harian)</v>
      </c>
      <c r="AE331" s="78">
        <f t="shared" si="52"/>
        <v>0</v>
      </c>
      <c r="AF331" s="77" t="str">
        <f t="shared" si="53"/>
        <v/>
      </c>
      <c r="AG331" s="77" t="str">
        <f t="shared" si="54"/>
        <v/>
      </c>
    </row>
    <row r="332" spans="1:33" s="72" customFormat="1" ht="63" x14ac:dyDescent="0.2">
      <c r="A332" s="67">
        <f t="shared" si="59"/>
        <v>327</v>
      </c>
      <c r="B332" s="76">
        <f>COUNTIF($F$6:$F332,$F332)</f>
        <v>174</v>
      </c>
      <c r="C332" s="76" t="str">
        <f t="shared" si="50"/>
        <v>174AIH</v>
      </c>
      <c r="D332" s="76">
        <f>COUNTIF($H$6:$H332,$H332)</f>
        <v>22</v>
      </c>
      <c r="E332" s="76" t="str">
        <f t="shared" si="55"/>
        <v>22Prod Copper</v>
      </c>
      <c r="F332" s="2" t="s">
        <v>606</v>
      </c>
      <c r="G332" s="22"/>
      <c r="H332" s="2" t="s">
        <v>22</v>
      </c>
      <c r="I332" s="3">
        <v>43425</v>
      </c>
      <c r="J332" s="2"/>
      <c r="K332" s="2" t="s">
        <v>1097</v>
      </c>
      <c r="L332" s="4" t="s">
        <v>1207</v>
      </c>
      <c r="M332" s="4"/>
      <c r="N332" s="4" t="s">
        <v>1433</v>
      </c>
      <c r="O332" s="2" t="s">
        <v>1926</v>
      </c>
      <c r="P332" s="2"/>
      <c r="Q332" s="4"/>
      <c r="R332" s="102"/>
      <c r="S332" s="102"/>
      <c r="T332" s="3"/>
      <c r="U332" s="3"/>
      <c r="V332" s="3"/>
      <c r="W332" s="3"/>
      <c r="X332" s="80" t="str">
        <f t="shared" si="56"/>
        <v/>
      </c>
      <c r="Y332" s="80" t="str">
        <f t="shared" si="57"/>
        <v/>
      </c>
      <c r="Z332" s="2"/>
      <c r="AA332" s="77" t="str">
        <f t="shared" si="58"/>
        <v/>
      </c>
      <c r="AB332" s="77" t="str">
        <f t="shared" si="51"/>
        <v/>
      </c>
      <c r="AC332" s="77" t="str">
        <f>IFERROR(VLOOKUP(IF($P332="","",MONTH($I332)),List!$I:$J,2,0),"")</f>
        <v/>
      </c>
      <c r="AD332" s="77" t="str">
        <f>IFERROR(VLOOKUP(F332,List!$D:$E,2,0),"")</f>
        <v>Audit Internal (Harian)</v>
      </c>
      <c r="AE332" s="78">
        <f t="shared" si="52"/>
        <v>0</v>
      </c>
      <c r="AF332" s="77" t="str">
        <f t="shared" si="53"/>
        <v/>
      </c>
      <c r="AG332" s="77" t="str">
        <f t="shared" si="54"/>
        <v/>
      </c>
    </row>
    <row r="333" spans="1:33" s="72" customFormat="1" ht="99.75" x14ac:dyDescent="0.2">
      <c r="A333" s="67">
        <f t="shared" si="59"/>
        <v>328</v>
      </c>
      <c r="B333" s="76">
        <f>COUNTIF($F$6:$F333,$F333)</f>
        <v>175</v>
      </c>
      <c r="C333" s="76" t="str">
        <f t="shared" si="50"/>
        <v>175AIH</v>
      </c>
      <c r="D333" s="76">
        <f>COUNTIF($H$6:$H333,$H333)</f>
        <v>65</v>
      </c>
      <c r="E333" s="76" t="str">
        <f t="shared" si="55"/>
        <v>65Gudang BJ</v>
      </c>
      <c r="F333" s="2" t="s">
        <v>606</v>
      </c>
      <c r="G333" s="22"/>
      <c r="H333" s="2" t="s">
        <v>26</v>
      </c>
      <c r="I333" s="3">
        <v>43434</v>
      </c>
      <c r="J333" s="2" t="s">
        <v>607</v>
      </c>
      <c r="K333" s="2" t="s">
        <v>1097</v>
      </c>
      <c r="L333" s="4" t="s">
        <v>1220</v>
      </c>
      <c r="M333" s="4"/>
      <c r="N333" s="4" t="s">
        <v>1434</v>
      </c>
      <c r="O333" s="2" t="s">
        <v>1928</v>
      </c>
      <c r="P333" s="2" t="s">
        <v>1594</v>
      </c>
      <c r="Q333" s="4" t="s">
        <v>1669</v>
      </c>
      <c r="R333" s="102" t="s">
        <v>1670</v>
      </c>
      <c r="S333" s="102"/>
      <c r="T333" s="3">
        <v>43472</v>
      </c>
      <c r="U333" s="3"/>
      <c r="V333" s="3"/>
      <c r="W333" s="3"/>
      <c r="X333" s="80" t="str">
        <f t="shared" si="56"/>
        <v/>
      </c>
      <c r="Y333" s="80" t="str">
        <f t="shared" si="57"/>
        <v>a</v>
      </c>
      <c r="Z333" s="2"/>
      <c r="AA333" s="77" t="str">
        <f t="shared" si="58"/>
        <v>Open (Progress)</v>
      </c>
      <c r="AB333" s="77">
        <f t="shared" si="51"/>
        <v>2018</v>
      </c>
      <c r="AC333" s="77" t="str">
        <f>IFERROR(VLOOKUP(IF($P333="","",MONTH($I333)),List!$I:$J,2,0),"")</f>
        <v>Nopember</v>
      </c>
      <c r="AD333" s="77" t="str">
        <f>IFERROR(VLOOKUP(F333,List!$D:$E,2,0),"")</f>
        <v>Audit Internal (Harian)</v>
      </c>
      <c r="AE333" s="78">
        <f t="shared" si="52"/>
        <v>0</v>
      </c>
      <c r="AF333" s="77" t="str">
        <f t="shared" si="53"/>
        <v>All</v>
      </c>
      <c r="AG333" s="77" t="str">
        <f t="shared" si="54"/>
        <v/>
      </c>
    </row>
    <row r="334" spans="1:33" s="72" customFormat="1" ht="47.25" x14ac:dyDescent="0.2">
      <c r="A334" s="67">
        <f t="shared" si="59"/>
        <v>329</v>
      </c>
      <c r="B334" s="76">
        <f>COUNTIF($F$6:$F334,$F334)</f>
        <v>176</v>
      </c>
      <c r="C334" s="76" t="str">
        <f t="shared" si="50"/>
        <v>176AIH</v>
      </c>
      <c r="D334" s="76">
        <f>COUNTIF($H$6:$H334,$H334)</f>
        <v>17</v>
      </c>
      <c r="E334" s="76" t="str">
        <f t="shared" si="55"/>
        <v>17Gudang BB A</v>
      </c>
      <c r="F334" s="2" t="s">
        <v>606</v>
      </c>
      <c r="G334" s="22"/>
      <c r="H334" s="2" t="s">
        <v>18</v>
      </c>
      <c r="I334" s="3">
        <v>43451</v>
      </c>
      <c r="J334" s="2" t="s">
        <v>112</v>
      </c>
      <c r="K334" s="2" t="s">
        <v>1090</v>
      </c>
      <c r="L334" s="4" t="s">
        <v>1221</v>
      </c>
      <c r="M334" s="4"/>
      <c r="N334" s="4" t="s">
        <v>1435</v>
      </c>
      <c r="O334" s="2" t="s">
        <v>1928</v>
      </c>
      <c r="P334" s="2" t="s">
        <v>1595</v>
      </c>
      <c r="Q334" s="4"/>
      <c r="R334" s="102"/>
      <c r="S334" s="102"/>
      <c r="T334" s="3">
        <v>43482</v>
      </c>
      <c r="U334" s="3"/>
      <c r="V334" s="3"/>
      <c r="W334" s="3"/>
      <c r="X334" s="80" t="str">
        <f t="shared" si="56"/>
        <v/>
      </c>
      <c r="Y334" s="80" t="str">
        <f t="shared" si="57"/>
        <v>a</v>
      </c>
      <c r="Z334" s="2"/>
      <c r="AA334" s="77" t="str">
        <f t="shared" si="58"/>
        <v>Open (Progress)</v>
      </c>
      <c r="AB334" s="77">
        <f t="shared" si="51"/>
        <v>2018</v>
      </c>
      <c r="AC334" s="77" t="str">
        <f>IFERROR(VLOOKUP(IF($P334="","",MONTH($I334)),List!$I:$J,2,0),"")</f>
        <v>Desember</v>
      </c>
      <c r="AD334" s="77" t="str">
        <f>IFERROR(VLOOKUP(F334,List!$D:$E,2,0),"")</f>
        <v>Audit Internal (Harian)</v>
      </c>
      <c r="AE334" s="78">
        <f t="shared" si="52"/>
        <v>0</v>
      </c>
      <c r="AF334" s="77" t="str">
        <f t="shared" si="53"/>
        <v>All</v>
      </c>
      <c r="AG334" s="77" t="str">
        <f t="shared" si="54"/>
        <v/>
      </c>
    </row>
    <row r="335" spans="1:33" s="72" customFormat="1" ht="47.25" x14ac:dyDescent="0.2">
      <c r="A335" s="67">
        <f t="shared" si="59"/>
        <v>330</v>
      </c>
      <c r="B335" s="76">
        <f>COUNTIF($F$6:$F335,$F335)</f>
        <v>177</v>
      </c>
      <c r="C335" s="76" t="str">
        <f t="shared" si="50"/>
        <v>177AIH</v>
      </c>
      <c r="D335" s="76">
        <f>COUNTIF($H$6:$H335,$H335)</f>
        <v>28</v>
      </c>
      <c r="E335" s="76" t="str">
        <f t="shared" si="55"/>
        <v>28Gudang BB B</v>
      </c>
      <c r="F335" s="2" t="s">
        <v>606</v>
      </c>
      <c r="G335" s="22"/>
      <c r="H335" s="2" t="s">
        <v>19</v>
      </c>
      <c r="I335" s="3">
        <v>43451</v>
      </c>
      <c r="J335" s="2" t="s">
        <v>112</v>
      </c>
      <c r="K335" s="2" t="s">
        <v>1090</v>
      </c>
      <c r="L335" s="4" t="s">
        <v>1221</v>
      </c>
      <c r="M335" s="4"/>
      <c r="N335" s="4" t="s">
        <v>1436</v>
      </c>
      <c r="O335" s="2" t="s">
        <v>1928</v>
      </c>
      <c r="P335" s="2" t="s">
        <v>1596</v>
      </c>
      <c r="Q335" s="4"/>
      <c r="R335" s="102"/>
      <c r="S335" s="102"/>
      <c r="T335" s="3">
        <v>43482</v>
      </c>
      <c r="U335" s="3"/>
      <c r="V335" s="3"/>
      <c r="W335" s="3"/>
      <c r="X335" s="80" t="str">
        <f t="shared" si="56"/>
        <v/>
      </c>
      <c r="Y335" s="80" t="str">
        <f t="shared" si="57"/>
        <v>a</v>
      </c>
      <c r="Z335" s="2"/>
      <c r="AA335" s="77" t="str">
        <f t="shared" si="58"/>
        <v>Open (Progress)</v>
      </c>
      <c r="AB335" s="77">
        <f t="shared" si="51"/>
        <v>2018</v>
      </c>
      <c r="AC335" s="77" t="str">
        <f>IFERROR(VLOOKUP(IF($P335="","",MONTH($I335)),List!$I:$J,2,0),"")</f>
        <v>Desember</v>
      </c>
      <c r="AD335" s="77" t="str">
        <f>IFERROR(VLOOKUP(F335,List!$D:$E,2,0),"")</f>
        <v>Audit Internal (Harian)</v>
      </c>
      <c r="AE335" s="78">
        <f t="shared" si="52"/>
        <v>0</v>
      </c>
      <c r="AF335" s="77" t="str">
        <f t="shared" si="53"/>
        <v>All</v>
      </c>
      <c r="AG335" s="77" t="str">
        <f t="shared" si="54"/>
        <v/>
      </c>
    </row>
    <row r="336" spans="1:33" s="72" customFormat="1" ht="47.25" x14ac:dyDescent="0.2">
      <c r="A336" s="67">
        <f t="shared" si="59"/>
        <v>331</v>
      </c>
      <c r="B336" s="76">
        <f>COUNTIF($F$6:$F336,$F336)</f>
        <v>178</v>
      </c>
      <c r="C336" s="76" t="str">
        <f t="shared" si="50"/>
        <v>178AIH</v>
      </c>
      <c r="D336" s="76">
        <f>COUNTIF($H$6:$H336,$H336)</f>
        <v>66</v>
      </c>
      <c r="E336" s="76" t="str">
        <f t="shared" si="55"/>
        <v>66Gudang BJ</v>
      </c>
      <c r="F336" s="2" t="s">
        <v>606</v>
      </c>
      <c r="G336" s="22"/>
      <c r="H336" s="2" t="s">
        <v>26</v>
      </c>
      <c r="I336" s="3">
        <v>43473</v>
      </c>
      <c r="J336" s="2" t="s">
        <v>112</v>
      </c>
      <c r="K336" s="2" t="s">
        <v>1090</v>
      </c>
      <c r="L336" s="4" t="s">
        <v>1222</v>
      </c>
      <c r="M336" s="4" t="s">
        <v>1223</v>
      </c>
      <c r="N336" s="4" t="s">
        <v>1437</v>
      </c>
      <c r="O336" s="2" t="s">
        <v>1928</v>
      </c>
      <c r="P336" s="2" t="s">
        <v>1597</v>
      </c>
      <c r="Q336" s="4"/>
      <c r="R336" s="102"/>
      <c r="S336" s="102"/>
      <c r="T336" s="3">
        <v>43554</v>
      </c>
      <c r="U336" s="3"/>
      <c r="V336" s="3"/>
      <c r="W336" s="3"/>
      <c r="X336" s="80" t="str">
        <f t="shared" si="56"/>
        <v/>
      </c>
      <c r="Y336" s="80" t="str">
        <f t="shared" si="57"/>
        <v>a</v>
      </c>
      <c r="Z336" s="2"/>
      <c r="AA336" s="77" t="str">
        <f t="shared" si="58"/>
        <v>Open (Progress)</v>
      </c>
      <c r="AB336" s="77">
        <f t="shared" si="51"/>
        <v>2019</v>
      </c>
      <c r="AC336" s="77" t="str">
        <f>IFERROR(VLOOKUP(IF($P336="","",MONTH($I336)),List!$I:$J,2,0),"")</f>
        <v>Januari</v>
      </c>
      <c r="AD336" s="77" t="str">
        <f>IFERROR(VLOOKUP(F336,List!$D:$E,2,0),"")</f>
        <v>Audit Internal (Harian)</v>
      </c>
      <c r="AE336" s="78">
        <f t="shared" si="52"/>
        <v>0</v>
      </c>
      <c r="AF336" s="77" t="str">
        <f t="shared" si="53"/>
        <v>All</v>
      </c>
      <c r="AG336" s="77" t="str">
        <f t="shared" si="54"/>
        <v/>
      </c>
    </row>
    <row r="337" spans="1:33" s="72" customFormat="1" ht="47.25" x14ac:dyDescent="0.2">
      <c r="A337" s="67">
        <f t="shared" si="59"/>
        <v>332</v>
      </c>
      <c r="B337" s="76">
        <f>COUNTIF($F$6:$F337,$F337)</f>
        <v>179</v>
      </c>
      <c r="C337" s="76" t="str">
        <f t="shared" si="50"/>
        <v>179AIH</v>
      </c>
      <c r="D337" s="76">
        <f>COUNTIF($H$6:$H337,$H337)</f>
        <v>33</v>
      </c>
      <c r="E337" s="76" t="str">
        <f t="shared" si="55"/>
        <v>33Maintenance</v>
      </c>
      <c r="F337" s="2" t="s">
        <v>606</v>
      </c>
      <c r="G337" s="22"/>
      <c r="H337" s="2" t="s">
        <v>29</v>
      </c>
      <c r="I337" s="3">
        <v>43473</v>
      </c>
      <c r="J337" s="2" t="s">
        <v>112</v>
      </c>
      <c r="K337" s="2" t="s">
        <v>1097</v>
      </c>
      <c r="L337" s="4" t="s">
        <v>1229</v>
      </c>
      <c r="M337" s="4" t="s">
        <v>1230</v>
      </c>
      <c r="N337" s="4" t="s">
        <v>1443</v>
      </c>
      <c r="O337" s="2" t="s">
        <v>1928</v>
      </c>
      <c r="P337" s="2" t="s">
        <v>1599</v>
      </c>
      <c r="Q337" s="4"/>
      <c r="R337" s="102"/>
      <c r="S337" s="102"/>
      <c r="T337" s="3">
        <v>43554</v>
      </c>
      <c r="U337" s="3"/>
      <c r="V337" s="3"/>
      <c r="W337" s="3"/>
      <c r="X337" s="80" t="str">
        <f t="shared" si="56"/>
        <v/>
      </c>
      <c r="Y337" s="80" t="str">
        <f t="shared" si="57"/>
        <v>a</v>
      </c>
      <c r="Z337" s="2"/>
      <c r="AA337" s="77" t="str">
        <f t="shared" si="58"/>
        <v>Open (Progress)</v>
      </c>
      <c r="AB337" s="77">
        <f t="shared" si="51"/>
        <v>2019</v>
      </c>
      <c r="AC337" s="77" t="str">
        <f>IFERROR(VLOOKUP(IF($P337="","",MONTH($I337)),List!$I:$J,2,0),"")</f>
        <v>Januari</v>
      </c>
      <c r="AD337" s="77" t="str">
        <f>IFERROR(VLOOKUP(F337,List!$D:$E,2,0),"")</f>
        <v>Audit Internal (Harian)</v>
      </c>
      <c r="AE337" s="78">
        <f t="shared" si="52"/>
        <v>0</v>
      </c>
      <c r="AF337" s="77" t="str">
        <f t="shared" si="53"/>
        <v>All</v>
      </c>
      <c r="AG337" s="77" t="str">
        <f t="shared" si="54"/>
        <v/>
      </c>
    </row>
    <row r="338" spans="1:33" s="72" customFormat="1" ht="57" x14ac:dyDescent="0.2">
      <c r="A338" s="67">
        <f t="shared" si="59"/>
        <v>333</v>
      </c>
      <c r="B338" s="76">
        <f>COUNTIF($F$6:$F338,$F338)</f>
        <v>180</v>
      </c>
      <c r="C338" s="76" t="str">
        <f t="shared" si="50"/>
        <v>180AIH</v>
      </c>
      <c r="D338" s="76">
        <f>COUNTIF($H$6:$H338,$H338)</f>
        <v>67</v>
      </c>
      <c r="E338" s="76" t="str">
        <f t="shared" si="55"/>
        <v>67Gudang BJ</v>
      </c>
      <c r="F338" s="2" t="s">
        <v>606</v>
      </c>
      <c r="G338" s="22"/>
      <c r="H338" s="2" t="s">
        <v>26</v>
      </c>
      <c r="I338" s="3">
        <v>43473</v>
      </c>
      <c r="J338" s="2" t="s">
        <v>112</v>
      </c>
      <c r="K338" s="2" t="s">
        <v>1090</v>
      </c>
      <c r="L338" s="4" t="s">
        <v>1224</v>
      </c>
      <c r="M338" s="4" t="s">
        <v>1223</v>
      </c>
      <c r="N338" s="4" t="s">
        <v>1438</v>
      </c>
      <c r="O338" s="2" t="s">
        <v>1928</v>
      </c>
      <c r="P338" s="2" t="s">
        <v>1598</v>
      </c>
      <c r="Q338" s="4"/>
      <c r="R338" s="102"/>
      <c r="S338" s="102"/>
      <c r="T338" s="3">
        <v>43554</v>
      </c>
      <c r="U338" s="3"/>
      <c r="V338" s="3"/>
      <c r="W338" s="3"/>
      <c r="X338" s="80" t="str">
        <f t="shared" si="56"/>
        <v/>
      </c>
      <c r="Y338" s="80" t="str">
        <f t="shared" si="57"/>
        <v>a</v>
      </c>
      <c r="Z338" s="2"/>
      <c r="AA338" s="77" t="str">
        <f t="shared" si="58"/>
        <v>Open (Progress)</v>
      </c>
      <c r="AB338" s="77">
        <f t="shared" si="51"/>
        <v>2019</v>
      </c>
      <c r="AC338" s="77" t="str">
        <f>IFERROR(VLOOKUP(IF($P338="","",MONTH($I338)),List!$I:$J,2,0),"")</f>
        <v>Januari</v>
      </c>
      <c r="AD338" s="77" t="str">
        <f>IFERROR(VLOOKUP(F338,List!$D:$E,2,0),"")</f>
        <v>Audit Internal (Harian)</v>
      </c>
      <c r="AE338" s="78">
        <f t="shared" si="52"/>
        <v>0</v>
      </c>
      <c r="AF338" s="77" t="str">
        <f t="shared" si="53"/>
        <v>All</v>
      </c>
      <c r="AG338" s="77" t="str">
        <f t="shared" si="54"/>
        <v/>
      </c>
    </row>
    <row r="339" spans="1:33" s="72" customFormat="1" ht="71.25" x14ac:dyDescent="0.2">
      <c r="A339" s="67">
        <f t="shared" si="59"/>
        <v>334</v>
      </c>
      <c r="B339" s="76">
        <f>COUNTIF($F$6:$F339,$F339)</f>
        <v>181</v>
      </c>
      <c r="C339" s="76" t="str">
        <f t="shared" si="50"/>
        <v>181AIH</v>
      </c>
      <c r="D339" s="76">
        <f>COUNTIF($H$6:$H339,$H339)</f>
        <v>34</v>
      </c>
      <c r="E339" s="76" t="str">
        <f t="shared" si="55"/>
        <v>34Maintenance</v>
      </c>
      <c r="F339" s="2" t="s">
        <v>606</v>
      </c>
      <c r="G339" s="22"/>
      <c r="H339" s="2" t="s">
        <v>29</v>
      </c>
      <c r="I339" s="3">
        <v>43473</v>
      </c>
      <c r="J339" s="2" t="s">
        <v>112</v>
      </c>
      <c r="K339" s="2" t="s">
        <v>1097</v>
      </c>
      <c r="L339" s="4" t="s">
        <v>1232</v>
      </c>
      <c r="M339" s="4" t="s">
        <v>1233</v>
      </c>
      <c r="N339" s="4" t="s">
        <v>1445</v>
      </c>
      <c r="O339" s="2" t="s">
        <v>1928</v>
      </c>
      <c r="P339" s="2" t="s">
        <v>1600</v>
      </c>
      <c r="Q339" s="4"/>
      <c r="R339" s="102"/>
      <c r="S339" s="102"/>
      <c r="T339" s="3">
        <v>43554</v>
      </c>
      <c r="U339" s="3"/>
      <c r="V339" s="3"/>
      <c r="W339" s="3"/>
      <c r="X339" s="80" t="str">
        <f t="shared" si="56"/>
        <v/>
      </c>
      <c r="Y339" s="80" t="str">
        <f t="shared" si="57"/>
        <v>a</v>
      </c>
      <c r="Z339" s="2"/>
      <c r="AA339" s="77" t="str">
        <f t="shared" si="58"/>
        <v>Open (Progress)</v>
      </c>
      <c r="AB339" s="77">
        <f t="shared" si="51"/>
        <v>2019</v>
      </c>
      <c r="AC339" s="77" t="str">
        <f>IFERROR(VLOOKUP(IF($P339="","",MONTH($I339)),List!$I:$J,2,0),"")</f>
        <v>Januari</v>
      </c>
      <c r="AD339" s="77" t="str">
        <f>IFERROR(VLOOKUP(F339,List!$D:$E,2,0),"")</f>
        <v>Audit Internal (Harian)</v>
      </c>
      <c r="AE339" s="78">
        <f t="shared" si="52"/>
        <v>0</v>
      </c>
      <c r="AF339" s="77" t="str">
        <f t="shared" si="53"/>
        <v>All</v>
      </c>
      <c r="AG339" s="77" t="str">
        <f t="shared" si="54"/>
        <v/>
      </c>
    </row>
    <row r="340" spans="1:33" s="72" customFormat="1" ht="47.25" x14ac:dyDescent="0.2">
      <c r="A340" s="67">
        <f t="shared" si="59"/>
        <v>335</v>
      </c>
      <c r="B340" s="76">
        <f>COUNTIF($F$6:$F340,$F340)</f>
        <v>182</v>
      </c>
      <c r="C340" s="76" t="str">
        <f t="shared" si="50"/>
        <v>182AIH</v>
      </c>
      <c r="D340" s="76">
        <f>COUNTIF($H$6:$H340,$H340)</f>
        <v>35</v>
      </c>
      <c r="E340" s="76" t="str">
        <f t="shared" si="55"/>
        <v>35Maintenance</v>
      </c>
      <c r="F340" s="2" t="s">
        <v>606</v>
      </c>
      <c r="G340" s="22"/>
      <c r="H340" s="2" t="s">
        <v>29</v>
      </c>
      <c r="I340" s="3">
        <v>43473</v>
      </c>
      <c r="J340" s="2" t="s">
        <v>112</v>
      </c>
      <c r="K340" s="2" t="s">
        <v>1097</v>
      </c>
      <c r="L340" s="4" t="s">
        <v>1234</v>
      </c>
      <c r="M340" s="4" t="s">
        <v>1235</v>
      </c>
      <c r="N340" s="4" t="s">
        <v>1446</v>
      </c>
      <c r="O340" s="2" t="s">
        <v>1928</v>
      </c>
      <c r="P340" s="2" t="s">
        <v>1601</v>
      </c>
      <c r="Q340" s="4"/>
      <c r="R340" s="102"/>
      <c r="S340" s="102"/>
      <c r="T340" s="3">
        <v>43554</v>
      </c>
      <c r="U340" s="3"/>
      <c r="V340" s="3"/>
      <c r="W340" s="3"/>
      <c r="X340" s="80" t="str">
        <f t="shared" si="56"/>
        <v/>
      </c>
      <c r="Y340" s="80" t="str">
        <f t="shared" si="57"/>
        <v>a</v>
      </c>
      <c r="Z340" s="2"/>
      <c r="AA340" s="77" t="str">
        <f t="shared" si="58"/>
        <v>Open (Progress)</v>
      </c>
      <c r="AB340" s="77">
        <f t="shared" si="51"/>
        <v>2019</v>
      </c>
      <c r="AC340" s="77" t="str">
        <f>IFERROR(VLOOKUP(IF($P340="","",MONTH($I340)),List!$I:$J,2,0),"")</f>
        <v>Januari</v>
      </c>
      <c r="AD340" s="77" t="str">
        <f>IFERROR(VLOOKUP(F340,List!$D:$E,2,0),"")</f>
        <v>Audit Internal (Harian)</v>
      </c>
      <c r="AE340" s="78">
        <f t="shared" si="52"/>
        <v>0</v>
      </c>
      <c r="AF340" s="77" t="str">
        <f t="shared" si="53"/>
        <v>All</v>
      </c>
      <c r="AG340" s="77" t="str">
        <f t="shared" si="54"/>
        <v/>
      </c>
    </row>
    <row r="341" spans="1:33" s="72" customFormat="1" ht="71.25" x14ac:dyDescent="0.2">
      <c r="A341" s="67">
        <f t="shared" si="59"/>
        <v>336</v>
      </c>
      <c r="B341" s="76">
        <f>COUNTIF($F$6:$F341,$F341)</f>
        <v>183</v>
      </c>
      <c r="C341" s="76" t="str">
        <f t="shared" si="50"/>
        <v>183AIH</v>
      </c>
      <c r="D341" s="76">
        <f>COUNTIF($H$6:$H341,$H341)</f>
        <v>36</v>
      </c>
      <c r="E341" s="76" t="str">
        <f t="shared" si="55"/>
        <v>36Maintenance</v>
      </c>
      <c r="F341" s="2" t="s">
        <v>606</v>
      </c>
      <c r="G341" s="22"/>
      <c r="H341" s="2" t="s">
        <v>29</v>
      </c>
      <c r="I341" s="3">
        <v>43473</v>
      </c>
      <c r="J341" s="2" t="s">
        <v>112</v>
      </c>
      <c r="K341" s="2" t="s">
        <v>1097</v>
      </c>
      <c r="L341" s="4" t="s">
        <v>1236</v>
      </c>
      <c r="M341" s="4" t="s">
        <v>1237</v>
      </c>
      <c r="N341" s="4" t="s">
        <v>1447</v>
      </c>
      <c r="O341" s="2" t="s">
        <v>1928</v>
      </c>
      <c r="P341" s="2" t="s">
        <v>1602</v>
      </c>
      <c r="Q341" s="4"/>
      <c r="R341" s="102"/>
      <c r="S341" s="102"/>
      <c r="T341" s="3">
        <v>43554</v>
      </c>
      <c r="U341" s="3"/>
      <c r="V341" s="3"/>
      <c r="W341" s="3"/>
      <c r="X341" s="80" t="str">
        <f t="shared" si="56"/>
        <v/>
      </c>
      <c r="Y341" s="80" t="str">
        <f t="shared" si="57"/>
        <v>a</v>
      </c>
      <c r="Z341" s="2"/>
      <c r="AA341" s="77" t="str">
        <f t="shared" si="58"/>
        <v>Open (Progress)</v>
      </c>
      <c r="AB341" s="77">
        <f t="shared" si="51"/>
        <v>2019</v>
      </c>
      <c r="AC341" s="77" t="str">
        <f>IFERROR(VLOOKUP(IF($P341="","",MONTH($I341)),List!$I:$J,2,0),"")</f>
        <v>Januari</v>
      </c>
      <c r="AD341" s="77" t="str">
        <f>IFERROR(VLOOKUP(F341,List!$D:$E,2,0),"")</f>
        <v>Audit Internal (Harian)</v>
      </c>
      <c r="AE341" s="78">
        <f t="shared" si="52"/>
        <v>0</v>
      </c>
      <c r="AF341" s="77" t="str">
        <f t="shared" si="53"/>
        <v>All</v>
      </c>
      <c r="AG341" s="77" t="str">
        <f t="shared" si="54"/>
        <v/>
      </c>
    </row>
    <row r="342" spans="1:33" s="72" customFormat="1" ht="47.25" x14ac:dyDescent="0.2">
      <c r="A342" s="67">
        <f t="shared" si="59"/>
        <v>337</v>
      </c>
      <c r="B342" s="76">
        <f>COUNTIF($F$6:$F342,$F342)</f>
        <v>184</v>
      </c>
      <c r="C342" s="76" t="str">
        <f t="shared" si="50"/>
        <v>184AIH</v>
      </c>
      <c r="D342" s="76">
        <f>COUNTIF($H$6:$H342,$H342)</f>
        <v>37</v>
      </c>
      <c r="E342" s="76" t="str">
        <f t="shared" si="55"/>
        <v>37Maintenance</v>
      </c>
      <c r="F342" s="2" t="s">
        <v>606</v>
      </c>
      <c r="G342" s="22"/>
      <c r="H342" s="2" t="s">
        <v>29</v>
      </c>
      <c r="I342" s="3">
        <v>43473</v>
      </c>
      <c r="J342" s="2" t="s">
        <v>112</v>
      </c>
      <c r="K342" s="2" t="s">
        <v>1097</v>
      </c>
      <c r="L342" s="4" t="s">
        <v>1238</v>
      </c>
      <c r="M342" s="4" t="s">
        <v>1207</v>
      </c>
      <c r="N342" s="4" t="s">
        <v>1448</v>
      </c>
      <c r="O342" s="2" t="s">
        <v>1928</v>
      </c>
      <c r="P342" s="2" t="s">
        <v>1603</v>
      </c>
      <c r="Q342" s="4"/>
      <c r="R342" s="102"/>
      <c r="S342" s="102"/>
      <c r="T342" s="3">
        <v>43554</v>
      </c>
      <c r="U342" s="3"/>
      <c r="V342" s="3"/>
      <c r="W342" s="3"/>
      <c r="X342" s="80" t="str">
        <f t="shared" si="56"/>
        <v/>
      </c>
      <c r="Y342" s="80" t="str">
        <f t="shared" si="57"/>
        <v>a</v>
      </c>
      <c r="Z342" s="2"/>
      <c r="AA342" s="77" t="str">
        <f t="shared" si="58"/>
        <v>Open (Progress)</v>
      </c>
      <c r="AB342" s="77">
        <f t="shared" si="51"/>
        <v>2019</v>
      </c>
      <c r="AC342" s="77" t="str">
        <f>IFERROR(VLOOKUP(IF($P342="","",MONTH($I342)),List!$I:$J,2,0),"")</f>
        <v>Januari</v>
      </c>
      <c r="AD342" s="77" t="str">
        <f>IFERROR(VLOOKUP(F342,List!$D:$E,2,0),"")</f>
        <v>Audit Internal (Harian)</v>
      </c>
      <c r="AE342" s="78">
        <f t="shared" si="52"/>
        <v>0</v>
      </c>
      <c r="AF342" s="77" t="str">
        <f t="shared" si="53"/>
        <v>All</v>
      </c>
      <c r="AG342" s="77" t="str">
        <f t="shared" si="54"/>
        <v/>
      </c>
    </row>
    <row r="343" spans="1:33" s="72" customFormat="1" ht="71.25" x14ac:dyDescent="0.2">
      <c r="A343" s="67">
        <f t="shared" si="59"/>
        <v>338</v>
      </c>
      <c r="B343" s="76">
        <f>COUNTIF($F$6:$F343,$F343)</f>
        <v>185</v>
      </c>
      <c r="C343" s="76" t="str">
        <f t="shared" si="50"/>
        <v>185AIH</v>
      </c>
      <c r="D343" s="76">
        <f>COUNTIF($H$6:$H343,$H343)</f>
        <v>38</v>
      </c>
      <c r="E343" s="76" t="str">
        <f t="shared" si="55"/>
        <v>38Maintenance</v>
      </c>
      <c r="F343" s="2" t="s">
        <v>606</v>
      </c>
      <c r="G343" s="22"/>
      <c r="H343" s="2" t="s">
        <v>29</v>
      </c>
      <c r="I343" s="3">
        <v>43473</v>
      </c>
      <c r="J343" s="2"/>
      <c r="K343" s="2" t="s">
        <v>1097</v>
      </c>
      <c r="L343" s="4" t="s">
        <v>1225</v>
      </c>
      <c r="M343" s="4"/>
      <c r="N343" s="4" t="s">
        <v>1439</v>
      </c>
      <c r="O343" s="2" t="s">
        <v>1926</v>
      </c>
      <c r="P343" s="2"/>
      <c r="Q343" s="4"/>
      <c r="R343" s="102"/>
      <c r="S343" s="102"/>
      <c r="T343" s="3"/>
      <c r="U343" s="3"/>
      <c r="V343" s="3"/>
      <c r="W343" s="3"/>
      <c r="X343" s="80" t="str">
        <f t="shared" si="56"/>
        <v/>
      </c>
      <c r="Y343" s="80" t="str">
        <f t="shared" si="57"/>
        <v/>
      </c>
      <c r="Z343" s="2"/>
      <c r="AA343" s="77" t="str">
        <f t="shared" si="58"/>
        <v/>
      </c>
      <c r="AB343" s="77" t="str">
        <f t="shared" si="51"/>
        <v/>
      </c>
      <c r="AC343" s="77" t="str">
        <f>IFERROR(VLOOKUP(IF($P343="","",MONTH($I343)),List!$I:$J,2,0),"")</f>
        <v/>
      </c>
      <c r="AD343" s="77" t="str">
        <f>IFERROR(VLOOKUP(F343,List!$D:$E,2,0),"")</f>
        <v>Audit Internal (Harian)</v>
      </c>
      <c r="AE343" s="78">
        <f t="shared" si="52"/>
        <v>0</v>
      </c>
      <c r="AF343" s="77" t="str">
        <f t="shared" si="53"/>
        <v/>
      </c>
      <c r="AG343" s="77" t="str">
        <f t="shared" si="54"/>
        <v/>
      </c>
    </row>
    <row r="344" spans="1:33" s="72" customFormat="1" ht="57" x14ac:dyDescent="0.2">
      <c r="A344" s="67">
        <f t="shared" si="59"/>
        <v>339</v>
      </c>
      <c r="B344" s="76">
        <f>COUNTIF($F$6:$F344,$F344)</f>
        <v>186</v>
      </c>
      <c r="C344" s="76" t="str">
        <f t="shared" si="50"/>
        <v>186AIH</v>
      </c>
      <c r="D344" s="76">
        <f>COUNTIF($H$6:$H344,$H344)</f>
        <v>39</v>
      </c>
      <c r="E344" s="76" t="str">
        <f t="shared" si="55"/>
        <v>39Maintenance</v>
      </c>
      <c r="F344" s="2" t="s">
        <v>606</v>
      </c>
      <c r="G344" s="22"/>
      <c r="H344" s="2" t="s">
        <v>29</v>
      </c>
      <c r="I344" s="3">
        <v>43473</v>
      </c>
      <c r="J344" s="2"/>
      <c r="K344" s="2" t="s">
        <v>1097</v>
      </c>
      <c r="L344" s="4" t="s">
        <v>1226</v>
      </c>
      <c r="M344" s="4"/>
      <c r="N344" s="4" t="s">
        <v>1440</v>
      </c>
      <c r="O344" s="2" t="s">
        <v>1926</v>
      </c>
      <c r="P344" s="2"/>
      <c r="Q344" s="4"/>
      <c r="R344" s="102"/>
      <c r="S344" s="102"/>
      <c r="T344" s="3"/>
      <c r="U344" s="3"/>
      <c r="V344" s="3"/>
      <c r="W344" s="3"/>
      <c r="X344" s="80" t="str">
        <f t="shared" si="56"/>
        <v/>
      </c>
      <c r="Y344" s="80" t="str">
        <f t="shared" si="57"/>
        <v/>
      </c>
      <c r="Z344" s="2"/>
      <c r="AA344" s="77" t="str">
        <f t="shared" si="58"/>
        <v/>
      </c>
      <c r="AB344" s="77" t="str">
        <f t="shared" si="51"/>
        <v/>
      </c>
      <c r="AC344" s="77" t="str">
        <f>IFERROR(VLOOKUP(IF($P344="","",MONTH($I344)),List!$I:$J,2,0),"")</f>
        <v/>
      </c>
      <c r="AD344" s="77" t="str">
        <f>IFERROR(VLOOKUP(F344,List!$D:$E,2,0),"")</f>
        <v>Audit Internal (Harian)</v>
      </c>
      <c r="AE344" s="78">
        <f t="shared" si="52"/>
        <v>0</v>
      </c>
      <c r="AF344" s="77" t="str">
        <f t="shared" si="53"/>
        <v/>
      </c>
      <c r="AG344" s="77" t="str">
        <f t="shared" si="54"/>
        <v/>
      </c>
    </row>
    <row r="345" spans="1:33" s="72" customFormat="1" ht="71.25" x14ac:dyDescent="0.2">
      <c r="A345" s="67">
        <f t="shared" si="59"/>
        <v>340</v>
      </c>
      <c r="B345" s="76">
        <f>COUNTIF($F$6:$F345,$F345)</f>
        <v>187</v>
      </c>
      <c r="C345" s="76" t="str">
        <f t="shared" si="50"/>
        <v>187AIH</v>
      </c>
      <c r="D345" s="76">
        <f>COUNTIF($H$6:$H345,$H345)</f>
        <v>40</v>
      </c>
      <c r="E345" s="76" t="str">
        <f t="shared" si="55"/>
        <v>40Maintenance</v>
      </c>
      <c r="F345" s="2" t="s">
        <v>606</v>
      </c>
      <c r="G345" s="22"/>
      <c r="H345" s="2" t="s">
        <v>29</v>
      </c>
      <c r="I345" s="3">
        <v>43473</v>
      </c>
      <c r="J345" s="2"/>
      <c r="K345" s="2" t="s">
        <v>1097</v>
      </c>
      <c r="L345" s="4" t="s">
        <v>1227</v>
      </c>
      <c r="M345" s="4"/>
      <c r="N345" s="4" t="s">
        <v>1441</v>
      </c>
      <c r="O345" s="2" t="s">
        <v>1926</v>
      </c>
      <c r="P345" s="2"/>
      <c r="Q345" s="4"/>
      <c r="R345" s="102"/>
      <c r="S345" s="102"/>
      <c r="T345" s="3"/>
      <c r="U345" s="3"/>
      <c r="V345" s="3"/>
      <c r="W345" s="3"/>
      <c r="X345" s="80" t="str">
        <f t="shared" si="56"/>
        <v/>
      </c>
      <c r="Y345" s="80" t="str">
        <f t="shared" si="57"/>
        <v/>
      </c>
      <c r="Z345" s="2"/>
      <c r="AA345" s="77" t="str">
        <f t="shared" si="58"/>
        <v/>
      </c>
      <c r="AB345" s="77" t="str">
        <f t="shared" si="51"/>
        <v/>
      </c>
      <c r="AC345" s="77" t="str">
        <f>IFERROR(VLOOKUP(IF($P345="","",MONTH($I345)),List!$I:$J,2,0),"")</f>
        <v/>
      </c>
      <c r="AD345" s="77" t="str">
        <f>IFERROR(VLOOKUP(F345,List!$D:$E,2,0),"")</f>
        <v>Audit Internal (Harian)</v>
      </c>
      <c r="AE345" s="78">
        <f t="shared" si="52"/>
        <v>0</v>
      </c>
      <c r="AF345" s="77" t="str">
        <f t="shared" si="53"/>
        <v/>
      </c>
      <c r="AG345" s="77" t="str">
        <f t="shared" si="54"/>
        <v/>
      </c>
    </row>
    <row r="346" spans="1:33" s="72" customFormat="1" ht="47.25" x14ac:dyDescent="0.2">
      <c r="A346" s="67">
        <f t="shared" si="59"/>
        <v>341</v>
      </c>
      <c r="B346" s="76">
        <f>COUNTIF($F$6:$F346,$F346)</f>
        <v>188</v>
      </c>
      <c r="C346" s="76" t="str">
        <f t="shared" si="50"/>
        <v>188AIH</v>
      </c>
      <c r="D346" s="76">
        <f>COUNTIF($H$6:$H346,$H346)</f>
        <v>41</v>
      </c>
      <c r="E346" s="76" t="str">
        <f t="shared" si="55"/>
        <v>41Maintenance</v>
      </c>
      <c r="F346" s="2" t="s">
        <v>606</v>
      </c>
      <c r="G346" s="22"/>
      <c r="H346" s="2" t="s">
        <v>29</v>
      </c>
      <c r="I346" s="3">
        <v>43473</v>
      </c>
      <c r="J346" s="2"/>
      <c r="K346" s="2" t="s">
        <v>1097</v>
      </c>
      <c r="L346" s="4" t="s">
        <v>1228</v>
      </c>
      <c r="M346" s="4"/>
      <c r="N346" s="4" t="s">
        <v>1442</v>
      </c>
      <c r="O346" s="2" t="s">
        <v>1926</v>
      </c>
      <c r="P346" s="2"/>
      <c r="Q346" s="4"/>
      <c r="R346" s="102"/>
      <c r="S346" s="102"/>
      <c r="T346" s="3"/>
      <c r="U346" s="3"/>
      <c r="V346" s="3"/>
      <c r="W346" s="3"/>
      <c r="X346" s="80" t="str">
        <f t="shared" si="56"/>
        <v/>
      </c>
      <c r="Y346" s="80" t="str">
        <f t="shared" si="57"/>
        <v/>
      </c>
      <c r="Z346" s="2"/>
      <c r="AA346" s="77" t="str">
        <f t="shared" si="58"/>
        <v/>
      </c>
      <c r="AB346" s="77" t="str">
        <f t="shared" si="51"/>
        <v/>
      </c>
      <c r="AC346" s="77" t="str">
        <f>IFERROR(VLOOKUP(IF($P346="","",MONTH($I346)),List!$I:$J,2,0),"")</f>
        <v/>
      </c>
      <c r="AD346" s="77" t="str">
        <f>IFERROR(VLOOKUP(F346,List!$D:$E,2,0),"")</f>
        <v>Audit Internal (Harian)</v>
      </c>
      <c r="AE346" s="78">
        <f t="shared" si="52"/>
        <v>0</v>
      </c>
      <c r="AF346" s="77" t="str">
        <f t="shared" si="53"/>
        <v/>
      </c>
      <c r="AG346" s="77" t="str">
        <f t="shared" si="54"/>
        <v/>
      </c>
    </row>
    <row r="347" spans="1:33" s="72" customFormat="1" ht="71.25" x14ac:dyDescent="0.2">
      <c r="A347" s="67">
        <f t="shared" si="59"/>
        <v>342</v>
      </c>
      <c r="B347" s="76">
        <f>COUNTIF($F$6:$F347,$F347)</f>
        <v>189</v>
      </c>
      <c r="C347" s="76" t="str">
        <f t="shared" si="50"/>
        <v>189AIH</v>
      </c>
      <c r="D347" s="76">
        <f>COUNTIF($H$6:$H347,$H347)</f>
        <v>42</v>
      </c>
      <c r="E347" s="76" t="str">
        <f t="shared" si="55"/>
        <v>42Maintenance</v>
      </c>
      <c r="F347" s="2" t="s">
        <v>606</v>
      </c>
      <c r="G347" s="22"/>
      <c r="H347" s="2" t="s">
        <v>29</v>
      </c>
      <c r="I347" s="3">
        <v>43473</v>
      </c>
      <c r="J347" s="2"/>
      <c r="K347" s="2" t="s">
        <v>1097</v>
      </c>
      <c r="L347" s="4" t="s">
        <v>1231</v>
      </c>
      <c r="M347" s="4"/>
      <c r="N347" s="4" t="s">
        <v>1444</v>
      </c>
      <c r="O347" s="2" t="s">
        <v>1926</v>
      </c>
      <c r="P347" s="2"/>
      <c r="Q347" s="4"/>
      <c r="R347" s="102"/>
      <c r="S347" s="102"/>
      <c r="T347" s="3"/>
      <c r="U347" s="3"/>
      <c r="V347" s="3"/>
      <c r="W347" s="3"/>
      <c r="X347" s="80" t="str">
        <f t="shared" si="56"/>
        <v/>
      </c>
      <c r="Y347" s="80" t="str">
        <f t="shared" si="57"/>
        <v/>
      </c>
      <c r="Z347" s="2"/>
      <c r="AA347" s="77" t="str">
        <f t="shared" si="58"/>
        <v/>
      </c>
      <c r="AB347" s="77" t="str">
        <f t="shared" si="51"/>
        <v/>
      </c>
      <c r="AC347" s="77" t="str">
        <f>IFERROR(VLOOKUP(IF($P347="","",MONTH($I347)),List!$I:$J,2,0),"")</f>
        <v/>
      </c>
      <c r="AD347" s="77" t="str">
        <f>IFERROR(VLOOKUP(F347,List!$D:$E,2,0),"")</f>
        <v>Audit Internal (Harian)</v>
      </c>
      <c r="AE347" s="78">
        <f t="shared" si="52"/>
        <v>0</v>
      </c>
      <c r="AF347" s="77" t="str">
        <f t="shared" si="53"/>
        <v/>
      </c>
      <c r="AG347" s="77" t="str">
        <f t="shared" si="54"/>
        <v/>
      </c>
    </row>
    <row r="348" spans="1:33" s="72" customFormat="1" ht="31.5" x14ac:dyDescent="0.2">
      <c r="A348" s="67">
        <f t="shared" si="59"/>
        <v>343</v>
      </c>
      <c r="B348" s="76">
        <f>COUNTIF($F$6:$F348,$F348)</f>
        <v>190</v>
      </c>
      <c r="C348" s="76" t="str">
        <f t="shared" si="50"/>
        <v>190AIH</v>
      </c>
      <c r="D348" s="76">
        <f>COUNTIF($H$6:$H348,$H348)</f>
        <v>31</v>
      </c>
      <c r="E348" s="76" t="str">
        <f t="shared" si="55"/>
        <v>31HRD/ GA</v>
      </c>
      <c r="F348" s="2" t="s">
        <v>606</v>
      </c>
      <c r="G348" s="22"/>
      <c r="H348" s="2" t="s">
        <v>30</v>
      </c>
      <c r="I348" s="3">
        <v>43473</v>
      </c>
      <c r="J348" s="2"/>
      <c r="K348" s="2" t="s">
        <v>1097</v>
      </c>
      <c r="L348" s="4" t="s">
        <v>1239</v>
      </c>
      <c r="M348" s="4"/>
      <c r="N348" s="4" t="s">
        <v>1449</v>
      </c>
      <c r="O348" s="2" t="s">
        <v>1926</v>
      </c>
      <c r="P348" s="2"/>
      <c r="Q348" s="4"/>
      <c r="R348" s="102"/>
      <c r="S348" s="102"/>
      <c r="T348" s="3"/>
      <c r="U348" s="3"/>
      <c r="V348" s="3"/>
      <c r="W348" s="3"/>
      <c r="X348" s="80" t="str">
        <f t="shared" si="56"/>
        <v/>
      </c>
      <c r="Y348" s="80" t="str">
        <f t="shared" si="57"/>
        <v/>
      </c>
      <c r="Z348" s="2"/>
      <c r="AA348" s="77" t="str">
        <f t="shared" si="58"/>
        <v/>
      </c>
      <c r="AB348" s="77" t="str">
        <f t="shared" si="51"/>
        <v/>
      </c>
      <c r="AC348" s="77" t="str">
        <f>IFERROR(VLOOKUP(IF($P348="","",MONTH($I348)),List!$I:$J,2,0),"")</f>
        <v/>
      </c>
      <c r="AD348" s="77" t="str">
        <f>IFERROR(VLOOKUP(F348,List!$D:$E,2,0),"")</f>
        <v>Audit Internal (Harian)</v>
      </c>
      <c r="AE348" s="78">
        <f t="shared" si="52"/>
        <v>0</v>
      </c>
      <c r="AF348" s="77" t="str">
        <f t="shared" si="53"/>
        <v/>
      </c>
      <c r="AG348" s="77" t="str">
        <f t="shared" si="54"/>
        <v/>
      </c>
    </row>
    <row r="349" spans="1:33" s="72" customFormat="1" ht="42.75" x14ac:dyDescent="0.2">
      <c r="A349" s="67">
        <f t="shared" si="59"/>
        <v>344</v>
      </c>
      <c r="B349" s="76">
        <f>COUNTIF($F$6:$F349,$F349)</f>
        <v>191</v>
      </c>
      <c r="C349" s="76" t="str">
        <f t="shared" si="50"/>
        <v>191AIH</v>
      </c>
      <c r="D349" s="76">
        <f>COUNTIF($H$6:$H349,$H349)</f>
        <v>32</v>
      </c>
      <c r="E349" s="76" t="str">
        <f t="shared" si="55"/>
        <v>32HRD/ GA</v>
      </c>
      <c r="F349" s="2" t="s">
        <v>606</v>
      </c>
      <c r="G349" s="22"/>
      <c r="H349" s="2" t="s">
        <v>30</v>
      </c>
      <c r="I349" s="3">
        <v>43473</v>
      </c>
      <c r="J349" s="2"/>
      <c r="K349" s="2" t="s">
        <v>1097</v>
      </c>
      <c r="L349" s="4" t="s">
        <v>1240</v>
      </c>
      <c r="M349" s="4"/>
      <c r="N349" s="4" t="s">
        <v>1450</v>
      </c>
      <c r="O349" s="2" t="s">
        <v>1926</v>
      </c>
      <c r="P349" s="2"/>
      <c r="Q349" s="4"/>
      <c r="R349" s="102"/>
      <c r="S349" s="102"/>
      <c r="T349" s="3"/>
      <c r="U349" s="3"/>
      <c r="V349" s="3"/>
      <c r="W349" s="3"/>
      <c r="X349" s="80" t="str">
        <f t="shared" si="56"/>
        <v/>
      </c>
      <c r="Y349" s="80" t="str">
        <f t="shared" si="57"/>
        <v/>
      </c>
      <c r="Z349" s="2"/>
      <c r="AA349" s="77" t="str">
        <f t="shared" si="58"/>
        <v/>
      </c>
      <c r="AB349" s="77" t="str">
        <f t="shared" si="51"/>
        <v/>
      </c>
      <c r="AC349" s="77" t="str">
        <f>IFERROR(VLOOKUP(IF($P349="","",MONTH($I349)),List!$I:$J,2,0),"")</f>
        <v/>
      </c>
      <c r="AD349" s="77" t="str">
        <f>IFERROR(VLOOKUP(F349,List!$D:$E,2,0),"")</f>
        <v>Audit Internal (Harian)</v>
      </c>
      <c r="AE349" s="78">
        <f t="shared" si="52"/>
        <v>0</v>
      </c>
      <c r="AF349" s="77" t="str">
        <f t="shared" si="53"/>
        <v/>
      </c>
      <c r="AG349" s="77" t="str">
        <f t="shared" si="54"/>
        <v/>
      </c>
    </row>
    <row r="350" spans="1:33" s="72" customFormat="1" ht="42.75" x14ac:dyDescent="0.2">
      <c r="A350" s="67">
        <f t="shared" si="59"/>
        <v>345</v>
      </c>
      <c r="B350" s="76">
        <f>COUNTIF($F$6:$F350,$F350)</f>
        <v>192</v>
      </c>
      <c r="C350" s="76" t="str">
        <f t="shared" si="50"/>
        <v>192AIH</v>
      </c>
      <c r="D350" s="76">
        <f>COUNTIF($H$6:$H350,$H350)</f>
        <v>33</v>
      </c>
      <c r="E350" s="76" t="str">
        <f t="shared" si="55"/>
        <v>33HRD/ GA</v>
      </c>
      <c r="F350" s="2" t="s">
        <v>606</v>
      </c>
      <c r="G350" s="22"/>
      <c r="H350" s="2" t="s">
        <v>30</v>
      </c>
      <c r="I350" s="3">
        <v>43473</v>
      </c>
      <c r="J350" s="2"/>
      <c r="K350" s="2" t="s">
        <v>1097</v>
      </c>
      <c r="L350" s="4" t="s">
        <v>1241</v>
      </c>
      <c r="M350" s="4"/>
      <c r="N350" s="4" t="s">
        <v>1451</v>
      </c>
      <c r="O350" s="2" t="s">
        <v>1926</v>
      </c>
      <c r="P350" s="2"/>
      <c r="Q350" s="4"/>
      <c r="R350" s="102"/>
      <c r="S350" s="102"/>
      <c r="T350" s="3"/>
      <c r="U350" s="3"/>
      <c r="V350" s="3"/>
      <c r="W350" s="3"/>
      <c r="X350" s="80" t="str">
        <f t="shared" si="56"/>
        <v/>
      </c>
      <c r="Y350" s="80" t="str">
        <f t="shared" si="57"/>
        <v/>
      </c>
      <c r="Z350" s="2"/>
      <c r="AA350" s="77" t="str">
        <f t="shared" si="58"/>
        <v/>
      </c>
      <c r="AB350" s="77" t="str">
        <f t="shared" si="51"/>
        <v/>
      </c>
      <c r="AC350" s="77" t="str">
        <f>IFERROR(VLOOKUP(IF($P350="","",MONTH($I350)),List!$I:$J,2,0),"")</f>
        <v/>
      </c>
      <c r="AD350" s="77" t="str">
        <f>IFERROR(VLOOKUP(F350,List!$D:$E,2,0),"")</f>
        <v>Audit Internal (Harian)</v>
      </c>
      <c r="AE350" s="78">
        <f t="shared" si="52"/>
        <v>0</v>
      </c>
      <c r="AF350" s="77" t="str">
        <f t="shared" si="53"/>
        <v/>
      </c>
      <c r="AG350" s="77" t="str">
        <f t="shared" si="54"/>
        <v/>
      </c>
    </row>
    <row r="351" spans="1:33" s="72" customFormat="1" ht="71.25" x14ac:dyDescent="0.2">
      <c r="A351" s="67">
        <f t="shared" si="59"/>
        <v>346</v>
      </c>
      <c r="B351" s="76">
        <f>COUNTIF($F$6:$F351,$F351)</f>
        <v>193</v>
      </c>
      <c r="C351" s="76" t="str">
        <f t="shared" si="50"/>
        <v>193AIH</v>
      </c>
      <c r="D351" s="76">
        <f>COUNTIF($H$6:$H351,$H351)</f>
        <v>34</v>
      </c>
      <c r="E351" s="76" t="str">
        <f t="shared" si="55"/>
        <v>34HRD/ GA</v>
      </c>
      <c r="F351" s="2" t="s">
        <v>606</v>
      </c>
      <c r="G351" s="22"/>
      <c r="H351" s="2" t="s">
        <v>30</v>
      </c>
      <c r="I351" s="3">
        <v>43473</v>
      </c>
      <c r="J351" s="2"/>
      <c r="K351" s="2" t="s">
        <v>1097</v>
      </c>
      <c r="L351" s="4" t="s">
        <v>1242</v>
      </c>
      <c r="M351" s="4"/>
      <c r="N351" s="4" t="s">
        <v>1452</v>
      </c>
      <c r="O351" s="2" t="s">
        <v>1926</v>
      </c>
      <c r="P351" s="2"/>
      <c r="Q351" s="4"/>
      <c r="R351" s="102"/>
      <c r="S351" s="102"/>
      <c r="T351" s="3"/>
      <c r="U351" s="3"/>
      <c r="V351" s="3"/>
      <c r="W351" s="3"/>
      <c r="X351" s="80" t="str">
        <f t="shared" si="56"/>
        <v/>
      </c>
      <c r="Y351" s="80" t="str">
        <f t="shared" si="57"/>
        <v/>
      </c>
      <c r="Z351" s="2"/>
      <c r="AA351" s="77" t="str">
        <f t="shared" si="58"/>
        <v/>
      </c>
      <c r="AB351" s="77" t="str">
        <f t="shared" si="51"/>
        <v/>
      </c>
      <c r="AC351" s="77" t="str">
        <f>IFERROR(VLOOKUP(IF($P351="","",MONTH($I351)),List!$I:$J,2,0),"")</f>
        <v/>
      </c>
      <c r="AD351" s="77" t="str">
        <f>IFERROR(VLOOKUP(F351,List!$D:$E,2,0),"")</f>
        <v>Audit Internal (Harian)</v>
      </c>
      <c r="AE351" s="78">
        <f t="shared" si="52"/>
        <v>0</v>
      </c>
      <c r="AF351" s="77" t="str">
        <f t="shared" si="53"/>
        <v/>
      </c>
      <c r="AG351" s="77" t="str">
        <f t="shared" si="54"/>
        <v/>
      </c>
    </row>
    <row r="352" spans="1:33" s="72" customFormat="1" ht="128.25" x14ac:dyDescent="0.2">
      <c r="A352" s="67">
        <f t="shared" si="59"/>
        <v>347</v>
      </c>
      <c r="B352" s="76">
        <f>COUNTIF($F$6:$F352,$F352)</f>
        <v>194</v>
      </c>
      <c r="C352" s="76" t="str">
        <f t="shared" si="50"/>
        <v>194AIH</v>
      </c>
      <c r="D352" s="76">
        <f>COUNTIF($H$6:$H352,$H352)</f>
        <v>35</v>
      </c>
      <c r="E352" s="76" t="str">
        <f t="shared" si="55"/>
        <v>35HRD/ GA</v>
      </c>
      <c r="F352" s="2" t="s">
        <v>606</v>
      </c>
      <c r="G352" s="22"/>
      <c r="H352" s="2" t="s">
        <v>30</v>
      </c>
      <c r="I352" s="3">
        <v>43473</v>
      </c>
      <c r="J352" s="2"/>
      <c r="K352" s="2" t="s">
        <v>1097</v>
      </c>
      <c r="L352" s="4" t="s">
        <v>1243</v>
      </c>
      <c r="M352" s="4" t="s">
        <v>1244</v>
      </c>
      <c r="N352" s="4" t="s">
        <v>1927</v>
      </c>
      <c r="O352" s="2" t="s">
        <v>1926</v>
      </c>
      <c r="P352" s="2"/>
      <c r="Q352" s="4"/>
      <c r="R352" s="102"/>
      <c r="S352" s="102"/>
      <c r="T352" s="3"/>
      <c r="U352" s="3"/>
      <c r="V352" s="3"/>
      <c r="W352" s="3"/>
      <c r="X352" s="80" t="str">
        <f t="shared" si="56"/>
        <v/>
      </c>
      <c r="Y352" s="80" t="str">
        <f t="shared" si="57"/>
        <v/>
      </c>
      <c r="Z352" s="2"/>
      <c r="AA352" s="77" t="str">
        <f t="shared" si="58"/>
        <v/>
      </c>
      <c r="AB352" s="77" t="str">
        <f t="shared" si="51"/>
        <v/>
      </c>
      <c r="AC352" s="77" t="str">
        <f>IFERROR(VLOOKUP(IF($P352="","",MONTH($I352)),List!$I:$J,2,0),"")</f>
        <v/>
      </c>
      <c r="AD352" s="77" t="str">
        <f>IFERROR(VLOOKUP(F352,List!$D:$E,2,0),"")</f>
        <v>Audit Internal (Harian)</v>
      </c>
      <c r="AE352" s="78">
        <f t="shared" si="52"/>
        <v>0</v>
      </c>
      <c r="AF352" s="77" t="str">
        <f t="shared" si="53"/>
        <v/>
      </c>
      <c r="AG352" s="77" t="str">
        <f t="shared" si="54"/>
        <v/>
      </c>
    </row>
    <row r="353" spans="1:33" s="72" customFormat="1" ht="42.75" x14ac:dyDescent="0.2">
      <c r="A353" s="67">
        <f t="shared" si="59"/>
        <v>348</v>
      </c>
      <c r="B353" s="76">
        <f>COUNTIF($F$6:$F353,$F353)</f>
        <v>195</v>
      </c>
      <c r="C353" s="76" t="str">
        <f t="shared" si="50"/>
        <v>195AIH</v>
      </c>
      <c r="D353" s="76">
        <f>COUNTIF($H$6:$H353,$H353)</f>
        <v>36</v>
      </c>
      <c r="E353" s="76" t="str">
        <f t="shared" si="55"/>
        <v>36HRD/ GA</v>
      </c>
      <c r="F353" s="2" t="s">
        <v>606</v>
      </c>
      <c r="G353" s="22"/>
      <c r="H353" s="2" t="s">
        <v>30</v>
      </c>
      <c r="I353" s="3">
        <v>43473</v>
      </c>
      <c r="J353" s="2"/>
      <c r="K353" s="2" t="s">
        <v>1097</v>
      </c>
      <c r="L353" s="4" t="s">
        <v>1245</v>
      </c>
      <c r="M353" s="4"/>
      <c r="N353" s="4" t="s">
        <v>1454</v>
      </c>
      <c r="O353" s="2" t="s">
        <v>1926</v>
      </c>
      <c r="P353" s="2"/>
      <c r="Q353" s="4"/>
      <c r="R353" s="102"/>
      <c r="S353" s="102"/>
      <c r="T353" s="3"/>
      <c r="U353" s="3"/>
      <c r="V353" s="3"/>
      <c r="W353" s="3"/>
      <c r="X353" s="80" t="str">
        <f t="shared" si="56"/>
        <v/>
      </c>
      <c r="Y353" s="80" t="str">
        <f t="shared" si="57"/>
        <v/>
      </c>
      <c r="Z353" s="2"/>
      <c r="AA353" s="77" t="str">
        <f t="shared" si="58"/>
        <v/>
      </c>
      <c r="AB353" s="77" t="str">
        <f t="shared" si="51"/>
        <v/>
      </c>
      <c r="AC353" s="77" t="str">
        <f>IFERROR(VLOOKUP(IF($P353="","",MONTH($I353)),List!$I:$J,2,0),"")</f>
        <v/>
      </c>
      <c r="AD353" s="77" t="str">
        <f>IFERROR(VLOOKUP(F353,List!$D:$E,2,0),"")</f>
        <v>Audit Internal (Harian)</v>
      </c>
      <c r="AE353" s="78">
        <f t="shared" si="52"/>
        <v>0</v>
      </c>
      <c r="AF353" s="77" t="str">
        <f t="shared" si="53"/>
        <v/>
      </c>
      <c r="AG353" s="77" t="str">
        <f t="shared" si="54"/>
        <v/>
      </c>
    </row>
    <row r="354" spans="1:33" s="72" customFormat="1" ht="71.25" x14ac:dyDescent="0.2">
      <c r="A354" s="67">
        <f t="shared" si="59"/>
        <v>349</v>
      </c>
      <c r="B354" s="76">
        <f>COUNTIF($F$6:$F354,$F354)</f>
        <v>196</v>
      </c>
      <c r="C354" s="76" t="str">
        <f t="shared" si="50"/>
        <v>196AIH</v>
      </c>
      <c r="D354" s="76">
        <f>COUNTIF($H$6:$H354,$H354)</f>
        <v>1</v>
      </c>
      <c r="E354" s="76" t="str">
        <f t="shared" si="55"/>
        <v>1Kebersihan</v>
      </c>
      <c r="F354" s="2" t="s">
        <v>606</v>
      </c>
      <c r="G354" s="22"/>
      <c r="H354" s="2" t="s">
        <v>35</v>
      </c>
      <c r="I354" s="3">
        <v>43474</v>
      </c>
      <c r="J354" s="2" t="s">
        <v>607</v>
      </c>
      <c r="K354" s="2" t="s">
        <v>1097</v>
      </c>
      <c r="L354" s="4" t="s">
        <v>1248</v>
      </c>
      <c r="M354" s="4"/>
      <c r="N354" s="4" t="s">
        <v>1972</v>
      </c>
      <c r="O354" s="2" t="s">
        <v>1928</v>
      </c>
      <c r="P354" s="2" t="s">
        <v>1604</v>
      </c>
      <c r="Q354" s="4"/>
      <c r="R354" s="102"/>
      <c r="S354" s="102"/>
      <c r="T354" s="3">
        <v>43554</v>
      </c>
      <c r="U354" s="3"/>
      <c r="V354" s="3"/>
      <c r="W354" s="3"/>
      <c r="X354" s="80" t="str">
        <f t="shared" si="56"/>
        <v/>
      </c>
      <c r="Y354" s="80" t="str">
        <f t="shared" si="57"/>
        <v>a</v>
      </c>
      <c r="Z354" s="2"/>
      <c r="AA354" s="77" t="str">
        <f t="shared" si="58"/>
        <v>Open (Progress)</v>
      </c>
      <c r="AB354" s="77">
        <f t="shared" si="51"/>
        <v>2019</v>
      </c>
      <c r="AC354" s="77" t="str">
        <f>IFERROR(VLOOKUP(IF($P354="","",MONTH($I354)),List!$I:$J,2,0),"")</f>
        <v>Januari</v>
      </c>
      <c r="AD354" s="77" t="str">
        <f>IFERROR(VLOOKUP(F354,List!$D:$E,2,0),"")</f>
        <v>Audit Internal (Harian)</v>
      </c>
      <c r="AE354" s="78">
        <f t="shared" si="52"/>
        <v>0</v>
      </c>
      <c r="AF354" s="77" t="str">
        <f t="shared" si="53"/>
        <v>All</v>
      </c>
      <c r="AG354" s="77" t="str">
        <f t="shared" si="54"/>
        <v/>
      </c>
    </row>
    <row r="355" spans="1:33" s="72" customFormat="1" ht="57" x14ac:dyDescent="0.2">
      <c r="A355" s="67">
        <f t="shared" si="59"/>
        <v>350</v>
      </c>
      <c r="B355" s="76">
        <f>COUNTIF($F$6:$F355,$F355)</f>
        <v>197</v>
      </c>
      <c r="C355" s="76" t="str">
        <f t="shared" si="50"/>
        <v>197AIH</v>
      </c>
      <c r="D355" s="76">
        <f>COUNTIF($H$6:$H355,$H355)</f>
        <v>2</v>
      </c>
      <c r="E355" s="76" t="str">
        <f t="shared" si="55"/>
        <v>2Kebersihan</v>
      </c>
      <c r="F355" s="2" t="s">
        <v>606</v>
      </c>
      <c r="G355" s="22"/>
      <c r="H355" s="2" t="s">
        <v>35</v>
      </c>
      <c r="I355" s="3">
        <v>43474</v>
      </c>
      <c r="J355" s="2"/>
      <c r="K355" s="2" t="s">
        <v>1097</v>
      </c>
      <c r="L355" s="4" t="s">
        <v>1246</v>
      </c>
      <c r="M355" s="4"/>
      <c r="N355" s="4" t="s">
        <v>1455</v>
      </c>
      <c r="O355" s="2" t="s">
        <v>1926</v>
      </c>
      <c r="P355" s="2"/>
      <c r="Q355" s="4"/>
      <c r="R355" s="102"/>
      <c r="S355" s="102"/>
      <c r="T355" s="3"/>
      <c r="U355" s="3"/>
      <c r="V355" s="3"/>
      <c r="W355" s="3"/>
      <c r="X355" s="80" t="str">
        <f t="shared" si="56"/>
        <v/>
      </c>
      <c r="Y355" s="80" t="str">
        <f t="shared" si="57"/>
        <v/>
      </c>
      <c r="Z355" s="2"/>
      <c r="AA355" s="77" t="str">
        <f t="shared" si="58"/>
        <v/>
      </c>
      <c r="AB355" s="77" t="str">
        <f t="shared" si="51"/>
        <v/>
      </c>
      <c r="AC355" s="77" t="str">
        <f>IFERROR(VLOOKUP(IF($P355="","",MONTH($I355)),List!$I:$J,2,0),"")</f>
        <v/>
      </c>
      <c r="AD355" s="77" t="str">
        <f>IFERROR(VLOOKUP(F355,List!$D:$E,2,0),"")</f>
        <v>Audit Internal (Harian)</v>
      </c>
      <c r="AE355" s="78">
        <f t="shared" si="52"/>
        <v>0</v>
      </c>
      <c r="AF355" s="77" t="str">
        <f t="shared" si="53"/>
        <v/>
      </c>
      <c r="AG355" s="77" t="str">
        <f t="shared" si="54"/>
        <v/>
      </c>
    </row>
    <row r="356" spans="1:33" s="72" customFormat="1" ht="85.5" x14ac:dyDescent="0.2">
      <c r="A356" s="67">
        <f t="shared" si="59"/>
        <v>351</v>
      </c>
      <c r="B356" s="76">
        <f>COUNTIF($F$6:$F356,$F356)</f>
        <v>198</v>
      </c>
      <c r="C356" s="76" t="str">
        <f t="shared" si="50"/>
        <v>198AIH</v>
      </c>
      <c r="D356" s="76">
        <f>COUNTIF($H$6:$H356,$H356)</f>
        <v>3</v>
      </c>
      <c r="E356" s="76" t="str">
        <f t="shared" si="55"/>
        <v>3Kebersihan</v>
      </c>
      <c r="F356" s="2" t="s">
        <v>606</v>
      </c>
      <c r="G356" s="22"/>
      <c r="H356" s="2" t="s">
        <v>35</v>
      </c>
      <c r="I356" s="3">
        <v>43474</v>
      </c>
      <c r="J356" s="2"/>
      <c r="K356" s="2" t="s">
        <v>1097</v>
      </c>
      <c r="L356" s="4" t="s">
        <v>1247</v>
      </c>
      <c r="M356" s="4"/>
      <c r="N356" s="4" t="s">
        <v>1456</v>
      </c>
      <c r="O356" s="2" t="s">
        <v>1926</v>
      </c>
      <c r="P356" s="2"/>
      <c r="Q356" s="4"/>
      <c r="R356" s="102"/>
      <c r="S356" s="102"/>
      <c r="T356" s="3"/>
      <c r="U356" s="3"/>
      <c r="V356" s="3"/>
      <c r="W356" s="3"/>
      <c r="X356" s="80" t="str">
        <f t="shared" si="56"/>
        <v/>
      </c>
      <c r="Y356" s="80" t="str">
        <f t="shared" si="57"/>
        <v/>
      </c>
      <c r="Z356" s="2"/>
      <c r="AA356" s="77" t="str">
        <f t="shared" si="58"/>
        <v/>
      </c>
      <c r="AB356" s="77" t="str">
        <f t="shared" si="51"/>
        <v/>
      </c>
      <c r="AC356" s="77" t="str">
        <f>IFERROR(VLOOKUP(IF($P356="","",MONTH($I356)),List!$I:$J,2,0),"")</f>
        <v/>
      </c>
      <c r="AD356" s="77" t="str">
        <f>IFERROR(VLOOKUP(F356,List!$D:$E,2,0),"")</f>
        <v>Audit Internal (Harian)</v>
      </c>
      <c r="AE356" s="78">
        <f t="shared" si="52"/>
        <v>0</v>
      </c>
      <c r="AF356" s="77" t="str">
        <f t="shared" si="53"/>
        <v/>
      </c>
      <c r="AG356" s="77" t="str">
        <f t="shared" si="54"/>
        <v/>
      </c>
    </row>
    <row r="357" spans="1:33" s="72" customFormat="1" ht="71.25" x14ac:dyDescent="0.2">
      <c r="A357" s="67">
        <f t="shared" si="59"/>
        <v>352</v>
      </c>
      <c r="B357" s="76">
        <f>COUNTIF($F$6:$F357,$F357)</f>
        <v>199</v>
      </c>
      <c r="C357" s="76" t="str">
        <f t="shared" si="50"/>
        <v>199AIH</v>
      </c>
      <c r="D357" s="76">
        <f>COUNTIF($H$6:$H357,$H357)</f>
        <v>4</v>
      </c>
      <c r="E357" s="76" t="str">
        <f t="shared" si="55"/>
        <v>4Kebersihan</v>
      </c>
      <c r="F357" s="2" t="s">
        <v>606</v>
      </c>
      <c r="G357" s="22"/>
      <c r="H357" s="2" t="s">
        <v>35</v>
      </c>
      <c r="I357" s="3">
        <v>43474</v>
      </c>
      <c r="J357" s="2"/>
      <c r="K357" s="2" t="s">
        <v>1097</v>
      </c>
      <c r="L357" s="4" t="s">
        <v>1249</v>
      </c>
      <c r="M357" s="4"/>
      <c r="N357" s="4" t="s">
        <v>1458</v>
      </c>
      <c r="O357" s="2" t="s">
        <v>1926</v>
      </c>
      <c r="P357" s="2"/>
      <c r="Q357" s="4"/>
      <c r="R357" s="102"/>
      <c r="S357" s="102"/>
      <c r="T357" s="3"/>
      <c r="U357" s="3"/>
      <c r="V357" s="3"/>
      <c r="W357" s="3"/>
      <c r="X357" s="80" t="str">
        <f t="shared" si="56"/>
        <v/>
      </c>
      <c r="Y357" s="80" t="str">
        <f t="shared" si="57"/>
        <v/>
      </c>
      <c r="Z357" s="2"/>
      <c r="AA357" s="77" t="str">
        <f t="shared" si="58"/>
        <v/>
      </c>
      <c r="AB357" s="77" t="str">
        <f t="shared" si="51"/>
        <v/>
      </c>
      <c r="AC357" s="77" t="str">
        <f>IFERROR(VLOOKUP(IF($P357="","",MONTH($I357)),List!$I:$J,2,0),"")</f>
        <v/>
      </c>
      <c r="AD357" s="77" t="str">
        <f>IFERROR(VLOOKUP(F357,List!$D:$E,2,0),"")</f>
        <v>Audit Internal (Harian)</v>
      </c>
      <c r="AE357" s="78">
        <f t="shared" si="52"/>
        <v>0</v>
      </c>
      <c r="AF357" s="77" t="str">
        <f t="shared" si="53"/>
        <v/>
      </c>
      <c r="AG357" s="77" t="str">
        <f t="shared" si="54"/>
        <v/>
      </c>
    </row>
    <row r="358" spans="1:33" s="72" customFormat="1" ht="42.75" x14ac:dyDescent="0.2">
      <c r="A358" s="67">
        <f t="shared" si="59"/>
        <v>353</v>
      </c>
      <c r="B358" s="76">
        <f>COUNTIF($F$6:$F358,$F358)</f>
        <v>200</v>
      </c>
      <c r="C358" s="76" t="str">
        <f t="shared" si="50"/>
        <v>200AIH</v>
      </c>
      <c r="D358" s="76">
        <f>COUNTIF($H$6:$H358,$H358)</f>
        <v>1</v>
      </c>
      <c r="E358" s="76" t="str">
        <f t="shared" si="55"/>
        <v>1Security</v>
      </c>
      <c r="F358" s="2" t="s">
        <v>606</v>
      </c>
      <c r="G358" s="22"/>
      <c r="H358" s="2" t="s">
        <v>34</v>
      </c>
      <c r="I358" s="3">
        <v>43474</v>
      </c>
      <c r="J358" s="2"/>
      <c r="K358" s="2" t="s">
        <v>1097</v>
      </c>
      <c r="L358" s="4" t="s">
        <v>1250</v>
      </c>
      <c r="M358" s="4" t="s">
        <v>1251</v>
      </c>
      <c r="N358" s="4" t="s">
        <v>1459</v>
      </c>
      <c r="O358" s="2" t="s">
        <v>1926</v>
      </c>
      <c r="P358" s="2"/>
      <c r="Q358" s="4"/>
      <c r="R358" s="102"/>
      <c r="S358" s="102"/>
      <c r="T358" s="3"/>
      <c r="U358" s="3"/>
      <c r="V358" s="3"/>
      <c r="W358" s="3"/>
      <c r="X358" s="80" t="str">
        <f t="shared" si="56"/>
        <v/>
      </c>
      <c r="Y358" s="80" t="str">
        <f t="shared" si="57"/>
        <v/>
      </c>
      <c r="Z358" s="2"/>
      <c r="AA358" s="77" t="str">
        <f t="shared" si="58"/>
        <v/>
      </c>
      <c r="AB358" s="77" t="str">
        <f t="shared" si="51"/>
        <v/>
      </c>
      <c r="AC358" s="77" t="str">
        <f>IFERROR(VLOOKUP(IF($P358="","",MONTH($I358)),List!$I:$J,2,0),"")</f>
        <v/>
      </c>
      <c r="AD358" s="77" t="str">
        <f>IFERROR(VLOOKUP(F358,List!$D:$E,2,0),"")</f>
        <v>Audit Internal (Harian)</v>
      </c>
      <c r="AE358" s="78">
        <f t="shared" si="52"/>
        <v>0</v>
      </c>
      <c r="AF358" s="77" t="str">
        <f t="shared" si="53"/>
        <v/>
      </c>
      <c r="AG358" s="77" t="str">
        <f t="shared" si="54"/>
        <v/>
      </c>
    </row>
    <row r="359" spans="1:33" s="72" customFormat="1" ht="85.5" x14ac:dyDescent="0.2">
      <c r="A359" s="67">
        <f t="shared" si="59"/>
        <v>354</v>
      </c>
      <c r="B359" s="76">
        <f>COUNTIF($F$6:$F359,$F359)</f>
        <v>201</v>
      </c>
      <c r="C359" s="76" t="str">
        <f t="shared" si="50"/>
        <v>201AIH</v>
      </c>
      <c r="D359" s="76">
        <f>COUNTIF($H$6:$H359,$H359)</f>
        <v>2</v>
      </c>
      <c r="E359" s="76" t="str">
        <f t="shared" si="55"/>
        <v>2Security</v>
      </c>
      <c r="F359" s="2" t="s">
        <v>606</v>
      </c>
      <c r="G359" s="22"/>
      <c r="H359" s="2" t="s">
        <v>34</v>
      </c>
      <c r="I359" s="3">
        <v>43474</v>
      </c>
      <c r="J359" s="2"/>
      <c r="K359" s="2" t="s">
        <v>1097</v>
      </c>
      <c r="L359" s="4" t="s">
        <v>1252</v>
      </c>
      <c r="M359" s="4" t="s">
        <v>1253</v>
      </c>
      <c r="N359" s="4" t="s">
        <v>1460</v>
      </c>
      <c r="O359" s="2" t="s">
        <v>1926</v>
      </c>
      <c r="P359" s="2"/>
      <c r="Q359" s="4"/>
      <c r="R359" s="102"/>
      <c r="S359" s="102"/>
      <c r="T359" s="3"/>
      <c r="U359" s="3"/>
      <c r="V359" s="3"/>
      <c r="W359" s="3"/>
      <c r="X359" s="80" t="str">
        <f t="shared" si="56"/>
        <v/>
      </c>
      <c r="Y359" s="80" t="str">
        <f t="shared" si="57"/>
        <v/>
      </c>
      <c r="Z359" s="2"/>
      <c r="AA359" s="77" t="str">
        <f t="shared" si="58"/>
        <v/>
      </c>
      <c r="AB359" s="77" t="str">
        <f t="shared" si="51"/>
        <v/>
      </c>
      <c r="AC359" s="77" t="str">
        <f>IFERROR(VLOOKUP(IF($P359="","",MONTH($I359)),List!$I:$J,2,0),"")</f>
        <v/>
      </c>
      <c r="AD359" s="77" t="str">
        <f>IFERROR(VLOOKUP(F359,List!$D:$E,2,0),"")</f>
        <v>Audit Internal (Harian)</v>
      </c>
      <c r="AE359" s="78">
        <f t="shared" si="52"/>
        <v>0</v>
      </c>
      <c r="AF359" s="77" t="str">
        <f t="shared" si="53"/>
        <v/>
      </c>
      <c r="AG359" s="77" t="str">
        <f t="shared" si="54"/>
        <v/>
      </c>
    </row>
    <row r="360" spans="1:33" s="72" customFormat="1" ht="85.5" x14ac:dyDescent="0.2">
      <c r="A360" s="67">
        <f t="shared" si="59"/>
        <v>355</v>
      </c>
      <c r="B360" s="76">
        <f>COUNTIF($F$6:$F360,$F360)</f>
        <v>202</v>
      </c>
      <c r="C360" s="76" t="str">
        <f t="shared" si="50"/>
        <v>202AIH</v>
      </c>
      <c r="D360" s="76">
        <f>COUNTIF($H$6:$H360,$H360)</f>
        <v>3</v>
      </c>
      <c r="E360" s="76" t="str">
        <f t="shared" si="55"/>
        <v>3Security</v>
      </c>
      <c r="F360" s="2" t="s">
        <v>606</v>
      </c>
      <c r="G360" s="22"/>
      <c r="H360" s="2" t="s">
        <v>34</v>
      </c>
      <c r="I360" s="3">
        <v>43474</v>
      </c>
      <c r="J360" s="2"/>
      <c r="K360" s="2" t="s">
        <v>1097</v>
      </c>
      <c r="L360" s="4" t="s">
        <v>1254</v>
      </c>
      <c r="M360" s="4" t="s">
        <v>1255</v>
      </c>
      <c r="N360" s="4" t="s">
        <v>1461</v>
      </c>
      <c r="O360" s="2" t="s">
        <v>1926</v>
      </c>
      <c r="P360" s="2"/>
      <c r="Q360" s="4"/>
      <c r="R360" s="102"/>
      <c r="S360" s="102"/>
      <c r="T360" s="3"/>
      <c r="U360" s="3"/>
      <c r="V360" s="3"/>
      <c r="W360" s="3"/>
      <c r="X360" s="80" t="str">
        <f t="shared" si="56"/>
        <v/>
      </c>
      <c r="Y360" s="80" t="str">
        <f t="shared" si="57"/>
        <v/>
      </c>
      <c r="Z360" s="2"/>
      <c r="AA360" s="77" t="str">
        <f t="shared" si="58"/>
        <v/>
      </c>
      <c r="AB360" s="77" t="str">
        <f t="shared" si="51"/>
        <v/>
      </c>
      <c r="AC360" s="77" t="str">
        <f>IFERROR(VLOOKUP(IF($P360="","",MONTH($I360)),List!$I:$J,2,0),"")</f>
        <v/>
      </c>
      <c r="AD360" s="77" t="str">
        <f>IFERROR(VLOOKUP(F360,List!$D:$E,2,0),"")</f>
        <v>Audit Internal (Harian)</v>
      </c>
      <c r="AE360" s="78">
        <f t="shared" si="52"/>
        <v>0</v>
      </c>
      <c r="AF360" s="77" t="str">
        <f t="shared" si="53"/>
        <v/>
      </c>
      <c r="AG360" s="77" t="str">
        <f t="shared" si="54"/>
        <v/>
      </c>
    </row>
    <row r="361" spans="1:33" s="72" customFormat="1" ht="31.5" x14ac:dyDescent="0.2">
      <c r="A361" s="67">
        <f t="shared" si="59"/>
        <v>356</v>
      </c>
      <c r="B361" s="76">
        <f>COUNTIF($F$6:$F361,$F361)</f>
        <v>203</v>
      </c>
      <c r="C361" s="76" t="str">
        <f t="shared" si="50"/>
        <v>203AIH</v>
      </c>
      <c r="D361" s="76">
        <f>COUNTIF($H$6:$H361,$H361)</f>
        <v>4</v>
      </c>
      <c r="E361" s="76" t="str">
        <f t="shared" si="55"/>
        <v>4Security</v>
      </c>
      <c r="F361" s="2" t="s">
        <v>606</v>
      </c>
      <c r="G361" s="22"/>
      <c r="H361" s="2" t="s">
        <v>34</v>
      </c>
      <c r="I361" s="3">
        <v>43474</v>
      </c>
      <c r="J361" s="2"/>
      <c r="K361" s="2" t="s">
        <v>1097</v>
      </c>
      <c r="L361" s="4" t="s">
        <v>1256</v>
      </c>
      <c r="M361" s="4" t="s">
        <v>1257</v>
      </c>
      <c r="N361" s="4" t="s">
        <v>1462</v>
      </c>
      <c r="O361" s="2" t="s">
        <v>1926</v>
      </c>
      <c r="P361" s="2"/>
      <c r="Q361" s="4"/>
      <c r="R361" s="102"/>
      <c r="S361" s="102"/>
      <c r="T361" s="3"/>
      <c r="U361" s="3"/>
      <c r="V361" s="3"/>
      <c r="W361" s="3"/>
      <c r="X361" s="80" t="str">
        <f t="shared" si="56"/>
        <v/>
      </c>
      <c r="Y361" s="80" t="str">
        <f t="shared" si="57"/>
        <v/>
      </c>
      <c r="Z361" s="2"/>
      <c r="AA361" s="77" t="str">
        <f t="shared" si="58"/>
        <v/>
      </c>
      <c r="AB361" s="77" t="str">
        <f t="shared" si="51"/>
        <v/>
      </c>
      <c r="AC361" s="77" t="str">
        <f>IFERROR(VLOOKUP(IF($P361="","",MONTH($I361)),List!$I:$J,2,0),"")</f>
        <v/>
      </c>
      <c r="AD361" s="77" t="str">
        <f>IFERROR(VLOOKUP(F361,List!$D:$E,2,0),"")</f>
        <v>Audit Internal (Harian)</v>
      </c>
      <c r="AE361" s="78">
        <f t="shared" si="52"/>
        <v>0</v>
      </c>
      <c r="AF361" s="77" t="str">
        <f t="shared" si="53"/>
        <v/>
      </c>
      <c r="AG361" s="77" t="str">
        <f t="shared" si="54"/>
        <v/>
      </c>
    </row>
    <row r="362" spans="1:33" s="72" customFormat="1" ht="57" x14ac:dyDescent="0.2">
      <c r="A362" s="67">
        <f t="shared" si="59"/>
        <v>357</v>
      </c>
      <c r="B362" s="76">
        <f>COUNTIF($F$6:$F362,$F362)</f>
        <v>204</v>
      </c>
      <c r="C362" s="76" t="str">
        <f t="shared" si="50"/>
        <v>204AIH</v>
      </c>
      <c r="D362" s="76">
        <f>COUNTIF($H$6:$H362,$H362)</f>
        <v>18</v>
      </c>
      <c r="E362" s="76" t="str">
        <f t="shared" si="55"/>
        <v>18Gudang BB A</v>
      </c>
      <c r="F362" s="2" t="s">
        <v>606</v>
      </c>
      <c r="G362" s="22"/>
      <c r="H362" s="2" t="s">
        <v>18</v>
      </c>
      <c r="I362" s="3">
        <v>43474</v>
      </c>
      <c r="J362" s="2"/>
      <c r="K362" s="2" t="s">
        <v>1097</v>
      </c>
      <c r="L362" s="4" t="s">
        <v>1258</v>
      </c>
      <c r="M362" s="4"/>
      <c r="N362" s="4" t="s">
        <v>1463</v>
      </c>
      <c r="O362" s="2" t="s">
        <v>1926</v>
      </c>
      <c r="P362" s="2"/>
      <c r="Q362" s="4"/>
      <c r="R362" s="102"/>
      <c r="S362" s="102"/>
      <c r="T362" s="3"/>
      <c r="U362" s="3"/>
      <c r="V362" s="3"/>
      <c r="W362" s="3"/>
      <c r="X362" s="80" t="str">
        <f t="shared" si="56"/>
        <v/>
      </c>
      <c r="Y362" s="80" t="str">
        <f t="shared" si="57"/>
        <v/>
      </c>
      <c r="Z362" s="2"/>
      <c r="AA362" s="77" t="str">
        <f t="shared" si="58"/>
        <v/>
      </c>
      <c r="AB362" s="77" t="str">
        <f t="shared" si="51"/>
        <v/>
      </c>
      <c r="AC362" s="77" t="str">
        <f>IFERROR(VLOOKUP(IF($P362="","",MONTH($I362)),List!$I:$J,2,0),"")</f>
        <v/>
      </c>
      <c r="AD362" s="77" t="str">
        <f>IFERROR(VLOOKUP(F362,List!$D:$E,2,0),"")</f>
        <v>Audit Internal (Harian)</v>
      </c>
      <c r="AE362" s="78">
        <f t="shared" si="52"/>
        <v>0</v>
      </c>
      <c r="AF362" s="77" t="str">
        <f t="shared" si="53"/>
        <v/>
      </c>
      <c r="AG362" s="77" t="str">
        <f t="shared" si="54"/>
        <v/>
      </c>
    </row>
    <row r="363" spans="1:33" s="72" customFormat="1" ht="99.75" x14ac:dyDescent="0.2">
      <c r="A363" s="67">
        <f t="shared" si="59"/>
        <v>358</v>
      </c>
      <c r="B363" s="76">
        <f>COUNTIF($F$6:$F363,$F363)</f>
        <v>205</v>
      </c>
      <c r="C363" s="76" t="str">
        <f t="shared" si="50"/>
        <v>205AIH</v>
      </c>
      <c r="D363" s="76">
        <f>COUNTIF($H$6:$H363,$H363)</f>
        <v>29</v>
      </c>
      <c r="E363" s="76" t="str">
        <f t="shared" si="55"/>
        <v>29Gudang BB B</v>
      </c>
      <c r="F363" s="2" t="s">
        <v>606</v>
      </c>
      <c r="G363" s="22"/>
      <c r="H363" s="2" t="s">
        <v>19</v>
      </c>
      <c r="I363" s="3">
        <v>43474</v>
      </c>
      <c r="J363" s="2"/>
      <c r="K363" s="2" t="s">
        <v>1097</v>
      </c>
      <c r="L363" s="4" t="s">
        <v>1259</v>
      </c>
      <c r="M363" s="4"/>
      <c r="N363" s="4" t="s">
        <v>1464</v>
      </c>
      <c r="O363" s="2" t="s">
        <v>1926</v>
      </c>
      <c r="P363" s="2"/>
      <c r="Q363" s="4"/>
      <c r="R363" s="102"/>
      <c r="S363" s="102"/>
      <c r="T363" s="3"/>
      <c r="U363" s="3"/>
      <c r="V363" s="3"/>
      <c r="W363" s="3"/>
      <c r="X363" s="80" t="str">
        <f t="shared" si="56"/>
        <v/>
      </c>
      <c r="Y363" s="80" t="str">
        <f t="shared" si="57"/>
        <v/>
      </c>
      <c r="Z363" s="2"/>
      <c r="AA363" s="77" t="str">
        <f t="shared" si="58"/>
        <v/>
      </c>
      <c r="AB363" s="77" t="str">
        <f t="shared" si="51"/>
        <v/>
      </c>
      <c r="AC363" s="77" t="str">
        <f>IFERROR(VLOOKUP(IF($P363="","",MONTH($I363)),List!$I:$J,2,0),"")</f>
        <v/>
      </c>
      <c r="AD363" s="77" t="str">
        <f>IFERROR(VLOOKUP(F363,List!$D:$E,2,0),"")</f>
        <v>Audit Internal (Harian)</v>
      </c>
      <c r="AE363" s="78">
        <f t="shared" si="52"/>
        <v>0</v>
      </c>
      <c r="AF363" s="77" t="str">
        <f t="shared" si="53"/>
        <v/>
      </c>
      <c r="AG363" s="77" t="str">
        <f t="shared" si="54"/>
        <v/>
      </c>
    </row>
    <row r="364" spans="1:33" s="72" customFormat="1" ht="47.25" x14ac:dyDescent="0.2">
      <c r="A364" s="67">
        <f t="shared" si="59"/>
        <v>359</v>
      </c>
      <c r="B364" s="76">
        <f>COUNTIF($F$6:$F364,$F364)</f>
        <v>206</v>
      </c>
      <c r="C364" s="76" t="str">
        <f t="shared" si="50"/>
        <v>206AIH</v>
      </c>
      <c r="D364" s="76">
        <f>COUNTIF($H$6:$H364,$H364)</f>
        <v>68</v>
      </c>
      <c r="E364" s="76" t="str">
        <f t="shared" si="55"/>
        <v>68Gudang BJ</v>
      </c>
      <c r="F364" s="2" t="s">
        <v>606</v>
      </c>
      <c r="G364" s="22"/>
      <c r="H364" s="2" t="s">
        <v>26</v>
      </c>
      <c r="I364" s="3">
        <v>43475</v>
      </c>
      <c r="J364" s="2"/>
      <c r="K364" s="2" t="s">
        <v>1978</v>
      </c>
      <c r="L364" s="4" t="s">
        <v>1264</v>
      </c>
      <c r="M364" s="4" t="s">
        <v>1265</v>
      </c>
      <c r="N364" s="4" t="s">
        <v>1469</v>
      </c>
      <c r="O364" s="2" t="s">
        <v>1926</v>
      </c>
      <c r="P364" s="2"/>
      <c r="Q364" s="4"/>
      <c r="R364" s="102"/>
      <c r="S364" s="102"/>
      <c r="T364" s="3"/>
      <c r="U364" s="3"/>
      <c r="V364" s="3"/>
      <c r="W364" s="3"/>
      <c r="X364" s="80" t="str">
        <f t="shared" si="56"/>
        <v/>
      </c>
      <c r="Y364" s="80" t="str">
        <f t="shared" si="57"/>
        <v/>
      </c>
      <c r="Z364" s="2"/>
      <c r="AA364" s="77" t="str">
        <f t="shared" si="58"/>
        <v/>
      </c>
      <c r="AB364" s="77" t="str">
        <f t="shared" si="51"/>
        <v/>
      </c>
      <c r="AC364" s="77" t="str">
        <f>IFERROR(VLOOKUP(IF($P364="","",MONTH($I364)),List!$I:$J,2,0),"")</f>
        <v/>
      </c>
      <c r="AD364" s="77" t="str">
        <f>IFERROR(VLOOKUP(F364,List!$D:$E,2,0),"")</f>
        <v>Audit Internal (Harian)</v>
      </c>
      <c r="AE364" s="78">
        <f t="shared" si="52"/>
        <v>0</v>
      </c>
      <c r="AF364" s="77" t="str">
        <f t="shared" si="53"/>
        <v/>
      </c>
      <c r="AG364" s="77" t="str">
        <f t="shared" si="54"/>
        <v/>
      </c>
    </row>
    <row r="365" spans="1:33" s="72" customFormat="1" ht="78.75" x14ac:dyDescent="0.2">
      <c r="A365" s="67">
        <f t="shared" si="59"/>
        <v>360</v>
      </c>
      <c r="B365" s="76">
        <f>COUNTIF($F$6:$F365,$F365)</f>
        <v>207</v>
      </c>
      <c r="C365" s="76" t="str">
        <f t="shared" si="50"/>
        <v>207AIH</v>
      </c>
      <c r="D365" s="76">
        <f>COUNTIF($H$6:$H365,$H365)</f>
        <v>23</v>
      </c>
      <c r="E365" s="76" t="str">
        <f t="shared" si="55"/>
        <v>23Prod Assembling LV</v>
      </c>
      <c r="F365" s="2" t="s">
        <v>606</v>
      </c>
      <c r="G365" s="22"/>
      <c r="H365" s="2" t="s">
        <v>23</v>
      </c>
      <c r="I365" s="3">
        <v>43480</v>
      </c>
      <c r="J365" s="2"/>
      <c r="K365" s="2" t="s">
        <v>1097</v>
      </c>
      <c r="L365" s="4" t="s">
        <v>1260</v>
      </c>
      <c r="M365" s="4"/>
      <c r="N365" s="4" t="s">
        <v>1465</v>
      </c>
      <c r="O365" s="2" t="s">
        <v>1926</v>
      </c>
      <c r="P365" s="2"/>
      <c r="Q365" s="4"/>
      <c r="R365" s="102"/>
      <c r="S365" s="102"/>
      <c r="T365" s="3"/>
      <c r="U365" s="3"/>
      <c r="V365" s="3"/>
      <c r="W365" s="3"/>
      <c r="X365" s="80" t="str">
        <f t="shared" si="56"/>
        <v/>
      </c>
      <c r="Y365" s="80" t="str">
        <f t="shared" si="57"/>
        <v/>
      </c>
      <c r="Z365" s="2"/>
      <c r="AA365" s="77" t="str">
        <f t="shared" si="58"/>
        <v/>
      </c>
      <c r="AB365" s="77" t="str">
        <f t="shared" si="51"/>
        <v/>
      </c>
      <c r="AC365" s="77" t="str">
        <f>IFERROR(VLOOKUP(IF($P365="","",MONTH($I365)),List!$I:$J,2,0),"")</f>
        <v/>
      </c>
      <c r="AD365" s="77" t="str">
        <f>IFERROR(VLOOKUP(F365,List!$D:$E,2,0),"")</f>
        <v>Audit Internal (Harian)</v>
      </c>
      <c r="AE365" s="78">
        <f t="shared" si="52"/>
        <v>0</v>
      </c>
      <c r="AF365" s="77" t="str">
        <f t="shared" si="53"/>
        <v/>
      </c>
      <c r="AG365" s="77" t="str">
        <f t="shared" si="54"/>
        <v/>
      </c>
    </row>
    <row r="366" spans="1:33" s="72" customFormat="1" ht="47.25" x14ac:dyDescent="0.2">
      <c r="A366" s="67">
        <f t="shared" si="59"/>
        <v>361</v>
      </c>
      <c r="B366" s="76">
        <f>COUNTIF($F$6:$F366,$F366)</f>
        <v>208</v>
      </c>
      <c r="C366" s="76" t="str">
        <f t="shared" si="50"/>
        <v>208AIH</v>
      </c>
      <c r="D366" s="76">
        <f>COUNTIF($H$6:$H366,$H366)</f>
        <v>19</v>
      </c>
      <c r="E366" s="76" t="str">
        <f t="shared" si="55"/>
        <v>19Gudang BB A</v>
      </c>
      <c r="F366" s="2" t="s">
        <v>606</v>
      </c>
      <c r="G366" s="22"/>
      <c r="H366" s="2" t="s">
        <v>18</v>
      </c>
      <c r="I366" s="3">
        <v>43480</v>
      </c>
      <c r="J366" s="2"/>
      <c r="K366" s="2" t="s">
        <v>1978</v>
      </c>
      <c r="L366" s="4" t="s">
        <v>1264</v>
      </c>
      <c r="M366" s="4" t="s">
        <v>1266</v>
      </c>
      <c r="N366" s="4" t="s">
        <v>1470</v>
      </c>
      <c r="O366" s="2" t="s">
        <v>1926</v>
      </c>
      <c r="P366" s="2"/>
      <c r="Q366" s="4" t="s">
        <v>1671</v>
      </c>
      <c r="R366" s="102"/>
      <c r="S366" s="102"/>
      <c r="T366" s="3"/>
      <c r="U366" s="3"/>
      <c r="V366" s="3"/>
      <c r="W366" s="3"/>
      <c r="X366" s="80" t="str">
        <f t="shared" si="56"/>
        <v/>
      </c>
      <c r="Y366" s="80" t="str">
        <f t="shared" si="57"/>
        <v/>
      </c>
      <c r="Z366" s="2"/>
      <c r="AA366" s="77" t="str">
        <f t="shared" si="58"/>
        <v/>
      </c>
      <c r="AB366" s="77" t="str">
        <f t="shared" si="51"/>
        <v/>
      </c>
      <c r="AC366" s="77" t="str">
        <f>IFERROR(VLOOKUP(IF($P366="","",MONTH($I366)),List!$I:$J,2,0),"")</f>
        <v/>
      </c>
      <c r="AD366" s="77" t="str">
        <f>IFERROR(VLOOKUP(F366,List!$D:$E,2,0),"")</f>
        <v>Audit Internal (Harian)</v>
      </c>
      <c r="AE366" s="78">
        <f t="shared" si="52"/>
        <v>0</v>
      </c>
      <c r="AF366" s="77" t="str">
        <f t="shared" si="53"/>
        <v/>
      </c>
      <c r="AG366" s="77" t="str">
        <f t="shared" si="54"/>
        <v/>
      </c>
    </row>
    <row r="367" spans="1:33" s="72" customFormat="1" ht="78.75" x14ac:dyDescent="0.2">
      <c r="A367" s="67">
        <f t="shared" si="59"/>
        <v>362</v>
      </c>
      <c r="B367" s="76">
        <f>COUNTIF($F$6:$F367,$F367)</f>
        <v>209</v>
      </c>
      <c r="C367" s="76" t="str">
        <f t="shared" si="50"/>
        <v>209AIH</v>
      </c>
      <c r="D367" s="76">
        <f>COUNTIF($H$6:$H367,$H367)</f>
        <v>4</v>
      </c>
      <c r="E367" s="76" t="str">
        <f t="shared" si="55"/>
        <v>4Prod Assembling MV/HV</v>
      </c>
      <c r="F367" s="2" t="s">
        <v>606</v>
      </c>
      <c r="G367" s="22"/>
      <c r="H367" s="2" t="s">
        <v>24</v>
      </c>
      <c r="I367" s="3">
        <v>43481</v>
      </c>
      <c r="J367" s="2"/>
      <c r="K367" s="2" t="s">
        <v>1097</v>
      </c>
      <c r="L367" s="4" t="s">
        <v>1261</v>
      </c>
      <c r="M367" s="4"/>
      <c r="N367" s="4" t="s">
        <v>1466</v>
      </c>
      <c r="O367" s="2" t="s">
        <v>1926</v>
      </c>
      <c r="P367" s="2"/>
      <c r="Q367" s="4"/>
      <c r="R367" s="102"/>
      <c r="S367" s="102"/>
      <c r="T367" s="3"/>
      <c r="U367" s="3"/>
      <c r="V367" s="3"/>
      <c r="W367" s="3"/>
      <c r="X367" s="80" t="str">
        <f t="shared" si="56"/>
        <v/>
      </c>
      <c r="Y367" s="80" t="str">
        <f t="shared" si="57"/>
        <v/>
      </c>
      <c r="Z367" s="2"/>
      <c r="AA367" s="77" t="str">
        <f t="shared" si="58"/>
        <v/>
      </c>
      <c r="AB367" s="77" t="str">
        <f t="shared" si="51"/>
        <v/>
      </c>
      <c r="AC367" s="77" t="str">
        <f>IFERROR(VLOOKUP(IF($P367="","",MONTH($I367)),List!$I:$J,2,0),"")</f>
        <v/>
      </c>
      <c r="AD367" s="77" t="str">
        <f>IFERROR(VLOOKUP(F367,List!$D:$E,2,0),"")</f>
        <v>Audit Internal (Harian)</v>
      </c>
      <c r="AE367" s="78">
        <f t="shared" si="52"/>
        <v>0</v>
      </c>
      <c r="AF367" s="77" t="str">
        <f t="shared" si="53"/>
        <v/>
      </c>
      <c r="AG367" s="77" t="str">
        <f t="shared" si="54"/>
        <v/>
      </c>
    </row>
    <row r="368" spans="1:33" s="72" customFormat="1" ht="31.5" x14ac:dyDescent="0.2">
      <c r="A368" s="67">
        <f t="shared" si="59"/>
        <v>363</v>
      </c>
      <c r="B368" s="76">
        <f>COUNTIF($F$6:$F368,$F368)</f>
        <v>210</v>
      </c>
      <c r="C368" s="76" t="str">
        <f t="shared" si="50"/>
        <v>210AIH</v>
      </c>
      <c r="D368" s="76">
        <f>COUNTIF($H$6:$H368,$H368)</f>
        <v>37</v>
      </c>
      <c r="E368" s="76" t="str">
        <f t="shared" si="55"/>
        <v>37HRD/ GA</v>
      </c>
      <c r="F368" s="2" t="s">
        <v>606</v>
      </c>
      <c r="G368" s="22"/>
      <c r="H368" s="2" t="s">
        <v>30</v>
      </c>
      <c r="I368" s="3">
        <v>43482</v>
      </c>
      <c r="J368" s="2"/>
      <c r="K368" s="2" t="s">
        <v>1978</v>
      </c>
      <c r="L368" s="4" t="s">
        <v>1264</v>
      </c>
      <c r="M368" s="4" t="s">
        <v>1267</v>
      </c>
      <c r="N368" s="4" t="s">
        <v>1471</v>
      </c>
      <c r="O368" s="2" t="s">
        <v>1926</v>
      </c>
      <c r="P368" s="2"/>
      <c r="Q368" s="4"/>
      <c r="R368" s="102"/>
      <c r="S368" s="102"/>
      <c r="T368" s="3"/>
      <c r="U368" s="3"/>
      <c r="V368" s="3"/>
      <c r="W368" s="3"/>
      <c r="X368" s="80" t="str">
        <f t="shared" si="56"/>
        <v/>
      </c>
      <c r="Y368" s="80" t="str">
        <f t="shared" si="57"/>
        <v/>
      </c>
      <c r="Z368" s="2"/>
      <c r="AA368" s="77" t="str">
        <f t="shared" si="58"/>
        <v/>
      </c>
      <c r="AB368" s="77" t="str">
        <f t="shared" si="51"/>
        <v/>
      </c>
      <c r="AC368" s="77" t="str">
        <f>IFERROR(VLOOKUP(IF($P368="","",MONTH($I368)),List!$I:$J,2,0),"")</f>
        <v/>
      </c>
      <c r="AD368" s="77" t="str">
        <f>IFERROR(VLOOKUP(F368,List!$D:$E,2,0),"")</f>
        <v>Audit Internal (Harian)</v>
      </c>
      <c r="AE368" s="78">
        <f t="shared" si="52"/>
        <v>0</v>
      </c>
      <c r="AF368" s="77" t="str">
        <f t="shared" si="53"/>
        <v/>
      </c>
      <c r="AG368" s="77" t="str">
        <f t="shared" si="54"/>
        <v/>
      </c>
    </row>
    <row r="369" spans="1:33" s="72" customFormat="1" ht="47.25" x14ac:dyDescent="0.2">
      <c r="A369" s="67">
        <f t="shared" si="59"/>
        <v>364</v>
      </c>
      <c r="B369" s="76">
        <f>COUNTIF($F$6:$F369,$F369)</f>
        <v>211</v>
      </c>
      <c r="C369" s="76" t="str">
        <f t="shared" si="50"/>
        <v>211AIH</v>
      </c>
      <c r="D369" s="76">
        <f>COUNTIF($H$6:$H369,$H369)</f>
        <v>43</v>
      </c>
      <c r="E369" s="76" t="str">
        <f t="shared" si="55"/>
        <v>43Maintenance</v>
      </c>
      <c r="F369" s="2" t="s">
        <v>606</v>
      </c>
      <c r="G369" s="22"/>
      <c r="H369" s="2" t="s">
        <v>29</v>
      </c>
      <c r="I369" s="3">
        <v>43487</v>
      </c>
      <c r="J369" s="2"/>
      <c r="K369" s="2" t="s">
        <v>1978</v>
      </c>
      <c r="L369" s="4" t="s">
        <v>1264</v>
      </c>
      <c r="M369" s="4" t="s">
        <v>1268</v>
      </c>
      <c r="N369" s="4" t="s">
        <v>1471</v>
      </c>
      <c r="O369" s="2" t="s">
        <v>1926</v>
      </c>
      <c r="P369" s="2"/>
      <c r="Q369" s="4"/>
      <c r="R369" s="102"/>
      <c r="S369" s="102"/>
      <c r="T369" s="3"/>
      <c r="U369" s="3"/>
      <c r="V369" s="3"/>
      <c r="W369" s="3"/>
      <c r="X369" s="80" t="str">
        <f t="shared" si="56"/>
        <v/>
      </c>
      <c r="Y369" s="80" t="str">
        <f t="shared" si="57"/>
        <v/>
      </c>
      <c r="Z369" s="2"/>
      <c r="AA369" s="77" t="str">
        <f t="shared" si="58"/>
        <v/>
      </c>
      <c r="AB369" s="77" t="str">
        <f t="shared" si="51"/>
        <v/>
      </c>
      <c r="AC369" s="77" t="str">
        <f>IFERROR(VLOOKUP(IF($P369="","",MONTH($I369)),List!$I:$J,2,0),"")</f>
        <v/>
      </c>
      <c r="AD369" s="77" t="str">
        <f>IFERROR(VLOOKUP(F369,List!$D:$E,2,0),"")</f>
        <v>Audit Internal (Harian)</v>
      </c>
      <c r="AE369" s="78">
        <f t="shared" si="52"/>
        <v>0</v>
      </c>
      <c r="AF369" s="77" t="str">
        <f t="shared" si="53"/>
        <v/>
      </c>
      <c r="AG369" s="77" t="str">
        <f t="shared" si="54"/>
        <v/>
      </c>
    </row>
    <row r="370" spans="1:33" s="72" customFormat="1" ht="31.5" x14ac:dyDescent="0.2">
      <c r="A370" s="67">
        <f t="shared" si="59"/>
        <v>365</v>
      </c>
      <c r="B370" s="76">
        <f>COUNTIF($F$6:$F370,$F370)</f>
        <v>212</v>
      </c>
      <c r="C370" s="76" t="str">
        <f t="shared" si="50"/>
        <v>212AIH</v>
      </c>
      <c r="D370" s="76">
        <f>COUNTIF($H$6:$H370,$H370)</f>
        <v>3</v>
      </c>
      <c r="E370" s="76" t="str">
        <f t="shared" si="55"/>
        <v>3Enginering</v>
      </c>
      <c r="F370" s="2" t="s">
        <v>606</v>
      </c>
      <c r="G370" s="22"/>
      <c r="H370" s="2" t="s">
        <v>39</v>
      </c>
      <c r="I370" s="3">
        <v>43494</v>
      </c>
      <c r="J370" s="2" t="s">
        <v>112</v>
      </c>
      <c r="K370" s="2" t="s">
        <v>1097</v>
      </c>
      <c r="L370" s="4" t="s">
        <v>1262</v>
      </c>
      <c r="M370" s="4"/>
      <c r="N370" s="4" t="s">
        <v>1467</v>
      </c>
      <c r="O370" s="2" t="s">
        <v>1928</v>
      </c>
      <c r="P370" s="2" t="s">
        <v>1605</v>
      </c>
      <c r="Q370" s="4"/>
      <c r="R370" s="102"/>
      <c r="S370" s="102"/>
      <c r="T370" s="3">
        <v>43554</v>
      </c>
      <c r="U370" s="3"/>
      <c r="V370" s="3"/>
      <c r="W370" s="3"/>
      <c r="X370" s="80" t="str">
        <f t="shared" si="56"/>
        <v/>
      </c>
      <c r="Y370" s="80" t="str">
        <f t="shared" si="57"/>
        <v>a</v>
      </c>
      <c r="Z370" s="2"/>
      <c r="AA370" s="77" t="str">
        <f t="shared" si="58"/>
        <v>Open (Progress)</v>
      </c>
      <c r="AB370" s="77">
        <f t="shared" si="51"/>
        <v>2019</v>
      </c>
      <c r="AC370" s="77" t="str">
        <f>IFERROR(VLOOKUP(IF($P370="","",MONTH($I370)),List!$I:$J,2,0),"")</f>
        <v>Januari</v>
      </c>
      <c r="AD370" s="77" t="str">
        <f>IFERROR(VLOOKUP(F370,List!$D:$E,2,0),"")</f>
        <v>Audit Internal (Harian)</v>
      </c>
      <c r="AE370" s="78">
        <f t="shared" si="52"/>
        <v>0</v>
      </c>
      <c r="AF370" s="77" t="str">
        <f t="shared" si="53"/>
        <v>All</v>
      </c>
      <c r="AG370" s="77" t="str">
        <f t="shared" si="54"/>
        <v/>
      </c>
    </row>
    <row r="371" spans="1:33" s="72" customFormat="1" ht="71.25" x14ac:dyDescent="0.2">
      <c r="A371" s="67">
        <f t="shared" si="59"/>
        <v>366</v>
      </c>
      <c r="B371" s="76">
        <f>COUNTIF($F$6:$F371,$F371)</f>
        <v>213</v>
      </c>
      <c r="C371" s="76" t="str">
        <f t="shared" si="50"/>
        <v>213AIH</v>
      </c>
      <c r="D371" s="76">
        <f>COUNTIF($H$6:$H371,$H371)</f>
        <v>4</v>
      </c>
      <c r="E371" s="76" t="str">
        <f t="shared" si="55"/>
        <v>4Enginering</v>
      </c>
      <c r="F371" s="2" t="s">
        <v>606</v>
      </c>
      <c r="G371" s="22"/>
      <c r="H371" s="2" t="s">
        <v>39</v>
      </c>
      <c r="I371" s="3">
        <v>43494</v>
      </c>
      <c r="J371" s="2" t="s">
        <v>112</v>
      </c>
      <c r="K371" s="2" t="s">
        <v>1097</v>
      </c>
      <c r="L371" s="4" t="s">
        <v>1263</v>
      </c>
      <c r="M371" s="4"/>
      <c r="N371" s="4" t="s">
        <v>1468</v>
      </c>
      <c r="O371" s="2" t="s">
        <v>1928</v>
      </c>
      <c r="P371" s="2" t="s">
        <v>1606</v>
      </c>
      <c r="Q371" s="4"/>
      <c r="R371" s="102"/>
      <c r="S371" s="102"/>
      <c r="T371" s="3">
        <v>43554</v>
      </c>
      <c r="U371" s="3"/>
      <c r="V371" s="3"/>
      <c r="W371" s="3"/>
      <c r="X371" s="80" t="str">
        <f t="shared" si="56"/>
        <v/>
      </c>
      <c r="Y371" s="80" t="str">
        <f t="shared" si="57"/>
        <v>a</v>
      </c>
      <c r="Z371" s="2"/>
      <c r="AA371" s="77" t="str">
        <f t="shared" si="58"/>
        <v>Open (Progress)</v>
      </c>
      <c r="AB371" s="77">
        <f t="shared" si="51"/>
        <v>2019</v>
      </c>
      <c r="AC371" s="77" t="str">
        <f>IFERROR(VLOOKUP(IF($P371="","",MONTH($I371)),List!$I:$J,2,0),"")</f>
        <v>Januari</v>
      </c>
      <c r="AD371" s="77" t="str">
        <f>IFERROR(VLOOKUP(F371,List!$D:$E,2,0),"")</f>
        <v>Audit Internal (Harian)</v>
      </c>
      <c r="AE371" s="78">
        <f t="shared" si="52"/>
        <v>0</v>
      </c>
      <c r="AF371" s="77" t="str">
        <f t="shared" si="53"/>
        <v>All</v>
      </c>
      <c r="AG371" s="77" t="str">
        <f t="shared" si="54"/>
        <v/>
      </c>
    </row>
    <row r="372" spans="1:33" s="72" customFormat="1" ht="31.5" x14ac:dyDescent="0.2">
      <c r="A372" s="67">
        <f t="shared" si="59"/>
        <v>367</v>
      </c>
      <c r="B372" s="76">
        <f>COUNTIF($F$6:$F372,$F372)</f>
        <v>214</v>
      </c>
      <c r="C372" s="76" t="str">
        <f t="shared" si="50"/>
        <v>214AIH</v>
      </c>
      <c r="D372" s="76">
        <f>COUNTIF($H$6:$H372,$H372)</f>
        <v>5</v>
      </c>
      <c r="E372" s="76" t="str">
        <f t="shared" si="55"/>
        <v>5Kebersihan</v>
      </c>
      <c r="F372" s="2" t="s">
        <v>606</v>
      </c>
      <c r="G372" s="22"/>
      <c r="H372" s="2" t="s">
        <v>35</v>
      </c>
      <c r="I372" s="3">
        <v>43510</v>
      </c>
      <c r="J372" s="2" t="s">
        <v>607</v>
      </c>
      <c r="K372" s="2" t="s">
        <v>1097</v>
      </c>
      <c r="L372" s="4" t="s">
        <v>1269</v>
      </c>
      <c r="M372" s="4"/>
      <c r="N372" s="4" t="s">
        <v>1472</v>
      </c>
      <c r="O372" s="2" t="s">
        <v>1926</v>
      </c>
      <c r="P372" s="2"/>
      <c r="Q372" s="4"/>
      <c r="R372" s="102"/>
      <c r="S372" s="102"/>
      <c r="T372" s="3"/>
      <c r="U372" s="3"/>
      <c r="V372" s="3"/>
      <c r="W372" s="3"/>
      <c r="X372" s="80" t="str">
        <f t="shared" si="56"/>
        <v/>
      </c>
      <c r="Y372" s="80" t="str">
        <f t="shared" si="57"/>
        <v/>
      </c>
      <c r="Z372" s="2"/>
      <c r="AA372" s="77" t="str">
        <f t="shared" si="58"/>
        <v/>
      </c>
      <c r="AB372" s="77" t="str">
        <f t="shared" si="51"/>
        <v/>
      </c>
      <c r="AC372" s="77" t="str">
        <f>IFERROR(VLOOKUP(IF($P372="","",MONTH($I372)),List!$I:$J,2,0),"")</f>
        <v/>
      </c>
      <c r="AD372" s="77" t="str">
        <f>IFERROR(VLOOKUP(F372,List!$D:$E,2,0),"")</f>
        <v>Audit Internal (Harian)</v>
      </c>
      <c r="AE372" s="78">
        <f t="shared" si="52"/>
        <v>0</v>
      </c>
      <c r="AF372" s="77" t="str">
        <f t="shared" si="53"/>
        <v/>
      </c>
      <c r="AG372" s="77" t="str">
        <f t="shared" si="54"/>
        <v/>
      </c>
    </row>
    <row r="373" spans="1:33" s="72" customFormat="1" ht="42.75" x14ac:dyDescent="0.2">
      <c r="A373" s="67">
        <f t="shared" si="59"/>
        <v>368</v>
      </c>
      <c r="B373" s="76">
        <f>COUNTIF($F$6:$F373,$F373)</f>
        <v>215</v>
      </c>
      <c r="C373" s="76" t="str">
        <f t="shared" si="50"/>
        <v>215AIH</v>
      </c>
      <c r="D373" s="76">
        <f>COUNTIF($H$6:$H373,$H373)</f>
        <v>6</v>
      </c>
      <c r="E373" s="76" t="str">
        <f t="shared" si="55"/>
        <v>6Kebersihan</v>
      </c>
      <c r="F373" s="2" t="s">
        <v>606</v>
      </c>
      <c r="G373" s="22"/>
      <c r="H373" s="2" t="s">
        <v>35</v>
      </c>
      <c r="I373" s="3">
        <v>43510</v>
      </c>
      <c r="J373" s="2" t="s">
        <v>607</v>
      </c>
      <c r="K373" s="2" t="s">
        <v>1097</v>
      </c>
      <c r="L373" s="4" t="s">
        <v>1270</v>
      </c>
      <c r="M373" s="4"/>
      <c r="N373" s="4" t="s">
        <v>1472</v>
      </c>
      <c r="O373" s="2" t="s">
        <v>1926</v>
      </c>
      <c r="P373" s="2"/>
      <c r="Q373" s="4"/>
      <c r="R373" s="102"/>
      <c r="S373" s="102"/>
      <c r="T373" s="3"/>
      <c r="U373" s="3"/>
      <c r="V373" s="3"/>
      <c r="W373" s="3"/>
      <c r="X373" s="80" t="str">
        <f t="shared" si="56"/>
        <v/>
      </c>
      <c r="Y373" s="80" t="str">
        <f t="shared" si="57"/>
        <v/>
      </c>
      <c r="Z373" s="2"/>
      <c r="AA373" s="77" t="str">
        <f t="shared" si="58"/>
        <v/>
      </c>
      <c r="AB373" s="77" t="str">
        <f t="shared" si="51"/>
        <v/>
      </c>
      <c r="AC373" s="77" t="str">
        <f>IFERROR(VLOOKUP(IF($P373="","",MONTH($I373)),List!$I:$J,2,0),"")</f>
        <v/>
      </c>
      <c r="AD373" s="77" t="str">
        <f>IFERROR(VLOOKUP(F373,List!$D:$E,2,0),"")</f>
        <v>Audit Internal (Harian)</v>
      </c>
      <c r="AE373" s="78">
        <f t="shared" si="52"/>
        <v>0</v>
      </c>
      <c r="AF373" s="77" t="str">
        <f t="shared" si="53"/>
        <v/>
      </c>
      <c r="AG373" s="77" t="str">
        <f t="shared" si="54"/>
        <v/>
      </c>
    </row>
    <row r="374" spans="1:33" s="72" customFormat="1" ht="57" x14ac:dyDescent="0.2">
      <c r="A374" s="67">
        <f t="shared" si="59"/>
        <v>369</v>
      </c>
      <c r="B374" s="76">
        <f>COUNTIF($F$6:$F374,$F374)</f>
        <v>216</v>
      </c>
      <c r="C374" s="76" t="str">
        <f t="shared" si="50"/>
        <v>216AIH</v>
      </c>
      <c r="D374" s="76">
        <f>COUNTIF($H$6:$H374,$H374)</f>
        <v>5</v>
      </c>
      <c r="E374" s="76" t="str">
        <f t="shared" si="55"/>
        <v>5Security</v>
      </c>
      <c r="F374" s="2" t="s">
        <v>606</v>
      </c>
      <c r="G374" s="22"/>
      <c r="H374" s="2" t="s">
        <v>34</v>
      </c>
      <c r="I374" s="3">
        <v>43510</v>
      </c>
      <c r="J374" s="2"/>
      <c r="K374" s="2" t="s">
        <v>1097</v>
      </c>
      <c r="L374" s="4" t="s">
        <v>1271</v>
      </c>
      <c r="M374" s="4"/>
      <c r="N374" s="4" t="s">
        <v>1473</v>
      </c>
      <c r="O374" s="2" t="s">
        <v>1926</v>
      </c>
      <c r="P374" s="2"/>
      <c r="Q374" s="4"/>
      <c r="R374" s="102"/>
      <c r="S374" s="102"/>
      <c r="T374" s="3"/>
      <c r="U374" s="3"/>
      <c r="V374" s="3"/>
      <c r="W374" s="3"/>
      <c r="X374" s="80" t="str">
        <f t="shared" si="56"/>
        <v/>
      </c>
      <c r="Y374" s="80" t="str">
        <f t="shared" si="57"/>
        <v/>
      </c>
      <c r="Z374" s="2"/>
      <c r="AA374" s="77" t="str">
        <f t="shared" si="58"/>
        <v/>
      </c>
      <c r="AB374" s="77" t="str">
        <f t="shared" si="51"/>
        <v/>
      </c>
      <c r="AC374" s="77" t="str">
        <f>IFERROR(VLOOKUP(IF($P374="","",MONTH($I374)),List!$I:$J,2,0),"")</f>
        <v/>
      </c>
      <c r="AD374" s="77" t="str">
        <f>IFERROR(VLOOKUP(F374,List!$D:$E,2,0),"")</f>
        <v>Audit Internal (Harian)</v>
      </c>
      <c r="AE374" s="78">
        <f t="shared" si="52"/>
        <v>0</v>
      </c>
      <c r="AF374" s="77" t="str">
        <f t="shared" si="53"/>
        <v/>
      </c>
      <c r="AG374" s="77" t="str">
        <f t="shared" si="54"/>
        <v/>
      </c>
    </row>
    <row r="375" spans="1:33" s="72" customFormat="1" ht="71.25" x14ac:dyDescent="0.2">
      <c r="A375" s="67">
        <f t="shared" si="59"/>
        <v>370</v>
      </c>
      <c r="B375" s="76">
        <f>COUNTIF($F$6:$F375,$F375)</f>
        <v>217</v>
      </c>
      <c r="C375" s="76" t="str">
        <f t="shared" si="50"/>
        <v>217AIH</v>
      </c>
      <c r="D375" s="76">
        <f>COUNTIF($H$6:$H375,$H375)</f>
        <v>6</v>
      </c>
      <c r="E375" s="76" t="str">
        <f t="shared" si="55"/>
        <v>6Security</v>
      </c>
      <c r="F375" s="2" t="s">
        <v>606</v>
      </c>
      <c r="G375" s="22"/>
      <c r="H375" s="2" t="s">
        <v>34</v>
      </c>
      <c r="I375" s="3">
        <v>43510</v>
      </c>
      <c r="J375" s="2" t="s">
        <v>607</v>
      </c>
      <c r="K375" s="2" t="s">
        <v>1097</v>
      </c>
      <c r="L375" s="4" t="s">
        <v>1272</v>
      </c>
      <c r="M375" s="4"/>
      <c r="N375" s="4" t="s">
        <v>1474</v>
      </c>
      <c r="O375" s="2" t="s">
        <v>1926</v>
      </c>
      <c r="P375" s="2"/>
      <c r="Q375" s="4"/>
      <c r="R375" s="102"/>
      <c r="S375" s="102"/>
      <c r="T375" s="3"/>
      <c r="U375" s="3"/>
      <c r="V375" s="3"/>
      <c r="W375" s="3"/>
      <c r="X375" s="80" t="str">
        <f t="shared" si="56"/>
        <v/>
      </c>
      <c r="Y375" s="80" t="str">
        <f t="shared" si="57"/>
        <v/>
      </c>
      <c r="Z375" s="2"/>
      <c r="AA375" s="77" t="str">
        <f t="shared" si="58"/>
        <v/>
      </c>
      <c r="AB375" s="77" t="str">
        <f t="shared" si="51"/>
        <v/>
      </c>
      <c r="AC375" s="77" t="str">
        <f>IFERROR(VLOOKUP(IF($P375="","",MONTH($I375)),List!$I:$J,2,0),"")</f>
        <v/>
      </c>
      <c r="AD375" s="77" t="str">
        <f>IFERROR(VLOOKUP(F375,List!$D:$E,2,0),"")</f>
        <v>Audit Internal (Harian)</v>
      </c>
      <c r="AE375" s="78">
        <f t="shared" si="52"/>
        <v>0</v>
      </c>
      <c r="AF375" s="77" t="str">
        <f t="shared" si="53"/>
        <v/>
      </c>
      <c r="AG375" s="77" t="str">
        <f t="shared" si="54"/>
        <v/>
      </c>
    </row>
    <row r="376" spans="1:33" s="72" customFormat="1" ht="47.25" x14ac:dyDescent="0.2">
      <c r="A376" s="67">
        <f t="shared" si="59"/>
        <v>371</v>
      </c>
      <c r="B376" s="76">
        <f>COUNTIF($F$6:$F376,$F376)</f>
        <v>218</v>
      </c>
      <c r="C376" s="76" t="str">
        <f t="shared" si="50"/>
        <v>218AIH</v>
      </c>
      <c r="D376" s="76">
        <f>COUNTIF($H$6:$H376,$H376)</f>
        <v>20</v>
      </c>
      <c r="E376" s="76" t="str">
        <f t="shared" si="55"/>
        <v>20Gudang BB A</v>
      </c>
      <c r="F376" s="2" t="s">
        <v>606</v>
      </c>
      <c r="G376" s="22"/>
      <c r="H376" s="2" t="s">
        <v>18</v>
      </c>
      <c r="I376" s="3">
        <v>43515</v>
      </c>
      <c r="J376" s="2"/>
      <c r="K376" s="2" t="s">
        <v>1097</v>
      </c>
      <c r="L376" s="4" t="s">
        <v>1273</v>
      </c>
      <c r="M376" s="4" t="s">
        <v>1274</v>
      </c>
      <c r="N376" s="4" t="s">
        <v>1754</v>
      </c>
      <c r="O376" s="2" t="s">
        <v>1926</v>
      </c>
      <c r="P376" s="2"/>
      <c r="Q376" s="4"/>
      <c r="R376" s="102"/>
      <c r="S376" s="102"/>
      <c r="T376" s="3"/>
      <c r="U376" s="3"/>
      <c r="V376" s="3"/>
      <c r="W376" s="3"/>
      <c r="X376" s="80" t="str">
        <f t="shared" si="56"/>
        <v/>
      </c>
      <c r="Y376" s="80" t="str">
        <f t="shared" si="57"/>
        <v/>
      </c>
      <c r="Z376" s="2"/>
      <c r="AA376" s="77" t="str">
        <f t="shared" si="58"/>
        <v/>
      </c>
      <c r="AB376" s="77" t="str">
        <f t="shared" si="51"/>
        <v/>
      </c>
      <c r="AC376" s="77" t="str">
        <f>IFERROR(VLOOKUP(IF($P376="","",MONTH($I376)),List!$I:$J,2,0),"")</f>
        <v/>
      </c>
      <c r="AD376" s="77" t="str">
        <f>IFERROR(VLOOKUP(F376,List!$D:$E,2,0),"")</f>
        <v>Audit Internal (Harian)</v>
      </c>
      <c r="AE376" s="78">
        <f t="shared" si="52"/>
        <v>0</v>
      </c>
      <c r="AF376" s="77" t="str">
        <f t="shared" si="53"/>
        <v/>
      </c>
      <c r="AG376" s="77" t="str">
        <f t="shared" si="54"/>
        <v/>
      </c>
    </row>
    <row r="377" spans="1:33" s="72" customFormat="1" ht="47.25" x14ac:dyDescent="0.2">
      <c r="A377" s="67">
        <f t="shared" si="59"/>
        <v>372</v>
      </c>
      <c r="B377" s="76">
        <f>COUNTIF($F$6:$F377,$F377)</f>
        <v>219</v>
      </c>
      <c r="C377" s="76" t="str">
        <f t="shared" si="50"/>
        <v>219AIH</v>
      </c>
      <c r="D377" s="76">
        <f>COUNTIF($H$6:$H377,$H377)</f>
        <v>21</v>
      </c>
      <c r="E377" s="76" t="str">
        <f t="shared" si="55"/>
        <v>21Gudang BB A</v>
      </c>
      <c r="F377" s="2" t="s">
        <v>606</v>
      </c>
      <c r="G377" s="22"/>
      <c r="H377" s="2" t="s">
        <v>18</v>
      </c>
      <c r="I377" s="3">
        <v>43515</v>
      </c>
      <c r="J377" s="2"/>
      <c r="K377" s="2" t="s">
        <v>1097</v>
      </c>
      <c r="L377" s="4" t="s">
        <v>1275</v>
      </c>
      <c r="M377" s="4" t="s">
        <v>1116</v>
      </c>
      <c r="N377" s="4" t="s">
        <v>1753</v>
      </c>
      <c r="O377" s="2" t="s">
        <v>1926</v>
      </c>
      <c r="P377" s="2"/>
      <c r="Q377" s="4"/>
      <c r="R377" s="102"/>
      <c r="S377" s="102"/>
      <c r="T377" s="3"/>
      <c r="U377" s="3"/>
      <c r="V377" s="3"/>
      <c r="W377" s="3"/>
      <c r="X377" s="80" t="str">
        <f t="shared" si="56"/>
        <v/>
      </c>
      <c r="Y377" s="80" t="str">
        <f t="shared" si="57"/>
        <v/>
      </c>
      <c r="Z377" s="2"/>
      <c r="AA377" s="77" t="str">
        <f t="shared" si="58"/>
        <v/>
      </c>
      <c r="AB377" s="77" t="str">
        <f t="shared" si="51"/>
        <v/>
      </c>
      <c r="AC377" s="77" t="str">
        <f>IFERROR(VLOOKUP(IF($P377="","",MONTH($I377)),List!$I:$J,2,0),"")</f>
        <v/>
      </c>
      <c r="AD377" s="77" t="str">
        <f>IFERROR(VLOOKUP(F377,List!$D:$E,2,0),"")</f>
        <v>Audit Internal (Harian)</v>
      </c>
      <c r="AE377" s="78">
        <f t="shared" si="52"/>
        <v>0</v>
      </c>
      <c r="AF377" s="77" t="str">
        <f t="shared" si="53"/>
        <v/>
      </c>
      <c r="AG377" s="77" t="str">
        <f t="shared" si="54"/>
        <v/>
      </c>
    </row>
    <row r="378" spans="1:33" s="72" customFormat="1" ht="47.25" x14ac:dyDescent="0.2">
      <c r="A378" s="67">
        <f t="shared" si="59"/>
        <v>373</v>
      </c>
      <c r="B378" s="76">
        <f>COUNTIF($F$6:$F378,$F378)</f>
        <v>220</v>
      </c>
      <c r="C378" s="76" t="str">
        <f t="shared" si="50"/>
        <v>220AIH</v>
      </c>
      <c r="D378" s="76">
        <f>COUNTIF($H$6:$H378,$H378)</f>
        <v>22</v>
      </c>
      <c r="E378" s="76" t="str">
        <f t="shared" si="55"/>
        <v>22Gudang BB A</v>
      </c>
      <c r="F378" s="2" t="s">
        <v>606</v>
      </c>
      <c r="G378" s="22"/>
      <c r="H378" s="2" t="s">
        <v>18</v>
      </c>
      <c r="I378" s="3">
        <v>43515</v>
      </c>
      <c r="J378" s="2"/>
      <c r="K378" s="2" t="s">
        <v>1097</v>
      </c>
      <c r="L378" s="4" t="s">
        <v>1117</v>
      </c>
      <c r="M378" s="4" t="s">
        <v>1276</v>
      </c>
      <c r="N378" s="4" t="s">
        <v>1752</v>
      </c>
      <c r="O378" s="2" t="s">
        <v>1926</v>
      </c>
      <c r="P378" s="2"/>
      <c r="Q378" s="4"/>
      <c r="R378" s="102"/>
      <c r="S378" s="102"/>
      <c r="T378" s="3"/>
      <c r="U378" s="3"/>
      <c r="V378" s="3"/>
      <c r="W378" s="3"/>
      <c r="X378" s="80" t="str">
        <f t="shared" si="56"/>
        <v/>
      </c>
      <c r="Y378" s="80" t="str">
        <f t="shared" si="57"/>
        <v/>
      </c>
      <c r="Z378" s="2"/>
      <c r="AA378" s="77" t="str">
        <f t="shared" si="58"/>
        <v/>
      </c>
      <c r="AB378" s="77" t="str">
        <f t="shared" si="51"/>
        <v/>
      </c>
      <c r="AC378" s="77" t="str">
        <f>IFERROR(VLOOKUP(IF($P378="","",MONTH($I378)),List!$I:$J,2,0),"")</f>
        <v/>
      </c>
      <c r="AD378" s="77" t="str">
        <f>IFERROR(VLOOKUP(F378,List!$D:$E,2,0),"")</f>
        <v>Audit Internal (Harian)</v>
      </c>
      <c r="AE378" s="78">
        <f t="shared" si="52"/>
        <v>0</v>
      </c>
      <c r="AF378" s="77" t="str">
        <f t="shared" si="53"/>
        <v/>
      </c>
      <c r="AG378" s="77" t="str">
        <f t="shared" si="54"/>
        <v/>
      </c>
    </row>
    <row r="379" spans="1:33" s="72" customFormat="1" ht="47.25" x14ac:dyDescent="0.2">
      <c r="A379" s="67">
        <f t="shared" si="59"/>
        <v>374</v>
      </c>
      <c r="B379" s="76">
        <f>COUNTIF($F$6:$F379,$F379)</f>
        <v>221</v>
      </c>
      <c r="C379" s="76" t="str">
        <f t="shared" si="50"/>
        <v>221AIH</v>
      </c>
      <c r="D379" s="76">
        <f>COUNTIF($H$6:$H379,$H379)</f>
        <v>23</v>
      </c>
      <c r="E379" s="76" t="str">
        <f t="shared" si="55"/>
        <v>23Gudang BB A</v>
      </c>
      <c r="F379" s="2" t="s">
        <v>606</v>
      </c>
      <c r="G379" s="22"/>
      <c r="H379" s="2" t="s">
        <v>18</v>
      </c>
      <c r="I379" s="3">
        <v>43515</v>
      </c>
      <c r="J379" s="2"/>
      <c r="K379" s="2" t="s">
        <v>1097</v>
      </c>
      <c r="L379" s="4" t="s">
        <v>1277</v>
      </c>
      <c r="M379" s="4"/>
      <c r="N379" s="4" t="s">
        <v>1751</v>
      </c>
      <c r="O379" s="2" t="s">
        <v>1926</v>
      </c>
      <c r="P379" s="2"/>
      <c r="Q379" s="4"/>
      <c r="R379" s="102"/>
      <c r="S379" s="102"/>
      <c r="T379" s="3"/>
      <c r="U379" s="3"/>
      <c r="V379" s="3"/>
      <c r="W379" s="3"/>
      <c r="X379" s="80" t="str">
        <f t="shared" si="56"/>
        <v/>
      </c>
      <c r="Y379" s="80" t="str">
        <f t="shared" si="57"/>
        <v/>
      </c>
      <c r="Z379" s="2"/>
      <c r="AA379" s="77" t="str">
        <f t="shared" si="58"/>
        <v/>
      </c>
      <c r="AB379" s="77" t="str">
        <f t="shared" si="51"/>
        <v/>
      </c>
      <c r="AC379" s="77" t="str">
        <f>IFERROR(VLOOKUP(IF($P379="","",MONTH($I379)),List!$I:$J,2,0),"")</f>
        <v/>
      </c>
      <c r="AD379" s="77" t="str">
        <f>IFERROR(VLOOKUP(F379,List!$D:$E,2,0),"")</f>
        <v>Audit Internal (Harian)</v>
      </c>
      <c r="AE379" s="78">
        <f t="shared" si="52"/>
        <v>0</v>
      </c>
      <c r="AF379" s="77" t="str">
        <f t="shared" si="53"/>
        <v/>
      </c>
      <c r="AG379" s="77" t="str">
        <f t="shared" si="54"/>
        <v/>
      </c>
    </row>
    <row r="380" spans="1:33" s="72" customFormat="1" ht="57" x14ac:dyDescent="0.2">
      <c r="A380" s="67">
        <f t="shared" si="59"/>
        <v>375</v>
      </c>
      <c r="B380" s="76">
        <f>COUNTIF($F$6:$F380,$F380)</f>
        <v>222</v>
      </c>
      <c r="C380" s="76" t="str">
        <f t="shared" si="50"/>
        <v>222AIH</v>
      </c>
      <c r="D380" s="76">
        <f>COUNTIF($H$6:$H380,$H380)</f>
        <v>30</v>
      </c>
      <c r="E380" s="76" t="str">
        <f t="shared" si="55"/>
        <v>30Gudang BB B</v>
      </c>
      <c r="F380" s="2" t="s">
        <v>606</v>
      </c>
      <c r="G380" s="22"/>
      <c r="H380" s="2" t="s">
        <v>19</v>
      </c>
      <c r="I380" s="3">
        <v>43518</v>
      </c>
      <c r="J380" s="2"/>
      <c r="K380" s="2" t="s">
        <v>1097</v>
      </c>
      <c r="L380" s="4" t="s">
        <v>1278</v>
      </c>
      <c r="M380" s="4" t="s">
        <v>1279</v>
      </c>
      <c r="N380" s="4" t="s">
        <v>1750</v>
      </c>
      <c r="O380" s="2" t="s">
        <v>1926</v>
      </c>
      <c r="P380" s="2"/>
      <c r="Q380" s="4"/>
      <c r="R380" s="102"/>
      <c r="S380" s="102"/>
      <c r="T380" s="3"/>
      <c r="U380" s="3"/>
      <c r="V380" s="3"/>
      <c r="W380" s="3"/>
      <c r="X380" s="80" t="str">
        <f t="shared" si="56"/>
        <v/>
      </c>
      <c r="Y380" s="80" t="str">
        <f t="shared" si="57"/>
        <v/>
      </c>
      <c r="Z380" s="2"/>
      <c r="AA380" s="77" t="str">
        <f t="shared" si="58"/>
        <v/>
      </c>
      <c r="AB380" s="77" t="str">
        <f t="shared" si="51"/>
        <v/>
      </c>
      <c r="AC380" s="77" t="str">
        <f>IFERROR(VLOOKUP(IF($P380="","",MONTH($I380)),List!$I:$J,2,0),"")</f>
        <v/>
      </c>
      <c r="AD380" s="77" t="str">
        <f>IFERROR(VLOOKUP(F380,List!$D:$E,2,0),"")</f>
        <v>Audit Internal (Harian)</v>
      </c>
      <c r="AE380" s="78">
        <f t="shared" si="52"/>
        <v>0</v>
      </c>
      <c r="AF380" s="77" t="str">
        <f t="shared" si="53"/>
        <v/>
      </c>
      <c r="AG380" s="77" t="str">
        <f t="shared" si="54"/>
        <v/>
      </c>
    </row>
    <row r="381" spans="1:33" s="72" customFormat="1" ht="47.25" x14ac:dyDescent="0.2">
      <c r="A381" s="67">
        <f t="shared" si="59"/>
        <v>376</v>
      </c>
      <c r="B381" s="76">
        <f>COUNTIF($F$6:$F381,$F381)</f>
        <v>223</v>
      </c>
      <c r="C381" s="76" t="str">
        <f t="shared" si="50"/>
        <v>223AIH</v>
      </c>
      <c r="D381" s="76">
        <f>COUNTIF($H$6:$H381,$H381)</f>
        <v>31</v>
      </c>
      <c r="E381" s="76" t="str">
        <f t="shared" si="55"/>
        <v>31Gudang BB B</v>
      </c>
      <c r="F381" s="2" t="s">
        <v>606</v>
      </c>
      <c r="G381" s="22"/>
      <c r="H381" s="2" t="s">
        <v>19</v>
      </c>
      <c r="I381" s="3">
        <v>43518</v>
      </c>
      <c r="J381" s="2"/>
      <c r="K381" s="2" t="s">
        <v>1097</v>
      </c>
      <c r="L381" s="4" t="s">
        <v>1280</v>
      </c>
      <c r="M381" s="4"/>
      <c r="N381" s="4" t="s">
        <v>1749</v>
      </c>
      <c r="O381" s="2" t="s">
        <v>1926</v>
      </c>
      <c r="P381" s="2"/>
      <c r="Q381" s="4"/>
      <c r="R381" s="102"/>
      <c r="S381" s="102"/>
      <c r="T381" s="3"/>
      <c r="U381" s="3"/>
      <c r="V381" s="3"/>
      <c r="W381" s="3"/>
      <c r="X381" s="80" t="str">
        <f t="shared" si="56"/>
        <v/>
      </c>
      <c r="Y381" s="80" t="str">
        <f t="shared" si="57"/>
        <v/>
      </c>
      <c r="Z381" s="2"/>
      <c r="AA381" s="77" t="str">
        <f t="shared" si="58"/>
        <v/>
      </c>
      <c r="AB381" s="77" t="str">
        <f t="shared" si="51"/>
        <v/>
      </c>
      <c r="AC381" s="77" t="str">
        <f>IFERROR(VLOOKUP(IF($P381="","",MONTH($I381)),List!$I:$J,2,0),"")</f>
        <v/>
      </c>
      <c r="AD381" s="77" t="str">
        <f>IFERROR(VLOOKUP(F381,List!$D:$E,2,0),"")</f>
        <v>Audit Internal (Harian)</v>
      </c>
      <c r="AE381" s="78">
        <f t="shared" si="52"/>
        <v>0</v>
      </c>
      <c r="AF381" s="77" t="str">
        <f t="shared" si="53"/>
        <v/>
      </c>
      <c r="AG381" s="77" t="str">
        <f t="shared" si="54"/>
        <v/>
      </c>
    </row>
    <row r="382" spans="1:33" s="72" customFormat="1" ht="47.25" x14ac:dyDescent="0.2">
      <c r="A382" s="67">
        <f t="shared" si="59"/>
        <v>377</v>
      </c>
      <c r="B382" s="76">
        <f>COUNTIF($F$6:$F382,$F382)</f>
        <v>224</v>
      </c>
      <c r="C382" s="76" t="str">
        <f t="shared" si="50"/>
        <v>224AIH</v>
      </c>
      <c r="D382" s="76">
        <f>COUNTIF($H$6:$H382,$H382)</f>
        <v>32</v>
      </c>
      <c r="E382" s="76" t="str">
        <f t="shared" si="55"/>
        <v>32Gudang BB B</v>
      </c>
      <c r="F382" s="2" t="s">
        <v>606</v>
      </c>
      <c r="G382" s="22"/>
      <c r="H382" s="2" t="s">
        <v>19</v>
      </c>
      <c r="I382" s="3">
        <v>43518</v>
      </c>
      <c r="J382" s="2"/>
      <c r="K382" s="2" t="s">
        <v>1097</v>
      </c>
      <c r="L382" s="4" t="s">
        <v>1275</v>
      </c>
      <c r="M382" s="4" t="s">
        <v>1116</v>
      </c>
      <c r="N382" s="4" t="s">
        <v>1748</v>
      </c>
      <c r="O382" s="2" t="s">
        <v>1926</v>
      </c>
      <c r="P382" s="2"/>
      <c r="Q382" s="4"/>
      <c r="R382" s="102"/>
      <c r="S382" s="102"/>
      <c r="T382" s="3"/>
      <c r="U382" s="3"/>
      <c r="V382" s="3"/>
      <c r="W382" s="3"/>
      <c r="X382" s="80" t="str">
        <f t="shared" si="56"/>
        <v/>
      </c>
      <c r="Y382" s="80" t="str">
        <f t="shared" si="57"/>
        <v/>
      </c>
      <c r="Z382" s="2"/>
      <c r="AA382" s="77" t="str">
        <f t="shared" si="58"/>
        <v/>
      </c>
      <c r="AB382" s="77" t="str">
        <f t="shared" si="51"/>
        <v/>
      </c>
      <c r="AC382" s="77" t="str">
        <f>IFERROR(VLOOKUP(IF($P382="","",MONTH($I382)),List!$I:$J,2,0),"")</f>
        <v/>
      </c>
      <c r="AD382" s="77" t="str">
        <f>IFERROR(VLOOKUP(F382,List!$D:$E,2,0),"")</f>
        <v>Audit Internal (Harian)</v>
      </c>
      <c r="AE382" s="78">
        <f t="shared" si="52"/>
        <v>0</v>
      </c>
      <c r="AF382" s="77" t="str">
        <f t="shared" si="53"/>
        <v/>
      </c>
      <c r="AG382" s="77" t="str">
        <f t="shared" si="54"/>
        <v/>
      </c>
    </row>
    <row r="383" spans="1:33" s="72" customFormat="1" ht="47.25" x14ac:dyDescent="0.2">
      <c r="A383" s="67">
        <f t="shared" si="59"/>
        <v>378</v>
      </c>
      <c r="B383" s="76">
        <f>COUNTIF($F$6:$F383,$F383)</f>
        <v>225</v>
      </c>
      <c r="C383" s="76" t="str">
        <f t="shared" si="50"/>
        <v>225AIH</v>
      </c>
      <c r="D383" s="76">
        <f>COUNTIF($H$6:$H383,$H383)</f>
        <v>33</v>
      </c>
      <c r="E383" s="76" t="str">
        <f t="shared" si="55"/>
        <v>33Gudang BB B</v>
      </c>
      <c r="F383" s="2" t="s">
        <v>606</v>
      </c>
      <c r="G383" s="22"/>
      <c r="H383" s="2" t="s">
        <v>19</v>
      </c>
      <c r="I383" s="3">
        <v>43518</v>
      </c>
      <c r="J383" s="2"/>
      <c r="K383" s="2" t="s">
        <v>1097</v>
      </c>
      <c r="L383" s="4" t="s">
        <v>1238</v>
      </c>
      <c r="M383" s="4"/>
      <c r="N383" s="4" t="s">
        <v>1747</v>
      </c>
      <c r="O383" s="2" t="s">
        <v>1926</v>
      </c>
      <c r="P383" s="2"/>
      <c r="Q383" s="4"/>
      <c r="R383" s="102"/>
      <c r="S383" s="102"/>
      <c r="T383" s="3"/>
      <c r="U383" s="3"/>
      <c r="V383" s="3"/>
      <c r="W383" s="3"/>
      <c r="X383" s="80" t="str">
        <f t="shared" si="56"/>
        <v/>
      </c>
      <c r="Y383" s="80" t="str">
        <f t="shared" si="57"/>
        <v/>
      </c>
      <c r="Z383" s="2"/>
      <c r="AA383" s="77" t="str">
        <f t="shared" si="58"/>
        <v/>
      </c>
      <c r="AB383" s="77" t="str">
        <f t="shared" si="51"/>
        <v/>
      </c>
      <c r="AC383" s="77" t="str">
        <f>IFERROR(VLOOKUP(IF($P383="","",MONTH($I383)),List!$I:$J,2,0),"")</f>
        <v/>
      </c>
      <c r="AD383" s="77" t="str">
        <f>IFERROR(VLOOKUP(F383,List!$D:$E,2,0),"")</f>
        <v>Audit Internal (Harian)</v>
      </c>
      <c r="AE383" s="78">
        <f t="shared" si="52"/>
        <v>0</v>
      </c>
      <c r="AF383" s="77" t="str">
        <f t="shared" si="53"/>
        <v/>
      </c>
      <c r="AG383" s="77" t="str">
        <f t="shared" si="54"/>
        <v/>
      </c>
    </row>
    <row r="384" spans="1:33" s="72" customFormat="1" ht="47.25" x14ac:dyDescent="0.2">
      <c r="A384" s="67">
        <f t="shared" si="59"/>
        <v>379</v>
      </c>
      <c r="B384" s="76">
        <f>COUNTIF($F$6:$F384,$F384)</f>
        <v>226</v>
      </c>
      <c r="C384" s="76" t="str">
        <f t="shared" si="50"/>
        <v>226AIH</v>
      </c>
      <c r="D384" s="76">
        <f>COUNTIF($H$6:$H384,$H384)</f>
        <v>34</v>
      </c>
      <c r="E384" s="76" t="str">
        <f t="shared" si="55"/>
        <v>34Gudang BB B</v>
      </c>
      <c r="F384" s="2" t="s">
        <v>606</v>
      </c>
      <c r="G384" s="22"/>
      <c r="H384" s="2" t="s">
        <v>19</v>
      </c>
      <c r="I384" s="3">
        <v>43518</v>
      </c>
      <c r="J384" s="2"/>
      <c r="K384" s="2" t="s">
        <v>1097</v>
      </c>
      <c r="L384" s="4" t="s">
        <v>1117</v>
      </c>
      <c r="M384" s="4" t="s">
        <v>1276</v>
      </c>
      <c r="N384" s="4" t="s">
        <v>1475</v>
      </c>
      <c r="O384" s="2" t="s">
        <v>1926</v>
      </c>
      <c r="P384" s="2"/>
      <c r="Q384" s="4"/>
      <c r="R384" s="102"/>
      <c r="S384" s="102"/>
      <c r="T384" s="3"/>
      <c r="U384" s="3"/>
      <c r="V384" s="3"/>
      <c r="W384" s="3"/>
      <c r="X384" s="80" t="str">
        <f t="shared" si="56"/>
        <v/>
      </c>
      <c r="Y384" s="80" t="str">
        <f t="shared" si="57"/>
        <v/>
      </c>
      <c r="Z384" s="2"/>
      <c r="AA384" s="77" t="str">
        <f t="shared" si="58"/>
        <v/>
      </c>
      <c r="AB384" s="77" t="str">
        <f t="shared" si="51"/>
        <v/>
      </c>
      <c r="AC384" s="77" t="str">
        <f>IFERROR(VLOOKUP(IF($P384="","",MONTH($I384)),List!$I:$J,2,0),"")</f>
        <v/>
      </c>
      <c r="AD384" s="77" t="str">
        <f>IFERROR(VLOOKUP(F384,List!$D:$E,2,0),"")</f>
        <v>Audit Internal (Harian)</v>
      </c>
      <c r="AE384" s="78">
        <f t="shared" si="52"/>
        <v>0</v>
      </c>
      <c r="AF384" s="77" t="str">
        <f t="shared" si="53"/>
        <v/>
      </c>
      <c r="AG384" s="77" t="str">
        <f t="shared" si="54"/>
        <v/>
      </c>
    </row>
    <row r="385" spans="1:33" s="72" customFormat="1" ht="47.25" x14ac:dyDescent="0.2">
      <c r="A385" s="67">
        <f t="shared" si="59"/>
        <v>380</v>
      </c>
      <c r="B385" s="76">
        <f>COUNTIF($F$6:$F385,$F385)</f>
        <v>227</v>
      </c>
      <c r="C385" s="76" t="str">
        <f t="shared" ref="C385:C447" si="60">$B385&amp;$F385</f>
        <v>227AIH</v>
      </c>
      <c r="D385" s="76">
        <f>COUNTIF($H$6:$H385,$H385)</f>
        <v>35</v>
      </c>
      <c r="E385" s="76" t="str">
        <f t="shared" si="55"/>
        <v>35Gudang BB B</v>
      </c>
      <c r="F385" s="2" t="s">
        <v>606</v>
      </c>
      <c r="G385" s="22"/>
      <c r="H385" s="2" t="s">
        <v>19</v>
      </c>
      <c r="I385" s="3">
        <v>43518</v>
      </c>
      <c r="J385" s="2"/>
      <c r="K385" s="2" t="s">
        <v>1097</v>
      </c>
      <c r="L385" s="4" t="s">
        <v>1273</v>
      </c>
      <c r="M385" s="4" t="s">
        <v>1281</v>
      </c>
      <c r="N385" s="4" t="s">
        <v>1476</v>
      </c>
      <c r="O385" s="2" t="s">
        <v>1926</v>
      </c>
      <c r="P385" s="2"/>
      <c r="Q385" s="4"/>
      <c r="R385" s="102"/>
      <c r="S385" s="102"/>
      <c r="T385" s="3"/>
      <c r="U385" s="3"/>
      <c r="V385" s="3"/>
      <c r="W385" s="3"/>
      <c r="X385" s="80" t="str">
        <f t="shared" si="56"/>
        <v/>
      </c>
      <c r="Y385" s="80" t="str">
        <f t="shared" si="57"/>
        <v/>
      </c>
      <c r="Z385" s="2"/>
      <c r="AA385" s="77" t="str">
        <f t="shared" si="58"/>
        <v/>
      </c>
      <c r="AB385" s="77" t="str">
        <f t="shared" ref="AB385:AB447" si="61">IF($P385="","",YEAR($I385))</f>
        <v/>
      </c>
      <c r="AC385" s="77" t="str">
        <f>IFERROR(VLOOKUP(IF($P385="","",MONTH($I385)),List!$I:$J,2,0),"")</f>
        <v/>
      </c>
      <c r="AD385" s="77" t="str">
        <f>IFERROR(VLOOKUP(F385,List!$D:$E,2,0),"")</f>
        <v>Audit Internal (Harian)</v>
      </c>
      <c r="AE385" s="78">
        <f t="shared" ref="AE385:AE447" si="62">IF($AA385="Close",IF(COUNTA($T385:$V385)=1,1,IF(COUNTA($T385:$V385)=2,0.5,0%)),0)</f>
        <v>0</v>
      </c>
      <c r="AF385" s="77" t="str">
        <f t="shared" ref="AF385:AF447" si="63">IF(AC385="","","All")</f>
        <v/>
      </c>
      <c r="AG385" s="77" t="str">
        <f t="shared" ref="AG385:AG447" si="64">IF(W385="","",IF(AA385="Close",IF(COUNTA($T385:$V385)=1,"Open (Progress)",IF(COUNTA($T385:$V385)=2,"Reschedule 1x",IF(COUNTA($T385:$V385)=3,"Reschedule 2x","")))))</f>
        <v/>
      </c>
    </row>
    <row r="386" spans="1:33" s="72" customFormat="1" ht="47.25" x14ac:dyDescent="0.2">
      <c r="A386" s="67">
        <f t="shared" si="59"/>
        <v>381</v>
      </c>
      <c r="B386" s="76">
        <f>COUNTIF($F$6:$F386,$F386)</f>
        <v>228</v>
      </c>
      <c r="C386" s="76" t="str">
        <f t="shared" si="60"/>
        <v>228AIH</v>
      </c>
      <c r="D386" s="76">
        <f>COUNTIF($H$6:$H386,$H386)</f>
        <v>4</v>
      </c>
      <c r="E386" s="76" t="str">
        <f t="shared" ref="E386:E448" si="65">$D386&amp;$H386</f>
        <v>4Marketing PLN</v>
      </c>
      <c r="F386" s="2" t="s">
        <v>606</v>
      </c>
      <c r="G386" s="22"/>
      <c r="H386" s="2" t="s">
        <v>27</v>
      </c>
      <c r="I386" s="3">
        <v>43521</v>
      </c>
      <c r="J386" s="2"/>
      <c r="K386" s="2" t="s">
        <v>1097</v>
      </c>
      <c r="L386" s="4" t="s">
        <v>1746</v>
      </c>
      <c r="M386" s="4"/>
      <c r="N386" s="4" t="s">
        <v>1745</v>
      </c>
      <c r="O386" s="2" t="s">
        <v>1926</v>
      </c>
      <c r="P386" s="2"/>
      <c r="Q386" s="4"/>
      <c r="R386" s="102"/>
      <c r="S386" s="102"/>
      <c r="T386" s="3"/>
      <c r="U386" s="3"/>
      <c r="V386" s="3"/>
      <c r="W386" s="3"/>
      <c r="X386" s="80" t="str">
        <f t="shared" si="56"/>
        <v/>
      </c>
      <c r="Y386" s="80" t="str">
        <f t="shared" si="57"/>
        <v/>
      </c>
      <c r="Z386" s="2"/>
      <c r="AA386" s="77" t="str">
        <f t="shared" si="58"/>
        <v/>
      </c>
      <c r="AB386" s="77" t="str">
        <f t="shared" si="61"/>
        <v/>
      </c>
      <c r="AC386" s="77" t="str">
        <f>IFERROR(VLOOKUP(IF($P386="","",MONTH($I386)),List!$I:$J,2,0),"")</f>
        <v/>
      </c>
      <c r="AD386" s="77" t="str">
        <f>IFERROR(VLOOKUP(F386,List!$D:$E,2,0),"")</f>
        <v>Audit Internal (Harian)</v>
      </c>
      <c r="AE386" s="78">
        <f t="shared" si="62"/>
        <v>0</v>
      </c>
      <c r="AF386" s="77" t="str">
        <f t="shared" si="63"/>
        <v/>
      </c>
      <c r="AG386" s="77" t="str">
        <f t="shared" si="64"/>
        <v/>
      </c>
    </row>
    <row r="387" spans="1:33" s="72" customFormat="1" ht="47.25" x14ac:dyDescent="0.2">
      <c r="A387" s="67">
        <f t="shared" si="59"/>
        <v>382</v>
      </c>
      <c r="B387" s="76">
        <f>COUNTIF($F$6:$F387,$F387)</f>
        <v>229</v>
      </c>
      <c r="C387" s="76" t="str">
        <f t="shared" si="60"/>
        <v>229AIH</v>
      </c>
      <c r="D387" s="76">
        <f>COUNTIF($H$6:$H387,$H387)</f>
        <v>5</v>
      </c>
      <c r="E387" s="76" t="str">
        <f t="shared" si="65"/>
        <v>5Marketing PLN</v>
      </c>
      <c r="F387" s="2" t="s">
        <v>606</v>
      </c>
      <c r="G387" s="22"/>
      <c r="H387" s="2" t="s">
        <v>27</v>
      </c>
      <c r="I387" s="3">
        <v>43521</v>
      </c>
      <c r="J387" s="2"/>
      <c r="K387" s="2" t="s">
        <v>1097</v>
      </c>
      <c r="L387" s="4" t="s">
        <v>1155</v>
      </c>
      <c r="M387" s="4" t="s">
        <v>1744</v>
      </c>
      <c r="N387" s="4" t="s">
        <v>1743</v>
      </c>
      <c r="O387" s="2" t="s">
        <v>1926</v>
      </c>
      <c r="P387" s="2"/>
      <c r="Q387" s="4"/>
      <c r="R387" s="102"/>
      <c r="S387" s="102"/>
      <c r="T387" s="3"/>
      <c r="U387" s="3"/>
      <c r="V387" s="3"/>
      <c r="W387" s="3"/>
      <c r="X387" s="80" t="str">
        <f t="shared" si="56"/>
        <v/>
      </c>
      <c r="Y387" s="80" t="str">
        <f t="shared" si="57"/>
        <v/>
      </c>
      <c r="Z387" s="2"/>
      <c r="AA387" s="77" t="str">
        <f t="shared" si="58"/>
        <v/>
      </c>
      <c r="AB387" s="77" t="str">
        <f t="shared" si="61"/>
        <v/>
      </c>
      <c r="AC387" s="77" t="str">
        <f>IFERROR(VLOOKUP(IF($P387="","",MONTH($I387)),List!$I:$J,2,0),"")</f>
        <v/>
      </c>
      <c r="AD387" s="77" t="str">
        <f>IFERROR(VLOOKUP(F387,List!$D:$E,2,0),"")</f>
        <v>Audit Internal (Harian)</v>
      </c>
      <c r="AE387" s="78">
        <f t="shared" si="62"/>
        <v>0</v>
      </c>
      <c r="AF387" s="77" t="str">
        <f t="shared" si="63"/>
        <v/>
      </c>
      <c r="AG387" s="77" t="str">
        <f t="shared" si="64"/>
        <v/>
      </c>
    </row>
    <row r="388" spans="1:33" s="72" customFormat="1" ht="57" x14ac:dyDescent="0.2">
      <c r="A388" s="67">
        <f t="shared" si="59"/>
        <v>383</v>
      </c>
      <c r="B388" s="76">
        <f>COUNTIF($F$6:$F388,$F388)</f>
        <v>230</v>
      </c>
      <c r="C388" s="76" t="str">
        <f t="shared" si="60"/>
        <v>230AIH</v>
      </c>
      <c r="D388" s="76">
        <f>COUNTIF($H$6:$H388,$H388)</f>
        <v>6</v>
      </c>
      <c r="E388" s="76" t="str">
        <f t="shared" si="65"/>
        <v>6Marketing PLN</v>
      </c>
      <c r="F388" s="2" t="s">
        <v>606</v>
      </c>
      <c r="G388" s="22"/>
      <c r="H388" s="2" t="s">
        <v>27</v>
      </c>
      <c r="I388" s="3">
        <v>43521</v>
      </c>
      <c r="J388" s="2"/>
      <c r="K388" s="2" t="s">
        <v>1097</v>
      </c>
      <c r="L388" s="4" t="s">
        <v>1742</v>
      </c>
      <c r="M388" s="4"/>
      <c r="N388" s="4" t="s">
        <v>1741</v>
      </c>
      <c r="O388" s="2" t="s">
        <v>1926</v>
      </c>
      <c r="P388" s="2"/>
      <c r="Q388" s="4"/>
      <c r="R388" s="102"/>
      <c r="S388" s="102"/>
      <c r="T388" s="3"/>
      <c r="U388" s="3"/>
      <c r="V388" s="3"/>
      <c r="W388" s="3"/>
      <c r="X388" s="80" t="str">
        <f t="shared" si="56"/>
        <v/>
      </c>
      <c r="Y388" s="80" t="str">
        <f t="shared" si="57"/>
        <v/>
      </c>
      <c r="Z388" s="2"/>
      <c r="AA388" s="77" t="str">
        <f t="shared" si="58"/>
        <v/>
      </c>
      <c r="AB388" s="77" t="str">
        <f t="shared" si="61"/>
        <v/>
      </c>
      <c r="AC388" s="77" t="str">
        <f>IFERROR(VLOOKUP(IF($P388="","",MONTH($I388)),List!$I:$J,2,0),"")</f>
        <v/>
      </c>
      <c r="AD388" s="77" t="str">
        <f>IFERROR(VLOOKUP(F388,List!$D:$E,2,0),"")</f>
        <v>Audit Internal (Harian)</v>
      </c>
      <c r="AE388" s="78">
        <f t="shared" si="62"/>
        <v>0</v>
      </c>
      <c r="AF388" s="77" t="str">
        <f t="shared" si="63"/>
        <v/>
      </c>
      <c r="AG388" s="77" t="str">
        <f t="shared" si="64"/>
        <v/>
      </c>
    </row>
    <row r="389" spans="1:33" s="72" customFormat="1" ht="47.25" x14ac:dyDescent="0.2">
      <c r="A389" s="67">
        <f t="shared" si="59"/>
        <v>384</v>
      </c>
      <c r="B389" s="76">
        <f>COUNTIF($F$6:$F389,$F389)</f>
        <v>231</v>
      </c>
      <c r="C389" s="76" t="str">
        <f t="shared" si="60"/>
        <v>231AIH</v>
      </c>
      <c r="D389" s="76">
        <f>COUNTIF($H$6:$H389,$H389)</f>
        <v>7</v>
      </c>
      <c r="E389" s="76" t="str">
        <f t="shared" si="65"/>
        <v>7Marketing PLN</v>
      </c>
      <c r="F389" s="2" t="s">
        <v>606</v>
      </c>
      <c r="G389" s="22"/>
      <c r="H389" s="2" t="s">
        <v>27</v>
      </c>
      <c r="I389" s="3">
        <v>43521</v>
      </c>
      <c r="J389" s="2"/>
      <c r="K389" s="2" t="s">
        <v>1097</v>
      </c>
      <c r="L389" s="4" t="s">
        <v>1740</v>
      </c>
      <c r="M389" s="4" t="s">
        <v>1739</v>
      </c>
      <c r="N389" s="4" t="s">
        <v>1738</v>
      </c>
      <c r="O389" s="2" t="s">
        <v>1926</v>
      </c>
      <c r="P389" s="2"/>
      <c r="Q389" s="4"/>
      <c r="R389" s="102"/>
      <c r="S389" s="102"/>
      <c r="T389" s="3"/>
      <c r="U389" s="3"/>
      <c r="V389" s="3"/>
      <c r="W389" s="3"/>
      <c r="X389" s="80" t="str">
        <f t="shared" si="56"/>
        <v/>
      </c>
      <c r="Y389" s="80" t="str">
        <f t="shared" si="57"/>
        <v/>
      </c>
      <c r="Z389" s="2"/>
      <c r="AA389" s="77" t="str">
        <f t="shared" si="58"/>
        <v/>
      </c>
      <c r="AB389" s="77" t="str">
        <f t="shared" si="61"/>
        <v/>
      </c>
      <c r="AC389" s="77" t="str">
        <f>IFERROR(VLOOKUP(IF($P389="","",MONTH($I389)),List!$I:$J,2,0),"")</f>
        <v/>
      </c>
      <c r="AD389" s="77" t="str">
        <f>IFERROR(VLOOKUP(F389,List!$D:$E,2,0),"")</f>
        <v>Audit Internal (Harian)</v>
      </c>
      <c r="AE389" s="78">
        <f t="shared" si="62"/>
        <v>0</v>
      </c>
      <c r="AF389" s="77" t="str">
        <f t="shared" si="63"/>
        <v/>
      </c>
      <c r="AG389" s="77" t="str">
        <f t="shared" si="64"/>
        <v/>
      </c>
    </row>
    <row r="390" spans="1:33" s="72" customFormat="1" ht="99.75" x14ac:dyDescent="0.2">
      <c r="A390" s="67">
        <f t="shared" si="59"/>
        <v>385</v>
      </c>
      <c r="B390" s="76">
        <f>COUNTIF($F$6:$F390,$F390)</f>
        <v>232</v>
      </c>
      <c r="C390" s="76" t="str">
        <f t="shared" si="60"/>
        <v>232AIH</v>
      </c>
      <c r="D390" s="76">
        <f>COUNTIF($H$6:$H390,$H390)</f>
        <v>23</v>
      </c>
      <c r="E390" s="76" t="str">
        <f t="shared" si="65"/>
        <v>23Prod Copper</v>
      </c>
      <c r="F390" s="2" t="s">
        <v>606</v>
      </c>
      <c r="G390" s="22"/>
      <c r="H390" s="2" t="s">
        <v>22</v>
      </c>
      <c r="I390" s="3">
        <v>43522</v>
      </c>
      <c r="J390" s="2" t="s">
        <v>607</v>
      </c>
      <c r="K390" s="2" t="s">
        <v>1097</v>
      </c>
      <c r="L390" s="4" t="s">
        <v>1716</v>
      </c>
      <c r="M390" s="4" t="s">
        <v>1715</v>
      </c>
      <c r="N390" s="4" t="s">
        <v>1970</v>
      </c>
      <c r="O390" s="2" t="s">
        <v>1928</v>
      </c>
      <c r="P390" s="2" t="s">
        <v>1713</v>
      </c>
      <c r="Q390" s="4"/>
      <c r="R390" s="102"/>
      <c r="S390" s="102"/>
      <c r="T390" s="3">
        <v>43554</v>
      </c>
      <c r="U390" s="3"/>
      <c r="V390" s="3"/>
      <c r="W390" s="3"/>
      <c r="X390" s="80" t="str">
        <f t="shared" ref="X390:X453" si="66">IF(W390="","",IF(W390&gt;0,"a",""))</f>
        <v/>
      </c>
      <c r="Y390" s="80" t="str">
        <f t="shared" ref="Y390:Y453" si="67">IF(P390="","",IF(W390&gt;0,"","a"))</f>
        <v>a</v>
      </c>
      <c r="Z390" s="2"/>
      <c r="AA390" s="77" t="str">
        <f t="shared" ref="AA390:AA453" si="68">IF($P390="","",IF(COUNT($T390:$W390)=0,"Belum Ada Tanggal Target",IF(W390&gt;0,"Close",IF(COUNTA($T390:$V390)=1,"Open (Progress)",IF(COUNTA($T390:$V390)=2,"Reschedule 1x",IF(COUNTA($T390:$V390)=3,"Reschedule 2x"))))))</f>
        <v>Open (Progress)</v>
      </c>
      <c r="AB390" s="77">
        <f t="shared" si="61"/>
        <v>2019</v>
      </c>
      <c r="AC390" s="77" t="str">
        <f>IFERROR(VLOOKUP(IF($P390="","",MONTH($I390)),List!$I:$J,2,0),"")</f>
        <v>Februari</v>
      </c>
      <c r="AD390" s="77" t="str">
        <f>IFERROR(VLOOKUP(F390,List!$D:$E,2,0),"")</f>
        <v>Audit Internal (Harian)</v>
      </c>
      <c r="AE390" s="78">
        <f t="shared" si="62"/>
        <v>0</v>
      </c>
      <c r="AF390" s="77" t="str">
        <f t="shared" si="63"/>
        <v>All</v>
      </c>
      <c r="AG390" s="77" t="str">
        <f t="shared" si="64"/>
        <v/>
      </c>
    </row>
    <row r="391" spans="1:33" s="72" customFormat="1" ht="71.25" x14ac:dyDescent="0.2">
      <c r="A391" s="67">
        <f t="shared" si="59"/>
        <v>386</v>
      </c>
      <c r="B391" s="76">
        <f>COUNTIF($F$6:$F391,$F391)</f>
        <v>233</v>
      </c>
      <c r="C391" s="76" t="str">
        <f t="shared" si="60"/>
        <v>233AIH</v>
      </c>
      <c r="D391" s="76">
        <f>COUNTIF($H$6:$H391,$H391)</f>
        <v>24</v>
      </c>
      <c r="E391" s="76" t="str">
        <f t="shared" si="65"/>
        <v>24Prod Copper</v>
      </c>
      <c r="F391" s="2" t="s">
        <v>606</v>
      </c>
      <c r="G391" s="22"/>
      <c r="H391" s="2" t="s">
        <v>22</v>
      </c>
      <c r="I391" s="3">
        <v>43522</v>
      </c>
      <c r="J391" s="2"/>
      <c r="K391" s="2" t="s">
        <v>1097</v>
      </c>
      <c r="L391" s="4" t="s">
        <v>1737</v>
      </c>
      <c r="M391" s="4" t="s">
        <v>1715</v>
      </c>
      <c r="N391" s="4" t="s">
        <v>1736</v>
      </c>
      <c r="O391" s="2" t="s">
        <v>1926</v>
      </c>
      <c r="P391" s="2"/>
      <c r="Q391" s="4"/>
      <c r="R391" s="102"/>
      <c r="S391" s="102"/>
      <c r="T391" s="3"/>
      <c r="U391" s="3"/>
      <c r="V391" s="3"/>
      <c r="W391" s="3"/>
      <c r="X391" s="80" t="str">
        <f t="shared" si="66"/>
        <v/>
      </c>
      <c r="Y391" s="80" t="str">
        <f t="shared" si="67"/>
        <v/>
      </c>
      <c r="Z391" s="2"/>
      <c r="AA391" s="77" t="str">
        <f t="shared" si="68"/>
        <v/>
      </c>
      <c r="AB391" s="77" t="str">
        <f t="shared" si="61"/>
        <v/>
      </c>
      <c r="AC391" s="77" t="str">
        <f>IFERROR(VLOOKUP(IF($P391="","",MONTH($I391)),List!$I:$J,2,0),"")</f>
        <v/>
      </c>
      <c r="AD391" s="77" t="str">
        <f>IFERROR(VLOOKUP(F391,List!$D:$E,2,0),"")</f>
        <v>Audit Internal (Harian)</v>
      </c>
      <c r="AE391" s="78">
        <f t="shared" si="62"/>
        <v>0</v>
      </c>
      <c r="AF391" s="77" t="str">
        <f t="shared" si="63"/>
        <v/>
      </c>
      <c r="AG391" s="77" t="str">
        <f t="shared" si="64"/>
        <v/>
      </c>
    </row>
    <row r="392" spans="1:33" s="72" customFormat="1" ht="63" x14ac:dyDescent="0.2">
      <c r="A392" s="67">
        <f t="shared" ref="A392:A455" si="69">A391+1</f>
        <v>387</v>
      </c>
      <c r="B392" s="76">
        <f>COUNTIF($F$6:$F392,$F392)</f>
        <v>234</v>
      </c>
      <c r="C392" s="76" t="str">
        <f t="shared" si="60"/>
        <v>234AIH</v>
      </c>
      <c r="D392" s="76">
        <f>COUNTIF($H$6:$H392,$H392)</f>
        <v>25</v>
      </c>
      <c r="E392" s="76" t="str">
        <f t="shared" si="65"/>
        <v>25Prod Copper</v>
      </c>
      <c r="F392" s="2" t="s">
        <v>606</v>
      </c>
      <c r="G392" s="22"/>
      <c r="H392" s="2" t="s">
        <v>22</v>
      </c>
      <c r="I392" s="3">
        <v>43522</v>
      </c>
      <c r="J392" s="2"/>
      <c r="K392" s="2" t="s">
        <v>1097</v>
      </c>
      <c r="L392" s="4" t="s">
        <v>1214</v>
      </c>
      <c r="M392" s="4" t="s">
        <v>1735</v>
      </c>
      <c r="N392" s="4" t="s">
        <v>1734</v>
      </c>
      <c r="O392" s="2" t="s">
        <v>1926</v>
      </c>
      <c r="P392" s="2"/>
      <c r="Q392" s="4"/>
      <c r="R392" s="102"/>
      <c r="S392" s="102"/>
      <c r="T392" s="3"/>
      <c r="U392" s="3"/>
      <c r="V392" s="3"/>
      <c r="W392" s="3"/>
      <c r="X392" s="80" t="str">
        <f t="shared" si="66"/>
        <v/>
      </c>
      <c r="Y392" s="80" t="str">
        <f t="shared" si="67"/>
        <v/>
      </c>
      <c r="Z392" s="2"/>
      <c r="AA392" s="77" t="str">
        <f t="shared" si="68"/>
        <v/>
      </c>
      <c r="AB392" s="77" t="str">
        <f t="shared" si="61"/>
        <v/>
      </c>
      <c r="AC392" s="77" t="str">
        <f>IFERROR(VLOOKUP(IF($P392="","",MONTH($I392)),List!$I:$J,2,0),"")</f>
        <v/>
      </c>
      <c r="AD392" s="77" t="str">
        <f>IFERROR(VLOOKUP(F392,List!$D:$E,2,0),"")</f>
        <v>Audit Internal (Harian)</v>
      </c>
      <c r="AE392" s="78">
        <f t="shared" si="62"/>
        <v>0</v>
      </c>
      <c r="AF392" s="77" t="str">
        <f t="shared" si="63"/>
        <v/>
      </c>
      <c r="AG392" s="77" t="str">
        <f t="shared" si="64"/>
        <v/>
      </c>
    </row>
    <row r="393" spans="1:33" s="72" customFormat="1" ht="63" x14ac:dyDescent="0.2">
      <c r="A393" s="67">
        <f t="shared" si="69"/>
        <v>388</v>
      </c>
      <c r="B393" s="76">
        <f>COUNTIF($F$6:$F393,$F393)</f>
        <v>235</v>
      </c>
      <c r="C393" s="76" t="str">
        <f t="shared" si="60"/>
        <v>235AIH</v>
      </c>
      <c r="D393" s="76">
        <f>COUNTIF($H$6:$H393,$H393)</f>
        <v>26</v>
      </c>
      <c r="E393" s="76" t="str">
        <f t="shared" si="65"/>
        <v>26Prod Copper</v>
      </c>
      <c r="F393" s="2" t="s">
        <v>606</v>
      </c>
      <c r="G393" s="22"/>
      <c r="H393" s="2" t="s">
        <v>22</v>
      </c>
      <c r="I393" s="3">
        <v>43522</v>
      </c>
      <c r="J393" s="2"/>
      <c r="K393" s="2" t="s">
        <v>1097</v>
      </c>
      <c r="L393" s="4" t="s">
        <v>1733</v>
      </c>
      <c r="M393" s="4" t="s">
        <v>1732</v>
      </c>
      <c r="N393" s="4" t="s">
        <v>1731</v>
      </c>
      <c r="O393" s="2" t="s">
        <v>1926</v>
      </c>
      <c r="P393" s="2"/>
      <c r="Q393" s="4"/>
      <c r="R393" s="102"/>
      <c r="S393" s="102"/>
      <c r="T393" s="3"/>
      <c r="U393" s="3"/>
      <c r="V393" s="3"/>
      <c r="W393" s="3"/>
      <c r="X393" s="80" t="str">
        <f t="shared" si="66"/>
        <v/>
      </c>
      <c r="Y393" s="80" t="str">
        <f t="shared" si="67"/>
        <v/>
      </c>
      <c r="Z393" s="2"/>
      <c r="AA393" s="77" t="str">
        <f t="shared" si="68"/>
        <v/>
      </c>
      <c r="AB393" s="77" t="str">
        <f t="shared" si="61"/>
        <v/>
      </c>
      <c r="AC393" s="77" t="str">
        <f>IFERROR(VLOOKUP(IF($P393="","",MONTH($I393)),List!$I:$J,2,0),"")</f>
        <v/>
      </c>
      <c r="AD393" s="77" t="str">
        <f>IFERROR(VLOOKUP(F393,List!$D:$E,2,0),"")</f>
        <v>Audit Internal (Harian)</v>
      </c>
      <c r="AE393" s="78">
        <f t="shared" si="62"/>
        <v>0</v>
      </c>
      <c r="AF393" s="77" t="str">
        <f t="shared" si="63"/>
        <v/>
      </c>
      <c r="AG393" s="77" t="str">
        <f t="shared" si="64"/>
        <v/>
      </c>
    </row>
    <row r="394" spans="1:33" s="72" customFormat="1" ht="63" x14ac:dyDescent="0.2">
      <c r="A394" s="67">
        <f t="shared" si="69"/>
        <v>389</v>
      </c>
      <c r="B394" s="76">
        <f>COUNTIF($F$6:$F394,$F394)</f>
        <v>236</v>
      </c>
      <c r="C394" s="76" t="str">
        <f t="shared" si="60"/>
        <v>236AIH</v>
      </c>
      <c r="D394" s="76">
        <f>COUNTIF($H$6:$H394,$H394)</f>
        <v>27</v>
      </c>
      <c r="E394" s="76" t="str">
        <f t="shared" si="65"/>
        <v>27Prod Copper</v>
      </c>
      <c r="F394" s="2" t="s">
        <v>606</v>
      </c>
      <c r="G394" s="22"/>
      <c r="H394" s="2" t="s">
        <v>22</v>
      </c>
      <c r="I394" s="3">
        <v>43522</v>
      </c>
      <c r="J394" s="2"/>
      <c r="K394" s="2" t="s">
        <v>1097</v>
      </c>
      <c r="L394" s="4" t="s">
        <v>1730</v>
      </c>
      <c r="M394" s="4" t="s">
        <v>1729</v>
      </c>
      <c r="N394" s="4" t="s">
        <v>1728</v>
      </c>
      <c r="O394" s="2" t="s">
        <v>1926</v>
      </c>
      <c r="P394" s="2"/>
      <c r="Q394" s="4"/>
      <c r="R394" s="102"/>
      <c r="S394" s="102"/>
      <c r="T394" s="3"/>
      <c r="U394" s="3"/>
      <c r="V394" s="3"/>
      <c r="W394" s="3"/>
      <c r="X394" s="80" t="str">
        <f t="shared" si="66"/>
        <v/>
      </c>
      <c r="Y394" s="80" t="str">
        <f t="shared" si="67"/>
        <v/>
      </c>
      <c r="Z394" s="2"/>
      <c r="AA394" s="77" t="str">
        <f t="shared" si="68"/>
        <v/>
      </c>
      <c r="AB394" s="77" t="str">
        <f t="shared" si="61"/>
        <v/>
      </c>
      <c r="AC394" s="77" t="str">
        <f>IFERROR(VLOOKUP(IF($P394="","",MONTH($I394)),List!$I:$J,2,0),"")</f>
        <v/>
      </c>
      <c r="AD394" s="77" t="str">
        <f>IFERROR(VLOOKUP(F394,List!$D:$E,2,0),"")</f>
        <v>Audit Internal (Harian)</v>
      </c>
      <c r="AE394" s="78">
        <f t="shared" si="62"/>
        <v>0</v>
      </c>
      <c r="AF394" s="77" t="str">
        <f t="shared" si="63"/>
        <v/>
      </c>
      <c r="AG394" s="77" t="str">
        <f t="shared" si="64"/>
        <v/>
      </c>
    </row>
    <row r="395" spans="1:33" s="72" customFormat="1" ht="63" x14ac:dyDescent="0.2">
      <c r="A395" s="67">
        <f t="shared" si="69"/>
        <v>390</v>
      </c>
      <c r="B395" s="76">
        <f>COUNTIF($F$6:$F395,$F395)</f>
        <v>237</v>
      </c>
      <c r="C395" s="76" t="str">
        <f t="shared" si="60"/>
        <v>237AIH</v>
      </c>
      <c r="D395" s="76">
        <f>COUNTIF($H$6:$H395,$H395)</f>
        <v>28</v>
      </c>
      <c r="E395" s="76" t="str">
        <f t="shared" si="65"/>
        <v>28Prod Copper</v>
      </c>
      <c r="F395" s="2" t="s">
        <v>606</v>
      </c>
      <c r="G395" s="22"/>
      <c r="H395" s="2" t="s">
        <v>22</v>
      </c>
      <c r="I395" s="3">
        <v>43522</v>
      </c>
      <c r="J395" s="2"/>
      <c r="K395" s="2" t="s">
        <v>1097</v>
      </c>
      <c r="L395" s="4" t="s">
        <v>1727</v>
      </c>
      <c r="M395" s="4" t="s">
        <v>1217</v>
      </c>
      <c r="N395" s="4" t="s">
        <v>1726</v>
      </c>
      <c r="O395" s="2" t="s">
        <v>1926</v>
      </c>
      <c r="P395" s="2"/>
      <c r="Q395" s="4"/>
      <c r="R395" s="102"/>
      <c r="S395" s="102"/>
      <c r="T395" s="3"/>
      <c r="U395" s="3"/>
      <c r="V395" s="3"/>
      <c r="W395" s="3"/>
      <c r="X395" s="80" t="str">
        <f t="shared" si="66"/>
        <v/>
      </c>
      <c r="Y395" s="80" t="str">
        <f t="shared" si="67"/>
        <v/>
      </c>
      <c r="Z395" s="2"/>
      <c r="AA395" s="77" t="str">
        <f t="shared" si="68"/>
        <v/>
      </c>
      <c r="AB395" s="77" t="str">
        <f t="shared" si="61"/>
        <v/>
      </c>
      <c r="AC395" s="77" t="str">
        <f>IFERROR(VLOOKUP(IF($P395="","",MONTH($I395)),List!$I:$J,2,0),"")</f>
        <v/>
      </c>
      <c r="AD395" s="77" t="str">
        <f>IFERROR(VLOOKUP(F395,List!$D:$E,2,0),"")</f>
        <v>Audit Internal (Harian)</v>
      </c>
      <c r="AE395" s="78">
        <f t="shared" si="62"/>
        <v>0</v>
      </c>
      <c r="AF395" s="77" t="str">
        <f t="shared" si="63"/>
        <v/>
      </c>
      <c r="AG395" s="77" t="str">
        <f t="shared" si="64"/>
        <v/>
      </c>
    </row>
    <row r="396" spans="1:33" s="72" customFormat="1" ht="63" x14ac:dyDescent="0.2">
      <c r="A396" s="67">
        <f t="shared" si="69"/>
        <v>391</v>
      </c>
      <c r="B396" s="76">
        <f>COUNTIF($F$6:$F396,$F396)</f>
        <v>238</v>
      </c>
      <c r="C396" s="76" t="str">
        <f t="shared" si="60"/>
        <v>238AIH</v>
      </c>
      <c r="D396" s="76">
        <f>COUNTIF($H$6:$H396,$H396)</f>
        <v>29</v>
      </c>
      <c r="E396" s="76" t="str">
        <f t="shared" si="65"/>
        <v>29Prod Copper</v>
      </c>
      <c r="F396" s="2" t="s">
        <v>606</v>
      </c>
      <c r="G396" s="22"/>
      <c r="H396" s="2" t="s">
        <v>22</v>
      </c>
      <c r="I396" s="3">
        <v>43522</v>
      </c>
      <c r="J396" s="2"/>
      <c r="K396" s="2" t="s">
        <v>1097</v>
      </c>
      <c r="L396" s="4" t="s">
        <v>1725</v>
      </c>
      <c r="M396" s="4" t="s">
        <v>1724</v>
      </c>
      <c r="N396" s="4" t="s">
        <v>1723</v>
      </c>
      <c r="O396" s="2" t="s">
        <v>1926</v>
      </c>
      <c r="P396" s="2"/>
      <c r="Q396" s="4"/>
      <c r="R396" s="102"/>
      <c r="S396" s="102"/>
      <c r="T396" s="3"/>
      <c r="U396" s="3"/>
      <c r="V396" s="3"/>
      <c r="W396" s="3"/>
      <c r="X396" s="80" t="str">
        <f t="shared" si="66"/>
        <v/>
      </c>
      <c r="Y396" s="80" t="str">
        <f t="shared" si="67"/>
        <v/>
      </c>
      <c r="Z396" s="2"/>
      <c r="AA396" s="77" t="str">
        <f t="shared" si="68"/>
        <v/>
      </c>
      <c r="AB396" s="77" t="str">
        <f t="shared" si="61"/>
        <v/>
      </c>
      <c r="AC396" s="77" t="str">
        <f>IFERROR(VLOOKUP(IF($P396="","",MONTH($I396)),List!$I:$J,2,0),"")</f>
        <v/>
      </c>
      <c r="AD396" s="77" t="str">
        <f>IFERROR(VLOOKUP(F396,List!$D:$E,2,0),"")</f>
        <v>Audit Internal (Harian)</v>
      </c>
      <c r="AE396" s="78">
        <f t="shared" si="62"/>
        <v>0</v>
      </c>
      <c r="AF396" s="77" t="str">
        <f t="shared" si="63"/>
        <v/>
      </c>
      <c r="AG396" s="77" t="str">
        <f t="shared" si="64"/>
        <v/>
      </c>
    </row>
    <row r="397" spans="1:33" s="72" customFormat="1" ht="63" x14ac:dyDescent="0.2">
      <c r="A397" s="67">
        <f t="shared" si="69"/>
        <v>392</v>
      </c>
      <c r="B397" s="76">
        <f>COUNTIF($F$6:$F397,$F397)</f>
        <v>239</v>
      </c>
      <c r="C397" s="76" t="str">
        <f t="shared" si="60"/>
        <v>239AIH</v>
      </c>
      <c r="D397" s="76">
        <f>COUNTIF($H$6:$H397,$H397)</f>
        <v>30</v>
      </c>
      <c r="E397" s="76" t="str">
        <f t="shared" si="65"/>
        <v>30Prod Copper</v>
      </c>
      <c r="F397" s="2" t="s">
        <v>606</v>
      </c>
      <c r="G397" s="22"/>
      <c r="H397" s="2" t="s">
        <v>22</v>
      </c>
      <c r="I397" s="3">
        <v>43522</v>
      </c>
      <c r="J397" s="2"/>
      <c r="K397" s="2" t="s">
        <v>1097</v>
      </c>
      <c r="L397" s="4" t="s">
        <v>1722</v>
      </c>
      <c r="M397" s="4" t="s">
        <v>1721</v>
      </c>
      <c r="N397" s="4" t="s">
        <v>1720</v>
      </c>
      <c r="O397" s="2" t="s">
        <v>1926</v>
      </c>
      <c r="P397" s="2"/>
      <c r="Q397" s="4"/>
      <c r="R397" s="102"/>
      <c r="S397" s="102"/>
      <c r="T397" s="3"/>
      <c r="U397" s="3"/>
      <c r="V397" s="3"/>
      <c r="W397" s="3"/>
      <c r="X397" s="80" t="str">
        <f t="shared" si="66"/>
        <v/>
      </c>
      <c r="Y397" s="80" t="str">
        <f t="shared" si="67"/>
        <v/>
      </c>
      <c r="Z397" s="2"/>
      <c r="AA397" s="77" t="str">
        <f t="shared" si="68"/>
        <v/>
      </c>
      <c r="AB397" s="77" t="str">
        <f t="shared" si="61"/>
        <v/>
      </c>
      <c r="AC397" s="77" t="str">
        <f>IFERROR(VLOOKUP(IF($P397="","",MONTH($I397)),List!$I:$J,2,0),"")</f>
        <v/>
      </c>
      <c r="AD397" s="77" t="str">
        <f>IFERROR(VLOOKUP(F397,List!$D:$E,2,0),"")</f>
        <v>Audit Internal (Harian)</v>
      </c>
      <c r="AE397" s="78">
        <f t="shared" si="62"/>
        <v>0</v>
      </c>
      <c r="AF397" s="77" t="str">
        <f t="shared" si="63"/>
        <v/>
      </c>
      <c r="AG397" s="77" t="str">
        <f t="shared" si="64"/>
        <v/>
      </c>
    </row>
    <row r="398" spans="1:33" s="72" customFormat="1" ht="71.25" x14ac:dyDescent="0.2">
      <c r="A398" s="67">
        <f t="shared" si="69"/>
        <v>393</v>
      </c>
      <c r="B398" s="76">
        <f>COUNTIF($F$6:$F398,$F398)</f>
        <v>240</v>
      </c>
      <c r="C398" s="76" t="str">
        <f t="shared" si="60"/>
        <v>240AIH</v>
      </c>
      <c r="D398" s="76">
        <f>COUNTIF($H$6:$H398,$H398)</f>
        <v>31</v>
      </c>
      <c r="E398" s="76" t="str">
        <f t="shared" si="65"/>
        <v>31Prod Copper</v>
      </c>
      <c r="F398" s="2" t="s">
        <v>606</v>
      </c>
      <c r="G398" s="22"/>
      <c r="H398" s="2" t="s">
        <v>22</v>
      </c>
      <c r="I398" s="3">
        <v>43522</v>
      </c>
      <c r="J398" s="2"/>
      <c r="K398" s="2" t="s">
        <v>1097</v>
      </c>
      <c r="L398" s="4" t="s">
        <v>1719</v>
      </c>
      <c r="M398" s="4" t="s">
        <v>1718</v>
      </c>
      <c r="N398" s="4" t="s">
        <v>1717</v>
      </c>
      <c r="O398" s="2" t="s">
        <v>1926</v>
      </c>
      <c r="P398" s="2"/>
      <c r="Q398" s="4"/>
      <c r="R398" s="102"/>
      <c r="S398" s="102"/>
      <c r="T398" s="3"/>
      <c r="U398" s="3"/>
      <c r="V398" s="3"/>
      <c r="W398" s="3"/>
      <c r="X398" s="80" t="str">
        <f t="shared" si="66"/>
        <v/>
      </c>
      <c r="Y398" s="80" t="str">
        <f t="shared" si="67"/>
        <v/>
      </c>
      <c r="Z398" s="2"/>
      <c r="AA398" s="77" t="str">
        <f t="shared" si="68"/>
        <v/>
      </c>
      <c r="AB398" s="77" t="str">
        <f t="shared" si="61"/>
        <v/>
      </c>
      <c r="AC398" s="77" t="str">
        <f>IFERROR(VLOOKUP(IF($P398="","",MONTH($I398)),List!$I:$J,2,0),"")</f>
        <v/>
      </c>
      <c r="AD398" s="77" t="str">
        <f>IFERROR(VLOOKUP(F398,List!$D:$E,2,0),"")</f>
        <v>Audit Internal (Harian)</v>
      </c>
      <c r="AE398" s="78">
        <f t="shared" si="62"/>
        <v>0</v>
      </c>
      <c r="AF398" s="77" t="str">
        <f t="shared" si="63"/>
        <v/>
      </c>
      <c r="AG398" s="77" t="str">
        <f t="shared" si="64"/>
        <v/>
      </c>
    </row>
    <row r="399" spans="1:33" s="72" customFormat="1" ht="31.5" x14ac:dyDescent="0.2">
      <c r="A399" s="67">
        <f t="shared" si="69"/>
        <v>394</v>
      </c>
      <c r="B399" s="76">
        <f>COUNTIF($F$6:$F399,$F399)</f>
        <v>241</v>
      </c>
      <c r="C399" s="76" t="str">
        <f t="shared" si="60"/>
        <v>241AIH</v>
      </c>
      <c r="D399" s="76">
        <f>COUNTIF($H$6:$H399,$H399)</f>
        <v>27</v>
      </c>
      <c r="E399" s="76" t="str">
        <f t="shared" si="65"/>
        <v>27Prod PVC</v>
      </c>
      <c r="F399" s="2" t="s">
        <v>606</v>
      </c>
      <c r="G399" s="22"/>
      <c r="H399" s="2" t="s">
        <v>21</v>
      </c>
      <c r="I399" s="3">
        <v>43522</v>
      </c>
      <c r="J399" s="2"/>
      <c r="K399" s="2" t="s">
        <v>1097</v>
      </c>
      <c r="L399" s="4" t="s">
        <v>1712</v>
      </c>
      <c r="M399" s="4" t="s">
        <v>1154</v>
      </c>
      <c r="N399" s="4" t="s">
        <v>1711</v>
      </c>
      <c r="O399" s="2" t="s">
        <v>1926</v>
      </c>
      <c r="P399" s="2"/>
      <c r="Q399" s="4"/>
      <c r="R399" s="102"/>
      <c r="S399" s="102"/>
      <c r="T399" s="3"/>
      <c r="U399" s="3"/>
      <c r="V399" s="3"/>
      <c r="W399" s="3"/>
      <c r="X399" s="80" t="str">
        <f t="shared" si="66"/>
        <v/>
      </c>
      <c r="Y399" s="80" t="str">
        <f t="shared" si="67"/>
        <v/>
      </c>
      <c r="Z399" s="2"/>
      <c r="AA399" s="77" t="str">
        <f t="shared" si="68"/>
        <v/>
      </c>
      <c r="AB399" s="77" t="str">
        <f t="shared" si="61"/>
        <v/>
      </c>
      <c r="AC399" s="77" t="str">
        <f>IFERROR(VLOOKUP(IF($P399="","",MONTH($I399)),List!$I:$J,2,0),"")</f>
        <v/>
      </c>
      <c r="AD399" s="77" t="str">
        <f>IFERROR(VLOOKUP(F399,List!$D:$E,2,0),"")</f>
        <v>Audit Internal (Harian)</v>
      </c>
      <c r="AE399" s="78">
        <f t="shared" si="62"/>
        <v>0</v>
      </c>
      <c r="AF399" s="77" t="str">
        <f t="shared" si="63"/>
        <v/>
      </c>
      <c r="AG399" s="77" t="str">
        <f t="shared" si="64"/>
        <v/>
      </c>
    </row>
    <row r="400" spans="1:33" s="72" customFormat="1" ht="31.5" x14ac:dyDescent="0.2">
      <c r="A400" s="67">
        <f t="shared" si="69"/>
        <v>395</v>
      </c>
      <c r="B400" s="76">
        <f>COUNTIF($F$6:$F400,$F400)</f>
        <v>242</v>
      </c>
      <c r="C400" s="76" t="str">
        <f t="shared" si="60"/>
        <v>242AIH</v>
      </c>
      <c r="D400" s="76">
        <f>COUNTIF($H$6:$H400,$H400)</f>
        <v>28</v>
      </c>
      <c r="E400" s="76" t="str">
        <f t="shared" si="65"/>
        <v>28Prod PVC</v>
      </c>
      <c r="F400" s="2" t="s">
        <v>606</v>
      </c>
      <c r="G400" s="22"/>
      <c r="H400" s="2" t="s">
        <v>21</v>
      </c>
      <c r="I400" s="3">
        <v>43522</v>
      </c>
      <c r="J400" s="2"/>
      <c r="K400" s="2" t="s">
        <v>1097</v>
      </c>
      <c r="L400" s="4" t="s">
        <v>1214</v>
      </c>
      <c r="M400" s="4" t="s">
        <v>1710</v>
      </c>
      <c r="N400" s="4" t="s">
        <v>1709</v>
      </c>
      <c r="O400" s="2" t="s">
        <v>1926</v>
      </c>
      <c r="P400" s="2"/>
      <c r="Q400" s="4"/>
      <c r="R400" s="102"/>
      <c r="S400" s="102"/>
      <c r="T400" s="3"/>
      <c r="U400" s="3"/>
      <c r="V400" s="3"/>
      <c r="W400" s="3"/>
      <c r="X400" s="80" t="str">
        <f t="shared" si="66"/>
        <v/>
      </c>
      <c r="Y400" s="80" t="str">
        <f t="shared" si="67"/>
        <v/>
      </c>
      <c r="Z400" s="2"/>
      <c r="AA400" s="77" t="str">
        <f t="shared" si="68"/>
        <v/>
      </c>
      <c r="AB400" s="77" t="str">
        <f t="shared" si="61"/>
        <v/>
      </c>
      <c r="AC400" s="77" t="str">
        <f>IFERROR(VLOOKUP(IF($P400="","",MONTH($I400)),List!$I:$J,2,0),"")</f>
        <v/>
      </c>
      <c r="AD400" s="77" t="str">
        <f>IFERROR(VLOOKUP(F400,List!$D:$E,2,0),"")</f>
        <v>Audit Internal (Harian)</v>
      </c>
      <c r="AE400" s="78">
        <f t="shared" si="62"/>
        <v>0</v>
      </c>
      <c r="AF400" s="77" t="str">
        <f t="shared" si="63"/>
        <v/>
      </c>
      <c r="AG400" s="77" t="str">
        <f t="shared" si="64"/>
        <v/>
      </c>
    </row>
    <row r="401" spans="1:33" s="72" customFormat="1" ht="42.75" x14ac:dyDescent="0.2">
      <c r="A401" s="67">
        <f t="shared" si="69"/>
        <v>396</v>
      </c>
      <c r="B401" s="76">
        <f>COUNTIF($F$6:$F401,$F401)</f>
        <v>243</v>
      </c>
      <c r="C401" s="76" t="str">
        <f t="shared" si="60"/>
        <v>243AIH</v>
      </c>
      <c r="D401" s="76">
        <f>COUNTIF($H$6:$H401,$H401)</f>
        <v>29</v>
      </c>
      <c r="E401" s="76" t="str">
        <f t="shared" si="65"/>
        <v>29Prod PVC</v>
      </c>
      <c r="F401" s="2" t="s">
        <v>606</v>
      </c>
      <c r="G401" s="22"/>
      <c r="H401" s="2" t="s">
        <v>21</v>
      </c>
      <c r="I401" s="3">
        <v>43522</v>
      </c>
      <c r="J401" s="2"/>
      <c r="K401" s="2" t="s">
        <v>1097</v>
      </c>
      <c r="L401" s="4" t="s">
        <v>1708</v>
      </c>
      <c r="M401" s="4" t="s">
        <v>1707</v>
      </c>
      <c r="N401" s="4" t="s">
        <v>1706</v>
      </c>
      <c r="O401" s="2" t="s">
        <v>1926</v>
      </c>
      <c r="P401" s="2"/>
      <c r="Q401" s="4"/>
      <c r="R401" s="102"/>
      <c r="S401" s="102"/>
      <c r="T401" s="3"/>
      <c r="U401" s="3"/>
      <c r="V401" s="3"/>
      <c r="W401" s="3"/>
      <c r="X401" s="80" t="str">
        <f t="shared" si="66"/>
        <v/>
      </c>
      <c r="Y401" s="80" t="str">
        <f t="shared" si="67"/>
        <v/>
      </c>
      <c r="Z401" s="2"/>
      <c r="AA401" s="77" t="str">
        <f t="shared" si="68"/>
        <v/>
      </c>
      <c r="AB401" s="77" t="str">
        <f t="shared" si="61"/>
        <v/>
      </c>
      <c r="AC401" s="77" t="str">
        <f>IFERROR(VLOOKUP(IF($P401="","",MONTH($I401)),List!$I:$J,2,0),"")</f>
        <v/>
      </c>
      <c r="AD401" s="77" t="str">
        <f>IFERROR(VLOOKUP(F401,List!$D:$E,2,0),"")</f>
        <v>Audit Internal (Harian)</v>
      </c>
      <c r="AE401" s="78">
        <f t="shared" si="62"/>
        <v>0</v>
      </c>
      <c r="AF401" s="77" t="str">
        <f t="shared" si="63"/>
        <v/>
      </c>
      <c r="AG401" s="77" t="str">
        <f t="shared" si="64"/>
        <v/>
      </c>
    </row>
    <row r="402" spans="1:33" s="72" customFormat="1" ht="42.75" x14ac:dyDescent="0.2">
      <c r="A402" s="67">
        <f t="shared" si="69"/>
        <v>397</v>
      </c>
      <c r="B402" s="76">
        <f>COUNTIF($F$6:$F402,$F402)</f>
        <v>244</v>
      </c>
      <c r="C402" s="76" t="str">
        <f t="shared" si="60"/>
        <v>244AIH</v>
      </c>
      <c r="D402" s="76">
        <f>COUNTIF($H$6:$H402,$H402)</f>
        <v>30</v>
      </c>
      <c r="E402" s="76" t="str">
        <f t="shared" si="65"/>
        <v>30Prod PVC</v>
      </c>
      <c r="F402" s="2" t="s">
        <v>606</v>
      </c>
      <c r="G402" s="22"/>
      <c r="H402" s="2" t="s">
        <v>21</v>
      </c>
      <c r="I402" s="3">
        <v>43522</v>
      </c>
      <c r="J402" s="2"/>
      <c r="K402" s="2" t="s">
        <v>1097</v>
      </c>
      <c r="L402" s="4" t="s">
        <v>1705</v>
      </c>
      <c r="M402" s="4" t="s">
        <v>1704</v>
      </c>
      <c r="N402" s="4" t="s">
        <v>1703</v>
      </c>
      <c r="O402" s="2" t="s">
        <v>1926</v>
      </c>
      <c r="P402" s="2"/>
      <c r="Q402" s="4"/>
      <c r="R402" s="102"/>
      <c r="S402" s="102"/>
      <c r="T402" s="3"/>
      <c r="U402" s="3"/>
      <c r="V402" s="3"/>
      <c r="W402" s="3"/>
      <c r="X402" s="80" t="str">
        <f t="shared" si="66"/>
        <v/>
      </c>
      <c r="Y402" s="80" t="str">
        <f t="shared" si="67"/>
        <v/>
      </c>
      <c r="Z402" s="2"/>
      <c r="AA402" s="77" t="str">
        <f t="shared" si="68"/>
        <v/>
      </c>
      <c r="AB402" s="77" t="str">
        <f t="shared" si="61"/>
        <v/>
      </c>
      <c r="AC402" s="77" t="str">
        <f>IFERROR(VLOOKUP(IF($P402="","",MONTH($I402)),List!$I:$J,2,0),"")</f>
        <v/>
      </c>
      <c r="AD402" s="77" t="str">
        <f>IFERROR(VLOOKUP(F402,List!$D:$E,2,0),"")</f>
        <v>Audit Internal (Harian)</v>
      </c>
      <c r="AE402" s="78">
        <f t="shared" si="62"/>
        <v>0</v>
      </c>
      <c r="AF402" s="77" t="str">
        <f t="shared" si="63"/>
        <v/>
      </c>
      <c r="AG402" s="77" t="str">
        <f t="shared" si="64"/>
        <v/>
      </c>
    </row>
    <row r="403" spans="1:33" s="72" customFormat="1" ht="31.5" x14ac:dyDescent="0.2">
      <c r="A403" s="67">
        <f t="shared" si="69"/>
        <v>398</v>
      </c>
      <c r="B403" s="76">
        <f>COUNTIF($F$6:$F403,$F403)</f>
        <v>245</v>
      </c>
      <c r="C403" s="76" t="str">
        <f t="shared" si="60"/>
        <v>245AIH</v>
      </c>
      <c r="D403" s="76">
        <f>COUNTIF($H$6:$H403,$H403)</f>
        <v>31</v>
      </c>
      <c r="E403" s="76" t="str">
        <f t="shared" si="65"/>
        <v>31Prod PVC</v>
      </c>
      <c r="F403" s="2" t="s">
        <v>606</v>
      </c>
      <c r="G403" s="22"/>
      <c r="H403" s="2" t="s">
        <v>21</v>
      </c>
      <c r="I403" s="3">
        <v>43522</v>
      </c>
      <c r="J403" s="2"/>
      <c r="K403" s="2" t="s">
        <v>1097</v>
      </c>
      <c r="L403" s="4" t="s">
        <v>1702</v>
      </c>
      <c r="M403" s="4" t="s">
        <v>1701</v>
      </c>
      <c r="N403" s="4" t="s">
        <v>1700</v>
      </c>
      <c r="O403" s="2" t="s">
        <v>1926</v>
      </c>
      <c r="P403" s="2"/>
      <c r="Q403" s="4"/>
      <c r="R403" s="102"/>
      <c r="S403" s="102"/>
      <c r="T403" s="3"/>
      <c r="U403" s="3"/>
      <c r="V403" s="3"/>
      <c r="W403" s="3"/>
      <c r="X403" s="80" t="str">
        <f t="shared" si="66"/>
        <v/>
      </c>
      <c r="Y403" s="80" t="str">
        <f t="shared" si="67"/>
        <v/>
      </c>
      <c r="Z403" s="2"/>
      <c r="AA403" s="77" t="str">
        <f t="shared" si="68"/>
        <v/>
      </c>
      <c r="AB403" s="77" t="str">
        <f t="shared" si="61"/>
        <v/>
      </c>
      <c r="AC403" s="77" t="str">
        <f>IFERROR(VLOOKUP(IF($P403="","",MONTH($I403)),List!$I:$J,2,0),"")</f>
        <v/>
      </c>
      <c r="AD403" s="77" t="str">
        <f>IFERROR(VLOOKUP(F403,List!$D:$E,2,0),"")</f>
        <v>Audit Internal (Harian)</v>
      </c>
      <c r="AE403" s="78">
        <f t="shared" si="62"/>
        <v>0</v>
      </c>
      <c r="AF403" s="77" t="str">
        <f t="shared" si="63"/>
        <v/>
      </c>
      <c r="AG403" s="77" t="str">
        <f t="shared" si="64"/>
        <v/>
      </c>
    </row>
    <row r="404" spans="1:33" s="72" customFormat="1" ht="71.25" x14ac:dyDescent="0.2">
      <c r="A404" s="67">
        <f t="shared" si="69"/>
        <v>399</v>
      </c>
      <c r="B404" s="76">
        <f>COUNTIF($F$6:$F404,$F404)</f>
        <v>1</v>
      </c>
      <c r="C404" s="76" t="str">
        <f t="shared" si="60"/>
        <v>1ALS</v>
      </c>
      <c r="D404" s="76">
        <f>COUNTIF($H$6:$H404,$H404)</f>
        <v>6</v>
      </c>
      <c r="E404" s="76" t="str">
        <f t="shared" si="65"/>
        <v>6MR</v>
      </c>
      <c r="F404" s="2" t="s">
        <v>61</v>
      </c>
      <c r="G404" s="22" t="s">
        <v>1933</v>
      </c>
      <c r="H404" s="2" t="s">
        <v>31</v>
      </c>
      <c r="I404" s="3">
        <v>43010</v>
      </c>
      <c r="J404" s="2" t="s">
        <v>112</v>
      </c>
      <c r="K404" s="2" t="s">
        <v>1933</v>
      </c>
      <c r="L404" s="4"/>
      <c r="M404" s="4"/>
      <c r="N404" s="4" t="s">
        <v>1890</v>
      </c>
      <c r="O404" s="2" t="s">
        <v>1928</v>
      </c>
      <c r="P404" s="2" t="s">
        <v>1889</v>
      </c>
      <c r="Q404" s="4" t="s">
        <v>1888</v>
      </c>
      <c r="R404" s="102" t="s">
        <v>1887</v>
      </c>
      <c r="S404" s="102" t="s">
        <v>1886</v>
      </c>
      <c r="T404" s="3">
        <v>43099</v>
      </c>
      <c r="U404" s="3"/>
      <c r="V404" s="3"/>
      <c r="W404" s="3">
        <v>43039</v>
      </c>
      <c r="X404" s="80" t="str">
        <f t="shared" si="66"/>
        <v>a</v>
      </c>
      <c r="Y404" s="80" t="str">
        <f t="shared" si="67"/>
        <v/>
      </c>
      <c r="Z404" s="2"/>
      <c r="AA404" s="77" t="str">
        <f t="shared" si="68"/>
        <v>Close</v>
      </c>
      <c r="AB404" s="77">
        <f t="shared" si="61"/>
        <v>2017</v>
      </c>
      <c r="AC404" s="77" t="str">
        <f>IFERROR(VLOOKUP(IF($P404="","",MONTH($I404)),List!$I:$J,2,0),"")</f>
        <v>Oktober</v>
      </c>
      <c r="AD404" s="77" t="str">
        <f>IFERROR(VLOOKUP(F404,List!$D:$E,2,0),"")</f>
        <v>Audit Lembaga Sertifikasi</v>
      </c>
      <c r="AE404" s="78">
        <f t="shared" si="62"/>
        <v>1</v>
      </c>
      <c r="AF404" s="77" t="str">
        <f t="shared" si="63"/>
        <v>All</v>
      </c>
      <c r="AG404" s="77" t="str">
        <f t="shared" si="64"/>
        <v>Open (Progress)</v>
      </c>
    </row>
    <row r="405" spans="1:33" s="72" customFormat="1" ht="57" x14ac:dyDescent="0.2">
      <c r="A405" s="67">
        <f t="shared" si="69"/>
        <v>400</v>
      </c>
      <c r="B405" s="76">
        <f>COUNTIF($F$6:$F405,$F405)</f>
        <v>2</v>
      </c>
      <c r="C405" s="76" t="str">
        <f t="shared" si="60"/>
        <v>2ALS</v>
      </c>
      <c r="D405" s="76">
        <f>COUNTIF($H$6:$H405,$H405)</f>
        <v>3</v>
      </c>
      <c r="E405" s="76" t="str">
        <f t="shared" si="65"/>
        <v>3HSE</v>
      </c>
      <c r="F405" s="2" t="s">
        <v>61</v>
      </c>
      <c r="G405" s="22" t="s">
        <v>1933</v>
      </c>
      <c r="H405" s="2" t="s">
        <v>32</v>
      </c>
      <c r="I405" s="3">
        <v>43010</v>
      </c>
      <c r="J405" s="2" t="s">
        <v>112</v>
      </c>
      <c r="K405" s="2" t="s">
        <v>1933</v>
      </c>
      <c r="L405" s="4"/>
      <c r="M405" s="4"/>
      <c r="N405" s="4" t="s">
        <v>1885</v>
      </c>
      <c r="O405" s="2" t="s">
        <v>1928</v>
      </c>
      <c r="P405" s="2" t="s">
        <v>1884</v>
      </c>
      <c r="Q405" s="4" t="s">
        <v>1883</v>
      </c>
      <c r="R405" s="102" t="s">
        <v>1882</v>
      </c>
      <c r="S405" s="102" t="s">
        <v>1881</v>
      </c>
      <c r="T405" s="3">
        <v>43040</v>
      </c>
      <c r="U405" s="3"/>
      <c r="V405" s="3"/>
      <c r="W405" s="3">
        <v>43039</v>
      </c>
      <c r="X405" s="80" t="str">
        <f t="shared" si="66"/>
        <v>a</v>
      </c>
      <c r="Y405" s="80" t="str">
        <f t="shared" si="67"/>
        <v/>
      </c>
      <c r="Z405" s="2"/>
      <c r="AA405" s="77" t="str">
        <f t="shared" si="68"/>
        <v>Close</v>
      </c>
      <c r="AB405" s="77">
        <f t="shared" si="61"/>
        <v>2017</v>
      </c>
      <c r="AC405" s="77" t="str">
        <f>IFERROR(VLOOKUP(IF($P405="","",MONTH($I405)),List!$I:$J,2,0),"")</f>
        <v>Oktober</v>
      </c>
      <c r="AD405" s="77" t="str">
        <f>IFERROR(VLOOKUP(F405,List!$D:$E,2,0),"")</f>
        <v>Audit Lembaga Sertifikasi</v>
      </c>
      <c r="AE405" s="78">
        <f t="shared" si="62"/>
        <v>1</v>
      </c>
      <c r="AF405" s="77" t="str">
        <f t="shared" si="63"/>
        <v>All</v>
      </c>
      <c r="AG405" s="77" t="str">
        <f t="shared" si="64"/>
        <v>Open (Progress)</v>
      </c>
    </row>
    <row r="406" spans="1:33" s="72" customFormat="1" ht="128.25" x14ac:dyDescent="0.2">
      <c r="A406" s="67">
        <f t="shared" si="69"/>
        <v>401</v>
      </c>
      <c r="B406" s="76">
        <f>COUNTIF($F$6:$F406,$F406)</f>
        <v>3</v>
      </c>
      <c r="C406" s="76" t="str">
        <f t="shared" si="60"/>
        <v>3ALS</v>
      </c>
      <c r="D406" s="76">
        <f>COUNTIF($H$6:$H406,$H406)</f>
        <v>24</v>
      </c>
      <c r="E406" s="76" t="str">
        <f t="shared" si="65"/>
        <v>24Purchasing</v>
      </c>
      <c r="F406" s="2" t="s">
        <v>61</v>
      </c>
      <c r="G406" s="22" t="s">
        <v>1933</v>
      </c>
      <c r="H406" s="2" t="s">
        <v>17</v>
      </c>
      <c r="I406" s="3">
        <v>43010</v>
      </c>
      <c r="J406" s="2" t="s">
        <v>112</v>
      </c>
      <c r="K406" s="2" t="s">
        <v>1933</v>
      </c>
      <c r="L406" s="4"/>
      <c r="M406" s="4"/>
      <c r="N406" s="4" t="s">
        <v>1880</v>
      </c>
      <c r="O406" s="2" t="s">
        <v>1928</v>
      </c>
      <c r="P406" s="2" t="s">
        <v>1879</v>
      </c>
      <c r="Q406" s="4" t="s">
        <v>1878</v>
      </c>
      <c r="R406" s="102" t="s">
        <v>1877</v>
      </c>
      <c r="S406" s="102" t="s">
        <v>1876</v>
      </c>
      <c r="T406" s="3">
        <v>43040</v>
      </c>
      <c r="U406" s="3"/>
      <c r="V406" s="3"/>
      <c r="W406" s="3">
        <v>43103</v>
      </c>
      <c r="X406" s="80" t="str">
        <f t="shared" si="66"/>
        <v>a</v>
      </c>
      <c r="Y406" s="80" t="str">
        <f t="shared" si="67"/>
        <v/>
      </c>
      <c r="Z406" s="2"/>
      <c r="AA406" s="77" t="str">
        <f t="shared" si="68"/>
        <v>Close</v>
      </c>
      <c r="AB406" s="77">
        <f t="shared" si="61"/>
        <v>2017</v>
      </c>
      <c r="AC406" s="77" t="str">
        <f>IFERROR(VLOOKUP(IF($P406="","",MONTH($I406)),List!$I:$J,2,0),"")</f>
        <v>Oktober</v>
      </c>
      <c r="AD406" s="77" t="str">
        <f>IFERROR(VLOOKUP(F406,List!$D:$E,2,0),"")</f>
        <v>Audit Lembaga Sertifikasi</v>
      </c>
      <c r="AE406" s="78">
        <f t="shared" si="62"/>
        <v>1</v>
      </c>
      <c r="AF406" s="77" t="str">
        <f t="shared" si="63"/>
        <v>All</v>
      </c>
      <c r="AG406" s="77" t="str">
        <f t="shared" si="64"/>
        <v>Open (Progress)</v>
      </c>
    </row>
    <row r="407" spans="1:33" s="72" customFormat="1" ht="85.5" x14ac:dyDescent="0.2">
      <c r="A407" s="67">
        <f t="shared" si="69"/>
        <v>402</v>
      </c>
      <c r="B407" s="76">
        <f>COUNTIF($F$6:$F407,$F407)</f>
        <v>4</v>
      </c>
      <c r="C407" s="76" t="str">
        <f t="shared" si="60"/>
        <v>4ALS</v>
      </c>
      <c r="D407" s="76">
        <f>COUNTIF($H$6:$H407,$H407)</f>
        <v>20</v>
      </c>
      <c r="E407" s="76" t="str">
        <f t="shared" si="65"/>
        <v>20QC</v>
      </c>
      <c r="F407" s="2" t="s">
        <v>61</v>
      </c>
      <c r="G407" s="22" t="s">
        <v>1933</v>
      </c>
      <c r="H407" s="2" t="s">
        <v>25</v>
      </c>
      <c r="I407" s="3">
        <v>43010</v>
      </c>
      <c r="J407" s="2" t="s">
        <v>112</v>
      </c>
      <c r="K407" s="2" t="s">
        <v>1933</v>
      </c>
      <c r="L407" s="4"/>
      <c r="M407" s="4"/>
      <c r="N407" s="4" t="s">
        <v>1875</v>
      </c>
      <c r="O407" s="2" t="s">
        <v>1928</v>
      </c>
      <c r="P407" s="2" t="s">
        <v>1874</v>
      </c>
      <c r="Q407" s="4" t="s">
        <v>1873</v>
      </c>
      <c r="R407" s="102" t="s">
        <v>1872</v>
      </c>
      <c r="S407" s="102" t="s">
        <v>1871</v>
      </c>
      <c r="T407" s="3">
        <v>43040</v>
      </c>
      <c r="U407" s="3"/>
      <c r="V407" s="3"/>
      <c r="W407" s="3">
        <v>43049</v>
      </c>
      <c r="X407" s="80" t="str">
        <f t="shared" si="66"/>
        <v>a</v>
      </c>
      <c r="Y407" s="80" t="str">
        <f t="shared" si="67"/>
        <v/>
      </c>
      <c r="Z407" s="2"/>
      <c r="AA407" s="77" t="str">
        <f t="shared" si="68"/>
        <v>Close</v>
      </c>
      <c r="AB407" s="77">
        <f t="shared" si="61"/>
        <v>2017</v>
      </c>
      <c r="AC407" s="77" t="str">
        <f>IFERROR(VLOOKUP(IF($P407="","",MONTH($I407)),List!$I:$J,2,0),"")</f>
        <v>Oktober</v>
      </c>
      <c r="AD407" s="77" t="str">
        <f>IFERROR(VLOOKUP(F407,List!$D:$E,2,0),"")</f>
        <v>Audit Lembaga Sertifikasi</v>
      </c>
      <c r="AE407" s="78">
        <f t="shared" si="62"/>
        <v>1</v>
      </c>
      <c r="AF407" s="77" t="str">
        <f t="shared" si="63"/>
        <v>All</v>
      </c>
      <c r="AG407" s="77" t="str">
        <f t="shared" si="64"/>
        <v>Open (Progress)</v>
      </c>
    </row>
    <row r="408" spans="1:33" s="72" customFormat="1" ht="156.75" x14ac:dyDescent="0.2">
      <c r="A408" s="67">
        <f t="shared" si="69"/>
        <v>403</v>
      </c>
      <c r="B408" s="76">
        <f>COUNTIF($F$6:$F408,$F408)</f>
        <v>5</v>
      </c>
      <c r="C408" s="76" t="str">
        <f t="shared" si="60"/>
        <v>5ALS</v>
      </c>
      <c r="D408" s="76">
        <f>COUNTIF($H$6:$H408,$H408)</f>
        <v>38</v>
      </c>
      <c r="E408" s="76" t="str">
        <f t="shared" si="65"/>
        <v>38HRD/ GA</v>
      </c>
      <c r="F408" s="2" t="s">
        <v>61</v>
      </c>
      <c r="G408" s="22" t="s">
        <v>1933</v>
      </c>
      <c r="H408" s="2" t="s">
        <v>30</v>
      </c>
      <c r="I408" s="3">
        <v>43010</v>
      </c>
      <c r="J408" s="2" t="s">
        <v>112</v>
      </c>
      <c r="K408" s="2" t="s">
        <v>1933</v>
      </c>
      <c r="L408" s="4"/>
      <c r="M408" s="4"/>
      <c r="N408" s="4" t="s">
        <v>1870</v>
      </c>
      <c r="O408" s="2" t="s">
        <v>1928</v>
      </c>
      <c r="P408" s="2" t="s">
        <v>1869</v>
      </c>
      <c r="Q408" s="4" t="s">
        <v>1868</v>
      </c>
      <c r="R408" s="102" t="s">
        <v>1867</v>
      </c>
      <c r="S408" s="102" t="s">
        <v>1866</v>
      </c>
      <c r="T408" s="3">
        <v>43040</v>
      </c>
      <c r="U408" s="3"/>
      <c r="V408" s="3"/>
      <c r="W408" s="3">
        <v>43049</v>
      </c>
      <c r="X408" s="80" t="str">
        <f t="shared" si="66"/>
        <v>a</v>
      </c>
      <c r="Y408" s="80" t="str">
        <f t="shared" si="67"/>
        <v/>
      </c>
      <c r="Z408" s="2"/>
      <c r="AA408" s="77" t="str">
        <f t="shared" si="68"/>
        <v>Close</v>
      </c>
      <c r="AB408" s="77">
        <f t="shared" si="61"/>
        <v>2017</v>
      </c>
      <c r="AC408" s="77" t="str">
        <f>IFERROR(VLOOKUP(IF($P408="","",MONTH($I408)),List!$I:$J,2,0),"")</f>
        <v>Oktober</v>
      </c>
      <c r="AD408" s="77" t="str">
        <f>IFERROR(VLOOKUP(F408,List!$D:$E,2,0),"")</f>
        <v>Audit Lembaga Sertifikasi</v>
      </c>
      <c r="AE408" s="78">
        <f t="shared" si="62"/>
        <v>1</v>
      </c>
      <c r="AF408" s="77" t="str">
        <f t="shared" si="63"/>
        <v>All</v>
      </c>
      <c r="AG408" s="77" t="str">
        <f t="shared" si="64"/>
        <v>Open (Progress)</v>
      </c>
    </row>
    <row r="409" spans="1:33" s="72" customFormat="1" ht="185.25" x14ac:dyDescent="0.2">
      <c r="A409" s="67">
        <f t="shared" si="69"/>
        <v>404</v>
      </c>
      <c r="B409" s="76">
        <f>COUNTIF($F$6:$F409,$F409)</f>
        <v>6</v>
      </c>
      <c r="C409" s="76" t="str">
        <f t="shared" si="60"/>
        <v>6ALS</v>
      </c>
      <c r="D409" s="76">
        <f>COUNTIF($H$6:$H409,$H409)</f>
        <v>39</v>
      </c>
      <c r="E409" s="76" t="str">
        <f t="shared" si="65"/>
        <v>39HRD/ GA</v>
      </c>
      <c r="F409" s="2" t="s">
        <v>61</v>
      </c>
      <c r="G409" s="22" t="s">
        <v>1933</v>
      </c>
      <c r="H409" s="2" t="s">
        <v>30</v>
      </c>
      <c r="I409" s="3">
        <v>43010</v>
      </c>
      <c r="J409" s="2" t="s">
        <v>112</v>
      </c>
      <c r="K409" s="2" t="s">
        <v>1933</v>
      </c>
      <c r="L409" s="4"/>
      <c r="M409" s="4"/>
      <c r="N409" s="4" t="s">
        <v>1865</v>
      </c>
      <c r="O409" s="2" t="s">
        <v>1928</v>
      </c>
      <c r="P409" s="2" t="s">
        <v>1864</v>
      </c>
      <c r="Q409" s="4" t="s">
        <v>1863</v>
      </c>
      <c r="R409" s="102" t="s">
        <v>1862</v>
      </c>
      <c r="S409" s="102" t="s">
        <v>1861</v>
      </c>
      <c r="T409" s="3">
        <v>43040</v>
      </c>
      <c r="U409" s="3"/>
      <c r="V409" s="3"/>
      <c r="W409" s="3">
        <v>43049</v>
      </c>
      <c r="X409" s="80" t="str">
        <f t="shared" si="66"/>
        <v>a</v>
      </c>
      <c r="Y409" s="80" t="str">
        <f t="shared" si="67"/>
        <v/>
      </c>
      <c r="Z409" s="2"/>
      <c r="AA409" s="77" t="str">
        <f t="shared" si="68"/>
        <v>Close</v>
      </c>
      <c r="AB409" s="77">
        <f t="shared" si="61"/>
        <v>2017</v>
      </c>
      <c r="AC409" s="77" t="str">
        <f>IFERROR(VLOOKUP(IF($P409="","",MONTH($I409)),List!$I:$J,2,0),"")</f>
        <v>Oktober</v>
      </c>
      <c r="AD409" s="77" t="str">
        <f>IFERROR(VLOOKUP(F409,List!$D:$E,2,0),"")</f>
        <v>Audit Lembaga Sertifikasi</v>
      </c>
      <c r="AE409" s="78">
        <f t="shared" si="62"/>
        <v>1</v>
      </c>
      <c r="AF409" s="77" t="str">
        <f t="shared" si="63"/>
        <v>All</v>
      </c>
      <c r="AG409" s="77" t="str">
        <f t="shared" si="64"/>
        <v>Open (Progress)</v>
      </c>
    </row>
    <row r="410" spans="1:33" s="72" customFormat="1" ht="28.5" x14ac:dyDescent="0.2">
      <c r="A410" s="67">
        <f t="shared" si="69"/>
        <v>405</v>
      </c>
      <c r="B410" s="76">
        <f>COUNTIF($F$6:$F410,$F410)</f>
        <v>7</v>
      </c>
      <c r="C410" s="76" t="str">
        <f t="shared" si="60"/>
        <v>7ALS</v>
      </c>
      <c r="D410" s="76">
        <f>COUNTIF($H$6:$H410,$H410)</f>
        <v>21</v>
      </c>
      <c r="E410" s="76" t="str">
        <f t="shared" si="65"/>
        <v>21QC</v>
      </c>
      <c r="F410" s="2" t="s">
        <v>61</v>
      </c>
      <c r="G410" s="22" t="s">
        <v>1933</v>
      </c>
      <c r="H410" s="2" t="s">
        <v>25</v>
      </c>
      <c r="I410" s="3">
        <v>43010</v>
      </c>
      <c r="J410" s="2" t="s">
        <v>112</v>
      </c>
      <c r="K410" s="2" t="s">
        <v>1933</v>
      </c>
      <c r="L410" s="4"/>
      <c r="M410" s="4"/>
      <c r="N410" s="4" t="s">
        <v>1860</v>
      </c>
      <c r="O410" s="2" t="s">
        <v>1928</v>
      </c>
      <c r="P410" s="2" t="s">
        <v>1859</v>
      </c>
      <c r="Q410" s="4" t="s">
        <v>1858</v>
      </c>
      <c r="R410" s="102" t="s">
        <v>1857</v>
      </c>
      <c r="S410" s="102" t="s">
        <v>1856</v>
      </c>
      <c r="T410" s="3">
        <v>43040</v>
      </c>
      <c r="U410" s="3"/>
      <c r="V410" s="3"/>
      <c r="W410" s="3">
        <v>43048</v>
      </c>
      <c r="X410" s="80" t="str">
        <f t="shared" si="66"/>
        <v>a</v>
      </c>
      <c r="Y410" s="80" t="str">
        <f t="shared" si="67"/>
        <v/>
      </c>
      <c r="Z410" s="2"/>
      <c r="AA410" s="77" t="str">
        <f t="shared" si="68"/>
        <v>Close</v>
      </c>
      <c r="AB410" s="77">
        <f t="shared" si="61"/>
        <v>2017</v>
      </c>
      <c r="AC410" s="77" t="str">
        <f>IFERROR(VLOOKUP(IF($P410="","",MONTH($I410)),List!$I:$J,2,0),"")</f>
        <v>Oktober</v>
      </c>
      <c r="AD410" s="77" t="str">
        <f>IFERROR(VLOOKUP(F410,List!$D:$E,2,0),"")</f>
        <v>Audit Lembaga Sertifikasi</v>
      </c>
      <c r="AE410" s="78">
        <f t="shared" si="62"/>
        <v>1</v>
      </c>
      <c r="AF410" s="77" t="str">
        <f t="shared" si="63"/>
        <v>All</v>
      </c>
      <c r="AG410" s="77" t="str">
        <f t="shared" si="64"/>
        <v>Open (Progress)</v>
      </c>
    </row>
    <row r="411" spans="1:33" s="72" customFormat="1" ht="71.25" x14ac:dyDescent="0.2">
      <c r="A411" s="67">
        <f t="shared" si="69"/>
        <v>406</v>
      </c>
      <c r="B411" s="76">
        <f>COUNTIF($F$6:$F411,$F411)</f>
        <v>8</v>
      </c>
      <c r="C411" s="76" t="str">
        <f t="shared" si="60"/>
        <v>8ALS</v>
      </c>
      <c r="D411" s="76">
        <f>COUNTIF($H$6:$H411,$H411)</f>
        <v>32</v>
      </c>
      <c r="E411" s="76" t="str">
        <f t="shared" si="65"/>
        <v>32Prod PVC</v>
      </c>
      <c r="F411" s="2" t="s">
        <v>61</v>
      </c>
      <c r="G411" s="22" t="s">
        <v>1933</v>
      </c>
      <c r="H411" s="2" t="s">
        <v>21</v>
      </c>
      <c r="I411" s="3">
        <v>43010</v>
      </c>
      <c r="J411" s="2" t="s">
        <v>112</v>
      </c>
      <c r="K411" s="2" t="s">
        <v>1933</v>
      </c>
      <c r="L411" s="4"/>
      <c r="M411" s="4"/>
      <c r="N411" s="4" t="s">
        <v>1855</v>
      </c>
      <c r="O411" s="2" t="s">
        <v>1928</v>
      </c>
      <c r="P411" s="2" t="s">
        <v>1854</v>
      </c>
      <c r="Q411" s="4" t="s">
        <v>1853</v>
      </c>
      <c r="R411" s="102" t="s">
        <v>1852</v>
      </c>
      <c r="S411" s="102" t="s">
        <v>1851</v>
      </c>
      <c r="T411" s="3">
        <v>43040</v>
      </c>
      <c r="U411" s="3"/>
      <c r="V411" s="3"/>
      <c r="W411" s="3">
        <v>43025</v>
      </c>
      <c r="X411" s="80" t="str">
        <f t="shared" si="66"/>
        <v>a</v>
      </c>
      <c r="Y411" s="80" t="str">
        <f t="shared" si="67"/>
        <v/>
      </c>
      <c r="Z411" s="2"/>
      <c r="AA411" s="77" t="str">
        <f t="shared" si="68"/>
        <v>Close</v>
      </c>
      <c r="AB411" s="77">
        <f t="shared" si="61"/>
        <v>2017</v>
      </c>
      <c r="AC411" s="77" t="str">
        <f>IFERROR(VLOOKUP(IF($P411="","",MONTH($I411)),List!$I:$J,2,0),"")</f>
        <v>Oktober</v>
      </c>
      <c r="AD411" s="77" t="str">
        <f>IFERROR(VLOOKUP(F411,List!$D:$E,2,0),"")</f>
        <v>Audit Lembaga Sertifikasi</v>
      </c>
      <c r="AE411" s="78">
        <f t="shared" si="62"/>
        <v>1</v>
      </c>
      <c r="AF411" s="77" t="str">
        <f t="shared" si="63"/>
        <v>All</v>
      </c>
      <c r="AG411" s="77" t="str">
        <f t="shared" si="64"/>
        <v>Open (Progress)</v>
      </c>
    </row>
    <row r="412" spans="1:33" s="72" customFormat="1" ht="71.25" x14ac:dyDescent="0.2">
      <c r="A412" s="67">
        <f t="shared" si="69"/>
        <v>407</v>
      </c>
      <c r="B412" s="76">
        <f>COUNTIF($F$6:$F412,$F412)</f>
        <v>9</v>
      </c>
      <c r="C412" s="76" t="str">
        <f t="shared" si="60"/>
        <v>9ALS</v>
      </c>
      <c r="D412" s="76">
        <f>COUNTIF($H$6:$H412,$H412)</f>
        <v>33</v>
      </c>
      <c r="E412" s="76" t="str">
        <f t="shared" si="65"/>
        <v>33Prod PVC</v>
      </c>
      <c r="F412" s="2" t="s">
        <v>61</v>
      </c>
      <c r="G412" s="22" t="s">
        <v>1933</v>
      </c>
      <c r="H412" s="2" t="s">
        <v>21</v>
      </c>
      <c r="I412" s="3">
        <v>43010</v>
      </c>
      <c r="J412" s="2" t="s">
        <v>112</v>
      </c>
      <c r="K412" s="2" t="s">
        <v>1933</v>
      </c>
      <c r="L412" s="4"/>
      <c r="M412" s="4"/>
      <c r="N412" s="4" t="s">
        <v>1850</v>
      </c>
      <c r="O412" s="2" t="s">
        <v>1928</v>
      </c>
      <c r="P412" s="2" t="s">
        <v>1849</v>
      </c>
      <c r="Q412" s="4" t="s">
        <v>1848</v>
      </c>
      <c r="R412" s="102" t="s">
        <v>1847</v>
      </c>
      <c r="S412" s="102" t="s">
        <v>1846</v>
      </c>
      <c r="T412" s="3">
        <v>43040</v>
      </c>
      <c r="U412" s="3"/>
      <c r="V412" s="3"/>
      <c r="W412" s="3">
        <v>43025</v>
      </c>
      <c r="X412" s="80" t="str">
        <f t="shared" si="66"/>
        <v>a</v>
      </c>
      <c r="Y412" s="80" t="str">
        <f t="shared" si="67"/>
        <v/>
      </c>
      <c r="Z412" s="2"/>
      <c r="AA412" s="77" t="str">
        <f t="shared" si="68"/>
        <v>Close</v>
      </c>
      <c r="AB412" s="77">
        <f t="shared" si="61"/>
        <v>2017</v>
      </c>
      <c r="AC412" s="77" t="str">
        <f>IFERROR(VLOOKUP(IF($P412="","",MONTH($I412)),List!$I:$J,2,0),"")</f>
        <v>Oktober</v>
      </c>
      <c r="AD412" s="77" t="str">
        <f>IFERROR(VLOOKUP(F412,List!$D:$E,2,0),"")</f>
        <v>Audit Lembaga Sertifikasi</v>
      </c>
      <c r="AE412" s="78">
        <f t="shared" si="62"/>
        <v>1</v>
      </c>
      <c r="AF412" s="77" t="str">
        <f t="shared" si="63"/>
        <v>All</v>
      </c>
      <c r="AG412" s="77" t="str">
        <f t="shared" si="64"/>
        <v>Open (Progress)</v>
      </c>
    </row>
    <row r="413" spans="1:33" s="72" customFormat="1" ht="63" x14ac:dyDescent="0.2">
      <c r="A413" s="67">
        <f t="shared" si="69"/>
        <v>408</v>
      </c>
      <c r="B413" s="76">
        <f>COUNTIF($F$6:$F413,$F413)</f>
        <v>10</v>
      </c>
      <c r="C413" s="76" t="str">
        <f t="shared" si="60"/>
        <v>10ALS</v>
      </c>
      <c r="D413" s="76">
        <f>COUNTIF($H$6:$H413,$H413)</f>
        <v>32</v>
      </c>
      <c r="E413" s="76" t="str">
        <f t="shared" si="65"/>
        <v>32Prod Copper</v>
      </c>
      <c r="F413" s="2" t="s">
        <v>61</v>
      </c>
      <c r="G413" s="22" t="s">
        <v>1933</v>
      </c>
      <c r="H413" s="2" t="s">
        <v>22</v>
      </c>
      <c r="I413" s="3">
        <v>43010</v>
      </c>
      <c r="J413" s="2" t="s">
        <v>112</v>
      </c>
      <c r="K413" s="2" t="s">
        <v>1933</v>
      </c>
      <c r="L413" s="4"/>
      <c r="M413" s="4"/>
      <c r="N413" s="4" t="s">
        <v>1845</v>
      </c>
      <c r="O413" s="2" t="s">
        <v>1928</v>
      </c>
      <c r="P413" s="2" t="s">
        <v>1844</v>
      </c>
      <c r="Q413" s="4" t="s">
        <v>1843</v>
      </c>
      <c r="R413" s="102" t="s">
        <v>1842</v>
      </c>
      <c r="S413" s="102" t="s">
        <v>1841</v>
      </c>
      <c r="T413" s="3">
        <v>43040</v>
      </c>
      <c r="U413" s="3"/>
      <c r="V413" s="3"/>
      <c r="W413" s="3">
        <v>43031</v>
      </c>
      <c r="X413" s="80" t="str">
        <f t="shared" si="66"/>
        <v>a</v>
      </c>
      <c r="Y413" s="80" t="str">
        <f t="shared" si="67"/>
        <v/>
      </c>
      <c r="Z413" s="2"/>
      <c r="AA413" s="77" t="str">
        <f t="shared" si="68"/>
        <v>Close</v>
      </c>
      <c r="AB413" s="77">
        <f t="shared" si="61"/>
        <v>2017</v>
      </c>
      <c r="AC413" s="77" t="str">
        <f>IFERROR(VLOOKUP(IF($P413="","",MONTH($I413)),List!$I:$J,2,0),"")</f>
        <v>Oktober</v>
      </c>
      <c r="AD413" s="77" t="str">
        <f>IFERROR(VLOOKUP(F413,List!$D:$E,2,0),"")</f>
        <v>Audit Lembaga Sertifikasi</v>
      </c>
      <c r="AE413" s="78">
        <f t="shared" si="62"/>
        <v>1</v>
      </c>
      <c r="AF413" s="77" t="str">
        <f t="shared" si="63"/>
        <v>All</v>
      </c>
      <c r="AG413" s="77" t="str">
        <f t="shared" si="64"/>
        <v>Open (Progress)</v>
      </c>
    </row>
    <row r="414" spans="1:33" s="72" customFormat="1" ht="57" x14ac:dyDescent="0.2">
      <c r="A414" s="67">
        <f t="shared" si="69"/>
        <v>409</v>
      </c>
      <c r="B414" s="76">
        <f>COUNTIF($F$6:$F414,$F414)</f>
        <v>11</v>
      </c>
      <c r="C414" s="76" t="str">
        <f t="shared" si="60"/>
        <v>11ALS</v>
      </c>
      <c r="D414" s="76">
        <f>COUNTIF($H$6:$H414,$H414)</f>
        <v>4</v>
      </c>
      <c r="E414" s="76" t="str">
        <f t="shared" si="65"/>
        <v>4HSE</v>
      </c>
      <c r="F414" s="2" t="s">
        <v>61</v>
      </c>
      <c r="G414" s="22" t="s">
        <v>1933</v>
      </c>
      <c r="H414" s="2" t="s">
        <v>32</v>
      </c>
      <c r="I414" s="3">
        <v>43010</v>
      </c>
      <c r="J414" s="2" t="s">
        <v>112</v>
      </c>
      <c r="K414" s="2" t="s">
        <v>1933</v>
      </c>
      <c r="L414" s="4"/>
      <c r="M414" s="4"/>
      <c r="N414" s="4" t="s">
        <v>1840</v>
      </c>
      <c r="O414" s="2" t="s">
        <v>1928</v>
      </c>
      <c r="P414" s="2" t="s">
        <v>1839</v>
      </c>
      <c r="Q414" s="4" t="s">
        <v>1838</v>
      </c>
      <c r="R414" s="102" t="s">
        <v>1837</v>
      </c>
      <c r="S414" s="102" t="s">
        <v>1836</v>
      </c>
      <c r="T414" s="3">
        <v>43018</v>
      </c>
      <c r="U414" s="3"/>
      <c r="V414" s="3"/>
      <c r="W414" s="3">
        <v>43039</v>
      </c>
      <c r="X414" s="80" t="str">
        <f t="shared" si="66"/>
        <v>a</v>
      </c>
      <c r="Y414" s="80" t="str">
        <f t="shared" si="67"/>
        <v/>
      </c>
      <c r="Z414" s="2"/>
      <c r="AA414" s="77" t="str">
        <f t="shared" si="68"/>
        <v>Close</v>
      </c>
      <c r="AB414" s="77">
        <f t="shared" si="61"/>
        <v>2017</v>
      </c>
      <c r="AC414" s="77" t="str">
        <f>IFERROR(VLOOKUP(IF($P414="","",MONTH($I414)),List!$I:$J,2,0),"")</f>
        <v>Oktober</v>
      </c>
      <c r="AD414" s="77" t="str">
        <f>IFERROR(VLOOKUP(F414,List!$D:$E,2,0),"")</f>
        <v>Audit Lembaga Sertifikasi</v>
      </c>
      <c r="AE414" s="78">
        <f t="shared" si="62"/>
        <v>1</v>
      </c>
      <c r="AF414" s="77" t="str">
        <f t="shared" si="63"/>
        <v>All</v>
      </c>
      <c r="AG414" s="77" t="str">
        <f t="shared" si="64"/>
        <v>Open (Progress)</v>
      </c>
    </row>
    <row r="415" spans="1:33" s="72" customFormat="1" ht="57" x14ac:dyDescent="0.2">
      <c r="A415" s="67">
        <f t="shared" si="69"/>
        <v>410</v>
      </c>
      <c r="B415" s="76">
        <f>COUNTIF($F$6:$F415,$F415)</f>
        <v>12</v>
      </c>
      <c r="C415" s="76" t="str">
        <f t="shared" si="60"/>
        <v>12ALS</v>
      </c>
      <c r="D415" s="76">
        <f>COUNTIF($H$6:$H415,$H415)</f>
        <v>5</v>
      </c>
      <c r="E415" s="76" t="str">
        <f t="shared" si="65"/>
        <v>5HSE</v>
      </c>
      <c r="F415" s="2" t="s">
        <v>61</v>
      </c>
      <c r="G415" s="22" t="s">
        <v>1933</v>
      </c>
      <c r="H415" s="2" t="s">
        <v>32</v>
      </c>
      <c r="I415" s="3">
        <v>43010</v>
      </c>
      <c r="J415" s="2" t="s">
        <v>112</v>
      </c>
      <c r="K415" s="2" t="s">
        <v>1933</v>
      </c>
      <c r="L415" s="4"/>
      <c r="M415" s="4"/>
      <c r="N415" s="4" t="s">
        <v>1835</v>
      </c>
      <c r="O415" s="2" t="s">
        <v>1928</v>
      </c>
      <c r="P415" s="2" t="s">
        <v>1834</v>
      </c>
      <c r="Q415" s="4" t="s">
        <v>1833</v>
      </c>
      <c r="R415" s="102" t="s">
        <v>1832</v>
      </c>
      <c r="S415" s="102" t="s">
        <v>1831</v>
      </c>
      <c r="T415" s="3">
        <v>43040</v>
      </c>
      <c r="U415" s="3"/>
      <c r="V415" s="3"/>
      <c r="W415" s="3">
        <v>43049</v>
      </c>
      <c r="X415" s="80" t="str">
        <f t="shared" si="66"/>
        <v>a</v>
      </c>
      <c r="Y415" s="80" t="str">
        <f t="shared" si="67"/>
        <v/>
      </c>
      <c r="Z415" s="2"/>
      <c r="AA415" s="77" t="str">
        <f t="shared" si="68"/>
        <v>Close</v>
      </c>
      <c r="AB415" s="77">
        <f t="shared" si="61"/>
        <v>2017</v>
      </c>
      <c r="AC415" s="77" t="str">
        <f>IFERROR(VLOOKUP(IF($P415="","",MONTH($I415)),List!$I:$J,2,0),"")</f>
        <v>Oktober</v>
      </c>
      <c r="AD415" s="77" t="str">
        <f>IFERROR(VLOOKUP(F415,List!$D:$E,2,0),"")</f>
        <v>Audit Lembaga Sertifikasi</v>
      </c>
      <c r="AE415" s="78">
        <f t="shared" si="62"/>
        <v>1</v>
      </c>
      <c r="AF415" s="77" t="str">
        <f t="shared" si="63"/>
        <v>All</v>
      </c>
      <c r="AG415" s="77" t="str">
        <f t="shared" si="64"/>
        <v>Open (Progress)</v>
      </c>
    </row>
    <row r="416" spans="1:33" s="72" customFormat="1" ht="57" x14ac:dyDescent="0.2">
      <c r="A416" s="67">
        <f t="shared" si="69"/>
        <v>411</v>
      </c>
      <c r="B416" s="76">
        <f>COUNTIF($F$6:$F416,$F416)</f>
        <v>13</v>
      </c>
      <c r="C416" s="76" t="str">
        <f t="shared" si="60"/>
        <v>13ALS</v>
      </c>
      <c r="D416" s="76">
        <f>COUNTIF($H$6:$H416,$H416)</f>
        <v>44</v>
      </c>
      <c r="E416" s="76" t="str">
        <f t="shared" si="65"/>
        <v>44Maintenance</v>
      </c>
      <c r="F416" s="2" t="s">
        <v>61</v>
      </c>
      <c r="G416" s="22" t="s">
        <v>1933</v>
      </c>
      <c r="H416" s="2" t="s">
        <v>29</v>
      </c>
      <c r="I416" s="3">
        <v>43010</v>
      </c>
      <c r="J416" s="2" t="s">
        <v>112</v>
      </c>
      <c r="K416" s="2" t="s">
        <v>1933</v>
      </c>
      <c r="L416" s="4"/>
      <c r="M416" s="4"/>
      <c r="N416" s="4" t="s">
        <v>1830</v>
      </c>
      <c r="O416" s="2" t="s">
        <v>1928</v>
      </c>
      <c r="P416" s="2" t="s">
        <v>1829</v>
      </c>
      <c r="Q416" s="4" t="s">
        <v>1828</v>
      </c>
      <c r="R416" s="102" t="s">
        <v>1827</v>
      </c>
      <c r="S416" s="102" t="s">
        <v>1826</v>
      </c>
      <c r="T416" s="3">
        <v>43040</v>
      </c>
      <c r="U416" s="3"/>
      <c r="V416" s="3"/>
      <c r="W416" s="3">
        <v>43039</v>
      </c>
      <c r="X416" s="80" t="str">
        <f t="shared" si="66"/>
        <v>a</v>
      </c>
      <c r="Y416" s="80" t="str">
        <f t="shared" si="67"/>
        <v/>
      </c>
      <c r="Z416" s="2"/>
      <c r="AA416" s="77" t="str">
        <f t="shared" si="68"/>
        <v>Close</v>
      </c>
      <c r="AB416" s="77">
        <f t="shared" si="61"/>
        <v>2017</v>
      </c>
      <c r="AC416" s="77" t="str">
        <f>IFERROR(VLOOKUP(IF($P416="","",MONTH($I416)),List!$I:$J,2,0),"")</f>
        <v>Oktober</v>
      </c>
      <c r="AD416" s="77" t="str">
        <f>IFERROR(VLOOKUP(F416,List!$D:$E,2,0),"")</f>
        <v>Audit Lembaga Sertifikasi</v>
      </c>
      <c r="AE416" s="78">
        <f t="shared" si="62"/>
        <v>1</v>
      </c>
      <c r="AF416" s="77" t="str">
        <f t="shared" si="63"/>
        <v>All</v>
      </c>
      <c r="AG416" s="77" t="str">
        <f t="shared" si="64"/>
        <v>Open (Progress)</v>
      </c>
    </row>
    <row r="417" spans="1:33" s="72" customFormat="1" ht="57" x14ac:dyDescent="0.2">
      <c r="A417" s="67">
        <f t="shared" si="69"/>
        <v>412</v>
      </c>
      <c r="B417" s="76">
        <f>COUNTIF($F$6:$F417,$F417)</f>
        <v>14</v>
      </c>
      <c r="C417" s="76" t="str">
        <f t="shared" si="60"/>
        <v>14ALS</v>
      </c>
      <c r="D417" s="76">
        <f>COUNTIF($H$6:$H417,$H417)</f>
        <v>45</v>
      </c>
      <c r="E417" s="76" t="str">
        <f t="shared" si="65"/>
        <v>45Maintenance</v>
      </c>
      <c r="F417" s="2" t="s">
        <v>61</v>
      </c>
      <c r="G417" s="22" t="s">
        <v>1933</v>
      </c>
      <c r="H417" s="2" t="s">
        <v>29</v>
      </c>
      <c r="I417" s="3">
        <v>43010</v>
      </c>
      <c r="J417" s="2" t="s">
        <v>112</v>
      </c>
      <c r="K417" s="2" t="s">
        <v>1933</v>
      </c>
      <c r="L417" s="4"/>
      <c r="M417" s="4"/>
      <c r="N417" s="4" t="s">
        <v>1825</v>
      </c>
      <c r="O417" s="2" t="s">
        <v>1928</v>
      </c>
      <c r="P417" s="2" t="s">
        <v>1824</v>
      </c>
      <c r="Q417" s="4" t="s">
        <v>1823</v>
      </c>
      <c r="R417" s="102" t="s">
        <v>1822</v>
      </c>
      <c r="S417" s="102" t="s">
        <v>1821</v>
      </c>
      <c r="T417" s="3">
        <v>43040</v>
      </c>
      <c r="U417" s="3"/>
      <c r="V417" s="3"/>
      <c r="W417" s="3">
        <v>43039</v>
      </c>
      <c r="X417" s="80" t="str">
        <f t="shared" si="66"/>
        <v>a</v>
      </c>
      <c r="Y417" s="80" t="str">
        <f t="shared" si="67"/>
        <v/>
      </c>
      <c r="Z417" s="2"/>
      <c r="AA417" s="77" t="str">
        <f t="shared" si="68"/>
        <v>Close</v>
      </c>
      <c r="AB417" s="77">
        <f t="shared" si="61"/>
        <v>2017</v>
      </c>
      <c r="AC417" s="77" t="str">
        <f>IFERROR(VLOOKUP(IF($P417="","",MONTH($I417)),List!$I:$J,2,0),"")</f>
        <v>Oktober</v>
      </c>
      <c r="AD417" s="77" t="str">
        <f>IFERROR(VLOOKUP(F417,List!$D:$E,2,0),"")</f>
        <v>Audit Lembaga Sertifikasi</v>
      </c>
      <c r="AE417" s="78">
        <f t="shared" si="62"/>
        <v>1</v>
      </c>
      <c r="AF417" s="77" t="str">
        <f t="shared" si="63"/>
        <v>All</v>
      </c>
      <c r="AG417" s="77" t="str">
        <f t="shared" si="64"/>
        <v>Open (Progress)</v>
      </c>
    </row>
    <row r="418" spans="1:33" s="72" customFormat="1" ht="57" x14ac:dyDescent="0.2">
      <c r="A418" s="67">
        <f t="shared" si="69"/>
        <v>413</v>
      </c>
      <c r="B418" s="76">
        <f>COUNTIF($F$6:$F418,$F418)</f>
        <v>15</v>
      </c>
      <c r="C418" s="76" t="str">
        <f t="shared" si="60"/>
        <v>15ALS</v>
      </c>
      <c r="D418" s="76">
        <f>COUNTIF($H$6:$H418,$H418)</f>
        <v>36</v>
      </c>
      <c r="E418" s="76" t="str">
        <f t="shared" si="65"/>
        <v>36Gudang BB B</v>
      </c>
      <c r="F418" s="2" t="s">
        <v>61</v>
      </c>
      <c r="G418" s="22" t="s">
        <v>1933</v>
      </c>
      <c r="H418" s="2" t="s">
        <v>19</v>
      </c>
      <c r="I418" s="3">
        <v>43010</v>
      </c>
      <c r="J418" s="2" t="s">
        <v>112</v>
      </c>
      <c r="K418" s="2" t="s">
        <v>1933</v>
      </c>
      <c r="L418" s="4"/>
      <c r="M418" s="4"/>
      <c r="N418" s="4" t="s">
        <v>1820</v>
      </c>
      <c r="O418" s="2" t="s">
        <v>1928</v>
      </c>
      <c r="P418" s="2" t="s">
        <v>1819</v>
      </c>
      <c r="Q418" s="4" t="s">
        <v>1818</v>
      </c>
      <c r="R418" s="102" t="s">
        <v>1817</v>
      </c>
      <c r="S418" s="102" t="s">
        <v>1816</v>
      </c>
      <c r="T418" s="3">
        <v>43040</v>
      </c>
      <c r="U418" s="3"/>
      <c r="V418" s="3"/>
      <c r="W418" s="3">
        <v>43025</v>
      </c>
      <c r="X418" s="80" t="str">
        <f t="shared" si="66"/>
        <v>a</v>
      </c>
      <c r="Y418" s="80" t="str">
        <f t="shared" si="67"/>
        <v/>
      </c>
      <c r="Z418" s="2"/>
      <c r="AA418" s="77" t="str">
        <f t="shared" si="68"/>
        <v>Close</v>
      </c>
      <c r="AB418" s="77">
        <f t="shared" si="61"/>
        <v>2017</v>
      </c>
      <c r="AC418" s="77" t="str">
        <f>IFERROR(VLOOKUP(IF($P418="","",MONTH($I418)),List!$I:$J,2,0),"")</f>
        <v>Oktober</v>
      </c>
      <c r="AD418" s="77" t="str">
        <f>IFERROR(VLOOKUP(F418,List!$D:$E,2,0),"")</f>
        <v>Audit Lembaga Sertifikasi</v>
      </c>
      <c r="AE418" s="78">
        <f t="shared" si="62"/>
        <v>1</v>
      </c>
      <c r="AF418" s="77" t="str">
        <f t="shared" si="63"/>
        <v>All</v>
      </c>
      <c r="AG418" s="77" t="str">
        <f t="shared" si="64"/>
        <v>Open (Progress)</v>
      </c>
    </row>
    <row r="419" spans="1:33" s="72" customFormat="1" ht="57" x14ac:dyDescent="0.2">
      <c r="A419" s="67">
        <f t="shared" si="69"/>
        <v>414</v>
      </c>
      <c r="B419" s="76">
        <f>COUNTIF($F$6:$F419,$F419)</f>
        <v>16</v>
      </c>
      <c r="C419" s="76" t="str">
        <f t="shared" si="60"/>
        <v>16ALS</v>
      </c>
      <c r="D419" s="76">
        <f>COUNTIF($H$6:$H419,$H419)</f>
        <v>37</v>
      </c>
      <c r="E419" s="76" t="str">
        <f t="shared" si="65"/>
        <v>37Gudang BB B</v>
      </c>
      <c r="F419" s="2" t="s">
        <v>61</v>
      </c>
      <c r="G419" s="22" t="s">
        <v>1933</v>
      </c>
      <c r="H419" s="2" t="s">
        <v>19</v>
      </c>
      <c r="I419" s="3">
        <v>43010</v>
      </c>
      <c r="J419" s="2" t="s">
        <v>112</v>
      </c>
      <c r="K419" s="2" t="s">
        <v>1933</v>
      </c>
      <c r="L419" s="4"/>
      <c r="M419" s="4"/>
      <c r="N419" s="4" t="s">
        <v>1815</v>
      </c>
      <c r="O419" s="2" t="s">
        <v>1928</v>
      </c>
      <c r="P419" s="2" t="s">
        <v>1814</v>
      </c>
      <c r="Q419" s="4" t="s">
        <v>1813</v>
      </c>
      <c r="R419" s="102" t="s">
        <v>1812</v>
      </c>
      <c r="S419" s="102" t="s">
        <v>1811</v>
      </c>
      <c r="T419" s="3">
        <v>43040</v>
      </c>
      <c r="U419" s="3"/>
      <c r="V419" s="3"/>
      <c r="W419" s="3">
        <v>43031</v>
      </c>
      <c r="X419" s="80" t="str">
        <f t="shared" si="66"/>
        <v>a</v>
      </c>
      <c r="Y419" s="80" t="str">
        <f t="shared" si="67"/>
        <v/>
      </c>
      <c r="Z419" s="2"/>
      <c r="AA419" s="77" t="str">
        <f t="shared" si="68"/>
        <v>Close</v>
      </c>
      <c r="AB419" s="77">
        <f t="shared" si="61"/>
        <v>2017</v>
      </c>
      <c r="AC419" s="77" t="str">
        <f>IFERROR(VLOOKUP(IF($P419="","",MONTH($I419)),List!$I:$J,2,0),"")</f>
        <v>Oktober</v>
      </c>
      <c r="AD419" s="77" t="str">
        <f>IFERROR(VLOOKUP(F419,List!$D:$E,2,0),"")</f>
        <v>Audit Lembaga Sertifikasi</v>
      </c>
      <c r="AE419" s="78">
        <f t="shared" si="62"/>
        <v>1</v>
      </c>
      <c r="AF419" s="77" t="str">
        <f t="shared" si="63"/>
        <v>All</v>
      </c>
      <c r="AG419" s="77" t="str">
        <f t="shared" si="64"/>
        <v>Open (Progress)</v>
      </c>
    </row>
    <row r="420" spans="1:33" s="72" customFormat="1" ht="47.25" x14ac:dyDescent="0.2">
      <c r="A420" s="67">
        <f t="shared" si="69"/>
        <v>415</v>
      </c>
      <c r="B420" s="76">
        <f>COUNTIF($F$6:$F420,$F420)</f>
        <v>17</v>
      </c>
      <c r="C420" s="76" t="str">
        <f t="shared" si="60"/>
        <v>17ALS</v>
      </c>
      <c r="D420" s="76">
        <f>COUNTIF($H$6:$H420,$H420)</f>
        <v>69</v>
      </c>
      <c r="E420" s="76" t="str">
        <f t="shared" si="65"/>
        <v>69Gudang BJ</v>
      </c>
      <c r="F420" s="2" t="s">
        <v>61</v>
      </c>
      <c r="G420" s="22" t="s">
        <v>1933</v>
      </c>
      <c r="H420" s="2" t="s">
        <v>26</v>
      </c>
      <c r="I420" s="3">
        <v>43010</v>
      </c>
      <c r="J420" s="2" t="s">
        <v>112</v>
      </c>
      <c r="K420" s="2" t="s">
        <v>1933</v>
      </c>
      <c r="L420" s="4"/>
      <c r="M420" s="4"/>
      <c r="N420" s="4" t="s">
        <v>1810</v>
      </c>
      <c r="O420" s="2" t="s">
        <v>1928</v>
      </c>
      <c r="P420" s="2" t="s">
        <v>1809</v>
      </c>
      <c r="Q420" s="4" t="s">
        <v>1808</v>
      </c>
      <c r="R420" s="102" t="s">
        <v>1807</v>
      </c>
      <c r="S420" s="102" t="s">
        <v>1806</v>
      </c>
      <c r="T420" s="3">
        <v>43040</v>
      </c>
      <c r="U420" s="3"/>
      <c r="V420" s="3"/>
      <c r="W420" s="3">
        <v>43045</v>
      </c>
      <c r="X420" s="80" t="str">
        <f t="shared" si="66"/>
        <v>a</v>
      </c>
      <c r="Y420" s="80" t="str">
        <f t="shared" si="67"/>
        <v/>
      </c>
      <c r="Z420" s="2"/>
      <c r="AA420" s="77" t="str">
        <f t="shared" si="68"/>
        <v>Close</v>
      </c>
      <c r="AB420" s="77">
        <f t="shared" si="61"/>
        <v>2017</v>
      </c>
      <c r="AC420" s="77" t="str">
        <f>IFERROR(VLOOKUP(IF($P420="","",MONTH($I420)),List!$I:$J,2,0),"")</f>
        <v>Oktober</v>
      </c>
      <c r="AD420" s="77" t="str">
        <f>IFERROR(VLOOKUP(F420,List!$D:$E,2,0),"")</f>
        <v>Audit Lembaga Sertifikasi</v>
      </c>
      <c r="AE420" s="78">
        <f t="shared" si="62"/>
        <v>1</v>
      </c>
      <c r="AF420" s="77" t="str">
        <f t="shared" si="63"/>
        <v>All</v>
      </c>
      <c r="AG420" s="77" t="str">
        <f t="shared" si="64"/>
        <v>Open (Progress)</v>
      </c>
    </row>
    <row r="421" spans="1:33" s="72" customFormat="1" ht="57" x14ac:dyDescent="0.2">
      <c r="A421" s="67">
        <f t="shared" si="69"/>
        <v>416</v>
      </c>
      <c r="B421" s="76">
        <f>COUNTIF($F$6:$F421,$F421)</f>
        <v>18</v>
      </c>
      <c r="C421" s="76" t="str">
        <f t="shared" si="60"/>
        <v>18ALS</v>
      </c>
      <c r="D421" s="76">
        <f>COUNTIF($H$6:$H421,$H421)</f>
        <v>38</v>
      </c>
      <c r="E421" s="76" t="str">
        <f t="shared" si="65"/>
        <v>38Gudang BB B</v>
      </c>
      <c r="F421" s="2" t="s">
        <v>61</v>
      </c>
      <c r="G421" s="22" t="s">
        <v>1933</v>
      </c>
      <c r="H421" s="2" t="s">
        <v>19</v>
      </c>
      <c r="I421" s="3">
        <v>43010</v>
      </c>
      <c r="J421" s="2" t="s">
        <v>112</v>
      </c>
      <c r="K421" s="2" t="s">
        <v>1933</v>
      </c>
      <c r="L421" s="4"/>
      <c r="M421" s="4"/>
      <c r="N421" s="4" t="s">
        <v>1805</v>
      </c>
      <c r="O421" s="2" t="s">
        <v>1928</v>
      </c>
      <c r="P421" s="2" t="s">
        <v>1804</v>
      </c>
      <c r="Q421" s="4" t="s">
        <v>1803</v>
      </c>
      <c r="R421" s="102" t="s">
        <v>1802</v>
      </c>
      <c r="S421" s="102" t="s">
        <v>1801</v>
      </c>
      <c r="T421" s="3">
        <v>43040</v>
      </c>
      <c r="U421" s="3"/>
      <c r="V421" s="3"/>
      <c r="W421" s="3">
        <v>43024</v>
      </c>
      <c r="X421" s="80" t="str">
        <f t="shared" si="66"/>
        <v>a</v>
      </c>
      <c r="Y421" s="80" t="str">
        <f t="shared" si="67"/>
        <v/>
      </c>
      <c r="Z421" s="2"/>
      <c r="AA421" s="77" t="str">
        <f t="shared" si="68"/>
        <v>Close</v>
      </c>
      <c r="AB421" s="77">
        <f t="shared" si="61"/>
        <v>2017</v>
      </c>
      <c r="AC421" s="77" t="str">
        <f>IFERROR(VLOOKUP(IF($P421="","",MONTH($I421)),List!$I:$J,2,0),"")</f>
        <v>Oktober</v>
      </c>
      <c r="AD421" s="77" t="str">
        <f>IFERROR(VLOOKUP(F421,List!$D:$E,2,0),"")</f>
        <v>Audit Lembaga Sertifikasi</v>
      </c>
      <c r="AE421" s="78">
        <f t="shared" si="62"/>
        <v>1</v>
      </c>
      <c r="AF421" s="77" t="str">
        <f t="shared" si="63"/>
        <v>All</v>
      </c>
      <c r="AG421" s="77" t="str">
        <f t="shared" si="64"/>
        <v>Open (Progress)</v>
      </c>
    </row>
    <row r="422" spans="1:33" s="72" customFormat="1" ht="71.25" x14ac:dyDescent="0.2">
      <c r="A422" s="67">
        <f t="shared" si="69"/>
        <v>417</v>
      </c>
      <c r="B422" s="76">
        <f>COUNTIF($F$6:$F422,$F422)</f>
        <v>19</v>
      </c>
      <c r="C422" s="76" t="str">
        <f t="shared" si="60"/>
        <v>19ALS</v>
      </c>
      <c r="D422" s="76">
        <f>COUNTIF($H$6:$H422,$H422)</f>
        <v>70</v>
      </c>
      <c r="E422" s="76" t="str">
        <f t="shared" si="65"/>
        <v>70Gudang BJ</v>
      </c>
      <c r="F422" s="2" t="s">
        <v>61</v>
      </c>
      <c r="G422" s="22" t="s">
        <v>1933</v>
      </c>
      <c r="H422" s="2" t="s">
        <v>26</v>
      </c>
      <c r="I422" s="3">
        <v>43010</v>
      </c>
      <c r="J422" s="2" t="s">
        <v>112</v>
      </c>
      <c r="K422" s="2" t="s">
        <v>1933</v>
      </c>
      <c r="L422" s="4"/>
      <c r="M422" s="4"/>
      <c r="N422" s="4" t="s">
        <v>1800</v>
      </c>
      <c r="O422" s="2" t="s">
        <v>1928</v>
      </c>
      <c r="P422" s="2" t="s">
        <v>1799</v>
      </c>
      <c r="Q422" s="4" t="s">
        <v>1798</v>
      </c>
      <c r="R422" s="102" t="s">
        <v>1797</v>
      </c>
      <c r="S422" s="102" t="s">
        <v>1796</v>
      </c>
      <c r="T422" s="3">
        <v>43040</v>
      </c>
      <c r="U422" s="3"/>
      <c r="V422" s="3"/>
      <c r="W422" s="3">
        <v>43049</v>
      </c>
      <c r="X422" s="80" t="str">
        <f t="shared" si="66"/>
        <v>a</v>
      </c>
      <c r="Y422" s="80" t="str">
        <f t="shared" si="67"/>
        <v/>
      </c>
      <c r="Z422" s="2"/>
      <c r="AA422" s="77" t="str">
        <f t="shared" si="68"/>
        <v>Close</v>
      </c>
      <c r="AB422" s="77">
        <f t="shared" si="61"/>
        <v>2017</v>
      </c>
      <c r="AC422" s="77" t="str">
        <f>IFERROR(VLOOKUP(IF($P422="","",MONTH($I422)),List!$I:$J,2,0),"")</f>
        <v>Oktober</v>
      </c>
      <c r="AD422" s="77" t="str">
        <f>IFERROR(VLOOKUP(F422,List!$D:$E,2,0),"")</f>
        <v>Audit Lembaga Sertifikasi</v>
      </c>
      <c r="AE422" s="78">
        <f t="shared" si="62"/>
        <v>1</v>
      </c>
      <c r="AF422" s="77" t="str">
        <f t="shared" si="63"/>
        <v>All</v>
      </c>
      <c r="AG422" s="77" t="str">
        <f t="shared" si="64"/>
        <v>Open (Progress)</v>
      </c>
    </row>
    <row r="423" spans="1:33" s="72" customFormat="1" ht="114" x14ac:dyDescent="0.2">
      <c r="A423" s="67">
        <f t="shared" si="69"/>
        <v>418</v>
      </c>
      <c r="B423" s="76">
        <f>COUNTIF($F$6:$F423,$F423)</f>
        <v>20</v>
      </c>
      <c r="C423" s="76" t="str">
        <f t="shared" si="60"/>
        <v>20ALS</v>
      </c>
      <c r="D423" s="76">
        <f>COUNTIF($H$6:$H423,$H423)</f>
        <v>6</v>
      </c>
      <c r="E423" s="76" t="str">
        <f t="shared" si="65"/>
        <v>6HSE</v>
      </c>
      <c r="F423" s="2" t="s">
        <v>61</v>
      </c>
      <c r="G423" s="22" t="s">
        <v>1933</v>
      </c>
      <c r="H423" s="2" t="s">
        <v>32</v>
      </c>
      <c r="I423" s="3">
        <v>43010</v>
      </c>
      <c r="J423" s="2" t="s">
        <v>112</v>
      </c>
      <c r="K423" s="2" t="s">
        <v>1933</v>
      </c>
      <c r="L423" s="4"/>
      <c r="M423" s="4"/>
      <c r="N423" s="4" t="s">
        <v>1795</v>
      </c>
      <c r="O423" s="2" t="s">
        <v>1928</v>
      </c>
      <c r="P423" s="2" t="s">
        <v>1794</v>
      </c>
      <c r="Q423" s="4" t="s">
        <v>1793</v>
      </c>
      <c r="R423" s="102" t="s">
        <v>1792</v>
      </c>
      <c r="S423" s="102" t="s">
        <v>1791</v>
      </c>
      <c r="T423" s="3">
        <v>43040</v>
      </c>
      <c r="U423" s="3"/>
      <c r="V423" s="3"/>
      <c r="W423" s="3">
        <v>43049</v>
      </c>
      <c r="X423" s="80" t="str">
        <f t="shared" si="66"/>
        <v>a</v>
      </c>
      <c r="Y423" s="80" t="str">
        <f t="shared" si="67"/>
        <v/>
      </c>
      <c r="Z423" s="2"/>
      <c r="AA423" s="77" t="str">
        <f t="shared" si="68"/>
        <v>Close</v>
      </c>
      <c r="AB423" s="77">
        <f t="shared" si="61"/>
        <v>2017</v>
      </c>
      <c r="AC423" s="77" t="str">
        <f>IFERROR(VLOOKUP(IF($P423="","",MONTH($I423)),List!$I:$J,2,0),"")</f>
        <v>Oktober</v>
      </c>
      <c r="AD423" s="77" t="str">
        <f>IFERROR(VLOOKUP(F423,List!$D:$E,2,0),"")</f>
        <v>Audit Lembaga Sertifikasi</v>
      </c>
      <c r="AE423" s="78">
        <f t="shared" si="62"/>
        <v>1</v>
      </c>
      <c r="AF423" s="77" t="str">
        <f t="shared" si="63"/>
        <v>All</v>
      </c>
      <c r="AG423" s="77" t="str">
        <f t="shared" si="64"/>
        <v>Open (Progress)</v>
      </c>
    </row>
    <row r="424" spans="1:33" s="72" customFormat="1" ht="99.75" x14ac:dyDescent="0.2">
      <c r="A424" s="67">
        <f t="shared" si="69"/>
        <v>419</v>
      </c>
      <c r="B424" s="76">
        <f>COUNTIF($F$6:$F424,$F424)</f>
        <v>21</v>
      </c>
      <c r="C424" s="76" t="str">
        <f t="shared" si="60"/>
        <v>21ALS</v>
      </c>
      <c r="D424" s="76">
        <f>COUNTIF($H$6:$H424,$H424)</f>
        <v>7</v>
      </c>
      <c r="E424" s="76" t="str">
        <f t="shared" si="65"/>
        <v>7HSE</v>
      </c>
      <c r="F424" s="2" t="s">
        <v>61</v>
      </c>
      <c r="G424" s="22" t="s">
        <v>1933</v>
      </c>
      <c r="H424" s="2" t="s">
        <v>32</v>
      </c>
      <c r="I424" s="3">
        <v>43010</v>
      </c>
      <c r="J424" s="2" t="s">
        <v>112</v>
      </c>
      <c r="K424" s="2" t="s">
        <v>1933</v>
      </c>
      <c r="L424" s="4"/>
      <c r="M424" s="4"/>
      <c r="N424" s="4" t="s">
        <v>1790</v>
      </c>
      <c r="O424" s="2" t="s">
        <v>1928</v>
      </c>
      <c r="P424" s="2" t="s">
        <v>1789</v>
      </c>
      <c r="Q424" s="4" t="s">
        <v>1788</v>
      </c>
      <c r="R424" s="102" t="s">
        <v>1787</v>
      </c>
      <c r="S424" s="102" t="s">
        <v>1786</v>
      </c>
      <c r="T424" s="3">
        <v>43040</v>
      </c>
      <c r="U424" s="3"/>
      <c r="V424" s="3"/>
      <c r="W424" s="3">
        <v>43049</v>
      </c>
      <c r="X424" s="80" t="str">
        <f t="shared" si="66"/>
        <v>a</v>
      </c>
      <c r="Y424" s="80" t="str">
        <f t="shared" si="67"/>
        <v/>
      </c>
      <c r="Z424" s="2"/>
      <c r="AA424" s="77" t="str">
        <f t="shared" si="68"/>
        <v>Close</v>
      </c>
      <c r="AB424" s="77">
        <f t="shared" si="61"/>
        <v>2017</v>
      </c>
      <c r="AC424" s="77" t="str">
        <f>IFERROR(VLOOKUP(IF($P424="","",MONTH($I424)),List!$I:$J,2,0),"")</f>
        <v>Oktober</v>
      </c>
      <c r="AD424" s="77" t="str">
        <f>IFERROR(VLOOKUP(F424,List!$D:$E,2,0),"")</f>
        <v>Audit Lembaga Sertifikasi</v>
      </c>
      <c r="AE424" s="78">
        <f t="shared" si="62"/>
        <v>1</v>
      </c>
      <c r="AF424" s="77" t="str">
        <f t="shared" si="63"/>
        <v>All</v>
      </c>
      <c r="AG424" s="77" t="str">
        <f t="shared" si="64"/>
        <v>Open (Progress)</v>
      </c>
    </row>
    <row r="425" spans="1:33" s="72" customFormat="1" ht="171" x14ac:dyDescent="0.2">
      <c r="A425" s="67">
        <f t="shared" si="69"/>
        <v>420</v>
      </c>
      <c r="B425" s="76">
        <f>COUNTIF($F$6:$F425,$F425)</f>
        <v>22</v>
      </c>
      <c r="C425" s="76" t="str">
        <f t="shared" si="60"/>
        <v>22ALS</v>
      </c>
      <c r="D425" s="76">
        <f>COUNTIF($H$6:$H425,$H425)</f>
        <v>46</v>
      </c>
      <c r="E425" s="76" t="str">
        <f t="shared" si="65"/>
        <v>46Maintenance</v>
      </c>
      <c r="F425" s="2" t="s">
        <v>61</v>
      </c>
      <c r="G425" s="22" t="s">
        <v>1933</v>
      </c>
      <c r="H425" s="2" t="s">
        <v>29</v>
      </c>
      <c r="I425" s="3">
        <v>43010</v>
      </c>
      <c r="J425" s="2" t="s">
        <v>112</v>
      </c>
      <c r="K425" s="2" t="s">
        <v>1933</v>
      </c>
      <c r="L425" s="4"/>
      <c r="M425" s="4"/>
      <c r="N425" s="4" t="s">
        <v>1785</v>
      </c>
      <c r="O425" s="2" t="s">
        <v>1928</v>
      </c>
      <c r="P425" s="2" t="s">
        <v>1784</v>
      </c>
      <c r="Q425" s="4" t="s">
        <v>1783</v>
      </c>
      <c r="R425" s="102" t="s">
        <v>1782</v>
      </c>
      <c r="S425" s="102" t="s">
        <v>1781</v>
      </c>
      <c r="T425" s="3">
        <v>43040</v>
      </c>
      <c r="U425" s="3"/>
      <c r="V425" s="3"/>
      <c r="W425" s="3">
        <v>43039</v>
      </c>
      <c r="X425" s="80" t="str">
        <f t="shared" si="66"/>
        <v>a</v>
      </c>
      <c r="Y425" s="80" t="str">
        <f t="shared" si="67"/>
        <v/>
      </c>
      <c r="Z425" s="2"/>
      <c r="AA425" s="77" t="str">
        <f t="shared" si="68"/>
        <v>Close</v>
      </c>
      <c r="AB425" s="77">
        <f t="shared" si="61"/>
        <v>2017</v>
      </c>
      <c r="AC425" s="77" t="str">
        <f>IFERROR(VLOOKUP(IF($P425="","",MONTH($I425)),List!$I:$J,2,0),"")</f>
        <v>Oktober</v>
      </c>
      <c r="AD425" s="77" t="str">
        <f>IFERROR(VLOOKUP(F425,List!$D:$E,2,0),"")</f>
        <v>Audit Lembaga Sertifikasi</v>
      </c>
      <c r="AE425" s="78">
        <f t="shared" si="62"/>
        <v>1</v>
      </c>
      <c r="AF425" s="77" t="str">
        <f t="shared" si="63"/>
        <v>All</v>
      </c>
      <c r="AG425" s="77" t="str">
        <f t="shared" si="64"/>
        <v>Open (Progress)</v>
      </c>
    </row>
    <row r="426" spans="1:33" s="72" customFormat="1" ht="99.75" x14ac:dyDescent="0.2">
      <c r="A426" s="67">
        <f t="shared" si="69"/>
        <v>421</v>
      </c>
      <c r="B426" s="76">
        <f>COUNTIF($F$6:$F426,$F426)</f>
        <v>23</v>
      </c>
      <c r="C426" s="76" t="str">
        <f t="shared" si="60"/>
        <v>23ALS</v>
      </c>
      <c r="D426" s="76">
        <f>COUNTIF($H$6:$H426,$H426)</f>
        <v>8</v>
      </c>
      <c r="E426" s="76" t="str">
        <f t="shared" si="65"/>
        <v>8HSE</v>
      </c>
      <c r="F426" s="2" t="s">
        <v>61</v>
      </c>
      <c r="G426" s="22" t="s">
        <v>1933</v>
      </c>
      <c r="H426" s="2" t="s">
        <v>32</v>
      </c>
      <c r="I426" s="3">
        <v>43010</v>
      </c>
      <c r="J426" s="2" t="s">
        <v>112</v>
      </c>
      <c r="K426" s="2" t="s">
        <v>1933</v>
      </c>
      <c r="L426" s="4"/>
      <c r="M426" s="4"/>
      <c r="N426" s="4" t="s">
        <v>1780</v>
      </c>
      <c r="O426" s="2" t="s">
        <v>1928</v>
      </c>
      <c r="P426" s="2" t="s">
        <v>1779</v>
      </c>
      <c r="Q426" s="4" t="s">
        <v>1778</v>
      </c>
      <c r="R426" s="102" t="s">
        <v>1777</v>
      </c>
      <c r="S426" s="102" t="s">
        <v>1776</v>
      </c>
      <c r="T426" s="3">
        <v>43040</v>
      </c>
      <c r="U426" s="3"/>
      <c r="V426" s="3"/>
      <c r="W426" s="3">
        <v>43028</v>
      </c>
      <c r="X426" s="80" t="str">
        <f t="shared" si="66"/>
        <v>a</v>
      </c>
      <c r="Y426" s="80" t="str">
        <f t="shared" si="67"/>
        <v/>
      </c>
      <c r="Z426" s="2"/>
      <c r="AA426" s="77" t="str">
        <f t="shared" si="68"/>
        <v>Close</v>
      </c>
      <c r="AB426" s="77">
        <f t="shared" si="61"/>
        <v>2017</v>
      </c>
      <c r="AC426" s="77" t="str">
        <f>IFERROR(VLOOKUP(IF($P426="","",MONTH($I426)),List!$I:$J,2,0),"")</f>
        <v>Oktober</v>
      </c>
      <c r="AD426" s="77" t="str">
        <f>IFERROR(VLOOKUP(F426,List!$D:$E,2,0),"")</f>
        <v>Audit Lembaga Sertifikasi</v>
      </c>
      <c r="AE426" s="78">
        <f t="shared" si="62"/>
        <v>1</v>
      </c>
      <c r="AF426" s="77" t="str">
        <f t="shared" si="63"/>
        <v>All</v>
      </c>
      <c r="AG426" s="77" t="str">
        <f t="shared" si="64"/>
        <v>Open (Progress)</v>
      </c>
    </row>
    <row r="427" spans="1:33" s="72" customFormat="1" ht="71.25" x14ac:dyDescent="0.2">
      <c r="A427" s="67">
        <f t="shared" si="69"/>
        <v>422</v>
      </c>
      <c r="B427" s="76">
        <f>COUNTIF($F$6:$F427,$F427)</f>
        <v>24</v>
      </c>
      <c r="C427" s="76" t="str">
        <f t="shared" si="60"/>
        <v>24ALS</v>
      </c>
      <c r="D427" s="76">
        <f>COUNTIF($H$6:$H427,$H427)</f>
        <v>47</v>
      </c>
      <c r="E427" s="76" t="str">
        <f t="shared" si="65"/>
        <v>47Maintenance</v>
      </c>
      <c r="F427" s="2" t="s">
        <v>61</v>
      </c>
      <c r="G427" s="22" t="s">
        <v>1933</v>
      </c>
      <c r="H427" s="2" t="s">
        <v>29</v>
      </c>
      <c r="I427" s="3">
        <v>43010</v>
      </c>
      <c r="J427" s="2" t="s">
        <v>112</v>
      </c>
      <c r="K427" s="2" t="s">
        <v>1933</v>
      </c>
      <c r="L427" s="4"/>
      <c r="M427" s="4"/>
      <c r="N427" s="4" t="s">
        <v>1775</v>
      </c>
      <c r="O427" s="2" t="s">
        <v>1928</v>
      </c>
      <c r="P427" s="2" t="s">
        <v>1774</v>
      </c>
      <c r="Q427" s="4" t="s">
        <v>1773</v>
      </c>
      <c r="R427" s="102" t="s">
        <v>1772</v>
      </c>
      <c r="S427" s="102" t="s">
        <v>1771</v>
      </c>
      <c r="T427" s="3">
        <v>43040</v>
      </c>
      <c r="U427" s="3"/>
      <c r="V427" s="3"/>
      <c r="W427" s="3">
        <v>43039</v>
      </c>
      <c r="X427" s="80" t="str">
        <f t="shared" si="66"/>
        <v>a</v>
      </c>
      <c r="Y427" s="80" t="str">
        <f t="shared" si="67"/>
        <v/>
      </c>
      <c r="Z427" s="2"/>
      <c r="AA427" s="77" t="str">
        <f t="shared" si="68"/>
        <v>Close</v>
      </c>
      <c r="AB427" s="77">
        <f t="shared" si="61"/>
        <v>2017</v>
      </c>
      <c r="AC427" s="77" t="str">
        <f>IFERROR(VLOOKUP(IF($P427="","",MONTH($I427)),List!$I:$J,2,0),"")</f>
        <v>Oktober</v>
      </c>
      <c r="AD427" s="77" t="str">
        <f>IFERROR(VLOOKUP(F427,List!$D:$E,2,0),"")</f>
        <v>Audit Lembaga Sertifikasi</v>
      </c>
      <c r="AE427" s="78">
        <f t="shared" si="62"/>
        <v>1</v>
      </c>
      <c r="AF427" s="77" t="str">
        <f t="shared" si="63"/>
        <v>All</v>
      </c>
      <c r="AG427" s="77" t="str">
        <f t="shared" si="64"/>
        <v>Open (Progress)</v>
      </c>
    </row>
    <row r="428" spans="1:33" s="72" customFormat="1" ht="47.25" x14ac:dyDescent="0.2">
      <c r="A428" s="67">
        <f t="shared" si="69"/>
        <v>423</v>
      </c>
      <c r="B428" s="76">
        <f>COUNTIF($F$6:$F428,$F428)</f>
        <v>25</v>
      </c>
      <c r="C428" s="76" t="str">
        <f t="shared" si="60"/>
        <v>25ALS</v>
      </c>
      <c r="D428" s="76">
        <f>COUNTIF($H$6:$H428,$H428)</f>
        <v>48</v>
      </c>
      <c r="E428" s="76" t="str">
        <f t="shared" si="65"/>
        <v>48Maintenance</v>
      </c>
      <c r="F428" s="2" t="s">
        <v>61</v>
      </c>
      <c r="G428" s="22" t="s">
        <v>1933</v>
      </c>
      <c r="H428" s="2" t="s">
        <v>29</v>
      </c>
      <c r="I428" s="3">
        <v>43010</v>
      </c>
      <c r="J428" s="2" t="s">
        <v>112</v>
      </c>
      <c r="K428" s="2" t="s">
        <v>1933</v>
      </c>
      <c r="L428" s="4"/>
      <c r="M428" s="4"/>
      <c r="N428" s="4" t="s">
        <v>1770</v>
      </c>
      <c r="O428" s="2" t="s">
        <v>1928</v>
      </c>
      <c r="P428" s="2" t="s">
        <v>1769</v>
      </c>
      <c r="Q428" s="4" t="s">
        <v>1768</v>
      </c>
      <c r="R428" s="102" t="s">
        <v>1767</v>
      </c>
      <c r="S428" s="102" t="s">
        <v>1766</v>
      </c>
      <c r="T428" s="3">
        <v>43040</v>
      </c>
      <c r="U428" s="3"/>
      <c r="V428" s="3"/>
      <c r="W428" s="3">
        <v>43019</v>
      </c>
      <c r="X428" s="80" t="str">
        <f t="shared" si="66"/>
        <v>a</v>
      </c>
      <c r="Y428" s="80" t="str">
        <f t="shared" si="67"/>
        <v/>
      </c>
      <c r="Z428" s="2"/>
      <c r="AA428" s="77" t="str">
        <f t="shared" si="68"/>
        <v>Close</v>
      </c>
      <c r="AB428" s="77">
        <f t="shared" si="61"/>
        <v>2017</v>
      </c>
      <c r="AC428" s="77" t="str">
        <f>IFERROR(VLOOKUP(IF($P428="","",MONTH($I428)),List!$I:$J,2,0),"")</f>
        <v>Oktober</v>
      </c>
      <c r="AD428" s="77" t="str">
        <f>IFERROR(VLOOKUP(F428,List!$D:$E,2,0),"")</f>
        <v>Audit Lembaga Sertifikasi</v>
      </c>
      <c r="AE428" s="78">
        <f t="shared" si="62"/>
        <v>1</v>
      </c>
      <c r="AF428" s="77" t="str">
        <f t="shared" si="63"/>
        <v>All</v>
      </c>
      <c r="AG428" s="77" t="str">
        <f t="shared" si="64"/>
        <v>Open (Progress)</v>
      </c>
    </row>
    <row r="429" spans="1:33" s="72" customFormat="1" ht="99.75" x14ac:dyDescent="0.2">
      <c r="A429" s="67">
        <f t="shared" si="69"/>
        <v>424</v>
      </c>
      <c r="B429" s="76">
        <f>COUNTIF($F$6:$F429,$F429)</f>
        <v>26</v>
      </c>
      <c r="C429" s="76" t="str">
        <f t="shared" si="60"/>
        <v>26ALS</v>
      </c>
      <c r="D429" s="76">
        <f>COUNTIF($H$6:$H429,$H429)</f>
        <v>49</v>
      </c>
      <c r="E429" s="76" t="str">
        <f t="shared" si="65"/>
        <v>49Maintenance</v>
      </c>
      <c r="F429" s="2" t="s">
        <v>61</v>
      </c>
      <c r="G429" s="22" t="s">
        <v>1933</v>
      </c>
      <c r="H429" s="2" t="s">
        <v>29</v>
      </c>
      <c r="I429" s="3">
        <v>43010</v>
      </c>
      <c r="J429" s="2" t="s">
        <v>112</v>
      </c>
      <c r="K429" s="2" t="s">
        <v>1933</v>
      </c>
      <c r="L429" s="4"/>
      <c r="M429" s="4"/>
      <c r="N429" s="4" t="s">
        <v>1765</v>
      </c>
      <c r="O429" s="2" t="s">
        <v>1928</v>
      </c>
      <c r="P429" s="2" t="s">
        <v>1764</v>
      </c>
      <c r="Q429" s="4" t="s">
        <v>1763</v>
      </c>
      <c r="R429" s="102" t="s">
        <v>1762</v>
      </c>
      <c r="S429" s="102" t="s">
        <v>1761</v>
      </c>
      <c r="T429" s="3">
        <v>43040</v>
      </c>
      <c r="U429" s="3"/>
      <c r="V429" s="3"/>
      <c r="W429" s="3">
        <v>43019</v>
      </c>
      <c r="X429" s="80" t="str">
        <f t="shared" si="66"/>
        <v>a</v>
      </c>
      <c r="Y429" s="80" t="str">
        <f t="shared" si="67"/>
        <v/>
      </c>
      <c r="Z429" s="2"/>
      <c r="AA429" s="77" t="str">
        <f t="shared" si="68"/>
        <v>Close</v>
      </c>
      <c r="AB429" s="77">
        <f t="shared" si="61"/>
        <v>2017</v>
      </c>
      <c r="AC429" s="77" t="str">
        <f>IFERROR(VLOOKUP(IF($P429="","",MONTH($I429)),List!$I:$J,2,0),"")</f>
        <v>Oktober</v>
      </c>
      <c r="AD429" s="77" t="str">
        <f>IFERROR(VLOOKUP(F429,List!$D:$E,2,0),"")</f>
        <v>Audit Lembaga Sertifikasi</v>
      </c>
      <c r="AE429" s="78">
        <f t="shared" si="62"/>
        <v>1</v>
      </c>
      <c r="AF429" s="77" t="str">
        <f t="shared" si="63"/>
        <v>All</v>
      </c>
      <c r="AG429" s="77" t="str">
        <f t="shared" si="64"/>
        <v>Open (Progress)</v>
      </c>
    </row>
    <row r="430" spans="1:33" s="72" customFormat="1" ht="42.75" x14ac:dyDescent="0.2">
      <c r="A430" s="67">
        <f t="shared" si="69"/>
        <v>425</v>
      </c>
      <c r="B430" s="76">
        <f>COUNTIF($F$6:$F430,$F430)</f>
        <v>27</v>
      </c>
      <c r="C430" s="76" t="str">
        <f t="shared" si="60"/>
        <v>27ALS</v>
      </c>
      <c r="D430" s="76">
        <f>COUNTIF($H$6:$H430,$H430)</f>
        <v>9</v>
      </c>
      <c r="E430" s="76" t="str">
        <f t="shared" si="65"/>
        <v>9HSE</v>
      </c>
      <c r="F430" s="2" t="s">
        <v>61</v>
      </c>
      <c r="G430" s="22" t="s">
        <v>1933</v>
      </c>
      <c r="H430" s="2" t="s">
        <v>32</v>
      </c>
      <c r="I430" s="3">
        <v>43010</v>
      </c>
      <c r="J430" s="2" t="s">
        <v>112</v>
      </c>
      <c r="K430" s="2" t="s">
        <v>1933</v>
      </c>
      <c r="L430" s="4"/>
      <c r="M430" s="4"/>
      <c r="N430" s="4" t="s">
        <v>1760</v>
      </c>
      <c r="O430" s="2" t="s">
        <v>1928</v>
      </c>
      <c r="P430" s="2" t="s">
        <v>1759</v>
      </c>
      <c r="Q430" s="4" t="s">
        <v>1758</v>
      </c>
      <c r="R430" s="102" t="s">
        <v>1757</v>
      </c>
      <c r="S430" s="102" t="s">
        <v>1756</v>
      </c>
      <c r="T430" s="3">
        <v>43286</v>
      </c>
      <c r="U430" s="3"/>
      <c r="V430" s="3"/>
      <c r="W430" s="3">
        <v>43049</v>
      </c>
      <c r="X430" s="80" t="str">
        <f t="shared" si="66"/>
        <v>a</v>
      </c>
      <c r="Y430" s="80" t="str">
        <f t="shared" si="67"/>
        <v/>
      </c>
      <c r="Z430" s="2"/>
      <c r="AA430" s="77" t="str">
        <f t="shared" si="68"/>
        <v>Close</v>
      </c>
      <c r="AB430" s="77">
        <f t="shared" si="61"/>
        <v>2017</v>
      </c>
      <c r="AC430" s="77" t="str">
        <f>IFERROR(VLOOKUP(IF($P430="","",MONTH($I430)),List!$I:$J,2,0),"")</f>
        <v>Oktober</v>
      </c>
      <c r="AD430" s="77" t="str">
        <f>IFERROR(VLOOKUP(F430,List!$D:$E,2,0),"")</f>
        <v>Audit Lembaga Sertifikasi</v>
      </c>
      <c r="AE430" s="78">
        <f t="shared" si="62"/>
        <v>1</v>
      </c>
      <c r="AF430" s="77" t="str">
        <f t="shared" si="63"/>
        <v>All</v>
      </c>
      <c r="AG430" s="77" t="str">
        <f t="shared" si="64"/>
        <v>Open (Progress)</v>
      </c>
    </row>
    <row r="431" spans="1:33" s="72" customFormat="1" ht="57" x14ac:dyDescent="0.2">
      <c r="A431" s="67">
        <f t="shared" si="69"/>
        <v>426</v>
      </c>
      <c r="B431" s="76">
        <f>COUNTIF($F$6:$F431,$F431)</f>
        <v>28</v>
      </c>
      <c r="C431" s="76" t="str">
        <f t="shared" si="60"/>
        <v>28ALS</v>
      </c>
      <c r="D431" s="76">
        <f>COUNTIF($H$6:$H431,$H431)</f>
        <v>40</v>
      </c>
      <c r="E431" s="76" t="str">
        <f t="shared" si="65"/>
        <v>40HRD/ GA</v>
      </c>
      <c r="F431" s="2" t="s">
        <v>61</v>
      </c>
      <c r="G431" s="22" t="s">
        <v>1933</v>
      </c>
      <c r="H431" s="2" t="s">
        <v>30</v>
      </c>
      <c r="I431" s="3">
        <v>43388</v>
      </c>
      <c r="J431" s="2" t="s">
        <v>112</v>
      </c>
      <c r="K431" s="2" t="s">
        <v>1933</v>
      </c>
      <c r="L431" s="4"/>
      <c r="M431" s="4"/>
      <c r="N431" s="4" t="s">
        <v>558</v>
      </c>
      <c r="O431" s="2" t="s">
        <v>1928</v>
      </c>
      <c r="P431" s="2" t="s">
        <v>519</v>
      </c>
      <c r="Q431" s="4" t="s">
        <v>597</v>
      </c>
      <c r="R431" s="102" t="s">
        <v>598</v>
      </c>
      <c r="S431" s="102" t="s">
        <v>599</v>
      </c>
      <c r="T431" s="3">
        <v>43465</v>
      </c>
      <c r="U431" s="3"/>
      <c r="V431" s="3"/>
      <c r="W431" s="3"/>
      <c r="X431" s="80" t="str">
        <f t="shared" si="66"/>
        <v/>
      </c>
      <c r="Y431" s="80" t="str">
        <f t="shared" si="67"/>
        <v>a</v>
      </c>
      <c r="Z431" s="2"/>
      <c r="AA431" s="77" t="str">
        <f t="shared" si="68"/>
        <v>Open (Progress)</v>
      </c>
      <c r="AB431" s="77">
        <f t="shared" si="61"/>
        <v>2018</v>
      </c>
      <c r="AC431" s="77" t="str">
        <f>IFERROR(VLOOKUP(IF($P431="","",MONTH($I431)),List!$I:$J,2,0),"")</f>
        <v>Oktober</v>
      </c>
      <c r="AD431" s="77" t="str">
        <f>IFERROR(VLOOKUP(F431,List!$D:$E,2,0),"")</f>
        <v>Audit Lembaga Sertifikasi</v>
      </c>
      <c r="AE431" s="78">
        <f t="shared" si="62"/>
        <v>0</v>
      </c>
      <c r="AF431" s="77" t="str">
        <f t="shared" si="63"/>
        <v>All</v>
      </c>
      <c r="AG431" s="77" t="str">
        <f t="shared" si="64"/>
        <v/>
      </c>
    </row>
    <row r="432" spans="1:33" s="72" customFormat="1" ht="42.75" x14ac:dyDescent="0.2">
      <c r="A432" s="67">
        <f t="shared" si="69"/>
        <v>427</v>
      </c>
      <c r="B432" s="76">
        <f>COUNTIF($F$6:$F432,$F432)</f>
        <v>29</v>
      </c>
      <c r="C432" s="76" t="str">
        <f t="shared" si="60"/>
        <v>29ALS</v>
      </c>
      <c r="D432" s="76">
        <f>COUNTIF($H$6:$H432,$H432)</f>
        <v>41</v>
      </c>
      <c r="E432" s="76" t="str">
        <f t="shared" si="65"/>
        <v>41HRD/ GA</v>
      </c>
      <c r="F432" s="2" t="s">
        <v>61</v>
      </c>
      <c r="G432" s="22" t="s">
        <v>1933</v>
      </c>
      <c r="H432" s="2" t="s">
        <v>30</v>
      </c>
      <c r="I432" s="3">
        <v>43388</v>
      </c>
      <c r="J432" s="2" t="s">
        <v>112</v>
      </c>
      <c r="K432" s="2" t="s">
        <v>1933</v>
      </c>
      <c r="L432" s="4"/>
      <c r="M432" s="4"/>
      <c r="N432" s="4" t="s">
        <v>559</v>
      </c>
      <c r="O432" s="2" t="s">
        <v>1928</v>
      </c>
      <c r="P432" s="2" t="s">
        <v>520</v>
      </c>
      <c r="Q432" s="4"/>
      <c r="R432" s="102"/>
      <c r="S432" s="102"/>
      <c r="T432" s="3">
        <v>43418</v>
      </c>
      <c r="U432" s="3"/>
      <c r="V432" s="3"/>
      <c r="W432" s="3"/>
      <c r="X432" s="80" t="str">
        <f t="shared" si="66"/>
        <v/>
      </c>
      <c r="Y432" s="80" t="str">
        <f t="shared" si="67"/>
        <v>a</v>
      </c>
      <c r="Z432" s="2"/>
      <c r="AA432" s="77" t="str">
        <f t="shared" si="68"/>
        <v>Open (Progress)</v>
      </c>
      <c r="AB432" s="77">
        <f t="shared" si="61"/>
        <v>2018</v>
      </c>
      <c r="AC432" s="77" t="str">
        <f>IFERROR(VLOOKUP(IF($P432="","",MONTH($I432)),List!$I:$J,2,0),"")</f>
        <v>Oktober</v>
      </c>
      <c r="AD432" s="77" t="str">
        <f>IFERROR(VLOOKUP(F432,List!$D:$E,2,0),"")</f>
        <v>Audit Lembaga Sertifikasi</v>
      </c>
      <c r="AE432" s="78">
        <f t="shared" si="62"/>
        <v>0</v>
      </c>
      <c r="AF432" s="77" t="str">
        <f t="shared" si="63"/>
        <v>All</v>
      </c>
      <c r="AG432" s="77" t="str">
        <f t="shared" si="64"/>
        <v/>
      </c>
    </row>
    <row r="433" spans="1:33" s="72" customFormat="1" ht="42.75" x14ac:dyDescent="0.2">
      <c r="A433" s="67">
        <f t="shared" si="69"/>
        <v>428</v>
      </c>
      <c r="B433" s="76">
        <f>COUNTIF($F$6:$F433,$F433)</f>
        <v>30</v>
      </c>
      <c r="C433" s="76" t="str">
        <f t="shared" si="60"/>
        <v>30ALS</v>
      </c>
      <c r="D433" s="76">
        <f>COUNTIF($H$6:$H433,$H433)</f>
        <v>42</v>
      </c>
      <c r="E433" s="76" t="str">
        <f t="shared" si="65"/>
        <v>42HRD/ GA</v>
      </c>
      <c r="F433" s="2" t="s">
        <v>61</v>
      </c>
      <c r="G433" s="22" t="s">
        <v>1933</v>
      </c>
      <c r="H433" s="2" t="s">
        <v>30</v>
      </c>
      <c r="I433" s="3">
        <v>43388</v>
      </c>
      <c r="J433" s="2" t="s">
        <v>112</v>
      </c>
      <c r="K433" s="2" t="s">
        <v>1933</v>
      </c>
      <c r="L433" s="4"/>
      <c r="M433" s="4"/>
      <c r="N433" s="4" t="s">
        <v>560</v>
      </c>
      <c r="O433" s="2" t="s">
        <v>1928</v>
      </c>
      <c r="P433" s="2" t="s">
        <v>521</v>
      </c>
      <c r="Q433" s="4"/>
      <c r="R433" s="102"/>
      <c r="S433" s="102"/>
      <c r="T433" s="3">
        <v>43418</v>
      </c>
      <c r="U433" s="3"/>
      <c r="V433" s="3"/>
      <c r="W433" s="3"/>
      <c r="X433" s="80" t="str">
        <f t="shared" si="66"/>
        <v/>
      </c>
      <c r="Y433" s="80" t="str">
        <f t="shared" si="67"/>
        <v>a</v>
      </c>
      <c r="Z433" s="2"/>
      <c r="AA433" s="77" t="str">
        <f t="shared" si="68"/>
        <v>Open (Progress)</v>
      </c>
      <c r="AB433" s="77">
        <f t="shared" si="61"/>
        <v>2018</v>
      </c>
      <c r="AC433" s="77" t="str">
        <f>IFERROR(VLOOKUP(IF($P433="","",MONTH($I433)),List!$I:$J,2,0),"")</f>
        <v>Oktober</v>
      </c>
      <c r="AD433" s="77" t="str">
        <f>IFERROR(VLOOKUP(F433,List!$D:$E,2,0),"")</f>
        <v>Audit Lembaga Sertifikasi</v>
      </c>
      <c r="AE433" s="78">
        <f t="shared" si="62"/>
        <v>0</v>
      </c>
      <c r="AF433" s="77" t="str">
        <f t="shared" si="63"/>
        <v>All</v>
      </c>
      <c r="AG433" s="77" t="str">
        <f t="shared" si="64"/>
        <v/>
      </c>
    </row>
    <row r="434" spans="1:33" s="72" customFormat="1" ht="114" x14ac:dyDescent="0.2">
      <c r="A434" s="67">
        <f t="shared" si="69"/>
        <v>429</v>
      </c>
      <c r="B434" s="76">
        <f>COUNTIF($F$6:$F434,$F434)</f>
        <v>31</v>
      </c>
      <c r="C434" s="76" t="str">
        <f t="shared" si="60"/>
        <v>31ALS</v>
      </c>
      <c r="D434" s="76">
        <f>COUNTIF($H$6:$H434,$H434)</f>
        <v>43</v>
      </c>
      <c r="E434" s="76" t="str">
        <f t="shared" si="65"/>
        <v>43HRD/ GA</v>
      </c>
      <c r="F434" s="2" t="s">
        <v>61</v>
      </c>
      <c r="G434" s="22" t="s">
        <v>1933</v>
      </c>
      <c r="H434" s="2" t="s">
        <v>30</v>
      </c>
      <c r="I434" s="3">
        <v>43388</v>
      </c>
      <c r="J434" s="2" t="s">
        <v>112</v>
      </c>
      <c r="K434" s="2" t="s">
        <v>1933</v>
      </c>
      <c r="L434" s="4"/>
      <c r="M434" s="4"/>
      <c r="N434" s="4" t="s">
        <v>561</v>
      </c>
      <c r="O434" s="2" t="s">
        <v>1928</v>
      </c>
      <c r="P434" s="2" t="s">
        <v>522</v>
      </c>
      <c r="Q434" s="4"/>
      <c r="R434" s="102"/>
      <c r="S434" s="102"/>
      <c r="T434" s="3">
        <v>43418</v>
      </c>
      <c r="U434" s="3"/>
      <c r="V434" s="3"/>
      <c r="W434" s="3"/>
      <c r="X434" s="80" t="str">
        <f t="shared" si="66"/>
        <v/>
      </c>
      <c r="Y434" s="80" t="str">
        <f t="shared" si="67"/>
        <v>a</v>
      </c>
      <c r="Z434" s="2"/>
      <c r="AA434" s="77" t="str">
        <f t="shared" si="68"/>
        <v>Open (Progress)</v>
      </c>
      <c r="AB434" s="77">
        <f t="shared" si="61"/>
        <v>2018</v>
      </c>
      <c r="AC434" s="77" t="str">
        <f>IFERROR(VLOOKUP(IF($P434="","",MONTH($I434)),List!$I:$J,2,0),"")</f>
        <v>Oktober</v>
      </c>
      <c r="AD434" s="77" t="str">
        <f>IFERROR(VLOOKUP(F434,List!$D:$E,2,0),"")</f>
        <v>Audit Lembaga Sertifikasi</v>
      </c>
      <c r="AE434" s="78">
        <f t="shared" si="62"/>
        <v>0</v>
      </c>
      <c r="AF434" s="77" t="str">
        <f t="shared" si="63"/>
        <v>All</v>
      </c>
      <c r="AG434" s="77" t="str">
        <f t="shared" si="64"/>
        <v/>
      </c>
    </row>
    <row r="435" spans="1:33" s="72" customFormat="1" ht="42.75" x14ac:dyDescent="0.2">
      <c r="A435" s="67">
        <f t="shared" si="69"/>
        <v>430</v>
      </c>
      <c r="B435" s="76">
        <f>COUNTIF($F$6:$F435,$F435)</f>
        <v>32</v>
      </c>
      <c r="C435" s="76" t="str">
        <f t="shared" si="60"/>
        <v>32ALS</v>
      </c>
      <c r="D435" s="76">
        <f>COUNTIF($H$6:$H435,$H435)</f>
        <v>44</v>
      </c>
      <c r="E435" s="76" t="str">
        <f t="shared" si="65"/>
        <v>44HRD/ GA</v>
      </c>
      <c r="F435" s="2" t="s">
        <v>61</v>
      </c>
      <c r="G435" s="22" t="s">
        <v>1933</v>
      </c>
      <c r="H435" s="2" t="s">
        <v>30</v>
      </c>
      <c r="I435" s="3">
        <v>43388</v>
      </c>
      <c r="J435" s="2" t="s">
        <v>112</v>
      </c>
      <c r="K435" s="2" t="s">
        <v>1933</v>
      </c>
      <c r="L435" s="4"/>
      <c r="M435" s="4"/>
      <c r="N435" s="4" t="s">
        <v>562</v>
      </c>
      <c r="O435" s="2" t="s">
        <v>1928</v>
      </c>
      <c r="P435" s="2" t="s">
        <v>523</v>
      </c>
      <c r="Q435" s="4"/>
      <c r="R435" s="102"/>
      <c r="S435" s="102"/>
      <c r="T435" s="3">
        <v>43418</v>
      </c>
      <c r="U435" s="3"/>
      <c r="V435" s="3"/>
      <c r="W435" s="3"/>
      <c r="X435" s="80" t="str">
        <f t="shared" si="66"/>
        <v/>
      </c>
      <c r="Y435" s="80" t="str">
        <f t="shared" si="67"/>
        <v>a</v>
      </c>
      <c r="Z435" s="2"/>
      <c r="AA435" s="77" t="str">
        <f t="shared" si="68"/>
        <v>Open (Progress)</v>
      </c>
      <c r="AB435" s="77">
        <f t="shared" si="61"/>
        <v>2018</v>
      </c>
      <c r="AC435" s="77" t="str">
        <f>IFERROR(VLOOKUP(IF($P435="","",MONTH($I435)),List!$I:$J,2,0),"")</f>
        <v>Oktober</v>
      </c>
      <c r="AD435" s="77" t="str">
        <f>IFERROR(VLOOKUP(F435,List!$D:$E,2,0),"")</f>
        <v>Audit Lembaga Sertifikasi</v>
      </c>
      <c r="AE435" s="78">
        <f t="shared" si="62"/>
        <v>0</v>
      </c>
      <c r="AF435" s="77" t="str">
        <f t="shared" si="63"/>
        <v>All</v>
      </c>
      <c r="AG435" s="77" t="str">
        <f t="shared" si="64"/>
        <v/>
      </c>
    </row>
    <row r="436" spans="1:33" s="72" customFormat="1" ht="71.25" x14ac:dyDescent="0.2">
      <c r="A436" s="67">
        <f t="shared" si="69"/>
        <v>431</v>
      </c>
      <c r="B436" s="76">
        <f>COUNTIF($F$6:$F436,$F436)</f>
        <v>33</v>
      </c>
      <c r="C436" s="76" t="str">
        <f t="shared" si="60"/>
        <v>33ALS</v>
      </c>
      <c r="D436" s="76">
        <f>COUNTIF($H$6:$H436,$H436)</f>
        <v>45</v>
      </c>
      <c r="E436" s="76" t="str">
        <f t="shared" si="65"/>
        <v>45HRD/ GA</v>
      </c>
      <c r="F436" s="2" t="s">
        <v>61</v>
      </c>
      <c r="G436" s="22" t="s">
        <v>1933</v>
      </c>
      <c r="H436" s="2" t="s">
        <v>30</v>
      </c>
      <c r="I436" s="3">
        <v>43388</v>
      </c>
      <c r="J436" s="2" t="s">
        <v>112</v>
      </c>
      <c r="K436" s="2" t="s">
        <v>1933</v>
      </c>
      <c r="L436" s="4"/>
      <c r="M436" s="4"/>
      <c r="N436" s="4" t="s">
        <v>563</v>
      </c>
      <c r="O436" s="2" t="s">
        <v>1928</v>
      </c>
      <c r="P436" s="2" t="s">
        <v>524</v>
      </c>
      <c r="Q436" s="4"/>
      <c r="R436" s="102"/>
      <c r="S436" s="102"/>
      <c r="T436" s="3">
        <v>43418</v>
      </c>
      <c r="U436" s="3"/>
      <c r="V436" s="3"/>
      <c r="W436" s="3"/>
      <c r="X436" s="80" t="str">
        <f t="shared" si="66"/>
        <v/>
      </c>
      <c r="Y436" s="80" t="str">
        <f t="shared" si="67"/>
        <v>a</v>
      </c>
      <c r="Z436" s="2"/>
      <c r="AA436" s="77" t="str">
        <f t="shared" si="68"/>
        <v>Open (Progress)</v>
      </c>
      <c r="AB436" s="77">
        <f t="shared" si="61"/>
        <v>2018</v>
      </c>
      <c r="AC436" s="77" t="str">
        <f>IFERROR(VLOOKUP(IF($P436="","",MONTH($I436)),List!$I:$J,2,0),"")</f>
        <v>Oktober</v>
      </c>
      <c r="AD436" s="77" t="str">
        <f>IFERROR(VLOOKUP(F436,List!$D:$E,2,0),"")</f>
        <v>Audit Lembaga Sertifikasi</v>
      </c>
      <c r="AE436" s="78">
        <f t="shared" si="62"/>
        <v>0</v>
      </c>
      <c r="AF436" s="77" t="str">
        <f t="shared" si="63"/>
        <v>All</v>
      </c>
      <c r="AG436" s="77" t="str">
        <f t="shared" si="64"/>
        <v/>
      </c>
    </row>
    <row r="437" spans="1:33" s="72" customFormat="1" ht="71.25" x14ac:dyDescent="0.2">
      <c r="A437" s="67">
        <f t="shared" si="69"/>
        <v>432</v>
      </c>
      <c r="B437" s="76">
        <f>COUNTIF($F$6:$F437,$F437)</f>
        <v>34</v>
      </c>
      <c r="C437" s="76" t="str">
        <f t="shared" si="60"/>
        <v>34ALS</v>
      </c>
      <c r="D437" s="76">
        <f>COUNTIF($H$6:$H437,$H437)</f>
        <v>46</v>
      </c>
      <c r="E437" s="76" t="str">
        <f t="shared" si="65"/>
        <v>46HRD/ GA</v>
      </c>
      <c r="F437" s="2" t="s">
        <v>61</v>
      </c>
      <c r="G437" s="22" t="s">
        <v>1933</v>
      </c>
      <c r="H437" s="2" t="s">
        <v>30</v>
      </c>
      <c r="I437" s="3">
        <v>43388</v>
      </c>
      <c r="J437" s="2" t="s">
        <v>112</v>
      </c>
      <c r="K437" s="2" t="s">
        <v>1933</v>
      </c>
      <c r="L437" s="4"/>
      <c r="M437" s="4"/>
      <c r="N437" s="4" t="s">
        <v>564</v>
      </c>
      <c r="O437" s="2" t="s">
        <v>1928</v>
      </c>
      <c r="P437" s="2" t="s">
        <v>525</v>
      </c>
      <c r="Q437" s="4" t="s">
        <v>600</v>
      </c>
      <c r="R437" s="102" t="s">
        <v>601</v>
      </c>
      <c r="S437" s="102"/>
      <c r="T437" s="3">
        <v>43420</v>
      </c>
      <c r="U437" s="3"/>
      <c r="V437" s="3"/>
      <c r="W437" s="3"/>
      <c r="X437" s="80" t="str">
        <f t="shared" si="66"/>
        <v/>
      </c>
      <c r="Y437" s="80" t="str">
        <f t="shared" si="67"/>
        <v>a</v>
      </c>
      <c r="Z437" s="2"/>
      <c r="AA437" s="77" t="str">
        <f t="shared" si="68"/>
        <v>Open (Progress)</v>
      </c>
      <c r="AB437" s="77">
        <f t="shared" si="61"/>
        <v>2018</v>
      </c>
      <c r="AC437" s="77" t="str">
        <f>IFERROR(VLOOKUP(IF($P437="","",MONTH($I437)),List!$I:$J,2,0),"")</f>
        <v>Oktober</v>
      </c>
      <c r="AD437" s="77" t="str">
        <f>IFERROR(VLOOKUP(F437,List!$D:$E,2,0),"")</f>
        <v>Audit Lembaga Sertifikasi</v>
      </c>
      <c r="AE437" s="78">
        <f t="shared" si="62"/>
        <v>0</v>
      </c>
      <c r="AF437" s="77" t="str">
        <f t="shared" si="63"/>
        <v>All</v>
      </c>
      <c r="AG437" s="77" t="str">
        <f t="shared" si="64"/>
        <v/>
      </c>
    </row>
    <row r="438" spans="1:33" s="72" customFormat="1" ht="31.5" x14ac:dyDescent="0.2">
      <c r="A438" s="67">
        <f t="shared" si="69"/>
        <v>433</v>
      </c>
      <c r="B438" s="76">
        <f>COUNTIF($F$6:$F438,$F438)</f>
        <v>35</v>
      </c>
      <c r="C438" s="76" t="str">
        <f t="shared" si="60"/>
        <v>35ALS</v>
      </c>
      <c r="D438" s="76">
        <f>COUNTIF($H$6:$H438,$H438)</f>
        <v>10</v>
      </c>
      <c r="E438" s="76" t="str">
        <f t="shared" si="65"/>
        <v>10HSE</v>
      </c>
      <c r="F438" s="2" t="s">
        <v>61</v>
      </c>
      <c r="G438" s="22" t="s">
        <v>1933</v>
      </c>
      <c r="H438" s="2" t="s">
        <v>32</v>
      </c>
      <c r="I438" s="3">
        <v>43388</v>
      </c>
      <c r="J438" s="2" t="s">
        <v>112</v>
      </c>
      <c r="K438" s="2" t="s">
        <v>1933</v>
      </c>
      <c r="L438" s="4"/>
      <c r="M438" s="4"/>
      <c r="N438" s="4" t="s">
        <v>565</v>
      </c>
      <c r="O438" s="2" t="s">
        <v>1928</v>
      </c>
      <c r="P438" s="2" t="s">
        <v>526</v>
      </c>
      <c r="Q438" s="4"/>
      <c r="R438" s="102"/>
      <c r="S438" s="102"/>
      <c r="T438" s="3">
        <v>43418</v>
      </c>
      <c r="U438" s="3"/>
      <c r="V438" s="3"/>
      <c r="W438" s="3"/>
      <c r="X438" s="80" t="str">
        <f t="shared" si="66"/>
        <v/>
      </c>
      <c r="Y438" s="80" t="str">
        <f t="shared" si="67"/>
        <v>a</v>
      </c>
      <c r="Z438" s="2"/>
      <c r="AA438" s="77" t="str">
        <f t="shared" si="68"/>
        <v>Open (Progress)</v>
      </c>
      <c r="AB438" s="77">
        <f t="shared" si="61"/>
        <v>2018</v>
      </c>
      <c r="AC438" s="77" t="str">
        <f>IFERROR(VLOOKUP(IF($P438="","",MONTH($I438)),List!$I:$J,2,0),"")</f>
        <v>Oktober</v>
      </c>
      <c r="AD438" s="77" t="str">
        <f>IFERROR(VLOOKUP(F438,List!$D:$E,2,0),"")</f>
        <v>Audit Lembaga Sertifikasi</v>
      </c>
      <c r="AE438" s="78">
        <f t="shared" si="62"/>
        <v>0</v>
      </c>
      <c r="AF438" s="77" t="str">
        <f t="shared" si="63"/>
        <v>All</v>
      </c>
      <c r="AG438" s="77" t="str">
        <f t="shared" si="64"/>
        <v/>
      </c>
    </row>
    <row r="439" spans="1:33" s="72" customFormat="1" ht="99.75" x14ac:dyDescent="0.2">
      <c r="A439" s="67">
        <f t="shared" si="69"/>
        <v>434</v>
      </c>
      <c r="B439" s="76">
        <f>COUNTIF($F$6:$F439,$F439)</f>
        <v>36</v>
      </c>
      <c r="C439" s="76" t="str">
        <f t="shared" si="60"/>
        <v>36ALS</v>
      </c>
      <c r="D439" s="76">
        <f>COUNTIF($H$6:$H439,$H439)</f>
        <v>11</v>
      </c>
      <c r="E439" s="76" t="str">
        <f t="shared" si="65"/>
        <v>11HSE</v>
      </c>
      <c r="F439" s="2" t="s">
        <v>61</v>
      </c>
      <c r="G439" s="22" t="s">
        <v>1933</v>
      </c>
      <c r="H439" s="2" t="s">
        <v>32</v>
      </c>
      <c r="I439" s="3">
        <v>43388</v>
      </c>
      <c r="J439" s="2" t="s">
        <v>112</v>
      </c>
      <c r="K439" s="2" t="s">
        <v>1933</v>
      </c>
      <c r="L439" s="4"/>
      <c r="M439" s="4"/>
      <c r="N439" s="4" t="s">
        <v>566</v>
      </c>
      <c r="O439" s="2" t="s">
        <v>1928</v>
      </c>
      <c r="P439" s="2" t="s">
        <v>527</v>
      </c>
      <c r="Q439" s="4"/>
      <c r="R439" s="102"/>
      <c r="S439" s="102"/>
      <c r="T439" s="3">
        <v>43418</v>
      </c>
      <c r="U439" s="3"/>
      <c r="V439" s="3"/>
      <c r="W439" s="3"/>
      <c r="X439" s="80" t="str">
        <f t="shared" si="66"/>
        <v/>
      </c>
      <c r="Y439" s="80" t="str">
        <f t="shared" si="67"/>
        <v>a</v>
      </c>
      <c r="Z439" s="2"/>
      <c r="AA439" s="77" t="str">
        <f t="shared" si="68"/>
        <v>Open (Progress)</v>
      </c>
      <c r="AB439" s="77">
        <f t="shared" si="61"/>
        <v>2018</v>
      </c>
      <c r="AC439" s="77" t="str">
        <f>IFERROR(VLOOKUP(IF($P439="","",MONTH($I439)),List!$I:$J,2,0),"")</f>
        <v>Oktober</v>
      </c>
      <c r="AD439" s="77" t="str">
        <f>IFERROR(VLOOKUP(F439,List!$D:$E,2,0),"")</f>
        <v>Audit Lembaga Sertifikasi</v>
      </c>
      <c r="AE439" s="78">
        <f t="shared" si="62"/>
        <v>0</v>
      </c>
      <c r="AF439" s="77" t="str">
        <f t="shared" si="63"/>
        <v>All</v>
      </c>
      <c r="AG439" s="77" t="str">
        <f t="shared" si="64"/>
        <v/>
      </c>
    </row>
    <row r="440" spans="1:33" s="72" customFormat="1" ht="57" x14ac:dyDescent="0.2">
      <c r="A440" s="67">
        <f t="shared" si="69"/>
        <v>435</v>
      </c>
      <c r="B440" s="76">
        <f>COUNTIF($F$6:$F440,$F440)</f>
        <v>37</v>
      </c>
      <c r="C440" s="76" t="str">
        <f t="shared" si="60"/>
        <v>37ALS</v>
      </c>
      <c r="D440" s="76">
        <f>COUNTIF($H$6:$H440,$H440)</f>
        <v>12</v>
      </c>
      <c r="E440" s="76" t="str">
        <f t="shared" si="65"/>
        <v>12HSE</v>
      </c>
      <c r="F440" s="2" t="s">
        <v>61</v>
      </c>
      <c r="G440" s="22" t="s">
        <v>1933</v>
      </c>
      <c r="H440" s="2" t="s">
        <v>32</v>
      </c>
      <c r="I440" s="3">
        <v>43388</v>
      </c>
      <c r="J440" s="2" t="s">
        <v>112</v>
      </c>
      <c r="K440" s="2" t="s">
        <v>1933</v>
      </c>
      <c r="L440" s="4"/>
      <c r="M440" s="4"/>
      <c r="N440" s="4" t="s">
        <v>567</v>
      </c>
      <c r="O440" s="2" t="s">
        <v>1928</v>
      </c>
      <c r="P440" s="2" t="s">
        <v>528</v>
      </c>
      <c r="Q440" s="4"/>
      <c r="R440" s="102"/>
      <c r="S440" s="102"/>
      <c r="T440" s="3">
        <v>43418</v>
      </c>
      <c r="U440" s="3"/>
      <c r="V440" s="3"/>
      <c r="W440" s="3"/>
      <c r="X440" s="80" t="str">
        <f t="shared" si="66"/>
        <v/>
      </c>
      <c r="Y440" s="80" t="str">
        <f t="shared" si="67"/>
        <v>a</v>
      </c>
      <c r="Z440" s="2"/>
      <c r="AA440" s="77" t="str">
        <f t="shared" si="68"/>
        <v>Open (Progress)</v>
      </c>
      <c r="AB440" s="77">
        <f t="shared" si="61"/>
        <v>2018</v>
      </c>
      <c r="AC440" s="77" t="str">
        <f>IFERROR(VLOOKUP(IF($P440="","",MONTH($I440)),List!$I:$J,2,0),"")</f>
        <v>Oktober</v>
      </c>
      <c r="AD440" s="77" t="str">
        <f>IFERROR(VLOOKUP(F440,List!$D:$E,2,0),"")</f>
        <v>Audit Lembaga Sertifikasi</v>
      </c>
      <c r="AE440" s="78">
        <f t="shared" si="62"/>
        <v>0</v>
      </c>
      <c r="AF440" s="77" t="str">
        <f t="shared" si="63"/>
        <v>All</v>
      </c>
      <c r="AG440" s="77" t="str">
        <f t="shared" si="64"/>
        <v/>
      </c>
    </row>
    <row r="441" spans="1:33" s="72" customFormat="1" ht="99.75" x14ac:dyDescent="0.2">
      <c r="A441" s="67">
        <f t="shared" si="69"/>
        <v>436</v>
      </c>
      <c r="B441" s="76">
        <f>COUNTIF($F$6:$F441,$F441)</f>
        <v>38</v>
      </c>
      <c r="C441" s="76" t="str">
        <f t="shared" si="60"/>
        <v>38ALS</v>
      </c>
      <c r="D441" s="76">
        <f>COUNTIF($H$6:$H441,$H441)</f>
        <v>13</v>
      </c>
      <c r="E441" s="76" t="str">
        <f t="shared" si="65"/>
        <v>13HSE</v>
      </c>
      <c r="F441" s="2" t="s">
        <v>61</v>
      </c>
      <c r="G441" s="22" t="s">
        <v>1933</v>
      </c>
      <c r="H441" s="2" t="s">
        <v>32</v>
      </c>
      <c r="I441" s="3">
        <v>43388</v>
      </c>
      <c r="J441" s="2" t="s">
        <v>112</v>
      </c>
      <c r="K441" s="2" t="s">
        <v>1933</v>
      </c>
      <c r="L441" s="4"/>
      <c r="M441" s="4"/>
      <c r="N441" s="4" t="s">
        <v>568</v>
      </c>
      <c r="O441" s="2" t="s">
        <v>1928</v>
      </c>
      <c r="P441" s="2" t="s">
        <v>529</v>
      </c>
      <c r="Q441" s="4"/>
      <c r="R441" s="102"/>
      <c r="S441" s="102"/>
      <c r="T441" s="3">
        <v>43418</v>
      </c>
      <c r="U441" s="3"/>
      <c r="V441" s="3"/>
      <c r="W441" s="3"/>
      <c r="X441" s="80" t="str">
        <f t="shared" si="66"/>
        <v/>
      </c>
      <c r="Y441" s="80" t="str">
        <f t="shared" si="67"/>
        <v>a</v>
      </c>
      <c r="Z441" s="2"/>
      <c r="AA441" s="77" t="str">
        <f t="shared" si="68"/>
        <v>Open (Progress)</v>
      </c>
      <c r="AB441" s="77">
        <f t="shared" si="61"/>
        <v>2018</v>
      </c>
      <c r="AC441" s="77" t="str">
        <f>IFERROR(VLOOKUP(IF($P441="","",MONTH($I441)),List!$I:$J,2,0),"")</f>
        <v>Oktober</v>
      </c>
      <c r="AD441" s="77" t="str">
        <f>IFERROR(VLOOKUP(F441,List!$D:$E,2,0),"")</f>
        <v>Audit Lembaga Sertifikasi</v>
      </c>
      <c r="AE441" s="78">
        <f t="shared" si="62"/>
        <v>0</v>
      </c>
      <c r="AF441" s="77" t="str">
        <f t="shared" si="63"/>
        <v>All</v>
      </c>
      <c r="AG441" s="77" t="str">
        <f t="shared" si="64"/>
        <v/>
      </c>
    </row>
    <row r="442" spans="1:33" s="72" customFormat="1" ht="31.5" x14ac:dyDescent="0.2">
      <c r="A442" s="67">
        <f t="shared" si="69"/>
        <v>437</v>
      </c>
      <c r="B442" s="76">
        <f>COUNTIF($F$6:$F442,$F442)</f>
        <v>39</v>
      </c>
      <c r="C442" s="76" t="str">
        <f t="shared" si="60"/>
        <v>39ALS</v>
      </c>
      <c r="D442" s="76">
        <f>COUNTIF($H$6:$H442,$H442)</f>
        <v>14</v>
      </c>
      <c r="E442" s="76" t="str">
        <f t="shared" si="65"/>
        <v>14HSE</v>
      </c>
      <c r="F442" s="2" t="s">
        <v>61</v>
      </c>
      <c r="G442" s="22" t="s">
        <v>1933</v>
      </c>
      <c r="H442" s="2" t="s">
        <v>32</v>
      </c>
      <c r="I442" s="3">
        <v>43388</v>
      </c>
      <c r="J442" s="2" t="s">
        <v>112</v>
      </c>
      <c r="K442" s="2" t="s">
        <v>1933</v>
      </c>
      <c r="L442" s="4"/>
      <c r="M442" s="4"/>
      <c r="N442" s="4" t="s">
        <v>569</v>
      </c>
      <c r="O442" s="2" t="s">
        <v>1928</v>
      </c>
      <c r="P442" s="2" t="s">
        <v>530</v>
      </c>
      <c r="Q442" s="4"/>
      <c r="R442" s="102"/>
      <c r="S442" s="102"/>
      <c r="T442" s="3">
        <v>43418</v>
      </c>
      <c r="U442" s="3"/>
      <c r="V442" s="3"/>
      <c r="W442" s="3"/>
      <c r="X442" s="80" t="str">
        <f t="shared" si="66"/>
        <v/>
      </c>
      <c r="Y442" s="80" t="str">
        <f t="shared" si="67"/>
        <v>a</v>
      </c>
      <c r="Z442" s="2"/>
      <c r="AA442" s="77" t="str">
        <f t="shared" si="68"/>
        <v>Open (Progress)</v>
      </c>
      <c r="AB442" s="77">
        <f t="shared" si="61"/>
        <v>2018</v>
      </c>
      <c r="AC442" s="77" t="str">
        <f>IFERROR(VLOOKUP(IF($P442="","",MONTH($I442)),List!$I:$J,2,0),"")</f>
        <v>Oktober</v>
      </c>
      <c r="AD442" s="77" t="str">
        <f>IFERROR(VLOOKUP(F442,List!$D:$E,2,0),"")</f>
        <v>Audit Lembaga Sertifikasi</v>
      </c>
      <c r="AE442" s="78">
        <f t="shared" si="62"/>
        <v>0</v>
      </c>
      <c r="AF442" s="77" t="str">
        <f t="shared" si="63"/>
        <v>All</v>
      </c>
      <c r="AG442" s="77" t="str">
        <f t="shared" si="64"/>
        <v/>
      </c>
    </row>
    <row r="443" spans="1:33" s="72" customFormat="1" ht="42.75" x14ac:dyDescent="0.2">
      <c r="A443" s="67">
        <f t="shared" si="69"/>
        <v>438</v>
      </c>
      <c r="B443" s="76">
        <f>COUNTIF($F$6:$F443,$F443)</f>
        <v>40</v>
      </c>
      <c r="C443" s="76" t="str">
        <f t="shared" si="60"/>
        <v>40ALS</v>
      </c>
      <c r="D443" s="76">
        <f>COUNTIF($H$6:$H443,$H443)</f>
        <v>15</v>
      </c>
      <c r="E443" s="76" t="str">
        <f t="shared" si="65"/>
        <v>15HSE</v>
      </c>
      <c r="F443" s="2" t="s">
        <v>61</v>
      </c>
      <c r="G443" s="22" t="s">
        <v>1933</v>
      </c>
      <c r="H443" s="2" t="s">
        <v>32</v>
      </c>
      <c r="I443" s="3">
        <v>43388</v>
      </c>
      <c r="J443" s="2" t="s">
        <v>112</v>
      </c>
      <c r="K443" s="2" t="s">
        <v>1933</v>
      </c>
      <c r="L443" s="4"/>
      <c r="M443" s="4"/>
      <c r="N443" s="4" t="s">
        <v>570</v>
      </c>
      <c r="O443" s="2" t="s">
        <v>1928</v>
      </c>
      <c r="P443" s="2" t="s">
        <v>531</v>
      </c>
      <c r="Q443" s="4"/>
      <c r="R443" s="102"/>
      <c r="S443" s="102"/>
      <c r="T443" s="3">
        <v>43418</v>
      </c>
      <c r="U443" s="3"/>
      <c r="V443" s="3"/>
      <c r="W443" s="3"/>
      <c r="X443" s="80" t="str">
        <f t="shared" si="66"/>
        <v/>
      </c>
      <c r="Y443" s="80" t="str">
        <f t="shared" si="67"/>
        <v>a</v>
      </c>
      <c r="Z443" s="2"/>
      <c r="AA443" s="77" t="str">
        <f t="shared" si="68"/>
        <v>Open (Progress)</v>
      </c>
      <c r="AB443" s="77">
        <f t="shared" si="61"/>
        <v>2018</v>
      </c>
      <c r="AC443" s="77" t="str">
        <f>IFERROR(VLOOKUP(IF($P443="","",MONTH($I443)),List!$I:$J,2,0),"")</f>
        <v>Oktober</v>
      </c>
      <c r="AD443" s="77" t="str">
        <f>IFERROR(VLOOKUP(F443,List!$D:$E,2,0),"")</f>
        <v>Audit Lembaga Sertifikasi</v>
      </c>
      <c r="AE443" s="78">
        <f t="shared" si="62"/>
        <v>0</v>
      </c>
      <c r="AF443" s="77" t="str">
        <f t="shared" si="63"/>
        <v>All</v>
      </c>
      <c r="AG443" s="77" t="str">
        <f t="shared" si="64"/>
        <v/>
      </c>
    </row>
    <row r="444" spans="1:33" s="72" customFormat="1" ht="99.75" x14ac:dyDescent="0.2">
      <c r="A444" s="67">
        <f t="shared" si="69"/>
        <v>439</v>
      </c>
      <c r="B444" s="76">
        <f>COUNTIF($F$6:$F444,$F444)</f>
        <v>41</v>
      </c>
      <c r="C444" s="76" t="str">
        <f t="shared" si="60"/>
        <v>41ALS</v>
      </c>
      <c r="D444" s="76">
        <f>COUNTIF($H$6:$H444,$H444)</f>
        <v>16</v>
      </c>
      <c r="E444" s="76" t="str">
        <f t="shared" si="65"/>
        <v>16HSE</v>
      </c>
      <c r="F444" s="2" t="s">
        <v>61</v>
      </c>
      <c r="G444" s="22" t="s">
        <v>1933</v>
      </c>
      <c r="H444" s="2" t="s">
        <v>32</v>
      </c>
      <c r="I444" s="3">
        <v>43388</v>
      </c>
      <c r="J444" s="2" t="s">
        <v>112</v>
      </c>
      <c r="K444" s="2" t="s">
        <v>1933</v>
      </c>
      <c r="L444" s="4"/>
      <c r="M444" s="4"/>
      <c r="N444" s="4" t="s">
        <v>571</v>
      </c>
      <c r="O444" s="2" t="s">
        <v>1928</v>
      </c>
      <c r="P444" s="2" t="s">
        <v>532</v>
      </c>
      <c r="Q444" s="4"/>
      <c r="R444" s="102"/>
      <c r="S444" s="102"/>
      <c r="T444" s="3">
        <v>43418</v>
      </c>
      <c r="U444" s="3"/>
      <c r="V444" s="3"/>
      <c r="W444" s="3"/>
      <c r="X444" s="80" t="str">
        <f t="shared" si="66"/>
        <v/>
      </c>
      <c r="Y444" s="80" t="str">
        <f t="shared" si="67"/>
        <v>a</v>
      </c>
      <c r="Z444" s="2"/>
      <c r="AA444" s="77" t="str">
        <f t="shared" si="68"/>
        <v>Open (Progress)</v>
      </c>
      <c r="AB444" s="77">
        <f t="shared" si="61"/>
        <v>2018</v>
      </c>
      <c r="AC444" s="77" t="str">
        <f>IFERROR(VLOOKUP(IF($P444="","",MONTH($I444)),List!$I:$J,2,0),"")</f>
        <v>Oktober</v>
      </c>
      <c r="AD444" s="77" t="str">
        <f>IFERROR(VLOOKUP(F444,List!$D:$E,2,0),"")</f>
        <v>Audit Lembaga Sertifikasi</v>
      </c>
      <c r="AE444" s="78">
        <f t="shared" si="62"/>
        <v>0</v>
      </c>
      <c r="AF444" s="77" t="str">
        <f t="shared" si="63"/>
        <v>All</v>
      </c>
      <c r="AG444" s="77" t="str">
        <f t="shared" si="64"/>
        <v/>
      </c>
    </row>
    <row r="445" spans="1:33" s="72" customFormat="1" ht="57" x14ac:dyDescent="0.2">
      <c r="A445" s="67">
        <f t="shared" si="69"/>
        <v>440</v>
      </c>
      <c r="B445" s="76">
        <f>COUNTIF($F$6:$F445,$F445)</f>
        <v>42</v>
      </c>
      <c r="C445" s="76" t="str">
        <f t="shared" si="60"/>
        <v>42ALS</v>
      </c>
      <c r="D445" s="76">
        <f>COUNTIF($H$6:$H445,$H445)</f>
        <v>17</v>
      </c>
      <c r="E445" s="76" t="str">
        <f t="shared" si="65"/>
        <v>17HSE</v>
      </c>
      <c r="F445" s="2" t="s">
        <v>61</v>
      </c>
      <c r="G445" s="22" t="s">
        <v>1933</v>
      </c>
      <c r="H445" s="2" t="s">
        <v>32</v>
      </c>
      <c r="I445" s="3">
        <v>43388</v>
      </c>
      <c r="J445" s="2" t="s">
        <v>112</v>
      </c>
      <c r="K445" s="2" t="s">
        <v>1933</v>
      </c>
      <c r="L445" s="4"/>
      <c r="M445" s="4"/>
      <c r="N445" s="4" t="s">
        <v>572</v>
      </c>
      <c r="O445" s="2" t="s">
        <v>1928</v>
      </c>
      <c r="P445" s="2" t="s">
        <v>533</v>
      </c>
      <c r="Q445" s="4"/>
      <c r="R445" s="102"/>
      <c r="S445" s="102"/>
      <c r="T445" s="3">
        <v>43418</v>
      </c>
      <c r="U445" s="3"/>
      <c r="V445" s="3"/>
      <c r="W445" s="3"/>
      <c r="X445" s="80" t="str">
        <f t="shared" si="66"/>
        <v/>
      </c>
      <c r="Y445" s="80" t="str">
        <f t="shared" si="67"/>
        <v>a</v>
      </c>
      <c r="Z445" s="2"/>
      <c r="AA445" s="77" t="str">
        <f t="shared" si="68"/>
        <v>Open (Progress)</v>
      </c>
      <c r="AB445" s="77">
        <f t="shared" si="61"/>
        <v>2018</v>
      </c>
      <c r="AC445" s="77" t="str">
        <f>IFERROR(VLOOKUP(IF($P445="","",MONTH($I445)),List!$I:$J,2,0),"")</f>
        <v>Oktober</v>
      </c>
      <c r="AD445" s="77" t="str">
        <f>IFERROR(VLOOKUP(F445,List!$D:$E,2,0),"")</f>
        <v>Audit Lembaga Sertifikasi</v>
      </c>
      <c r="AE445" s="78">
        <f t="shared" si="62"/>
        <v>0</v>
      </c>
      <c r="AF445" s="77" t="str">
        <f t="shared" si="63"/>
        <v>All</v>
      </c>
      <c r="AG445" s="77" t="str">
        <f t="shared" si="64"/>
        <v/>
      </c>
    </row>
    <row r="446" spans="1:33" s="72" customFormat="1" ht="31.5" x14ac:dyDescent="0.2">
      <c r="A446" s="67">
        <f t="shared" si="69"/>
        <v>441</v>
      </c>
      <c r="B446" s="76">
        <f>COUNTIF($F$6:$F446,$F446)</f>
        <v>43</v>
      </c>
      <c r="C446" s="76" t="str">
        <f t="shared" si="60"/>
        <v>43ALS</v>
      </c>
      <c r="D446" s="76">
        <f>COUNTIF($H$6:$H446,$H446)</f>
        <v>18</v>
      </c>
      <c r="E446" s="76" t="str">
        <f t="shared" si="65"/>
        <v>18HSE</v>
      </c>
      <c r="F446" s="2" t="s">
        <v>61</v>
      </c>
      <c r="G446" s="22" t="s">
        <v>1933</v>
      </c>
      <c r="H446" s="2" t="s">
        <v>32</v>
      </c>
      <c r="I446" s="3">
        <v>43388</v>
      </c>
      <c r="J446" s="2" t="s">
        <v>112</v>
      </c>
      <c r="K446" s="2" t="s">
        <v>1933</v>
      </c>
      <c r="L446" s="4"/>
      <c r="M446" s="4"/>
      <c r="N446" s="4" t="s">
        <v>573</v>
      </c>
      <c r="O446" s="2" t="s">
        <v>1928</v>
      </c>
      <c r="P446" s="2" t="s">
        <v>534</v>
      </c>
      <c r="Q446" s="4"/>
      <c r="R446" s="102"/>
      <c r="S446" s="102"/>
      <c r="T446" s="3">
        <v>43418</v>
      </c>
      <c r="U446" s="3"/>
      <c r="V446" s="3"/>
      <c r="W446" s="3"/>
      <c r="X446" s="80" t="str">
        <f t="shared" si="66"/>
        <v/>
      </c>
      <c r="Y446" s="80" t="str">
        <f t="shared" si="67"/>
        <v>a</v>
      </c>
      <c r="Z446" s="2"/>
      <c r="AA446" s="77" t="str">
        <f t="shared" si="68"/>
        <v>Open (Progress)</v>
      </c>
      <c r="AB446" s="77">
        <f t="shared" si="61"/>
        <v>2018</v>
      </c>
      <c r="AC446" s="77" t="str">
        <f>IFERROR(VLOOKUP(IF($P446="","",MONTH($I446)),List!$I:$J,2,0),"")</f>
        <v>Oktober</v>
      </c>
      <c r="AD446" s="77" t="str">
        <f>IFERROR(VLOOKUP(F446,List!$D:$E,2,0),"")</f>
        <v>Audit Lembaga Sertifikasi</v>
      </c>
      <c r="AE446" s="78">
        <f t="shared" si="62"/>
        <v>0</v>
      </c>
      <c r="AF446" s="77" t="str">
        <f t="shared" si="63"/>
        <v>All</v>
      </c>
      <c r="AG446" s="77" t="str">
        <f t="shared" si="64"/>
        <v/>
      </c>
    </row>
    <row r="447" spans="1:33" s="72" customFormat="1" ht="57" x14ac:dyDescent="0.2">
      <c r="A447" s="67">
        <f t="shared" si="69"/>
        <v>442</v>
      </c>
      <c r="B447" s="76">
        <f>COUNTIF($F$6:$F447,$F447)</f>
        <v>44</v>
      </c>
      <c r="C447" s="76" t="str">
        <f t="shared" si="60"/>
        <v>44ALS</v>
      </c>
      <c r="D447" s="76">
        <f>COUNTIF($H$6:$H447,$H447)</f>
        <v>19</v>
      </c>
      <c r="E447" s="76" t="str">
        <f t="shared" si="65"/>
        <v>19HSE</v>
      </c>
      <c r="F447" s="2" t="s">
        <v>61</v>
      </c>
      <c r="G447" s="22" t="s">
        <v>1933</v>
      </c>
      <c r="H447" s="2" t="s">
        <v>32</v>
      </c>
      <c r="I447" s="3">
        <v>43388</v>
      </c>
      <c r="J447" s="2" t="s">
        <v>112</v>
      </c>
      <c r="K447" s="2" t="s">
        <v>1933</v>
      </c>
      <c r="L447" s="4"/>
      <c r="M447" s="4"/>
      <c r="N447" s="4" t="s">
        <v>574</v>
      </c>
      <c r="O447" s="2" t="s">
        <v>1928</v>
      </c>
      <c r="P447" s="2" t="s">
        <v>535</v>
      </c>
      <c r="Q447" s="4"/>
      <c r="R447" s="102"/>
      <c r="S447" s="102"/>
      <c r="T447" s="3">
        <v>43418</v>
      </c>
      <c r="U447" s="3"/>
      <c r="V447" s="3"/>
      <c r="W447" s="3"/>
      <c r="X447" s="80" t="str">
        <f t="shared" si="66"/>
        <v/>
      </c>
      <c r="Y447" s="80" t="str">
        <f t="shared" si="67"/>
        <v>a</v>
      </c>
      <c r="Z447" s="2"/>
      <c r="AA447" s="77" t="str">
        <f t="shared" si="68"/>
        <v>Open (Progress)</v>
      </c>
      <c r="AB447" s="77">
        <f t="shared" si="61"/>
        <v>2018</v>
      </c>
      <c r="AC447" s="77" t="str">
        <f>IFERROR(VLOOKUP(IF($P447="","",MONTH($I447)),List!$I:$J,2,0),"")</f>
        <v>Oktober</v>
      </c>
      <c r="AD447" s="77" t="str">
        <f>IFERROR(VLOOKUP(F447,List!$D:$E,2,0),"")</f>
        <v>Audit Lembaga Sertifikasi</v>
      </c>
      <c r="AE447" s="78">
        <f t="shared" si="62"/>
        <v>0</v>
      </c>
      <c r="AF447" s="77" t="str">
        <f t="shared" si="63"/>
        <v>All</v>
      </c>
      <c r="AG447" s="77" t="str">
        <f t="shared" si="64"/>
        <v/>
      </c>
    </row>
    <row r="448" spans="1:33" s="72" customFormat="1" ht="47.25" x14ac:dyDescent="0.2">
      <c r="A448" s="67">
        <f t="shared" si="69"/>
        <v>443</v>
      </c>
      <c r="B448" s="76">
        <f>COUNTIF($F$6:$F448,$F448)</f>
        <v>45</v>
      </c>
      <c r="C448" s="76" t="str">
        <f t="shared" ref="C448:C511" si="70">$B448&amp;$F448</f>
        <v>45ALS</v>
      </c>
      <c r="D448" s="76">
        <f>COUNTIF($H$6:$H448,$H448)</f>
        <v>50</v>
      </c>
      <c r="E448" s="76" t="str">
        <f t="shared" si="65"/>
        <v>50Maintenance</v>
      </c>
      <c r="F448" s="2" t="s">
        <v>61</v>
      </c>
      <c r="G448" s="22" t="s">
        <v>1933</v>
      </c>
      <c r="H448" s="2" t="s">
        <v>29</v>
      </c>
      <c r="I448" s="3">
        <v>43388</v>
      </c>
      <c r="J448" s="2" t="s">
        <v>112</v>
      </c>
      <c r="K448" s="2" t="s">
        <v>1933</v>
      </c>
      <c r="L448" s="4"/>
      <c r="M448" s="4"/>
      <c r="N448" s="4" t="s">
        <v>575</v>
      </c>
      <c r="O448" s="2" t="s">
        <v>1928</v>
      </c>
      <c r="P448" s="2" t="s">
        <v>536</v>
      </c>
      <c r="Q448" s="4"/>
      <c r="R448" s="102"/>
      <c r="S448" s="102"/>
      <c r="T448" s="3">
        <v>43418</v>
      </c>
      <c r="U448" s="3"/>
      <c r="V448" s="3"/>
      <c r="W448" s="3"/>
      <c r="X448" s="80" t="str">
        <f t="shared" si="66"/>
        <v/>
      </c>
      <c r="Y448" s="80" t="str">
        <f t="shared" si="67"/>
        <v>a</v>
      </c>
      <c r="Z448" s="2"/>
      <c r="AA448" s="77" t="str">
        <f t="shared" si="68"/>
        <v>Open (Progress)</v>
      </c>
      <c r="AB448" s="77">
        <f t="shared" ref="AB448:AB511" si="71">IF($P448="","",YEAR($I448))</f>
        <v>2018</v>
      </c>
      <c r="AC448" s="77" t="str">
        <f>IFERROR(VLOOKUP(IF($P448="","",MONTH($I448)),List!$I:$J,2,0),"")</f>
        <v>Oktober</v>
      </c>
      <c r="AD448" s="77" t="str">
        <f>IFERROR(VLOOKUP(F448,List!$D:$E,2,0),"")</f>
        <v>Audit Lembaga Sertifikasi</v>
      </c>
      <c r="AE448" s="78">
        <f t="shared" ref="AE448:AE511" si="72">IF($AA448="Close",IF(COUNTA($T448:$V448)=1,1,IF(COUNTA($T448:$V448)=2,0.5,0%)),0)</f>
        <v>0</v>
      </c>
      <c r="AF448" s="77" t="str">
        <f t="shared" ref="AF448:AF511" si="73">IF(AC448="","","All")</f>
        <v>All</v>
      </c>
      <c r="AG448" s="77" t="str">
        <f t="shared" ref="AG448:AG511" si="74">IF(W448="","",IF(AA448="Close",IF(COUNTA($T448:$V448)=1,"Open (Progress)",IF(COUNTA($T448:$V448)=2,"Reschedule 1x",IF(COUNTA($T448:$V448)=3,"Reschedule 2x","")))))</f>
        <v/>
      </c>
    </row>
    <row r="449" spans="1:33" s="72" customFormat="1" ht="57" x14ac:dyDescent="0.2">
      <c r="A449" s="67">
        <f t="shared" si="69"/>
        <v>444</v>
      </c>
      <c r="B449" s="76">
        <f>COUNTIF($F$6:$F449,$F449)</f>
        <v>46</v>
      </c>
      <c r="C449" s="76" t="str">
        <f t="shared" si="70"/>
        <v>46ALS</v>
      </c>
      <c r="D449" s="76">
        <f>COUNTIF($H$6:$H449,$H449)</f>
        <v>51</v>
      </c>
      <c r="E449" s="76" t="str">
        <f t="shared" ref="E449:E512" si="75">$D449&amp;$H449</f>
        <v>51Maintenance</v>
      </c>
      <c r="F449" s="2" t="s">
        <v>61</v>
      </c>
      <c r="G449" s="22" t="s">
        <v>1933</v>
      </c>
      <c r="H449" s="2" t="s">
        <v>29</v>
      </c>
      <c r="I449" s="3">
        <v>43388</v>
      </c>
      <c r="J449" s="2" t="s">
        <v>112</v>
      </c>
      <c r="K449" s="2" t="s">
        <v>1933</v>
      </c>
      <c r="L449" s="4"/>
      <c r="M449" s="4"/>
      <c r="N449" s="4" t="s">
        <v>576</v>
      </c>
      <c r="O449" s="2" t="s">
        <v>1928</v>
      </c>
      <c r="P449" s="2" t="s">
        <v>537</v>
      </c>
      <c r="Q449" s="4"/>
      <c r="R449" s="102"/>
      <c r="S449" s="102"/>
      <c r="T449" s="3">
        <v>43418</v>
      </c>
      <c r="U449" s="3"/>
      <c r="V449" s="3"/>
      <c r="W449" s="3"/>
      <c r="X449" s="80" t="str">
        <f t="shared" si="66"/>
        <v/>
      </c>
      <c r="Y449" s="80" t="str">
        <f t="shared" si="67"/>
        <v>a</v>
      </c>
      <c r="Z449" s="2"/>
      <c r="AA449" s="77" t="str">
        <f t="shared" si="68"/>
        <v>Open (Progress)</v>
      </c>
      <c r="AB449" s="77">
        <f t="shared" si="71"/>
        <v>2018</v>
      </c>
      <c r="AC449" s="77" t="str">
        <f>IFERROR(VLOOKUP(IF($P449="","",MONTH($I449)),List!$I:$J,2,0),"")</f>
        <v>Oktober</v>
      </c>
      <c r="AD449" s="77" t="str">
        <f>IFERROR(VLOOKUP(F449,List!$D:$E,2,0),"")</f>
        <v>Audit Lembaga Sertifikasi</v>
      </c>
      <c r="AE449" s="78">
        <f t="shared" si="72"/>
        <v>0</v>
      </c>
      <c r="AF449" s="77" t="str">
        <f t="shared" si="73"/>
        <v>All</v>
      </c>
      <c r="AG449" s="77" t="str">
        <f t="shared" si="74"/>
        <v/>
      </c>
    </row>
    <row r="450" spans="1:33" s="72" customFormat="1" ht="47.25" x14ac:dyDescent="0.2">
      <c r="A450" s="67">
        <f t="shared" si="69"/>
        <v>445</v>
      </c>
      <c r="B450" s="76">
        <f>COUNTIF($F$6:$F450,$F450)</f>
        <v>47</v>
      </c>
      <c r="C450" s="76" t="str">
        <f t="shared" si="70"/>
        <v>47ALS</v>
      </c>
      <c r="D450" s="76">
        <f>COUNTIF($H$6:$H450,$H450)</f>
        <v>52</v>
      </c>
      <c r="E450" s="76" t="str">
        <f t="shared" si="75"/>
        <v>52Maintenance</v>
      </c>
      <c r="F450" s="2" t="s">
        <v>61</v>
      </c>
      <c r="G450" s="22" t="s">
        <v>1933</v>
      </c>
      <c r="H450" s="2" t="s">
        <v>29</v>
      </c>
      <c r="I450" s="3">
        <v>43388</v>
      </c>
      <c r="J450" s="2" t="s">
        <v>112</v>
      </c>
      <c r="K450" s="2" t="s">
        <v>1933</v>
      </c>
      <c r="L450" s="4"/>
      <c r="M450" s="4"/>
      <c r="N450" s="4" t="s">
        <v>577</v>
      </c>
      <c r="O450" s="2" t="s">
        <v>1928</v>
      </c>
      <c r="P450" s="2" t="s">
        <v>538</v>
      </c>
      <c r="Q450" s="4"/>
      <c r="R450" s="102"/>
      <c r="S450" s="102"/>
      <c r="T450" s="3">
        <v>43418</v>
      </c>
      <c r="U450" s="3"/>
      <c r="V450" s="3"/>
      <c r="W450" s="3"/>
      <c r="X450" s="80" t="str">
        <f t="shared" si="66"/>
        <v/>
      </c>
      <c r="Y450" s="80" t="str">
        <f t="shared" si="67"/>
        <v>a</v>
      </c>
      <c r="Z450" s="2"/>
      <c r="AA450" s="77" t="str">
        <f t="shared" si="68"/>
        <v>Open (Progress)</v>
      </c>
      <c r="AB450" s="77">
        <f t="shared" si="71"/>
        <v>2018</v>
      </c>
      <c r="AC450" s="77" t="str">
        <f>IFERROR(VLOOKUP(IF($P450="","",MONTH($I450)),List!$I:$J,2,0),"")</f>
        <v>Oktober</v>
      </c>
      <c r="AD450" s="77" t="str">
        <f>IFERROR(VLOOKUP(F450,List!$D:$E,2,0),"")</f>
        <v>Audit Lembaga Sertifikasi</v>
      </c>
      <c r="AE450" s="78">
        <f t="shared" si="72"/>
        <v>0</v>
      </c>
      <c r="AF450" s="77" t="str">
        <f t="shared" si="73"/>
        <v>All</v>
      </c>
      <c r="AG450" s="77" t="str">
        <f t="shared" si="74"/>
        <v/>
      </c>
    </row>
    <row r="451" spans="1:33" s="72" customFormat="1" ht="47.25" x14ac:dyDescent="0.2">
      <c r="A451" s="67">
        <f t="shared" si="69"/>
        <v>446</v>
      </c>
      <c r="B451" s="76">
        <f>COUNTIF($F$6:$F451,$F451)</f>
        <v>48</v>
      </c>
      <c r="C451" s="76" t="str">
        <f t="shared" si="70"/>
        <v>48ALS</v>
      </c>
      <c r="D451" s="76">
        <f>COUNTIF($H$6:$H451,$H451)</f>
        <v>53</v>
      </c>
      <c r="E451" s="76" t="str">
        <f t="shared" si="75"/>
        <v>53Maintenance</v>
      </c>
      <c r="F451" s="2" t="s">
        <v>61</v>
      </c>
      <c r="G451" s="22" t="s">
        <v>1933</v>
      </c>
      <c r="H451" s="2" t="s">
        <v>29</v>
      </c>
      <c r="I451" s="3">
        <v>43388</v>
      </c>
      <c r="J451" s="2" t="s">
        <v>112</v>
      </c>
      <c r="K451" s="2" t="s">
        <v>1933</v>
      </c>
      <c r="L451" s="4"/>
      <c r="M451" s="4"/>
      <c r="N451" s="4" t="s">
        <v>578</v>
      </c>
      <c r="O451" s="2" t="s">
        <v>1928</v>
      </c>
      <c r="P451" s="2" t="s">
        <v>539</v>
      </c>
      <c r="Q451" s="4"/>
      <c r="R451" s="102"/>
      <c r="S451" s="102"/>
      <c r="T451" s="3">
        <v>43418</v>
      </c>
      <c r="U451" s="3"/>
      <c r="V451" s="3"/>
      <c r="W451" s="3"/>
      <c r="X451" s="80" t="str">
        <f t="shared" si="66"/>
        <v/>
      </c>
      <c r="Y451" s="80" t="str">
        <f t="shared" si="67"/>
        <v>a</v>
      </c>
      <c r="Z451" s="2"/>
      <c r="AA451" s="77" t="str">
        <f t="shared" si="68"/>
        <v>Open (Progress)</v>
      </c>
      <c r="AB451" s="77">
        <f t="shared" si="71"/>
        <v>2018</v>
      </c>
      <c r="AC451" s="77" t="str">
        <f>IFERROR(VLOOKUP(IF($P451="","",MONTH($I451)),List!$I:$J,2,0),"")</f>
        <v>Oktober</v>
      </c>
      <c r="AD451" s="77" t="str">
        <f>IFERROR(VLOOKUP(F451,List!$D:$E,2,0),"")</f>
        <v>Audit Lembaga Sertifikasi</v>
      </c>
      <c r="AE451" s="78">
        <f t="shared" si="72"/>
        <v>0</v>
      </c>
      <c r="AF451" s="77" t="str">
        <f t="shared" si="73"/>
        <v>All</v>
      </c>
      <c r="AG451" s="77" t="str">
        <f t="shared" si="74"/>
        <v/>
      </c>
    </row>
    <row r="452" spans="1:33" s="72" customFormat="1" ht="47.25" x14ac:dyDescent="0.2">
      <c r="A452" s="67">
        <f t="shared" si="69"/>
        <v>447</v>
      </c>
      <c r="B452" s="76">
        <f>COUNTIF($F$6:$F452,$F452)</f>
        <v>49</v>
      </c>
      <c r="C452" s="76" t="str">
        <f t="shared" si="70"/>
        <v>49ALS</v>
      </c>
      <c r="D452" s="76">
        <f>COUNTIF($H$6:$H452,$H452)</f>
        <v>54</v>
      </c>
      <c r="E452" s="76" t="str">
        <f t="shared" si="75"/>
        <v>54Maintenance</v>
      </c>
      <c r="F452" s="2" t="s">
        <v>61</v>
      </c>
      <c r="G452" s="22" t="s">
        <v>1933</v>
      </c>
      <c r="H452" s="2" t="s">
        <v>29</v>
      </c>
      <c r="I452" s="3">
        <v>43388</v>
      </c>
      <c r="J452" s="2" t="s">
        <v>112</v>
      </c>
      <c r="K452" s="2" t="s">
        <v>1933</v>
      </c>
      <c r="L452" s="4"/>
      <c r="M452" s="4"/>
      <c r="N452" s="4" t="s">
        <v>579</v>
      </c>
      <c r="O452" s="2" t="s">
        <v>1928</v>
      </c>
      <c r="P452" s="2" t="s">
        <v>540</v>
      </c>
      <c r="Q452" s="4"/>
      <c r="R452" s="102"/>
      <c r="S452" s="102"/>
      <c r="T452" s="3">
        <v>43418</v>
      </c>
      <c r="U452" s="3"/>
      <c r="V452" s="3"/>
      <c r="W452" s="3"/>
      <c r="X452" s="80" t="str">
        <f t="shared" si="66"/>
        <v/>
      </c>
      <c r="Y452" s="80" t="str">
        <f t="shared" si="67"/>
        <v>a</v>
      </c>
      <c r="Z452" s="2"/>
      <c r="AA452" s="77" t="str">
        <f t="shared" si="68"/>
        <v>Open (Progress)</v>
      </c>
      <c r="AB452" s="77">
        <f t="shared" si="71"/>
        <v>2018</v>
      </c>
      <c r="AC452" s="77" t="str">
        <f>IFERROR(VLOOKUP(IF($P452="","",MONTH($I452)),List!$I:$J,2,0),"")</f>
        <v>Oktober</v>
      </c>
      <c r="AD452" s="77" t="str">
        <f>IFERROR(VLOOKUP(F452,List!$D:$E,2,0),"")</f>
        <v>Audit Lembaga Sertifikasi</v>
      </c>
      <c r="AE452" s="78">
        <f t="shared" si="72"/>
        <v>0</v>
      </c>
      <c r="AF452" s="77" t="str">
        <f t="shared" si="73"/>
        <v>All</v>
      </c>
      <c r="AG452" s="77" t="str">
        <f t="shared" si="74"/>
        <v/>
      </c>
    </row>
    <row r="453" spans="1:33" s="72" customFormat="1" ht="47.25" x14ac:dyDescent="0.2">
      <c r="A453" s="67">
        <f t="shared" si="69"/>
        <v>448</v>
      </c>
      <c r="B453" s="76">
        <f>COUNTIF($F$6:$F453,$F453)</f>
        <v>50</v>
      </c>
      <c r="C453" s="76" t="str">
        <f t="shared" si="70"/>
        <v>50ALS</v>
      </c>
      <c r="D453" s="76">
        <f>COUNTIF($H$6:$H453,$H453)</f>
        <v>55</v>
      </c>
      <c r="E453" s="76" t="str">
        <f t="shared" si="75"/>
        <v>55Maintenance</v>
      </c>
      <c r="F453" s="2" t="s">
        <v>61</v>
      </c>
      <c r="G453" s="22" t="s">
        <v>1933</v>
      </c>
      <c r="H453" s="2" t="s">
        <v>29</v>
      </c>
      <c r="I453" s="3">
        <v>43388</v>
      </c>
      <c r="J453" s="2" t="s">
        <v>112</v>
      </c>
      <c r="K453" s="2" t="s">
        <v>1933</v>
      </c>
      <c r="L453" s="4"/>
      <c r="M453" s="4"/>
      <c r="N453" s="4" t="s">
        <v>580</v>
      </c>
      <c r="O453" s="2" t="s">
        <v>1928</v>
      </c>
      <c r="P453" s="2" t="s">
        <v>541</v>
      </c>
      <c r="Q453" s="4"/>
      <c r="R453" s="102"/>
      <c r="S453" s="102"/>
      <c r="T453" s="3">
        <v>43418</v>
      </c>
      <c r="U453" s="3"/>
      <c r="V453" s="3"/>
      <c r="W453" s="3"/>
      <c r="X453" s="80" t="str">
        <f t="shared" si="66"/>
        <v/>
      </c>
      <c r="Y453" s="80" t="str">
        <f t="shared" si="67"/>
        <v>a</v>
      </c>
      <c r="Z453" s="2"/>
      <c r="AA453" s="77" t="str">
        <f t="shared" si="68"/>
        <v>Open (Progress)</v>
      </c>
      <c r="AB453" s="77">
        <f t="shared" si="71"/>
        <v>2018</v>
      </c>
      <c r="AC453" s="77" t="str">
        <f>IFERROR(VLOOKUP(IF($P453="","",MONTH($I453)),List!$I:$J,2,0),"")</f>
        <v>Oktober</v>
      </c>
      <c r="AD453" s="77" t="str">
        <f>IFERROR(VLOOKUP(F453,List!$D:$E,2,0),"")</f>
        <v>Audit Lembaga Sertifikasi</v>
      </c>
      <c r="AE453" s="78">
        <f t="shared" si="72"/>
        <v>0</v>
      </c>
      <c r="AF453" s="77" t="str">
        <f t="shared" si="73"/>
        <v>All</v>
      </c>
      <c r="AG453" s="77" t="str">
        <f t="shared" si="74"/>
        <v/>
      </c>
    </row>
    <row r="454" spans="1:33" s="72" customFormat="1" ht="85.5" x14ac:dyDescent="0.2">
      <c r="A454" s="67">
        <f t="shared" si="69"/>
        <v>449</v>
      </c>
      <c r="B454" s="76">
        <f>COUNTIF($F$6:$F454,$F454)</f>
        <v>51</v>
      </c>
      <c r="C454" s="76" t="str">
        <f t="shared" si="70"/>
        <v>51ALS</v>
      </c>
      <c r="D454" s="76">
        <f>COUNTIF($H$6:$H454,$H454)</f>
        <v>56</v>
      </c>
      <c r="E454" s="76" t="str">
        <f t="shared" si="75"/>
        <v>56Maintenance</v>
      </c>
      <c r="F454" s="2" t="s">
        <v>61</v>
      </c>
      <c r="G454" s="22" t="s">
        <v>1933</v>
      </c>
      <c r="H454" s="2" t="s">
        <v>29</v>
      </c>
      <c r="I454" s="3">
        <v>43388</v>
      </c>
      <c r="J454" s="2" t="s">
        <v>112</v>
      </c>
      <c r="K454" s="2" t="s">
        <v>1933</v>
      </c>
      <c r="L454" s="4"/>
      <c r="M454" s="4"/>
      <c r="N454" s="4" t="s">
        <v>581</v>
      </c>
      <c r="O454" s="2" t="s">
        <v>1928</v>
      </c>
      <c r="P454" s="2" t="s">
        <v>542</v>
      </c>
      <c r="Q454" s="4"/>
      <c r="R454" s="102"/>
      <c r="S454" s="102"/>
      <c r="T454" s="3">
        <v>43418</v>
      </c>
      <c r="U454" s="3"/>
      <c r="V454" s="3"/>
      <c r="W454" s="3"/>
      <c r="X454" s="80" t="str">
        <f t="shared" ref="X454:X517" si="76">IF(W454="","",IF(W454&gt;0,"a",""))</f>
        <v/>
      </c>
      <c r="Y454" s="80" t="str">
        <f t="shared" ref="Y454:Y517" si="77">IF(P454="","",IF(W454&gt;0,"","a"))</f>
        <v>a</v>
      </c>
      <c r="Z454" s="2"/>
      <c r="AA454" s="77" t="str">
        <f t="shared" ref="AA454:AA517" si="78">IF($P454="","",IF(COUNT($T454:$W454)=0,"Belum Ada Tanggal Target",IF(W454&gt;0,"Close",IF(COUNTA($T454:$V454)=1,"Open (Progress)",IF(COUNTA($T454:$V454)=2,"Reschedule 1x",IF(COUNTA($T454:$V454)=3,"Reschedule 2x"))))))</f>
        <v>Open (Progress)</v>
      </c>
      <c r="AB454" s="77">
        <f t="shared" si="71"/>
        <v>2018</v>
      </c>
      <c r="AC454" s="77" t="str">
        <f>IFERROR(VLOOKUP(IF($P454="","",MONTH($I454)),List!$I:$J,2,0),"")</f>
        <v>Oktober</v>
      </c>
      <c r="AD454" s="77" t="str">
        <f>IFERROR(VLOOKUP(F454,List!$D:$E,2,0),"")</f>
        <v>Audit Lembaga Sertifikasi</v>
      </c>
      <c r="AE454" s="78">
        <f t="shared" si="72"/>
        <v>0</v>
      </c>
      <c r="AF454" s="77" t="str">
        <f t="shared" si="73"/>
        <v>All</v>
      </c>
      <c r="AG454" s="77" t="str">
        <f t="shared" si="74"/>
        <v/>
      </c>
    </row>
    <row r="455" spans="1:33" s="72" customFormat="1" ht="47.25" x14ac:dyDescent="0.2">
      <c r="A455" s="67">
        <f t="shared" si="69"/>
        <v>450</v>
      </c>
      <c r="B455" s="76">
        <f>COUNTIF($F$6:$F455,$F455)</f>
        <v>52</v>
      </c>
      <c r="C455" s="76" t="str">
        <f t="shared" si="70"/>
        <v>52ALS</v>
      </c>
      <c r="D455" s="76">
        <f>COUNTIF($H$6:$H455,$H455)</f>
        <v>57</v>
      </c>
      <c r="E455" s="76" t="str">
        <f t="shared" si="75"/>
        <v>57Maintenance</v>
      </c>
      <c r="F455" s="2" t="s">
        <v>61</v>
      </c>
      <c r="G455" s="22" t="s">
        <v>1933</v>
      </c>
      <c r="H455" s="2" t="s">
        <v>29</v>
      </c>
      <c r="I455" s="3">
        <v>43388</v>
      </c>
      <c r="J455" s="2" t="s">
        <v>112</v>
      </c>
      <c r="K455" s="2" t="s">
        <v>1933</v>
      </c>
      <c r="L455" s="4"/>
      <c r="M455" s="4"/>
      <c r="N455" s="4" t="s">
        <v>582</v>
      </c>
      <c r="O455" s="2" t="s">
        <v>1928</v>
      </c>
      <c r="P455" s="2" t="s">
        <v>543</v>
      </c>
      <c r="Q455" s="4"/>
      <c r="R455" s="102"/>
      <c r="S455" s="102"/>
      <c r="T455" s="3">
        <v>43418</v>
      </c>
      <c r="U455" s="3"/>
      <c r="V455" s="3"/>
      <c r="W455" s="3"/>
      <c r="X455" s="80" t="str">
        <f t="shared" si="76"/>
        <v/>
      </c>
      <c r="Y455" s="80" t="str">
        <f t="shared" si="77"/>
        <v>a</v>
      </c>
      <c r="Z455" s="2"/>
      <c r="AA455" s="77" t="str">
        <f t="shared" si="78"/>
        <v>Open (Progress)</v>
      </c>
      <c r="AB455" s="77">
        <f t="shared" si="71"/>
        <v>2018</v>
      </c>
      <c r="AC455" s="77" t="str">
        <f>IFERROR(VLOOKUP(IF($P455="","",MONTH($I455)),List!$I:$J,2,0),"")</f>
        <v>Oktober</v>
      </c>
      <c r="AD455" s="77" t="str">
        <f>IFERROR(VLOOKUP(F455,List!$D:$E,2,0),"")</f>
        <v>Audit Lembaga Sertifikasi</v>
      </c>
      <c r="AE455" s="78">
        <f t="shared" si="72"/>
        <v>0</v>
      </c>
      <c r="AF455" s="77" t="str">
        <f t="shared" si="73"/>
        <v>All</v>
      </c>
      <c r="AG455" s="77" t="str">
        <f t="shared" si="74"/>
        <v/>
      </c>
    </row>
    <row r="456" spans="1:33" s="72" customFormat="1" ht="47.25" x14ac:dyDescent="0.2">
      <c r="A456" s="67">
        <f t="shared" ref="A456:A519" si="79">A455+1</f>
        <v>451</v>
      </c>
      <c r="B456" s="76">
        <f>COUNTIF($F$6:$F456,$F456)</f>
        <v>53</v>
      </c>
      <c r="C456" s="76" t="str">
        <f t="shared" si="70"/>
        <v>53ALS</v>
      </c>
      <c r="D456" s="76">
        <f>COUNTIF($H$6:$H456,$H456)</f>
        <v>58</v>
      </c>
      <c r="E456" s="76" t="str">
        <f t="shared" si="75"/>
        <v>58Maintenance</v>
      </c>
      <c r="F456" s="2" t="s">
        <v>61</v>
      </c>
      <c r="G456" s="22" t="s">
        <v>1933</v>
      </c>
      <c r="H456" s="2" t="s">
        <v>29</v>
      </c>
      <c r="I456" s="3">
        <v>43388</v>
      </c>
      <c r="J456" s="2" t="s">
        <v>112</v>
      </c>
      <c r="K456" s="2" t="s">
        <v>1933</v>
      </c>
      <c r="L456" s="4"/>
      <c r="M456" s="4"/>
      <c r="N456" s="4" t="s">
        <v>583</v>
      </c>
      <c r="O456" s="2" t="s">
        <v>1928</v>
      </c>
      <c r="P456" s="2" t="s">
        <v>544</v>
      </c>
      <c r="Q456" s="4"/>
      <c r="R456" s="102"/>
      <c r="S456" s="102"/>
      <c r="T456" s="3">
        <v>43418</v>
      </c>
      <c r="U456" s="3"/>
      <c r="V456" s="3"/>
      <c r="W456" s="3"/>
      <c r="X456" s="80" t="str">
        <f t="shared" si="76"/>
        <v/>
      </c>
      <c r="Y456" s="80" t="str">
        <f t="shared" si="77"/>
        <v>a</v>
      </c>
      <c r="Z456" s="2"/>
      <c r="AA456" s="77" t="str">
        <f t="shared" si="78"/>
        <v>Open (Progress)</v>
      </c>
      <c r="AB456" s="77">
        <f t="shared" si="71"/>
        <v>2018</v>
      </c>
      <c r="AC456" s="77" t="str">
        <f>IFERROR(VLOOKUP(IF($P456="","",MONTH($I456)),List!$I:$J,2,0),"")</f>
        <v>Oktober</v>
      </c>
      <c r="AD456" s="77" t="str">
        <f>IFERROR(VLOOKUP(F456,List!$D:$E,2,0),"")</f>
        <v>Audit Lembaga Sertifikasi</v>
      </c>
      <c r="AE456" s="78">
        <f t="shared" si="72"/>
        <v>0</v>
      </c>
      <c r="AF456" s="77" t="str">
        <f t="shared" si="73"/>
        <v>All</v>
      </c>
      <c r="AG456" s="77" t="str">
        <f t="shared" si="74"/>
        <v/>
      </c>
    </row>
    <row r="457" spans="1:33" s="72" customFormat="1" ht="47.25" x14ac:dyDescent="0.2">
      <c r="A457" s="67">
        <f t="shared" si="79"/>
        <v>452</v>
      </c>
      <c r="B457" s="76">
        <f>COUNTIF($F$6:$F457,$F457)</f>
        <v>54</v>
      </c>
      <c r="C457" s="76" t="str">
        <f t="shared" si="70"/>
        <v>54ALS</v>
      </c>
      <c r="D457" s="76">
        <f>COUNTIF($H$6:$H457,$H457)</f>
        <v>59</v>
      </c>
      <c r="E457" s="76" t="str">
        <f t="shared" si="75"/>
        <v>59Maintenance</v>
      </c>
      <c r="F457" s="2" t="s">
        <v>61</v>
      </c>
      <c r="G457" s="22" t="s">
        <v>1933</v>
      </c>
      <c r="H457" s="2" t="s">
        <v>29</v>
      </c>
      <c r="I457" s="3">
        <v>43388</v>
      </c>
      <c r="J457" s="2" t="s">
        <v>112</v>
      </c>
      <c r="K457" s="2" t="s">
        <v>1933</v>
      </c>
      <c r="L457" s="4"/>
      <c r="M457" s="4"/>
      <c r="N457" s="4" t="s">
        <v>584</v>
      </c>
      <c r="O457" s="2" t="s">
        <v>1928</v>
      </c>
      <c r="P457" s="2" t="s">
        <v>545</v>
      </c>
      <c r="Q457" s="4"/>
      <c r="R457" s="102"/>
      <c r="S457" s="102"/>
      <c r="T457" s="3">
        <v>43418</v>
      </c>
      <c r="U457" s="3"/>
      <c r="V457" s="3"/>
      <c r="W457" s="3"/>
      <c r="X457" s="80" t="str">
        <f t="shared" si="76"/>
        <v/>
      </c>
      <c r="Y457" s="80" t="str">
        <f t="shared" si="77"/>
        <v>a</v>
      </c>
      <c r="Z457" s="2"/>
      <c r="AA457" s="77" t="str">
        <f t="shared" si="78"/>
        <v>Open (Progress)</v>
      </c>
      <c r="AB457" s="77">
        <f t="shared" si="71"/>
        <v>2018</v>
      </c>
      <c r="AC457" s="77" t="str">
        <f>IFERROR(VLOOKUP(IF($P457="","",MONTH($I457)),List!$I:$J,2,0),"")</f>
        <v>Oktober</v>
      </c>
      <c r="AD457" s="77" t="str">
        <f>IFERROR(VLOOKUP(F457,List!$D:$E,2,0),"")</f>
        <v>Audit Lembaga Sertifikasi</v>
      </c>
      <c r="AE457" s="78">
        <f t="shared" si="72"/>
        <v>0</v>
      </c>
      <c r="AF457" s="77" t="str">
        <f t="shared" si="73"/>
        <v>All</v>
      </c>
      <c r="AG457" s="77" t="str">
        <f t="shared" si="74"/>
        <v/>
      </c>
    </row>
    <row r="458" spans="1:33" s="72" customFormat="1" ht="47.25" x14ac:dyDescent="0.2">
      <c r="A458" s="67">
        <f t="shared" si="79"/>
        <v>453</v>
      </c>
      <c r="B458" s="76">
        <f>COUNTIF($F$6:$F458,$F458)</f>
        <v>55</v>
      </c>
      <c r="C458" s="76" t="str">
        <f t="shared" si="70"/>
        <v>55ALS</v>
      </c>
      <c r="D458" s="76">
        <f>COUNTIF($H$6:$H458,$H458)</f>
        <v>60</v>
      </c>
      <c r="E458" s="76" t="str">
        <f t="shared" si="75"/>
        <v>60Maintenance</v>
      </c>
      <c r="F458" s="2" t="s">
        <v>61</v>
      </c>
      <c r="G458" s="22" t="s">
        <v>1933</v>
      </c>
      <c r="H458" s="2" t="s">
        <v>29</v>
      </c>
      <c r="I458" s="3">
        <v>43388</v>
      </c>
      <c r="J458" s="2" t="s">
        <v>112</v>
      </c>
      <c r="K458" s="2" t="s">
        <v>1933</v>
      </c>
      <c r="L458" s="4"/>
      <c r="M458" s="4"/>
      <c r="N458" s="4" t="s">
        <v>585</v>
      </c>
      <c r="O458" s="2" t="s">
        <v>1928</v>
      </c>
      <c r="P458" s="2" t="s">
        <v>546</v>
      </c>
      <c r="Q458" s="4"/>
      <c r="R458" s="102"/>
      <c r="S458" s="102"/>
      <c r="T458" s="3">
        <v>43418</v>
      </c>
      <c r="U458" s="3"/>
      <c r="V458" s="3"/>
      <c r="W458" s="3"/>
      <c r="X458" s="80" t="str">
        <f t="shared" si="76"/>
        <v/>
      </c>
      <c r="Y458" s="80" t="str">
        <f t="shared" si="77"/>
        <v>a</v>
      </c>
      <c r="Z458" s="2"/>
      <c r="AA458" s="77" t="str">
        <f t="shared" si="78"/>
        <v>Open (Progress)</v>
      </c>
      <c r="AB458" s="77">
        <f t="shared" si="71"/>
        <v>2018</v>
      </c>
      <c r="AC458" s="77" t="str">
        <f>IFERROR(VLOOKUP(IF($P458="","",MONTH($I458)),List!$I:$J,2,0),"")</f>
        <v>Oktober</v>
      </c>
      <c r="AD458" s="77" t="str">
        <f>IFERROR(VLOOKUP(F458,List!$D:$E,2,0),"")</f>
        <v>Audit Lembaga Sertifikasi</v>
      </c>
      <c r="AE458" s="78">
        <f t="shared" si="72"/>
        <v>0</v>
      </c>
      <c r="AF458" s="77" t="str">
        <f t="shared" si="73"/>
        <v>All</v>
      </c>
      <c r="AG458" s="77" t="str">
        <f t="shared" si="74"/>
        <v/>
      </c>
    </row>
    <row r="459" spans="1:33" s="72" customFormat="1" ht="57" x14ac:dyDescent="0.2">
      <c r="A459" s="67">
        <f t="shared" si="79"/>
        <v>454</v>
      </c>
      <c r="B459" s="76">
        <f>COUNTIF($F$6:$F459,$F459)</f>
        <v>56</v>
      </c>
      <c r="C459" s="76" t="str">
        <f t="shared" si="70"/>
        <v>56ALS</v>
      </c>
      <c r="D459" s="76">
        <f>COUNTIF($H$6:$H459,$H459)</f>
        <v>61</v>
      </c>
      <c r="E459" s="76" t="str">
        <f t="shared" si="75"/>
        <v>61Maintenance</v>
      </c>
      <c r="F459" s="2" t="s">
        <v>61</v>
      </c>
      <c r="G459" s="22" t="s">
        <v>1933</v>
      </c>
      <c r="H459" s="2" t="s">
        <v>29</v>
      </c>
      <c r="I459" s="3">
        <v>43388</v>
      </c>
      <c r="J459" s="2" t="s">
        <v>112</v>
      </c>
      <c r="K459" s="2" t="s">
        <v>1933</v>
      </c>
      <c r="L459" s="4"/>
      <c r="M459" s="4"/>
      <c r="N459" s="4" t="s">
        <v>586</v>
      </c>
      <c r="O459" s="2" t="s">
        <v>1928</v>
      </c>
      <c r="P459" s="2" t="s">
        <v>547</v>
      </c>
      <c r="Q459" s="4"/>
      <c r="R459" s="102"/>
      <c r="S459" s="102"/>
      <c r="T459" s="3">
        <v>43418</v>
      </c>
      <c r="U459" s="3"/>
      <c r="V459" s="3"/>
      <c r="W459" s="3"/>
      <c r="X459" s="80" t="str">
        <f t="shared" si="76"/>
        <v/>
      </c>
      <c r="Y459" s="80" t="str">
        <f t="shared" si="77"/>
        <v>a</v>
      </c>
      <c r="Z459" s="2"/>
      <c r="AA459" s="77" t="str">
        <f t="shared" si="78"/>
        <v>Open (Progress)</v>
      </c>
      <c r="AB459" s="77">
        <f t="shared" si="71"/>
        <v>2018</v>
      </c>
      <c r="AC459" s="77" t="str">
        <f>IFERROR(VLOOKUP(IF($P459="","",MONTH($I459)),List!$I:$J,2,0),"")</f>
        <v>Oktober</v>
      </c>
      <c r="AD459" s="77" t="str">
        <f>IFERROR(VLOOKUP(F459,List!$D:$E,2,0),"")</f>
        <v>Audit Lembaga Sertifikasi</v>
      </c>
      <c r="AE459" s="78">
        <f t="shared" si="72"/>
        <v>0</v>
      </c>
      <c r="AF459" s="77" t="str">
        <f t="shared" si="73"/>
        <v>All</v>
      </c>
      <c r="AG459" s="77" t="str">
        <f t="shared" si="74"/>
        <v/>
      </c>
    </row>
    <row r="460" spans="1:33" s="72" customFormat="1" ht="47.25" x14ac:dyDescent="0.2">
      <c r="A460" s="67">
        <f t="shared" si="79"/>
        <v>455</v>
      </c>
      <c r="B460" s="76">
        <f>COUNTIF($F$6:$F460,$F460)</f>
        <v>57</v>
      </c>
      <c r="C460" s="76" t="str">
        <f t="shared" si="70"/>
        <v>57ALS</v>
      </c>
      <c r="D460" s="76">
        <f>COUNTIF($H$6:$H460,$H460)</f>
        <v>62</v>
      </c>
      <c r="E460" s="76" t="str">
        <f t="shared" si="75"/>
        <v>62Maintenance</v>
      </c>
      <c r="F460" s="2" t="s">
        <v>61</v>
      </c>
      <c r="G460" s="22" t="s">
        <v>1933</v>
      </c>
      <c r="H460" s="2" t="s">
        <v>29</v>
      </c>
      <c r="I460" s="3">
        <v>43388</v>
      </c>
      <c r="J460" s="2" t="s">
        <v>112</v>
      </c>
      <c r="K460" s="2" t="s">
        <v>1933</v>
      </c>
      <c r="L460" s="4"/>
      <c r="M460" s="4"/>
      <c r="N460" s="4" t="s">
        <v>587</v>
      </c>
      <c r="O460" s="2" t="s">
        <v>1928</v>
      </c>
      <c r="P460" s="2" t="s">
        <v>548</v>
      </c>
      <c r="Q460" s="4"/>
      <c r="R460" s="102"/>
      <c r="S460" s="102"/>
      <c r="T460" s="3">
        <v>43418</v>
      </c>
      <c r="U460" s="3"/>
      <c r="V460" s="3"/>
      <c r="W460" s="3"/>
      <c r="X460" s="80" t="str">
        <f t="shared" si="76"/>
        <v/>
      </c>
      <c r="Y460" s="80" t="str">
        <f t="shared" si="77"/>
        <v>a</v>
      </c>
      <c r="Z460" s="2"/>
      <c r="AA460" s="77" t="str">
        <f t="shared" si="78"/>
        <v>Open (Progress)</v>
      </c>
      <c r="AB460" s="77">
        <f t="shared" si="71"/>
        <v>2018</v>
      </c>
      <c r="AC460" s="77" t="str">
        <f>IFERROR(VLOOKUP(IF($P460="","",MONTH($I460)),List!$I:$J,2,0),"")</f>
        <v>Oktober</v>
      </c>
      <c r="AD460" s="77" t="str">
        <f>IFERROR(VLOOKUP(F460,List!$D:$E,2,0),"")</f>
        <v>Audit Lembaga Sertifikasi</v>
      </c>
      <c r="AE460" s="78">
        <f t="shared" si="72"/>
        <v>0</v>
      </c>
      <c r="AF460" s="77" t="str">
        <f t="shared" si="73"/>
        <v>All</v>
      </c>
      <c r="AG460" s="77" t="str">
        <f t="shared" si="74"/>
        <v/>
      </c>
    </row>
    <row r="461" spans="1:33" s="72" customFormat="1" ht="85.5" x14ac:dyDescent="0.2">
      <c r="A461" s="67">
        <f t="shared" si="79"/>
        <v>456</v>
      </c>
      <c r="B461" s="76">
        <f>COUNTIF($F$6:$F461,$F461)</f>
        <v>58</v>
      </c>
      <c r="C461" s="76" t="str">
        <f t="shared" si="70"/>
        <v>58ALS</v>
      </c>
      <c r="D461" s="76">
        <f>COUNTIF($H$6:$H461,$H461)</f>
        <v>7</v>
      </c>
      <c r="E461" s="76" t="str">
        <f t="shared" si="75"/>
        <v>7MR</v>
      </c>
      <c r="F461" s="2" t="s">
        <v>61</v>
      </c>
      <c r="G461" s="22" t="s">
        <v>1933</v>
      </c>
      <c r="H461" s="2" t="s">
        <v>31</v>
      </c>
      <c r="I461" s="3">
        <v>43388</v>
      </c>
      <c r="J461" s="2" t="s">
        <v>112</v>
      </c>
      <c r="K461" s="2" t="s">
        <v>1933</v>
      </c>
      <c r="L461" s="4"/>
      <c r="M461" s="4"/>
      <c r="N461" s="4" t="s">
        <v>588</v>
      </c>
      <c r="O461" s="2" t="s">
        <v>1928</v>
      </c>
      <c r="P461" s="2" t="s">
        <v>549</v>
      </c>
      <c r="Q461" s="4" t="s">
        <v>602</v>
      </c>
      <c r="R461" s="102" t="s">
        <v>603</v>
      </c>
      <c r="S461" s="102" t="s">
        <v>604</v>
      </c>
      <c r="T461" s="3">
        <v>43465</v>
      </c>
      <c r="U461" s="3"/>
      <c r="V461" s="3"/>
      <c r="W461" s="3"/>
      <c r="X461" s="80" t="str">
        <f t="shared" si="76"/>
        <v/>
      </c>
      <c r="Y461" s="80" t="str">
        <f t="shared" si="77"/>
        <v>a</v>
      </c>
      <c r="Z461" s="2"/>
      <c r="AA461" s="77" t="str">
        <f t="shared" si="78"/>
        <v>Open (Progress)</v>
      </c>
      <c r="AB461" s="77">
        <f t="shared" si="71"/>
        <v>2018</v>
      </c>
      <c r="AC461" s="77" t="str">
        <f>IFERROR(VLOOKUP(IF($P461="","",MONTH($I461)),List!$I:$J,2,0),"")</f>
        <v>Oktober</v>
      </c>
      <c r="AD461" s="77" t="str">
        <f>IFERROR(VLOOKUP(F461,List!$D:$E,2,0),"")</f>
        <v>Audit Lembaga Sertifikasi</v>
      </c>
      <c r="AE461" s="78">
        <f t="shared" si="72"/>
        <v>0</v>
      </c>
      <c r="AF461" s="77" t="str">
        <f t="shared" si="73"/>
        <v>All</v>
      </c>
      <c r="AG461" s="77" t="str">
        <f t="shared" si="74"/>
        <v/>
      </c>
    </row>
    <row r="462" spans="1:33" s="72" customFormat="1" ht="31.5" x14ac:dyDescent="0.2">
      <c r="A462" s="67">
        <f t="shared" si="79"/>
        <v>457</v>
      </c>
      <c r="B462" s="76">
        <f>COUNTIF($F$6:$F462,$F462)</f>
        <v>59</v>
      </c>
      <c r="C462" s="76" t="str">
        <f t="shared" si="70"/>
        <v>59ALS</v>
      </c>
      <c r="D462" s="76">
        <f>COUNTIF($H$6:$H462,$H462)</f>
        <v>20</v>
      </c>
      <c r="E462" s="76" t="str">
        <f t="shared" si="75"/>
        <v>20HSE</v>
      </c>
      <c r="F462" s="2" t="s">
        <v>61</v>
      </c>
      <c r="G462" s="22" t="s">
        <v>1933</v>
      </c>
      <c r="H462" s="2" t="s">
        <v>32</v>
      </c>
      <c r="I462" s="3">
        <v>43388</v>
      </c>
      <c r="J462" s="2" t="s">
        <v>112</v>
      </c>
      <c r="K462" s="2" t="s">
        <v>1933</v>
      </c>
      <c r="L462" s="4"/>
      <c r="M462" s="4"/>
      <c r="N462" s="4" t="s">
        <v>589</v>
      </c>
      <c r="O462" s="2" t="s">
        <v>1928</v>
      </c>
      <c r="P462" s="2" t="s">
        <v>550</v>
      </c>
      <c r="Q462" s="4"/>
      <c r="R462" s="102"/>
      <c r="S462" s="102"/>
      <c r="T462" s="3">
        <v>43418</v>
      </c>
      <c r="U462" s="3"/>
      <c r="V462" s="3"/>
      <c r="W462" s="3"/>
      <c r="X462" s="80" t="str">
        <f t="shared" si="76"/>
        <v/>
      </c>
      <c r="Y462" s="80" t="str">
        <f t="shared" si="77"/>
        <v>a</v>
      </c>
      <c r="Z462" s="2"/>
      <c r="AA462" s="77" t="str">
        <f t="shared" si="78"/>
        <v>Open (Progress)</v>
      </c>
      <c r="AB462" s="77">
        <f t="shared" si="71"/>
        <v>2018</v>
      </c>
      <c r="AC462" s="77" t="str">
        <f>IFERROR(VLOOKUP(IF($P462="","",MONTH($I462)),List!$I:$J,2,0),"")</f>
        <v>Oktober</v>
      </c>
      <c r="AD462" s="77" t="str">
        <f>IFERROR(VLOOKUP(F462,List!$D:$E,2,0),"")</f>
        <v>Audit Lembaga Sertifikasi</v>
      </c>
      <c r="AE462" s="78">
        <f t="shared" si="72"/>
        <v>0</v>
      </c>
      <c r="AF462" s="77" t="str">
        <f t="shared" si="73"/>
        <v>All</v>
      </c>
      <c r="AG462" s="77" t="str">
        <f t="shared" si="74"/>
        <v/>
      </c>
    </row>
    <row r="463" spans="1:33" s="72" customFormat="1" ht="71.25" x14ac:dyDescent="0.2">
      <c r="A463" s="67">
        <f t="shared" si="79"/>
        <v>458</v>
      </c>
      <c r="B463" s="76">
        <f>COUNTIF($F$6:$F463,$F463)</f>
        <v>60</v>
      </c>
      <c r="C463" s="76" t="str">
        <f t="shared" si="70"/>
        <v>60ALS</v>
      </c>
      <c r="D463" s="76">
        <f>COUNTIF($H$6:$H463,$H463)</f>
        <v>33</v>
      </c>
      <c r="E463" s="76" t="str">
        <f t="shared" si="75"/>
        <v>33Prod Copper</v>
      </c>
      <c r="F463" s="2" t="s">
        <v>61</v>
      </c>
      <c r="G463" s="22" t="s">
        <v>1933</v>
      </c>
      <c r="H463" s="2" t="s">
        <v>22</v>
      </c>
      <c r="I463" s="3">
        <v>43388</v>
      </c>
      <c r="J463" s="2" t="s">
        <v>112</v>
      </c>
      <c r="K463" s="2" t="s">
        <v>1933</v>
      </c>
      <c r="L463" s="4"/>
      <c r="M463" s="4"/>
      <c r="N463" s="4" t="s">
        <v>590</v>
      </c>
      <c r="O463" s="2" t="s">
        <v>1928</v>
      </c>
      <c r="P463" s="2" t="s">
        <v>551</v>
      </c>
      <c r="Q463" s="4"/>
      <c r="R463" s="102"/>
      <c r="S463" s="102"/>
      <c r="T463" s="3">
        <v>43418</v>
      </c>
      <c r="U463" s="3">
        <v>43544</v>
      </c>
      <c r="V463" s="3"/>
      <c r="W463" s="3"/>
      <c r="X463" s="80" t="str">
        <f t="shared" si="76"/>
        <v/>
      </c>
      <c r="Y463" s="80" t="str">
        <f t="shared" si="77"/>
        <v>a</v>
      </c>
      <c r="Z463" s="2"/>
      <c r="AA463" s="77" t="str">
        <f t="shared" si="78"/>
        <v>Reschedule 1x</v>
      </c>
      <c r="AB463" s="77">
        <f t="shared" si="71"/>
        <v>2018</v>
      </c>
      <c r="AC463" s="77" t="str">
        <f>IFERROR(VLOOKUP(IF($P463="","",MONTH($I463)),List!$I:$J,2,0),"")</f>
        <v>Oktober</v>
      </c>
      <c r="AD463" s="77" t="str">
        <f>IFERROR(VLOOKUP(F463,List!$D:$E,2,0),"")</f>
        <v>Audit Lembaga Sertifikasi</v>
      </c>
      <c r="AE463" s="78">
        <f t="shared" si="72"/>
        <v>0</v>
      </c>
      <c r="AF463" s="77" t="str">
        <f t="shared" si="73"/>
        <v>All</v>
      </c>
      <c r="AG463" s="77" t="str">
        <f t="shared" si="74"/>
        <v/>
      </c>
    </row>
    <row r="464" spans="1:33" s="72" customFormat="1" ht="63" x14ac:dyDescent="0.2">
      <c r="A464" s="67">
        <f t="shared" si="79"/>
        <v>459</v>
      </c>
      <c r="B464" s="76">
        <f>COUNTIF($F$6:$F464,$F464)</f>
        <v>61</v>
      </c>
      <c r="C464" s="76" t="str">
        <f t="shared" si="70"/>
        <v>61ALS</v>
      </c>
      <c r="D464" s="76">
        <f>COUNTIF($H$6:$H464,$H464)</f>
        <v>34</v>
      </c>
      <c r="E464" s="76" t="str">
        <f t="shared" si="75"/>
        <v>34Prod Copper</v>
      </c>
      <c r="F464" s="2" t="s">
        <v>61</v>
      </c>
      <c r="G464" s="22" t="s">
        <v>1933</v>
      </c>
      <c r="H464" s="2" t="s">
        <v>22</v>
      </c>
      <c r="I464" s="3">
        <v>43388</v>
      </c>
      <c r="J464" s="2" t="s">
        <v>112</v>
      </c>
      <c r="K464" s="2" t="s">
        <v>1933</v>
      </c>
      <c r="L464" s="4"/>
      <c r="M464" s="4"/>
      <c r="N464" s="4" t="s">
        <v>591</v>
      </c>
      <c r="O464" s="2" t="s">
        <v>1928</v>
      </c>
      <c r="P464" s="2" t="s">
        <v>552</v>
      </c>
      <c r="Q464" s="4"/>
      <c r="R464" s="102"/>
      <c r="S464" s="102"/>
      <c r="T464" s="3">
        <v>43418</v>
      </c>
      <c r="U464" s="3">
        <v>43544</v>
      </c>
      <c r="V464" s="3"/>
      <c r="W464" s="3"/>
      <c r="X464" s="80" t="str">
        <f t="shared" si="76"/>
        <v/>
      </c>
      <c r="Y464" s="80" t="str">
        <f t="shared" si="77"/>
        <v>a</v>
      </c>
      <c r="Z464" s="2"/>
      <c r="AA464" s="77" t="str">
        <f t="shared" si="78"/>
        <v>Reschedule 1x</v>
      </c>
      <c r="AB464" s="77">
        <f t="shared" si="71"/>
        <v>2018</v>
      </c>
      <c r="AC464" s="77" t="str">
        <f>IFERROR(VLOOKUP(IF($P464="","",MONTH($I464)),List!$I:$J,2,0),"")</f>
        <v>Oktober</v>
      </c>
      <c r="AD464" s="77" t="str">
        <f>IFERROR(VLOOKUP(F464,List!$D:$E,2,0),"")</f>
        <v>Audit Lembaga Sertifikasi</v>
      </c>
      <c r="AE464" s="78">
        <f t="shared" si="72"/>
        <v>0</v>
      </c>
      <c r="AF464" s="77" t="str">
        <f t="shared" si="73"/>
        <v>All</v>
      </c>
      <c r="AG464" s="77" t="str">
        <f t="shared" si="74"/>
        <v/>
      </c>
    </row>
    <row r="465" spans="1:33" s="72" customFormat="1" ht="63" x14ac:dyDescent="0.2">
      <c r="A465" s="67">
        <f t="shared" si="79"/>
        <v>460</v>
      </c>
      <c r="B465" s="76">
        <f>COUNTIF($F$6:$F465,$F465)</f>
        <v>62</v>
      </c>
      <c r="C465" s="76" t="str">
        <f t="shared" si="70"/>
        <v>62ALS</v>
      </c>
      <c r="D465" s="76">
        <f>COUNTIF($H$6:$H465,$H465)</f>
        <v>35</v>
      </c>
      <c r="E465" s="76" t="str">
        <f t="shared" si="75"/>
        <v>35Prod Copper</v>
      </c>
      <c r="F465" s="2" t="s">
        <v>61</v>
      </c>
      <c r="G465" s="22" t="s">
        <v>1933</v>
      </c>
      <c r="H465" s="2" t="s">
        <v>22</v>
      </c>
      <c r="I465" s="3">
        <v>43388</v>
      </c>
      <c r="J465" s="2" t="s">
        <v>112</v>
      </c>
      <c r="K465" s="2" t="s">
        <v>1933</v>
      </c>
      <c r="L465" s="4"/>
      <c r="M465" s="4"/>
      <c r="N465" s="4" t="s">
        <v>592</v>
      </c>
      <c r="O465" s="2" t="s">
        <v>1928</v>
      </c>
      <c r="P465" s="2" t="s">
        <v>553</v>
      </c>
      <c r="Q465" s="4"/>
      <c r="R465" s="102"/>
      <c r="S465" s="102"/>
      <c r="T465" s="3">
        <v>43418</v>
      </c>
      <c r="U465" s="3">
        <v>43548</v>
      </c>
      <c r="V465" s="3"/>
      <c r="W465" s="3"/>
      <c r="X465" s="80" t="str">
        <f t="shared" si="76"/>
        <v/>
      </c>
      <c r="Y465" s="80" t="str">
        <f t="shared" si="77"/>
        <v>a</v>
      </c>
      <c r="Z465" s="2"/>
      <c r="AA465" s="77" t="str">
        <f t="shared" si="78"/>
        <v>Reschedule 1x</v>
      </c>
      <c r="AB465" s="77">
        <f t="shared" si="71"/>
        <v>2018</v>
      </c>
      <c r="AC465" s="77" t="str">
        <f>IFERROR(VLOOKUP(IF($P465="","",MONTH($I465)),List!$I:$J,2,0),"")</f>
        <v>Oktober</v>
      </c>
      <c r="AD465" s="77" t="str">
        <f>IFERROR(VLOOKUP(F465,List!$D:$E,2,0),"")</f>
        <v>Audit Lembaga Sertifikasi</v>
      </c>
      <c r="AE465" s="78">
        <f t="shared" si="72"/>
        <v>0</v>
      </c>
      <c r="AF465" s="77" t="str">
        <f t="shared" si="73"/>
        <v>All</v>
      </c>
      <c r="AG465" s="77" t="str">
        <f t="shared" si="74"/>
        <v/>
      </c>
    </row>
    <row r="466" spans="1:33" s="72" customFormat="1" ht="63" x14ac:dyDescent="0.2">
      <c r="A466" s="67">
        <f t="shared" si="79"/>
        <v>461</v>
      </c>
      <c r="B466" s="76">
        <f>COUNTIF($F$6:$F466,$F466)</f>
        <v>63</v>
      </c>
      <c r="C466" s="76" t="str">
        <f t="shared" si="70"/>
        <v>63ALS</v>
      </c>
      <c r="D466" s="76">
        <f>COUNTIF($H$6:$H466,$H466)</f>
        <v>36</v>
      </c>
      <c r="E466" s="76" t="str">
        <f t="shared" si="75"/>
        <v>36Prod Copper</v>
      </c>
      <c r="F466" s="2" t="s">
        <v>61</v>
      </c>
      <c r="G466" s="22" t="s">
        <v>1933</v>
      </c>
      <c r="H466" s="2" t="s">
        <v>22</v>
      </c>
      <c r="I466" s="3">
        <v>43388</v>
      </c>
      <c r="J466" s="2" t="s">
        <v>112</v>
      </c>
      <c r="K466" s="2" t="s">
        <v>1933</v>
      </c>
      <c r="L466" s="4"/>
      <c r="M466" s="4"/>
      <c r="N466" s="4" t="s">
        <v>593</v>
      </c>
      <c r="O466" s="2" t="s">
        <v>1928</v>
      </c>
      <c r="P466" s="2" t="s">
        <v>554</v>
      </c>
      <c r="Q466" s="4"/>
      <c r="R466" s="102"/>
      <c r="S466" s="102"/>
      <c r="T466" s="3">
        <v>43418</v>
      </c>
      <c r="U466" s="3">
        <v>43548</v>
      </c>
      <c r="V466" s="3"/>
      <c r="W466" s="3"/>
      <c r="X466" s="80" t="str">
        <f t="shared" si="76"/>
        <v/>
      </c>
      <c r="Y466" s="80" t="str">
        <f t="shared" si="77"/>
        <v>a</v>
      </c>
      <c r="Z466" s="2"/>
      <c r="AA466" s="77" t="str">
        <f t="shared" si="78"/>
        <v>Reschedule 1x</v>
      </c>
      <c r="AB466" s="77">
        <f t="shared" si="71"/>
        <v>2018</v>
      </c>
      <c r="AC466" s="77" t="str">
        <f>IFERROR(VLOOKUP(IF($P466="","",MONTH($I466)),List!$I:$J,2,0),"")</f>
        <v>Oktober</v>
      </c>
      <c r="AD466" s="77" t="str">
        <f>IFERROR(VLOOKUP(F466,List!$D:$E,2,0),"")</f>
        <v>Audit Lembaga Sertifikasi</v>
      </c>
      <c r="AE466" s="78">
        <f t="shared" si="72"/>
        <v>0</v>
      </c>
      <c r="AF466" s="77" t="str">
        <f t="shared" si="73"/>
        <v>All</v>
      </c>
      <c r="AG466" s="77" t="str">
        <f t="shared" si="74"/>
        <v/>
      </c>
    </row>
    <row r="467" spans="1:33" s="72" customFormat="1" ht="71.25" x14ac:dyDescent="0.2">
      <c r="A467" s="67">
        <f t="shared" si="79"/>
        <v>462</v>
      </c>
      <c r="B467" s="76">
        <f>COUNTIF($F$6:$F467,$F467)</f>
        <v>64</v>
      </c>
      <c r="C467" s="76" t="str">
        <f t="shared" si="70"/>
        <v>64ALS</v>
      </c>
      <c r="D467" s="76">
        <f>COUNTIF($H$6:$H467,$H467)</f>
        <v>34</v>
      </c>
      <c r="E467" s="76" t="str">
        <f t="shared" si="75"/>
        <v>34Prod PVC</v>
      </c>
      <c r="F467" s="2" t="s">
        <v>61</v>
      </c>
      <c r="G467" s="22" t="s">
        <v>1933</v>
      </c>
      <c r="H467" s="2" t="s">
        <v>21</v>
      </c>
      <c r="I467" s="3">
        <v>43388</v>
      </c>
      <c r="J467" s="2" t="s">
        <v>112</v>
      </c>
      <c r="K467" s="2" t="s">
        <v>1933</v>
      </c>
      <c r="L467" s="4"/>
      <c r="M467" s="4"/>
      <c r="N467" s="4" t="s">
        <v>594</v>
      </c>
      <c r="O467" s="2" t="s">
        <v>1928</v>
      </c>
      <c r="P467" s="2" t="s">
        <v>555</v>
      </c>
      <c r="Q467" s="4"/>
      <c r="R467" s="102"/>
      <c r="S467" s="102"/>
      <c r="T467" s="3">
        <v>43418</v>
      </c>
      <c r="U467" s="3"/>
      <c r="V467" s="3"/>
      <c r="W467" s="3"/>
      <c r="X467" s="80" t="str">
        <f t="shared" si="76"/>
        <v/>
      </c>
      <c r="Y467" s="80" t="str">
        <f t="shared" si="77"/>
        <v>a</v>
      </c>
      <c r="Z467" s="2"/>
      <c r="AA467" s="77" t="str">
        <f t="shared" si="78"/>
        <v>Open (Progress)</v>
      </c>
      <c r="AB467" s="77">
        <f t="shared" si="71"/>
        <v>2018</v>
      </c>
      <c r="AC467" s="77" t="str">
        <f>IFERROR(VLOOKUP(IF($P467="","",MONTH($I467)),List!$I:$J,2,0),"")</f>
        <v>Oktober</v>
      </c>
      <c r="AD467" s="77" t="str">
        <f>IFERROR(VLOOKUP(F467,List!$D:$E,2,0),"")</f>
        <v>Audit Lembaga Sertifikasi</v>
      </c>
      <c r="AE467" s="78">
        <f t="shared" si="72"/>
        <v>0</v>
      </c>
      <c r="AF467" s="77" t="str">
        <f t="shared" si="73"/>
        <v>All</v>
      </c>
      <c r="AG467" s="77" t="str">
        <f t="shared" si="74"/>
        <v/>
      </c>
    </row>
    <row r="468" spans="1:33" s="72" customFormat="1" ht="57" x14ac:dyDescent="0.2">
      <c r="A468" s="67">
        <f t="shared" si="79"/>
        <v>463</v>
      </c>
      <c r="B468" s="76">
        <f>COUNTIF($F$6:$F468,$F468)</f>
        <v>65</v>
      </c>
      <c r="C468" s="76" t="str">
        <f t="shared" si="70"/>
        <v>65ALS</v>
      </c>
      <c r="D468" s="76">
        <f>COUNTIF($H$6:$H468,$H468)</f>
        <v>35</v>
      </c>
      <c r="E468" s="76" t="str">
        <f t="shared" si="75"/>
        <v>35Prod PVC</v>
      </c>
      <c r="F468" s="2" t="s">
        <v>61</v>
      </c>
      <c r="G468" s="22" t="s">
        <v>1933</v>
      </c>
      <c r="H468" s="2" t="s">
        <v>21</v>
      </c>
      <c r="I468" s="3">
        <v>43388</v>
      </c>
      <c r="J468" s="2" t="s">
        <v>112</v>
      </c>
      <c r="K468" s="2" t="s">
        <v>1933</v>
      </c>
      <c r="L468" s="4"/>
      <c r="M468" s="4"/>
      <c r="N468" s="4" t="s">
        <v>595</v>
      </c>
      <c r="O468" s="2" t="s">
        <v>1928</v>
      </c>
      <c r="P468" s="2" t="s">
        <v>556</v>
      </c>
      <c r="Q468" s="4"/>
      <c r="R468" s="102"/>
      <c r="S468" s="102"/>
      <c r="T468" s="3">
        <v>43418</v>
      </c>
      <c r="U468" s="3"/>
      <c r="V468" s="3"/>
      <c r="W468" s="3"/>
      <c r="X468" s="80" t="str">
        <f t="shared" si="76"/>
        <v/>
      </c>
      <c r="Y468" s="80" t="str">
        <f t="shared" si="77"/>
        <v>a</v>
      </c>
      <c r="Z468" s="2"/>
      <c r="AA468" s="77" t="str">
        <f t="shared" si="78"/>
        <v>Open (Progress)</v>
      </c>
      <c r="AB468" s="77">
        <f t="shared" si="71"/>
        <v>2018</v>
      </c>
      <c r="AC468" s="77" t="str">
        <f>IFERROR(VLOOKUP(IF($P468="","",MONTH($I468)),List!$I:$J,2,0),"")</f>
        <v>Oktober</v>
      </c>
      <c r="AD468" s="77" t="str">
        <f>IFERROR(VLOOKUP(F468,List!$D:$E,2,0),"")</f>
        <v>Audit Lembaga Sertifikasi</v>
      </c>
      <c r="AE468" s="78">
        <f t="shared" si="72"/>
        <v>0</v>
      </c>
      <c r="AF468" s="77" t="str">
        <f t="shared" si="73"/>
        <v>All</v>
      </c>
      <c r="AG468" s="77" t="str">
        <f t="shared" si="74"/>
        <v/>
      </c>
    </row>
    <row r="469" spans="1:33" s="72" customFormat="1" ht="114" x14ac:dyDescent="0.2">
      <c r="A469" s="67">
        <f t="shared" si="79"/>
        <v>464</v>
      </c>
      <c r="B469" s="76">
        <f>COUNTIF($F$6:$F469,$F469)</f>
        <v>66</v>
      </c>
      <c r="C469" s="76" t="str">
        <f t="shared" si="70"/>
        <v>66ALS</v>
      </c>
      <c r="D469" s="76">
        <f>COUNTIF($H$6:$H469,$H469)</f>
        <v>22</v>
      </c>
      <c r="E469" s="76" t="str">
        <f t="shared" si="75"/>
        <v>22QC</v>
      </c>
      <c r="F469" s="2" t="s">
        <v>61</v>
      </c>
      <c r="G469" s="22" t="s">
        <v>1933</v>
      </c>
      <c r="H469" s="2" t="s">
        <v>25</v>
      </c>
      <c r="I469" s="3">
        <v>43388</v>
      </c>
      <c r="J469" s="2" t="s">
        <v>112</v>
      </c>
      <c r="K469" s="2" t="s">
        <v>1933</v>
      </c>
      <c r="L469" s="4"/>
      <c r="M469" s="4"/>
      <c r="N469" s="4" t="s">
        <v>596</v>
      </c>
      <c r="O469" s="2" t="s">
        <v>1928</v>
      </c>
      <c r="P469" s="2" t="s">
        <v>557</v>
      </c>
      <c r="Q469" s="4"/>
      <c r="R469" s="102"/>
      <c r="S469" s="102"/>
      <c r="T469" s="3">
        <v>43418</v>
      </c>
      <c r="U469" s="3"/>
      <c r="V469" s="3"/>
      <c r="W469" s="3"/>
      <c r="X469" s="80" t="str">
        <f t="shared" si="76"/>
        <v/>
      </c>
      <c r="Y469" s="80" t="str">
        <f t="shared" si="77"/>
        <v>a</v>
      </c>
      <c r="Z469" s="2"/>
      <c r="AA469" s="77" t="str">
        <f t="shared" si="78"/>
        <v>Open (Progress)</v>
      </c>
      <c r="AB469" s="77">
        <f t="shared" si="71"/>
        <v>2018</v>
      </c>
      <c r="AC469" s="77" t="str">
        <f>IFERROR(VLOOKUP(IF($P469="","",MONTH($I469)),List!$I:$J,2,0),"")</f>
        <v>Oktober</v>
      </c>
      <c r="AD469" s="77" t="str">
        <f>IFERROR(VLOOKUP(F469,List!$D:$E,2,0),"")</f>
        <v>Audit Lembaga Sertifikasi</v>
      </c>
      <c r="AE469" s="78">
        <f t="shared" si="72"/>
        <v>0</v>
      </c>
      <c r="AF469" s="77" t="str">
        <f t="shared" si="73"/>
        <v>All</v>
      </c>
      <c r="AG469" s="77" t="str">
        <f t="shared" si="74"/>
        <v/>
      </c>
    </row>
    <row r="470" spans="1:33" s="72" customFormat="1" ht="114" x14ac:dyDescent="0.2">
      <c r="A470" s="67">
        <f t="shared" si="79"/>
        <v>465</v>
      </c>
      <c r="B470" s="76">
        <f>COUNTIF($F$6:$F470,$F470)</f>
        <v>1</v>
      </c>
      <c r="C470" s="76" t="str">
        <f t="shared" si="70"/>
        <v>1PE</v>
      </c>
      <c r="D470" s="76">
        <f>COUNTIF($H$6:$H470,$H470)</f>
        <v>24</v>
      </c>
      <c r="E470" s="76" t="str">
        <f t="shared" si="75"/>
        <v>24Prod Assembling LV</v>
      </c>
      <c r="F470" s="2" t="s">
        <v>55</v>
      </c>
      <c r="G470" s="22" t="s">
        <v>174</v>
      </c>
      <c r="H470" s="2" t="s">
        <v>23</v>
      </c>
      <c r="I470" s="3">
        <v>43115</v>
      </c>
      <c r="J470" s="2" t="s">
        <v>202</v>
      </c>
      <c r="K470" s="2" t="s">
        <v>1093</v>
      </c>
      <c r="L470" s="4"/>
      <c r="M470" s="4"/>
      <c r="N470" s="4" t="s">
        <v>272</v>
      </c>
      <c r="O470" s="2" t="s">
        <v>1928</v>
      </c>
      <c r="P470" s="2" t="s">
        <v>393</v>
      </c>
      <c r="Q470" s="4" t="s">
        <v>307</v>
      </c>
      <c r="R470" s="102" t="s">
        <v>308</v>
      </c>
      <c r="S470" s="102" t="s">
        <v>309</v>
      </c>
      <c r="T470" s="3">
        <v>43119</v>
      </c>
      <c r="U470" s="3">
        <v>43122</v>
      </c>
      <c r="V470" s="3">
        <v>43167</v>
      </c>
      <c r="W470" s="3">
        <v>43167</v>
      </c>
      <c r="X470" s="80" t="str">
        <f t="shared" si="76"/>
        <v>a</v>
      </c>
      <c r="Y470" s="80" t="str">
        <f t="shared" si="77"/>
        <v/>
      </c>
      <c r="Z470" s="2"/>
      <c r="AA470" s="77" t="str">
        <f t="shared" si="78"/>
        <v>Close</v>
      </c>
      <c r="AB470" s="77">
        <f t="shared" si="71"/>
        <v>2018</v>
      </c>
      <c r="AC470" s="77" t="str">
        <f>IFERROR(VLOOKUP(IF($P470="","",MONTH($I470)),List!$I:$J,2,0),"")</f>
        <v>Januari</v>
      </c>
      <c r="AD470" s="77" t="str">
        <f>IFERROR(VLOOKUP(F470,List!$D:$E,2,0),"")</f>
        <v>Keluhan Pelanggan Eksternal</v>
      </c>
      <c r="AE470" s="78">
        <f t="shared" si="72"/>
        <v>0</v>
      </c>
      <c r="AF470" s="77" t="str">
        <f t="shared" si="73"/>
        <v>All</v>
      </c>
      <c r="AG470" s="77" t="str">
        <f t="shared" si="74"/>
        <v>Reschedule 2x</v>
      </c>
    </row>
    <row r="471" spans="1:33" s="72" customFormat="1" ht="78.75" x14ac:dyDescent="0.2">
      <c r="A471" s="67">
        <f t="shared" si="79"/>
        <v>466</v>
      </c>
      <c r="B471" s="76">
        <f>COUNTIF($F$6:$F471,$F471)</f>
        <v>2</v>
      </c>
      <c r="C471" s="76" t="str">
        <f t="shared" si="70"/>
        <v>2PE</v>
      </c>
      <c r="D471" s="76">
        <f>COUNTIF($H$6:$H471,$H471)</f>
        <v>25</v>
      </c>
      <c r="E471" s="76" t="str">
        <f t="shared" si="75"/>
        <v>25Prod Assembling LV</v>
      </c>
      <c r="F471" s="2" t="s">
        <v>55</v>
      </c>
      <c r="G471" s="22" t="s">
        <v>174</v>
      </c>
      <c r="H471" s="2" t="s">
        <v>23</v>
      </c>
      <c r="I471" s="3">
        <v>43122</v>
      </c>
      <c r="J471" s="2" t="s">
        <v>202</v>
      </c>
      <c r="K471" s="2" t="s">
        <v>1093</v>
      </c>
      <c r="L471" s="4"/>
      <c r="M471" s="4"/>
      <c r="N471" s="4" t="s">
        <v>273</v>
      </c>
      <c r="O471" s="2" t="s">
        <v>1928</v>
      </c>
      <c r="P471" s="2" t="s">
        <v>394</v>
      </c>
      <c r="Q471" s="4" t="s">
        <v>310</v>
      </c>
      <c r="R471" s="102" t="s">
        <v>311</v>
      </c>
      <c r="S471" s="102" t="s">
        <v>312</v>
      </c>
      <c r="T471" s="3">
        <v>43124</v>
      </c>
      <c r="U471" s="3"/>
      <c r="V471" s="3"/>
      <c r="W471" s="3"/>
      <c r="X471" s="80" t="str">
        <f t="shared" si="76"/>
        <v/>
      </c>
      <c r="Y471" s="80" t="str">
        <f t="shared" si="77"/>
        <v>a</v>
      </c>
      <c r="Z471" s="2"/>
      <c r="AA471" s="77" t="str">
        <f t="shared" si="78"/>
        <v>Open (Progress)</v>
      </c>
      <c r="AB471" s="77">
        <f t="shared" si="71"/>
        <v>2018</v>
      </c>
      <c r="AC471" s="77" t="str">
        <f>IFERROR(VLOOKUP(IF($P471="","",MONTH($I471)),List!$I:$J,2,0),"")</f>
        <v>Januari</v>
      </c>
      <c r="AD471" s="77" t="str">
        <f>IFERROR(VLOOKUP(F471,List!$D:$E,2,0),"")</f>
        <v>Keluhan Pelanggan Eksternal</v>
      </c>
      <c r="AE471" s="78">
        <f t="shared" si="72"/>
        <v>0</v>
      </c>
      <c r="AF471" s="77" t="str">
        <f t="shared" si="73"/>
        <v>All</v>
      </c>
      <c r="AG471" s="77" t="str">
        <f t="shared" si="74"/>
        <v/>
      </c>
    </row>
    <row r="472" spans="1:33" s="72" customFormat="1" ht="78.75" x14ac:dyDescent="0.2">
      <c r="A472" s="67">
        <f t="shared" si="79"/>
        <v>467</v>
      </c>
      <c r="B472" s="76">
        <f>COUNTIF($F$6:$F472,$F472)</f>
        <v>3</v>
      </c>
      <c r="C472" s="76" t="str">
        <f t="shared" si="70"/>
        <v>3PE</v>
      </c>
      <c r="D472" s="76">
        <f>COUNTIF($H$6:$H472,$H472)</f>
        <v>26</v>
      </c>
      <c r="E472" s="76" t="str">
        <f t="shared" si="75"/>
        <v>26Prod Assembling LV</v>
      </c>
      <c r="F472" s="2" t="s">
        <v>55</v>
      </c>
      <c r="G472" s="22" t="s">
        <v>174</v>
      </c>
      <c r="H472" s="2" t="s">
        <v>23</v>
      </c>
      <c r="I472" s="3">
        <v>43124</v>
      </c>
      <c r="J472" s="2" t="s">
        <v>202</v>
      </c>
      <c r="K472" s="2" t="s">
        <v>1934</v>
      </c>
      <c r="L472" s="4"/>
      <c r="M472" s="4"/>
      <c r="N472" s="4" t="s">
        <v>274</v>
      </c>
      <c r="O472" s="2" t="s">
        <v>1928</v>
      </c>
      <c r="P472" s="2" t="s">
        <v>395</v>
      </c>
      <c r="Q472" s="4" t="s">
        <v>313</v>
      </c>
      <c r="R472" s="102" t="s">
        <v>314</v>
      </c>
      <c r="S472" s="102" t="s">
        <v>315</v>
      </c>
      <c r="T472" s="3">
        <v>43126</v>
      </c>
      <c r="U472" s="3">
        <v>43232</v>
      </c>
      <c r="V472" s="3"/>
      <c r="W472" s="3">
        <v>43194</v>
      </c>
      <c r="X472" s="80" t="str">
        <f t="shared" si="76"/>
        <v>a</v>
      </c>
      <c r="Y472" s="80" t="str">
        <f t="shared" si="77"/>
        <v/>
      </c>
      <c r="Z472" s="2"/>
      <c r="AA472" s="77" t="str">
        <f t="shared" si="78"/>
        <v>Close</v>
      </c>
      <c r="AB472" s="77">
        <f t="shared" si="71"/>
        <v>2018</v>
      </c>
      <c r="AC472" s="77" t="str">
        <f>IFERROR(VLOOKUP(IF($P472="","",MONTH($I472)),List!$I:$J,2,0),"")</f>
        <v>Januari</v>
      </c>
      <c r="AD472" s="77" t="str">
        <f>IFERROR(VLOOKUP(F472,List!$D:$E,2,0),"")</f>
        <v>Keluhan Pelanggan Eksternal</v>
      </c>
      <c r="AE472" s="78">
        <f t="shared" si="72"/>
        <v>0.5</v>
      </c>
      <c r="AF472" s="77" t="str">
        <f t="shared" si="73"/>
        <v>All</v>
      </c>
      <c r="AG472" s="77" t="str">
        <f t="shared" si="74"/>
        <v>Reschedule 1x</v>
      </c>
    </row>
    <row r="473" spans="1:33" s="72" customFormat="1" ht="85.5" x14ac:dyDescent="0.2">
      <c r="A473" s="67">
        <f t="shared" si="79"/>
        <v>468</v>
      </c>
      <c r="B473" s="76">
        <f>COUNTIF($F$6:$F473,$F473)</f>
        <v>4</v>
      </c>
      <c r="C473" s="76" t="str">
        <f t="shared" si="70"/>
        <v>4PE</v>
      </c>
      <c r="D473" s="76">
        <f>COUNTIF($H$6:$H473,$H473)</f>
        <v>71</v>
      </c>
      <c r="E473" s="76" t="str">
        <f t="shared" si="75"/>
        <v>71Gudang BJ</v>
      </c>
      <c r="F473" s="2" t="s">
        <v>55</v>
      </c>
      <c r="G473" s="22" t="s">
        <v>174</v>
      </c>
      <c r="H473" s="2" t="s">
        <v>26</v>
      </c>
      <c r="I473" s="3">
        <v>43126</v>
      </c>
      <c r="J473" s="2" t="s">
        <v>202</v>
      </c>
      <c r="K473" s="2" t="s">
        <v>1093</v>
      </c>
      <c r="L473" s="4"/>
      <c r="M473" s="4"/>
      <c r="N473" s="4" t="s">
        <v>275</v>
      </c>
      <c r="O473" s="2" t="s">
        <v>1928</v>
      </c>
      <c r="P473" s="2" t="s">
        <v>396</v>
      </c>
      <c r="Q473" s="4" t="s">
        <v>316</v>
      </c>
      <c r="R473" s="102" t="s">
        <v>317</v>
      </c>
      <c r="S473" s="102" t="s">
        <v>318</v>
      </c>
      <c r="T473" s="3">
        <v>43129</v>
      </c>
      <c r="U473" s="3"/>
      <c r="V473" s="3"/>
      <c r="W473" s="3">
        <v>43187</v>
      </c>
      <c r="X473" s="80" t="str">
        <f t="shared" si="76"/>
        <v>a</v>
      </c>
      <c r="Y473" s="80" t="str">
        <f t="shared" si="77"/>
        <v/>
      </c>
      <c r="Z473" s="2"/>
      <c r="AA473" s="77" t="str">
        <f t="shared" si="78"/>
        <v>Close</v>
      </c>
      <c r="AB473" s="77">
        <f t="shared" si="71"/>
        <v>2018</v>
      </c>
      <c r="AC473" s="77" t="str">
        <f>IFERROR(VLOOKUP(IF($P473="","",MONTH($I473)),List!$I:$J,2,0),"")</f>
        <v>Januari</v>
      </c>
      <c r="AD473" s="77" t="str">
        <f>IFERROR(VLOOKUP(F473,List!$D:$E,2,0),"")</f>
        <v>Keluhan Pelanggan Eksternal</v>
      </c>
      <c r="AE473" s="78">
        <f t="shared" si="72"/>
        <v>1</v>
      </c>
      <c r="AF473" s="77" t="str">
        <f t="shared" si="73"/>
        <v>All</v>
      </c>
      <c r="AG473" s="77" t="str">
        <f t="shared" si="74"/>
        <v>Open (Progress)</v>
      </c>
    </row>
    <row r="474" spans="1:33" s="72" customFormat="1" ht="85.5" x14ac:dyDescent="0.2">
      <c r="A474" s="67">
        <f t="shared" si="79"/>
        <v>469</v>
      </c>
      <c r="B474" s="76">
        <f>COUNTIF($F$6:$F474,$F474)</f>
        <v>5</v>
      </c>
      <c r="C474" s="76" t="str">
        <f t="shared" si="70"/>
        <v>5PE</v>
      </c>
      <c r="D474" s="76">
        <f>COUNTIF($H$6:$H474,$H474)</f>
        <v>23</v>
      </c>
      <c r="E474" s="76" t="str">
        <f t="shared" si="75"/>
        <v>23QC</v>
      </c>
      <c r="F474" s="2" t="s">
        <v>55</v>
      </c>
      <c r="G474" s="22" t="s">
        <v>174</v>
      </c>
      <c r="H474" s="2" t="s">
        <v>25</v>
      </c>
      <c r="I474" s="3">
        <v>43140</v>
      </c>
      <c r="J474" s="2" t="s">
        <v>202</v>
      </c>
      <c r="K474" s="2" t="s">
        <v>1093</v>
      </c>
      <c r="L474" s="4"/>
      <c r="M474" s="4"/>
      <c r="N474" s="4" t="s">
        <v>276</v>
      </c>
      <c r="O474" s="2" t="s">
        <v>1928</v>
      </c>
      <c r="P474" s="2" t="s">
        <v>397</v>
      </c>
      <c r="Q474" s="4" t="s">
        <v>319</v>
      </c>
      <c r="R474" s="102" t="s">
        <v>320</v>
      </c>
      <c r="S474" s="102" t="s">
        <v>321</v>
      </c>
      <c r="T474" s="3">
        <v>43191</v>
      </c>
      <c r="U474" s="3"/>
      <c r="V474" s="3"/>
      <c r="W474" s="3"/>
      <c r="X474" s="80" t="str">
        <f t="shared" si="76"/>
        <v/>
      </c>
      <c r="Y474" s="80" t="str">
        <f t="shared" si="77"/>
        <v>a</v>
      </c>
      <c r="Z474" s="2"/>
      <c r="AA474" s="77" t="str">
        <f t="shared" si="78"/>
        <v>Open (Progress)</v>
      </c>
      <c r="AB474" s="77">
        <f t="shared" si="71"/>
        <v>2018</v>
      </c>
      <c r="AC474" s="77" t="str">
        <f>IFERROR(VLOOKUP(IF($P474="","",MONTH($I474)),List!$I:$J,2,0),"")</f>
        <v>Februari</v>
      </c>
      <c r="AD474" s="77" t="str">
        <f>IFERROR(VLOOKUP(F474,List!$D:$E,2,0),"")</f>
        <v>Keluhan Pelanggan Eksternal</v>
      </c>
      <c r="AE474" s="78">
        <f t="shared" si="72"/>
        <v>0</v>
      </c>
      <c r="AF474" s="77" t="str">
        <f t="shared" si="73"/>
        <v>All</v>
      </c>
      <c r="AG474" s="77" t="str">
        <f t="shared" si="74"/>
        <v/>
      </c>
    </row>
    <row r="475" spans="1:33" s="72" customFormat="1" ht="85.5" x14ac:dyDescent="0.2">
      <c r="A475" s="67">
        <f t="shared" si="79"/>
        <v>470</v>
      </c>
      <c r="B475" s="76">
        <f>COUNTIF($F$6:$F475,$F475)</f>
        <v>6</v>
      </c>
      <c r="C475" s="76" t="str">
        <f t="shared" si="70"/>
        <v>6PE</v>
      </c>
      <c r="D475" s="76">
        <f>COUNTIF($H$6:$H475,$H475)</f>
        <v>72</v>
      </c>
      <c r="E475" s="76" t="str">
        <f t="shared" si="75"/>
        <v>72Gudang BJ</v>
      </c>
      <c r="F475" s="2" t="s">
        <v>55</v>
      </c>
      <c r="G475" s="22" t="s">
        <v>174</v>
      </c>
      <c r="H475" s="2" t="s">
        <v>26</v>
      </c>
      <c r="I475" s="3">
        <v>43140</v>
      </c>
      <c r="J475" s="2" t="s">
        <v>202</v>
      </c>
      <c r="K475" s="2" t="s">
        <v>1093</v>
      </c>
      <c r="L475" s="4"/>
      <c r="M475" s="4"/>
      <c r="N475" s="4" t="s">
        <v>277</v>
      </c>
      <c r="O475" s="2" t="s">
        <v>1928</v>
      </c>
      <c r="P475" s="2" t="s">
        <v>398</v>
      </c>
      <c r="Q475" s="4" t="s">
        <v>322</v>
      </c>
      <c r="R475" s="102" t="s">
        <v>323</v>
      </c>
      <c r="S475" s="102" t="s">
        <v>324</v>
      </c>
      <c r="T475" s="3">
        <v>43170</v>
      </c>
      <c r="U475" s="3"/>
      <c r="V475" s="3"/>
      <c r="W475" s="3">
        <v>43187</v>
      </c>
      <c r="X475" s="80" t="str">
        <f t="shared" si="76"/>
        <v>a</v>
      </c>
      <c r="Y475" s="80" t="str">
        <f t="shared" si="77"/>
        <v/>
      </c>
      <c r="Z475" s="2"/>
      <c r="AA475" s="77" t="str">
        <f t="shared" si="78"/>
        <v>Close</v>
      </c>
      <c r="AB475" s="77">
        <f t="shared" si="71"/>
        <v>2018</v>
      </c>
      <c r="AC475" s="77" t="str">
        <f>IFERROR(VLOOKUP(IF($P475="","",MONTH($I475)),List!$I:$J,2,0),"")</f>
        <v>Februari</v>
      </c>
      <c r="AD475" s="77" t="str">
        <f>IFERROR(VLOOKUP(F475,List!$D:$E,2,0),"")</f>
        <v>Keluhan Pelanggan Eksternal</v>
      </c>
      <c r="AE475" s="78">
        <f t="shared" si="72"/>
        <v>1</v>
      </c>
      <c r="AF475" s="77" t="str">
        <f t="shared" si="73"/>
        <v>All</v>
      </c>
      <c r="AG475" s="77" t="str">
        <f t="shared" si="74"/>
        <v>Open (Progress)</v>
      </c>
    </row>
    <row r="476" spans="1:33" s="72" customFormat="1" ht="85.5" x14ac:dyDescent="0.2">
      <c r="A476" s="67">
        <f t="shared" si="79"/>
        <v>471</v>
      </c>
      <c r="B476" s="76">
        <f>COUNTIF($F$6:$F476,$F476)</f>
        <v>7</v>
      </c>
      <c r="C476" s="76" t="str">
        <f t="shared" si="70"/>
        <v>7PE</v>
      </c>
      <c r="D476" s="76">
        <f>COUNTIF($H$6:$H476,$H476)</f>
        <v>73</v>
      </c>
      <c r="E476" s="76" t="str">
        <f t="shared" si="75"/>
        <v>73Gudang BJ</v>
      </c>
      <c r="F476" s="2" t="s">
        <v>55</v>
      </c>
      <c r="G476" s="22" t="s">
        <v>174</v>
      </c>
      <c r="H476" s="2" t="s">
        <v>26</v>
      </c>
      <c r="I476" s="3">
        <v>43144</v>
      </c>
      <c r="J476" s="2" t="s">
        <v>202</v>
      </c>
      <c r="K476" s="2" t="s">
        <v>1093</v>
      </c>
      <c r="L476" s="4"/>
      <c r="M476" s="4"/>
      <c r="N476" s="4" t="s">
        <v>278</v>
      </c>
      <c r="O476" s="2" t="s">
        <v>1928</v>
      </c>
      <c r="P476" s="2" t="s">
        <v>399</v>
      </c>
      <c r="Q476" s="4" t="s">
        <v>325</v>
      </c>
      <c r="R476" s="102" t="s">
        <v>326</v>
      </c>
      <c r="S476" s="102" t="s">
        <v>327</v>
      </c>
      <c r="T476" s="3">
        <v>43144</v>
      </c>
      <c r="U476" s="3"/>
      <c r="V476" s="3"/>
      <c r="W476" s="3">
        <v>43187</v>
      </c>
      <c r="X476" s="80" t="str">
        <f t="shared" si="76"/>
        <v>a</v>
      </c>
      <c r="Y476" s="80" t="str">
        <f t="shared" si="77"/>
        <v/>
      </c>
      <c r="Z476" s="2"/>
      <c r="AA476" s="77" t="str">
        <f t="shared" si="78"/>
        <v>Close</v>
      </c>
      <c r="AB476" s="77">
        <f t="shared" si="71"/>
        <v>2018</v>
      </c>
      <c r="AC476" s="77" t="str">
        <f>IFERROR(VLOOKUP(IF($P476="","",MONTH($I476)),List!$I:$J,2,0),"")</f>
        <v>Februari</v>
      </c>
      <c r="AD476" s="77" t="str">
        <f>IFERROR(VLOOKUP(F476,List!$D:$E,2,0),"")</f>
        <v>Keluhan Pelanggan Eksternal</v>
      </c>
      <c r="AE476" s="78">
        <f t="shared" si="72"/>
        <v>1</v>
      </c>
      <c r="AF476" s="77" t="str">
        <f t="shared" si="73"/>
        <v>All</v>
      </c>
      <c r="AG476" s="77" t="str">
        <f t="shared" si="74"/>
        <v>Open (Progress)</v>
      </c>
    </row>
    <row r="477" spans="1:33" s="72" customFormat="1" ht="78.75" x14ac:dyDescent="0.2">
      <c r="A477" s="67">
        <f t="shared" si="79"/>
        <v>472</v>
      </c>
      <c r="B477" s="76">
        <f>COUNTIF($F$6:$F477,$F477)</f>
        <v>8</v>
      </c>
      <c r="C477" s="76" t="str">
        <f t="shared" si="70"/>
        <v>8PE</v>
      </c>
      <c r="D477" s="76">
        <f>COUNTIF($H$6:$H477,$H477)</f>
        <v>27</v>
      </c>
      <c r="E477" s="76" t="str">
        <f t="shared" si="75"/>
        <v>27Prod Assembling LV</v>
      </c>
      <c r="F477" s="2" t="s">
        <v>55</v>
      </c>
      <c r="G477" s="22" t="s">
        <v>174</v>
      </c>
      <c r="H477" s="2" t="s">
        <v>23</v>
      </c>
      <c r="I477" s="3">
        <v>43180</v>
      </c>
      <c r="J477" s="2" t="s">
        <v>202</v>
      </c>
      <c r="K477" s="2" t="s">
        <v>1093</v>
      </c>
      <c r="L477" s="4"/>
      <c r="M477" s="4"/>
      <c r="N477" s="4" t="s">
        <v>279</v>
      </c>
      <c r="O477" s="2" t="s">
        <v>1928</v>
      </c>
      <c r="P477" s="2" t="s">
        <v>400</v>
      </c>
      <c r="Q477" s="4" t="s">
        <v>328</v>
      </c>
      <c r="R477" s="102" t="s">
        <v>329</v>
      </c>
      <c r="S477" s="102" t="s">
        <v>330</v>
      </c>
      <c r="T477" s="3">
        <v>43187</v>
      </c>
      <c r="U477" s="3"/>
      <c r="V477" s="3"/>
      <c r="W477" s="3">
        <v>43187</v>
      </c>
      <c r="X477" s="80" t="str">
        <f t="shared" si="76"/>
        <v>a</v>
      </c>
      <c r="Y477" s="80" t="str">
        <f t="shared" si="77"/>
        <v/>
      </c>
      <c r="Z477" s="2"/>
      <c r="AA477" s="77" t="str">
        <f t="shared" si="78"/>
        <v>Close</v>
      </c>
      <c r="AB477" s="77">
        <f t="shared" si="71"/>
        <v>2018</v>
      </c>
      <c r="AC477" s="77" t="str">
        <f>IFERROR(VLOOKUP(IF($P477="","",MONTH($I477)),List!$I:$J,2,0),"")</f>
        <v>Maret</v>
      </c>
      <c r="AD477" s="77" t="str">
        <f>IFERROR(VLOOKUP(F477,List!$D:$E,2,0),"")</f>
        <v>Keluhan Pelanggan Eksternal</v>
      </c>
      <c r="AE477" s="78">
        <f t="shared" si="72"/>
        <v>1</v>
      </c>
      <c r="AF477" s="77" t="str">
        <f t="shared" si="73"/>
        <v>All</v>
      </c>
      <c r="AG477" s="77" t="str">
        <f t="shared" si="74"/>
        <v>Open (Progress)</v>
      </c>
    </row>
    <row r="478" spans="1:33" s="72" customFormat="1" ht="78.75" x14ac:dyDescent="0.2">
      <c r="A478" s="67">
        <f t="shared" si="79"/>
        <v>473</v>
      </c>
      <c r="B478" s="76">
        <f>COUNTIF($F$6:$F478,$F478)</f>
        <v>9</v>
      </c>
      <c r="C478" s="76" t="str">
        <f t="shared" si="70"/>
        <v>9PE</v>
      </c>
      <c r="D478" s="76">
        <f>COUNTIF($H$6:$H478,$H478)</f>
        <v>28</v>
      </c>
      <c r="E478" s="76" t="str">
        <f t="shared" si="75"/>
        <v>28Prod Assembling LV</v>
      </c>
      <c r="F478" s="2" t="s">
        <v>55</v>
      </c>
      <c r="G478" s="22" t="s">
        <v>174</v>
      </c>
      <c r="H478" s="2" t="s">
        <v>23</v>
      </c>
      <c r="I478" s="3">
        <v>43182</v>
      </c>
      <c r="J478" s="2" t="s">
        <v>202</v>
      </c>
      <c r="K478" s="2" t="s">
        <v>1093</v>
      </c>
      <c r="L478" s="4"/>
      <c r="M478" s="4"/>
      <c r="N478" s="4" t="s">
        <v>280</v>
      </c>
      <c r="O478" s="2" t="s">
        <v>1928</v>
      </c>
      <c r="P478" s="2" t="s">
        <v>401</v>
      </c>
      <c r="Q478" s="4" t="s">
        <v>331</v>
      </c>
      <c r="R478" s="102" t="s">
        <v>332</v>
      </c>
      <c r="S478" s="102" t="s">
        <v>333</v>
      </c>
      <c r="T478" s="3">
        <v>43191</v>
      </c>
      <c r="U478" s="3"/>
      <c r="V478" s="3"/>
      <c r="W478" s="3"/>
      <c r="X478" s="80" t="str">
        <f t="shared" si="76"/>
        <v/>
      </c>
      <c r="Y478" s="80" t="str">
        <f t="shared" si="77"/>
        <v>a</v>
      </c>
      <c r="Z478" s="2"/>
      <c r="AA478" s="77" t="str">
        <f t="shared" si="78"/>
        <v>Open (Progress)</v>
      </c>
      <c r="AB478" s="77">
        <f t="shared" si="71"/>
        <v>2018</v>
      </c>
      <c r="AC478" s="77" t="str">
        <f>IFERROR(VLOOKUP(IF($P478="","",MONTH($I478)),List!$I:$J,2,0),"")</f>
        <v>Maret</v>
      </c>
      <c r="AD478" s="77" t="str">
        <f>IFERROR(VLOOKUP(F478,List!$D:$E,2,0),"")</f>
        <v>Keluhan Pelanggan Eksternal</v>
      </c>
      <c r="AE478" s="78">
        <f t="shared" si="72"/>
        <v>0</v>
      </c>
      <c r="AF478" s="77" t="str">
        <f t="shared" si="73"/>
        <v>All</v>
      </c>
      <c r="AG478" s="77" t="str">
        <f t="shared" si="74"/>
        <v/>
      </c>
    </row>
    <row r="479" spans="1:33" s="72" customFormat="1" ht="78.75" x14ac:dyDescent="0.2">
      <c r="A479" s="67">
        <f t="shared" si="79"/>
        <v>474</v>
      </c>
      <c r="B479" s="76">
        <f>COUNTIF($F$6:$F479,$F479)</f>
        <v>10</v>
      </c>
      <c r="C479" s="76" t="str">
        <f t="shared" si="70"/>
        <v>10PE</v>
      </c>
      <c r="D479" s="76">
        <f>COUNTIF($H$6:$H479,$H479)</f>
        <v>29</v>
      </c>
      <c r="E479" s="76" t="str">
        <f t="shared" si="75"/>
        <v>29Prod Assembling LV</v>
      </c>
      <c r="F479" s="2" t="s">
        <v>55</v>
      </c>
      <c r="G479" s="22" t="s">
        <v>174</v>
      </c>
      <c r="H479" s="2" t="s">
        <v>23</v>
      </c>
      <c r="I479" s="3">
        <v>43182</v>
      </c>
      <c r="J479" s="2" t="s">
        <v>202</v>
      </c>
      <c r="K479" s="2" t="s">
        <v>1093</v>
      </c>
      <c r="L479" s="4"/>
      <c r="M479" s="4"/>
      <c r="N479" s="4" t="s">
        <v>281</v>
      </c>
      <c r="O479" s="2" t="s">
        <v>1928</v>
      </c>
      <c r="P479" s="2" t="s">
        <v>402</v>
      </c>
      <c r="Q479" s="4" t="s">
        <v>334</v>
      </c>
      <c r="R479" s="102" t="s">
        <v>335</v>
      </c>
      <c r="S479" s="102" t="s">
        <v>336</v>
      </c>
      <c r="T479" s="3">
        <v>43192</v>
      </c>
      <c r="U479" s="3">
        <v>43252</v>
      </c>
      <c r="V479" s="3"/>
      <c r="W479" s="3"/>
      <c r="X479" s="80" t="str">
        <f t="shared" si="76"/>
        <v/>
      </c>
      <c r="Y479" s="80" t="str">
        <f t="shared" si="77"/>
        <v>a</v>
      </c>
      <c r="Z479" s="2"/>
      <c r="AA479" s="77" t="str">
        <f t="shared" si="78"/>
        <v>Reschedule 1x</v>
      </c>
      <c r="AB479" s="77">
        <f t="shared" si="71"/>
        <v>2018</v>
      </c>
      <c r="AC479" s="77" t="str">
        <f>IFERROR(VLOOKUP(IF($P479="","",MONTH($I479)),List!$I:$J,2,0),"")</f>
        <v>Maret</v>
      </c>
      <c r="AD479" s="77" t="str">
        <f>IFERROR(VLOOKUP(F479,List!$D:$E,2,0),"")</f>
        <v>Keluhan Pelanggan Eksternal</v>
      </c>
      <c r="AE479" s="78">
        <f t="shared" si="72"/>
        <v>0</v>
      </c>
      <c r="AF479" s="77" t="str">
        <f t="shared" si="73"/>
        <v>All</v>
      </c>
      <c r="AG479" s="77" t="str">
        <f t="shared" si="74"/>
        <v/>
      </c>
    </row>
    <row r="480" spans="1:33" s="72" customFormat="1" ht="78.75" x14ac:dyDescent="0.2">
      <c r="A480" s="67">
        <f t="shared" si="79"/>
        <v>475</v>
      </c>
      <c r="B480" s="76">
        <f>COUNTIF($F$6:$F480,$F480)</f>
        <v>11</v>
      </c>
      <c r="C480" s="76" t="str">
        <f t="shared" si="70"/>
        <v>11PE</v>
      </c>
      <c r="D480" s="76">
        <f>COUNTIF($H$6:$H480,$H480)</f>
        <v>30</v>
      </c>
      <c r="E480" s="76" t="str">
        <f t="shared" si="75"/>
        <v>30Prod Assembling LV</v>
      </c>
      <c r="F480" s="2" t="s">
        <v>55</v>
      </c>
      <c r="G480" s="22" t="s">
        <v>174</v>
      </c>
      <c r="H480" s="2" t="s">
        <v>23</v>
      </c>
      <c r="I480" s="3">
        <v>43193</v>
      </c>
      <c r="J480" s="2" t="s">
        <v>202</v>
      </c>
      <c r="K480" s="2" t="s">
        <v>1093</v>
      </c>
      <c r="L480" s="4"/>
      <c r="M480" s="4"/>
      <c r="N480" s="4" t="s">
        <v>282</v>
      </c>
      <c r="O480" s="2" t="s">
        <v>1928</v>
      </c>
      <c r="P480" s="2" t="s">
        <v>403</v>
      </c>
      <c r="Q480" s="4" t="s">
        <v>337</v>
      </c>
      <c r="R480" s="102" t="s">
        <v>332</v>
      </c>
      <c r="S480" s="102" t="s">
        <v>338</v>
      </c>
      <c r="T480" s="3">
        <v>43199</v>
      </c>
      <c r="U480" s="3"/>
      <c r="V480" s="3"/>
      <c r="W480" s="3">
        <v>43328</v>
      </c>
      <c r="X480" s="80" t="str">
        <f t="shared" si="76"/>
        <v>a</v>
      </c>
      <c r="Y480" s="80" t="str">
        <f t="shared" si="77"/>
        <v/>
      </c>
      <c r="Z480" s="2"/>
      <c r="AA480" s="77" t="str">
        <f t="shared" si="78"/>
        <v>Close</v>
      </c>
      <c r="AB480" s="77">
        <f t="shared" si="71"/>
        <v>2018</v>
      </c>
      <c r="AC480" s="77" t="str">
        <f>IFERROR(VLOOKUP(IF($P480="","",MONTH($I480)),List!$I:$J,2,0),"")</f>
        <v>April</v>
      </c>
      <c r="AD480" s="77" t="str">
        <f>IFERROR(VLOOKUP(F480,List!$D:$E,2,0),"")</f>
        <v>Keluhan Pelanggan Eksternal</v>
      </c>
      <c r="AE480" s="78">
        <f t="shared" si="72"/>
        <v>1</v>
      </c>
      <c r="AF480" s="77" t="str">
        <f t="shared" si="73"/>
        <v>All</v>
      </c>
      <c r="AG480" s="77" t="str">
        <f t="shared" si="74"/>
        <v>Open (Progress)</v>
      </c>
    </row>
    <row r="481" spans="1:33" s="72" customFormat="1" ht="85.5" x14ac:dyDescent="0.2">
      <c r="A481" s="67">
        <f t="shared" si="79"/>
        <v>476</v>
      </c>
      <c r="B481" s="76">
        <f>COUNTIF($F$6:$F481,$F481)</f>
        <v>12</v>
      </c>
      <c r="C481" s="76" t="str">
        <f t="shared" si="70"/>
        <v>12PE</v>
      </c>
      <c r="D481" s="76">
        <f>COUNTIF($H$6:$H481,$H481)</f>
        <v>31</v>
      </c>
      <c r="E481" s="76" t="str">
        <f t="shared" si="75"/>
        <v>31Prod Assembling LV</v>
      </c>
      <c r="F481" s="2" t="s">
        <v>55</v>
      </c>
      <c r="G481" s="22" t="s">
        <v>174</v>
      </c>
      <c r="H481" s="2" t="s">
        <v>23</v>
      </c>
      <c r="I481" s="3">
        <v>43201</v>
      </c>
      <c r="J481" s="2" t="s">
        <v>202</v>
      </c>
      <c r="K481" s="2" t="s">
        <v>1093</v>
      </c>
      <c r="L481" s="4"/>
      <c r="M481" s="4"/>
      <c r="N481" s="4" t="s">
        <v>283</v>
      </c>
      <c r="O481" s="2" t="s">
        <v>1928</v>
      </c>
      <c r="P481" s="2" t="s">
        <v>404</v>
      </c>
      <c r="Q481" s="4" t="s">
        <v>339</v>
      </c>
      <c r="R481" s="102" t="s">
        <v>340</v>
      </c>
      <c r="S481" s="102" t="s">
        <v>341</v>
      </c>
      <c r="T481" s="3">
        <v>43227</v>
      </c>
      <c r="U481" s="3"/>
      <c r="V481" s="3"/>
      <c r="W481" s="3">
        <v>43312</v>
      </c>
      <c r="X481" s="80" t="str">
        <f t="shared" si="76"/>
        <v>a</v>
      </c>
      <c r="Y481" s="80" t="str">
        <f t="shared" si="77"/>
        <v/>
      </c>
      <c r="Z481" s="2"/>
      <c r="AA481" s="77" t="str">
        <f t="shared" si="78"/>
        <v>Close</v>
      </c>
      <c r="AB481" s="77">
        <f t="shared" si="71"/>
        <v>2018</v>
      </c>
      <c r="AC481" s="77" t="str">
        <f>IFERROR(VLOOKUP(IF($P481="","",MONTH($I481)),List!$I:$J,2,0),"")</f>
        <v>April</v>
      </c>
      <c r="AD481" s="77" t="str">
        <f>IFERROR(VLOOKUP(F481,List!$D:$E,2,0),"")</f>
        <v>Keluhan Pelanggan Eksternal</v>
      </c>
      <c r="AE481" s="78">
        <f t="shared" si="72"/>
        <v>1</v>
      </c>
      <c r="AF481" s="77" t="str">
        <f t="shared" si="73"/>
        <v>All</v>
      </c>
      <c r="AG481" s="77" t="str">
        <f t="shared" si="74"/>
        <v>Open (Progress)</v>
      </c>
    </row>
    <row r="482" spans="1:33" s="72" customFormat="1" ht="99.75" x14ac:dyDescent="0.2">
      <c r="A482" s="67">
        <f t="shared" si="79"/>
        <v>477</v>
      </c>
      <c r="B482" s="76">
        <f>COUNTIF($F$6:$F482,$F482)</f>
        <v>13</v>
      </c>
      <c r="C482" s="76" t="str">
        <f t="shared" si="70"/>
        <v>13PE</v>
      </c>
      <c r="D482" s="76">
        <f>COUNTIF($H$6:$H482,$H482)</f>
        <v>32</v>
      </c>
      <c r="E482" s="76" t="str">
        <f t="shared" si="75"/>
        <v>32Prod Assembling LV</v>
      </c>
      <c r="F482" s="2" t="s">
        <v>55</v>
      </c>
      <c r="G482" s="22" t="s">
        <v>174</v>
      </c>
      <c r="H482" s="2" t="s">
        <v>23</v>
      </c>
      <c r="I482" s="3">
        <v>43201</v>
      </c>
      <c r="J482" s="2" t="s">
        <v>202</v>
      </c>
      <c r="K482" s="2" t="s">
        <v>1093</v>
      </c>
      <c r="L482" s="4"/>
      <c r="M482" s="4"/>
      <c r="N482" s="4" t="s">
        <v>284</v>
      </c>
      <c r="O482" s="2" t="s">
        <v>1928</v>
      </c>
      <c r="P482" s="2" t="s">
        <v>405</v>
      </c>
      <c r="Q482" s="4" t="s">
        <v>342</v>
      </c>
      <c r="R482" s="102" t="s">
        <v>343</v>
      </c>
      <c r="S482" s="102" t="s">
        <v>344</v>
      </c>
      <c r="T482" s="3">
        <v>43193</v>
      </c>
      <c r="U482" s="3"/>
      <c r="V482" s="3"/>
      <c r="W482" s="3">
        <v>43238</v>
      </c>
      <c r="X482" s="80" t="str">
        <f t="shared" si="76"/>
        <v>a</v>
      </c>
      <c r="Y482" s="80" t="str">
        <f t="shared" si="77"/>
        <v/>
      </c>
      <c r="Z482" s="2"/>
      <c r="AA482" s="77" t="str">
        <f t="shared" si="78"/>
        <v>Close</v>
      </c>
      <c r="AB482" s="77">
        <f t="shared" si="71"/>
        <v>2018</v>
      </c>
      <c r="AC482" s="77" t="str">
        <f>IFERROR(VLOOKUP(IF($P482="","",MONTH($I482)),List!$I:$J,2,0),"")</f>
        <v>April</v>
      </c>
      <c r="AD482" s="77" t="str">
        <f>IFERROR(VLOOKUP(F482,List!$D:$E,2,0),"")</f>
        <v>Keluhan Pelanggan Eksternal</v>
      </c>
      <c r="AE482" s="78">
        <f t="shared" si="72"/>
        <v>1</v>
      </c>
      <c r="AF482" s="77" t="str">
        <f t="shared" si="73"/>
        <v>All</v>
      </c>
      <c r="AG482" s="77" t="str">
        <f t="shared" si="74"/>
        <v>Open (Progress)</v>
      </c>
    </row>
    <row r="483" spans="1:33" s="72" customFormat="1" ht="99.75" x14ac:dyDescent="0.2">
      <c r="A483" s="67">
        <f t="shared" si="79"/>
        <v>478</v>
      </c>
      <c r="B483" s="76">
        <f>COUNTIF($F$6:$F483,$F483)</f>
        <v>14</v>
      </c>
      <c r="C483" s="76" t="str">
        <f t="shared" si="70"/>
        <v>14PE</v>
      </c>
      <c r="D483" s="76">
        <f>COUNTIF($H$6:$H483,$H483)</f>
        <v>33</v>
      </c>
      <c r="E483" s="76" t="str">
        <f t="shared" si="75"/>
        <v>33Prod Assembling LV</v>
      </c>
      <c r="F483" s="2" t="s">
        <v>55</v>
      </c>
      <c r="G483" s="22" t="s">
        <v>174</v>
      </c>
      <c r="H483" s="2" t="s">
        <v>23</v>
      </c>
      <c r="I483" s="3">
        <v>43202</v>
      </c>
      <c r="J483" s="2" t="s">
        <v>202</v>
      </c>
      <c r="K483" s="2" t="s">
        <v>1093</v>
      </c>
      <c r="L483" s="4"/>
      <c r="M483" s="4"/>
      <c r="N483" s="4" t="s">
        <v>285</v>
      </c>
      <c r="O483" s="2" t="s">
        <v>1928</v>
      </c>
      <c r="P483" s="2" t="s">
        <v>406</v>
      </c>
      <c r="Q483" s="4" t="s">
        <v>345</v>
      </c>
      <c r="R483" s="102" t="s">
        <v>346</v>
      </c>
      <c r="S483" s="102" t="s">
        <v>347</v>
      </c>
      <c r="T483" s="3">
        <v>43213</v>
      </c>
      <c r="U483" s="3"/>
      <c r="V483" s="3"/>
      <c r="W483" s="3"/>
      <c r="X483" s="80" t="str">
        <f t="shared" si="76"/>
        <v/>
      </c>
      <c r="Y483" s="80" t="str">
        <f t="shared" si="77"/>
        <v>a</v>
      </c>
      <c r="Z483" s="2"/>
      <c r="AA483" s="77" t="str">
        <f t="shared" si="78"/>
        <v>Open (Progress)</v>
      </c>
      <c r="AB483" s="77">
        <f t="shared" si="71"/>
        <v>2018</v>
      </c>
      <c r="AC483" s="77" t="str">
        <f>IFERROR(VLOOKUP(IF($P483="","",MONTH($I483)),List!$I:$J,2,0),"")</f>
        <v>April</v>
      </c>
      <c r="AD483" s="77" t="str">
        <f>IFERROR(VLOOKUP(F483,List!$D:$E,2,0),"")</f>
        <v>Keluhan Pelanggan Eksternal</v>
      </c>
      <c r="AE483" s="78">
        <f t="shared" si="72"/>
        <v>0</v>
      </c>
      <c r="AF483" s="77" t="str">
        <f t="shared" si="73"/>
        <v>All</v>
      </c>
      <c r="AG483" s="77" t="str">
        <f t="shared" si="74"/>
        <v/>
      </c>
    </row>
    <row r="484" spans="1:33" s="72" customFormat="1" ht="99.75" x14ac:dyDescent="0.2">
      <c r="A484" s="67">
        <f t="shared" si="79"/>
        <v>479</v>
      </c>
      <c r="B484" s="76">
        <f>COUNTIF($F$6:$F484,$F484)</f>
        <v>15</v>
      </c>
      <c r="C484" s="76" t="str">
        <f t="shared" si="70"/>
        <v>15PE</v>
      </c>
      <c r="D484" s="76">
        <f>COUNTIF($H$6:$H484,$H484)</f>
        <v>34</v>
      </c>
      <c r="E484" s="76" t="str">
        <f t="shared" si="75"/>
        <v>34Prod Assembling LV</v>
      </c>
      <c r="F484" s="2" t="s">
        <v>55</v>
      </c>
      <c r="G484" s="22" t="s">
        <v>174</v>
      </c>
      <c r="H484" s="2" t="s">
        <v>23</v>
      </c>
      <c r="I484" s="3">
        <v>43208</v>
      </c>
      <c r="J484" s="2" t="s">
        <v>202</v>
      </c>
      <c r="K484" s="2" t="s">
        <v>1093</v>
      </c>
      <c r="L484" s="4"/>
      <c r="M484" s="4"/>
      <c r="N484" s="4" t="s">
        <v>286</v>
      </c>
      <c r="O484" s="2" t="s">
        <v>1928</v>
      </c>
      <c r="P484" s="2" t="s">
        <v>407</v>
      </c>
      <c r="Q484" s="4" t="s">
        <v>348</v>
      </c>
      <c r="R484" s="102" t="s">
        <v>349</v>
      </c>
      <c r="S484" s="102" t="s">
        <v>350</v>
      </c>
      <c r="T484" s="3">
        <v>43223</v>
      </c>
      <c r="U484" s="3"/>
      <c r="V484" s="3"/>
      <c r="W484" s="3"/>
      <c r="X484" s="80" t="str">
        <f t="shared" si="76"/>
        <v/>
      </c>
      <c r="Y484" s="80" t="str">
        <f t="shared" si="77"/>
        <v>a</v>
      </c>
      <c r="Z484" s="2"/>
      <c r="AA484" s="77" t="str">
        <f t="shared" si="78"/>
        <v>Open (Progress)</v>
      </c>
      <c r="AB484" s="77">
        <f t="shared" si="71"/>
        <v>2018</v>
      </c>
      <c r="AC484" s="77" t="str">
        <f>IFERROR(VLOOKUP(IF($P484="","",MONTH($I484)),List!$I:$J,2,0),"")</f>
        <v>April</v>
      </c>
      <c r="AD484" s="77" t="str">
        <f>IFERROR(VLOOKUP(F484,List!$D:$E,2,0),"")</f>
        <v>Keluhan Pelanggan Eksternal</v>
      </c>
      <c r="AE484" s="78">
        <f t="shared" si="72"/>
        <v>0</v>
      </c>
      <c r="AF484" s="77" t="str">
        <f t="shared" si="73"/>
        <v>All</v>
      </c>
      <c r="AG484" s="77" t="str">
        <f t="shared" si="74"/>
        <v/>
      </c>
    </row>
    <row r="485" spans="1:33" s="72" customFormat="1" ht="85.5" x14ac:dyDescent="0.2">
      <c r="A485" s="67">
        <f t="shared" si="79"/>
        <v>480</v>
      </c>
      <c r="B485" s="76">
        <f>COUNTIF($F$6:$F485,$F485)</f>
        <v>16</v>
      </c>
      <c r="C485" s="76" t="str">
        <f t="shared" si="70"/>
        <v>16PE</v>
      </c>
      <c r="D485" s="76">
        <f>COUNTIF($H$6:$H485,$H485)</f>
        <v>35</v>
      </c>
      <c r="E485" s="76" t="str">
        <f t="shared" si="75"/>
        <v>35Prod Assembling LV</v>
      </c>
      <c r="F485" s="2" t="s">
        <v>55</v>
      </c>
      <c r="G485" s="22" t="s">
        <v>174</v>
      </c>
      <c r="H485" s="2" t="s">
        <v>23</v>
      </c>
      <c r="I485" s="3">
        <v>43213</v>
      </c>
      <c r="J485" s="2" t="s">
        <v>202</v>
      </c>
      <c r="K485" s="2" t="s">
        <v>1093</v>
      </c>
      <c r="L485" s="4"/>
      <c r="M485" s="4"/>
      <c r="N485" s="4" t="s">
        <v>287</v>
      </c>
      <c r="O485" s="2" t="s">
        <v>1928</v>
      </c>
      <c r="P485" s="2" t="s">
        <v>408</v>
      </c>
      <c r="Q485" s="4" t="s">
        <v>351</v>
      </c>
      <c r="R485" s="102" t="s">
        <v>352</v>
      </c>
      <c r="S485" s="102" t="s">
        <v>353</v>
      </c>
      <c r="T485" s="3">
        <v>43220</v>
      </c>
      <c r="U485" s="3"/>
      <c r="V485" s="3"/>
      <c r="W485" s="3">
        <v>43262</v>
      </c>
      <c r="X485" s="80" t="str">
        <f t="shared" si="76"/>
        <v>a</v>
      </c>
      <c r="Y485" s="80" t="str">
        <f t="shared" si="77"/>
        <v/>
      </c>
      <c r="Z485" s="2"/>
      <c r="AA485" s="77" t="str">
        <f t="shared" si="78"/>
        <v>Close</v>
      </c>
      <c r="AB485" s="77">
        <f t="shared" si="71"/>
        <v>2018</v>
      </c>
      <c r="AC485" s="77" t="str">
        <f>IFERROR(VLOOKUP(IF($P485="","",MONTH($I485)),List!$I:$J,2,0),"")</f>
        <v>April</v>
      </c>
      <c r="AD485" s="77" t="str">
        <f>IFERROR(VLOOKUP(F485,List!$D:$E,2,0),"")</f>
        <v>Keluhan Pelanggan Eksternal</v>
      </c>
      <c r="AE485" s="78">
        <f t="shared" si="72"/>
        <v>1</v>
      </c>
      <c r="AF485" s="77" t="str">
        <f t="shared" si="73"/>
        <v>All</v>
      </c>
      <c r="AG485" s="77" t="str">
        <f t="shared" si="74"/>
        <v>Open (Progress)</v>
      </c>
    </row>
    <row r="486" spans="1:33" s="72" customFormat="1" ht="78.75" x14ac:dyDescent="0.2">
      <c r="A486" s="67">
        <f t="shared" si="79"/>
        <v>481</v>
      </c>
      <c r="B486" s="76">
        <f>COUNTIF($F$6:$F486,$F486)</f>
        <v>17</v>
      </c>
      <c r="C486" s="76" t="str">
        <f t="shared" si="70"/>
        <v>17PE</v>
      </c>
      <c r="D486" s="76">
        <f>COUNTIF($H$6:$H486,$H486)</f>
        <v>36</v>
      </c>
      <c r="E486" s="76" t="str">
        <f t="shared" si="75"/>
        <v>36Prod Assembling LV</v>
      </c>
      <c r="F486" s="2" t="s">
        <v>55</v>
      </c>
      <c r="G486" s="22" t="s">
        <v>174</v>
      </c>
      <c r="H486" s="2" t="s">
        <v>23</v>
      </c>
      <c r="I486" s="3">
        <v>43234</v>
      </c>
      <c r="J486" s="2" t="s">
        <v>202</v>
      </c>
      <c r="K486" s="2" t="s">
        <v>1935</v>
      </c>
      <c r="L486" s="4"/>
      <c r="M486" s="4"/>
      <c r="N486" s="4" t="s">
        <v>288</v>
      </c>
      <c r="O486" s="2" t="s">
        <v>1928</v>
      </c>
      <c r="P486" s="2" t="s">
        <v>409</v>
      </c>
      <c r="Q486" s="4" t="s">
        <v>354</v>
      </c>
      <c r="R486" s="102" t="s">
        <v>355</v>
      </c>
      <c r="S486" s="102" t="s">
        <v>356</v>
      </c>
      <c r="T486" s="3">
        <v>43248</v>
      </c>
      <c r="U486" s="3"/>
      <c r="V486" s="3"/>
      <c r="W486" s="3">
        <v>43248</v>
      </c>
      <c r="X486" s="80" t="str">
        <f t="shared" si="76"/>
        <v>a</v>
      </c>
      <c r="Y486" s="80" t="str">
        <f t="shared" si="77"/>
        <v/>
      </c>
      <c r="Z486" s="2"/>
      <c r="AA486" s="77" t="str">
        <f t="shared" si="78"/>
        <v>Close</v>
      </c>
      <c r="AB486" s="77">
        <f t="shared" si="71"/>
        <v>2018</v>
      </c>
      <c r="AC486" s="77" t="str">
        <f>IFERROR(VLOOKUP(IF($P486="","",MONTH($I486)),List!$I:$J,2,0),"")</f>
        <v>Mei</v>
      </c>
      <c r="AD486" s="77" t="str">
        <f>IFERROR(VLOOKUP(F486,List!$D:$E,2,0),"")</f>
        <v>Keluhan Pelanggan Eksternal</v>
      </c>
      <c r="AE486" s="78">
        <f t="shared" si="72"/>
        <v>1</v>
      </c>
      <c r="AF486" s="77" t="str">
        <f t="shared" si="73"/>
        <v>All</v>
      </c>
      <c r="AG486" s="77" t="str">
        <f t="shared" si="74"/>
        <v>Open (Progress)</v>
      </c>
    </row>
    <row r="487" spans="1:33" s="72" customFormat="1" ht="78.75" x14ac:dyDescent="0.2">
      <c r="A487" s="67">
        <f t="shared" si="79"/>
        <v>482</v>
      </c>
      <c r="B487" s="76">
        <f>COUNTIF($F$6:$F487,$F487)</f>
        <v>18</v>
      </c>
      <c r="C487" s="76" t="str">
        <f t="shared" si="70"/>
        <v>18PE</v>
      </c>
      <c r="D487" s="76">
        <f>COUNTIF($H$6:$H487,$H487)</f>
        <v>37</v>
      </c>
      <c r="E487" s="76" t="str">
        <f t="shared" si="75"/>
        <v>37Prod Assembling LV</v>
      </c>
      <c r="F487" s="2" t="s">
        <v>55</v>
      </c>
      <c r="G487" s="22" t="s">
        <v>174</v>
      </c>
      <c r="H487" s="2" t="s">
        <v>23</v>
      </c>
      <c r="I487" s="3">
        <v>43276</v>
      </c>
      <c r="J487" s="2" t="s">
        <v>202</v>
      </c>
      <c r="K487" s="2" t="s">
        <v>1936</v>
      </c>
      <c r="L487" s="4"/>
      <c r="M487" s="4"/>
      <c r="N487" s="4" t="s">
        <v>289</v>
      </c>
      <c r="O487" s="2" t="s">
        <v>1928</v>
      </c>
      <c r="P487" s="2" t="s">
        <v>410</v>
      </c>
      <c r="Q487" s="4" t="s">
        <v>357</v>
      </c>
      <c r="R487" s="102" t="s">
        <v>358</v>
      </c>
      <c r="S487" s="102" t="s">
        <v>359</v>
      </c>
      <c r="T487" s="3">
        <v>43280</v>
      </c>
      <c r="U487" s="3"/>
      <c r="V487" s="3"/>
      <c r="W487" s="3">
        <v>43280</v>
      </c>
      <c r="X487" s="80" t="str">
        <f t="shared" si="76"/>
        <v>a</v>
      </c>
      <c r="Y487" s="80" t="str">
        <f t="shared" si="77"/>
        <v/>
      </c>
      <c r="Z487" s="2"/>
      <c r="AA487" s="77" t="str">
        <f t="shared" si="78"/>
        <v>Close</v>
      </c>
      <c r="AB487" s="77">
        <f t="shared" si="71"/>
        <v>2018</v>
      </c>
      <c r="AC487" s="77" t="str">
        <f>IFERROR(VLOOKUP(IF($P487="","",MONTH($I487)),List!$I:$J,2,0),"")</f>
        <v>Juni</v>
      </c>
      <c r="AD487" s="77" t="str">
        <f>IFERROR(VLOOKUP(F487,List!$D:$E,2,0),"")</f>
        <v>Keluhan Pelanggan Eksternal</v>
      </c>
      <c r="AE487" s="78">
        <f t="shared" si="72"/>
        <v>1</v>
      </c>
      <c r="AF487" s="77" t="str">
        <f t="shared" si="73"/>
        <v>All</v>
      </c>
      <c r="AG487" s="77" t="str">
        <f t="shared" si="74"/>
        <v>Open (Progress)</v>
      </c>
    </row>
    <row r="488" spans="1:33" s="72" customFormat="1" ht="78.75" x14ac:dyDescent="0.2">
      <c r="A488" s="67">
        <f t="shared" si="79"/>
        <v>483</v>
      </c>
      <c r="B488" s="76">
        <f>COUNTIF($F$6:$F488,$F488)</f>
        <v>19</v>
      </c>
      <c r="C488" s="76" t="str">
        <f t="shared" si="70"/>
        <v>19PE</v>
      </c>
      <c r="D488" s="76">
        <f>COUNTIF($H$6:$H488,$H488)</f>
        <v>38</v>
      </c>
      <c r="E488" s="76" t="str">
        <f t="shared" si="75"/>
        <v>38Prod Assembling LV</v>
      </c>
      <c r="F488" s="2" t="s">
        <v>55</v>
      </c>
      <c r="G488" s="22" t="s">
        <v>174</v>
      </c>
      <c r="H488" s="2" t="s">
        <v>23</v>
      </c>
      <c r="I488" s="3">
        <v>43284</v>
      </c>
      <c r="J488" s="2" t="s">
        <v>202</v>
      </c>
      <c r="K488" s="2" t="s">
        <v>1936</v>
      </c>
      <c r="L488" s="4"/>
      <c r="M488" s="4"/>
      <c r="N488" s="4" t="s">
        <v>290</v>
      </c>
      <c r="O488" s="2" t="s">
        <v>1928</v>
      </c>
      <c r="P488" s="2" t="s">
        <v>411</v>
      </c>
      <c r="Q488" s="4" t="s">
        <v>360</v>
      </c>
      <c r="R488" s="102"/>
      <c r="S488" s="102" t="s">
        <v>361</v>
      </c>
      <c r="T488" s="3">
        <v>43291</v>
      </c>
      <c r="U488" s="3"/>
      <c r="V488" s="3"/>
      <c r="W488" s="3">
        <v>43305</v>
      </c>
      <c r="X488" s="80" t="str">
        <f t="shared" si="76"/>
        <v>a</v>
      </c>
      <c r="Y488" s="80" t="str">
        <f t="shared" si="77"/>
        <v/>
      </c>
      <c r="Z488" s="2"/>
      <c r="AA488" s="77" t="str">
        <f t="shared" si="78"/>
        <v>Close</v>
      </c>
      <c r="AB488" s="77">
        <f t="shared" si="71"/>
        <v>2018</v>
      </c>
      <c r="AC488" s="77" t="str">
        <f>IFERROR(VLOOKUP(IF($P488="","",MONTH($I488)),List!$I:$J,2,0),"")</f>
        <v>Juli</v>
      </c>
      <c r="AD488" s="77" t="str">
        <f>IFERROR(VLOOKUP(F488,List!$D:$E,2,0),"")</f>
        <v>Keluhan Pelanggan Eksternal</v>
      </c>
      <c r="AE488" s="78">
        <f t="shared" si="72"/>
        <v>1</v>
      </c>
      <c r="AF488" s="77" t="str">
        <f t="shared" si="73"/>
        <v>All</v>
      </c>
      <c r="AG488" s="77" t="str">
        <f t="shared" si="74"/>
        <v>Open (Progress)</v>
      </c>
    </row>
    <row r="489" spans="1:33" s="72" customFormat="1" ht="114" x14ac:dyDescent="0.2">
      <c r="A489" s="67">
        <f t="shared" si="79"/>
        <v>484</v>
      </c>
      <c r="B489" s="76">
        <f>COUNTIF($F$6:$F489,$F489)</f>
        <v>20</v>
      </c>
      <c r="C489" s="76" t="str">
        <f t="shared" si="70"/>
        <v>20PE</v>
      </c>
      <c r="D489" s="76">
        <f>COUNTIF($H$6:$H489,$H489)</f>
        <v>39</v>
      </c>
      <c r="E489" s="76" t="str">
        <f t="shared" si="75"/>
        <v>39Prod Assembling LV</v>
      </c>
      <c r="F489" s="2" t="s">
        <v>55</v>
      </c>
      <c r="G489" s="22" t="s">
        <v>174</v>
      </c>
      <c r="H489" s="2" t="s">
        <v>23</v>
      </c>
      <c r="I489" s="3">
        <v>43326</v>
      </c>
      <c r="J489" s="2" t="s">
        <v>202</v>
      </c>
      <c r="K489" s="2" t="s">
        <v>1936</v>
      </c>
      <c r="L489" s="4"/>
      <c r="M489" s="4"/>
      <c r="N489" s="4" t="s">
        <v>291</v>
      </c>
      <c r="O489" s="2" t="s">
        <v>1928</v>
      </c>
      <c r="P489" s="2" t="s">
        <v>412</v>
      </c>
      <c r="Q489" s="4" t="s">
        <v>362</v>
      </c>
      <c r="R489" s="102" t="s">
        <v>363</v>
      </c>
      <c r="S489" s="102" t="s">
        <v>364</v>
      </c>
      <c r="T489" s="3">
        <v>43330</v>
      </c>
      <c r="U489" s="3"/>
      <c r="V489" s="3"/>
      <c r="W489" s="3"/>
      <c r="X489" s="80" t="str">
        <f t="shared" si="76"/>
        <v/>
      </c>
      <c r="Y489" s="80" t="str">
        <f t="shared" si="77"/>
        <v>a</v>
      </c>
      <c r="Z489" s="2"/>
      <c r="AA489" s="77" t="str">
        <f t="shared" si="78"/>
        <v>Open (Progress)</v>
      </c>
      <c r="AB489" s="77">
        <f t="shared" si="71"/>
        <v>2018</v>
      </c>
      <c r="AC489" s="77" t="str">
        <f>IFERROR(VLOOKUP(IF($P489="","",MONTH($I489)),List!$I:$J,2,0),"")</f>
        <v>Agustus</v>
      </c>
      <c r="AD489" s="77" t="str">
        <f>IFERROR(VLOOKUP(F489,List!$D:$E,2,0),"")</f>
        <v>Keluhan Pelanggan Eksternal</v>
      </c>
      <c r="AE489" s="78">
        <f t="shared" si="72"/>
        <v>0</v>
      </c>
      <c r="AF489" s="77" t="str">
        <f t="shared" si="73"/>
        <v>All</v>
      </c>
      <c r="AG489" s="77" t="str">
        <f t="shared" si="74"/>
        <v/>
      </c>
    </row>
    <row r="490" spans="1:33" s="72" customFormat="1" ht="78.75" x14ac:dyDescent="0.2">
      <c r="A490" s="67">
        <f t="shared" si="79"/>
        <v>485</v>
      </c>
      <c r="B490" s="76">
        <f>COUNTIF($F$6:$F490,$F490)</f>
        <v>21</v>
      </c>
      <c r="C490" s="76" t="str">
        <f t="shared" si="70"/>
        <v>21PE</v>
      </c>
      <c r="D490" s="76">
        <f>COUNTIF($H$6:$H490,$H490)</f>
        <v>40</v>
      </c>
      <c r="E490" s="76" t="str">
        <f t="shared" si="75"/>
        <v>40Prod Assembling LV</v>
      </c>
      <c r="F490" s="2" t="s">
        <v>55</v>
      </c>
      <c r="G490" s="22" t="s">
        <v>174</v>
      </c>
      <c r="H490" s="2" t="s">
        <v>23</v>
      </c>
      <c r="I490" s="3">
        <v>43348</v>
      </c>
      <c r="J490" s="2" t="s">
        <v>202</v>
      </c>
      <c r="K490" s="2" t="s">
        <v>1936</v>
      </c>
      <c r="L490" s="4"/>
      <c r="M490" s="4"/>
      <c r="N490" s="4" t="s">
        <v>292</v>
      </c>
      <c r="O490" s="2" t="s">
        <v>1928</v>
      </c>
      <c r="P490" s="2" t="s">
        <v>413</v>
      </c>
      <c r="Q490" s="4" t="s">
        <v>365</v>
      </c>
      <c r="R490" s="102" t="s">
        <v>366</v>
      </c>
      <c r="S490" s="102" t="s">
        <v>367</v>
      </c>
      <c r="T490" s="3">
        <v>43374</v>
      </c>
      <c r="U490" s="3">
        <v>43554</v>
      </c>
      <c r="V490" s="3"/>
      <c r="W490" s="3"/>
      <c r="X490" s="80" t="str">
        <f t="shared" si="76"/>
        <v/>
      </c>
      <c r="Y490" s="80" t="str">
        <f t="shared" si="77"/>
        <v>a</v>
      </c>
      <c r="Z490" s="2"/>
      <c r="AA490" s="77" t="str">
        <f t="shared" si="78"/>
        <v>Reschedule 1x</v>
      </c>
      <c r="AB490" s="77">
        <f t="shared" si="71"/>
        <v>2018</v>
      </c>
      <c r="AC490" s="77" t="str">
        <f>IFERROR(VLOOKUP(IF($P490="","",MONTH($I490)),List!$I:$J,2,0),"")</f>
        <v>September</v>
      </c>
      <c r="AD490" s="77" t="str">
        <f>IFERROR(VLOOKUP(F490,List!$D:$E,2,0),"")</f>
        <v>Keluhan Pelanggan Eksternal</v>
      </c>
      <c r="AE490" s="78">
        <f t="shared" si="72"/>
        <v>0</v>
      </c>
      <c r="AF490" s="77" t="str">
        <f t="shared" si="73"/>
        <v>All</v>
      </c>
      <c r="AG490" s="77" t="str">
        <f t="shared" si="74"/>
        <v/>
      </c>
    </row>
    <row r="491" spans="1:33" s="72" customFormat="1" ht="42.75" x14ac:dyDescent="0.2">
      <c r="A491" s="67">
        <f t="shared" si="79"/>
        <v>486</v>
      </c>
      <c r="B491" s="76">
        <f>COUNTIF($F$6:$F491,$F491)</f>
        <v>22</v>
      </c>
      <c r="C491" s="76" t="str">
        <f t="shared" si="70"/>
        <v>22PE</v>
      </c>
      <c r="D491" s="76">
        <f>COUNTIF($H$6:$H491,$H491)</f>
        <v>24</v>
      </c>
      <c r="E491" s="76" t="str">
        <f t="shared" si="75"/>
        <v>24QC</v>
      </c>
      <c r="F491" s="2" t="s">
        <v>55</v>
      </c>
      <c r="G491" s="22" t="s">
        <v>174</v>
      </c>
      <c r="H491" s="2" t="s">
        <v>25</v>
      </c>
      <c r="I491" s="3">
        <v>43356</v>
      </c>
      <c r="J491" s="2" t="s">
        <v>202</v>
      </c>
      <c r="K491" s="2" t="s">
        <v>1936</v>
      </c>
      <c r="L491" s="4"/>
      <c r="M491" s="4"/>
      <c r="N491" s="4" t="s">
        <v>293</v>
      </c>
      <c r="O491" s="2" t="s">
        <v>1928</v>
      </c>
      <c r="P491" s="2" t="s">
        <v>414</v>
      </c>
      <c r="Q491" s="4"/>
      <c r="R491" s="102"/>
      <c r="S491" s="102"/>
      <c r="T491" s="3">
        <v>43386</v>
      </c>
      <c r="U491" s="3"/>
      <c r="V491" s="3"/>
      <c r="W491" s="3"/>
      <c r="X491" s="80" t="str">
        <f t="shared" si="76"/>
        <v/>
      </c>
      <c r="Y491" s="80" t="str">
        <f t="shared" si="77"/>
        <v>a</v>
      </c>
      <c r="Z491" s="2"/>
      <c r="AA491" s="77" t="str">
        <f t="shared" si="78"/>
        <v>Open (Progress)</v>
      </c>
      <c r="AB491" s="77">
        <f t="shared" si="71"/>
        <v>2018</v>
      </c>
      <c r="AC491" s="77" t="str">
        <f>IFERROR(VLOOKUP(IF($P491="","",MONTH($I491)),List!$I:$J,2,0),"")</f>
        <v>September</v>
      </c>
      <c r="AD491" s="77" t="str">
        <f>IFERROR(VLOOKUP(F491,List!$D:$E,2,0),"")</f>
        <v>Keluhan Pelanggan Eksternal</v>
      </c>
      <c r="AE491" s="78">
        <f t="shared" si="72"/>
        <v>0</v>
      </c>
      <c r="AF491" s="77" t="str">
        <f t="shared" si="73"/>
        <v>All</v>
      </c>
      <c r="AG491" s="77" t="str">
        <f t="shared" si="74"/>
        <v/>
      </c>
    </row>
    <row r="492" spans="1:33" s="72" customFormat="1" ht="99.75" x14ac:dyDescent="0.2">
      <c r="A492" s="67">
        <f t="shared" si="79"/>
        <v>487</v>
      </c>
      <c r="B492" s="76">
        <f>COUNTIF($F$6:$F492,$F492)</f>
        <v>23</v>
      </c>
      <c r="C492" s="76" t="str">
        <f t="shared" si="70"/>
        <v>23PE</v>
      </c>
      <c r="D492" s="76">
        <f>COUNTIF($H$6:$H492,$H492)</f>
        <v>74</v>
      </c>
      <c r="E492" s="76" t="str">
        <f t="shared" si="75"/>
        <v>74Gudang BJ</v>
      </c>
      <c r="F492" s="2" t="s">
        <v>55</v>
      </c>
      <c r="G492" s="22" t="s">
        <v>174</v>
      </c>
      <c r="H492" s="2" t="s">
        <v>26</v>
      </c>
      <c r="I492" s="3">
        <v>43356</v>
      </c>
      <c r="J492" s="2" t="s">
        <v>202</v>
      </c>
      <c r="K492" s="2" t="s">
        <v>1936</v>
      </c>
      <c r="L492" s="4"/>
      <c r="M492" s="4"/>
      <c r="N492" s="4" t="s">
        <v>294</v>
      </c>
      <c r="O492" s="2" t="s">
        <v>1928</v>
      </c>
      <c r="P492" s="2" t="s">
        <v>415</v>
      </c>
      <c r="Q492" s="4" t="s">
        <v>368</v>
      </c>
      <c r="R492" s="102" t="s">
        <v>369</v>
      </c>
      <c r="S492" s="102" t="s">
        <v>370</v>
      </c>
      <c r="T492" s="3">
        <v>43363</v>
      </c>
      <c r="U492" s="3"/>
      <c r="V492" s="3"/>
      <c r="W492" s="3">
        <v>43363</v>
      </c>
      <c r="X492" s="80" t="str">
        <f t="shared" si="76"/>
        <v>a</v>
      </c>
      <c r="Y492" s="80" t="str">
        <f t="shared" si="77"/>
        <v/>
      </c>
      <c r="Z492" s="2"/>
      <c r="AA492" s="77" t="str">
        <f t="shared" si="78"/>
        <v>Close</v>
      </c>
      <c r="AB492" s="77">
        <f t="shared" si="71"/>
        <v>2018</v>
      </c>
      <c r="AC492" s="77" t="str">
        <f>IFERROR(VLOOKUP(IF($P492="","",MONTH($I492)),List!$I:$J,2,0),"")</f>
        <v>September</v>
      </c>
      <c r="AD492" s="77" t="str">
        <f>IFERROR(VLOOKUP(F492,List!$D:$E,2,0),"")</f>
        <v>Keluhan Pelanggan Eksternal</v>
      </c>
      <c r="AE492" s="78">
        <f t="shared" si="72"/>
        <v>1</v>
      </c>
      <c r="AF492" s="77" t="str">
        <f t="shared" si="73"/>
        <v>All</v>
      </c>
      <c r="AG492" s="77" t="str">
        <f t="shared" si="74"/>
        <v>Open (Progress)</v>
      </c>
    </row>
    <row r="493" spans="1:33" s="72" customFormat="1" ht="47.25" x14ac:dyDescent="0.2">
      <c r="A493" s="67">
        <f t="shared" si="79"/>
        <v>488</v>
      </c>
      <c r="B493" s="76">
        <f>COUNTIF($F$6:$F493,$F493)</f>
        <v>24</v>
      </c>
      <c r="C493" s="76" t="str">
        <f t="shared" si="70"/>
        <v>24PE</v>
      </c>
      <c r="D493" s="76">
        <f>COUNTIF($H$6:$H493,$H493)</f>
        <v>25</v>
      </c>
      <c r="E493" s="76" t="str">
        <f t="shared" si="75"/>
        <v>25Purchasing</v>
      </c>
      <c r="F493" s="2" t="s">
        <v>55</v>
      </c>
      <c r="G493" s="22" t="s">
        <v>174</v>
      </c>
      <c r="H493" s="2" t="s">
        <v>17</v>
      </c>
      <c r="I493" s="3">
        <v>43357</v>
      </c>
      <c r="J493" s="2" t="s">
        <v>202</v>
      </c>
      <c r="K493" s="2" t="s">
        <v>1936</v>
      </c>
      <c r="L493" s="4"/>
      <c r="M493" s="4"/>
      <c r="N493" s="4" t="s">
        <v>295</v>
      </c>
      <c r="O493" s="2" t="s">
        <v>1928</v>
      </c>
      <c r="P493" s="2" t="s">
        <v>416</v>
      </c>
      <c r="Q493" s="4" t="s">
        <v>371</v>
      </c>
      <c r="R493" s="102" t="s">
        <v>372</v>
      </c>
      <c r="S493" s="102" t="s">
        <v>373</v>
      </c>
      <c r="T493" s="3">
        <v>43368</v>
      </c>
      <c r="U493" s="3"/>
      <c r="V493" s="3"/>
      <c r="W493" s="3">
        <v>43389</v>
      </c>
      <c r="X493" s="80" t="str">
        <f t="shared" si="76"/>
        <v>a</v>
      </c>
      <c r="Y493" s="80" t="str">
        <f t="shared" si="77"/>
        <v/>
      </c>
      <c r="Z493" s="2"/>
      <c r="AA493" s="77" t="str">
        <f t="shared" si="78"/>
        <v>Close</v>
      </c>
      <c r="AB493" s="77">
        <f t="shared" si="71"/>
        <v>2018</v>
      </c>
      <c r="AC493" s="77" t="str">
        <f>IFERROR(VLOOKUP(IF($P493="","",MONTH($I493)),List!$I:$J,2,0),"")</f>
        <v>September</v>
      </c>
      <c r="AD493" s="77" t="str">
        <f>IFERROR(VLOOKUP(F493,List!$D:$E,2,0),"")</f>
        <v>Keluhan Pelanggan Eksternal</v>
      </c>
      <c r="AE493" s="78">
        <f t="shared" si="72"/>
        <v>1</v>
      </c>
      <c r="AF493" s="77" t="str">
        <f t="shared" si="73"/>
        <v>All</v>
      </c>
      <c r="AG493" s="77" t="str">
        <f t="shared" si="74"/>
        <v>Open (Progress)</v>
      </c>
    </row>
    <row r="494" spans="1:33" s="72" customFormat="1" ht="78.75" x14ac:dyDescent="0.2">
      <c r="A494" s="67">
        <f t="shared" si="79"/>
        <v>489</v>
      </c>
      <c r="B494" s="76">
        <f>COUNTIF($F$6:$F494,$F494)</f>
        <v>25</v>
      </c>
      <c r="C494" s="76" t="str">
        <f t="shared" si="70"/>
        <v>25PE</v>
      </c>
      <c r="D494" s="76">
        <f>COUNTIF($H$6:$H494,$H494)</f>
        <v>41</v>
      </c>
      <c r="E494" s="76" t="str">
        <f t="shared" si="75"/>
        <v>41Prod Assembling LV</v>
      </c>
      <c r="F494" s="2" t="s">
        <v>55</v>
      </c>
      <c r="G494" s="22" t="s">
        <v>174</v>
      </c>
      <c r="H494" s="2" t="s">
        <v>23</v>
      </c>
      <c r="I494" s="3">
        <v>43360</v>
      </c>
      <c r="J494" s="2" t="s">
        <v>202</v>
      </c>
      <c r="K494" s="2" t="s">
        <v>1936</v>
      </c>
      <c r="L494" s="4"/>
      <c r="M494" s="4"/>
      <c r="N494" s="4" t="s">
        <v>296</v>
      </c>
      <c r="O494" s="2" t="s">
        <v>1928</v>
      </c>
      <c r="P494" s="2" t="s">
        <v>417</v>
      </c>
      <c r="Q494" s="4" t="s">
        <v>374</v>
      </c>
      <c r="R494" s="102" t="s">
        <v>375</v>
      </c>
      <c r="S494" s="102" t="s">
        <v>376</v>
      </c>
      <c r="T494" s="3">
        <v>43374</v>
      </c>
      <c r="U494" s="3">
        <v>43554</v>
      </c>
      <c r="V494" s="3"/>
      <c r="W494" s="3"/>
      <c r="X494" s="80" t="str">
        <f t="shared" si="76"/>
        <v/>
      </c>
      <c r="Y494" s="80" t="str">
        <f t="shared" si="77"/>
        <v>a</v>
      </c>
      <c r="Z494" s="2"/>
      <c r="AA494" s="77" t="str">
        <f t="shared" si="78"/>
        <v>Reschedule 1x</v>
      </c>
      <c r="AB494" s="77">
        <f t="shared" si="71"/>
        <v>2018</v>
      </c>
      <c r="AC494" s="77" t="str">
        <f>IFERROR(VLOOKUP(IF($P494="","",MONTH($I494)),List!$I:$J,2,0),"")</f>
        <v>September</v>
      </c>
      <c r="AD494" s="77" t="str">
        <f>IFERROR(VLOOKUP(F494,List!$D:$E,2,0),"")</f>
        <v>Keluhan Pelanggan Eksternal</v>
      </c>
      <c r="AE494" s="78">
        <f t="shared" si="72"/>
        <v>0</v>
      </c>
      <c r="AF494" s="77" t="str">
        <f t="shared" si="73"/>
        <v>All</v>
      </c>
      <c r="AG494" s="77" t="str">
        <f t="shared" si="74"/>
        <v/>
      </c>
    </row>
    <row r="495" spans="1:33" s="72" customFormat="1" ht="57" x14ac:dyDescent="0.2">
      <c r="A495" s="67">
        <f t="shared" si="79"/>
        <v>490</v>
      </c>
      <c r="B495" s="76">
        <f>COUNTIF($F$6:$F495,$F495)</f>
        <v>26</v>
      </c>
      <c r="C495" s="76" t="str">
        <f t="shared" si="70"/>
        <v>26PE</v>
      </c>
      <c r="D495" s="76">
        <f>COUNTIF($H$6:$H495,$H495)</f>
        <v>25</v>
      </c>
      <c r="E495" s="76" t="str">
        <f t="shared" si="75"/>
        <v>25QC</v>
      </c>
      <c r="F495" s="2" t="s">
        <v>55</v>
      </c>
      <c r="G495" s="22" t="s">
        <v>174</v>
      </c>
      <c r="H495" s="2" t="s">
        <v>25</v>
      </c>
      <c r="I495" s="3">
        <v>43391</v>
      </c>
      <c r="J495" s="2" t="s">
        <v>202</v>
      </c>
      <c r="K495" s="2" t="s">
        <v>1936</v>
      </c>
      <c r="L495" s="4"/>
      <c r="M495" s="4"/>
      <c r="N495" s="4" t="s">
        <v>297</v>
      </c>
      <c r="O495" s="2" t="s">
        <v>1928</v>
      </c>
      <c r="P495" s="2" t="s">
        <v>418</v>
      </c>
      <c r="Q495" s="4" t="s">
        <v>377</v>
      </c>
      <c r="R495" s="102" t="s">
        <v>378</v>
      </c>
      <c r="S495" s="102" t="s">
        <v>379</v>
      </c>
      <c r="T495" s="3">
        <v>43397</v>
      </c>
      <c r="U495" s="3"/>
      <c r="V495" s="3"/>
      <c r="W495" s="3">
        <v>43458</v>
      </c>
      <c r="X495" s="80" t="str">
        <f t="shared" si="76"/>
        <v>a</v>
      </c>
      <c r="Y495" s="80" t="str">
        <f t="shared" si="77"/>
        <v/>
      </c>
      <c r="Z495" s="2"/>
      <c r="AA495" s="77" t="str">
        <f t="shared" si="78"/>
        <v>Close</v>
      </c>
      <c r="AB495" s="77">
        <f t="shared" si="71"/>
        <v>2018</v>
      </c>
      <c r="AC495" s="77" t="str">
        <f>IFERROR(VLOOKUP(IF($P495="","",MONTH($I495)),List!$I:$J,2,0),"")</f>
        <v>Oktober</v>
      </c>
      <c r="AD495" s="77" t="str">
        <f>IFERROR(VLOOKUP(F495,List!$D:$E,2,0),"")</f>
        <v>Keluhan Pelanggan Eksternal</v>
      </c>
      <c r="AE495" s="78">
        <f t="shared" si="72"/>
        <v>1</v>
      </c>
      <c r="AF495" s="77" t="str">
        <f t="shared" si="73"/>
        <v>All</v>
      </c>
      <c r="AG495" s="77" t="str">
        <f t="shared" si="74"/>
        <v>Open (Progress)</v>
      </c>
    </row>
    <row r="496" spans="1:33" s="72" customFormat="1" ht="99.75" x14ac:dyDescent="0.2">
      <c r="A496" s="67">
        <f t="shared" si="79"/>
        <v>491</v>
      </c>
      <c r="B496" s="76">
        <f>COUNTIF($F$6:$F496,$F496)</f>
        <v>27</v>
      </c>
      <c r="C496" s="76" t="str">
        <f t="shared" si="70"/>
        <v>27PE</v>
      </c>
      <c r="D496" s="76">
        <f>COUNTIF($H$6:$H496,$H496)</f>
        <v>13</v>
      </c>
      <c r="E496" s="76" t="str">
        <f t="shared" si="75"/>
        <v>13Marketing Freemarket</v>
      </c>
      <c r="F496" s="2" t="s">
        <v>55</v>
      </c>
      <c r="G496" s="22" t="s">
        <v>174</v>
      </c>
      <c r="H496" s="2" t="s">
        <v>28</v>
      </c>
      <c r="I496" s="3">
        <v>43392</v>
      </c>
      <c r="J496" s="2" t="s">
        <v>202</v>
      </c>
      <c r="K496" s="2" t="s">
        <v>1936</v>
      </c>
      <c r="L496" s="4"/>
      <c r="M496" s="4"/>
      <c r="N496" s="4" t="s">
        <v>298</v>
      </c>
      <c r="O496" s="2" t="s">
        <v>1928</v>
      </c>
      <c r="P496" s="2" t="s">
        <v>419</v>
      </c>
      <c r="Q496" s="4" t="s">
        <v>380</v>
      </c>
      <c r="R496" s="102" t="s">
        <v>381</v>
      </c>
      <c r="S496" s="102"/>
      <c r="T496" s="3">
        <v>43422</v>
      </c>
      <c r="U496" s="3"/>
      <c r="V496" s="3"/>
      <c r="W496" s="3">
        <v>43399</v>
      </c>
      <c r="X496" s="80" t="str">
        <f t="shared" si="76"/>
        <v>a</v>
      </c>
      <c r="Y496" s="80" t="str">
        <f t="shared" si="77"/>
        <v/>
      </c>
      <c r="Z496" s="2"/>
      <c r="AA496" s="77" t="str">
        <f t="shared" si="78"/>
        <v>Close</v>
      </c>
      <c r="AB496" s="77">
        <f t="shared" si="71"/>
        <v>2018</v>
      </c>
      <c r="AC496" s="77" t="str">
        <f>IFERROR(VLOOKUP(IF($P496="","",MONTH($I496)),List!$I:$J,2,0),"")</f>
        <v>Oktober</v>
      </c>
      <c r="AD496" s="77" t="str">
        <f>IFERROR(VLOOKUP(F496,List!$D:$E,2,0),"")</f>
        <v>Keluhan Pelanggan Eksternal</v>
      </c>
      <c r="AE496" s="78">
        <f t="shared" si="72"/>
        <v>1</v>
      </c>
      <c r="AF496" s="77" t="str">
        <f t="shared" si="73"/>
        <v>All</v>
      </c>
      <c r="AG496" s="77" t="str">
        <f t="shared" si="74"/>
        <v>Open (Progress)</v>
      </c>
    </row>
    <row r="497" spans="1:33" s="72" customFormat="1" ht="85.5" x14ac:dyDescent="0.2">
      <c r="A497" s="67">
        <f t="shared" si="79"/>
        <v>492</v>
      </c>
      <c r="B497" s="76">
        <f>COUNTIF($F$6:$F497,$F497)</f>
        <v>28</v>
      </c>
      <c r="C497" s="76" t="str">
        <f t="shared" si="70"/>
        <v>28PE</v>
      </c>
      <c r="D497" s="76">
        <f>COUNTIF($H$6:$H497,$H497)</f>
        <v>37</v>
      </c>
      <c r="E497" s="76" t="str">
        <f t="shared" si="75"/>
        <v>37Prod Copper</v>
      </c>
      <c r="F497" s="2" t="s">
        <v>55</v>
      </c>
      <c r="G497" s="22" t="s">
        <v>174</v>
      </c>
      <c r="H497" s="2" t="s">
        <v>22</v>
      </c>
      <c r="I497" s="3">
        <v>43420</v>
      </c>
      <c r="J497" s="2" t="s">
        <v>202</v>
      </c>
      <c r="K497" s="2" t="s">
        <v>1936</v>
      </c>
      <c r="L497" s="4"/>
      <c r="M497" s="4"/>
      <c r="N497" s="4" t="s">
        <v>299</v>
      </c>
      <c r="O497" s="2" t="s">
        <v>1928</v>
      </c>
      <c r="P497" s="2" t="s">
        <v>420</v>
      </c>
      <c r="Q497" s="4" t="s">
        <v>382</v>
      </c>
      <c r="R497" s="102" t="s">
        <v>383</v>
      </c>
      <c r="S497" s="102" t="s">
        <v>384</v>
      </c>
      <c r="T497" s="3">
        <v>43465</v>
      </c>
      <c r="U497" s="3">
        <v>43561</v>
      </c>
      <c r="V497" s="3"/>
      <c r="W497" s="3"/>
      <c r="X497" s="80" t="str">
        <f t="shared" si="76"/>
        <v/>
      </c>
      <c r="Y497" s="80" t="str">
        <f t="shared" si="77"/>
        <v>a</v>
      </c>
      <c r="Z497" s="2"/>
      <c r="AA497" s="77" t="str">
        <f t="shared" si="78"/>
        <v>Reschedule 1x</v>
      </c>
      <c r="AB497" s="77">
        <f t="shared" si="71"/>
        <v>2018</v>
      </c>
      <c r="AC497" s="77" t="str">
        <f>IFERROR(VLOOKUP(IF($P497="","",MONTH($I497)),List!$I:$J,2,0),"")</f>
        <v>Nopember</v>
      </c>
      <c r="AD497" s="77" t="str">
        <f>IFERROR(VLOOKUP(F497,List!$D:$E,2,0),"")</f>
        <v>Keluhan Pelanggan Eksternal</v>
      </c>
      <c r="AE497" s="78">
        <f t="shared" si="72"/>
        <v>0</v>
      </c>
      <c r="AF497" s="77" t="str">
        <f t="shared" si="73"/>
        <v>All</v>
      </c>
      <c r="AG497" s="77" t="str">
        <f t="shared" si="74"/>
        <v/>
      </c>
    </row>
    <row r="498" spans="1:33" s="72" customFormat="1" ht="85.5" x14ac:dyDescent="0.2">
      <c r="A498" s="67">
        <f t="shared" si="79"/>
        <v>493</v>
      </c>
      <c r="B498" s="76">
        <f>COUNTIF($F$6:$F498,$F498)</f>
        <v>29</v>
      </c>
      <c r="C498" s="76" t="str">
        <f t="shared" si="70"/>
        <v>29PE</v>
      </c>
      <c r="D498" s="76">
        <f>COUNTIF($H$6:$H498,$H498)</f>
        <v>75</v>
      </c>
      <c r="E498" s="76" t="str">
        <f t="shared" si="75"/>
        <v>75Gudang BJ</v>
      </c>
      <c r="F498" s="2" t="s">
        <v>55</v>
      </c>
      <c r="G498" s="22" t="s">
        <v>174</v>
      </c>
      <c r="H498" s="2" t="s">
        <v>26</v>
      </c>
      <c r="I498" s="3">
        <v>43483</v>
      </c>
      <c r="J498" s="2" t="s">
        <v>202</v>
      </c>
      <c r="K498" s="2" t="s">
        <v>1936</v>
      </c>
      <c r="L498" s="4"/>
      <c r="M498" s="4"/>
      <c r="N498" s="4" t="s">
        <v>300</v>
      </c>
      <c r="O498" s="2" t="s">
        <v>1928</v>
      </c>
      <c r="P498" s="2" t="s">
        <v>421</v>
      </c>
      <c r="Q498" s="4"/>
      <c r="R498" s="102"/>
      <c r="S498" s="102"/>
      <c r="T498" s="3">
        <v>43513</v>
      </c>
      <c r="U498" s="3"/>
      <c r="V498" s="3"/>
      <c r="W498" s="3"/>
      <c r="X498" s="80" t="str">
        <f t="shared" si="76"/>
        <v/>
      </c>
      <c r="Y498" s="80" t="str">
        <f t="shared" si="77"/>
        <v>a</v>
      </c>
      <c r="Z498" s="2"/>
      <c r="AA498" s="77" t="str">
        <f t="shared" si="78"/>
        <v>Open (Progress)</v>
      </c>
      <c r="AB498" s="77">
        <f t="shared" si="71"/>
        <v>2019</v>
      </c>
      <c r="AC498" s="77" t="str">
        <f>IFERROR(VLOOKUP(IF($P498="","",MONTH($I498)),List!$I:$J,2,0),"")</f>
        <v>Januari</v>
      </c>
      <c r="AD498" s="77" t="str">
        <f>IFERROR(VLOOKUP(F498,List!$D:$E,2,0),"")</f>
        <v>Keluhan Pelanggan Eksternal</v>
      </c>
      <c r="AE498" s="78">
        <f t="shared" si="72"/>
        <v>0</v>
      </c>
      <c r="AF498" s="77" t="str">
        <f t="shared" si="73"/>
        <v>All</v>
      </c>
      <c r="AG498" s="77" t="str">
        <f t="shared" si="74"/>
        <v/>
      </c>
    </row>
    <row r="499" spans="1:33" s="72" customFormat="1" ht="71.25" x14ac:dyDescent="0.2">
      <c r="A499" s="67">
        <f t="shared" si="79"/>
        <v>494</v>
      </c>
      <c r="B499" s="76">
        <f>COUNTIF($F$6:$F499,$F499)</f>
        <v>30</v>
      </c>
      <c r="C499" s="76" t="str">
        <f t="shared" si="70"/>
        <v>30PE</v>
      </c>
      <c r="D499" s="76">
        <f>COUNTIF($H$6:$H499,$H499)</f>
        <v>1</v>
      </c>
      <c r="E499" s="76" t="str">
        <f t="shared" si="75"/>
        <v>1SKC</v>
      </c>
      <c r="F499" s="2" t="s">
        <v>55</v>
      </c>
      <c r="G499" s="22" t="s">
        <v>174</v>
      </c>
      <c r="H499" s="2" t="s">
        <v>176</v>
      </c>
      <c r="I499" s="3">
        <v>43489</v>
      </c>
      <c r="J499" s="2" t="s">
        <v>202</v>
      </c>
      <c r="K499" s="2" t="s">
        <v>1936</v>
      </c>
      <c r="L499" s="4"/>
      <c r="M499" s="4"/>
      <c r="N499" s="4" t="s">
        <v>301</v>
      </c>
      <c r="O499" s="2" t="s">
        <v>1928</v>
      </c>
      <c r="P499" s="2" t="s">
        <v>422</v>
      </c>
      <c r="Q499" s="4" t="s">
        <v>385</v>
      </c>
      <c r="R499" s="102"/>
      <c r="S499" s="102"/>
      <c r="T499" s="3">
        <v>43519</v>
      </c>
      <c r="U499" s="3"/>
      <c r="V499" s="3"/>
      <c r="W499" s="3"/>
      <c r="X499" s="80" t="str">
        <f t="shared" si="76"/>
        <v/>
      </c>
      <c r="Y499" s="80" t="str">
        <f t="shared" si="77"/>
        <v>a</v>
      </c>
      <c r="Z499" s="2"/>
      <c r="AA499" s="77" t="str">
        <f t="shared" si="78"/>
        <v>Open (Progress)</v>
      </c>
      <c r="AB499" s="77">
        <f t="shared" si="71"/>
        <v>2019</v>
      </c>
      <c r="AC499" s="77" t="str">
        <f>IFERROR(VLOOKUP(IF($P499="","",MONTH($I499)),List!$I:$J,2,0),"")</f>
        <v>Januari</v>
      </c>
      <c r="AD499" s="77" t="str">
        <f>IFERROR(VLOOKUP(F499,List!$D:$E,2,0),"")</f>
        <v>Keluhan Pelanggan Eksternal</v>
      </c>
      <c r="AE499" s="78">
        <f t="shared" si="72"/>
        <v>0</v>
      </c>
      <c r="AF499" s="77" t="str">
        <f t="shared" si="73"/>
        <v>All</v>
      </c>
      <c r="AG499" s="77" t="str">
        <f t="shared" si="74"/>
        <v/>
      </c>
    </row>
    <row r="500" spans="1:33" s="72" customFormat="1" ht="85.5" x14ac:dyDescent="0.2">
      <c r="A500" s="67">
        <f t="shared" si="79"/>
        <v>495</v>
      </c>
      <c r="B500" s="76">
        <f>COUNTIF($F$6:$F500,$F500)</f>
        <v>31</v>
      </c>
      <c r="C500" s="76" t="str">
        <f t="shared" si="70"/>
        <v>31PE</v>
      </c>
      <c r="D500" s="76">
        <f>COUNTIF($H$6:$H500,$H500)</f>
        <v>76</v>
      </c>
      <c r="E500" s="76" t="str">
        <f t="shared" si="75"/>
        <v>76Gudang BJ</v>
      </c>
      <c r="F500" s="2" t="s">
        <v>55</v>
      </c>
      <c r="G500" s="22" t="s">
        <v>174</v>
      </c>
      <c r="H500" s="2" t="s">
        <v>26</v>
      </c>
      <c r="I500" s="3">
        <v>43489</v>
      </c>
      <c r="J500" s="2" t="s">
        <v>202</v>
      </c>
      <c r="K500" s="2" t="s">
        <v>1936</v>
      </c>
      <c r="L500" s="4"/>
      <c r="M500" s="4"/>
      <c r="N500" s="4" t="s">
        <v>302</v>
      </c>
      <c r="O500" s="2" t="s">
        <v>1928</v>
      </c>
      <c r="P500" s="2" t="s">
        <v>423</v>
      </c>
      <c r="Q500" s="4"/>
      <c r="R500" s="102"/>
      <c r="S500" s="102"/>
      <c r="T500" s="3">
        <v>43519</v>
      </c>
      <c r="U500" s="3"/>
      <c r="V500" s="3"/>
      <c r="W500" s="3"/>
      <c r="X500" s="80" t="str">
        <f t="shared" si="76"/>
        <v/>
      </c>
      <c r="Y500" s="80" t="str">
        <f t="shared" si="77"/>
        <v>a</v>
      </c>
      <c r="Z500" s="2"/>
      <c r="AA500" s="77" t="str">
        <f t="shared" si="78"/>
        <v>Open (Progress)</v>
      </c>
      <c r="AB500" s="77">
        <f t="shared" si="71"/>
        <v>2019</v>
      </c>
      <c r="AC500" s="77" t="str">
        <f>IFERROR(VLOOKUP(IF($P500="","",MONTH($I500)),List!$I:$J,2,0),"")</f>
        <v>Januari</v>
      </c>
      <c r="AD500" s="77" t="str">
        <f>IFERROR(VLOOKUP(F500,List!$D:$E,2,0),"")</f>
        <v>Keluhan Pelanggan Eksternal</v>
      </c>
      <c r="AE500" s="78">
        <f t="shared" si="72"/>
        <v>0</v>
      </c>
      <c r="AF500" s="77" t="str">
        <f t="shared" si="73"/>
        <v>All</v>
      </c>
      <c r="AG500" s="77" t="str">
        <f t="shared" si="74"/>
        <v/>
      </c>
    </row>
    <row r="501" spans="1:33" s="72" customFormat="1" ht="99.75" x14ac:dyDescent="0.2">
      <c r="A501" s="67">
        <f t="shared" si="79"/>
        <v>496</v>
      </c>
      <c r="B501" s="76">
        <f>COUNTIF($F$6:$F501,$F501)</f>
        <v>32</v>
      </c>
      <c r="C501" s="76" t="str">
        <f t="shared" si="70"/>
        <v>32PE</v>
      </c>
      <c r="D501" s="76">
        <f>COUNTIF($H$6:$H501,$H501)</f>
        <v>77</v>
      </c>
      <c r="E501" s="76" t="str">
        <f t="shared" si="75"/>
        <v>77Gudang BJ</v>
      </c>
      <c r="F501" s="2" t="s">
        <v>55</v>
      </c>
      <c r="G501" s="22" t="s">
        <v>174</v>
      </c>
      <c r="H501" s="2" t="s">
        <v>26</v>
      </c>
      <c r="I501" s="3">
        <v>43490</v>
      </c>
      <c r="J501" s="2" t="s">
        <v>202</v>
      </c>
      <c r="K501" s="2" t="s">
        <v>1936</v>
      </c>
      <c r="L501" s="4" t="s">
        <v>1962</v>
      </c>
      <c r="M501" s="4" t="s">
        <v>1963</v>
      </c>
      <c r="N501" s="4" t="s">
        <v>303</v>
      </c>
      <c r="O501" s="2" t="s">
        <v>1928</v>
      </c>
      <c r="P501" s="2" t="s">
        <v>424</v>
      </c>
      <c r="Q501" s="4" t="s">
        <v>1965</v>
      </c>
      <c r="R501" s="102" t="s">
        <v>1895</v>
      </c>
      <c r="S501" s="102" t="s">
        <v>1964</v>
      </c>
      <c r="T501" s="3">
        <v>43493</v>
      </c>
      <c r="U501" s="3">
        <v>43554</v>
      </c>
      <c r="V501" s="3"/>
      <c r="W501" s="3"/>
      <c r="X501" s="80" t="str">
        <f t="shared" si="76"/>
        <v/>
      </c>
      <c r="Y501" s="80" t="str">
        <f t="shared" si="77"/>
        <v>a</v>
      </c>
      <c r="Z501" s="2"/>
      <c r="AA501" s="77" t="str">
        <f t="shared" si="78"/>
        <v>Reschedule 1x</v>
      </c>
      <c r="AB501" s="77">
        <f t="shared" si="71"/>
        <v>2019</v>
      </c>
      <c r="AC501" s="77" t="str">
        <f>IFERROR(VLOOKUP(IF($P501="","",MONTH($I501)),List!$I:$J,2,0),"")</f>
        <v>Januari</v>
      </c>
      <c r="AD501" s="77" t="str">
        <f>IFERROR(VLOOKUP(F501,List!$D:$E,2,0),"")</f>
        <v>Keluhan Pelanggan Eksternal</v>
      </c>
      <c r="AE501" s="78">
        <f t="shared" si="72"/>
        <v>0</v>
      </c>
      <c r="AF501" s="77" t="str">
        <f t="shared" si="73"/>
        <v>All</v>
      </c>
      <c r="AG501" s="77" t="str">
        <f t="shared" si="74"/>
        <v/>
      </c>
    </row>
    <row r="502" spans="1:33" s="72" customFormat="1" ht="78.75" x14ac:dyDescent="0.2">
      <c r="A502" s="67">
        <f t="shared" si="79"/>
        <v>497</v>
      </c>
      <c r="B502" s="76">
        <f>COUNTIF($F$6:$F502,$F502)</f>
        <v>33</v>
      </c>
      <c r="C502" s="76" t="str">
        <f t="shared" si="70"/>
        <v>33PE</v>
      </c>
      <c r="D502" s="76">
        <f>COUNTIF($H$6:$H502,$H502)</f>
        <v>42</v>
      </c>
      <c r="E502" s="76" t="str">
        <f t="shared" si="75"/>
        <v>42Prod Assembling LV</v>
      </c>
      <c r="F502" s="2" t="s">
        <v>55</v>
      </c>
      <c r="G502" s="22" t="s">
        <v>174</v>
      </c>
      <c r="H502" s="2" t="s">
        <v>23</v>
      </c>
      <c r="I502" s="3">
        <v>43503</v>
      </c>
      <c r="J502" s="2" t="s">
        <v>202</v>
      </c>
      <c r="K502" s="2" t="s">
        <v>1936</v>
      </c>
      <c r="L502" s="4"/>
      <c r="M502" s="4"/>
      <c r="N502" s="4" t="s">
        <v>304</v>
      </c>
      <c r="O502" s="2" t="s">
        <v>1928</v>
      </c>
      <c r="P502" s="2" t="s">
        <v>425</v>
      </c>
      <c r="Q502" s="4" t="s">
        <v>386</v>
      </c>
      <c r="R502" s="102" t="s">
        <v>387</v>
      </c>
      <c r="S502" s="102" t="s">
        <v>388</v>
      </c>
      <c r="T502" s="3">
        <v>43517</v>
      </c>
      <c r="U502" s="3"/>
      <c r="V502" s="3"/>
      <c r="W502" s="3"/>
      <c r="X502" s="80" t="str">
        <f t="shared" si="76"/>
        <v/>
      </c>
      <c r="Y502" s="80" t="str">
        <f t="shared" si="77"/>
        <v>a</v>
      </c>
      <c r="Z502" s="2"/>
      <c r="AA502" s="77" t="str">
        <f t="shared" si="78"/>
        <v>Open (Progress)</v>
      </c>
      <c r="AB502" s="77">
        <f t="shared" si="71"/>
        <v>2019</v>
      </c>
      <c r="AC502" s="77" t="str">
        <f>IFERROR(VLOOKUP(IF($P502="","",MONTH($I502)),List!$I:$J,2,0),"")</f>
        <v>Februari</v>
      </c>
      <c r="AD502" s="77" t="str">
        <f>IFERROR(VLOOKUP(F502,List!$D:$E,2,0),"")</f>
        <v>Keluhan Pelanggan Eksternal</v>
      </c>
      <c r="AE502" s="78">
        <f t="shared" si="72"/>
        <v>0</v>
      </c>
      <c r="AF502" s="77" t="str">
        <f t="shared" si="73"/>
        <v>All</v>
      </c>
      <c r="AG502" s="77" t="str">
        <f t="shared" si="74"/>
        <v/>
      </c>
    </row>
    <row r="503" spans="1:33" s="72" customFormat="1" ht="85.5" x14ac:dyDescent="0.2">
      <c r="A503" s="67">
        <f t="shared" si="79"/>
        <v>498</v>
      </c>
      <c r="B503" s="76">
        <f>COUNTIF($F$6:$F503,$F503)</f>
        <v>34</v>
      </c>
      <c r="C503" s="76" t="str">
        <f t="shared" si="70"/>
        <v>34PE</v>
      </c>
      <c r="D503" s="76">
        <f>COUNTIF($H$6:$H503,$H503)</f>
        <v>78</v>
      </c>
      <c r="E503" s="76" t="str">
        <f t="shared" si="75"/>
        <v>78Gudang BJ</v>
      </c>
      <c r="F503" s="2" t="s">
        <v>55</v>
      </c>
      <c r="G503" s="22" t="s">
        <v>174</v>
      </c>
      <c r="H503" s="2" t="s">
        <v>26</v>
      </c>
      <c r="I503" s="3">
        <v>43510</v>
      </c>
      <c r="J503" s="2" t="s">
        <v>202</v>
      </c>
      <c r="K503" s="2" t="s">
        <v>1936</v>
      </c>
      <c r="L503" s="4" t="s">
        <v>1957</v>
      </c>
      <c r="M503" s="4" t="s">
        <v>1956</v>
      </c>
      <c r="N503" s="4" t="s">
        <v>305</v>
      </c>
      <c r="O503" s="2" t="s">
        <v>1928</v>
      </c>
      <c r="P503" s="2" t="s">
        <v>426</v>
      </c>
      <c r="Q503" s="4" t="s">
        <v>1959</v>
      </c>
      <c r="R503" s="102" t="s">
        <v>1960</v>
      </c>
      <c r="S503" s="102" t="s">
        <v>1961</v>
      </c>
      <c r="T503" s="3">
        <v>43537</v>
      </c>
      <c r="U503" s="3">
        <v>43570</v>
      </c>
      <c r="V503" s="3"/>
      <c r="W503" s="3"/>
      <c r="X503" s="80" t="str">
        <f t="shared" si="76"/>
        <v/>
      </c>
      <c r="Y503" s="80" t="str">
        <f t="shared" si="77"/>
        <v>a</v>
      </c>
      <c r="Z503" s="2"/>
      <c r="AA503" s="77" t="str">
        <f t="shared" si="78"/>
        <v>Reschedule 1x</v>
      </c>
      <c r="AB503" s="77">
        <f t="shared" si="71"/>
        <v>2019</v>
      </c>
      <c r="AC503" s="77" t="str">
        <f>IFERROR(VLOOKUP(IF($P503="","",MONTH($I503)),List!$I:$J,2,0),"")</f>
        <v>Februari</v>
      </c>
      <c r="AD503" s="77" t="str">
        <f>IFERROR(VLOOKUP(F503,List!$D:$E,2,0),"")</f>
        <v>Keluhan Pelanggan Eksternal</v>
      </c>
      <c r="AE503" s="78">
        <f t="shared" si="72"/>
        <v>0</v>
      </c>
      <c r="AF503" s="77" t="str">
        <f t="shared" si="73"/>
        <v>All</v>
      </c>
      <c r="AG503" s="77" t="str">
        <f t="shared" si="74"/>
        <v/>
      </c>
    </row>
    <row r="504" spans="1:33" s="72" customFormat="1" ht="114" x14ac:dyDescent="0.2">
      <c r="A504" s="67">
        <f t="shared" si="79"/>
        <v>499</v>
      </c>
      <c r="B504" s="76">
        <f>COUNTIF($F$6:$F504,$F504)</f>
        <v>35</v>
      </c>
      <c r="C504" s="76" t="str">
        <f t="shared" si="70"/>
        <v>35PE</v>
      </c>
      <c r="D504" s="76">
        <f>COUNTIF($H$6:$H504,$H504)</f>
        <v>79</v>
      </c>
      <c r="E504" s="76" t="str">
        <f t="shared" si="75"/>
        <v>79Gudang BJ</v>
      </c>
      <c r="F504" s="2" t="s">
        <v>55</v>
      </c>
      <c r="G504" s="22" t="s">
        <v>174</v>
      </c>
      <c r="H504" s="2" t="s">
        <v>26</v>
      </c>
      <c r="I504" s="3">
        <v>43514</v>
      </c>
      <c r="J504" s="2" t="s">
        <v>202</v>
      </c>
      <c r="K504" s="2" t="s">
        <v>174</v>
      </c>
      <c r="L504" s="4" t="s">
        <v>1920</v>
      </c>
      <c r="M504" s="4"/>
      <c r="N504" s="4" t="s">
        <v>306</v>
      </c>
      <c r="O504" s="2" t="s">
        <v>1928</v>
      </c>
      <c r="P504" s="2" t="s">
        <v>427</v>
      </c>
      <c r="Q504" s="4" t="s">
        <v>389</v>
      </c>
      <c r="R504" s="102" t="s">
        <v>390</v>
      </c>
      <c r="S504" s="102" t="s">
        <v>391</v>
      </c>
      <c r="T504" s="3">
        <v>43524</v>
      </c>
      <c r="U504" s="3">
        <v>43555</v>
      </c>
      <c r="V504" s="3"/>
      <c r="W504" s="3"/>
      <c r="X504" s="80" t="str">
        <f t="shared" si="76"/>
        <v/>
      </c>
      <c r="Y504" s="80" t="str">
        <f t="shared" si="77"/>
        <v>a</v>
      </c>
      <c r="Z504" s="2"/>
      <c r="AA504" s="77" t="str">
        <f t="shared" si="78"/>
        <v>Reschedule 1x</v>
      </c>
      <c r="AB504" s="77">
        <f t="shared" si="71"/>
        <v>2019</v>
      </c>
      <c r="AC504" s="77" t="str">
        <f>IFERROR(VLOOKUP(IF($P504="","",MONTH($I504)),List!$I:$J,2,0),"")</f>
        <v>Februari</v>
      </c>
      <c r="AD504" s="77" t="str">
        <f>IFERROR(VLOOKUP(F504,List!$D:$E,2,0),"")</f>
        <v>Keluhan Pelanggan Eksternal</v>
      </c>
      <c r="AE504" s="78">
        <f t="shared" si="72"/>
        <v>0</v>
      </c>
      <c r="AF504" s="77" t="str">
        <f t="shared" si="73"/>
        <v>All</v>
      </c>
      <c r="AG504" s="77" t="str">
        <f t="shared" si="74"/>
        <v/>
      </c>
    </row>
    <row r="505" spans="1:33" s="72" customFormat="1" ht="85.5" x14ac:dyDescent="0.2">
      <c r="A505" s="67">
        <f t="shared" si="79"/>
        <v>500</v>
      </c>
      <c r="B505" s="76">
        <f>COUNTIF($F$6:$F505,$F505)</f>
        <v>36</v>
      </c>
      <c r="C505" s="76" t="str">
        <f t="shared" si="70"/>
        <v>36PE</v>
      </c>
      <c r="D505" s="76">
        <f>COUNTIF($H$6:$H505,$H505)</f>
        <v>43</v>
      </c>
      <c r="E505" s="76" t="str">
        <f t="shared" si="75"/>
        <v>43Prod Assembling LV</v>
      </c>
      <c r="F505" s="2" t="s">
        <v>55</v>
      </c>
      <c r="G505" s="22" t="s">
        <v>174</v>
      </c>
      <c r="H505" s="2" t="s">
        <v>23</v>
      </c>
      <c r="I505" s="3">
        <v>43532</v>
      </c>
      <c r="J505" s="2" t="s">
        <v>202</v>
      </c>
      <c r="K505" s="2" t="s">
        <v>1976</v>
      </c>
      <c r="L505" s="4" t="s">
        <v>1911</v>
      </c>
      <c r="M505" s="4"/>
      <c r="N505" s="4" t="s">
        <v>1912</v>
      </c>
      <c r="O505" s="2" t="s">
        <v>1928</v>
      </c>
      <c r="P505" s="2" t="s">
        <v>1932</v>
      </c>
      <c r="Q505" s="4" t="s">
        <v>1946</v>
      </c>
      <c r="R505" s="102" t="s">
        <v>1947</v>
      </c>
      <c r="S505" s="102" t="s">
        <v>1948</v>
      </c>
      <c r="T505" s="3">
        <v>43533</v>
      </c>
      <c r="U505" s="3">
        <v>43536</v>
      </c>
      <c r="V505" s="3"/>
      <c r="W505" s="3"/>
      <c r="X505" s="80" t="str">
        <f t="shared" si="76"/>
        <v/>
      </c>
      <c r="Y505" s="80" t="str">
        <f t="shared" si="77"/>
        <v>a</v>
      </c>
      <c r="Z505" s="2"/>
      <c r="AA505" s="77" t="str">
        <f t="shared" si="78"/>
        <v>Reschedule 1x</v>
      </c>
      <c r="AB505" s="77">
        <f t="shared" si="71"/>
        <v>2019</v>
      </c>
      <c r="AC505" s="77" t="str">
        <f>IFERROR(VLOOKUP(IF($P505="","",MONTH($I505)),List!$I:$J,2,0),"")</f>
        <v>Maret</v>
      </c>
      <c r="AD505" s="77" t="str">
        <f>IFERROR(VLOOKUP(F505,List!$D:$E,2,0),"")</f>
        <v>Keluhan Pelanggan Eksternal</v>
      </c>
      <c r="AE505" s="78">
        <f t="shared" si="72"/>
        <v>0</v>
      </c>
      <c r="AF505" s="77" t="str">
        <f t="shared" si="73"/>
        <v>All</v>
      </c>
      <c r="AG505" s="77" t="str">
        <f t="shared" si="74"/>
        <v/>
      </c>
    </row>
    <row r="506" spans="1:33" s="72" customFormat="1" ht="78.75" x14ac:dyDescent="0.2">
      <c r="A506" s="67">
        <f t="shared" si="79"/>
        <v>501</v>
      </c>
      <c r="B506" s="76">
        <f>COUNTIF($F$6:$F506,$F506)</f>
        <v>1</v>
      </c>
      <c r="C506" s="76" t="str">
        <f t="shared" si="70"/>
        <v>1PI</v>
      </c>
      <c r="D506" s="76">
        <f>COUNTIF($H$6:$H506,$H506)</f>
        <v>44</v>
      </c>
      <c r="E506" s="76" t="str">
        <f t="shared" si="75"/>
        <v>44Prod Assembling LV</v>
      </c>
      <c r="F506" s="2" t="s">
        <v>54</v>
      </c>
      <c r="G506" s="22" t="s">
        <v>74</v>
      </c>
      <c r="H506" s="2" t="s">
        <v>23</v>
      </c>
      <c r="I506" s="3">
        <v>43195</v>
      </c>
      <c r="J506" s="2" t="s">
        <v>202</v>
      </c>
      <c r="K506" s="2" t="s">
        <v>1973</v>
      </c>
      <c r="L506" s="4"/>
      <c r="M506" s="4"/>
      <c r="N506" s="4" t="s">
        <v>203</v>
      </c>
      <c r="O506" s="2" t="s">
        <v>1928</v>
      </c>
      <c r="P506" s="2" t="s">
        <v>179</v>
      </c>
      <c r="Q506" s="4" t="s">
        <v>226</v>
      </c>
      <c r="R506" s="102" t="s">
        <v>227</v>
      </c>
      <c r="S506" s="102" t="s">
        <v>228</v>
      </c>
      <c r="T506" s="3">
        <v>43226</v>
      </c>
      <c r="U506" s="3"/>
      <c r="V506" s="3"/>
      <c r="W506" s="3"/>
      <c r="X506" s="80" t="str">
        <f t="shared" si="76"/>
        <v/>
      </c>
      <c r="Y506" s="80" t="str">
        <f t="shared" si="77"/>
        <v>a</v>
      </c>
      <c r="Z506" s="2"/>
      <c r="AA506" s="77" t="str">
        <f t="shared" si="78"/>
        <v>Open (Progress)</v>
      </c>
      <c r="AB506" s="77">
        <f t="shared" si="71"/>
        <v>2018</v>
      </c>
      <c r="AC506" s="77" t="str">
        <f>IFERROR(VLOOKUP(IF($P506="","",MONTH($I506)),List!$I:$J,2,0),"")</f>
        <v>April</v>
      </c>
      <c r="AD506" s="77" t="str">
        <f>IFERROR(VLOOKUP(F506,List!$D:$E,2,0),"")</f>
        <v>Keluhan Pelanggan Internal</v>
      </c>
      <c r="AE506" s="78">
        <f t="shared" si="72"/>
        <v>0</v>
      </c>
      <c r="AF506" s="77" t="str">
        <f t="shared" si="73"/>
        <v>All</v>
      </c>
      <c r="AG506" s="77" t="str">
        <f t="shared" si="74"/>
        <v/>
      </c>
    </row>
    <row r="507" spans="1:33" s="72" customFormat="1" ht="85.5" x14ac:dyDescent="0.2">
      <c r="A507" s="67">
        <f t="shared" si="79"/>
        <v>502</v>
      </c>
      <c r="B507" s="76">
        <f>COUNTIF($F$6:$F507,$F507)</f>
        <v>2</v>
      </c>
      <c r="C507" s="76" t="str">
        <f t="shared" si="70"/>
        <v>2PI</v>
      </c>
      <c r="D507" s="76">
        <f>COUNTIF($H$6:$H507,$H507)</f>
        <v>14</v>
      </c>
      <c r="E507" s="76" t="str">
        <f t="shared" si="75"/>
        <v>14Marketing Freemarket</v>
      </c>
      <c r="F507" s="2" t="s">
        <v>54</v>
      </c>
      <c r="G507" s="22" t="s">
        <v>20</v>
      </c>
      <c r="H507" s="2" t="s">
        <v>28</v>
      </c>
      <c r="I507" s="3">
        <v>43213</v>
      </c>
      <c r="J507" s="2" t="s">
        <v>112</v>
      </c>
      <c r="K507" s="2" t="s">
        <v>1937</v>
      </c>
      <c r="L507" s="4"/>
      <c r="M507" s="4"/>
      <c r="N507" s="4" t="s">
        <v>204</v>
      </c>
      <c r="O507" s="2" t="s">
        <v>1928</v>
      </c>
      <c r="P507" s="2" t="s">
        <v>180</v>
      </c>
      <c r="Q507" s="4" t="s">
        <v>229</v>
      </c>
      <c r="R507" s="102" t="s">
        <v>230</v>
      </c>
      <c r="S507" s="102" t="s">
        <v>231</v>
      </c>
      <c r="T507" s="3">
        <v>43215</v>
      </c>
      <c r="U507" s="3"/>
      <c r="V507" s="3"/>
      <c r="W507" s="3">
        <v>43231</v>
      </c>
      <c r="X507" s="80" t="str">
        <f t="shared" si="76"/>
        <v>a</v>
      </c>
      <c r="Y507" s="80" t="str">
        <f t="shared" si="77"/>
        <v/>
      </c>
      <c r="Z507" s="2"/>
      <c r="AA507" s="77" t="str">
        <f t="shared" si="78"/>
        <v>Close</v>
      </c>
      <c r="AB507" s="77">
        <f t="shared" si="71"/>
        <v>2018</v>
      </c>
      <c r="AC507" s="77" t="str">
        <f>IFERROR(VLOOKUP(IF($P507="","",MONTH($I507)),List!$I:$J,2,0),"")</f>
        <v>April</v>
      </c>
      <c r="AD507" s="77" t="str">
        <f>IFERROR(VLOOKUP(F507,List!$D:$E,2,0),"")</f>
        <v>Keluhan Pelanggan Internal</v>
      </c>
      <c r="AE507" s="78">
        <f t="shared" si="72"/>
        <v>1</v>
      </c>
      <c r="AF507" s="77" t="str">
        <f t="shared" si="73"/>
        <v>All</v>
      </c>
      <c r="AG507" s="77" t="str">
        <f t="shared" si="74"/>
        <v>Open (Progress)</v>
      </c>
    </row>
    <row r="508" spans="1:33" s="72" customFormat="1" ht="85.5" x14ac:dyDescent="0.2">
      <c r="A508" s="67">
        <f t="shared" si="79"/>
        <v>503</v>
      </c>
      <c r="B508" s="76">
        <f>COUNTIF($F$6:$F508,$F508)</f>
        <v>3</v>
      </c>
      <c r="C508" s="76" t="str">
        <f t="shared" si="70"/>
        <v>3PI</v>
      </c>
      <c r="D508" s="76">
        <f>COUNTIF($H$6:$H508,$H508)</f>
        <v>36</v>
      </c>
      <c r="E508" s="76" t="str">
        <f t="shared" si="75"/>
        <v>36Prod PVC</v>
      </c>
      <c r="F508" s="2" t="s">
        <v>54</v>
      </c>
      <c r="G508" s="22" t="s">
        <v>173</v>
      </c>
      <c r="H508" s="2" t="s">
        <v>21</v>
      </c>
      <c r="I508" s="3">
        <v>43228</v>
      </c>
      <c r="J508" s="2" t="s">
        <v>112</v>
      </c>
      <c r="K508" s="2" t="s">
        <v>1913</v>
      </c>
      <c r="L508" s="4"/>
      <c r="M508" s="4"/>
      <c r="N508" s="4" t="s">
        <v>205</v>
      </c>
      <c r="O508" s="2" t="s">
        <v>1928</v>
      </c>
      <c r="P508" s="2" t="s">
        <v>181</v>
      </c>
      <c r="Q508" s="4" t="s">
        <v>232</v>
      </c>
      <c r="R508" s="102" t="s">
        <v>233</v>
      </c>
      <c r="S508" s="102" t="s">
        <v>234</v>
      </c>
      <c r="T508" s="3">
        <v>43234</v>
      </c>
      <c r="U508" s="3"/>
      <c r="V508" s="3"/>
      <c r="W508" s="3">
        <v>43237</v>
      </c>
      <c r="X508" s="80" t="str">
        <f t="shared" si="76"/>
        <v>a</v>
      </c>
      <c r="Y508" s="80" t="str">
        <f t="shared" si="77"/>
        <v/>
      </c>
      <c r="Z508" s="2"/>
      <c r="AA508" s="77" t="str">
        <f t="shared" si="78"/>
        <v>Close</v>
      </c>
      <c r="AB508" s="77">
        <f t="shared" si="71"/>
        <v>2018</v>
      </c>
      <c r="AC508" s="77" t="str">
        <f>IFERROR(VLOOKUP(IF($P508="","",MONTH($I508)),List!$I:$J,2,0),"")</f>
        <v>Mei</v>
      </c>
      <c r="AD508" s="77" t="str">
        <f>IFERROR(VLOOKUP(F508,List!$D:$E,2,0),"")</f>
        <v>Keluhan Pelanggan Internal</v>
      </c>
      <c r="AE508" s="78">
        <f t="shared" si="72"/>
        <v>1</v>
      </c>
      <c r="AF508" s="77" t="str">
        <f t="shared" si="73"/>
        <v>All</v>
      </c>
      <c r="AG508" s="77" t="str">
        <f t="shared" si="74"/>
        <v>Open (Progress)</v>
      </c>
    </row>
    <row r="509" spans="1:33" s="72" customFormat="1" ht="85.5" x14ac:dyDescent="0.2">
      <c r="A509" s="67">
        <f t="shared" si="79"/>
        <v>504</v>
      </c>
      <c r="B509" s="76">
        <f>COUNTIF($F$6:$F509,$F509)</f>
        <v>4</v>
      </c>
      <c r="C509" s="76" t="str">
        <f t="shared" si="70"/>
        <v>4PI</v>
      </c>
      <c r="D509" s="76">
        <f>COUNTIF($H$6:$H509,$H509)</f>
        <v>80</v>
      </c>
      <c r="E509" s="76" t="str">
        <f t="shared" si="75"/>
        <v>80Gudang BJ</v>
      </c>
      <c r="F509" s="2" t="s">
        <v>54</v>
      </c>
      <c r="G509" s="22" t="s">
        <v>174</v>
      </c>
      <c r="H509" s="2" t="s">
        <v>26</v>
      </c>
      <c r="I509" s="3">
        <v>43279</v>
      </c>
      <c r="J509" s="2" t="s">
        <v>112</v>
      </c>
      <c r="K509" s="2" t="s">
        <v>1936</v>
      </c>
      <c r="L509" s="4"/>
      <c r="M509" s="4"/>
      <c r="N509" s="4" t="s">
        <v>206</v>
      </c>
      <c r="O509" s="2" t="s">
        <v>1928</v>
      </c>
      <c r="P509" s="2" t="s">
        <v>182</v>
      </c>
      <c r="Q509" s="4" t="s">
        <v>235</v>
      </c>
      <c r="R509" s="102" t="s">
        <v>236</v>
      </c>
      <c r="S509" s="102" t="s">
        <v>237</v>
      </c>
      <c r="T509" s="3">
        <v>43287</v>
      </c>
      <c r="U509" s="3"/>
      <c r="V509" s="3"/>
      <c r="W509" s="3">
        <v>43293</v>
      </c>
      <c r="X509" s="80" t="str">
        <f t="shared" si="76"/>
        <v>a</v>
      </c>
      <c r="Y509" s="80" t="str">
        <f t="shared" si="77"/>
        <v/>
      </c>
      <c r="Z509" s="2"/>
      <c r="AA509" s="77" t="str">
        <f t="shared" si="78"/>
        <v>Close</v>
      </c>
      <c r="AB509" s="77">
        <f t="shared" si="71"/>
        <v>2018</v>
      </c>
      <c r="AC509" s="77" t="str">
        <f>IFERROR(VLOOKUP(IF($P509="","",MONTH($I509)),List!$I:$J,2,0),"")</f>
        <v>Juni</v>
      </c>
      <c r="AD509" s="77" t="str">
        <f>IFERROR(VLOOKUP(F509,List!$D:$E,2,0),"")</f>
        <v>Keluhan Pelanggan Internal</v>
      </c>
      <c r="AE509" s="78">
        <f t="shared" si="72"/>
        <v>1</v>
      </c>
      <c r="AF509" s="77" t="str">
        <f t="shared" si="73"/>
        <v>All</v>
      </c>
      <c r="AG509" s="77" t="str">
        <f t="shared" si="74"/>
        <v>Open (Progress)</v>
      </c>
    </row>
    <row r="510" spans="1:33" s="72" customFormat="1" ht="156.75" x14ac:dyDescent="0.2">
      <c r="A510" s="67">
        <f t="shared" si="79"/>
        <v>505</v>
      </c>
      <c r="B510" s="76">
        <f>COUNTIF($F$6:$F510,$F510)</f>
        <v>5</v>
      </c>
      <c r="C510" s="76" t="str">
        <f t="shared" si="70"/>
        <v>5PI</v>
      </c>
      <c r="D510" s="76">
        <f>COUNTIF($H$6:$H510,$H510)</f>
        <v>39</v>
      </c>
      <c r="E510" s="76" t="str">
        <f t="shared" si="75"/>
        <v>39Gudang BB B</v>
      </c>
      <c r="F510" s="2" t="s">
        <v>54</v>
      </c>
      <c r="G510" s="22" t="s">
        <v>17</v>
      </c>
      <c r="H510" s="2" t="s">
        <v>19</v>
      </c>
      <c r="I510" s="3">
        <v>43284</v>
      </c>
      <c r="J510" s="2" t="s">
        <v>202</v>
      </c>
      <c r="K510" s="2" t="s">
        <v>1938</v>
      </c>
      <c r="L510" s="4"/>
      <c r="M510" s="4"/>
      <c r="N510" s="4" t="s">
        <v>207</v>
      </c>
      <c r="O510" s="2" t="s">
        <v>1928</v>
      </c>
      <c r="P510" s="2" t="s">
        <v>183</v>
      </c>
      <c r="Q510" s="4" t="s">
        <v>238</v>
      </c>
      <c r="R510" s="102" t="s">
        <v>239</v>
      </c>
      <c r="S510" s="102" t="s">
        <v>240</v>
      </c>
      <c r="T510" s="3">
        <v>43294</v>
      </c>
      <c r="U510" s="3"/>
      <c r="V510" s="3"/>
      <c r="W510" s="3">
        <v>43312</v>
      </c>
      <c r="X510" s="80" t="str">
        <f t="shared" si="76"/>
        <v>a</v>
      </c>
      <c r="Y510" s="80" t="str">
        <f t="shared" si="77"/>
        <v/>
      </c>
      <c r="Z510" s="2"/>
      <c r="AA510" s="77" t="str">
        <f t="shared" si="78"/>
        <v>Close</v>
      </c>
      <c r="AB510" s="77">
        <f t="shared" si="71"/>
        <v>2018</v>
      </c>
      <c r="AC510" s="77" t="str">
        <f>IFERROR(VLOOKUP(IF($P510="","",MONTH($I510)),List!$I:$J,2,0),"")</f>
        <v>Juli</v>
      </c>
      <c r="AD510" s="77" t="str">
        <f>IFERROR(VLOOKUP(F510,List!$D:$E,2,0),"")</f>
        <v>Keluhan Pelanggan Internal</v>
      </c>
      <c r="AE510" s="78">
        <f t="shared" si="72"/>
        <v>1</v>
      </c>
      <c r="AF510" s="77" t="str">
        <f t="shared" si="73"/>
        <v>All</v>
      </c>
      <c r="AG510" s="77" t="str">
        <f t="shared" si="74"/>
        <v>Open (Progress)</v>
      </c>
    </row>
    <row r="511" spans="1:33" s="72" customFormat="1" ht="85.5" x14ac:dyDescent="0.2">
      <c r="A511" s="67">
        <f t="shared" si="79"/>
        <v>506</v>
      </c>
      <c r="B511" s="76">
        <f>COUNTIF($F$6:$F511,$F511)</f>
        <v>6</v>
      </c>
      <c r="C511" s="76" t="str">
        <f t="shared" si="70"/>
        <v>6PI</v>
      </c>
      <c r="D511" s="76">
        <f>COUNTIF($H$6:$H511,$H511)</f>
        <v>26</v>
      </c>
      <c r="E511" s="76" t="str">
        <f t="shared" si="75"/>
        <v>26Purchasing</v>
      </c>
      <c r="F511" s="2" t="s">
        <v>54</v>
      </c>
      <c r="G511" s="22" t="s">
        <v>37</v>
      </c>
      <c r="H511" s="2" t="s">
        <v>17</v>
      </c>
      <c r="I511" s="3">
        <v>43290</v>
      </c>
      <c r="J511" s="2" t="s">
        <v>112</v>
      </c>
      <c r="K511" s="2" t="s">
        <v>1974</v>
      </c>
      <c r="L511" s="4"/>
      <c r="M511" s="4"/>
      <c r="N511" s="4" t="s">
        <v>208</v>
      </c>
      <c r="O511" s="2" t="s">
        <v>1928</v>
      </c>
      <c r="P511" s="2" t="s">
        <v>184</v>
      </c>
      <c r="Q511" s="4" t="s">
        <v>241</v>
      </c>
      <c r="R511" s="102" t="s">
        <v>242</v>
      </c>
      <c r="S511" s="102" t="s">
        <v>243</v>
      </c>
      <c r="T511" s="3">
        <v>43291</v>
      </c>
      <c r="U511" s="3"/>
      <c r="V511" s="3"/>
      <c r="W511" s="3"/>
      <c r="X511" s="80" t="str">
        <f t="shared" si="76"/>
        <v/>
      </c>
      <c r="Y511" s="80" t="str">
        <f t="shared" si="77"/>
        <v>a</v>
      </c>
      <c r="Z511" s="2"/>
      <c r="AA511" s="77" t="str">
        <f t="shared" si="78"/>
        <v>Open (Progress)</v>
      </c>
      <c r="AB511" s="77">
        <f t="shared" si="71"/>
        <v>2018</v>
      </c>
      <c r="AC511" s="77" t="str">
        <f>IFERROR(VLOOKUP(IF($P511="","",MONTH($I511)),List!$I:$J,2,0),"")</f>
        <v>Juli</v>
      </c>
      <c r="AD511" s="77" t="str">
        <f>IFERROR(VLOOKUP(F511,List!$D:$E,2,0),"")</f>
        <v>Keluhan Pelanggan Internal</v>
      </c>
      <c r="AE511" s="78">
        <f t="shared" si="72"/>
        <v>0</v>
      </c>
      <c r="AF511" s="77" t="str">
        <f t="shared" si="73"/>
        <v>All</v>
      </c>
      <c r="AG511" s="77" t="str">
        <f t="shared" si="74"/>
        <v/>
      </c>
    </row>
    <row r="512" spans="1:33" s="72" customFormat="1" ht="47.25" x14ac:dyDescent="0.2">
      <c r="A512" s="67">
        <f t="shared" si="79"/>
        <v>507</v>
      </c>
      <c r="B512" s="76">
        <f>COUNTIF($F$6:$F512,$F512)</f>
        <v>7</v>
      </c>
      <c r="C512" s="76" t="str">
        <f t="shared" ref="C512:C573" si="80">$B512&amp;$F512</f>
        <v>7PI</v>
      </c>
      <c r="D512" s="76">
        <f>COUNTIF($H$6:$H512,$H512)</f>
        <v>81</v>
      </c>
      <c r="E512" s="76" t="str">
        <f t="shared" si="75"/>
        <v>81Gudang BJ</v>
      </c>
      <c r="F512" s="2" t="s">
        <v>54</v>
      </c>
      <c r="G512" s="22" t="s">
        <v>17</v>
      </c>
      <c r="H512" s="2" t="s">
        <v>26</v>
      </c>
      <c r="I512" s="3">
        <v>43299</v>
      </c>
      <c r="J512" s="2" t="s">
        <v>112</v>
      </c>
      <c r="K512" s="2" t="s">
        <v>1938</v>
      </c>
      <c r="L512" s="4"/>
      <c r="M512" s="4"/>
      <c r="N512" s="4" t="s">
        <v>209</v>
      </c>
      <c r="O512" s="2" t="s">
        <v>1928</v>
      </c>
      <c r="P512" s="2" t="s">
        <v>185</v>
      </c>
      <c r="Q512" s="4" t="s">
        <v>244</v>
      </c>
      <c r="R512" s="102" t="s">
        <v>245</v>
      </c>
      <c r="S512" s="102" t="s">
        <v>246</v>
      </c>
      <c r="T512" s="3">
        <v>43306</v>
      </c>
      <c r="U512" s="3"/>
      <c r="V512" s="3"/>
      <c r="W512" s="3">
        <v>43367</v>
      </c>
      <c r="X512" s="80" t="str">
        <f t="shared" si="76"/>
        <v>a</v>
      </c>
      <c r="Y512" s="80" t="str">
        <f t="shared" si="77"/>
        <v/>
      </c>
      <c r="Z512" s="2"/>
      <c r="AA512" s="77" t="str">
        <f t="shared" si="78"/>
        <v>Close</v>
      </c>
      <c r="AB512" s="77">
        <f t="shared" ref="AB512:AB573" si="81">IF($P512="","",YEAR($I512))</f>
        <v>2018</v>
      </c>
      <c r="AC512" s="77" t="str">
        <f>IFERROR(VLOOKUP(IF($P512="","",MONTH($I512)),List!$I:$J,2,0),"")</f>
        <v>Juli</v>
      </c>
      <c r="AD512" s="77" t="str">
        <f>IFERROR(VLOOKUP(F512,List!$D:$E,2,0),"")</f>
        <v>Keluhan Pelanggan Internal</v>
      </c>
      <c r="AE512" s="78">
        <f t="shared" ref="AE512:AE573" si="82">IF($AA512="Close",IF(COUNTA($T512:$V512)=1,1,IF(COUNTA($T512:$V512)=2,0.5,0%)),0)</f>
        <v>1</v>
      </c>
      <c r="AF512" s="77" t="str">
        <f t="shared" ref="AF512:AF573" si="83">IF(AC512="","","All")</f>
        <v>All</v>
      </c>
      <c r="AG512" s="77" t="str">
        <f t="shared" ref="AG512:AG573" si="84">IF(W512="","",IF(AA512="Close",IF(COUNTA($T512:$V512)=1,"Open (Progress)",IF(COUNTA($T512:$V512)=2,"Reschedule 1x",IF(COUNTA($T512:$V512)=3,"Reschedule 2x","")))))</f>
        <v>Open (Progress)</v>
      </c>
    </row>
    <row r="513" spans="1:33" s="72" customFormat="1" ht="47.25" x14ac:dyDescent="0.2">
      <c r="A513" s="67">
        <f t="shared" si="79"/>
        <v>508</v>
      </c>
      <c r="B513" s="76">
        <f>COUNTIF($F$6:$F513,$F513)</f>
        <v>8</v>
      </c>
      <c r="C513" s="76" t="str">
        <f t="shared" si="80"/>
        <v>8PI</v>
      </c>
      <c r="D513" s="76">
        <f>COUNTIF($H$6:$H513,$H513)</f>
        <v>24</v>
      </c>
      <c r="E513" s="76" t="str">
        <f t="shared" ref="E513:E574" si="85">$D513&amp;$H513</f>
        <v>24Gudang BB A</v>
      </c>
      <c r="F513" s="2" t="s">
        <v>54</v>
      </c>
      <c r="G513" s="22" t="s">
        <v>173</v>
      </c>
      <c r="H513" s="2" t="s">
        <v>18</v>
      </c>
      <c r="I513" s="3">
        <v>43314</v>
      </c>
      <c r="J513" s="2" t="s">
        <v>112</v>
      </c>
      <c r="K513" s="2" t="s">
        <v>1913</v>
      </c>
      <c r="L513" s="4"/>
      <c r="M513" s="4"/>
      <c r="N513" s="4" t="s">
        <v>210</v>
      </c>
      <c r="O513" s="2" t="s">
        <v>1928</v>
      </c>
      <c r="P513" s="2" t="s">
        <v>186</v>
      </c>
      <c r="Q513" s="4"/>
      <c r="R513" s="102"/>
      <c r="S513" s="102"/>
      <c r="T513" s="3">
        <v>43344</v>
      </c>
      <c r="U513" s="3"/>
      <c r="V513" s="3"/>
      <c r="W513" s="3"/>
      <c r="X513" s="80" t="str">
        <f t="shared" si="76"/>
        <v/>
      </c>
      <c r="Y513" s="80" t="str">
        <f t="shared" si="77"/>
        <v>a</v>
      </c>
      <c r="Z513" s="2"/>
      <c r="AA513" s="77" t="str">
        <f t="shared" si="78"/>
        <v>Open (Progress)</v>
      </c>
      <c r="AB513" s="77">
        <f t="shared" si="81"/>
        <v>2018</v>
      </c>
      <c r="AC513" s="77" t="str">
        <f>IFERROR(VLOOKUP(IF($P513="","",MONTH($I513)),List!$I:$J,2,0),"")</f>
        <v>Agustus</v>
      </c>
      <c r="AD513" s="77" t="str">
        <f>IFERROR(VLOOKUP(F513,List!$D:$E,2,0),"")</f>
        <v>Keluhan Pelanggan Internal</v>
      </c>
      <c r="AE513" s="78">
        <f t="shared" si="82"/>
        <v>0</v>
      </c>
      <c r="AF513" s="77" t="str">
        <f t="shared" si="83"/>
        <v>All</v>
      </c>
      <c r="AG513" s="77" t="str">
        <f t="shared" si="84"/>
        <v/>
      </c>
    </row>
    <row r="514" spans="1:33" s="72" customFormat="1" ht="99.75" x14ac:dyDescent="0.2">
      <c r="A514" s="67">
        <f t="shared" si="79"/>
        <v>509</v>
      </c>
      <c r="B514" s="76">
        <f>COUNTIF($F$6:$F514,$F514)</f>
        <v>9</v>
      </c>
      <c r="C514" s="76" t="str">
        <f t="shared" si="80"/>
        <v>9PI</v>
      </c>
      <c r="D514" s="76">
        <f>COUNTIF($H$6:$H514,$H514)</f>
        <v>47</v>
      </c>
      <c r="E514" s="76" t="str">
        <f t="shared" si="85"/>
        <v>47HRD/ GA</v>
      </c>
      <c r="F514" s="2" t="s">
        <v>54</v>
      </c>
      <c r="G514" s="22" t="s">
        <v>173</v>
      </c>
      <c r="H514" s="2" t="s">
        <v>30</v>
      </c>
      <c r="I514" s="3">
        <v>43318</v>
      </c>
      <c r="J514" s="2" t="s">
        <v>202</v>
      </c>
      <c r="K514" s="2" t="s">
        <v>1913</v>
      </c>
      <c r="L514" s="4"/>
      <c r="M514" s="4"/>
      <c r="N514" s="4" t="s">
        <v>211</v>
      </c>
      <c r="O514" s="2" t="s">
        <v>1928</v>
      </c>
      <c r="P514" s="2" t="s">
        <v>187</v>
      </c>
      <c r="Q514" s="4"/>
      <c r="R514" s="102"/>
      <c r="S514" s="102"/>
      <c r="T514" s="3">
        <v>43348</v>
      </c>
      <c r="U514" s="3"/>
      <c r="V514" s="3"/>
      <c r="W514" s="3"/>
      <c r="X514" s="80" t="str">
        <f t="shared" si="76"/>
        <v/>
      </c>
      <c r="Y514" s="80" t="str">
        <f t="shared" si="77"/>
        <v>a</v>
      </c>
      <c r="Z514" s="2"/>
      <c r="AA514" s="77" t="str">
        <f t="shared" si="78"/>
        <v>Open (Progress)</v>
      </c>
      <c r="AB514" s="77">
        <f t="shared" si="81"/>
        <v>2018</v>
      </c>
      <c r="AC514" s="77" t="str">
        <f>IFERROR(VLOOKUP(IF($P514="","",MONTH($I514)),List!$I:$J,2,0),"")</f>
        <v>Agustus</v>
      </c>
      <c r="AD514" s="77" t="str">
        <f>IFERROR(VLOOKUP(F514,List!$D:$E,2,0),"")</f>
        <v>Keluhan Pelanggan Internal</v>
      </c>
      <c r="AE514" s="78">
        <f t="shared" si="82"/>
        <v>0</v>
      </c>
      <c r="AF514" s="77" t="str">
        <f t="shared" si="83"/>
        <v>All</v>
      </c>
      <c r="AG514" s="77" t="str">
        <f t="shared" si="84"/>
        <v/>
      </c>
    </row>
    <row r="515" spans="1:33" s="72" customFormat="1" ht="47.25" x14ac:dyDescent="0.2">
      <c r="A515" s="67">
        <f t="shared" si="79"/>
        <v>510</v>
      </c>
      <c r="B515" s="76">
        <f>COUNTIF($F$6:$F515,$F515)</f>
        <v>10</v>
      </c>
      <c r="C515" s="76" t="str">
        <f t="shared" si="80"/>
        <v>10PI</v>
      </c>
      <c r="D515" s="76">
        <f>COUNTIF($H$6:$H515,$H515)</f>
        <v>63</v>
      </c>
      <c r="E515" s="76" t="str">
        <f t="shared" si="85"/>
        <v>63Maintenance</v>
      </c>
      <c r="F515" s="2" t="s">
        <v>54</v>
      </c>
      <c r="G515" s="22" t="s">
        <v>173</v>
      </c>
      <c r="H515" s="2" t="s">
        <v>29</v>
      </c>
      <c r="I515" s="3">
        <v>43363</v>
      </c>
      <c r="J515" s="2" t="s">
        <v>112</v>
      </c>
      <c r="K515" s="2" t="s">
        <v>1913</v>
      </c>
      <c r="L515" s="4"/>
      <c r="M515" s="4"/>
      <c r="N515" s="4" t="s">
        <v>212</v>
      </c>
      <c r="O515" s="2" t="s">
        <v>1928</v>
      </c>
      <c r="P515" s="2" t="s">
        <v>188</v>
      </c>
      <c r="Q515" s="4"/>
      <c r="R515" s="102"/>
      <c r="S515" s="102"/>
      <c r="T515" s="3">
        <v>43393</v>
      </c>
      <c r="U515" s="3"/>
      <c r="V515" s="3"/>
      <c r="W515" s="3"/>
      <c r="X515" s="80" t="str">
        <f t="shared" si="76"/>
        <v/>
      </c>
      <c r="Y515" s="80" t="str">
        <f t="shared" si="77"/>
        <v>a</v>
      </c>
      <c r="Z515" s="2"/>
      <c r="AA515" s="77" t="str">
        <f t="shared" si="78"/>
        <v>Open (Progress)</v>
      </c>
      <c r="AB515" s="77">
        <f t="shared" si="81"/>
        <v>2018</v>
      </c>
      <c r="AC515" s="77" t="str">
        <f>IFERROR(VLOOKUP(IF($P515="","",MONTH($I515)),List!$I:$J,2,0),"")</f>
        <v>September</v>
      </c>
      <c r="AD515" s="77" t="str">
        <f>IFERROR(VLOOKUP(F515,List!$D:$E,2,0),"")</f>
        <v>Keluhan Pelanggan Internal</v>
      </c>
      <c r="AE515" s="78">
        <f t="shared" si="82"/>
        <v>0</v>
      </c>
      <c r="AF515" s="77" t="str">
        <f t="shared" si="83"/>
        <v>All</v>
      </c>
      <c r="AG515" s="77" t="str">
        <f t="shared" si="84"/>
        <v/>
      </c>
    </row>
    <row r="516" spans="1:33" s="72" customFormat="1" ht="42.75" x14ac:dyDescent="0.2">
      <c r="A516" s="67">
        <f t="shared" si="79"/>
        <v>511</v>
      </c>
      <c r="B516" s="76">
        <f>COUNTIF($F$6:$F516,$F516)</f>
        <v>11</v>
      </c>
      <c r="C516" s="76" t="str">
        <f t="shared" si="80"/>
        <v>11PI</v>
      </c>
      <c r="D516" s="76">
        <f>COUNTIF($H$6:$H516,$H516)</f>
        <v>2</v>
      </c>
      <c r="E516" s="76" t="str">
        <f t="shared" si="85"/>
        <v>2SKC</v>
      </c>
      <c r="F516" s="2" t="s">
        <v>54</v>
      </c>
      <c r="G516" s="22" t="s">
        <v>175</v>
      </c>
      <c r="H516" s="2" t="s">
        <v>176</v>
      </c>
      <c r="I516" s="3">
        <v>43364</v>
      </c>
      <c r="J516" s="2" t="s">
        <v>202</v>
      </c>
      <c r="K516" s="2" t="s">
        <v>1936</v>
      </c>
      <c r="L516" s="4"/>
      <c r="M516" s="4"/>
      <c r="N516" s="4" t="s">
        <v>213</v>
      </c>
      <c r="O516" s="2" t="s">
        <v>1928</v>
      </c>
      <c r="P516" s="2" t="s">
        <v>189</v>
      </c>
      <c r="Q516" s="4"/>
      <c r="R516" s="102"/>
      <c r="S516" s="102"/>
      <c r="T516" s="3">
        <v>43394</v>
      </c>
      <c r="U516" s="3"/>
      <c r="V516" s="3"/>
      <c r="W516" s="3"/>
      <c r="X516" s="80" t="str">
        <f t="shared" si="76"/>
        <v/>
      </c>
      <c r="Y516" s="80" t="str">
        <f t="shared" si="77"/>
        <v>a</v>
      </c>
      <c r="Z516" s="2"/>
      <c r="AA516" s="77" t="str">
        <f t="shared" si="78"/>
        <v>Open (Progress)</v>
      </c>
      <c r="AB516" s="77">
        <f t="shared" si="81"/>
        <v>2018</v>
      </c>
      <c r="AC516" s="77" t="str">
        <f>IFERROR(VLOOKUP(IF($P516="","",MONTH($I516)),List!$I:$J,2,0),"")</f>
        <v>September</v>
      </c>
      <c r="AD516" s="77" t="str">
        <f>IFERROR(VLOOKUP(F516,List!$D:$E,2,0),"")</f>
        <v>Keluhan Pelanggan Internal</v>
      </c>
      <c r="AE516" s="78">
        <f t="shared" si="82"/>
        <v>0</v>
      </c>
      <c r="AF516" s="77" t="str">
        <f t="shared" si="83"/>
        <v>All</v>
      </c>
      <c r="AG516" s="77" t="str">
        <f t="shared" si="84"/>
        <v/>
      </c>
    </row>
    <row r="517" spans="1:33" s="72" customFormat="1" ht="47.25" x14ac:dyDescent="0.2">
      <c r="A517" s="67">
        <f t="shared" si="79"/>
        <v>512</v>
      </c>
      <c r="B517" s="76">
        <f>COUNTIF($F$6:$F517,$F517)</f>
        <v>12</v>
      </c>
      <c r="C517" s="76" t="str">
        <f t="shared" si="80"/>
        <v>12PI</v>
      </c>
      <c r="D517" s="76">
        <f>COUNTIF($H$6:$H517,$H517)</f>
        <v>64</v>
      </c>
      <c r="E517" s="76" t="str">
        <f t="shared" si="85"/>
        <v>64Maintenance</v>
      </c>
      <c r="F517" s="2" t="s">
        <v>54</v>
      </c>
      <c r="G517" s="22" t="s">
        <v>173</v>
      </c>
      <c r="H517" s="2" t="s">
        <v>29</v>
      </c>
      <c r="I517" s="3">
        <v>43378</v>
      </c>
      <c r="J517" s="2" t="s">
        <v>112</v>
      </c>
      <c r="K517" s="2" t="s">
        <v>1913</v>
      </c>
      <c r="L517" s="4"/>
      <c r="M517" s="4"/>
      <c r="N517" s="4" t="s">
        <v>214</v>
      </c>
      <c r="O517" s="2" t="s">
        <v>1928</v>
      </c>
      <c r="P517" s="2" t="s">
        <v>190</v>
      </c>
      <c r="Q517" s="4"/>
      <c r="R517" s="102"/>
      <c r="S517" s="102"/>
      <c r="T517" s="3">
        <v>43408</v>
      </c>
      <c r="U517" s="3"/>
      <c r="V517" s="3"/>
      <c r="W517" s="3"/>
      <c r="X517" s="80" t="str">
        <f t="shared" si="76"/>
        <v/>
      </c>
      <c r="Y517" s="80" t="str">
        <f t="shared" si="77"/>
        <v>a</v>
      </c>
      <c r="Z517" s="2"/>
      <c r="AA517" s="77" t="str">
        <f t="shared" si="78"/>
        <v>Open (Progress)</v>
      </c>
      <c r="AB517" s="77">
        <f t="shared" si="81"/>
        <v>2018</v>
      </c>
      <c r="AC517" s="77" t="str">
        <f>IFERROR(VLOOKUP(IF($P517="","",MONTH($I517)),List!$I:$J,2,0),"")</f>
        <v>Oktober</v>
      </c>
      <c r="AD517" s="77" t="str">
        <f>IFERROR(VLOOKUP(F517,List!$D:$E,2,0),"")</f>
        <v>Keluhan Pelanggan Internal</v>
      </c>
      <c r="AE517" s="78">
        <f t="shared" si="82"/>
        <v>0</v>
      </c>
      <c r="AF517" s="77" t="str">
        <f t="shared" si="83"/>
        <v>All</v>
      </c>
      <c r="AG517" s="77" t="str">
        <f t="shared" si="84"/>
        <v/>
      </c>
    </row>
    <row r="518" spans="1:33" s="72" customFormat="1" ht="42.75" x14ac:dyDescent="0.2">
      <c r="A518" s="67">
        <f t="shared" si="79"/>
        <v>513</v>
      </c>
      <c r="B518" s="76">
        <f>COUNTIF($F$6:$F518,$F518)</f>
        <v>13</v>
      </c>
      <c r="C518" s="76" t="str">
        <f t="shared" si="80"/>
        <v>13PI</v>
      </c>
      <c r="D518" s="76">
        <f>COUNTIF($H$6:$H518,$H518)</f>
        <v>18</v>
      </c>
      <c r="E518" s="76" t="str">
        <f t="shared" si="85"/>
        <v>18PPIC</v>
      </c>
      <c r="F518" s="2" t="s">
        <v>54</v>
      </c>
      <c r="G518" s="22" t="s">
        <v>174</v>
      </c>
      <c r="H518" s="2" t="s">
        <v>20</v>
      </c>
      <c r="I518" s="3">
        <v>43385</v>
      </c>
      <c r="J518" s="2" t="s">
        <v>202</v>
      </c>
      <c r="K518" s="2" t="s">
        <v>1936</v>
      </c>
      <c r="L518" s="4"/>
      <c r="M518" s="4"/>
      <c r="N518" s="4" t="s">
        <v>215</v>
      </c>
      <c r="O518" s="2" t="s">
        <v>1928</v>
      </c>
      <c r="P518" s="2" t="s">
        <v>191</v>
      </c>
      <c r="Q518" s="4"/>
      <c r="R518" s="102"/>
      <c r="S518" s="102"/>
      <c r="T518" s="3">
        <v>43415</v>
      </c>
      <c r="U518" s="3"/>
      <c r="V518" s="3"/>
      <c r="W518" s="3"/>
      <c r="X518" s="80" t="str">
        <f t="shared" ref="X518:X581" si="86">IF(W518="","",IF(W518&gt;0,"a",""))</f>
        <v/>
      </c>
      <c r="Y518" s="80" t="str">
        <f t="shared" ref="Y518:Y581" si="87">IF(P518="","",IF(W518&gt;0,"","a"))</f>
        <v>a</v>
      </c>
      <c r="Z518" s="2"/>
      <c r="AA518" s="77" t="str">
        <f t="shared" ref="AA518:AA581" si="88">IF($P518="","",IF(COUNT($T518:$W518)=0,"Belum Ada Tanggal Target",IF(W518&gt;0,"Close",IF(COUNTA($T518:$V518)=1,"Open (Progress)",IF(COUNTA($T518:$V518)=2,"Reschedule 1x",IF(COUNTA($T518:$V518)=3,"Reschedule 2x"))))))</f>
        <v>Open (Progress)</v>
      </c>
      <c r="AB518" s="77">
        <f t="shared" si="81"/>
        <v>2018</v>
      </c>
      <c r="AC518" s="77" t="str">
        <f>IFERROR(VLOOKUP(IF($P518="","",MONTH($I518)),List!$I:$J,2,0),"")</f>
        <v>Oktober</v>
      </c>
      <c r="AD518" s="77" t="str">
        <f>IFERROR(VLOOKUP(F518,List!$D:$E,2,0),"")</f>
        <v>Keluhan Pelanggan Internal</v>
      </c>
      <c r="AE518" s="78">
        <f t="shared" si="82"/>
        <v>0</v>
      </c>
      <c r="AF518" s="77" t="str">
        <f t="shared" si="83"/>
        <v>All</v>
      </c>
      <c r="AG518" s="77" t="str">
        <f t="shared" si="84"/>
        <v/>
      </c>
    </row>
    <row r="519" spans="1:33" s="72" customFormat="1" ht="47.25" x14ac:dyDescent="0.2">
      <c r="A519" s="67">
        <f t="shared" si="79"/>
        <v>514</v>
      </c>
      <c r="B519" s="76">
        <f>COUNTIF($F$6:$F519,$F519)</f>
        <v>14</v>
      </c>
      <c r="C519" s="76" t="str">
        <f t="shared" si="80"/>
        <v>14PI</v>
      </c>
      <c r="D519" s="76">
        <f>COUNTIF($H$6:$H519,$H519)</f>
        <v>82</v>
      </c>
      <c r="E519" s="76" t="str">
        <f t="shared" si="85"/>
        <v>82Gudang BJ</v>
      </c>
      <c r="F519" s="2" t="s">
        <v>54</v>
      </c>
      <c r="G519" s="22" t="s">
        <v>174</v>
      </c>
      <c r="H519" s="2" t="s">
        <v>26</v>
      </c>
      <c r="I519" s="3">
        <v>43385</v>
      </c>
      <c r="J519" s="2" t="s">
        <v>202</v>
      </c>
      <c r="K519" s="2" t="s">
        <v>1936</v>
      </c>
      <c r="L519" s="4"/>
      <c r="M519" s="4"/>
      <c r="N519" s="4" t="s">
        <v>216</v>
      </c>
      <c r="O519" s="2" t="s">
        <v>1928</v>
      </c>
      <c r="P519" s="2" t="s">
        <v>192</v>
      </c>
      <c r="Q519" s="4" t="s">
        <v>247</v>
      </c>
      <c r="R519" s="102" t="s">
        <v>248</v>
      </c>
      <c r="S519" s="102"/>
      <c r="T519" s="3">
        <v>43403</v>
      </c>
      <c r="U519" s="3"/>
      <c r="V519" s="3"/>
      <c r="W519" s="3">
        <v>43439</v>
      </c>
      <c r="X519" s="80" t="str">
        <f t="shared" si="86"/>
        <v>a</v>
      </c>
      <c r="Y519" s="80" t="str">
        <f t="shared" si="87"/>
        <v/>
      </c>
      <c r="Z519" s="2"/>
      <c r="AA519" s="77" t="str">
        <f t="shared" si="88"/>
        <v>Close</v>
      </c>
      <c r="AB519" s="77">
        <f t="shared" si="81"/>
        <v>2018</v>
      </c>
      <c r="AC519" s="77" t="str">
        <f>IFERROR(VLOOKUP(IF($P519="","",MONTH($I519)),List!$I:$J,2,0),"")</f>
        <v>Oktober</v>
      </c>
      <c r="AD519" s="77" t="str">
        <f>IFERROR(VLOOKUP(F519,List!$D:$E,2,0),"")</f>
        <v>Keluhan Pelanggan Internal</v>
      </c>
      <c r="AE519" s="78">
        <f t="shared" si="82"/>
        <v>1</v>
      </c>
      <c r="AF519" s="77" t="str">
        <f t="shared" si="83"/>
        <v>All</v>
      </c>
      <c r="AG519" s="77" t="str">
        <f t="shared" si="84"/>
        <v>Open (Progress)</v>
      </c>
    </row>
    <row r="520" spans="1:33" s="72" customFormat="1" ht="57" x14ac:dyDescent="0.2">
      <c r="A520" s="67">
        <f t="shared" ref="A520:A583" si="89">A519+1</f>
        <v>515</v>
      </c>
      <c r="B520" s="76">
        <f>COUNTIF($F$6:$F520,$F520)</f>
        <v>15</v>
      </c>
      <c r="C520" s="76" t="str">
        <f t="shared" si="80"/>
        <v>15PI</v>
      </c>
      <c r="D520" s="76">
        <f>COUNTIF($H$6:$H520,$H520)</f>
        <v>83</v>
      </c>
      <c r="E520" s="76" t="str">
        <f t="shared" si="85"/>
        <v>83Gudang BJ</v>
      </c>
      <c r="F520" s="2" t="s">
        <v>54</v>
      </c>
      <c r="G520" s="22" t="s">
        <v>174</v>
      </c>
      <c r="H520" s="2" t="s">
        <v>26</v>
      </c>
      <c r="I520" s="3">
        <v>43385</v>
      </c>
      <c r="J520" s="2" t="s">
        <v>202</v>
      </c>
      <c r="K520" s="2" t="s">
        <v>1936</v>
      </c>
      <c r="L520" s="4"/>
      <c r="M520" s="4"/>
      <c r="N520" s="4" t="s">
        <v>217</v>
      </c>
      <c r="O520" s="2" t="s">
        <v>1928</v>
      </c>
      <c r="P520" s="2" t="s">
        <v>193</v>
      </c>
      <c r="Q520" s="4" t="s">
        <v>249</v>
      </c>
      <c r="R520" s="102" t="s">
        <v>250</v>
      </c>
      <c r="S520" s="102" t="s">
        <v>251</v>
      </c>
      <c r="T520" s="3">
        <v>43403</v>
      </c>
      <c r="U520" s="3"/>
      <c r="V520" s="3"/>
      <c r="W520" s="3">
        <v>43439</v>
      </c>
      <c r="X520" s="80" t="str">
        <f t="shared" si="86"/>
        <v>a</v>
      </c>
      <c r="Y520" s="80" t="str">
        <f t="shared" si="87"/>
        <v/>
      </c>
      <c r="Z520" s="2"/>
      <c r="AA520" s="77" t="str">
        <f t="shared" si="88"/>
        <v>Close</v>
      </c>
      <c r="AB520" s="77">
        <f t="shared" si="81"/>
        <v>2018</v>
      </c>
      <c r="AC520" s="77" t="str">
        <f>IFERROR(VLOOKUP(IF($P520="","",MONTH($I520)),List!$I:$J,2,0),"")</f>
        <v>Oktober</v>
      </c>
      <c r="AD520" s="77" t="str">
        <f>IFERROR(VLOOKUP(F520,List!$D:$E,2,0),"")</f>
        <v>Keluhan Pelanggan Internal</v>
      </c>
      <c r="AE520" s="78">
        <f t="shared" si="82"/>
        <v>1</v>
      </c>
      <c r="AF520" s="77" t="str">
        <f t="shared" si="83"/>
        <v>All</v>
      </c>
      <c r="AG520" s="77" t="str">
        <f t="shared" si="84"/>
        <v>Open (Progress)</v>
      </c>
    </row>
    <row r="521" spans="1:33" s="72" customFormat="1" ht="78.75" x14ac:dyDescent="0.2">
      <c r="A521" s="67">
        <f t="shared" si="89"/>
        <v>516</v>
      </c>
      <c r="B521" s="76">
        <f>COUNTIF($F$6:$F521,$F521)</f>
        <v>16</v>
      </c>
      <c r="C521" s="76" t="str">
        <f t="shared" si="80"/>
        <v>16PI</v>
      </c>
      <c r="D521" s="76">
        <f>COUNTIF($H$6:$H521,$H521)</f>
        <v>45</v>
      </c>
      <c r="E521" s="76" t="str">
        <f t="shared" si="85"/>
        <v>45Prod Assembling LV</v>
      </c>
      <c r="F521" s="2" t="s">
        <v>54</v>
      </c>
      <c r="G521" s="22" t="s">
        <v>174</v>
      </c>
      <c r="H521" s="2" t="s">
        <v>23</v>
      </c>
      <c r="I521" s="3">
        <v>43396</v>
      </c>
      <c r="J521" s="2" t="s">
        <v>202</v>
      </c>
      <c r="K521" s="2" t="s">
        <v>1936</v>
      </c>
      <c r="L521" s="4"/>
      <c r="M521" s="4"/>
      <c r="N521" s="4" t="s">
        <v>218</v>
      </c>
      <c r="O521" s="2" t="s">
        <v>1928</v>
      </c>
      <c r="P521" s="2" t="s">
        <v>194</v>
      </c>
      <c r="Q521" s="4" t="s">
        <v>252</v>
      </c>
      <c r="R521" s="102" t="s">
        <v>253</v>
      </c>
      <c r="S521" s="102" t="s">
        <v>254</v>
      </c>
      <c r="T521" s="3">
        <v>43465</v>
      </c>
      <c r="U521" s="3"/>
      <c r="V521" s="3"/>
      <c r="W521" s="3"/>
      <c r="X521" s="80" t="str">
        <f t="shared" si="86"/>
        <v/>
      </c>
      <c r="Y521" s="80" t="str">
        <f t="shared" si="87"/>
        <v>a</v>
      </c>
      <c r="Z521" s="2"/>
      <c r="AA521" s="77" t="str">
        <f t="shared" si="88"/>
        <v>Open (Progress)</v>
      </c>
      <c r="AB521" s="77">
        <f t="shared" si="81"/>
        <v>2018</v>
      </c>
      <c r="AC521" s="77" t="str">
        <f>IFERROR(VLOOKUP(IF($P521="","",MONTH($I521)),List!$I:$J,2,0),"")</f>
        <v>Oktober</v>
      </c>
      <c r="AD521" s="77" t="str">
        <f>IFERROR(VLOOKUP(F521,List!$D:$E,2,0),"")</f>
        <v>Keluhan Pelanggan Internal</v>
      </c>
      <c r="AE521" s="78">
        <f t="shared" si="82"/>
        <v>0</v>
      </c>
      <c r="AF521" s="77" t="str">
        <f t="shared" si="83"/>
        <v>All</v>
      </c>
      <c r="AG521" s="77" t="str">
        <f t="shared" si="84"/>
        <v/>
      </c>
    </row>
    <row r="522" spans="1:33" s="72" customFormat="1" ht="99.75" x14ac:dyDescent="0.2">
      <c r="A522" s="67">
        <f t="shared" si="89"/>
        <v>517</v>
      </c>
      <c r="B522" s="76">
        <f>COUNTIF($F$6:$F522,$F522)</f>
        <v>17</v>
      </c>
      <c r="C522" s="76" t="str">
        <f t="shared" si="80"/>
        <v>17PI</v>
      </c>
      <c r="D522" s="76">
        <f>COUNTIF($H$6:$H522,$H522)</f>
        <v>27</v>
      </c>
      <c r="E522" s="76" t="str">
        <f t="shared" si="85"/>
        <v>27Purchasing</v>
      </c>
      <c r="F522" s="2" t="s">
        <v>54</v>
      </c>
      <c r="G522" s="22" t="s">
        <v>37</v>
      </c>
      <c r="H522" s="2" t="s">
        <v>17</v>
      </c>
      <c r="I522" s="3">
        <v>43427</v>
      </c>
      <c r="J522" s="2" t="s">
        <v>202</v>
      </c>
      <c r="K522" s="2" t="s">
        <v>1974</v>
      </c>
      <c r="L522" s="4"/>
      <c r="M522" s="4"/>
      <c r="N522" s="4" t="s">
        <v>219</v>
      </c>
      <c r="O522" s="2" t="s">
        <v>1928</v>
      </c>
      <c r="P522" s="2" t="s">
        <v>195</v>
      </c>
      <c r="Q522" s="4" t="s">
        <v>255</v>
      </c>
      <c r="R522" s="102" t="s">
        <v>256</v>
      </c>
      <c r="S522" s="102" t="s">
        <v>257</v>
      </c>
      <c r="T522" s="3">
        <v>43797</v>
      </c>
      <c r="U522" s="3">
        <v>43432</v>
      </c>
      <c r="V522" s="3">
        <v>43462</v>
      </c>
      <c r="W522" s="3"/>
      <c r="X522" s="80" t="str">
        <f t="shared" si="86"/>
        <v/>
      </c>
      <c r="Y522" s="80" t="str">
        <f t="shared" si="87"/>
        <v>a</v>
      </c>
      <c r="Z522" s="2"/>
      <c r="AA522" s="77" t="str">
        <f t="shared" si="88"/>
        <v>Reschedule 2x</v>
      </c>
      <c r="AB522" s="77">
        <f t="shared" si="81"/>
        <v>2018</v>
      </c>
      <c r="AC522" s="77" t="str">
        <f>IFERROR(VLOOKUP(IF($P522="","",MONTH($I522)),List!$I:$J,2,0),"")</f>
        <v>Nopember</v>
      </c>
      <c r="AD522" s="77" t="str">
        <f>IFERROR(VLOOKUP(F522,List!$D:$E,2,0),"")</f>
        <v>Keluhan Pelanggan Internal</v>
      </c>
      <c r="AE522" s="78">
        <f t="shared" si="82"/>
        <v>0</v>
      </c>
      <c r="AF522" s="77" t="str">
        <f t="shared" si="83"/>
        <v>All</v>
      </c>
      <c r="AG522" s="77" t="str">
        <f t="shared" si="84"/>
        <v/>
      </c>
    </row>
    <row r="523" spans="1:33" s="72" customFormat="1" ht="71.25" x14ac:dyDescent="0.2">
      <c r="A523" s="67">
        <f t="shared" si="89"/>
        <v>518</v>
      </c>
      <c r="B523" s="76">
        <f>COUNTIF($F$6:$F523,$F523)</f>
        <v>18</v>
      </c>
      <c r="C523" s="76" t="str">
        <f t="shared" si="80"/>
        <v>18PI</v>
      </c>
      <c r="D523" s="76">
        <f>COUNTIF($H$6:$H523,$H523)</f>
        <v>28</v>
      </c>
      <c r="E523" s="76" t="str">
        <f t="shared" si="85"/>
        <v>28Purchasing</v>
      </c>
      <c r="F523" s="2" t="s">
        <v>54</v>
      </c>
      <c r="G523" s="22" t="s">
        <v>1939</v>
      </c>
      <c r="H523" s="2" t="s">
        <v>17</v>
      </c>
      <c r="I523" s="3">
        <v>43430</v>
      </c>
      <c r="J523" s="2" t="s">
        <v>112</v>
      </c>
      <c r="K523" s="2" t="s">
        <v>1975</v>
      </c>
      <c r="L523" s="4"/>
      <c r="M523" s="4"/>
      <c r="N523" s="4" t="s">
        <v>220</v>
      </c>
      <c r="O523" s="2" t="s">
        <v>1928</v>
      </c>
      <c r="P523" s="2" t="s">
        <v>196</v>
      </c>
      <c r="Q523" s="4" t="s">
        <v>1951</v>
      </c>
      <c r="R523" s="102" t="s">
        <v>259</v>
      </c>
      <c r="S523" s="102" t="s">
        <v>260</v>
      </c>
      <c r="T523" s="3">
        <v>43434</v>
      </c>
      <c r="U523" s="3">
        <v>43466</v>
      </c>
      <c r="V523" s="3"/>
      <c r="W523" s="3"/>
      <c r="X523" s="80" t="str">
        <f t="shared" si="86"/>
        <v/>
      </c>
      <c r="Y523" s="80" t="str">
        <f t="shared" si="87"/>
        <v>a</v>
      </c>
      <c r="Z523" s="2"/>
      <c r="AA523" s="77" t="str">
        <f t="shared" si="88"/>
        <v>Reschedule 1x</v>
      </c>
      <c r="AB523" s="77">
        <f t="shared" si="81"/>
        <v>2018</v>
      </c>
      <c r="AC523" s="77" t="str">
        <f>IFERROR(VLOOKUP(IF($P523="","",MONTH($I523)),List!$I:$J,2,0),"")</f>
        <v>Nopember</v>
      </c>
      <c r="AD523" s="77" t="str">
        <f>IFERROR(VLOOKUP(F523,List!$D:$E,2,0),"")</f>
        <v>Keluhan Pelanggan Internal</v>
      </c>
      <c r="AE523" s="78">
        <f t="shared" si="82"/>
        <v>0</v>
      </c>
      <c r="AF523" s="77" t="str">
        <f t="shared" si="83"/>
        <v>All</v>
      </c>
      <c r="AG523" s="77" t="str">
        <f t="shared" si="84"/>
        <v/>
      </c>
    </row>
    <row r="524" spans="1:33" s="72" customFormat="1" ht="57" x14ac:dyDescent="0.2">
      <c r="A524" s="67">
        <f t="shared" si="89"/>
        <v>519</v>
      </c>
      <c r="B524" s="76">
        <f>COUNTIF($F$6:$F524,$F524)</f>
        <v>19</v>
      </c>
      <c r="C524" s="76" t="str">
        <f t="shared" si="80"/>
        <v>19PI</v>
      </c>
      <c r="D524" s="76">
        <f>COUNTIF($H$6:$H524,$H524)</f>
        <v>8</v>
      </c>
      <c r="E524" s="76" t="str">
        <f t="shared" si="85"/>
        <v>8MR</v>
      </c>
      <c r="F524" s="2" t="s">
        <v>54</v>
      </c>
      <c r="G524" s="22" t="s">
        <v>17</v>
      </c>
      <c r="H524" s="2" t="s">
        <v>31</v>
      </c>
      <c r="I524" s="3">
        <v>43433</v>
      </c>
      <c r="J524" s="2" t="s">
        <v>202</v>
      </c>
      <c r="K524" s="2" t="s">
        <v>1938</v>
      </c>
      <c r="L524" s="4"/>
      <c r="M524" s="4"/>
      <c r="N524" s="4" t="s">
        <v>221</v>
      </c>
      <c r="O524" s="2" t="s">
        <v>1928</v>
      </c>
      <c r="P524" s="2" t="s">
        <v>197</v>
      </c>
      <c r="Q524" s="4" t="s">
        <v>261</v>
      </c>
      <c r="R524" s="102" t="s">
        <v>262</v>
      </c>
      <c r="S524" s="102"/>
      <c r="T524" s="3">
        <v>43441</v>
      </c>
      <c r="U524" s="3"/>
      <c r="V524" s="3"/>
      <c r="W524" s="3">
        <v>43441</v>
      </c>
      <c r="X524" s="80" t="str">
        <f t="shared" si="86"/>
        <v>a</v>
      </c>
      <c r="Y524" s="80" t="str">
        <f t="shared" si="87"/>
        <v/>
      </c>
      <c r="Z524" s="2"/>
      <c r="AA524" s="77" t="str">
        <f t="shared" si="88"/>
        <v>Close</v>
      </c>
      <c r="AB524" s="77">
        <f t="shared" si="81"/>
        <v>2018</v>
      </c>
      <c r="AC524" s="77" t="str">
        <f>IFERROR(VLOOKUP(IF($P524="","",MONTH($I524)),List!$I:$J,2,0),"")</f>
        <v>Nopember</v>
      </c>
      <c r="AD524" s="77" t="str">
        <f>IFERROR(VLOOKUP(F524,List!$D:$E,2,0),"")</f>
        <v>Keluhan Pelanggan Internal</v>
      </c>
      <c r="AE524" s="78">
        <f t="shared" si="82"/>
        <v>1</v>
      </c>
      <c r="AF524" s="77" t="str">
        <f t="shared" si="83"/>
        <v>All</v>
      </c>
      <c r="AG524" s="77" t="str">
        <f t="shared" si="84"/>
        <v>Open (Progress)</v>
      </c>
    </row>
    <row r="525" spans="1:33" s="72" customFormat="1" ht="85.5" x14ac:dyDescent="0.2">
      <c r="A525" s="67">
        <f t="shared" si="89"/>
        <v>520</v>
      </c>
      <c r="B525" s="76">
        <f>COUNTIF($F$6:$F525,$F525)</f>
        <v>20</v>
      </c>
      <c r="C525" s="76" t="str">
        <f t="shared" si="80"/>
        <v>20PI</v>
      </c>
      <c r="D525" s="76">
        <f>COUNTIF($H$6:$H525,$H525)</f>
        <v>29</v>
      </c>
      <c r="E525" s="76" t="str">
        <f t="shared" si="85"/>
        <v>29Purchasing</v>
      </c>
      <c r="F525" s="2" t="s">
        <v>54</v>
      </c>
      <c r="G525" s="22" t="s">
        <v>31</v>
      </c>
      <c r="H525" s="2" t="s">
        <v>17</v>
      </c>
      <c r="I525" s="3">
        <v>43479</v>
      </c>
      <c r="J525" s="2" t="s">
        <v>112</v>
      </c>
      <c r="K525" s="2" t="s">
        <v>1090</v>
      </c>
      <c r="L525" s="4"/>
      <c r="M525" s="4"/>
      <c r="N525" s="4" t="s">
        <v>222</v>
      </c>
      <c r="O525" s="2" t="s">
        <v>1928</v>
      </c>
      <c r="P525" s="2" t="s">
        <v>198</v>
      </c>
      <c r="Q525" s="4" t="s">
        <v>263</v>
      </c>
      <c r="R525" s="102" t="s">
        <v>264</v>
      </c>
      <c r="S525" s="102" t="s">
        <v>265</v>
      </c>
      <c r="T525" s="3">
        <v>43486</v>
      </c>
      <c r="U525" s="3"/>
      <c r="V525" s="3"/>
      <c r="W525" s="3"/>
      <c r="X525" s="80" t="str">
        <f t="shared" si="86"/>
        <v/>
      </c>
      <c r="Y525" s="80" t="str">
        <f t="shared" si="87"/>
        <v>a</v>
      </c>
      <c r="Z525" s="2"/>
      <c r="AA525" s="77" t="str">
        <f t="shared" si="88"/>
        <v>Open (Progress)</v>
      </c>
      <c r="AB525" s="77">
        <f t="shared" si="81"/>
        <v>2019</v>
      </c>
      <c r="AC525" s="77" t="str">
        <f>IFERROR(VLOOKUP(IF($P525="","",MONTH($I525)),List!$I:$J,2,0),"")</f>
        <v>Januari</v>
      </c>
      <c r="AD525" s="77" t="str">
        <f>IFERROR(VLOOKUP(F525,List!$D:$E,2,0),"")</f>
        <v>Keluhan Pelanggan Internal</v>
      </c>
      <c r="AE525" s="78">
        <f t="shared" si="82"/>
        <v>0</v>
      </c>
      <c r="AF525" s="77" t="str">
        <f t="shared" si="83"/>
        <v>All</v>
      </c>
      <c r="AG525" s="77" t="str">
        <f t="shared" si="84"/>
        <v/>
      </c>
    </row>
    <row r="526" spans="1:33" s="72" customFormat="1" ht="57" x14ac:dyDescent="0.2">
      <c r="A526" s="67">
        <f t="shared" si="89"/>
        <v>521</v>
      </c>
      <c r="B526" s="76">
        <f>COUNTIF($F$6:$F526,$F526)</f>
        <v>21</v>
      </c>
      <c r="C526" s="76" t="str">
        <f t="shared" si="80"/>
        <v>21PI</v>
      </c>
      <c r="D526" s="76">
        <f>COUNTIF($H$6:$H526,$H526)</f>
        <v>25</v>
      </c>
      <c r="E526" s="76" t="str">
        <f t="shared" si="85"/>
        <v>25Gudang BB A</v>
      </c>
      <c r="F526" s="2" t="s">
        <v>54</v>
      </c>
      <c r="G526" s="22" t="s">
        <v>17</v>
      </c>
      <c r="H526" s="2" t="s">
        <v>18</v>
      </c>
      <c r="I526" s="3">
        <v>43480</v>
      </c>
      <c r="J526" s="2" t="s">
        <v>112</v>
      </c>
      <c r="K526" s="2" t="s">
        <v>1938</v>
      </c>
      <c r="L526" s="4"/>
      <c r="M526" s="4"/>
      <c r="N526" s="4" t="s">
        <v>223</v>
      </c>
      <c r="O526" s="2" t="s">
        <v>1928</v>
      </c>
      <c r="P526" s="2" t="s">
        <v>199</v>
      </c>
      <c r="Q526" s="4" t="s">
        <v>266</v>
      </c>
      <c r="R526" s="102" t="s">
        <v>267</v>
      </c>
      <c r="S526" s="102" t="s">
        <v>268</v>
      </c>
      <c r="T526" s="3">
        <v>43488</v>
      </c>
      <c r="U526" s="3">
        <v>43555</v>
      </c>
      <c r="V526" s="3"/>
      <c r="W526" s="3"/>
      <c r="X526" s="80" t="str">
        <f t="shared" si="86"/>
        <v/>
      </c>
      <c r="Y526" s="80" t="str">
        <f t="shared" si="87"/>
        <v>a</v>
      </c>
      <c r="Z526" s="2"/>
      <c r="AA526" s="77" t="str">
        <f t="shared" si="88"/>
        <v>Reschedule 1x</v>
      </c>
      <c r="AB526" s="77">
        <f t="shared" si="81"/>
        <v>2019</v>
      </c>
      <c r="AC526" s="77" t="str">
        <f>IFERROR(VLOOKUP(IF($P526="","",MONTH($I526)),List!$I:$J,2,0),"")</f>
        <v>Januari</v>
      </c>
      <c r="AD526" s="77" t="str">
        <f>IFERROR(VLOOKUP(F526,List!$D:$E,2,0),"")</f>
        <v>Keluhan Pelanggan Internal</v>
      </c>
      <c r="AE526" s="78">
        <f t="shared" si="82"/>
        <v>0</v>
      </c>
      <c r="AF526" s="77" t="str">
        <f t="shared" si="83"/>
        <v>All</v>
      </c>
      <c r="AG526" s="77" t="str">
        <f t="shared" si="84"/>
        <v/>
      </c>
    </row>
    <row r="527" spans="1:33" s="72" customFormat="1" ht="99.75" x14ac:dyDescent="0.2">
      <c r="A527" s="67">
        <f t="shared" si="89"/>
        <v>522</v>
      </c>
      <c r="B527" s="76">
        <f>COUNTIF($F$6:$F527,$F527)</f>
        <v>22</v>
      </c>
      <c r="C527" s="76" t="str">
        <f t="shared" si="80"/>
        <v>22PI</v>
      </c>
      <c r="D527" s="76">
        <f>COUNTIF($H$6:$H527,$H527)</f>
        <v>40</v>
      </c>
      <c r="E527" s="76" t="str">
        <f t="shared" si="85"/>
        <v>40Gudang BB B</v>
      </c>
      <c r="F527" s="2" t="s">
        <v>54</v>
      </c>
      <c r="G527" s="22" t="s">
        <v>17</v>
      </c>
      <c r="H527" s="2" t="s">
        <v>19</v>
      </c>
      <c r="I527" s="3">
        <v>43507</v>
      </c>
      <c r="J527" s="2" t="s">
        <v>202</v>
      </c>
      <c r="K527" s="2" t="s">
        <v>1938</v>
      </c>
      <c r="L527" s="4"/>
      <c r="M527" s="4"/>
      <c r="N527" s="4" t="s">
        <v>224</v>
      </c>
      <c r="O527" s="2" t="s">
        <v>1928</v>
      </c>
      <c r="P527" s="2" t="s">
        <v>200</v>
      </c>
      <c r="Q527" s="4" t="s">
        <v>1929</v>
      </c>
      <c r="R527" s="102" t="s">
        <v>1930</v>
      </c>
      <c r="S527" s="102" t="s">
        <v>1931</v>
      </c>
      <c r="T527" s="3">
        <v>43507</v>
      </c>
      <c r="U527" s="3">
        <v>43516</v>
      </c>
      <c r="V527" s="3"/>
      <c r="W527" s="3"/>
      <c r="X527" s="80" t="str">
        <f t="shared" si="86"/>
        <v/>
      </c>
      <c r="Y527" s="80" t="str">
        <f t="shared" si="87"/>
        <v>a</v>
      </c>
      <c r="Z527" s="2"/>
      <c r="AA527" s="77" t="str">
        <f t="shared" si="88"/>
        <v>Reschedule 1x</v>
      </c>
      <c r="AB527" s="77">
        <f t="shared" si="81"/>
        <v>2019</v>
      </c>
      <c r="AC527" s="77" t="str">
        <f>IFERROR(VLOOKUP(IF($P527="","",MONTH($I527)),List!$I:$J,2,0),"")</f>
        <v>Februari</v>
      </c>
      <c r="AD527" s="77" t="str">
        <f>IFERROR(VLOOKUP(F527,List!$D:$E,2,0),"")</f>
        <v>Keluhan Pelanggan Internal</v>
      </c>
      <c r="AE527" s="78">
        <f t="shared" si="82"/>
        <v>0</v>
      </c>
      <c r="AF527" s="77" t="str">
        <f t="shared" si="83"/>
        <v>All</v>
      </c>
      <c r="AG527" s="77" t="str">
        <f t="shared" si="84"/>
        <v/>
      </c>
    </row>
    <row r="528" spans="1:33" s="72" customFormat="1" ht="85.5" x14ac:dyDescent="0.2">
      <c r="A528" s="67">
        <f t="shared" si="89"/>
        <v>523</v>
      </c>
      <c r="B528" s="76">
        <f>COUNTIF($F$6:$F528,$F528)</f>
        <v>23</v>
      </c>
      <c r="C528" s="76" t="str">
        <f t="shared" si="80"/>
        <v>23PI</v>
      </c>
      <c r="D528" s="76">
        <f>COUNTIF($H$6:$H528,$H528)</f>
        <v>37</v>
      </c>
      <c r="E528" s="76" t="str">
        <f t="shared" si="85"/>
        <v>37Prod PVC</v>
      </c>
      <c r="F528" s="2" t="s">
        <v>54</v>
      </c>
      <c r="G528" s="22" t="s">
        <v>178</v>
      </c>
      <c r="H528" s="2" t="s">
        <v>21</v>
      </c>
      <c r="I528" s="3">
        <v>43510</v>
      </c>
      <c r="J528" s="2" t="s">
        <v>112</v>
      </c>
      <c r="K528" s="2" t="s">
        <v>1913</v>
      </c>
      <c r="L528" s="4"/>
      <c r="M528" s="4"/>
      <c r="N528" s="4" t="s">
        <v>225</v>
      </c>
      <c r="O528" s="2" t="s">
        <v>1928</v>
      </c>
      <c r="P528" s="2" t="s">
        <v>201</v>
      </c>
      <c r="Q528" s="4" t="s">
        <v>269</v>
      </c>
      <c r="R528" s="102" t="s">
        <v>270</v>
      </c>
      <c r="S528" s="102" t="s">
        <v>271</v>
      </c>
      <c r="T528" s="3">
        <v>43514</v>
      </c>
      <c r="U528" s="3">
        <v>43529</v>
      </c>
      <c r="V528" s="3"/>
      <c r="W528" s="3">
        <v>43530</v>
      </c>
      <c r="X528" s="80" t="str">
        <f t="shared" si="86"/>
        <v>a</v>
      </c>
      <c r="Y528" s="80" t="str">
        <f t="shared" si="87"/>
        <v/>
      </c>
      <c r="Z528" s="2"/>
      <c r="AA528" s="77" t="str">
        <f t="shared" si="88"/>
        <v>Close</v>
      </c>
      <c r="AB528" s="77">
        <f t="shared" si="81"/>
        <v>2019</v>
      </c>
      <c r="AC528" s="77" t="str">
        <f>IFERROR(VLOOKUP(IF($P528="","",MONTH($I528)),List!$I:$J,2,0),"")</f>
        <v>Februari</v>
      </c>
      <c r="AD528" s="77" t="str">
        <f>IFERROR(VLOOKUP(F528,List!$D:$E,2,0),"")</f>
        <v>Keluhan Pelanggan Internal</v>
      </c>
      <c r="AE528" s="78">
        <f t="shared" si="82"/>
        <v>0.5</v>
      </c>
      <c r="AF528" s="77" t="str">
        <f t="shared" si="83"/>
        <v>All</v>
      </c>
      <c r="AG528" s="77" t="str">
        <f t="shared" si="84"/>
        <v>Reschedule 1x</v>
      </c>
    </row>
    <row r="529" spans="1:33" s="72" customFormat="1" ht="47.25" x14ac:dyDescent="0.2">
      <c r="A529" s="67">
        <f t="shared" si="89"/>
        <v>524</v>
      </c>
      <c r="B529" s="76">
        <f>COUNTIF($F$6:$F529,$F529)</f>
        <v>24</v>
      </c>
      <c r="C529" s="76" t="str">
        <f t="shared" si="80"/>
        <v>24PI</v>
      </c>
      <c r="D529" s="76">
        <f>COUNTIF($H$6:$H529,$H529)</f>
        <v>84</v>
      </c>
      <c r="E529" s="76" t="str">
        <f t="shared" si="85"/>
        <v>84Gudang BJ</v>
      </c>
      <c r="F529" s="2" t="s">
        <v>54</v>
      </c>
      <c r="G529" s="22" t="s">
        <v>174</v>
      </c>
      <c r="H529" s="2" t="s">
        <v>26</v>
      </c>
      <c r="I529" s="3">
        <v>43517</v>
      </c>
      <c r="J529" s="2" t="s">
        <v>202</v>
      </c>
      <c r="K529" s="2" t="s">
        <v>1935</v>
      </c>
      <c r="L529" s="4"/>
      <c r="M529" s="4"/>
      <c r="N529" s="4" t="s">
        <v>1902</v>
      </c>
      <c r="O529" s="2" t="s">
        <v>1928</v>
      </c>
      <c r="P529" s="2" t="s">
        <v>1901</v>
      </c>
      <c r="Q529" s="4"/>
      <c r="R529" s="102"/>
      <c r="S529" s="102"/>
      <c r="T529" s="3">
        <v>43547</v>
      </c>
      <c r="U529" s="3"/>
      <c r="V529" s="3"/>
      <c r="W529" s="3"/>
      <c r="X529" s="80" t="str">
        <f t="shared" si="86"/>
        <v/>
      </c>
      <c r="Y529" s="80" t="str">
        <f t="shared" si="87"/>
        <v>a</v>
      </c>
      <c r="Z529" s="2"/>
      <c r="AA529" s="77" t="str">
        <f t="shared" si="88"/>
        <v>Open (Progress)</v>
      </c>
      <c r="AB529" s="77">
        <f t="shared" si="81"/>
        <v>2019</v>
      </c>
      <c r="AC529" s="77" t="str">
        <f>IFERROR(VLOOKUP(IF($P529="","",MONTH($I529)),List!$I:$J,2,0),"")</f>
        <v>Februari</v>
      </c>
      <c r="AD529" s="77" t="str">
        <f>IFERROR(VLOOKUP(F529,List!$D:$E,2,0),"")</f>
        <v>Keluhan Pelanggan Internal</v>
      </c>
      <c r="AE529" s="78">
        <f t="shared" si="82"/>
        <v>0</v>
      </c>
      <c r="AF529" s="77" t="str">
        <f t="shared" si="83"/>
        <v>All</v>
      </c>
      <c r="AG529" s="77" t="str">
        <f t="shared" si="84"/>
        <v/>
      </c>
    </row>
    <row r="530" spans="1:33" s="72" customFormat="1" ht="47.25" x14ac:dyDescent="0.2">
      <c r="A530" s="67">
        <f t="shared" si="89"/>
        <v>525</v>
      </c>
      <c r="B530" s="76">
        <f>COUNTIF($F$6:$F530,$F530)</f>
        <v>25</v>
      </c>
      <c r="C530" s="76" t="str">
        <f t="shared" si="80"/>
        <v>25PI</v>
      </c>
      <c r="D530" s="76">
        <f>COUNTIF($H$6:$H530,$H530)</f>
        <v>85</v>
      </c>
      <c r="E530" s="76" t="str">
        <f t="shared" si="85"/>
        <v>85Gudang BJ</v>
      </c>
      <c r="F530" s="2" t="s">
        <v>54</v>
      </c>
      <c r="G530" s="22" t="s">
        <v>174</v>
      </c>
      <c r="H530" s="2" t="s">
        <v>26</v>
      </c>
      <c r="I530" s="3">
        <v>43517</v>
      </c>
      <c r="J530" s="2" t="s">
        <v>202</v>
      </c>
      <c r="K530" s="2" t="s">
        <v>1935</v>
      </c>
      <c r="L530" s="4"/>
      <c r="M530" s="4"/>
      <c r="N530" s="4" t="s">
        <v>1900</v>
      </c>
      <c r="O530" s="2" t="s">
        <v>1928</v>
      </c>
      <c r="P530" s="2" t="s">
        <v>1899</v>
      </c>
      <c r="Q530" s="4"/>
      <c r="R530" s="102"/>
      <c r="S530" s="102"/>
      <c r="T530" s="3">
        <v>43528</v>
      </c>
      <c r="U530" s="3">
        <v>43536</v>
      </c>
      <c r="V530" s="3"/>
      <c r="W530" s="3"/>
      <c r="X530" s="80" t="str">
        <f t="shared" si="86"/>
        <v/>
      </c>
      <c r="Y530" s="80" t="str">
        <f t="shared" si="87"/>
        <v>a</v>
      </c>
      <c r="Z530" s="2"/>
      <c r="AA530" s="77" t="str">
        <f t="shared" si="88"/>
        <v>Reschedule 1x</v>
      </c>
      <c r="AB530" s="77">
        <f t="shared" si="81"/>
        <v>2019</v>
      </c>
      <c r="AC530" s="77" t="str">
        <f>IFERROR(VLOOKUP(IF($P530="","",MONTH($I530)),List!$I:$J,2,0),"")</f>
        <v>Februari</v>
      </c>
      <c r="AD530" s="77" t="str">
        <f>IFERROR(VLOOKUP(F530,List!$D:$E,2,0),"")</f>
        <v>Keluhan Pelanggan Internal</v>
      </c>
      <c r="AE530" s="78">
        <f t="shared" si="82"/>
        <v>0</v>
      </c>
      <c r="AF530" s="77" t="str">
        <f t="shared" si="83"/>
        <v>All</v>
      </c>
      <c r="AG530" s="77" t="str">
        <f t="shared" si="84"/>
        <v/>
      </c>
    </row>
    <row r="531" spans="1:33" s="72" customFormat="1" ht="85.5" x14ac:dyDescent="0.2">
      <c r="A531" s="67">
        <f t="shared" si="89"/>
        <v>526</v>
      </c>
      <c r="B531" s="76">
        <f>COUNTIF($F$6:$F531,$F531)</f>
        <v>26</v>
      </c>
      <c r="C531" s="76" t="str">
        <f t="shared" si="80"/>
        <v>26PI</v>
      </c>
      <c r="D531" s="76">
        <f>COUNTIF($H$6:$H531,$H531)</f>
        <v>86</v>
      </c>
      <c r="E531" s="76" t="str">
        <f t="shared" si="85"/>
        <v>86Gudang BJ</v>
      </c>
      <c r="F531" s="2" t="s">
        <v>54</v>
      </c>
      <c r="G531" s="22" t="s">
        <v>20</v>
      </c>
      <c r="H531" s="2" t="s">
        <v>26</v>
      </c>
      <c r="I531" s="3">
        <v>43523</v>
      </c>
      <c r="J531" s="2" t="s">
        <v>112</v>
      </c>
      <c r="K531" s="2" t="s">
        <v>1937</v>
      </c>
      <c r="L531" s="4" t="s">
        <v>1958</v>
      </c>
      <c r="M531" s="4" t="s">
        <v>1952</v>
      </c>
      <c r="N531" s="4" t="s">
        <v>1898</v>
      </c>
      <c r="O531" s="2" t="s">
        <v>1928</v>
      </c>
      <c r="P531" s="2" t="s">
        <v>1897</v>
      </c>
      <c r="Q531" s="4" t="s">
        <v>1953</v>
      </c>
      <c r="R531" s="109" t="s">
        <v>1954</v>
      </c>
      <c r="S531" s="102" t="s">
        <v>1955</v>
      </c>
      <c r="T531" s="3">
        <v>43524</v>
      </c>
      <c r="U531" s="3">
        <v>43538</v>
      </c>
      <c r="V531" s="3"/>
      <c r="W531" s="3"/>
      <c r="X531" s="80" t="str">
        <f t="shared" si="86"/>
        <v/>
      </c>
      <c r="Y531" s="80" t="str">
        <f t="shared" si="87"/>
        <v>a</v>
      </c>
      <c r="Z531" s="2"/>
      <c r="AA531" s="77" t="str">
        <f t="shared" si="88"/>
        <v>Reschedule 1x</v>
      </c>
      <c r="AB531" s="77">
        <f t="shared" si="81"/>
        <v>2019</v>
      </c>
      <c r="AC531" s="77" t="str">
        <f>IFERROR(VLOOKUP(IF($P531="","",MONTH($I531)),List!$I:$J,2,0),"")</f>
        <v>Februari</v>
      </c>
      <c r="AD531" s="77" t="str">
        <f>IFERROR(VLOOKUP(F531,List!$D:$E,2,0),"")</f>
        <v>Keluhan Pelanggan Internal</v>
      </c>
      <c r="AE531" s="78">
        <f t="shared" si="82"/>
        <v>0</v>
      </c>
      <c r="AF531" s="77" t="str">
        <f t="shared" si="83"/>
        <v>All</v>
      </c>
      <c r="AG531" s="77" t="str">
        <f t="shared" si="84"/>
        <v/>
      </c>
    </row>
    <row r="532" spans="1:33" s="72" customFormat="1" ht="57" x14ac:dyDescent="0.2">
      <c r="A532" s="67">
        <f t="shared" si="89"/>
        <v>527</v>
      </c>
      <c r="B532" s="76">
        <f>COUNTIF($F$6:$F532,$F532)</f>
        <v>1</v>
      </c>
      <c r="C532" s="76" t="str">
        <f t="shared" si="80"/>
        <v>1SE</v>
      </c>
      <c r="D532" s="76">
        <f>COUNTIF($H$6:$H532,$H532)</f>
        <v>26</v>
      </c>
      <c r="E532" s="76" t="str">
        <f t="shared" si="85"/>
        <v>26QC</v>
      </c>
      <c r="F532" s="2" t="s">
        <v>58</v>
      </c>
      <c r="G532" s="22"/>
      <c r="H532" s="2" t="s">
        <v>25</v>
      </c>
      <c r="I532" s="3">
        <v>43307</v>
      </c>
      <c r="J532" s="2" t="s">
        <v>112</v>
      </c>
      <c r="K532" s="2" t="s">
        <v>1913</v>
      </c>
      <c r="L532" s="4"/>
      <c r="M532" s="4"/>
      <c r="N532" s="4" t="s">
        <v>428</v>
      </c>
      <c r="O532" s="2" t="s">
        <v>1928</v>
      </c>
      <c r="P532" s="2" t="s">
        <v>392</v>
      </c>
      <c r="Q532" s="4" t="s">
        <v>429</v>
      </c>
      <c r="R532" s="102" t="s">
        <v>430</v>
      </c>
      <c r="S532" s="102" t="s">
        <v>431</v>
      </c>
      <c r="T532" s="3">
        <v>43318</v>
      </c>
      <c r="U532" s="3"/>
      <c r="V532" s="3"/>
      <c r="W532" s="3">
        <v>43319</v>
      </c>
      <c r="X532" s="80" t="str">
        <f t="shared" si="86"/>
        <v>a</v>
      </c>
      <c r="Y532" s="80" t="str">
        <f t="shared" si="87"/>
        <v/>
      </c>
      <c r="Z532" s="2"/>
      <c r="AA532" s="77" t="str">
        <f t="shared" si="88"/>
        <v>Close</v>
      </c>
      <c r="AB532" s="77">
        <f t="shared" si="81"/>
        <v>2018</v>
      </c>
      <c r="AC532" s="77" t="str">
        <f>IFERROR(VLOOKUP(IF($P532="","",MONTH($I532)),List!$I:$J,2,0),"")</f>
        <v>Juli</v>
      </c>
      <c r="AD532" s="77" t="str">
        <f>IFERROR(VLOOKUP(F532,List!$D:$E,2,0),"")</f>
        <v>Survey Eksternal</v>
      </c>
      <c r="AE532" s="78">
        <f t="shared" si="82"/>
        <v>1</v>
      </c>
      <c r="AF532" s="77" t="str">
        <f t="shared" si="83"/>
        <v>All</v>
      </c>
      <c r="AG532" s="77" t="str">
        <f t="shared" si="84"/>
        <v>Open (Progress)</v>
      </c>
    </row>
    <row r="533" spans="1:33" s="72" customFormat="1" ht="47.25" x14ac:dyDescent="0.2">
      <c r="A533" s="67">
        <f t="shared" si="89"/>
        <v>528</v>
      </c>
      <c r="B533" s="76">
        <f>COUNTIF($F$6:$F533,$F533)</f>
        <v>1</v>
      </c>
      <c r="C533" s="76" t="str">
        <f t="shared" si="80"/>
        <v>1SMK3</v>
      </c>
      <c r="D533" s="76">
        <f>COUNTIF($H$6:$H533,$H533)</f>
        <v>87</v>
      </c>
      <c r="E533" s="76" t="str">
        <f t="shared" si="85"/>
        <v>87Gudang BJ</v>
      </c>
      <c r="F533" s="2" t="s">
        <v>60</v>
      </c>
      <c r="G533" s="22"/>
      <c r="H533" s="2" t="s">
        <v>26</v>
      </c>
      <c r="I533" s="3">
        <v>43326</v>
      </c>
      <c r="J533" s="2" t="s">
        <v>112</v>
      </c>
      <c r="K533" s="2" t="s">
        <v>1940</v>
      </c>
      <c r="L533" s="4"/>
      <c r="M533" s="4"/>
      <c r="N533" s="4" t="s">
        <v>471</v>
      </c>
      <c r="O533" s="2" t="s">
        <v>1928</v>
      </c>
      <c r="P533" s="2" t="s">
        <v>432</v>
      </c>
      <c r="Q533" s="4"/>
      <c r="R533" s="102"/>
      <c r="S533" s="102"/>
      <c r="T533" s="3">
        <v>43356</v>
      </c>
      <c r="U533" s="3"/>
      <c r="V533" s="3"/>
      <c r="W533" s="3"/>
      <c r="X533" s="80" t="str">
        <f t="shared" si="86"/>
        <v/>
      </c>
      <c r="Y533" s="80" t="str">
        <f t="shared" si="87"/>
        <v>a</v>
      </c>
      <c r="Z533" s="2"/>
      <c r="AA533" s="77" t="str">
        <f t="shared" si="88"/>
        <v>Open (Progress)</v>
      </c>
      <c r="AB533" s="77">
        <f t="shared" si="81"/>
        <v>2018</v>
      </c>
      <c r="AC533" s="77" t="str">
        <f>IFERROR(VLOOKUP(IF($P533="","",MONTH($I533)),List!$I:$J,2,0),"")</f>
        <v>Agustus</v>
      </c>
      <c r="AD533" s="77" t="str">
        <f>IFERROR(VLOOKUP(F533,List!$D:$E,2,0),"")</f>
        <v>SMK3</v>
      </c>
      <c r="AE533" s="78">
        <f t="shared" si="82"/>
        <v>0</v>
      </c>
      <c r="AF533" s="77" t="str">
        <f t="shared" si="83"/>
        <v>All</v>
      </c>
      <c r="AG533" s="77" t="str">
        <f t="shared" si="84"/>
        <v/>
      </c>
    </row>
    <row r="534" spans="1:33" s="72" customFormat="1" ht="47.25" x14ac:dyDescent="0.2">
      <c r="A534" s="67">
        <f t="shared" si="89"/>
        <v>529</v>
      </c>
      <c r="B534" s="76">
        <f>COUNTIF($F$6:$F534,$F534)</f>
        <v>2</v>
      </c>
      <c r="C534" s="76" t="str">
        <f t="shared" si="80"/>
        <v>2SMK3</v>
      </c>
      <c r="D534" s="76">
        <f>COUNTIF($H$6:$H534,$H534)</f>
        <v>88</v>
      </c>
      <c r="E534" s="76" t="str">
        <f t="shared" si="85"/>
        <v>88Gudang BJ</v>
      </c>
      <c r="F534" s="2" t="s">
        <v>60</v>
      </c>
      <c r="G534" s="22"/>
      <c r="H534" s="2" t="s">
        <v>26</v>
      </c>
      <c r="I534" s="3">
        <v>43326</v>
      </c>
      <c r="J534" s="2" t="s">
        <v>112</v>
      </c>
      <c r="K534" s="2" t="s">
        <v>1940</v>
      </c>
      <c r="L534" s="4"/>
      <c r="M534" s="4"/>
      <c r="N534" s="4" t="s">
        <v>472</v>
      </c>
      <c r="O534" s="2" t="s">
        <v>1928</v>
      </c>
      <c r="P534" s="2" t="s">
        <v>433</v>
      </c>
      <c r="Q534" s="4"/>
      <c r="R534" s="102"/>
      <c r="S534" s="102"/>
      <c r="T534" s="3">
        <v>43356</v>
      </c>
      <c r="U534" s="3"/>
      <c r="V534" s="3"/>
      <c r="W534" s="3"/>
      <c r="X534" s="80" t="str">
        <f t="shared" si="86"/>
        <v/>
      </c>
      <c r="Y534" s="80" t="str">
        <f t="shared" si="87"/>
        <v>a</v>
      </c>
      <c r="Z534" s="2"/>
      <c r="AA534" s="77" t="str">
        <f t="shared" si="88"/>
        <v>Open (Progress)</v>
      </c>
      <c r="AB534" s="77">
        <f t="shared" si="81"/>
        <v>2018</v>
      </c>
      <c r="AC534" s="77" t="str">
        <f>IFERROR(VLOOKUP(IF($P534="","",MONTH($I534)),List!$I:$J,2,0),"")</f>
        <v>Agustus</v>
      </c>
      <c r="AD534" s="77" t="str">
        <f>IFERROR(VLOOKUP(F534,List!$D:$E,2,0),"")</f>
        <v>SMK3</v>
      </c>
      <c r="AE534" s="78">
        <f t="shared" si="82"/>
        <v>0</v>
      </c>
      <c r="AF534" s="77" t="str">
        <f t="shared" si="83"/>
        <v>All</v>
      </c>
      <c r="AG534" s="77" t="str">
        <f t="shared" si="84"/>
        <v/>
      </c>
    </row>
    <row r="535" spans="1:33" s="72" customFormat="1" ht="57" x14ac:dyDescent="0.2">
      <c r="A535" s="67">
        <f t="shared" si="89"/>
        <v>530</v>
      </c>
      <c r="B535" s="76">
        <f>COUNTIF($F$6:$F535,$F535)</f>
        <v>3</v>
      </c>
      <c r="C535" s="76" t="str">
        <f t="shared" si="80"/>
        <v>3SMK3</v>
      </c>
      <c r="D535" s="76">
        <f>COUNTIF($H$6:$H535,$H535)</f>
        <v>89</v>
      </c>
      <c r="E535" s="76" t="str">
        <f t="shared" si="85"/>
        <v>89Gudang BJ</v>
      </c>
      <c r="F535" s="2" t="s">
        <v>60</v>
      </c>
      <c r="G535" s="22"/>
      <c r="H535" s="2" t="s">
        <v>26</v>
      </c>
      <c r="I535" s="3">
        <v>43326</v>
      </c>
      <c r="J535" s="2" t="s">
        <v>112</v>
      </c>
      <c r="K535" s="2" t="s">
        <v>1940</v>
      </c>
      <c r="L535" s="4"/>
      <c r="M535" s="4"/>
      <c r="N535" s="4" t="s">
        <v>473</v>
      </c>
      <c r="O535" s="2" t="s">
        <v>1928</v>
      </c>
      <c r="P535" s="2" t="s">
        <v>434</v>
      </c>
      <c r="Q535" s="4"/>
      <c r="R535" s="102"/>
      <c r="S535" s="102"/>
      <c r="T535" s="3">
        <v>43356</v>
      </c>
      <c r="U535" s="3"/>
      <c r="V535" s="3"/>
      <c r="W535" s="3"/>
      <c r="X535" s="80" t="str">
        <f t="shared" si="86"/>
        <v/>
      </c>
      <c r="Y535" s="80" t="str">
        <f t="shared" si="87"/>
        <v>a</v>
      </c>
      <c r="Z535" s="2"/>
      <c r="AA535" s="77" t="str">
        <f t="shared" si="88"/>
        <v>Open (Progress)</v>
      </c>
      <c r="AB535" s="77">
        <f t="shared" si="81"/>
        <v>2018</v>
      </c>
      <c r="AC535" s="77" t="str">
        <f>IFERROR(VLOOKUP(IF($P535="","",MONTH($I535)),List!$I:$J,2,0),"")</f>
        <v>Agustus</v>
      </c>
      <c r="AD535" s="77" t="str">
        <f>IFERROR(VLOOKUP(F535,List!$D:$E,2,0),"")</f>
        <v>SMK3</v>
      </c>
      <c r="AE535" s="78">
        <f t="shared" si="82"/>
        <v>0</v>
      </c>
      <c r="AF535" s="77" t="str">
        <f t="shared" si="83"/>
        <v>All</v>
      </c>
      <c r="AG535" s="77" t="str">
        <f t="shared" si="84"/>
        <v/>
      </c>
    </row>
    <row r="536" spans="1:33" s="72" customFormat="1" ht="31.5" x14ac:dyDescent="0.2">
      <c r="A536" s="67">
        <f t="shared" si="89"/>
        <v>531</v>
      </c>
      <c r="B536" s="76">
        <f>COUNTIF($F$6:$F536,$F536)</f>
        <v>4</v>
      </c>
      <c r="C536" s="76" t="str">
        <f t="shared" si="80"/>
        <v>4SMK3</v>
      </c>
      <c r="D536" s="76">
        <f>COUNTIF($H$6:$H536,$H536)</f>
        <v>48</v>
      </c>
      <c r="E536" s="76" t="str">
        <f t="shared" si="85"/>
        <v>48HRD/ GA</v>
      </c>
      <c r="F536" s="2" t="s">
        <v>60</v>
      </c>
      <c r="G536" s="22"/>
      <c r="H536" s="2" t="s">
        <v>30</v>
      </c>
      <c r="I536" s="3">
        <v>43326</v>
      </c>
      <c r="J536" s="2" t="s">
        <v>112</v>
      </c>
      <c r="K536" s="2" t="s">
        <v>1940</v>
      </c>
      <c r="L536" s="4"/>
      <c r="M536" s="4"/>
      <c r="N536" s="4" t="s">
        <v>474</v>
      </c>
      <c r="O536" s="2" t="s">
        <v>1928</v>
      </c>
      <c r="P536" s="2" t="s">
        <v>435</v>
      </c>
      <c r="Q536" s="4"/>
      <c r="R536" s="102"/>
      <c r="S536" s="102"/>
      <c r="T536" s="3">
        <v>43356</v>
      </c>
      <c r="U536" s="3"/>
      <c r="V536" s="3"/>
      <c r="W536" s="3"/>
      <c r="X536" s="80" t="str">
        <f t="shared" si="86"/>
        <v/>
      </c>
      <c r="Y536" s="80" t="str">
        <f t="shared" si="87"/>
        <v>a</v>
      </c>
      <c r="Z536" s="2"/>
      <c r="AA536" s="77" t="str">
        <f t="shared" si="88"/>
        <v>Open (Progress)</v>
      </c>
      <c r="AB536" s="77">
        <f t="shared" si="81"/>
        <v>2018</v>
      </c>
      <c r="AC536" s="77" t="str">
        <f>IFERROR(VLOOKUP(IF($P536="","",MONTH($I536)),List!$I:$J,2,0),"")</f>
        <v>Agustus</v>
      </c>
      <c r="AD536" s="77" t="str">
        <f>IFERROR(VLOOKUP(F536,List!$D:$E,2,0),"")</f>
        <v>SMK3</v>
      </c>
      <c r="AE536" s="78">
        <f t="shared" si="82"/>
        <v>0</v>
      </c>
      <c r="AF536" s="77" t="str">
        <f t="shared" si="83"/>
        <v>All</v>
      </c>
      <c r="AG536" s="77" t="str">
        <f t="shared" si="84"/>
        <v/>
      </c>
    </row>
    <row r="537" spans="1:33" s="72" customFormat="1" ht="42.75" x14ac:dyDescent="0.2">
      <c r="A537" s="67">
        <f t="shared" si="89"/>
        <v>532</v>
      </c>
      <c r="B537" s="76">
        <f>COUNTIF($F$6:$F537,$F537)</f>
        <v>5</v>
      </c>
      <c r="C537" s="76" t="str">
        <f t="shared" si="80"/>
        <v>5SMK3</v>
      </c>
      <c r="D537" s="76">
        <f>COUNTIF($H$6:$H537,$H537)</f>
        <v>49</v>
      </c>
      <c r="E537" s="76" t="str">
        <f t="shared" si="85"/>
        <v>49HRD/ GA</v>
      </c>
      <c r="F537" s="2" t="s">
        <v>60</v>
      </c>
      <c r="G537" s="22"/>
      <c r="H537" s="2" t="s">
        <v>30</v>
      </c>
      <c r="I537" s="3">
        <v>43326</v>
      </c>
      <c r="J537" s="2" t="s">
        <v>112</v>
      </c>
      <c r="K537" s="2" t="s">
        <v>1940</v>
      </c>
      <c r="L537" s="4"/>
      <c r="M537" s="4"/>
      <c r="N537" s="4" t="s">
        <v>475</v>
      </c>
      <c r="O537" s="2" t="s">
        <v>1928</v>
      </c>
      <c r="P537" s="2" t="s">
        <v>436</v>
      </c>
      <c r="Q537" s="4"/>
      <c r="R537" s="102"/>
      <c r="S537" s="102"/>
      <c r="T537" s="3">
        <v>43356</v>
      </c>
      <c r="U537" s="3"/>
      <c r="V537" s="3"/>
      <c r="W537" s="3"/>
      <c r="X537" s="80" t="str">
        <f t="shared" si="86"/>
        <v/>
      </c>
      <c r="Y537" s="80" t="str">
        <f t="shared" si="87"/>
        <v>a</v>
      </c>
      <c r="Z537" s="2"/>
      <c r="AA537" s="77" t="str">
        <f t="shared" si="88"/>
        <v>Open (Progress)</v>
      </c>
      <c r="AB537" s="77">
        <f t="shared" si="81"/>
        <v>2018</v>
      </c>
      <c r="AC537" s="77" t="str">
        <f>IFERROR(VLOOKUP(IF($P537="","",MONTH($I537)),List!$I:$J,2,0),"")</f>
        <v>Agustus</v>
      </c>
      <c r="AD537" s="77" t="str">
        <f>IFERROR(VLOOKUP(F537,List!$D:$E,2,0),"")</f>
        <v>SMK3</v>
      </c>
      <c r="AE537" s="78">
        <f t="shared" si="82"/>
        <v>0</v>
      </c>
      <c r="AF537" s="77" t="str">
        <f t="shared" si="83"/>
        <v>All</v>
      </c>
      <c r="AG537" s="77" t="str">
        <f t="shared" si="84"/>
        <v/>
      </c>
    </row>
    <row r="538" spans="1:33" s="72" customFormat="1" ht="31.5" x14ac:dyDescent="0.2">
      <c r="A538" s="67">
        <f t="shared" si="89"/>
        <v>533</v>
      </c>
      <c r="B538" s="76">
        <f>COUNTIF($F$6:$F538,$F538)</f>
        <v>6</v>
      </c>
      <c r="C538" s="76" t="str">
        <f t="shared" si="80"/>
        <v>6SMK3</v>
      </c>
      <c r="D538" s="76">
        <f>COUNTIF($H$6:$H538,$H538)</f>
        <v>50</v>
      </c>
      <c r="E538" s="76" t="str">
        <f t="shared" si="85"/>
        <v>50HRD/ GA</v>
      </c>
      <c r="F538" s="2" t="s">
        <v>60</v>
      </c>
      <c r="G538" s="22"/>
      <c r="H538" s="2" t="s">
        <v>30</v>
      </c>
      <c r="I538" s="3">
        <v>43326</v>
      </c>
      <c r="J538" s="2" t="s">
        <v>112</v>
      </c>
      <c r="K538" s="2" t="s">
        <v>1940</v>
      </c>
      <c r="L538" s="4"/>
      <c r="M538" s="4"/>
      <c r="N538" s="4" t="s">
        <v>476</v>
      </c>
      <c r="O538" s="2" t="s">
        <v>1928</v>
      </c>
      <c r="P538" s="2" t="s">
        <v>437</v>
      </c>
      <c r="Q538" s="4"/>
      <c r="R538" s="102"/>
      <c r="S538" s="102"/>
      <c r="T538" s="3">
        <v>43356</v>
      </c>
      <c r="U538" s="3"/>
      <c r="V538" s="3"/>
      <c r="W538" s="3"/>
      <c r="X538" s="80" t="str">
        <f t="shared" si="86"/>
        <v/>
      </c>
      <c r="Y538" s="80" t="str">
        <f t="shared" si="87"/>
        <v>a</v>
      </c>
      <c r="Z538" s="2"/>
      <c r="AA538" s="77" t="str">
        <f t="shared" si="88"/>
        <v>Open (Progress)</v>
      </c>
      <c r="AB538" s="77">
        <f t="shared" si="81"/>
        <v>2018</v>
      </c>
      <c r="AC538" s="77" t="str">
        <f>IFERROR(VLOOKUP(IF($P538="","",MONTH($I538)),List!$I:$J,2,0),"")</f>
        <v>Agustus</v>
      </c>
      <c r="AD538" s="77" t="str">
        <f>IFERROR(VLOOKUP(F538,List!$D:$E,2,0),"")</f>
        <v>SMK3</v>
      </c>
      <c r="AE538" s="78">
        <f t="shared" si="82"/>
        <v>0</v>
      </c>
      <c r="AF538" s="77" t="str">
        <f t="shared" si="83"/>
        <v>All</v>
      </c>
      <c r="AG538" s="77" t="str">
        <f t="shared" si="84"/>
        <v/>
      </c>
    </row>
    <row r="539" spans="1:33" s="72" customFormat="1" ht="42.75" x14ac:dyDescent="0.2">
      <c r="A539" s="67">
        <f t="shared" si="89"/>
        <v>534</v>
      </c>
      <c r="B539" s="76">
        <f>COUNTIF($F$6:$F539,$F539)</f>
        <v>7</v>
      </c>
      <c r="C539" s="76" t="str">
        <f t="shared" si="80"/>
        <v>7SMK3</v>
      </c>
      <c r="D539" s="76">
        <f>COUNTIF($H$6:$H539,$H539)</f>
        <v>51</v>
      </c>
      <c r="E539" s="76" t="str">
        <f t="shared" si="85"/>
        <v>51HRD/ GA</v>
      </c>
      <c r="F539" s="2" t="s">
        <v>60</v>
      </c>
      <c r="G539" s="22"/>
      <c r="H539" s="2" t="s">
        <v>30</v>
      </c>
      <c r="I539" s="3">
        <v>43326</v>
      </c>
      <c r="J539" s="2" t="s">
        <v>112</v>
      </c>
      <c r="K539" s="2" t="s">
        <v>1940</v>
      </c>
      <c r="L539" s="4"/>
      <c r="M539" s="4"/>
      <c r="N539" s="4" t="s">
        <v>477</v>
      </c>
      <c r="O539" s="2" t="s">
        <v>1928</v>
      </c>
      <c r="P539" s="2" t="s">
        <v>438</v>
      </c>
      <c r="Q539" s="4"/>
      <c r="R539" s="102"/>
      <c r="S539" s="102"/>
      <c r="T539" s="3">
        <v>43356</v>
      </c>
      <c r="U539" s="3"/>
      <c r="V539" s="3"/>
      <c r="W539" s="3"/>
      <c r="X539" s="80" t="str">
        <f t="shared" si="86"/>
        <v/>
      </c>
      <c r="Y539" s="80" t="str">
        <f t="shared" si="87"/>
        <v>a</v>
      </c>
      <c r="Z539" s="2"/>
      <c r="AA539" s="77" t="str">
        <f t="shared" si="88"/>
        <v>Open (Progress)</v>
      </c>
      <c r="AB539" s="77">
        <f t="shared" si="81"/>
        <v>2018</v>
      </c>
      <c r="AC539" s="77" t="str">
        <f>IFERROR(VLOOKUP(IF($P539="","",MONTH($I539)),List!$I:$J,2,0),"")</f>
        <v>Agustus</v>
      </c>
      <c r="AD539" s="77" t="str">
        <f>IFERROR(VLOOKUP(F539,List!$D:$E,2,0),"")</f>
        <v>SMK3</v>
      </c>
      <c r="AE539" s="78">
        <f t="shared" si="82"/>
        <v>0</v>
      </c>
      <c r="AF539" s="77" t="str">
        <f t="shared" si="83"/>
        <v>All</v>
      </c>
      <c r="AG539" s="77" t="str">
        <f t="shared" si="84"/>
        <v/>
      </c>
    </row>
    <row r="540" spans="1:33" s="72" customFormat="1" ht="156.75" x14ac:dyDescent="0.2">
      <c r="A540" s="67">
        <f t="shared" si="89"/>
        <v>535</v>
      </c>
      <c r="B540" s="76">
        <f>COUNTIF($F$6:$F540,$F540)</f>
        <v>8</v>
      </c>
      <c r="C540" s="76" t="str">
        <f t="shared" si="80"/>
        <v>8SMK3</v>
      </c>
      <c r="D540" s="76">
        <f>COUNTIF($H$6:$H540,$H540)</f>
        <v>52</v>
      </c>
      <c r="E540" s="76" t="str">
        <f t="shared" si="85"/>
        <v>52HRD/ GA</v>
      </c>
      <c r="F540" s="2" t="s">
        <v>60</v>
      </c>
      <c r="G540" s="22"/>
      <c r="H540" s="2" t="s">
        <v>30</v>
      </c>
      <c r="I540" s="3">
        <v>43326</v>
      </c>
      <c r="J540" s="2" t="s">
        <v>202</v>
      </c>
      <c r="K540" s="2" t="s">
        <v>1940</v>
      </c>
      <c r="L540" s="4"/>
      <c r="M540" s="4"/>
      <c r="N540" s="4" t="s">
        <v>478</v>
      </c>
      <c r="O540" s="2" t="s">
        <v>1928</v>
      </c>
      <c r="P540" s="2" t="s">
        <v>439</v>
      </c>
      <c r="Q540" s="4"/>
      <c r="R540" s="102"/>
      <c r="S540" s="102"/>
      <c r="T540" s="3">
        <v>43356</v>
      </c>
      <c r="U540" s="3"/>
      <c r="V540" s="3"/>
      <c r="W540" s="3"/>
      <c r="X540" s="80" t="str">
        <f t="shared" si="86"/>
        <v/>
      </c>
      <c r="Y540" s="80" t="str">
        <f t="shared" si="87"/>
        <v>a</v>
      </c>
      <c r="Z540" s="2"/>
      <c r="AA540" s="77" t="str">
        <f t="shared" si="88"/>
        <v>Open (Progress)</v>
      </c>
      <c r="AB540" s="77">
        <f t="shared" si="81"/>
        <v>2018</v>
      </c>
      <c r="AC540" s="77" t="str">
        <f>IFERROR(VLOOKUP(IF($P540="","",MONTH($I540)),List!$I:$J,2,0),"")</f>
        <v>Agustus</v>
      </c>
      <c r="AD540" s="77" t="str">
        <f>IFERROR(VLOOKUP(F540,List!$D:$E,2,0),"")</f>
        <v>SMK3</v>
      </c>
      <c r="AE540" s="78">
        <f t="shared" si="82"/>
        <v>0</v>
      </c>
      <c r="AF540" s="77" t="str">
        <f t="shared" si="83"/>
        <v>All</v>
      </c>
      <c r="AG540" s="77" t="str">
        <f t="shared" si="84"/>
        <v/>
      </c>
    </row>
    <row r="541" spans="1:33" s="72" customFormat="1" ht="99.75" x14ac:dyDescent="0.2">
      <c r="A541" s="67">
        <f t="shared" si="89"/>
        <v>536</v>
      </c>
      <c r="B541" s="76">
        <f>COUNTIF($F$6:$F541,$F541)</f>
        <v>9</v>
      </c>
      <c r="C541" s="76" t="str">
        <f t="shared" si="80"/>
        <v>9SMK3</v>
      </c>
      <c r="D541" s="76">
        <f>COUNTIF($H$6:$H541,$H541)</f>
        <v>53</v>
      </c>
      <c r="E541" s="76" t="str">
        <f t="shared" si="85"/>
        <v>53HRD/ GA</v>
      </c>
      <c r="F541" s="2" t="s">
        <v>60</v>
      </c>
      <c r="G541" s="22"/>
      <c r="H541" s="2" t="s">
        <v>30</v>
      </c>
      <c r="I541" s="3">
        <v>43326</v>
      </c>
      <c r="J541" s="2" t="s">
        <v>112</v>
      </c>
      <c r="K541" s="2" t="s">
        <v>1940</v>
      </c>
      <c r="L541" s="4"/>
      <c r="M541" s="4"/>
      <c r="N541" s="4" t="s">
        <v>479</v>
      </c>
      <c r="O541" s="2" t="s">
        <v>1928</v>
      </c>
      <c r="P541" s="2" t="s">
        <v>440</v>
      </c>
      <c r="Q541" s="4"/>
      <c r="R541" s="102"/>
      <c r="S541" s="102"/>
      <c r="T541" s="3">
        <v>43356</v>
      </c>
      <c r="U541" s="3"/>
      <c r="V541" s="3"/>
      <c r="W541" s="3"/>
      <c r="X541" s="80" t="str">
        <f t="shared" si="86"/>
        <v/>
      </c>
      <c r="Y541" s="80" t="str">
        <f t="shared" si="87"/>
        <v>a</v>
      </c>
      <c r="Z541" s="2"/>
      <c r="AA541" s="77" t="str">
        <f t="shared" si="88"/>
        <v>Open (Progress)</v>
      </c>
      <c r="AB541" s="77">
        <f t="shared" si="81"/>
        <v>2018</v>
      </c>
      <c r="AC541" s="77" t="str">
        <f>IFERROR(VLOOKUP(IF($P541="","",MONTH($I541)),List!$I:$J,2,0),"")</f>
        <v>Agustus</v>
      </c>
      <c r="AD541" s="77" t="str">
        <f>IFERROR(VLOOKUP(F541,List!$D:$E,2,0),"")</f>
        <v>SMK3</v>
      </c>
      <c r="AE541" s="78">
        <f t="shared" si="82"/>
        <v>0</v>
      </c>
      <c r="AF541" s="77" t="str">
        <f t="shared" si="83"/>
        <v>All</v>
      </c>
      <c r="AG541" s="77" t="str">
        <f t="shared" si="84"/>
        <v/>
      </c>
    </row>
    <row r="542" spans="1:33" s="72" customFormat="1" ht="42.75" x14ac:dyDescent="0.2">
      <c r="A542" s="67">
        <f t="shared" si="89"/>
        <v>537</v>
      </c>
      <c r="B542" s="76">
        <f>COUNTIF($F$6:$F542,$F542)</f>
        <v>10</v>
      </c>
      <c r="C542" s="76" t="str">
        <f t="shared" si="80"/>
        <v>10SMK3</v>
      </c>
      <c r="D542" s="76">
        <f>COUNTIF($H$6:$H542,$H542)</f>
        <v>54</v>
      </c>
      <c r="E542" s="76" t="str">
        <f t="shared" si="85"/>
        <v>54HRD/ GA</v>
      </c>
      <c r="F542" s="2" t="s">
        <v>60</v>
      </c>
      <c r="G542" s="22"/>
      <c r="H542" s="2" t="s">
        <v>30</v>
      </c>
      <c r="I542" s="3">
        <v>43326</v>
      </c>
      <c r="J542" s="2" t="s">
        <v>112</v>
      </c>
      <c r="K542" s="2" t="s">
        <v>1940</v>
      </c>
      <c r="L542" s="4"/>
      <c r="M542" s="4"/>
      <c r="N542" s="4" t="s">
        <v>480</v>
      </c>
      <c r="O542" s="2" t="s">
        <v>1928</v>
      </c>
      <c r="P542" s="2" t="s">
        <v>441</v>
      </c>
      <c r="Q542" s="4"/>
      <c r="R542" s="102"/>
      <c r="S542" s="102"/>
      <c r="T542" s="3">
        <v>43356</v>
      </c>
      <c r="U542" s="3"/>
      <c r="V542" s="3"/>
      <c r="W542" s="3"/>
      <c r="X542" s="80" t="str">
        <f t="shared" si="86"/>
        <v/>
      </c>
      <c r="Y542" s="80" t="str">
        <f t="shared" si="87"/>
        <v>a</v>
      </c>
      <c r="Z542" s="2"/>
      <c r="AA542" s="77" t="str">
        <f t="shared" si="88"/>
        <v>Open (Progress)</v>
      </c>
      <c r="AB542" s="77">
        <f t="shared" si="81"/>
        <v>2018</v>
      </c>
      <c r="AC542" s="77" t="str">
        <f>IFERROR(VLOOKUP(IF($P542="","",MONTH($I542)),List!$I:$J,2,0),"")</f>
        <v>Agustus</v>
      </c>
      <c r="AD542" s="77" t="str">
        <f>IFERROR(VLOOKUP(F542,List!$D:$E,2,0),"")</f>
        <v>SMK3</v>
      </c>
      <c r="AE542" s="78">
        <f t="shared" si="82"/>
        <v>0</v>
      </c>
      <c r="AF542" s="77" t="str">
        <f t="shared" si="83"/>
        <v>All</v>
      </c>
      <c r="AG542" s="77" t="str">
        <f t="shared" si="84"/>
        <v/>
      </c>
    </row>
    <row r="543" spans="1:33" s="72" customFormat="1" ht="71.25" x14ac:dyDescent="0.2">
      <c r="A543" s="67">
        <f t="shared" si="89"/>
        <v>538</v>
      </c>
      <c r="B543" s="76">
        <f>COUNTIF($F$6:$F543,$F543)</f>
        <v>11</v>
      </c>
      <c r="C543" s="76" t="str">
        <f t="shared" si="80"/>
        <v>11SMK3</v>
      </c>
      <c r="D543" s="76">
        <f>COUNTIF($H$6:$H543,$H543)</f>
        <v>30</v>
      </c>
      <c r="E543" s="76" t="str">
        <f t="shared" si="85"/>
        <v>30Purchasing</v>
      </c>
      <c r="F543" s="2" t="s">
        <v>60</v>
      </c>
      <c r="G543" s="22"/>
      <c r="H543" s="2" t="s">
        <v>17</v>
      </c>
      <c r="I543" s="3">
        <v>43326</v>
      </c>
      <c r="J543" s="2" t="s">
        <v>112</v>
      </c>
      <c r="K543" s="2" t="s">
        <v>1940</v>
      </c>
      <c r="L543" s="4"/>
      <c r="M543" s="4"/>
      <c r="N543" s="4" t="s">
        <v>481</v>
      </c>
      <c r="O543" s="2" t="s">
        <v>1928</v>
      </c>
      <c r="P543" s="2" t="s">
        <v>442</v>
      </c>
      <c r="Q543" s="4"/>
      <c r="R543" s="102"/>
      <c r="S543" s="102"/>
      <c r="T543" s="3">
        <v>43356</v>
      </c>
      <c r="U543" s="3"/>
      <c r="V543" s="3"/>
      <c r="W543" s="3"/>
      <c r="X543" s="80" t="str">
        <f t="shared" si="86"/>
        <v/>
      </c>
      <c r="Y543" s="80" t="str">
        <f t="shared" si="87"/>
        <v>a</v>
      </c>
      <c r="Z543" s="2"/>
      <c r="AA543" s="77" t="str">
        <f t="shared" si="88"/>
        <v>Open (Progress)</v>
      </c>
      <c r="AB543" s="77">
        <f t="shared" si="81"/>
        <v>2018</v>
      </c>
      <c r="AC543" s="77" t="str">
        <f>IFERROR(VLOOKUP(IF($P543="","",MONTH($I543)),List!$I:$J,2,0),"")</f>
        <v>Agustus</v>
      </c>
      <c r="AD543" s="77" t="str">
        <f>IFERROR(VLOOKUP(F543,List!$D:$E,2,0),"")</f>
        <v>SMK3</v>
      </c>
      <c r="AE543" s="78">
        <f t="shared" si="82"/>
        <v>0</v>
      </c>
      <c r="AF543" s="77" t="str">
        <f t="shared" si="83"/>
        <v>All</v>
      </c>
      <c r="AG543" s="77" t="str">
        <f t="shared" si="84"/>
        <v/>
      </c>
    </row>
    <row r="544" spans="1:33" s="72" customFormat="1" ht="47.25" x14ac:dyDescent="0.2">
      <c r="A544" s="67">
        <f t="shared" si="89"/>
        <v>539</v>
      </c>
      <c r="B544" s="76">
        <f>COUNTIF($F$6:$F544,$F544)</f>
        <v>12</v>
      </c>
      <c r="C544" s="76" t="str">
        <f t="shared" si="80"/>
        <v>12SMK3</v>
      </c>
      <c r="D544" s="76">
        <f>COUNTIF($H$6:$H544,$H544)</f>
        <v>41</v>
      </c>
      <c r="E544" s="76" t="str">
        <f t="shared" si="85"/>
        <v>41Gudang BB B</v>
      </c>
      <c r="F544" s="2" t="s">
        <v>60</v>
      </c>
      <c r="G544" s="22"/>
      <c r="H544" s="2" t="s">
        <v>19</v>
      </c>
      <c r="I544" s="3">
        <v>43326</v>
      </c>
      <c r="J544" s="2" t="s">
        <v>112</v>
      </c>
      <c r="K544" s="2" t="s">
        <v>1940</v>
      </c>
      <c r="L544" s="4"/>
      <c r="M544" s="4"/>
      <c r="N544" s="4" t="s">
        <v>482</v>
      </c>
      <c r="O544" s="2" t="s">
        <v>1928</v>
      </c>
      <c r="P544" s="2" t="s">
        <v>443</v>
      </c>
      <c r="Q544" s="4"/>
      <c r="R544" s="102"/>
      <c r="S544" s="102"/>
      <c r="T544" s="3">
        <v>43356</v>
      </c>
      <c r="U544" s="3"/>
      <c r="V544" s="3"/>
      <c r="W544" s="3"/>
      <c r="X544" s="80" t="str">
        <f t="shared" si="86"/>
        <v/>
      </c>
      <c r="Y544" s="80" t="str">
        <f t="shared" si="87"/>
        <v>a</v>
      </c>
      <c r="Z544" s="2"/>
      <c r="AA544" s="77" t="str">
        <f t="shared" si="88"/>
        <v>Open (Progress)</v>
      </c>
      <c r="AB544" s="77">
        <f t="shared" si="81"/>
        <v>2018</v>
      </c>
      <c r="AC544" s="77" t="str">
        <f>IFERROR(VLOOKUP(IF($P544="","",MONTH($I544)),List!$I:$J,2,0),"")</f>
        <v>Agustus</v>
      </c>
      <c r="AD544" s="77" t="str">
        <f>IFERROR(VLOOKUP(F544,List!$D:$E,2,0),"")</f>
        <v>SMK3</v>
      </c>
      <c r="AE544" s="78">
        <f t="shared" si="82"/>
        <v>0</v>
      </c>
      <c r="AF544" s="77" t="str">
        <f t="shared" si="83"/>
        <v>All</v>
      </c>
      <c r="AG544" s="77" t="str">
        <f t="shared" si="84"/>
        <v/>
      </c>
    </row>
    <row r="545" spans="1:33" s="72" customFormat="1" ht="47.25" x14ac:dyDescent="0.2">
      <c r="A545" s="67">
        <f t="shared" si="89"/>
        <v>540</v>
      </c>
      <c r="B545" s="76">
        <f>COUNTIF($F$6:$F545,$F545)</f>
        <v>13</v>
      </c>
      <c r="C545" s="76" t="str">
        <f t="shared" si="80"/>
        <v>13SMK3</v>
      </c>
      <c r="D545" s="76">
        <f>COUNTIF($H$6:$H545,$H545)</f>
        <v>42</v>
      </c>
      <c r="E545" s="76" t="str">
        <f t="shared" si="85"/>
        <v>42Gudang BB B</v>
      </c>
      <c r="F545" s="2" t="s">
        <v>60</v>
      </c>
      <c r="G545" s="22"/>
      <c r="H545" s="2" t="s">
        <v>19</v>
      </c>
      <c r="I545" s="3">
        <v>43326</v>
      </c>
      <c r="J545" s="2" t="s">
        <v>112</v>
      </c>
      <c r="K545" s="2" t="s">
        <v>1940</v>
      </c>
      <c r="L545" s="4"/>
      <c r="M545" s="4"/>
      <c r="N545" s="4" t="s">
        <v>483</v>
      </c>
      <c r="O545" s="2" t="s">
        <v>1928</v>
      </c>
      <c r="P545" s="2" t="s">
        <v>444</v>
      </c>
      <c r="Q545" s="4"/>
      <c r="R545" s="102"/>
      <c r="S545" s="102"/>
      <c r="T545" s="3">
        <v>43356</v>
      </c>
      <c r="U545" s="3"/>
      <c r="V545" s="3"/>
      <c r="W545" s="3"/>
      <c r="X545" s="80" t="str">
        <f t="shared" si="86"/>
        <v/>
      </c>
      <c r="Y545" s="80" t="str">
        <f t="shared" si="87"/>
        <v>a</v>
      </c>
      <c r="Z545" s="2"/>
      <c r="AA545" s="77" t="str">
        <f t="shared" si="88"/>
        <v>Open (Progress)</v>
      </c>
      <c r="AB545" s="77">
        <f t="shared" si="81"/>
        <v>2018</v>
      </c>
      <c r="AC545" s="77" t="str">
        <f>IFERROR(VLOOKUP(IF($P545="","",MONTH($I545)),List!$I:$J,2,0),"")</f>
        <v>Agustus</v>
      </c>
      <c r="AD545" s="77" t="str">
        <f>IFERROR(VLOOKUP(F545,List!$D:$E,2,0),"")</f>
        <v>SMK3</v>
      </c>
      <c r="AE545" s="78">
        <f t="shared" si="82"/>
        <v>0</v>
      </c>
      <c r="AF545" s="77" t="str">
        <f t="shared" si="83"/>
        <v>All</v>
      </c>
      <c r="AG545" s="77" t="str">
        <f t="shared" si="84"/>
        <v/>
      </c>
    </row>
    <row r="546" spans="1:33" s="72" customFormat="1" ht="85.5" x14ac:dyDescent="0.2">
      <c r="A546" s="67">
        <f t="shared" si="89"/>
        <v>541</v>
      </c>
      <c r="B546" s="76">
        <f>COUNTIF($F$6:$F546,$F546)</f>
        <v>14</v>
      </c>
      <c r="C546" s="76" t="str">
        <f t="shared" si="80"/>
        <v>14SMK3</v>
      </c>
      <c r="D546" s="76">
        <f>COUNTIF($H$6:$H546,$H546)</f>
        <v>43</v>
      </c>
      <c r="E546" s="76" t="str">
        <f t="shared" si="85"/>
        <v>43Gudang BB B</v>
      </c>
      <c r="F546" s="2" t="s">
        <v>60</v>
      </c>
      <c r="G546" s="22"/>
      <c r="H546" s="2" t="s">
        <v>19</v>
      </c>
      <c r="I546" s="3">
        <v>43326</v>
      </c>
      <c r="J546" s="2" t="s">
        <v>112</v>
      </c>
      <c r="K546" s="2" t="s">
        <v>1940</v>
      </c>
      <c r="L546" s="4"/>
      <c r="M546" s="4"/>
      <c r="N546" s="4" t="s">
        <v>484</v>
      </c>
      <c r="O546" s="2" t="s">
        <v>1928</v>
      </c>
      <c r="P546" s="2" t="s">
        <v>445</v>
      </c>
      <c r="Q546" s="4"/>
      <c r="R546" s="102"/>
      <c r="S546" s="102"/>
      <c r="T546" s="3">
        <v>43356</v>
      </c>
      <c r="U546" s="3"/>
      <c r="V546" s="3"/>
      <c r="W546" s="3"/>
      <c r="X546" s="80" t="str">
        <f t="shared" si="86"/>
        <v/>
      </c>
      <c r="Y546" s="80" t="str">
        <f t="shared" si="87"/>
        <v>a</v>
      </c>
      <c r="Z546" s="2"/>
      <c r="AA546" s="77" t="str">
        <f t="shared" si="88"/>
        <v>Open (Progress)</v>
      </c>
      <c r="AB546" s="77">
        <f t="shared" si="81"/>
        <v>2018</v>
      </c>
      <c r="AC546" s="77" t="str">
        <f>IFERROR(VLOOKUP(IF($P546="","",MONTH($I546)),List!$I:$J,2,0),"")</f>
        <v>Agustus</v>
      </c>
      <c r="AD546" s="77" t="str">
        <f>IFERROR(VLOOKUP(F546,List!$D:$E,2,0),"")</f>
        <v>SMK3</v>
      </c>
      <c r="AE546" s="78">
        <f t="shared" si="82"/>
        <v>0</v>
      </c>
      <c r="AF546" s="77" t="str">
        <f t="shared" si="83"/>
        <v>All</v>
      </c>
      <c r="AG546" s="77" t="str">
        <f t="shared" si="84"/>
        <v/>
      </c>
    </row>
    <row r="547" spans="1:33" s="72" customFormat="1" ht="47.25" x14ac:dyDescent="0.2">
      <c r="A547" s="67">
        <f t="shared" si="89"/>
        <v>542</v>
      </c>
      <c r="B547" s="76">
        <f>COUNTIF($F$6:$F547,$F547)</f>
        <v>15</v>
      </c>
      <c r="C547" s="76" t="str">
        <f t="shared" si="80"/>
        <v>15SMK3</v>
      </c>
      <c r="D547" s="76">
        <f>COUNTIF($H$6:$H547,$H547)</f>
        <v>44</v>
      </c>
      <c r="E547" s="76" t="str">
        <f t="shared" si="85"/>
        <v>44Gudang BB B</v>
      </c>
      <c r="F547" s="2" t="s">
        <v>60</v>
      </c>
      <c r="G547" s="22"/>
      <c r="H547" s="2" t="s">
        <v>19</v>
      </c>
      <c r="I547" s="3">
        <v>43326</v>
      </c>
      <c r="J547" s="2" t="s">
        <v>112</v>
      </c>
      <c r="K547" s="2" t="s">
        <v>1940</v>
      </c>
      <c r="L547" s="4"/>
      <c r="M547" s="4"/>
      <c r="N547" s="4" t="s">
        <v>485</v>
      </c>
      <c r="O547" s="2" t="s">
        <v>1928</v>
      </c>
      <c r="P547" s="2" t="s">
        <v>446</v>
      </c>
      <c r="Q547" s="4"/>
      <c r="R547" s="102"/>
      <c r="S547" s="102"/>
      <c r="T547" s="3">
        <v>43356</v>
      </c>
      <c r="U547" s="3"/>
      <c r="V547" s="3"/>
      <c r="W547" s="3"/>
      <c r="X547" s="80" t="str">
        <f t="shared" si="86"/>
        <v/>
      </c>
      <c r="Y547" s="80" t="str">
        <f t="shared" si="87"/>
        <v>a</v>
      </c>
      <c r="Z547" s="2"/>
      <c r="AA547" s="77" t="str">
        <f t="shared" si="88"/>
        <v>Open (Progress)</v>
      </c>
      <c r="AB547" s="77">
        <f t="shared" si="81"/>
        <v>2018</v>
      </c>
      <c r="AC547" s="77" t="str">
        <f>IFERROR(VLOOKUP(IF($P547="","",MONTH($I547)),List!$I:$J,2,0),"")</f>
        <v>Agustus</v>
      </c>
      <c r="AD547" s="77" t="str">
        <f>IFERROR(VLOOKUP(F547,List!$D:$E,2,0),"")</f>
        <v>SMK3</v>
      </c>
      <c r="AE547" s="78">
        <f t="shared" si="82"/>
        <v>0</v>
      </c>
      <c r="AF547" s="77" t="str">
        <f t="shared" si="83"/>
        <v>All</v>
      </c>
      <c r="AG547" s="77" t="str">
        <f t="shared" si="84"/>
        <v/>
      </c>
    </row>
    <row r="548" spans="1:33" s="72" customFormat="1" ht="47.25" x14ac:dyDescent="0.2">
      <c r="A548" s="67">
        <f t="shared" si="89"/>
        <v>543</v>
      </c>
      <c r="B548" s="76">
        <f>COUNTIF($F$6:$F548,$F548)</f>
        <v>16</v>
      </c>
      <c r="C548" s="76" t="str">
        <f t="shared" si="80"/>
        <v>16SMK3</v>
      </c>
      <c r="D548" s="76">
        <f>COUNTIF($H$6:$H548,$H548)</f>
        <v>45</v>
      </c>
      <c r="E548" s="76" t="str">
        <f t="shared" si="85"/>
        <v>45Gudang BB B</v>
      </c>
      <c r="F548" s="2" t="s">
        <v>60</v>
      </c>
      <c r="G548" s="22"/>
      <c r="H548" s="2" t="s">
        <v>19</v>
      </c>
      <c r="I548" s="3">
        <v>43326</v>
      </c>
      <c r="J548" s="2" t="s">
        <v>112</v>
      </c>
      <c r="K548" s="2" t="s">
        <v>1940</v>
      </c>
      <c r="L548" s="4"/>
      <c r="M548" s="4"/>
      <c r="N548" s="4" t="s">
        <v>486</v>
      </c>
      <c r="O548" s="2" t="s">
        <v>1928</v>
      </c>
      <c r="P548" s="2" t="s">
        <v>447</v>
      </c>
      <c r="Q548" s="4"/>
      <c r="R548" s="102"/>
      <c r="S548" s="102"/>
      <c r="T548" s="3">
        <v>43356</v>
      </c>
      <c r="U548" s="3"/>
      <c r="V548" s="3"/>
      <c r="W548" s="3"/>
      <c r="X548" s="80" t="str">
        <f t="shared" si="86"/>
        <v/>
      </c>
      <c r="Y548" s="80" t="str">
        <f t="shared" si="87"/>
        <v>a</v>
      </c>
      <c r="Z548" s="2"/>
      <c r="AA548" s="77" t="str">
        <f t="shared" si="88"/>
        <v>Open (Progress)</v>
      </c>
      <c r="AB548" s="77">
        <f t="shared" si="81"/>
        <v>2018</v>
      </c>
      <c r="AC548" s="77" t="str">
        <f>IFERROR(VLOOKUP(IF($P548="","",MONTH($I548)),List!$I:$J,2,0),"")</f>
        <v>Agustus</v>
      </c>
      <c r="AD548" s="77" t="str">
        <f>IFERROR(VLOOKUP(F548,List!$D:$E,2,0),"")</f>
        <v>SMK3</v>
      </c>
      <c r="AE548" s="78">
        <f t="shared" si="82"/>
        <v>0</v>
      </c>
      <c r="AF548" s="77" t="str">
        <f t="shared" si="83"/>
        <v>All</v>
      </c>
      <c r="AG548" s="77" t="str">
        <f t="shared" si="84"/>
        <v/>
      </c>
    </row>
    <row r="549" spans="1:33" s="72" customFormat="1" ht="85.5" x14ac:dyDescent="0.2">
      <c r="A549" s="67">
        <f t="shared" si="89"/>
        <v>544</v>
      </c>
      <c r="B549" s="76">
        <f>COUNTIF($F$6:$F549,$F549)</f>
        <v>17</v>
      </c>
      <c r="C549" s="76" t="str">
        <f t="shared" si="80"/>
        <v>17SMK3</v>
      </c>
      <c r="D549" s="76">
        <f>COUNTIF($H$6:$H549,$H549)</f>
        <v>46</v>
      </c>
      <c r="E549" s="76" t="str">
        <f t="shared" si="85"/>
        <v>46Prod Assembling LV</v>
      </c>
      <c r="F549" s="2" t="s">
        <v>60</v>
      </c>
      <c r="G549" s="22"/>
      <c r="H549" s="2" t="s">
        <v>23</v>
      </c>
      <c r="I549" s="3">
        <v>43326</v>
      </c>
      <c r="J549" s="2" t="s">
        <v>112</v>
      </c>
      <c r="K549" s="2" t="s">
        <v>1940</v>
      </c>
      <c r="L549" s="4"/>
      <c r="M549" s="4"/>
      <c r="N549" s="4" t="s">
        <v>487</v>
      </c>
      <c r="O549" s="2" t="s">
        <v>1928</v>
      </c>
      <c r="P549" s="2" t="s">
        <v>448</v>
      </c>
      <c r="Q549" s="4"/>
      <c r="R549" s="102"/>
      <c r="S549" s="102"/>
      <c r="T549" s="3">
        <v>43356</v>
      </c>
      <c r="U549" s="3"/>
      <c r="V549" s="3"/>
      <c r="W549" s="3"/>
      <c r="X549" s="80" t="str">
        <f t="shared" si="86"/>
        <v/>
      </c>
      <c r="Y549" s="80" t="str">
        <f t="shared" si="87"/>
        <v>a</v>
      </c>
      <c r="Z549" s="2"/>
      <c r="AA549" s="77" t="str">
        <f t="shared" si="88"/>
        <v>Open (Progress)</v>
      </c>
      <c r="AB549" s="77">
        <f t="shared" si="81"/>
        <v>2018</v>
      </c>
      <c r="AC549" s="77" t="str">
        <f>IFERROR(VLOOKUP(IF($P549="","",MONTH($I549)),List!$I:$J,2,0),"")</f>
        <v>Agustus</v>
      </c>
      <c r="AD549" s="77" t="str">
        <f>IFERROR(VLOOKUP(F549,List!$D:$E,2,0),"")</f>
        <v>SMK3</v>
      </c>
      <c r="AE549" s="78">
        <f t="shared" si="82"/>
        <v>0</v>
      </c>
      <c r="AF549" s="77" t="str">
        <f t="shared" si="83"/>
        <v>All</v>
      </c>
      <c r="AG549" s="77" t="str">
        <f t="shared" si="84"/>
        <v/>
      </c>
    </row>
    <row r="550" spans="1:33" s="72" customFormat="1" ht="78.75" x14ac:dyDescent="0.2">
      <c r="A550" s="67">
        <f t="shared" si="89"/>
        <v>545</v>
      </c>
      <c r="B550" s="76">
        <f>COUNTIF($F$6:$F550,$F550)</f>
        <v>18</v>
      </c>
      <c r="C550" s="76" t="str">
        <f t="shared" si="80"/>
        <v>18SMK3</v>
      </c>
      <c r="D550" s="76">
        <f>COUNTIF($H$6:$H550,$H550)</f>
        <v>47</v>
      </c>
      <c r="E550" s="76" t="str">
        <f t="shared" si="85"/>
        <v>47Prod Assembling LV</v>
      </c>
      <c r="F550" s="2" t="s">
        <v>60</v>
      </c>
      <c r="G550" s="22"/>
      <c r="H550" s="2" t="s">
        <v>23</v>
      </c>
      <c r="I550" s="3">
        <v>43326</v>
      </c>
      <c r="J550" s="2" t="s">
        <v>112</v>
      </c>
      <c r="K550" s="2" t="s">
        <v>1940</v>
      </c>
      <c r="L550" s="4"/>
      <c r="M550" s="4"/>
      <c r="N550" s="4" t="s">
        <v>488</v>
      </c>
      <c r="O550" s="2" t="s">
        <v>1928</v>
      </c>
      <c r="P550" s="2" t="s">
        <v>449</v>
      </c>
      <c r="Q550" s="4"/>
      <c r="R550" s="102"/>
      <c r="S550" s="102"/>
      <c r="T550" s="3">
        <v>43356</v>
      </c>
      <c r="U550" s="3"/>
      <c r="V550" s="3"/>
      <c r="W550" s="3"/>
      <c r="X550" s="80" t="str">
        <f t="shared" si="86"/>
        <v/>
      </c>
      <c r="Y550" s="80" t="str">
        <f t="shared" si="87"/>
        <v>a</v>
      </c>
      <c r="Z550" s="2"/>
      <c r="AA550" s="77" t="str">
        <f t="shared" si="88"/>
        <v>Open (Progress)</v>
      </c>
      <c r="AB550" s="77">
        <f t="shared" si="81"/>
        <v>2018</v>
      </c>
      <c r="AC550" s="77" t="str">
        <f>IFERROR(VLOOKUP(IF($P550="","",MONTH($I550)),List!$I:$J,2,0),"")</f>
        <v>Agustus</v>
      </c>
      <c r="AD550" s="77" t="str">
        <f>IFERROR(VLOOKUP(F550,List!$D:$E,2,0),"")</f>
        <v>SMK3</v>
      </c>
      <c r="AE550" s="78">
        <f t="shared" si="82"/>
        <v>0</v>
      </c>
      <c r="AF550" s="77" t="str">
        <f t="shared" si="83"/>
        <v>All</v>
      </c>
      <c r="AG550" s="77" t="str">
        <f t="shared" si="84"/>
        <v/>
      </c>
    </row>
    <row r="551" spans="1:33" s="72" customFormat="1" ht="78.75" x14ac:dyDescent="0.2">
      <c r="A551" s="67">
        <f t="shared" si="89"/>
        <v>546</v>
      </c>
      <c r="B551" s="76">
        <f>COUNTIF($F$6:$F551,$F551)</f>
        <v>19</v>
      </c>
      <c r="C551" s="76" t="str">
        <f t="shared" si="80"/>
        <v>19SMK3</v>
      </c>
      <c r="D551" s="76">
        <f>COUNTIF($H$6:$H551,$H551)</f>
        <v>5</v>
      </c>
      <c r="E551" s="76" t="str">
        <f t="shared" si="85"/>
        <v>5Prod Assembling MV/HV</v>
      </c>
      <c r="F551" s="2" t="s">
        <v>60</v>
      </c>
      <c r="G551" s="22"/>
      <c r="H551" s="2" t="s">
        <v>24</v>
      </c>
      <c r="I551" s="3">
        <v>43326</v>
      </c>
      <c r="J551" s="2" t="s">
        <v>112</v>
      </c>
      <c r="K551" s="2" t="s">
        <v>1940</v>
      </c>
      <c r="L551" s="4"/>
      <c r="M551" s="4"/>
      <c r="N551" s="4" t="s">
        <v>489</v>
      </c>
      <c r="O551" s="2" t="s">
        <v>1928</v>
      </c>
      <c r="P551" s="2" t="s">
        <v>450</v>
      </c>
      <c r="Q551" s="4"/>
      <c r="R551" s="102"/>
      <c r="S551" s="102"/>
      <c r="T551" s="3">
        <v>43356</v>
      </c>
      <c r="U551" s="3"/>
      <c r="V551" s="3"/>
      <c r="W551" s="3"/>
      <c r="X551" s="80" t="str">
        <f t="shared" si="86"/>
        <v/>
      </c>
      <c r="Y551" s="80" t="str">
        <f t="shared" si="87"/>
        <v>a</v>
      </c>
      <c r="Z551" s="2"/>
      <c r="AA551" s="77" t="str">
        <f t="shared" si="88"/>
        <v>Open (Progress)</v>
      </c>
      <c r="AB551" s="77">
        <f t="shared" si="81"/>
        <v>2018</v>
      </c>
      <c r="AC551" s="77" t="str">
        <f>IFERROR(VLOOKUP(IF($P551="","",MONTH($I551)),List!$I:$J,2,0),"")</f>
        <v>Agustus</v>
      </c>
      <c r="AD551" s="77" t="str">
        <f>IFERROR(VLOOKUP(F551,List!$D:$E,2,0),"")</f>
        <v>SMK3</v>
      </c>
      <c r="AE551" s="78">
        <f t="shared" si="82"/>
        <v>0</v>
      </c>
      <c r="AF551" s="77" t="str">
        <f t="shared" si="83"/>
        <v>All</v>
      </c>
      <c r="AG551" s="77" t="str">
        <f t="shared" si="84"/>
        <v/>
      </c>
    </row>
    <row r="552" spans="1:33" s="72" customFormat="1" ht="78.75" x14ac:dyDescent="0.2">
      <c r="A552" s="67">
        <f t="shared" si="89"/>
        <v>547</v>
      </c>
      <c r="B552" s="76">
        <f>COUNTIF($F$6:$F552,$F552)</f>
        <v>20</v>
      </c>
      <c r="C552" s="76" t="str">
        <f t="shared" si="80"/>
        <v>20SMK3</v>
      </c>
      <c r="D552" s="76">
        <f>COUNTIF($H$6:$H552,$H552)</f>
        <v>6</v>
      </c>
      <c r="E552" s="76" t="str">
        <f t="shared" si="85"/>
        <v>6Prod Assembling MV/HV</v>
      </c>
      <c r="F552" s="2" t="s">
        <v>60</v>
      </c>
      <c r="G552" s="22"/>
      <c r="H552" s="2" t="s">
        <v>24</v>
      </c>
      <c r="I552" s="3">
        <v>43326</v>
      </c>
      <c r="J552" s="2" t="s">
        <v>112</v>
      </c>
      <c r="K552" s="2" t="s">
        <v>1940</v>
      </c>
      <c r="L552" s="4"/>
      <c r="M552" s="4"/>
      <c r="N552" s="4" t="s">
        <v>490</v>
      </c>
      <c r="O552" s="2" t="s">
        <v>1928</v>
      </c>
      <c r="P552" s="2" t="s">
        <v>451</v>
      </c>
      <c r="Q552" s="4"/>
      <c r="R552" s="102"/>
      <c r="S552" s="102"/>
      <c r="T552" s="3">
        <v>43356</v>
      </c>
      <c r="U552" s="3"/>
      <c r="V552" s="3"/>
      <c r="W552" s="3"/>
      <c r="X552" s="80" t="str">
        <f t="shared" si="86"/>
        <v/>
      </c>
      <c r="Y552" s="80" t="str">
        <f t="shared" si="87"/>
        <v>a</v>
      </c>
      <c r="Z552" s="2"/>
      <c r="AA552" s="77" t="str">
        <f t="shared" si="88"/>
        <v>Open (Progress)</v>
      </c>
      <c r="AB552" s="77">
        <f t="shared" si="81"/>
        <v>2018</v>
      </c>
      <c r="AC552" s="77" t="str">
        <f>IFERROR(VLOOKUP(IF($P552="","",MONTH($I552)),List!$I:$J,2,0),"")</f>
        <v>Agustus</v>
      </c>
      <c r="AD552" s="77" t="str">
        <f>IFERROR(VLOOKUP(F552,List!$D:$E,2,0),"")</f>
        <v>SMK3</v>
      </c>
      <c r="AE552" s="78">
        <f t="shared" si="82"/>
        <v>0</v>
      </c>
      <c r="AF552" s="77" t="str">
        <f t="shared" si="83"/>
        <v>All</v>
      </c>
      <c r="AG552" s="77" t="str">
        <f t="shared" si="84"/>
        <v/>
      </c>
    </row>
    <row r="553" spans="1:33" s="72" customFormat="1" ht="78.75" x14ac:dyDescent="0.2">
      <c r="A553" s="67">
        <f t="shared" si="89"/>
        <v>548</v>
      </c>
      <c r="B553" s="76">
        <f>COUNTIF($F$6:$F553,$F553)</f>
        <v>21</v>
      </c>
      <c r="C553" s="76" t="str">
        <f t="shared" si="80"/>
        <v>21SMK3</v>
      </c>
      <c r="D553" s="76">
        <f>COUNTIF($H$6:$H553,$H553)</f>
        <v>7</v>
      </c>
      <c r="E553" s="76" t="str">
        <f t="shared" si="85"/>
        <v>7Prod Assembling MV/HV</v>
      </c>
      <c r="F553" s="2" t="s">
        <v>60</v>
      </c>
      <c r="G553" s="22"/>
      <c r="H553" s="2" t="s">
        <v>24</v>
      </c>
      <c r="I553" s="3">
        <v>43326</v>
      </c>
      <c r="J553" s="2" t="s">
        <v>112</v>
      </c>
      <c r="K553" s="2" t="s">
        <v>1940</v>
      </c>
      <c r="L553" s="4"/>
      <c r="M553" s="4"/>
      <c r="N553" s="4" t="s">
        <v>491</v>
      </c>
      <c r="O553" s="2" t="s">
        <v>1928</v>
      </c>
      <c r="P553" s="2" t="s">
        <v>452</v>
      </c>
      <c r="Q553" s="4"/>
      <c r="R553" s="102"/>
      <c r="S553" s="102"/>
      <c r="T553" s="3">
        <v>43356</v>
      </c>
      <c r="U553" s="3"/>
      <c r="V553" s="3"/>
      <c r="W553" s="3"/>
      <c r="X553" s="80" t="str">
        <f t="shared" si="86"/>
        <v/>
      </c>
      <c r="Y553" s="80" t="str">
        <f t="shared" si="87"/>
        <v>a</v>
      </c>
      <c r="Z553" s="2"/>
      <c r="AA553" s="77" t="str">
        <f t="shared" si="88"/>
        <v>Open (Progress)</v>
      </c>
      <c r="AB553" s="77">
        <f t="shared" si="81"/>
        <v>2018</v>
      </c>
      <c r="AC553" s="77" t="str">
        <f>IFERROR(VLOOKUP(IF($P553="","",MONTH($I553)),List!$I:$J,2,0),"")</f>
        <v>Agustus</v>
      </c>
      <c r="AD553" s="77" t="str">
        <f>IFERROR(VLOOKUP(F553,List!$D:$E,2,0),"")</f>
        <v>SMK3</v>
      </c>
      <c r="AE553" s="78">
        <f t="shared" si="82"/>
        <v>0</v>
      </c>
      <c r="AF553" s="77" t="str">
        <f t="shared" si="83"/>
        <v>All</v>
      </c>
      <c r="AG553" s="77" t="str">
        <f t="shared" si="84"/>
        <v/>
      </c>
    </row>
    <row r="554" spans="1:33" s="72" customFormat="1" ht="78.75" x14ac:dyDescent="0.2">
      <c r="A554" s="67">
        <f t="shared" si="89"/>
        <v>549</v>
      </c>
      <c r="B554" s="76">
        <f>COUNTIF($F$6:$F554,$F554)</f>
        <v>22</v>
      </c>
      <c r="C554" s="76" t="str">
        <f t="shared" si="80"/>
        <v>22SMK3</v>
      </c>
      <c r="D554" s="76">
        <f>COUNTIF($H$6:$H554,$H554)</f>
        <v>8</v>
      </c>
      <c r="E554" s="76" t="str">
        <f t="shared" si="85"/>
        <v>8Prod Assembling MV/HV</v>
      </c>
      <c r="F554" s="2" t="s">
        <v>60</v>
      </c>
      <c r="G554" s="22"/>
      <c r="H554" s="2" t="s">
        <v>24</v>
      </c>
      <c r="I554" s="3">
        <v>43326</v>
      </c>
      <c r="J554" s="2" t="s">
        <v>112</v>
      </c>
      <c r="K554" s="2" t="s">
        <v>1940</v>
      </c>
      <c r="L554" s="4"/>
      <c r="M554" s="4"/>
      <c r="N554" s="4" t="s">
        <v>492</v>
      </c>
      <c r="O554" s="2" t="s">
        <v>1928</v>
      </c>
      <c r="P554" s="2" t="s">
        <v>453</v>
      </c>
      <c r="Q554" s="4"/>
      <c r="R554" s="102"/>
      <c r="S554" s="102"/>
      <c r="T554" s="3">
        <v>43356</v>
      </c>
      <c r="U554" s="3"/>
      <c r="V554" s="3"/>
      <c r="W554" s="3"/>
      <c r="X554" s="80" t="str">
        <f t="shared" si="86"/>
        <v/>
      </c>
      <c r="Y554" s="80" t="str">
        <f t="shared" si="87"/>
        <v>a</v>
      </c>
      <c r="Z554" s="2"/>
      <c r="AA554" s="77" t="str">
        <f t="shared" si="88"/>
        <v>Open (Progress)</v>
      </c>
      <c r="AB554" s="77">
        <f t="shared" si="81"/>
        <v>2018</v>
      </c>
      <c r="AC554" s="77" t="str">
        <f>IFERROR(VLOOKUP(IF($P554="","",MONTH($I554)),List!$I:$J,2,0),"")</f>
        <v>Agustus</v>
      </c>
      <c r="AD554" s="77" t="str">
        <f>IFERROR(VLOOKUP(F554,List!$D:$E,2,0),"")</f>
        <v>SMK3</v>
      </c>
      <c r="AE554" s="78">
        <f t="shared" si="82"/>
        <v>0</v>
      </c>
      <c r="AF554" s="77" t="str">
        <f t="shared" si="83"/>
        <v>All</v>
      </c>
      <c r="AG554" s="77" t="str">
        <f t="shared" si="84"/>
        <v/>
      </c>
    </row>
    <row r="555" spans="1:33" s="72" customFormat="1" ht="99.75" x14ac:dyDescent="0.2">
      <c r="A555" s="67">
        <f t="shared" si="89"/>
        <v>550</v>
      </c>
      <c r="B555" s="76">
        <f>COUNTIF($F$6:$F555,$F555)</f>
        <v>23</v>
      </c>
      <c r="C555" s="76" t="str">
        <f t="shared" si="80"/>
        <v>23SMK3</v>
      </c>
      <c r="D555" s="76">
        <f>COUNTIF($H$6:$H555,$H555)</f>
        <v>9</v>
      </c>
      <c r="E555" s="76" t="str">
        <f t="shared" si="85"/>
        <v>9Prod Assembling MV/HV</v>
      </c>
      <c r="F555" s="2" t="s">
        <v>60</v>
      </c>
      <c r="G555" s="22"/>
      <c r="H555" s="2" t="s">
        <v>24</v>
      </c>
      <c r="I555" s="3">
        <v>43326</v>
      </c>
      <c r="J555" s="2" t="s">
        <v>112</v>
      </c>
      <c r="K555" s="2" t="s">
        <v>1940</v>
      </c>
      <c r="L555" s="4"/>
      <c r="M555" s="4"/>
      <c r="N555" s="4" t="s">
        <v>493</v>
      </c>
      <c r="O555" s="2" t="s">
        <v>1928</v>
      </c>
      <c r="P555" s="2" t="s">
        <v>454</v>
      </c>
      <c r="Q555" s="4"/>
      <c r="R555" s="102"/>
      <c r="S555" s="102"/>
      <c r="T555" s="3">
        <v>43356</v>
      </c>
      <c r="U555" s="3"/>
      <c r="V555" s="3"/>
      <c r="W555" s="3"/>
      <c r="X555" s="80" t="str">
        <f t="shared" si="86"/>
        <v/>
      </c>
      <c r="Y555" s="80" t="str">
        <f t="shared" si="87"/>
        <v>a</v>
      </c>
      <c r="Z555" s="2"/>
      <c r="AA555" s="77" t="str">
        <f t="shared" si="88"/>
        <v>Open (Progress)</v>
      </c>
      <c r="AB555" s="77">
        <f t="shared" si="81"/>
        <v>2018</v>
      </c>
      <c r="AC555" s="77" t="str">
        <f>IFERROR(VLOOKUP(IF($P555="","",MONTH($I555)),List!$I:$J,2,0),"")</f>
        <v>Agustus</v>
      </c>
      <c r="AD555" s="77" t="str">
        <f>IFERROR(VLOOKUP(F555,List!$D:$E,2,0),"")</f>
        <v>SMK3</v>
      </c>
      <c r="AE555" s="78">
        <f t="shared" si="82"/>
        <v>0</v>
      </c>
      <c r="AF555" s="77" t="str">
        <f t="shared" si="83"/>
        <v>All</v>
      </c>
      <c r="AG555" s="77" t="str">
        <f t="shared" si="84"/>
        <v/>
      </c>
    </row>
    <row r="556" spans="1:33" s="72" customFormat="1" ht="47.25" x14ac:dyDescent="0.2">
      <c r="A556" s="67">
        <f t="shared" si="89"/>
        <v>551</v>
      </c>
      <c r="B556" s="76">
        <f>COUNTIF($F$6:$F556,$F556)</f>
        <v>24</v>
      </c>
      <c r="C556" s="76" t="str">
        <f t="shared" si="80"/>
        <v>24SMK3</v>
      </c>
      <c r="D556" s="76">
        <f>COUNTIF($H$6:$H556,$H556)</f>
        <v>65</v>
      </c>
      <c r="E556" s="76" t="str">
        <f t="shared" si="85"/>
        <v>65Maintenance</v>
      </c>
      <c r="F556" s="2" t="s">
        <v>60</v>
      </c>
      <c r="G556" s="22"/>
      <c r="H556" s="2" t="s">
        <v>29</v>
      </c>
      <c r="I556" s="3">
        <v>43326</v>
      </c>
      <c r="J556" s="2" t="s">
        <v>112</v>
      </c>
      <c r="K556" s="2" t="s">
        <v>1940</v>
      </c>
      <c r="L556" s="4"/>
      <c r="M556" s="4"/>
      <c r="N556" s="4" t="s">
        <v>494</v>
      </c>
      <c r="O556" s="2" t="s">
        <v>1928</v>
      </c>
      <c r="P556" s="2" t="s">
        <v>455</v>
      </c>
      <c r="Q556" s="4"/>
      <c r="R556" s="102"/>
      <c r="S556" s="102"/>
      <c r="T556" s="3">
        <v>43356</v>
      </c>
      <c r="U556" s="3"/>
      <c r="V556" s="3"/>
      <c r="W556" s="3"/>
      <c r="X556" s="80" t="str">
        <f t="shared" si="86"/>
        <v/>
      </c>
      <c r="Y556" s="80" t="str">
        <f t="shared" si="87"/>
        <v>a</v>
      </c>
      <c r="Z556" s="2"/>
      <c r="AA556" s="77" t="str">
        <f t="shared" si="88"/>
        <v>Open (Progress)</v>
      </c>
      <c r="AB556" s="77">
        <f t="shared" si="81"/>
        <v>2018</v>
      </c>
      <c r="AC556" s="77" t="str">
        <f>IFERROR(VLOOKUP(IF($P556="","",MONTH($I556)),List!$I:$J,2,0),"")</f>
        <v>Agustus</v>
      </c>
      <c r="AD556" s="77" t="str">
        <f>IFERROR(VLOOKUP(F556,List!$D:$E,2,0),"")</f>
        <v>SMK3</v>
      </c>
      <c r="AE556" s="78">
        <f t="shared" si="82"/>
        <v>0</v>
      </c>
      <c r="AF556" s="77" t="str">
        <f t="shared" si="83"/>
        <v>All</v>
      </c>
      <c r="AG556" s="77" t="str">
        <f t="shared" si="84"/>
        <v/>
      </c>
    </row>
    <row r="557" spans="1:33" s="72" customFormat="1" ht="47.25" x14ac:dyDescent="0.2">
      <c r="A557" s="67">
        <f t="shared" si="89"/>
        <v>552</v>
      </c>
      <c r="B557" s="76">
        <f>COUNTIF($F$6:$F557,$F557)</f>
        <v>25</v>
      </c>
      <c r="C557" s="76" t="str">
        <f t="shared" si="80"/>
        <v>25SMK3</v>
      </c>
      <c r="D557" s="76">
        <f>COUNTIF($H$6:$H557,$H557)</f>
        <v>66</v>
      </c>
      <c r="E557" s="76" t="str">
        <f t="shared" si="85"/>
        <v>66Maintenance</v>
      </c>
      <c r="F557" s="2" t="s">
        <v>60</v>
      </c>
      <c r="G557" s="22"/>
      <c r="H557" s="2" t="s">
        <v>29</v>
      </c>
      <c r="I557" s="3">
        <v>43326</v>
      </c>
      <c r="J557" s="2" t="s">
        <v>112</v>
      </c>
      <c r="K557" s="2" t="s">
        <v>1940</v>
      </c>
      <c r="L557" s="4"/>
      <c r="M557" s="4"/>
      <c r="N557" s="4" t="s">
        <v>495</v>
      </c>
      <c r="O557" s="2" t="s">
        <v>1928</v>
      </c>
      <c r="P557" s="2" t="s">
        <v>456</v>
      </c>
      <c r="Q557" s="4"/>
      <c r="R557" s="102"/>
      <c r="S557" s="102"/>
      <c r="T557" s="3">
        <v>43356</v>
      </c>
      <c r="U557" s="3"/>
      <c r="V557" s="3"/>
      <c r="W557" s="3"/>
      <c r="X557" s="80" t="str">
        <f t="shared" si="86"/>
        <v/>
      </c>
      <c r="Y557" s="80" t="str">
        <f t="shared" si="87"/>
        <v>a</v>
      </c>
      <c r="Z557" s="2"/>
      <c r="AA557" s="77" t="str">
        <f t="shared" si="88"/>
        <v>Open (Progress)</v>
      </c>
      <c r="AB557" s="77">
        <f t="shared" si="81"/>
        <v>2018</v>
      </c>
      <c r="AC557" s="77" t="str">
        <f>IFERROR(VLOOKUP(IF($P557="","",MONTH($I557)),List!$I:$J,2,0),"")</f>
        <v>Agustus</v>
      </c>
      <c r="AD557" s="77" t="str">
        <f>IFERROR(VLOOKUP(F557,List!$D:$E,2,0),"")</f>
        <v>SMK3</v>
      </c>
      <c r="AE557" s="78">
        <f t="shared" si="82"/>
        <v>0</v>
      </c>
      <c r="AF557" s="77" t="str">
        <f t="shared" si="83"/>
        <v>All</v>
      </c>
      <c r="AG557" s="77" t="str">
        <f t="shared" si="84"/>
        <v/>
      </c>
    </row>
    <row r="558" spans="1:33" s="72" customFormat="1" ht="85.5" x14ac:dyDescent="0.2">
      <c r="A558" s="67">
        <f t="shared" si="89"/>
        <v>553</v>
      </c>
      <c r="B558" s="76">
        <f>COUNTIF($F$6:$F558,$F558)</f>
        <v>26</v>
      </c>
      <c r="C558" s="76" t="str">
        <f t="shared" si="80"/>
        <v>26SMK3</v>
      </c>
      <c r="D558" s="76">
        <f>COUNTIF($H$6:$H558,$H558)</f>
        <v>67</v>
      </c>
      <c r="E558" s="76" t="str">
        <f t="shared" si="85"/>
        <v>67Maintenance</v>
      </c>
      <c r="F558" s="2" t="s">
        <v>60</v>
      </c>
      <c r="G558" s="22"/>
      <c r="H558" s="2" t="s">
        <v>29</v>
      </c>
      <c r="I558" s="3">
        <v>43326</v>
      </c>
      <c r="J558" s="2" t="s">
        <v>112</v>
      </c>
      <c r="K558" s="2" t="s">
        <v>1940</v>
      </c>
      <c r="L558" s="4"/>
      <c r="M558" s="4"/>
      <c r="N558" s="4" t="s">
        <v>496</v>
      </c>
      <c r="O558" s="2" t="s">
        <v>1928</v>
      </c>
      <c r="P558" s="2" t="s">
        <v>457</v>
      </c>
      <c r="Q558" s="4"/>
      <c r="R558" s="102"/>
      <c r="S558" s="102"/>
      <c r="T558" s="3">
        <v>43356</v>
      </c>
      <c r="U558" s="3"/>
      <c r="V558" s="3"/>
      <c r="W558" s="3"/>
      <c r="X558" s="80" t="str">
        <f t="shared" si="86"/>
        <v/>
      </c>
      <c r="Y558" s="80" t="str">
        <f t="shared" si="87"/>
        <v>a</v>
      </c>
      <c r="Z558" s="2"/>
      <c r="AA558" s="77" t="str">
        <f t="shared" si="88"/>
        <v>Open (Progress)</v>
      </c>
      <c r="AB558" s="77">
        <f t="shared" si="81"/>
        <v>2018</v>
      </c>
      <c r="AC558" s="77" t="str">
        <f>IFERROR(VLOOKUP(IF($P558="","",MONTH($I558)),List!$I:$J,2,0),"")</f>
        <v>Agustus</v>
      </c>
      <c r="AD558" s="77" t="str">
        <f>IFERROR(VLOOKUP(F558,List!$D:$E,2,0),"")</f>
        <v>SMK3</v>
      </c>
      <c r="AE558" s="78">
        <f t="shared" si="82"/>
        <v>0</v>
      </c>
      <c r="AF558" s="77" t="str">
        <f t="shared" si="83"/>
        <v>All</v>
      </c>
      <c r="AG558" s="77" t="str">
        <f t="shared" si="84"/>
        <v/>
      </c>
    </row>
    <row r="559" spans="1:33" s="72" customFormat="1" ht="57" x14ac:dyDescent="0.2">
      <c r="A559" s="67">
        <f t="shared" si="89"/>
        <v>554</v>
      </c>
      <c r="B559" s="76">
        <f>COUNTIF($F$6:$F559,$F559)</f>
        <v>27</v>
      </c>
      <c r="C559" s="76" t="str">
        <f t="shared" si="80"/>
        <v>27SMK3</v>
      </c>
      <c r="D559" s="76">
        <f>COUNTIF($H$6:$H559,$H559)</f>
        <v>68</v>
      </c>
      <c r="E559" s="76" t="str">
        <f t="shared" si="85"/>
        <v>68Maintenance</v>
      </c>
      <c r="F559" s="2" t="s">
        <v>60</v>
      </c>
      <c r="G559" s="22"/>
      <c r="H559" s="2" t="s">
        <v>29</v>
      </c>
      <c r="I559" s="3">
        <v>43326</v>
      </c>
      <c r="J559" s="2" t="s">
        <v>112</v>
      </c>
      <c r="K559" s="2" t="s">
        <v>1940</v>
      </c>
      <c r="L559" s="4"/>
      <c r="M559" s="4"/>
      <c r="N559" s="4" t="s">
        <v>497</v>
      </c>
      <c r="O559" s="2" t="s">
        <v>1928</v>
      </c>
      <c r="P559" s="2" t="s">
        <v>458</v>
      </c>
      <c r="Q559" s="4"/>
      <c r="R559" s="102"/>
      <c r="S559" s="102"/>
      <c r="T559" s="3">
        <v>43356</v>
      </c>
      <c r="U559" s="3"/>
      <c r="V559" s="3"/>
      <c r="W559" s="3"/>
      <c r="X559" s="80" t="str">
        <f t="shared" si="86"/>
        <v/>
      </c>
      <c r="Y559" s="80" t="str">
        <f t="shared" si="87"/>
        <v>a</v>
      </c>
      <c r="Z559" s="2"/>
      <c r="AA559" s="77" t="str">
        <f t="shared" si="88"/>
        <v>Open (Progress)</v>
      </c>
      <c r="AB559" s="77">
        <f t="shared" si="81"/>
        <v>2018</v>
      </c>
      <c r="AC559" s="77" t="str">
        <f>IFERROR(VLOOKUP(IF($P559="","",MONTH($I559)),List!$I:$J,2,0),"")</f>
        <v>Agustus</v>
      </c>
      <c r="AD559" s="77" t="str">
        <f>IFERROR(VLOOKUP(F559,List!$D:$E,2,0),"")</f>
        <v>SMK3</v>
      </c>
      <c r="AE559" s="78">
        <f t="shared" si="82"/>
        <v>0</v>
      </c>
      <c r="AF559" s="77" t="str">
        <f t="shared" si="83"/>
        <v>All</v>
      </c>
      <c r="AG559" s="77" t="str">
        <f t="shared" si="84"/>
        <v/>
      </c>
    </row>
    <row r="560" spans="1:33" s="72" customFormat="1" ht="99.75" x14ac:dyDescent="0.2">
      <c r="A560" s="67">
        <f t="shared" si="89"/>
        <v>555</v>
      </c>
      <c r="B560" s="76">
        <f>COUNTIF($F$6:$F560,$F560)</f>
        <v>28</v>
      </c>
      <c r="C560" s="76" t="str">
        <f t="shared" si="80"/>
        <v>28SMK3</v>
      </c>
      <c r="D560" s="76">
        <f>COUNTIF($H$6:$H560,$H560)</f>
        <v>27</v>
      </c>
      <c r="E560" s="76" t="str">
        <f t="shared" si="85"/>
        <v>27QC</v>
      </c>
      <c r="F560" s="2" t="s">
        <v>60</v>
      </c>
      <c r="G560" s="22"/>
      <c r="H560" s="2" t="s">
        <v>25</v>
      </c>
      <c r="I560" s="3">
        <v>43326</v>
      </c>
      <c r="J560" s="2" t="s">
        <v>112</v>
      </c>
      <c r="K560" s="2" t="s">
        <v>1940</v>
      </c>
      <c r="L560" s="4"/>
      <c r="M560" s="4"/>
      <c r="N560" s="4" t="s">
        <v>498</v>
      </c>
      <c r="O560" s="2" t="s">
        <v>1928</v>
      </c>
      <c r="P560" s="2" t="s">
        <v>459</v>
      </c>
      <c r="Q560" s="4" t="s">
        <v>1949</v>
      </c>
      <c r="R560" s="102" t="s">
        <v>511</v>
      </c>
      <c r="S560" s="102" t="s">
        <v>512</v>
      </c>
      <c r="T560" s="3">
        <v>43425</v>
      </c>
      <c r="U560" s="3">
        <v>43516</v>
      </c>
      <c r="V560" s="3"/>
      <c r="W560" s="3"/>
      <c r="X560" s="80" t="str">
        <f t="shared" si="86"/>
        <v/>
      </c>
      <c r="Y560" s="80" t="str">
        <f t="shared" si="87"/>
        <v>a</v>
      </c>
      <c r="Z560" s="2"/>
      <c r="AA560" s="77" t="str">
        <f t="shared" si="88"/>
        <v>Reschedule 1x</v>
      </c>
      <c r="AB560" s="77">
        <f t="shared" si="81"/>
        <v>2018</v>
      </c>
      <c r="AC560" s="77" t="str">
        <f>IFERROR(VLOOKUP(IF($P560="","",MONTH($I560)),List!$I:$J,2,0),"")</f>
        <v>Agustus</v>
      </c>
      <c r="AD560" s="77" t="str">
        <f>IFERROR(VLOOKUP(F560,List!$D:$E,2,0),"")</f>
        <v>SMK3</v>
      </c>
      <c r="AE560" s="78">
        <f t="shared" si="82"/>
        <v>0</v>
      </c>
      <c r="AF560" s="77" t="str">
        <f t="shared" si="83"/>
        <v>All</v>
      </c>
      <c r="AG560" s="77" t="str">
        <f t="shared" si="84"/>
        <v/>
      </c>
    </row>
    <row r="561" spans="1:33" s="72" customFormat="1" ht="42.75" x14ac:dyDescent="0.2">
      <c r="A561" s="67">
        <f t="shared" si="89"/>
        <v>556</v>
      </c>
      <c r="B561" s="76">
        <f>COUNTIF($F$6:$F561,$F561)</f>
        <v>29</v>
      </c>
      <c r="C561" s="76" t="str">
        <f t="shared" si="80"/>
        <v>29SMK3</v>
      </c>
      <c r="D561" s="76">
        <f>COUNTIF($H$6:$H561,$H561)</f>
        <v>28</v>
      </c>
      <c r="E561" s="76" t="str">
        <f t="shared" si="85"/>
        <v>28QC</v>
      </c>
      <c r="F561" s="2" t="s">
        <v>60</v>
      </c>
      <c r="G561" s="22"/>
      <c r="H561" s="2" t="s">
        <v>25</v>
      </c>
      <c r="I561" s="3">
        <v>43326</v>
      </c>
      <c r="J561" s="2" t="s">
        <v>112</v>
      </c>
      <c r="K561" s="2" t="s">
        <v>1940</v>
      </c>
      <c r="L561" s="4"/>
      <c r="M561" s="4"/>
      <c r="N561" s="4" t="s">
        <v>499</v>
      </c>
      <c r="O561" s="2" t="s">
        <v>1928</v>
      </c>
      <c r="P561" s="2" t="s">
        <v>460</v>
      </c>
      <c r="Q561" s="4" t="s">
        <v>513</v>
      </c>
      <c r="R561" s="102" t="s">
        <v>514</v>
      </c>
      <c r="S561" s="102" t="s">
        <v>515</v>
      </c>
      <c r="T561" s="3">
        <v>43425</v>
      </c>
      <c r="U561" s="3"/>
      <c r="V561" s="3"/>
      <c r="W561" s="3"/>
      <c r="X561" s="80" t="str">
        <f t="shared" si="86"/>
        <v/>
      </c>
      <c r="Y561" s="80" t="str">
        <f t="shared" si="87"/>
        <v>a</v>
      </c>
      <c r="Z561" s="2"/>
      <c r="AA561" s="77" t="str">
        <f t="shared" si="88"/>
        <v>Open (Progress)</v>
      </c>
      <c r="AB561" s="77">
        <f t="shared" si="81"/>
        <v>2018</v>
      </c>
      <c r="AC561" s="77" t="str">
        <f>IFERROR(VLOOKUP(IF($P561="","",MONTH($I561)),List!$I:$J,2,0),"")</f>
        <v>Agustus</v>
      </c>
      <c r="AD561" s="77" t="str">
        <f>IFERROR(VLOOKUP(F561,List!$D:$E,2,0),"")</f>
        <v>SMK3</v>
      </c>
      <c r="AE561" s="78">
        <f t="shared" si="82"/>
        <v>0</v>
      </c>
      <c r="AF561" s="77" t="str">
        <f t="shared" si="83"/>
        <v>All</v>
      </c>
      <c r="AG561" s="77" t="str">
        <f t="shared" si="84"/>
        <v/>
      </c>
    </row>
    <row r="562" spans="1:33" s="72" customFormat="1" ht="99.75" x14ac:dyDescent="0.2">
      <c r="A562" s="67">
        <f t="shared" si="89"/>
        <v>557</v>
      </c>
      <c r="B562" s="76">
        <f>COUNTIF($F$6:$F562,$F562)</f>
        <v>30</v>
      </c>
      <c r="C562" s="76" t="str">
        <f t="shared" si="80"/>
        <v>30SMK3</v>
      </c>
      <c r="D562" s="76">
        <f>COUNTIF($H$6:$H562,$H562)</f>
        <v>29</v>
      </c>
      <c r="E562" s="76" t="str">
        <f t="shared" si="85"/>
        <v>29QC</v>
      </c>
      <c r="F562" s="2" t="s">
        <v>60</v>
      </c>
      <c r="G562" s="22"/>
      <c r="H562" s="2" t="s">
        <v>25</v>
      </c>
      <c r="I562" s="3">
        <v>43326</v>
      </c>
      <c r="J562" s="2" t="s">
        <v>112</v>
      </c>
      <c r="K562" s="2" t="s">
        <v>1940</v>
      </c>
      <c r="L562" s="4"/>
      <c r="M562" s="4"/>
      <c r="N562" s="4" t="s">
        <v>500</v>
      </c>
      <c r="O562" s="2" t="s">
        <v>1928</v>
      </c>
      <c r="P562" s="2" t="s">
        <v>461</v>
      </c>
      <c r="Q562" s="4"/>
      <c r="R562" s="102"/>
      <c r="S562" s="102"/>
      <c r="T562" s="3">
        <v>43356</v>
      </c>
      <c r="U562" s="3"/>
      <c r="V562" s="3"/>
      <c r="W562" s="3"/>
      <c r="X562" s="80" t="str">
        <f t="shared" si="86"/>
        <v/>
      </c>
      <c r="Y562" s="80" t="str">
        <f t="shared" si="87"/>
        <v>a</v>
      </c>
      <c r="Z562" s="2"/>
      <c r="AA562" s="77" t="str">
        <f t="shared" si="88"/>
        <v>Open (Progress)</v>
      </c>
      <c r="AB562" s="77">
        <f t="shared" si="81"/>
        <v>2018</v>
      </c>
      <c r="AC562" s="77" t="str">
        <f>IFERROR(VLOOKUP(IF($P562="","",MONTH($I562)),List!$I:$J,2,0),"")</f>
        <v>Agustus</v>
      </c>
      <c r="AD562" s="77" t="str">
        <f>IFERROR(VLOOKUP(F562,List!$D:$E,2,0),"")</f>
        <v>SMK3</v>
      </c>
      <c r="AE562" s="78">
        <f t="shared" si="82"/>
        <v>0</v>
      </c>
      <c r="AF562" s="77" t="str">
        <f t="shared" si="83"/>
        <v>All</v>
      </c>
      <c r="AG562" s="77" t="str">
        <f t="shared" si="84"/>
        <v/>
      </c>
    </row>
    <row r="563" spans="1:33" s="72" customFormat="1" ht="85.5" x14ac:dyDescent="0.2">
      <c r="A563" s="67">
        <f t="shared" si="89"/>
        <v>558</v>
      </c>
      <c r="B563" s="76">
        <f>COUNTIF($F$6:$F563,$F563)</f>
        <v>31</v>
      </c>
      <c r="C563" s="76" t="str">
        <f t="shared" si="80"/>
        <v>31SMK3</v>
      </c>
      <c r="D563" s="76">
        <f>COUNTIF($H$6:$H563,$H563)</f>
        <v>21</v>
      </c>
      <c r="E563" s="76" t="str">
        <f t="shared" si="85"/>
        <v>21HSE</v>
      </c>
      <c r="F563" s="2" t="s">
        <v>60</v>
      </c>
      <c r="G563" s="22"/>
      <c r="H563" s="2" t="s">
        <v>32</v>
      </c>
      <c r="I563" s="3">
        <v>43326</v>
      </c>
      <c r="J563" s="2" t="s">
        <v>112</v>
      </c>
      <c r="K563" s="2" t="s">
        <v>1940</v>
      </c>
      <c r="L563" s="4"/>
      <c r="M563" s="4"/>
      <c r="N563" s="4" t="s">
        <v>501</v>
      </c>
      <c r="O563" s="2" t="s">
        <v>1928</v>
      </c>
      <c r="P563" s="2" t="s">
        <v>462</v>
      </c>
      <c r="Q563" s="4"/>
      <c r="R563" s="102"/>
      <c r="S563" s="102"/>
      <c r="T563" s="3">
        <v>43356</v>
      </c>
      <c r="U563" s="3"/>
      <c r="V563" s="3"/>
      <c r="W563" s="3"/>
      <c r="X563" s="80" t="str">
        <f t="shared" si="86"/>
        <v/>
      </c>
      <c r="Y563" s="80" t="str">
        <f t="shared" si="87"/>
        <v>a</v>
      </c>
      <c r="Z563" s="2"/>
      <c r="AA563" s="77" t="str">
        <f t="shared" si="88"/>
        <v>Open (Progress)</v>
      </c>
      <c r="AB563" s="77">
        <f t="shared" si="81"/>
        <v>2018</v>
      </c>
      <c r="AC563" s="77" t="str">
        <f>IFERROR(VLOOKUP(IF($P563="","",MONTH($I563)),List!$I:$J,2,0),"")</f>
        <v>Agustus</v>
      </c>
      <c r="AD563" s="77" t="str">
        <f>IFERROR(VLOOKUP(F563,List!$D:$E,2,0),"")</f>
        <v>SMK3</v>
      </c>
      <c r="AE563" s="78">
        <f t="shared" si="82"/>
        <v>0</v>
      </c>
      <c r="AF563" s="77" t="str">
        <f t="shared" si="83"/>
        <v>All</v>
      </c>
      <c r="AG563" s="77" t="str">
        <f t="shared" si="84"/>
        <v/>
      </c>
    </row>
    <row r="564" spans="1:33" s="72" customFormat="1" ht="42.75" x14ac:dyDescent="0.2">
      <c r="A564" s="67">
        <f t="shared" si="89"/>
        <v>559</v>
      </c>
      <c r="B564" s="76">
        <f>COUNTIF($F$6:$F564,$F564)</f>
        <v>32</v>
      </c>
      <c r="C564" s="76" t="str">
        <f t="shared" si="80"/>
        <v>32SMK3</v>
      </c>
      <c r="D564" s="76">
        <f>COUNTIF($H$6:$H564,$H564)</f>
        <v>22</v>
      </c>
      <c r="E564" s="76" t="str">
        <f t="shared" si="85"/>
        <v>22HSE</v>
      </c>
      <c r="F564" s="2" t="s">
        <v>60</v>
      </c>
      <c r="G564" s="22"/>
      <c r="H564" s="2" t="s">
        <v>32</v>
      </c>
      <c r="I564" s="3">
        <v>43326</v>
      </c>
      <c r="J564" s="2" t="s">
        <v>112</v>
      </c>
      <c r="K564" s="2" t="s">
        <v>1940</v>
      </c>
      <c r="L564" s="4"/>
      <c r="M564" s="4"/>
      <c r="N564" s="4" t="s">
        <v>502</v>
      </c>
      <c r="O564" s="2" t="s">
        <v>1928</v>
      </c>
      <c r="P564" s="2" t="s">
        <v>463</v>
      </c>
      <c r="Q564" s="4"/>
      <c r="R564" s="102"/>
      <c r="S564" s="102"/>
      <c r="T564" s="3">
        <v>43356</v>
      </c>
      <c r="U564" s="3"/>
      <c r="V564" s="3"/>
      <c r="W564" s="3"/>
      <c r="X564" s="80" t="str">
        <f t="shared" si="86"/>
        <v/>
      </c>
      <c r="Y564" s="80" t="str">
        <f t="shared" si="87"/>
        <v>a</v>
      </c>
      <c r="Z564" s="2"/>
      <c r="AA564" s="77" t="str">
        <f t="shared" si="88"/>
        <v>Open (Progress)</v>
      </c>
      <c r="AB564" s="77">
        <f t="shared" si="81"/>
        <v>2018</v>
      </c>
      <c r="AC564" s="77" t="str">
        <f>IFERROR(VLOOKUP(IF($P564="","",MONTH($I564)),List!$I:$J,2,0),"")</f>
        <v>Agustus</v>
      </c>
      <c r="AD564" s="77" t="str">
        <f>IFERROR(VLOOKUP(F564,List!$D:$E,2,0),"")</f>
        <v>SMK3</v>
      </c>
      <c r="AE564" s="78">
        <f t="shared" si="82"/>
        <v>0</v>
      </c>
      <c r="AF564" s="77" t="str">
        <f t="shared" si="83"/>
        <v>All</v>
      </c>
      <c r="AG564" s="77" t="str">
        <f t="shared" si="84"/>
        <v/>
      </c>
    </row>
    <row r="565" spans="1:33" s="72" customFormat="1" ht="31.5" x14ac:dyDescent="0.2">
      <c r="A565" s="67">
        <f t="shared" si="89"/>
        <v>560</v>
      </c>
      <c r="B565" s="76">
        <f>COUNTIF($F$6:$F565,$F565)</f>
        <v>33</v>
      </c>
      <c r="C565" s="76" t="str">
        <f t="shared" si="80"/>
        <v>33SMK3</v>
      </c>
      <c r="D565" s="76">
        <f>COUNTIF($H$6:$H565,$H565)</f>
        <v>23</v>
      </c>
      <c r="E565" s="76" t="str">
        <f t="shared" si="85"/>
        <v>23HSE</v>
      </c>
      <c r="F565" s="2" t="s">
        <v>60</v>
      </c>
      <c r="G565" s="22"/>
      <c r="H565" s="2" t="s">
        <v>32</v>
      </c>
      <c r="I565" s="3">
        <v>43326</v>
      </c>
      <c r="J565" s="2" t="s">
        <v>112</v>
      </c>
      <c r="K565" s="2" t="s">
        <v>1940</v>
      </c>
      <c r="L565" s="4"/>
      <c r="M565" s="4"/>
      <c r="N565" s="4" t="s">
        <v>503</v>
      </c>
      <c r="O565" s="2" t="s">
        <v>1928</v>
      </c>
      <c r="P565" s="2" t="s">
        <v>464</v>
      </c>
      <c r="Q565" s="4"/>
      <c r="R565" s="102"/>
      <c r="S565" s="102"/>
      <c r="T565" s="3">
        <v>43356</v>
      </c>
      <c r="U565" s="3"/>
      <c r="V565" s="3"/>
      <c r="W565" s="3"/>
      <c r="X565" s="80" t="str">
        <f t="shared" si="86"/>
        <v/>
      </c>
      <c r="Y565" s="80" t="str">
        <f t="shared" si="87"/>
        <v>a</v>
      </c>
      <c r="Z565" s="2"/>
      <c r="AA565" s="77" t="str">
        <f t="shared" si="88"/>
        <v>Open (Progress)</v>
      </c>
      <c r="AB565" s="77">
        <f t="shared" si="81"/>
        <v>2018</v>
      </c>
      <c r="AC565" s="77" t="str">
        <f>IFERROR(VLOOKUP(IF($P565="","",MONTH($I565)),List!$I:$J,2,0),"")</f>
        <v>Agustus</v>
      </c>
      <c r="AD565" s="77" t="str">
        <f>IFERROR(VLOOKUP(F565,List!$D:$E,2,0),"")</f>
        <v>SMK3</v>
      </c>
      <c r="AE565" s="78">
        <f t="shared" si="82"/>
        <v>0</v>
      </c>
      <c r="AF565" s="77" t="str">
        <f t="shared" si="83"/>
        <v>All</v>
      </c>
      <c r="AG565" s="77" t="str">
        <f t="shared" si="84"/>
        <v/>
      </c>
    </row>
    <row r="566" spans="1:33" s="72" customFormat="1" ht="57" x14ac:dyDescent="0.2">
      <c r="A566" s="67">
        <f t="shared" si="89"/>
        <v>561</v>
      </c>
      <c r="B566" s="76">
        <f>COUNTIF($F$6:$F566,$F566)</f>
        <v>34</v>
      </c>
      <c r="C566" s="76" t="str">
        <f t="shared" si="80"/>
        <v>34SMK3</v>
      </c>
      <c r="D566" s="76">
        <f>COUNTIF($H$6:$H566,$H566)</f>
        <v>24</v>
      </c>
      <c r="E566" s="76" t="str">
        <f t="shared" si="85"/>
        <v>24HSE</v>
      </c>
      <c r="F566" s="2" t="s">
        <v>60</v>
      </c>
      <c r="G566" s="22"/>
      <c r="H566" s="2" t="s">
        <v>32</v>
      </c>
      <c r="I566" s="3">
        <v>43326</v>
      </c>
      <c r="J566" s="2" t="s">
        <v>112</v>
      </c>
      <c r="K566" s="2" t="s">
        <v>1940</v>
      </c>
      <c r="L566" s="4"/>
      <c r="M566" s="4"/>
      <c r="N566" s="4" t="s">
        <v>504</v>
      </c>
      <c r="O566" s="2" t="s">
        <v>1928</v>
      </c>
      <c r="P566" s="2" t="s">
        <v>465</v>
      </c>
      <c r="Q566" s="4"/>
      <c r="R566" s="102"/>
      <c r="S566" s="102"/>
      <c r="T566" s="3">
        <v>43356</v>
      </c>
      <c r="U566" s="3"/>
      <c r="V566" s="3"/>
      <c r="W566" s="3"/>
      <c r="X566" s="80" t="str">
        <f t="shared" si="86"/>
        <v/>
      </c>
      <c r="Y566" s="80" t="str">
        <f t="shared" si="87"/>
        <v>a</v>
      </c>
      <c r="Z566" s="2"/>
      <c r="AA566" s="77" t="str">
        <f t="shared" si="88"/>
        <v>Open (Progress)</v>
      </c>
      <c r="AB566" s="77">
        <f t="shared" si="81"/>
        <v>2018</v>
      </c>
      <c r="AC566" s="77" t="str">
        <f>IFERROR(VLOOKUP(IF($P566="","",MONTH($I566)),List!$I:$J,2,0),"")</f>
        <v>Agustus</v>
      </c>
      <c r="AD566" s="77" t="str">
        <f>IFERROR(VLOOKUP(F566,List!$D:$E,2,0),"")</f>
        <v>SMK3</v>
      </c>
      <c r="AE566" s="78">
        <f t="shared" si="82"/>
        <v>0</v>
      </c>
      <c r="AF566" s="77" t="str">
        <f t="shared" si="83"/>
        <v>All</v>
      </c>
      <c r="AG566" s="77" t="str">
        <f t="shared" si="84"/>
        <v/>
      </c>
    </row>
    <row r="567" spans="1:33" s="72" customFormat="1" ht="57" x14ac:dyDescent="0.2">
      <c r="A567" s="67">
        <f t="shared" si="89"/>
        <v>562</v>
      </c>
      <c r="B567" s="76">
        <f>COUNTIF($F$6:$F567,$F567)</f>
        <v>35</v>
      </c>
      <c r="C567" s="76" t="str">
        <f t="shared" si="80"/>
        <v>35SMK3</v>
      </c>
      <c r="D567" s="76">
        <f>COUNTIF($H$6:$H567,$H567)</f>
        <v>25</v>
      </c>
      <c r="E567" s="76" t="str">
        <f t="shared" si="85"/>
        <v>25HSE</v>
      </c>
      <c r="F567" s="2" t="s">
        <v>60</v>
      </c>
      <c r="G567" s="22"/>
      <c r="H567" s="2" t="s">
        <v>32</v>
      </c>
      <c r="I567" s="3">
        <v>43326</v>
      </c>
      <c r="J567" s="2" t="s">
        <v>112</v>
      </c>
      <c r="K567" s="2" t="s">
        <v>1940</v>
      </c>
      <c r="L567" s="4"/>
      <c r="M567" s="4"/>
      <c r="N567" s="4" t="s">
        <v>505</v>
      </c>
      <c r="O567" s="2" t="s">
        <v>1928</v>
      </c>
      <c r="P567" s="2" t="s">
        <v>466</v>
      </c>
      <c r="Q567" s="4"/>
      <c r="R567" s="102"/>
      <c r="S567" s="102"/>
      <c r="T567" s="3">
        <v>43356</v>
      </c>
      <c r="U567" s="3"/>
      <c r="V567" s="3"/>
      <c r="W567" s="3"/>
      <c r="X567" s="80" t="str">
        <f t="shared" si="86"/>
        <v/>
      </c>
      <c r="Y567" s="80" t="str">
        <f t="shared" si="87"/>
        <v>a</v>
      </c>
      <c r="Z567" s="2"/>
      <c r="AA567" s="77" t="str">
        <f t="shared" si="88"/>
        <v>Open (Progress)</v>
      </c>
      <c r="AB567" s="77">
        <f t="shared" si="81"/>
        <v>2018</v>
      </c>
      <c r="AC567" s="77" t="str">
        <f>IFERROR(VLOOKUP(IF($P567="","",MONTH($I567)),List!$I:$J,2,0),"")</f>
        <v>Agustus</v>
      </c>
      <c r="AD567" s="77" t="str">
        <f>IFERROR(VLOOKUP(F567,List!$D:$E,2,0),"")</f>
        <v>SMK3</v>
      </c>
      <c r="AE567" s="78">
        <f t="shared" si="82"/>
        <v>0</v>
      </c>
      <c r="AF567" s="77" t="str">
        <f t="shared" si="83"/>
        <v>All</v>
      </c>
      <c r="AG567" s="77" t="str">
        <f t="shared" si="84"/>
        <v/>
      </c>
    </row>
    <row r="568" spans="1:33" s="72" customFormat="1" ht="42.75" x14ac:dyDescent="0.2">
      <c r="A568" s="67">
        <f t="shared" si="89"/>
        <v>563</v>
      </c>
      <c r="B568" s="76">
        <f>COUNTIF($F$6:$F568,$F568)</f>
        <v>36</v>
      </c>
      <c r="C568" s="76" t="str">
        <f t="shared" si="80"/>
        <v>36SMK3</v>
      </c>
      <c r="D568" s="76">
        <f>COUNTIF($H$6:$H568,$H568)</f>
        <v>9</v>
      </c>
      <c r="E568" s="76" t="str">
        <f t="shared" si="85"/>
        <v>9MR</v>
      </c>
      <c r="F568" s="2" t="s">
        <v>60</v>
      </c>
      <c r="G568" s="22"/>
      <c r="H568" s="2" t="s">
        <v>31</v>
      </c>
      <c r="I568" s="3">
        <v>43326</v>
      </c>
      <c r="J568" s="2" t="s">
        <v>112</v>
      </c>
      <c r="K568" s="2" t="s">
        <v>1940</v>
      </c>
      <c r="L568" s="4"/>
      <c r="M568" s="4"/>
      <c r="N568" s="4" t="s">
        <v>506</v>
      </c>
      <c r="O568" s="2" t="s">
        <v>1928</v>
      </c>
      <c r="P568" s="2" t="s">
        <v>467</v>
      </c>
      <c r="Q568" s="4"/>
      <c r="R568" s="102"/>
      <c r="S568" s="102"/>
      <c r="T568" s="3">
        <v>43356</v>
      </c>
      <c r="U568" s="3"/>
      <c r="V568" s="3"/>
      <c r="W568" s="3"/>
      <c r="X568" s="80" t="str">
        <f t="shared" si="86"/>
        <v/>
      </c>
      <c r="Y568" s="80" t="str">
        <f t="shared" si="87"/>
        <v>a</v>
      </c>
      <c r="Z568" s="2"/>
      <c r="AA568" s="77" t="str">
        <f t="shared" si="88"/>
        <v>Open (Progress)</v>
      </c>
      <c r="AB568" s="77">
        <f t="shared" si="81"/>
        <v>2018</v>
      </c>
      <c r="AC568" s="77" t="str">
        <f>IFERROR(VLOOKUP(IF($P568="","",MONTH($I568)),List!$I:$J,2,0),"")</f>
        <v>Agustus</v>
      </c>
      <c r="AD568" s="77" t="str">
        <f>IFERROR(VLOOKUP(F568,List!$D:$E,2,0),"")</f>
        <v>SMK3</v>
      </c>
      <c r="AE568" s="78">
        <f t="shared" si="82"/>
        <v>0</v>
      </c>
      <c r="AF568" s="77" t="str">
        <f t="shared" si="83"/>
        <v>All</v>
      </c>
      <c r="AG568" s="77" t="str">
        <f t="shared" si="84"/>
        <v/>
      </c>
    </row>
    <row r="569" spans="1:33" s="72" customFormat="1" ht="85.5" x14ac:dyDescent="0.2">
      <c r="A569" s="67">
        <f t="shared" si="89"/>
        <v>564</v>
      </c>
      <c r="B569" s="76">
        <f>COUNTIF($F$6:$F569,$F569)</f>
        <v>37</v>
      </c>
      <c r="C569" s="76" t="str">
        <f t="shared" si="80"/>
        <v>37SMK3</v>
      </c>
      <c r="D569" s="76">
        <f>COUNTIF($H$6:$H569,$H569)</f>
        <v>10</v>
      </c>
      <c r="E569" s="76" t="str">
        <f t="shared" si="85"/>
        <v>10MR</v>
      </c>
      <c r="F569" s="2" t="s">
        <v>60</v>
      </c>
      <c r="G569" s="22"/>
      <c r="H569" s="2" t="s">
        <v>31</v>
      </c>
      <c r="I569" s="3">
        <v>43326</v>
      </c>
      <c r="J569" s="2" t="s">
        <v>112</v>
      </c>
      <c r="K569" s="2" t="s">
        <v>1940</v>
      </c>
      <c r="L569" s="4"/>
      <c r="M569" s="4"/>
      <c r="N569" s="4" t="s">
        <v>507</v>
      </c>
      <c r="O569" s="2" t="s">
        <v>1928</v>
      </c>
      <c r="P569" s="2" t="s">
        <v>468</v>
      </c>
      <c r="Q569" s="4"/>
      <c r="R569" s="102"/>
      <c r="S569" s="102"/>
      <c r="T569" s="3">
        <v>43356</v>
      </c>
      <c r="U569" s="3"/>
      <c r="V569" s="3"/>
      <c r="W569" s="3"/>
      <c r="X569" s="80" t="str">
        <f t="shared" si="86"/>
        <v/>
      </c>
      <c r="Y569" s="80" t="str">
        <f t="shared" si="87"/>
        <v>a</v>
      </c>
      <c r="Z569" s="2"/>
      <c r="AA569" s="77" t="str">
        <f t="shared" si="88"/>
        <v>Open (Progress)</v>
      </c>
      <c r="AB569" s="77">
        <f t="shared" si="81"/>
        <v>2018</v>
      </c>
      <c r="AC569" s="77" t="str">
        <f>IFERROR(VLOOKUP(IF($P569="","",MONTH($I569)),List!$I:$J,2,0),"")</f>
        <v>Agustus</v>
      </c>
      <c r="AD569" s="77" t="str">
        <f>IFERROR(VLOOKUP(F569,List!$D:$E,2,0),"")</f>
        <v>SMK3</v>
      </c>
      <c r="AE569" s="78">
        <f t="shared" si="82"/>
        <v>0</v>
      </c>
      <c r="AF569" s="77" t="str">
        <f t="shared" si="83"/>
        <v>All</v>
      </c>
      <c r="AG569" s="77" t="str">
        <f t="shared" si="84"/>
        <v/>
      </c>
    </row>
    <row r="570" spans="1:33" s="72" customFormat="1" ht="85.5" x14ac:dyDescent="0.2">
      <c r="A570" s="67">
        <f t="shared" si="89"/>
        <v>565</v>
      </c>
      <c r="B570" s="76">
        <f>COUNTIF($F$6:$F570,$F570)</f>
        <v>38</v>
      </c>
      <c r="C570" s="76" t="str">
        <f t="shared" si="80"/>
        <v>38SMK3</v>
      </c>
      <c r="D570" s="76">
        <f>COUNTIF($H$6:$H570,$H570)</f>
        <v>11</v>
      </c>
      <c r="E570" s="76" t="str">
        <f t="shared" si="85"/>
        <v>11MR</v>
      </c>
      <c r="F570" s="2" t="s">
        <v>60</v>
      </c>
      <c r="G570" s="22"/>
      <c r="H570" s="2" t="s">
        <v>31</v>
      </c>
      <c r="I570" s="3">
        <v>43326</v>
      </c>
      <c r="J570" s="2" t="s">
        <v>112</v>
      </c>
      <c r="K570" s="2" t="s">
        <v>1940</v>
      </c>
      <c r="L570" s="4"/>
      <c r="M570" s="4"/>
      <c r="N570" s="4" t="s">
        <v>508</v>
      </c>
      <c r="O570" s="2" t="s">
        <v>1928</v>
      </c>
      <c r="P570" s="2" t="s">
        <v>469</v>
      </c>
      <c r="Q570" s="4"/>
      <c r="R570" s="102"/>
      <c r="S570" s="102"/>
      <c r="T570" s="3">
        <v>43356</v>
      </c>
      <c r="U570" s="3"/>
      <c r="V570" s="3"/>
      <c r="W570" s="3"/>
      <c r="X570" s="80" t="str">
        <f t="shared" si="86"/>
        <v/>
      </c>
      <c r="Y570" s="80" t="str">
        <f t="shared" si="87"/>
        <v>a</v>
      </c>
      <c r="Z570" s="2"/>
      <c r="AA570" s="77" t="str">
        <f t="shared" si="88"/>
        <v>Open (Progress)</v>
      </c>
      <c r="AB570" s="77">
        <f t="shared" si="81"/>
        <v>2018</v>
      </c>
      <c r="AC570" s="77" t="str">
        <f>IFERROR(VLOOKUP(IF($P570="","",MONTH($I570)),List!$I:$J,2,0),"")</f>
        <v>Agustus</v>
      </c>
      <c r="AD570" s="77" t="str">
        <f>IFERROR(VLOOKUP(F570,List!$D:$E,2,0),"")</f>
        <v>SMK3</v>
      </c>
      <c r="AE570" s="78">
        <f t="shared" si="82"/>
        <v>0</v>
      </c>
      <c r="AF570" s="77" t="str">
        <f t="shared" si="83"/>
        <v>All</v>
      </c>
      <c r="AG570" s="77" t="str">
        <f t="shared" si="84"/>
        <v/>
      </c>
    </row>
    <row r="571" spans="1:33" s="72" customFormat="1" ht="42.75" x14ac:dyDescent="0.2">
      <c r="A571" s="67">
        <f t="shared" si="89"/>
        <v>566</v>
      </c>
      <c r="B571" s="76">
        <f>COUNTIF($F$6:$F571,$F571)</f>
        <v>39</v>
      </c>
      <c r="C571" s="76" t="str">
        <f t="shared" si="80"/>
        <v>39SMK3</v>
      </c>
      <c r="D571" s="76">
        <f>COUNTIF($H$6:$H571,$H571)</f>
        <v>12</v>
      </c>
      <c r="E571" s="76" t="str">
        <f t="shared" si="85"/>
        <v>12MR</v>
      </c>
      <c r="F571" s="2" t="s">
        <v>60</v>
      </c>
      <c r="G571" s="22"/>
      <c r="H571" s="2" t="s">
        <v>31</v>
      </c>
      <c r="I571" s="3">
        <v>43326</v>
      </c>
      <c r="J571" s="2" t="s">
        <v>112</v>
      </c>
      <c r="K571" s="2" t="s">
        <v>1940</v>
      </c>
      <c r="L571" s="4"/>
      <c r="M571" s="4"/>
      <c r="N571" s="4" t="s">
        <v>509</v>
      </c>
      <c r="O571" s="2" t="s">
        <v>1928</v>
      </c>
      <c r="P571" s="2" t="s">
        <v>470</v>
      </c>
      <c r="Q571" s="4" t="s">
        <v>516</v>
      </c>
      <c r="R571" s="102" t="s">
        <v>517</v>
      </c>
      <c r="S571" s="102" t="s">
        <v>518</v>
      </c>
      <c r="T571" s="3">
        <v>43385</v>
      </c>
      <c r="U571" s="3"/>
      <c r="V571" s="3"/>
      <c r="W571" s="3">
        <v>43395</v>
      </c>
      <c r="X571" s="80" t="str">
        <f t="shared" si="86"/>
        <v>a</v>
      </c>
      <c r="Y571" s="80" t="str">
        <f t="shared" si="87"/>
        <v/>
      </c>
      <c r="Z571" s="2"/>
      <c r="AA571" s="77" t="str">
        <f t="shared" si="88"/>
        <v>Close</v>
      </c>
      <c r="AB571" s="77">
        <f t="shared" si="81"/>
        <v>2018</v>
      </c>
      <c r="AC571" s="77" t="str">
        <f>IFERROR(VLOOKUP(IF($P571="","",MONTH($I571)),List!$I:$J,2,0),"")</f>
        <v>Agustus</v>
      </c>
      <c r="AD571" s="77" t="str">
        <f>IFERROR(VLOOKUP(F571,List!$D:$E,2,0),"")</f>
        <v>SMK3</v>
      </c>
      <c r="AE571" s="78">
        <f t="shared" si="82"/>
        <v>1</v>
      </c>
      <c r="AF571" s="77" t="str">
        <f t="shared" si="83"/>
        <v>All</v>
      </c>
      <c r="AG571" s="77" t="str">
        <f t="shared" si="84"/>
        <v>Open (Progress)</v>
      </c>
    </row>
    <row r="572" spans="1:33" s="72" customFormat="1" ht="57" x14ac:dyDescent="0.2">
      <c r="A572" s="67">
        <f t="shared" si="89"/>
        <v>567</v>
      </c>
      <c r="B572" s="76">
        <f>COUNTIF($F$6:$F572,$F572)</f>
        <v>1</v>
      </c>
      <c r="C572" s="76" t="str">
        <f t="shared" si="80"/>
        <v>1TM</v>
      </c>
      <c r="D572" s="76">
        <f>COUNTIF($H$6:$H572,$H572)</f>
        <v>31</v>
      </c>
      <c r="E572" s="76" t="str">
        <f t="shared" si="85"/>
        <v>31Purchasing</v>
      </c>
      <c r="F572" s="2" t="s">
        <v>52</v>
      </c>
      <c r="G572" s="22"/>
      <c r="H572" s="2" t="s">
        <v>17</v>
      </c>
      <c r="I572" s="3">
        <v>43234</v>
      </c>
      <c r="J572" s="2" t="s">
        <v>112</v>
      </c>
      <c r="K572" s="2" t="s">
        <v>1089</v>
      </c>
      <c r="L572" s="4"/>
      <c r="M572" s="4"/>
      <c r="N572" s="4" t="s">
        <v>113</v>
      </c>
      <c r="O572" s="2" t="s">
        <v>1928</v>
      </c>
      <c r="P572" s="2" t="s">
        <v>75</v>
      </c>
      <c r="Q572" s="4" t="s">
        <v>150</v>
      </c>
      <c r="R572" s="102" t="s">
        <v>151</v>
      </c>
      <c r="S572" s="102"/>
      <c r="T572" s="3">
        <v>43386</v>
      </c>
      <c r="U572" s="3">
        <v>43419</v>
      </c>
      <c r="V572" s="3">
        <v>43454</v>
      </c>
      <c r="W572" s="3"/>
      <c r="X572" s="80" t="str">
        <f t="shared" si="86"/>
        <v/>
      </c>
      <c r="Y572" s="80" t="str">
        <f t="shared" si="87"/>
        <v>a</v>
      </c>
      <c r="Z572" s="2"/>
      <c r="AA572" s="77" t="str">
        <f t="shared" si="88"/>
        <v>Reschedule 2x</v>
      </c>
      <c r="AB572" s="77">
        <f t="shared" si="81"/>
        <v>2018</v>
      </c>
      <c r="AC572" s="77" t="str">
        <f>IFERROR(VLOOKUP(IF($P572="","",MONTH($I572)),List!$I:$J,2,0),"")</f>
        <v>Mei</v>
      </c>
      <c r="AD572" s="77" t="str">
        <f>IFERROR(VLOOKUP(F572,List!$D:$E,2,0),"")</f>
        <v>Tinjauan Manajemen</v>
      </c>
      <c r="AE572" s="78">
        <f t="shared" si="82"/>
        <v>0</v>
      </c>
      <c r="AF572" s="77" t="str">
        <f t="shared" si="83"/>
        <v>All</v>
      </c>
      <c r="AG572" s="77" t="str">
        <f t="shared" si="84"/>
        <v/>
      </c>
    </row>
    <row r="573" spans="1:33" s="72" customFormat="1" ht="47.25" x14ac:dyDescent="0.2">
      <c r="A573" s="67">
        <f t="shared" si="89"/>
        <v>568</v>
      </c>
      <c r="B573" s="76">
        <f>COUNTIF($F$6:$F573,$F573)</f>
        <v>2</v>
      </c>
      <c r="C573" s="76" t="str">
        <f t="shared" si="80"/>
        <v>2TM</v>
      </c>
      <c r="D573" s="76">
        <f>COUNTIF($H$6:$H573,$H573)</f>
        <v>69</v>
      </c>
      <c r="E573" s="76" t="str">
        <f t="shared" si="85"/>
        <v>69Maintenance</v>
      </c>
      <c r="F573" s="2" t="s">
        <v>52</v>
      </c>
      <c r="G573" s="22"/>
      <c r="H573" s="2" t="s">
        <v>29</v>
      </c>
      <c r="I573" s="3">
        <v>43284</v>
      </c>
      <c r="J573" s="2" t="s">
        <v>112</v>
      </c>
      <c r="K573" s="2" t="s">
        <v>1089</v>
      </c>
      <c r="L573" s="4"/>
      <c r="M573" s="4"/>
      <c r="N573" s="4" t="s">
        <v>114</v>
      </c>
      <c r="O573" s="2" t="s">
        <v>1928</v>
      </c>
      <c r="P573" s="2" t="s">
        <v>76</v>
      </c>
      <c r="Q573" s="4"/>
      <c r="R573" s="102"/>
      <c r="S573" s="102"/>
      <c r="T573" s="3">
        <v>43314</v>
      </c>
      <c r="U573" s="3"/>
      <c r="V573" s="3"/>
      <c r="W573" s="3"/>
      <c r="X573" s="80" t="str">
        <f t="shared" si="86"/>
        <v/>
      </c>
      <c r="Y573" s="80" t="str">
        <f t="shared" si="87"/>
        <v>a</v>
      </c>
      <c r="Z573" s="2"/>
      <c r="AA573" s="77" t="str">
        <f t="shared" si="88"/>
        <v>Open (Progress)</v>
      </c>
      <c r="AB573" s="77">
        <f t="shared" si="81"/>
        <v>2018</v>
      </c>
      <c r="AC573" s="77" t="str">
        <f>IFERROR(VLOOKUP(IF($P573="","",MONTH($I573)),List!$I:$J,2,0),"")</f>
        <v>Juli</v>
      </c>
      <c r="AD573" s="77" t="str">
        <f>IFERROR(VLOOKUP(F573,List!$D:$E,2,0),"")</f>
        <v>Tinjauan Manajemen</v>
      </c>
      <c r="AE573" s="78">
        <f t="shared" si="82"/>
        <v>0</v>
      </c>
      <c r="AF573" s="77" t="str">
        <f t="shared" si="83"/>
        <v>All</v>
      </c>
      <c r="AG573" s="77" t="str">
        <f t="shared" si="84"/>
        <v/>
      </c>
    </row>
    <row r="574" spans="1:33" s="72" customFormat="1" ht="114" x14ac:dyDescent="0.2">
      <c r="A574" s="67">
        <f t="shared" si="89"/>
        <v>569</v>
      </c>
      <c r="B574" s="76">
        <f>COUNTIF($F$6:$F574,$F574)</f>
        <v>3</v>
      </c>
      <c r="C574" s="76" t="str">
        <f t="shared" ref="C574:C637" si="90">$B574&amp;$F574</f>
        <v>3TM</v>
      </c>
      <c r="D574" s="76">
        <f>COUNTIF($H$6:$H574,$H574)</f>
        <v>46</v>
      </c>
      <c r="E574" s="76" t="str">
        <f t="shared" si="85"/>
        <v>46Gudang BB B</v>
      </c>
      <c r="F574" s="2" t="s">
        <v>52</v>
      </c>
      <c r="G574" s="22"/>
      <c r="H574" s="2" t="s">
        <v>19</v>
      </c>
      <c r="I574" s="3">
        <v>43446</v>
      </c>
      <c r="J574" s="2" t="s">
        <v>112</v>
      </c>
      <c r="K574" s="2" t="s">
        <v>1977</v>
      </c>
      <c r="L574" s="4"/>
      <c r="M574" s="4"/>
      <c r="N574" s="4" t="s">
        <v>115</v>
      </c>
      <c r="O574" s="2" t="s">
        <v>1928</v>
      </c>
      <c r="P574" s="2" t="s">
        <v>77</v>
      </c>
      <c r="Q574" s="4"/>
      <c r="R574" s="102"/>
      <c r="S574" s="102"/>
      <c r="T574" s="3">
        <v>43476</v>
      </c>
      <c r="U574" s="3"/>
      <c r="V574" s="3"/>
      <c r="W574" s="3"/>
      <c r="X574" s="80" t="str">
        <f t="shared" si="86"/>
        <v/>
      </c>
      <c r="Y574" s="80" t="str">
        <f t="shared" si="87"/>
        <v>a</v>
      </c>
      <c r="Z574" s="2"/>
      <c r="AA574" s="77" t="str">
        <f t="shared" si="88"/>
        <v>Open (Progress)</v>
      </c>
      <c r="AB574" s="77">
        <f t="shared" ref="AB574:AB637" si="91">IF($P574="","",YEAR($I574))</f>
        <v>2018</v>
      </c>
      <c r="AC574" s="77" t="str">
        <f>IFERROR(VLOOKUP(IF($P574="","",MONTH($I574)),List!$I:$J,2,0),"")</f>
        <v>Desember</v>
      </c>
      <c r="AD574" s="77" t="str">
        <f>IFERROR(VLOOKUP(F574,List!$D:$E,2,0),"")</f>
        <v>Tinjauan Manajemen</v>
      </c>
      <c r="AE574" s="78">
        <f t="shared" ref="AE574:AE637" si="92">IF($AA574="Close",IF(COUNTA($T574:$V574)=1,1,IF(COUNTA($T574:$V574)=2,0.5,0%)),0)</f>
        <v>0</v>
      </c>
      <c r="AF574" s="77" t="str">
        <f t="shared" ref="AF574:AF637" si="93">IF(AC574="","","All")</f>
        <v>All</v>
      </c>
      <c r="AG574" s="77" t="str">
        <f t="shared" ref="AG574:AG637" si="94">IF(W574="","",IF(AA574="Close",IF(COUNTA($T574:$V574)=1,"Open (Progress)",IF(COUNTA($T574:$V574)=2,"Reschedule 1x",IF(COUNTA($T574:$V574)=3,"Reschedule 2x","")))))</f>
        <v/>
      </c>
    </row>
    <row r="575" spans="1:33" s="72" customFormat="1" ht="99.75" x14ac:dyDescent="0.2">
      <c r="A575" s="67">
        <f t="shared" si="89"/>
        <v>570</v>
      </c>
      <c r="B575" s="76">
        <f>COUNTIF($F$6:$F575,$F575)</f>
        <v>4</v>
      </c>
      <c r="C575" s="76" t="str">
        <f t="shared" si="90"/>
        <v>4TM</v>
      </c>
      <c r="D575" s="76">
        <f>COUNTIF($H$6:$H575,$H575)</f>
        <v>47</v>
      </c>
      <c r="E575" s="76" t="str">
        <f t="shared" ref="E575:E638" si="95">$D575&amp;$H575</f>
        <v>47Gudang BB B</v>
      </c>
      <c r="F575" s="2" t="s">
        <v>52</v>
      </c>
      <c r="G575" s="22"/>
      <c r="H575" s="2" t="s">
        <v>19</v>
      </c>
      <c r="I575" s="3">
        <v>43446</v>
      </c>
      <c r="J575" s="2" t="s">
        <v>112</v>
      </c>
      <c r="K575" s="2" t="s">
        <v>1977</v>
      </c>
      <c r="L575" s="4"/>
      <c r="M575" s="4"/>
      <c r="N575" s="4" t="s">
        <v>116</v>
      </c>
      <c r="O575" s="2" t="s">
        <v>1928</v>
      </c>
      <c r="P575" s="2" t="s">
        <v>78</v>
      </c>
      <c r="Q575" s="4"/>
      <c r="R575" s="102"/>
      <c r="S575" s="102"/>
      <c r="T575" s="3">
        <v>43476</v>
      </c>
      <c r="U575" s="3"/>
      <c r="V575" s="3"/>
      <c r="W575" s="3"/>
      <c r="X575" s="80" t="str">
        <f t="shared" si="86"/>
        <v/>
      </c>
      <c r="Y575" s="80" t="str">
        <f t="shared" si="87"/>
        <v>a</v>
      </c>
      <c r="Z575" s="2"/>
      <c r="AA575" s="77" t="str">
        <f t="shared" si="88"/>
        <v>Open (Progress)</v>
      </c>
      <c r="AB575" s="77">
        <f t="shared" si="91"/>
        <v>2018</v>
      </c>
      <c r="AC575" s="77" t="str">
        <f>IFERROR(VLOOKUP(IF($P575="","",MONTH($I575)),List!$I:$J,2,0),"")</f>
        <v>Desember</v>
      </c>
      <c r="AD575" s="77" t="str">
        <f>IFERROR(VLOOKUP(F575,List!$D:$E,2,0),"")</f>
        <v>Tinjauan Manajemen</v>
      </c>
      <c r="AE575" s="78">
        <f t="shared" si="92"/>
        <v>0</v>
      </c>
      <c r="AF575" s="77" t="str">
        <f t="shared" si="93"/>
        <v>All</v>
      </c>
      <c r="AG575" s="77" t="str">
        <f t="shared" si="94"/>
        <v/>
      </c>
    </row>
    <row r="576" spans="1:33" s="72" customFormat="1" ht="99.75" x14ac:dyDescent="0.2">
      <c r="A576" s="67">
        <f t="shared" si="89"/>
        <v>571</v>
      </c>
      <c r="B576" s="76">
        <f>COUNTIF($F$6:$F576,$F576)</f>
        <v>5</v>
      </c>
      <c r="C576" s="76" t="str">
        <f t="shared" si="90"/>
        <v>5TM</v>
      </c>
      <c r="D576" s="76">
        <f>COUNTIF($H$6:$H576,$H576)</f>
        <v>19</v>
      </c>
      <c r="E576" s="76" t="str">
        <f t="shared" si="95"/>
        <v>19PPIC</v>
      </c>
      <c r="F576" s="2" t="s">
        <v>52</v>
      </c>
      <c r="G576" s="22"/>
      <c r="H576" s="2" t="s">
        <v>20</v>
      </c>
      <c r="I576" s="3">
        <v>43446</v>
      </c>
      <c r="J576" s="2" t="s">
        <v>112</v>
      </c>
      <c r="K576" s="2" t="s">
        <v>1977</v>
      </c>
      <c r="L576" s="4"/>
      <c r="M576" s="4"/>
      <c r="N576" s="4" t="s">
        <v>117</v>
      </c>
      <c r="O576" s="2" t="s">
        <v>1928</v>
      </c>
      <c r="P576" s="2" t="s">
        <v>79</v>
      </c>
      <c r="Q576" s="4"/>
      <c r="R576" s="102"/>
      <c r="S576" s="102"/>
      <c r="T576" s="3">
        <v>43476</v>
      </c>
      <c r="U576" s="3"/>
      <c r="V576" s="3"/>
      <c r="W576" s="3"/>
      <c r="X576" s="80" t="str">
        <f t="shared" si="86"/>
        <v/>
      </c>
      <c r="Y576" s="80" t="str">
        <f t="shared" si="87"/>
        <v>a</v>
      </c>
      <c r="Z576" s="2"/>
      <c r="AA576" s="77" t="str">
        <f t="shared" si="88"/>
        <v>Open (Progress)</v>
      </c>
      <c r="AB576" s="77">
        <f t="shared" si="91"/>
        <v>2018</v>
      </c>
      <c r="AC576" s="77" t="str">
        <f>IFERROR(VLOOKUP(IF($P576="","",MONTH($I576)),List!$I:$J,2,0),"")</f>
        <v>Desember</v>
      </c>
      <c r="AD576" s="77" t="str">
        <f>IFERROR(VLOOKUP(F576,List!$D:$E,2,0),"")</f>
        <v>Tinjauan Manajemen</v>
      </c>
      <c r="AE576" s="78">
        <f t="shared" si="92"/>
        <v>0</v>
      </c>
      <c r="AF576" s="77" t="str">
        <f t="shared" si="93"/>
        <v>All</v>
      </c>
      <c r="AG576" s="77" t="str">
        <f t="shared" si="94"/>
        <v/>
      </c>
    </row>
    <row r="577" spans="1:33" s="72" customFormat="1" ht="85.5" x14ac:dyDescent="0.2">
      <c r="A577" s="67">
        <f t="shared" si="89"/>
        <v>572</v>
      </c>
      <c r="B577" s="76">
        <f>COUNTIF($F$6:$F577,$F577)</f>
        <v>6</v>
      </c>
      <c r="C577" s="76" t="str">
        <f t="shared" si="90"/>
        <v>6TM</v>
      </c>
      <c r="D577" s="76">
        <f>COUNTIF($H$6:$H577,$H577)</f>
        <v>38</v>
      </c>
      <c r="E577" s="76" t="str">
        <f t="shared" si="95"/>
        <v>38Prod Copper</v>
      </c>
      <c r="F577" s="2" t="s">
        <v>52</v>
      </c>
      <c r="G577" s="22"/>
      <c r="H577" s="2" t="s">
        <v>22</v>
      </c>
      <c r="I577" s="3">
        <v>43446</v>
      </c>
      <c r="J577" s="2" t="s">
        <v>112</v>
      </c>
      <c r="K577" s="2" t="s">
        <v>1977</v>
      </c>
      <c r="L577" s="4"/>
      <c r="M577" s="4"/>
      <c r="N577" s="4" t="s">
        <v>118</v>
      </c>
      <c r="O577" s="2" t="s">
        <v>1928</v>
      </c>
      <c r="P577" s="2" t="s">
        <v>80</v>
      </c>
      <c r="Q577" s="4"/>
      <c r="R577" s="102"/>
      <c r="S577" s="102"/>
      <c r="T577" s="3">
        <v>43476</v>
      </c>
      <c r="U577" s="3"/>
      <c r="V577" s="3"/>
      <c r="W577" s="3"/>
      <c r="X577" s="80" t="str">
        <f t="shared" si="86"/>
        <v/>
      </c>
      <c r="Y577" s="80" t="str">
        <f t="shared" si="87"/>
        <v>a</v>
      </c>
      <c r="Z577" s="2"/>
      <c r="AA577" s="77" t="str">
        <f t="shared" si="88"/>
        <v>Open (Progress)</v>
      </c>
      <c r="AB577" s="77">
        <f t="shared" si="91"/>
        <v>2018</v>
      </c>
      <c r="AC577" s="77" t="str">
        <f>IFERROR(VLOOKUP(IF($P577="","",MONTH($I577)),List!$I:$J,2,0),"")</f>
        <v>Desember</v>
      </c>
      <c r="AD577" s="77" t="str">
        <f>IFERROR(VLOOKUP(F577,List!$D:$E,2,0),"")</f>
        <v>Tinjauan Manajemen</v>
      </c>
      <c r="AE577" s="78">
        <f t="shared" si="92"/>
        <v>0</v>
      </c>
      <c r="AF577" s="77" t="str">
        <f t="shared" si="93"/>
        <v>All</v>
      </c>
      <c r="AG577" s="77" t="str">
        <f t="shared" si="94"/>
        <v/>
      </c>
    </row>
    <row r="578" spans="1:33" s="72" customFormat="1" ht="99.75" x14ac:dyDescent="0.2">
      <c r="A578" s="67">
        <f t="shared" si="89"/>
        <v>573</v>
      </c>
      <c r="B578" s="76">
        <f>COUNTIF($F$6:$F578,$F578)</f>
        <v>7</v>
      </c>
      <c r="C578" s="76" t="str">
        <f t="shared" si="90"/>
        <v>7TM</v>
      </c>
      <c r="D578" s="76">
        <f>COUNTIF($H$6:$H578,$H578)</f>
        <v>39</v>
      </c>
      <c r="E578" s="76" t="str">
        <f t="shared" si="95"/>
        <v>39Prod Copper</v>
      </c>
      <c r="F578" s="2" t="s">
        <v>52</v>
      </c>
      <c r="G578" s="22"/>
      <c r="H578" s="2" t="s">
        <v>22</v>
      </c>
      <c r="I578" s="3">
        <v>43446</v>
      </c>
      <c r="J578" s="2" t="s">
        <v>112</v>
      </c>
      <c r="K578" s="2" t="s">
        <v>1977</v>
      </c>
      <c r="L578" s="4"/>
      <c r="M578" s="4"/>
      <c r="N578" s="4" t="s">
        <v>119</v>
      </c>
      <c r="O578" s="2" t="s">
        <v>1928</v>
      </c>
      <c r="P578" s="2" t="s">
        <v>81</v>
      </c>
      <c r="Q578" s="4"/>
      <c r="R578" s="102"/>
      <c r="S578" s="102"/>
      <c r="T578" s="3">
        <v>43476</v>
      </c>
      <c r="U578" s="3"/>
      <c r="V578" s="3"/>
      <c r="W578" s="3"/>
      <c r="X578" s="80" t="str">
        <f t="shared" si="86"/>
        <v/>
      </c>
      <c r="Y578" s="80" t="str">
        <f t="shared" si="87"/>
        <v>a</v>
      </c>
      <c r="Z578" s="2"/>
      <c r="AA578" s="77" t="str">
        <f t="shared" si="88"/>
        <v>Open (Progress)</v>
      </c>
      <c r="AB578" s="77">
        <f t="shared" si="91"/>
        <v>2018</v>
      </c>
      <c r="AC578" s="77" t="str">
        <f>IFERROR(VLOOKUP(IF($P578="","",MONTH($I578)),List!$I:$J,2,0),"")</f>
        <v>Desember</v>
      </c>
      <c r="AD578" s="77" t="str">
        <f>IFERROR(VLOOKUP(F578,List!$D:$E,2,0),"")</f>
        <v>Tinjauan Manajemen</v>
      </c>
      <c r="AE578" s="78">
        <f t="shared" si="92"/>
        <v>0</v>
      </c>
      <c r="AF578" s="77" t="str">
        <f t="shared" si="93"/>
        <v>All</v>
      </c>
      <c r="AG578" s="77" t="str">
        <f t="shared" si="94"/>
        <v/>
      </c>
    </row>
    <row r="579" spans="1:33" s="72" customFormat="1" ht="99.75" x14ac:dyDescent="0.2">
      <c r="A579" s="67">
        <f t="shared" si="89"/>
        <v>574</v>
      </c>
      <c r="B579" s="76">
        <f>COUNTIF($F$6:$F579,$F579)</f>
        <v>8</v>
      </c>
      <c r="C579" s="76" t="str">
        <f t="shared" si="90"/>
        <v>8TM</v>
      </c>
      <c r="D579" s="76">
        <f>COUNTIF($H$6:$H579,$H579)</f>
        <v>40</v>
      </c>
      <c r="E579" s="76" t="str">
        <f t="shared" si="95"/>
        <v>40Prod Copper</v>
      </c>
      <c r="F579" s="2" t="s">
        <v>52</v>
      </c>
      <c r="G579" s="22"/>
      <c r="H579" s="2" t="s">
        <v>22</v>
      </c>
      <c r="I579" s="3">
        <v>43446</v>
      </c>
      <c r="J579" s="2" t="s">
        <v>112</v>
      </c>
      <c r="K579" s="2" t="s">
        <v>1977</v>
      </c>
      <c r="L579" s="4"/>
      <c r="M579" s="4"/>
      <c r="N579" s="4" t="s">
        <v>120</v>
      </c>
      <c r="O579" s="2" t="s">
        <v>1928</v>
      </c>
      <c r="P579" s="2" t="s">
        <v>82</v>
      </c>
      <c r="Q579" s="4"/>
      <c r="R579" s="102"/>
      <c r="S579" s="102"/>
      <c r="T579" s="3">
        <v>43476</v>
      </c>
      <c r="U579" s="3"/>
      <c r="V579" s="3"/>
      <c r="W579" s="3"/>
      <c r="X579" s="80" t="str">
        <f t="shared" si="86"/>
        <v/>
      </c>
      <c r="Y579" s="80" t="str">
        <f t="shared" si="87"/>
        <v>a</v>
      </c>
      <c r="Z579" s="2"/>
      <c r="AA579" s="77" t="str">
        <f t="shared" si="88"/>
        <v>Open (Progress)</v>
      </c>
      <c r="AB579" s="77">
        <f t="shared" si="91"/>
        <v>2018</v>
      </c>
      <c r="AC579" s="77" t="str">
        <f>IFERROR(VLOOKUP(IF($P579="","",MONTH($I579)),List!$I:$J,2,0),"")</f>
        <v>Desember</v>
      </c>
      <c r="AD579" s="77" t="str">
        <f>IFERROR(VLOOKUP(F579,List!$D:$E,2,0),"")</f>
        <v>Tinjauan Manajemen</v>
      </c>
      <c r="AE579" s="78">
        <f t="shared" si="92"/>
        <v>0</v>
      </c>
      <c r="AF579" s="77" t="str">
        <f t="shared" si="93"/>
        <v>All</v>
      </c>
      <c r="AG579" s="77" t="str">
        <f t="shared" si="94"/>
        <v/>
      </c>
    </row>
    <row r="580" spans="1:33" s="72" customFormat="1" ht="114" x14ac:dyDescent="0.2">
      <c r="A580" s="67">
        <f t="shared" si="89"/>
        <v>575</v>
      </c>
      <c r="B580" s="76">
        <f>COUNTIF($F$6:$F580,$F580)</f>
        <v>9</v>
      </c>
      <c r="C580" s="76" t="str">
        <f t="shared" si="90"/>
        <v>9TM</v>
      </c>
      <c r="D580" s="76">
        <f>COUNTIF($H$6:$H580,$H580)</f>
        <v>48</v>
      </c>
      <c r="E580" s="76" t="str">
        <f t="shared" si="95"/>
        <v>48Prod Assembling LV</v>
      </c>
      <c r="F580" s="2" t="s">
        <v>52</v>
      </c>
      <c r="G580" s="22"/>
      <c r="H580" s="2" t="s">
        <v>23</v>
      </c>
      <c r="I580" s="3">
        <v>43446</v>
      </c>
      <c r="J580" s="2" t="s">
        <v>112</v>
      </c>
      <c r="K580" s="2" t="s">
        <v>1977</v>
      </c>
      <c r="L580" s="4"/>
      <c r="M580" s="4"/>
      <c r="N580" s="4" t="s">
        <v>121</v>
      </c>
      <c r="O580" s="2" t="s">
        <v>1928</v>
      </c>
      <c r="P580" s="2" t="s">
        <v>83</v>
      </c>
      <c r="Q580" s="4"/>
      <c r="R580" s="102"/>
      <c r="S580" s="102"/>
      <c r="T580" s="3">
        <v>43476</v>
      </c>
      <c r="U580" s="3"/>
      <c r="V580" s="3"/>
      <c r="W580" s="3"/>
      <c r="X580" s="80" t="str">
        <f t="shared" si="86"/>
        <v/>
      </c>
      <c r="Y580" s="80" t="str">
        <f t="shared" si="87"/>
        <v>a</v>
      </c>
      <c r="Z580" s="2"/>
      <c r="AA580" s="77" t="str">
        <f t="shared" si="88"/>
        <v>Open (Progress)</v>
      </c>
      <c r="AB580" s="77">
        <f t="shared" si="91"/>
        <v>2018</v>
      </c>
      <c r="AC580" s="77" t="str">
        <f>IFERROR(VLOOKUP(IF($P580="","",MONTH($I580)),List!$I:$J,2,0),"")</f>
        <v>Desember</v>
      </c>
      <c r="AD580" s="77" t="str">
        <f>IFERROR(VLOOKUP(F580,List!$D:$E,2,0),"")</f>
        <v>Tinjauan Manajemen</v>
      </c>
      <c r="AE580" s="78">
        <f t="shared" si="92"/>
        <v>0</v>
      </c>
      <c r="AF580" s="77" t="str">
        <f t="shared" si="93"/>
        <v>All</v>
      </c>
      <c r="AG580" s="77" t="str">
        <f t="shared" si="94"/>
        <v/>
      </c>
    </row>
    <row r="581" spans="1:33" s="72" customFormat="1" ht="99.75" x14ac:dyDescent="0.2">
      <c r="A581" s="67">
        <f t="shared" si="89"/>
        <v>576</v>
      </c>
      <c r="B581" s="76">
        <f>COUNTIF($F$6:$F581,$F581)</f>
        <v>10</v>
      </c>
      <c r="C581" s="76" t="str">
        <f t="shared" si="90"/>
        <v>10TM</v>
      </c>
      <c r="D581" s="76">
        <f>COUNTIF($H$6:$H581,$H581)</f>
        <v>49</v>
      </c>
      <c r="E581" s="76" t="str">
        <f t="shared" si="95"/>
        <v>49Prod Assembling LV</v>
      </c>
      <c r="F581" s="2" t="s">
        <v>52</v>
      </c>
      <c r="G581" s="22"/>
      <c r="H581" s="2" t="s">
        <v>23</v>
      </c>
      <c r="I581" s="3">
        <v>43446</v>
      </c>
      <c r="J581" s="2" t="s">
        <v>112</v>
      </c>
      <c r="K581" s="2" t="s">
        <v>1977</v>
      </c>
      <c r="L581" s="4"/>
      <c r="M581" s="4"/>
      <c r="N581" s="4" t="s">
        <v>122</v>
      </c>
      <c r="O581" s="2" t="s">
        <v>1928</v>
      </c>
      <c r="P581" s="2" t="s">
        <v>84</v>
      </c>
      <c r="Q581" s="4"/>
      <c r="R581" s="102"/>
      <c r="S581" s="102"/>
      <c r="T581" s="3">
        <v>43476</v>
      </c>
      <c r="U581" s="3"/>
      <c r="V581" s="3"/>
      <c r="W581" s="3"/>
      <c r="X581" s="80" t="str">
        <f t="shared" si="86"/>
        <v/>
      </c>
      <c r="Y581" s="80" t="str">
        <f t="shared" si="87"/>
        <v>a</v>
      </c>
      <c r="Z581" s="2"/>
      <c r="AA581" s="77" t="str">
        <f t="shared" si="88"/>
        <v>Open (Progress)</v>
      </c>
      <c r="AB581" s="77">
        <f t="shared" si="91"/>
        <v>2018</v>
      </c>
      <c r="AC581" s="77" t="str">
        <f>IFERROR(VLOOKUP(IF($P581="","",MONTH($I581)),List!$I:$J,2,0),"")</f>
        <v>Desember</v>
      </c>
      <c r="AD581" s="77" t="str">
        <f>IFERROR(VLOOKUP(F581,List!$D:$E,2,0),"")</f>
        <v>Tinjauan Manajemen</v>
      </c>
      <c r="AE581" s="78">
        <f t="shared" si="92"/>
        <v>0</v>
      </c>
      <c r="AF581" s="77" t="str">
        <f t="shared" si="93"/>
        <v>All</v>
      </c>
      <c r="AG581" s="77" t="str">
        <f t="shared" si="94"/>
        <v/>
      </c>
    </row>
    <row r="582" spans="1:33" s="72" customFormat="1" ht="99.75" x14ac:dyDescent="0.2">
      <c r="A582" s="67">
        <f t="shared" si="89"/>
        <v>577</v>
      </c>
      <c r="B582" s="76">
        <f>COUNTIF($F$6:$F582,$F582)</f>
        <v>11</v>
      </c>
      <c r="C582" s="76" t="str">
        <f t="shared" si="90"/>
        <v>11TM</v>
      </c>
      <c r="D582" s="76">
        <f>COUNTIF($H$6:$H582,$H582)</f>
        <v>50</v>
      </c>
      <c r="E582" s="76" t="str">
        <f t="shared" si="95"/>
        <v>50Prod Assembling LV</v>
      </c>
      <c r="F582" s="2" t="s">
        <v>52</v>
      </c>
      <c r="G582" s="22"/>
      <c r="H582" s="2" t="s">
        <v>23</v>
      </c>
      <c r="I582" s="3">
        <v>43446</v>
      </c>
      <c r="J582" s="2" t="s">
        <v>112</v>
      </c>
      <c r="K582" s="2" t="s">
        <v>1977</v>
      </c>
      <c r="L582" s="4"/>
      <c r="M582" s="4"/>
      <c r="N582" s="4" t="s">
        <v>123</v>
      </c>
      <c r="O582" s="2" t="s">
        <v>1928</v>
      </c>
      <c r="P582" s="2" t="s">
        <v>85</v>
      </c>
      <c r="Q582" s="4"/>
      <c r="R582" s="102"/>
      <c r="S582" s="102"/>
      <c r="T582" s="3">
        <v>43476</v>
      </c>
      <c r="U582" s="3"/>
      <c r="V582" s="3"/>
      <c r="W582" s="3"/>
      <c r="X582" s="80" t="str">
        <f t="shared" ref="X582:X645" si="96">IF(W582="","",IF(W582&gt;0,"a",""))</f>
        <v/>
      </c>
      <c r="Y582" s="80" t="str">
        <f t="shared" ref="Y582:Y645" si="97">IF(P582="","",IF(W582&gt;0,"","a"))</f>
        <v>a</v>
      </c>
      <c r="Z582" s="2"/>
      <c r="AA582" s="77" t="str">
        <f t="shared" ref="AA582:AA645" si="98">IF($P582="","",IF(COUNT($T582:$W582)=0,"Belum Ada Tanggal Target",IF(W582&gt;0,"Close",IF(COUNTA($T582:$V582)=1,"Open (Progress)",IF(COUNTA($T582:$V582)=2,"Reschedule 1x",IF(COUNTA($T582:$V582)=3,"Reschedule 2x"))))))</f>
        <v>Open (Progress)</v>
      </c>
      <c r="AB582" s="77">
        <f t="shared" si="91"/>
        <v>2018</v>
      </c>
      <c r="AC582" s="77" t="str">
        <f>IFERROR(VLOOKUP(IF($P582="","",MONTH($I582)),List!$I:$J,2,0),"")</f>
        <v>Desember</v>
      </c>
      <c r="AD582" s="77" t="str">
        <f>IFERROR(VLOOKUP(F582,List!$D:$E,2,0),"")</f>
        <v>Tinjauan Manajemen</v>
      </c>
      <c r="AE582" s="78">
        <f t="shared" si="92"/>
        <v>0</v>
      </c>
      <c r="AF582" s="77" t="str">
        <f t="shared" si="93"/>
        <v>All</v>
      </c>
      <c r="AG582" s="77" t="str">
        <f t="shared" si="94"/>
        <v/>
      </c>
    </row>
    <row r="583" spans="1:33" s="72" customFormat="1" ht="85.5" x14ac:dyDescent="0.2">
      <c r="A583" s="67">
        <f t="shared" si="89"/>
        <v>578</v>
      </c>
      <c r="B583" s="76">
        <f>COUNTIF($F$6:$F583,$F583)</f>
        <v>12</v>
      </c>
      <c r="C583" s="76" t="str">
        <f t="shared" si="90"/>
        <v>12TM</v>
      </c>
      <c r="D583" s="76">
        <f>COUNTIF($H$6:$H583,$H583)</f>
        <v>51</v>
      </c>
      <c r="E583" s="76" t="str">
        <f t="shared" si="95"/>
        <v>51Prod Assembling LV</v>
      </c>
      <c r="F583" s="2" t="s">
        <v>52</v>
      </c>
      <c r="G583" s="22"/>
      <c r="H583" s="2" t="s">
        <v>23</v>
      </c>
      <c r="I583" s="3">
        <v>43446</v>
      </c>
      <c r="J583" s="2" t="s">
        <v>112</v>
      </c>
      <c r="K583" s="2" t="s">
        <v>1977</v>
      </c>
      <c r="L583" s="4"/>
      <c r="M583" s="4"/>
      <c r="N583" s="4" t="s">
        <v>124</v>
      </c>
      <c r="O583" s="2" t="s">
        <v>1928</v>
      </c>
      <c r="P583" s="2" t="s">
        <v>86</v>
      </c>
      <c r="Q583" s="4"/>
      <c r="R583" s="102"/>
      <c r="S583" s="102"/>
      <c r="T583" s="3">
        <v>43476</v>
      </c>
      <c r="U583" s="3"/>
      <c r="V583" s="3"/>
      <c r="W583" s="3"/>
      <c r="X583" s="80" t="str">
        <f t="shared" si="96"/>
        <v/>
      </c>
      <c r="Y583" s="80" t="str">
        <f t="shared" si="97"/>
        <v>a</v>
      </c>
      <c r="Z583" s="2"/>
      <c r="AA583" s="77" t="str">
        <f t="shared" si="98"/>
        <v>Open (Progress)</v>
      </c>
      <c r="AB583" s="77">
        <f t="shared" si="91"/>
        <v>2018</v>
      </c>
      <c r="AC583" s="77" t="str">
        <f>IFERROR(VLOOKUP(IF($P583="","",MONTH($I583)),List!$I:$J,2,0),"")</f>
        <v>Desember</v>
      </c>
      <c r="AD583" s="77" t="str">
        <f>IFERROR(VLOOKUP(F583,List!$D:$E,2,0),"")</f>
        <v>Tinjauan Manajemen</v>
      </c>
      <c r="AE583" s="78">
        <f t="shared" si="92"/>
        <v>0</v>
      </c>
      <c r="AF583" s="77" t="str">
        <f t="shared" si="93"/>
        <v>All</v>
      </c>
      <c r="AG583" s="77" t="str">
        <f t="shared" si="94"/>
        <v/>
      </c>
    </row>
    <row r="584" spans="1:33" s="72" customFormat="1" ht="85.5" x14ac:dyDescent="0.2">
      <c r="A584" s="67">
        <f t="shared" ref="A584:A608" si="99">A583+1</f>
        <v>579</v>
      </c>
      <c r="B584" s="76">
        <f>COUNTIF($F$6:$F584,$F584)</f>
        <v>13</v>
      </c>
      <c r="C584" s="76" t="str">
        <f t="shared" si="90"/>
        <v>13TM</v>
      </c>
      <c r="D584" s="76">
        <f>COUNTIF($H$6:$H584,$H584)</f>
        <v>52</v>
      </c>
      <c r="E584" s="76" t="str">
        <f t="shared" si="95"/>
        <v>52Prod Assembling LV</v>
      </c>
      <c r="F584" s="2" t="s">
        <v>52</v>
      </c>
      <c r="G584" s="22"/>
      <c r="H584" s="2" t="s">
        <v>23</v>
      </c>
      <c r="I584" s="3">
        <v>43446</v>
      </c>
      <c r="J584" s="2" t="s">
        <v>112</v>
      </c>
      <c r="K584" s="2" t="s">
        <v>1977</v>
      </c>
      <c r="L584" s="4"/>
      <c r="M584" s="4"/>
      <c r="N584" s="4" t="s">
        <v>125</v>
      </c>
      <c r="O584" s="2" t="s">
        <v>1928</v>
      </c>
      <c r="P584" s="2" t="s">
        <v>87</v>
      </c>
      <c r="Q584" s="4"/>
      <c r="R584" s="102"/>
      <c r="S584" s="102"/>
      <c r="T584" s="3">
        <v>43476</v>
      </c>
      <c r="U584" s="3"/>
      <c r="V584" s="3"/>
      <c r="W584" s="3"/>
      <c r="X584" s="80" t="str">
        <f t="shared" si="96"/>
        <v/>
      </c>
      <c r="Y584" s="80" t="str">
        <f t="shared" si="97"/>
        <v>a</v>
      </c>
      <c r="Z584" s="2"/>
      <c r="AA584" s="77" t="str">
        <f t="shared" si="98"/>
        <v>Open (Progress)</v>
      </c>
      <c r="AB584" s="77">
        <f t="shared" si="91"/>
        <v>2018</v>
      </c>
      <c r="AC584" s="77" t="str">
        <f>IFERROR(VLOOKUP(IF($P584="","",MONTH($I584)),List!$I:$J,2,0),"")</f>
        <v>Desember</v>
      </c>
      <c r="AD584" s="77" t="str">
        <f>IFERROR(VLOOKUP(F584,List!$D:$E,2,0),"")</f>
        <v>Tinjauan Manajemen</v>
      </c>
      <c r="AE584" s="78">
        <f t="shared" si="92"/>
        <v>0</v>
      </c>
      <c r="AF584" s="77" t="str">
        <f t="shared" si="93"/>
        <v>All</v>
      </c>
      <c r="AG584" s="77" t="str">
        <f t="shared" si="94"/>
        <v/>
      </c>
    </row>
    <row r="585" spans="1:33" s="72" customFormat="1" ht="114" x14ac:dyDescent="0.2">
      <c r="A585" s="67">
        <f t="shared" si="99"/>
        <v>580</v>
      </c>
      <c r="B585" s="76">
        <f>COUNTIF($F$6:$F585,$F585)</f>
        <v>14</v>
      </c>
      <c r="C585" s="76" t="str">
        <f t="shared" si="90"/>
        <v>14TM</v>
      </c>
      <c r="D585" s="76">
        <f>COUNTIF($H$6:$H585,$H585)</f>
        <v>10</v>
      </c>
      <c r="E585" s="76" t="str">
        <f t="shared" si="95"/>
        <v>10Prod Assembling MV/HV</v>
      </c>
      <c r="F585" s="2" t="s">
        <v>52</v>
      </c>
      <c r="G585" s="22"/>
      <c r="H585" s="2" t="s">
        <v>24</v>
      </c>
      <c r="I585" s="3">
        <v>43446</v>
      </c>
      <c r="J585" s="2" t="s">
        <v>112</v>
      </c>
      <c r="K585" s="2" t="s">
        <v>1977</v>
      </c>
      <c r="L585" s="4"/>
      <c r="M585" s="4"/>
      <c r="N585" s="4" t="s">
        <v>126</v>
      </c>
      <c r="O585" s="2" t="s">
        <v>1928</v>
      </c>
      <c r="P585" s="2" t="s">
        <v>88</v>
      </c>
      <c r="Q585" s="4" t="s">
        <v>152</v>
      </c>
      <c r="R585" s="102" t="s">
        <v>153</v>
      </c>
      <c r="S585" s="102" t="s">
        <v>166</v>
      </c>
      <c r="T585" s="3">
        <v>43496</v>
      </c>
      <c r="U585" s="3"/>
      <c r="V585" s="3"/>
      <c r="W585" s="3">
        <v>43521</v>
      </c>
      <c r="X585" s="80" t="str">
        <f t="shared" si="96"/>
        <v>a</v>
      </c>
      <c r="Y585" s="80" t="str">
        <f t="shared" si="97"/>
        <v/>
      </c>
      <c r="Z585" s="2"/>
      <c r="AA585" s="77" t="str">
        <f t="shared" si="98"/>
        <v>Close</v>
      </c>
      <c r="AB585" s="77">
        <f t="shared" si="91"/>
        <v>2018</v>
      </c>
      <c r="AC585" s="77" t="str">
        <f>IFERROR(VLOOKUP(IF($P585="","",MONTH($I585)),List!$I:$J,2,0),"")</f>
        <v>Desember</v>
      </c>
      <c r="AD585" s="77" t="str">
        <f>IFERROR(VLOOKUP(F585,List!$D:$E,2,0),"")</f>
        <v>Tinjauan Manajemen</v>
      </c>
      <c r="AE585" s="78">
        <f t="shared" si="92"/>
        <v>1</v>
      </c>
      <c r="AF585" s="77" t="str">
        <f t="shared" si="93"/>
        <v>All</v>
      </c>
      <c r="AG585" s="77" t="str">
        <f t="shared" si="94"/>
        <v>Open (Progress)</v>
      </c>
    </row>
    <row r="586" spans="1:33" s="72" customFormat="1" ht="114" x14ac:dyDescent="0.2">
      <c r="A586" s="67">
        <f t="shared" si="99"/>
        <v>581</v>
      </c>
      <c r="B586" s="76">
        <f>COUNTIF($F$6:$F586,$F586)</f>
        <v>15</v>
      </c>
      <c r="C586" s="76" t="str">
        <f t="shared" si="90"/>
        <v>15TM</v>
      </c>
      <c r="D586" s="76">
        <f>COUNTIF($H$6:$H586,$H586)</f>
        <v>11</v>
      </c>
      <c r="E586" s="76" t="str">
        <f t="shared" si="95"/>
        <v>11Prod Assembling MV/HV</v>
      </c>
      <c r="F586" s="2" t="s">
        <v>52</v>
      </c>
      <c r="G586" s="22"/>
      <c r="H586" s="2" t="s">
        <v>24</v>
      </c>
      <c r="I586" s="3">
        <v>43446</v>
      </c>
      <c r="J586" s="2" t="s">
        <v>112</v>
      </c>
      <c r="K586" s="2" t="s">
        <v>1977</v>
      </c>
      <c r="L586" s="4"/>
      <c r="M586" s="4"/>
      <c r="N586" s="4" t="s">
        <v>127</v>
      </c>
      <c r="O586" s="2" t="s">
        <v>1928</v>
      </c>
      <c r="P586" s="2" t="s">
        <v>89</v>
      </c>
      <c r="Q586" s="4"/>
      <c r="R586" s="102"/>
      <c r="S586" s="102"/>
      <c r="T586" s="3">
        <v>43476</v>
      </c>
      <c r="U586" s="3"/>
      <c r="V586" s="3"/>
      <c r="W586" s="3"/>
      <c r="X586" s="80" t="str">
        <f t="shared" si="96"/>
        <v/>
      </c>
      <c r="Y586" s="80" t="str">
        <f t="shared" si="97"/>
        <v>a</v>
      </c>
      <c r="Z586" s="2"/>
      <c r="AA586" s="77" t="str">
        <f t="shared" si="98"/>
        <v>Open (Progress)</v>
      </c>
      <c r="AB586" s="77">
        <f t="shared" si="91"/>
        <v>2018</v>
      </c>
      <c r="AC586" s="77" t="str">
        <f>IFERROR(VLOOKUP(IF($P586="","",MONTH($I586)),List!$I:$J,2,0),"")</f>
        <v>Desember</v>
      </c>
      <c r="AD586" s="77" t="str">
        <f>IFERROR(VLOOKUP(F586,List!$D:$E,2,0),"")</f>
        <v>Tinjauan Manajemen</v>
      </c>
      <c r="AE586" s="78">
        <f t="shared" si="92"/>
        <v>0</v>
      </c>
      <c r="AF586" s="77" t="str">
        <f t="shared" si="93"/>
        <v>All</v>
      </c>
      <c r="AG586" s="77" t="str">
        <f t="shared" si="94"/>
        <v/>
      </c>
    </row>
    <row r="587" spans="1:33" s="72" customFormat="1" ht="114" x14ac:dyDescent="0.2">
      <c r="A587" s="67">
        <f t="shared" si="99"/>
        <v>582</v>
      </c>
      <c r="B587" s="76">
        <f>COUNTIF($F$6:$F587,$F587)</f>
        <v>16</v>
      </c>
      <c r="C587" s="76" t="str">
        <f t="shared" si="90"/>
        <v>16TM</v>
      </c>
      <c r="D587" s="76">
        <f>COUNTIF($H$6:$H587,$H587)</f>
        <v>12</v>
      </c>
      <c r="E587" s="76" t="str">
        <f t="shared" si="95"/>
        <v>12Prod Assembling MV/HV</v>
      </c>
      <c r="F587" s="2" t="s">
        <v>52</v>
      </c>
      <c r="G587" s="22"/>
      <c r="H587" s="2" t="s">
        <v>24</v>
      </c>
      <c r="I587" s="3">
        <v>43446</v>
      </c>
      <c r="J587" s="2" t="s">
        <v>112</v>
      </c>
      <c r="K587" s="2" t="s">
        <v>1977</v>
      </c>
      <c r="L587" s="4"/>
      <c r="M587" s="4"/>
      <c r="N587" s="4" t="s">
        <v>128</v>
      </c>
      <c r="O587" s="2" t="s">
        <v>1928</v>
      </c>
      <c r="P587" s="2" t="s">
        <v>90</v>
      </c>
      <c r="Q587" s="4" t="s">
        <v>154</v>
      </c>
      <c r="R587" s="102" t="s">
        <v>155</v>
      </c>
      <c r="S587" s="102" t="s">
        <v>167</v>
      </c>
      <c r="T587" s="3">
        <v>43496</v>
      </c>
      <c r="U587" s="3"/>
      <c r="V587" s="3"/>
      <c r="W587" s="3">
        <v>43521</v>
      </c>
      <c r="X587" s="80" t="str">
        <f t="shared" si="96"/>
        <v>a</v>
      </c>
      <c r="Y587" s="80" t="str">
        <f t="shared" si="97"/>
        <v/>
      </c>
      <c r="Z587" s="2"/>
      <c r="AA587" s="77" t="str">
        <f t="shared" si="98"/>
        <v>Close</v>
      </c>
      <c r="AB587" s="77">
        <f t="shared" si="91"/>
        <v>2018</v>
      </c>
      <c r="AC587" s="77" t="str">
        <f>IFERROR(VLOOKUP(IF($P587="","",MONTH($I587)),List!$I:$J,2,0),"")</f>
        <v>Desember</v>
      </c>
      <c r="AD587" s="77" t="str">
        <f>IFERROR(VLOOKUP(F587,List!$D:$E,2,0),"")</f>
        <v>Tinjauan Manajemen</v>
      </c>
      <c r="AE587" s="78">
        <f t="shared" si="92"/>
        <v>1</v>
      </c>
      <c r="AF587" s="77" t="str">
        <f t="shared" si="93"/>
        <v>All</v>
      </c>
      <c r="AG587" s="77" t="str">
        <f t="shared" si="94"/>
        <v>Open (Progress)</v>
      </c>
    </row>
    <row r="588" spans="1:33" s="72" customFormat="1" ht="94.5" x14ac:dyDescent="0.2">
      <c r="A588" s="67">
        <f t="shared" si="99"/>
        <v>583</v>
      </c>
      <c r="B588" s="76">
        <f>COUNTIF($F$6:$F588,$F588)</f>
        <v>17</v>
      </c>
      <c r="C588" s="76" t="str">
        <f t="shared" si="90"/>
        <v>17TM</v>
      </c>
      <c r="D588" s="76">
        <f>COUNTIF($H$6:$H588,$H588)</f>
        <v>13</v>
      </c>
      <c r="E588" s="76" t="str">
        <f t="shared" si="95"/>
        <v>13Prod Assembling MV/HV</v>
      </c>
      <c r="F588" s="2" t="s">
        <v>52</v>
      </c>
      <c r="G588" s="22"/>
      <c r="H588" s="2" t="s">
        <v>24</v>
      </c>
      <c r="I588" s="3">
        <v>43446</v>
      </c>
      <c r="J588" s="2" t="s">
        <v>112</v>
      </c>
      <c r="K588" s="2" t="s">
        <v>1977</v>
      </c>
      <c r="L588" s="4"/>
      <c r="M588" s="4"/>
      <c r="N588" s="4" t="s">
        <v>129</v>
      </c>
      <c r="O588" s="2" t="s">
        <v>1928</v>
      </c>
      <c r="P588" s="2" t="s">
        <v>91</v>
      </c>
      <c r="Q588" s="4"/>
      <c r="R588" s="102"/>
      <c r="S588" s="102"/>
      <c r="T588" s="3">
        <v>43476</v>
      </c>
      <c r="U588" s="3"/>
      <c r="V588" s="3"/>
      <c r="W588" s="3"/>
      <c r="X588" s="80" t="str">
        <f t="shared" si="96"/>
        <v/>
      </c>
      <c r="Y588" s="80" t="str">
        <f t="shared" si="97"/>
        <v>a</v>
      </c>
      <c r="Z588" s="2"/>
      <c r="AA588" s="77" t="str">
        <f t="shared" si="98"/>
        <v>Open (Progress)</v>
      </c>
      <c r="AB588" s="77">
        <f t="shared" si="91"/>
        <v>2018</v>
      </c>
      <c r="AC588" s="77" t="str">
        <f>IFERROR(VLOOKUP(IF($P588="","",MONTH($I588)),List!$I:$J,2,0),"")</f>
        <v>Desember</v>
      </c>
      <c r="AD588" s="77" t="str">
        <f>IFERROR(VLOOKUP(F588,List!$D:$E,2,0),"")</f>
        <v>Tinjauan Manajemen</v>
      </c>
      <c r="AE588" s="78">
        <f t="shared" si="92"/>
        <v>0</v>
      </c>
      <c r="AF588" s="77" t="str">
        <f t="shared" si="93"/>
        <v>All</v>
      </c>
      <c r="AG588" s="77" t="str">
        <f t="shared" si="94"/>
        <v/>
      </c>
    </row>
    <row r="589" spans="1:33" s="72" customFormat="1" ht="99.75" x14ac:dyDescent="0.2">
      <c r="A589" s="67">
        <f t="shared" si="99"/>
        <v>584</v>
      </c>
      <c r="B589" s="76">
        <f>COUNTIF($F$6:$F589,$F589)</f>
        <v>18</v>
      </c>
      <c r="C589" s="76" t="str">
        <f t="shared" si="90"/>
        <v>18TM</v>
      </c>
      <c r="D589" s="76">
        <f>COUNTIF($H$6:$H589,$H589)</f>
        <v>14</v>
      </c>
      <c r="E589" s="76" t="str">
        <f t="shared" si="95"/>
        <v>14Prod Assembling MV/HV</v>
      </c>
      <c r="F589" s="2" t="s">
        <v>52</v>
      </c>
      <c r="G589" s="22"/>
      <c r="H589" s="2" t="s">
        <v>24</v>
      </c>
      <c r="I589" s="3">
        <v>43446</v>
      </c>
      <c r="J589" s="2" t="s">
        <v>112</v>
      </c>
      <c r="K589" s="2" t="s">
        <v>1977</v>
      </c>
      <c r="L589" s="4"/>
      <c r="M589" s="4"/>
      <c r="N589" s="4" t="s">
        <v>130</v>
      </c>
      <c r="O589" s="2" t="s">
        <v>1928</v>
      </c>
      <c r="P589" s="2" t="s">
        <v>92</v>
      </c>
      <c r="Q589" s="4" t="s">
        <v>156</v>
      </c>
      <c r="R589" s="102" t="s">
        <v>157</v>
      </c>
      <c r="S589" s="102" t="s">
        <v>168</v>
      </c>
      <c r="T589" s="3">
        <v>43496</v>
      </c>
      <c r="U589" s="3"/>
      <c r="V589" s="3"/>
      <c r="W589" s="3">
        <v>43521</v>
      </c>
      <c r="X589" s="80" t="str">
        <f t="shared" si="96"/>
        <v>a</v>
      </c>
      <c r="Y589" s="80" t="str">
        <f t="shared" si="97"/>
        <v/>
      </c>
      <c r="Z589" s="2"/>
      <c r="AA589" s="77" t="str">
        <f t="shared" si="98"/>
        <v>Close</v>
      </c>
      <c r="AB589" s="77">
        <f t="shared" si="91"/>
        <v>2018</v>
      </c>
      <c r="AC589" s="77" t="str">
        <f>IFERROR(VLOOKUP(IF($P589="","",MONTH($I589)),List!$I:$J,2,0),"")</f>
        <v>Desember</v>
      </c>
      <c r="AD589" s="77" t="str">
        <f>IFERROR(VLOOKUP(F589,List!$D:$E,2,0),"")</f>
        <v>Tinjauan Manajemen</v>
      </c>
      <c r="AE589" s="78">
        <f t="shared" si="92"/>
        <v>1</v>
      </c>
      <c r="AF589" s="77" t="str">
        <f t="shared" si="93"/>
        <v>All</v>
      </c>
      <c r="AG589" s="77" t="str">
        <f t="shared" si="94"/>
        <v>Open (Progress)</v>
      </c>
    </row>
    <row r="590" spans="1:33" s="72" customFormat="1" ht="99.75" x14ac:dyDescent="0.2">
      <c r="A590" s="67">
        <f t="shared" si="99"/>
        <v>585</v>
      </c>
      <c r="B590" s="76">
        <f>COUNTIF($F$6:$F590,$F590)</f>
        <v>19</v>
      </c>
      <c r="C590" s="76" t="str">
        <f t="shared" si="90"/>
        <v>19TM</v>
      </c>
      <c r="D590" s="76">
        <f>COUNTIF($H$6:$H590,$H590)</f>
        <v>15</v>
      </c>
      <c r="E590" s="76" t="str">
        <f t="shared" si="95"/>
        <v>15Prod Assembling MV/HV</v>
      </c>
      <c r="F590" s="2" t="s">
        <v>52</v>
      </c>
      <c r="G590" s="22"/>
      <c r="H590" s="2" t="s">
        <v>24</v>
      </c>
      <c r="I590" s="3">
        <v>43446</v>
      </c>
      <c r="J590" s="2" t="s">
        <v>112</v>
      </c>
      <c r="K590" s="2" t="s">
        <v>1977</v>
      </c>
      <c r="L590" s="4"/>
      <c r="M590" s="4"/>
      <c r="N590" s="4" t="s">
        <v>131</v>
      </c>
      <c r="O590" s="2" t="s">
        <v>1928</v>
      </c>
      <c r="P590" s="2" t="s">
        <v>93</v>
      </c>
      <c r="Q590" s="4"/>
      <c r="R590" s="102"/>
      <c r="S590" s="102"/>
      <c r="T590" s="3">
        <v>43476</v>
      </c>
      <c r="U590" s="3"/>
      <c r="V590" s="3"/>
      <c r="W590" s="3"/>
      <c r="X590" s="80" t="str">
        <f t="shared" si="96"/>
        <v/>
      </c>
      <c r="Y590" s="80" t="str">
        <f t="shared" si="97"/>
        <v>a</v>
      </c>
      <c r="Z590" s="2"/>
      <c r="AA590" s="77" t="str">
        <f t="shared" si="98"/>
        <v>Open (Progress)</v>
      </c>
      <c r="AB590" s="77">
        <f t="shared" si="91"/>
        <v>2018</v>
      </c>
      <c r="AC590" s="77" t="str">
        <f>IFERROR(VLOOKUP(IF($P590="","",MONTH($I590)),List!$I:$J,2,0),"")</f>
        <v>Desember</v>
      </c>
      <c r="AD590" s="77" t="str">
        <f>IFERROR(VLOOKUP(F590,List!$D:$E,2,0),"")</f>
        <v>Tinjauan Manajemen</v>
      </c>
      <c r="AE590" s="78">
        <f t="shared" si="92"/>
        <v>0</v>
      </c>
      <c r="AF590" s="77" t="str">
        <f t="shared" si="93"/>
        <v>All</v>
      </c>
      <c r="AG590" s="77" t="str">
        <f t="shared" si="94"/>
        <v/>
      </c>
    </row>
    <row r="591" spans="1:33" s="72" customFormat="1" ht="99.75" x14ac:dyDescent="0.2">
      <c r="A591" s="67">
        <f t="shared" si="99"/>
        <v>586</v>
      </c>
      <c r="B591" s="76">
        <f>COUNTIF($F$6:$F591,$F591)</f>
        <v>20</v>
      </c>
      <c r="C591" s="76" t="str">
        <f t="shared" si="90"/>
        <v>20TM</v>
      </c>
      <c r="D591" s="76">
        <f>COUNTIF($H$6:$H591,$H591)</f>
        <v>90</v>
      </c>
      <c r="E591" s="76" t="str">
        <f t="shared" si="95"/>
        <v>90Gudang BJ</v>
      </c>
      <c r="F591" s="2" t="s">
        <v>52</v>
      </c>
      <c r="G591" s="22"/>
      <c r="H591" s="2" t="s">
        <v>26</v>
      </c>
      <c r="I591" s="3">
        <v>43446</v>
      </c>
      <c r="J591" s="2" t="s">
        <v>112</v>
      </c>
      <c r="K591" s="2" t="s">
        <v>1977</v>
      </c>
      <c r="L591" s="4"/>
      <c r="M591" s="4"/>
      <c r="N591" s="4" t="s">
        <v>132</v>
      </c>
      <c r="O591" s="2" t="s">
        <v>1928</v>
      </c>
      <c r="P591" s="2" t="s">
        <v>94</v>
      </c>
      <c r="Q591" s="4"/>
      <c r="R591" s="102"/>
      <c r="S591" s="102"/>
      <c r="T591" s="3">
        <v>43476</v>
      </c>
      <c r="U591" s="3"/>
      <c r="V591" s="3"/>
      <c r="W591" s="3"/>
      <c r="X591" s="80" t="str">
        <f t="shared" si="96"/>
        <v/>
      </c>
      <c r="Y591" s="80" t="str">
        <f t="shared" si="97"/>
        <v>a</v>
      </c>
      <c r="Z591" s="2"/>
      <c r="AA591" s="77" t="str">
        <f t="shared" si="98"/>
        <v>Open (Progress)</v>
      </c>
      <c r="AB591" s="77">
        <f t="shared" si="91"/>
        <v>2018</v>
      </c>
      <c r="AC591" s="77" t="str">
        <f>IFERROR(VLOOKUP(IF($P591="","",MONTH($I591)),List!$I:$J,2,0),"")</f>
        <v>Desember</v>
      </c>
      <c r="AD591" s="77" t="str">
        <f>IFERROR(VLOOKUP(F591,List!$D:$E,2,0),"")</f>
        <v>Tinjauan Manajemen</v>
      </c>
      <c r="AE591" s="78">
        <f t="shared" si="92"/>
        <v>0</v>
      </c>
      <c r="AF591" s="77" t="str">
        <f t="shared" si="93"/>
        <v>All</v>
      </c>
      <c r="AG591" s="77" t="str">
        <f t="shared" si="94"/>
        <v/>
      </c>
    </row>
    <row r="592" spans="1:33" s="72" customFormat="1" ht="85.5" x14ac:dyDescent="0.2">
      <c r="A592" s="67">
        <f t="shared" si="99"/>
        <v>587</v>
      </c>
      <c r="B592" s="76">
        <f>COUNTIF($F$6:$F592,$F592)</f>
        <v>21</v>
      </c>
      <c r="C592" s="76" t="str">
        <f t="shared" si="90"/>
        <v>21TM</v>
      </c>
      <c r="D592" s="76">
        <f>COUNTIF($H$6:$H592,$H592)</f>
        <v>91</v>
      </c>
      <c r="E592" s="76" t="str">
        <f t="shared" si="95"/>
        <v>91Gudang BJ</v>
      </c>
      <c r="F592" s="2" t="s">
        <v>52</v>
      </c>
      <c r="G592" s="22"/>
      <c r="H592" s="2" t="s">
        <v>26</v>
      </c>
      <c r="I592" s="3">
        <v>43446</v>
      </c>
      <c r="J592" s="2" t="s">
        <v>112</v>
      </c>
      <c r="K592" s="2" t="s">
        <v>1977</v>
      </c>
      <c r="L592" s="4"/>
      <c r="M592" s="4"/>
      <c r="N592" s="4" t="s">
        <v>133</v>
      </c>
      <c r="O592" s="2" t="s">
        <v>1928</v>
      </c>
      <c r="P592" s="2" t="s">
        <v>95</v>
      </c>
      <c r="Q592" s="4"/>
      <c r="R592" s="102"/>
      <c r="S592" s="102"/>
      <c r="T592" s="3">
        <v>43476</v>
      </c>
      <c r="U592" s="3"/>
      <c r="V592" s="3"/>
      <c r="W592" s="3"/>
      <c r="X592" s="80" t="str">
        <f t="shared" si="96"/>
        <v/>
      </c>
      <c r="Y592" s="80" t="str">
        <f t="shared" si="97"/>
        <v>a</v>
      </c>
      <c r="Z592" s="2"/>
      <c r="AA592" s="77" t="str">
        <f t="shared" si="98"/>
        <v>Open (Progress)</v>
      </c>
      <c r="AB592" s="77">
        <f t="shared" si="91"/>
        <v>2018</v>
      </c>
      <c r="AC592" s="77" t="str">
        <f>IFERROR(VLOOKUP(IF($P592="","",MONTH($I592)),List!$I:$J,2,0),"")</f>
        <v>Desember</v>
      </c>
      <c r="AD592" s="77" t="str">
        <f>IFERROR(VLOOKUP(F592,List!$D:$E,2,0),"")</f>
        <v>Tinjauan Manajemen</v>
      </c>
      <c r="AE592" s="78">
        <f t="shared" si="92"/>
        <v>0</v>
      </c>
      <c r="AF592" s="77" t="str">
        <f t="shared" si="93"/>
        <v>All</v>
      </c>
      <c r="AG592" s="77" t="str">
        <f t="shared" si="94"/>
        <v/>
      </c>
    </row>
    <row r="593" spans="1:33" s="72" customFormat="1" ht="71.25" x14ac:dyDescent="0.2">
      <c r="A593" s="67">
        <f t="shared" si="99"/>
        <v>588</v>
      </c>
      <c r="B593" s="76">
        <f>COUNTIF($F$6:$F593,$F593)</f>
        <v>22</v>
      </c>
      <c r="C593" s="76" t="str">
        <f t="shared" si="90"/>
        <v>22TM</v>
      </c>
      <c r="D593" s="76">
        <f>COUNTIF($H$6:$H593,$H593)</f>
        <v>8</v>
      </c>
      <c r="E593" s="76" t="str">
        <f t="shared" si="95"/>
        <v>8Marketing PLN</v>
      </c>
      <c r="F593" s="2" t="s">
        <v>52</v>
      </c>
      <c r="G593" s="22"/>
      <c r="H593" s="2" t="s">
        <v>27</v>
      </c>
      <c r="I593" s="3">
        <v>43446</v>
      </c>
      <c r="J593" s="2" t="s">
        <v>112</v>
      </c>
      <c r="K593" s="2" t="s">
        <v>1977</v>
      </c>
      <c r="L593" s="4"/>
      <c r="M593" s="4"/>
      <c r="N593" s="4" t="s">
        <v>134</v>
      </c>
      <c r="O593" s="2" t="s">
        <v>1928</v>
      </c>
      <c r="P593" s="2" t="s">
        <v>96</v>
      </c>
      <c r="Q593" s="4"/>
      <c r="R593" s="102"/>
      <c r="S593" s="102"/>
      <c r="T593" s="3">
        <v>43476</v>
      </c>
      <c r="U593" s="3"/>
      <c r="V593" s="3"/>
      <c r="W593" s="3"/>
      <c r="X593" s="80" t="str">
        <f t="shared" si="96"/>
        <v/>
      </c>
      <c r="Y593" s="80" t="str">
        <f t="shared" si="97"/>
        <v>a</v>
      </c>
      <c r="Z593" s="2"/>
      <c r="AA593" s="77" t="str">
        <f t="shared" si="98"/>
        <v>Open (Progress)</v>
      </c>
      <c r="AB593" s="77">
        <f t="shared" si="91"/>
        <v>2018</v>
      </c>
      <c r="AC593" s="77" t="str">
        <f>IFERROR(VLOOKUP(IF($P593="","",MONTH($I593)),List!$I:$J,2,0),"")</f>
        <v>Desember</v>
      </c>
      <c r="AD593" s="77" t="str">
        <f>IFERROR(VLOOKUP(F593,List!$D:$E,2,0),"")</f>
        <v>Tinjauan Manajemen</v>
      </c>
      <c r="AE593" s="78">
        <f t="shared" si="92"/>
        <v>0</v>
      </c>
      <c r="AF593" s="77" t="str">
        <f t="shared" si="93"/>
        <v>All</v>
      </c>
      <c r="AG593" s="77" t="str">
        <f t="shared" si="94"/>
        <v/>
      </c>
    </row>
    <row r="594" spans="1:33" s="72" customFormat="1" ht="85.5" x14ac:dyDescent="0.2">
      <c r="A594" s="67">
        <f t="shared" si="99"/>
        <v>589</v>
      </c>
      <c r="B594" s="76">
        <f>COUNTIF($F$6:$F594,$F594)</f>
        <v>23</v>
      </c>
      <c r="C594" s="76" t="str">
        <f t="shared" si="90"/>
        <v>23TM</v>
      </c>
      <c r="D594" s="76">
        <f>COUNTIF($H$6:$H594,$H594)</f>
        <v>9</v>
      </c>
      <c r="E594" s="76" t="str">
        <f t="shared" si="95"/>
        <v>9Marketing PLN</v>
      </c>
      <c r="F594" s="2" t="s">
        <v>52</v>
      </c>
      <c r="G594" s="22"/>
      <c r="H594" s="2" t="s">
        <v>27</v>
      </c>
      <c r="I594" s="3">
        <v>43446</v>
      </c>
      <c r="J594" s="2" t="s">
        <v>112</v>
      </c>
      <c r="K594" s="2" t="s">
        <v>1977</v>
      </c>
      <c r="L594" s="4"/>
      <c r="M594" s="4"/>
      <c r="N594" s="4" t="s">
        <v>135</v>
      </c>
      <c r="O594" s="2" t="s">
        <v>1928</v>
      </c>
      <c r="P594" s="2" t="s">
        <v>97</v>
      </c>
      <c r="Q594" s="4"/>
      <c r="R594" s="102"/>
      <c r="S594" s="102"/>
      <c r="T594" s="3">
        <v>43476</v>
      </c>
      <c r="U594" s="3"/>
      <c r="V594" s="3"/>
      <c r="W594" s="3"/>
      <c r="X594" s="80" t="str">
        <f t="shared" si="96"/>
        <v/>
      </c>
      <c r="Y594" s="80" t="str">
        <f t="shared" si="97"/>
        <v>a</v>
      </c>
      <c r="Z594" s="2"/>
      <c r="AA594" s="77" t="str">
        <f t="shared" si="98"/>
        <v>Open (Progress)</v>
      </c>
      <c r="AB594" s="77">
        <f t="shared" si="91"/>
        <v>2018</v>
      </c>
      <c r="AC594" s="77" t="str">
        <f>IFERROR(VLOOKUP(IF($P594="","",MONTH($I594)),List!$I:$J,2,0),"")</f>
        <v>Desember</v>
      </c>
      <c r="AD594" s="77" t="str">
        <f>IFERROR(VLOOKUP(F594,List!$D:$E,2,0),"")</f>
        <v>Tinjauan Manajemen</v>
      </c>
      <c r="AE594" s="78">
        <f t="shared" si="92"/>
        <v>0</v>
      </c>
      <c r="AF594" s="77" t="str">
        <f t="shared" si="93"/>
        <v>All</v>
      </c>
      <c r="AG594" s="77" t="str">
        <f t="shared" si="94"/>
        <v/>
      </c>
    </row>
    <row r="595" spans="1:33" s="72" customFormat="1" ht="85.5" x14ac:dyDescent="0.2">
      <c r="A595" s="67">
        <f t="shared" si="99"/>
        <v>590</v>
      </c>
      <c r="B595" s="76">
        <f>COUNTIF($F$6:$F595,$F595)</f>
        <v>24</v>
      </c>
      <c r="C595" s="76" t="str">
        <f t="shared" si="90"/>
        <v>24TM</v>
      </c>
      <c r="D595" s="76">
        <f>COUNTIF($H$6:$H595,$H595)</f>
        <v>10</v>
      </c>
      <c r="E595" s="76" t="str">
        <f t="shared" si="95"/>
        <v>10Marketing PLN</v>
      </c>
      <c r="F595" s="2" t="s">
        <v>52</v>
      </c>
      <c r="G595" s="22"/>
      <c r="H595" s="2" t="s">
        <v>27</v>
      </c>
      <c r="I595" s="3">
        <v>43446</v>
      </c>
      <c r="J595" s="2" t="s">
        <v>112</v>
      </c>
      <c r="K595" s="2" t="s">
        <v>1977</v>
      </c>
      <c r="L595" s="4"/>
      <c r="M595" s="4"/>
      <c r="N595" s="4" t="s">
        <v>136</v>
      </c>
      <c r="O595" s="2" t="s">
        <v>1928</v>
      </c>
      <c r="P595" s="2" t="s">
        <v>98</v>
      </c>
      <c r="Q595" s="4"/>
      <c r="R595" s="102"/>
      <c r="S595" s="102"/>
      <c r="T595" s="3">
        <v>43476</v>
      </c>
      <c r="U595" s="3"/>
      <c r="V595" s="3"/>
      <c r="W595" s="3"/>
      <c r="X595" s="80" t="str">
        <f t="shared" si="96"/>
        <v/>
      </c>
      <c r="Y595" s="80" t="str">
        <f t="shared" si="97"/>
        <v>a</v>
      </c>
      <c r="Z595" s="2"/>
      <c r="AA595" s="77" t="str">
        <f t="shared" si="98"/>
        <v>Open (Progress)</v>
      </c>
      <c r="AB595" s="77">
        <f t="shared" si="91"/>
        <v>2018</v>
      </c>
      <c r="AC595" s="77" t="str">
        <f>IFERROR(VLOOKUP(IF($P595="","",MONTH($I595)),List!$I:$J,2,0),"")</f>
        <v>Desember</v>
      </c>
      <c r="AD595" s="77" t="str">
        <f>IFERROR(VLOOKUP(F595,List!$D:$E,2,0),"")</f>
        <v>Tinjauan Manajemen</v>
      </c>
      <c r="AE595" s="78">
        <f t="shared" si="92"/>
        <v>0</v>
      </c>
      <c r="AF595" s="77" t="str">
        <f t="shared" si="93"/>
        <v>All</v>
      </c>
      <c r="AG595" s="77" t="str">
        <f t="shared" si="94"/>
        <v/>
      </c>
    </row>
    <row r="596" spans="1:33" s="72" customFormat="1" ht="85.5" x14ac:dyDescent="0.2">
      <c r="A596" s="67">
        <f t="shared" si="99"/>
        <v>591</v>
      </c>
      <c r="B596" s="76">
        <f>COUNTIF($F$6:$F596,$F596)</f>
        <v>25</v>
      </c>
      <c r="C596" s="76" t="str">
        <f t="shared" si="90"/>
        <v>25TM</v>
      </c>
      <c r="D596" s="76">
        <f>COUNTIF($H$6:$H596,$H596)</f>
        <v>11</v>
      </c>
      <c r="E596" s="76" t="str">
        <f t="shared" si="95"/>
        <v>11Marketing PLN</v>
      </c>
      <c r="F596" s="2" t="s">
        <v>52</v>
      </c>
      <c r="G596" s="22"/>
      <c r="H596" s="2" t="s">
        <v>27</v>
      </c>
      <c r="I596" s="3">
        <v>43446</v>
      </c>
      <c r="J596" s="2" t="s">
        <v>112</v>
      </c>
      <c r="K596" s="2" t="s">
        <v>1977</v>
      </c>
      <c r="L596" s="4"/>
      <c r="M596" s="4"/>
      <c r="N596" s="4" t="s">
        <v>137</v>
      </c>
      <c r="O596" s="2" t="s">
        <v>1928</v>
      </c>
      <c r="P596" s="2" t="s">
        <v>99</v>
      </c>
      <c r="Q596" s="4"/>
      <c r="R596" s="102"/>
      <c r="S596" s="102"/>
      <c r="T596" s="3">
        <v>43476</v>
      </c>
      <c r="U596" s="3"/>
      <c r="V596" s="3"/>
      <c r="W596" s="3"/>
      <c r="X596" s="80" t="str">
        <f t="shared" si="96"/>
        <v/>
      </c>
      <c r="Y596" s="80" t="str">
        <f t="shared" si="97"/>
        <v>a</v>
      </c>
      <c r="Z596" s="2"/>
      <c r="AA596" s="77" t="str">
        <f t="shared" si="98"/>
        <v>Open (Progress)</v>
      </c>
      <c r="AB596" s="77">
        <f t="shared" si="91"/>
        <v>2018</v>
      </c>
      <c r="AC596" s="77" t="str">
        <f>IFERROR(VLOOKUP(IF($P596="","",MONTH($I596)),List!$I:$J,2,0),"")</f>
        <v>Desember</v>
      </c>
      <c r="AD596" s="77" t="str">
        <f>IFERROR(VLOOKUP(F596,List!$D:$E,2,0),"")</f>
        <v>Tinjauan Manajemen</v>
      </c>
      <c r="AE596" s="78">
        <f t="shared" si="92"/>
        <v>0</v>
      </c>
      <c r="AF596" s="77" t="str">
        <f t="shared" si="93"/>
        <v>All</v>
      </c>
      <c r="AG596" s="77" t="str">
        <f t="shared" si="94"/>
        <v/>
      </c>
    </row>
    <row r="597" spans="1:33" s="72" customFormat="1" ht="85.5" x14ac:dyDescent="0.2">
      <c r="A597" s="67">
        <f t="shared" si="99"/>
        <v>592</v>
      </c>
      <c r="B597" s="76">
        <f>COUNTIF($F$6:$F597,$F597)</f>
        <v>26</v>
      </c>
      <c r="C597" s="76" t="str">
        <f t="shared" si="90"/>
        <v>26TM</v>
      </c>
      <c r="D597" s="76">
        <f>COUNTIF($H$6:$H597,$H597)</f>
        <v>15</v>
      </c>
      <c r="E597" s="76" t="str">
        <f t="shared" si="95"/>
        <v>15Marketing Freemarket</v>
      </c>
      <c r="F597" s="2" t="s">
        <v>52</v>
      </c>
      <c r="G597" s="22"/>
      <c r="H597" s="2" t="s">
        <v>28</v>
      </c>
      <c r="I597" s="3">
        <v>43446</v>
      </c>
      <c r="J597" s="2" t="s">
        <v>112</v>
      </c>
      <c r="K597" s="2" t="s">
        <v>1977</v>
      </c>
      <c r="L597" s="4"/>
      <c r="M597" s="4"/>
      <c r="N597" s="4" t="s">
        <v>138</v>
      </c>
      <c r="O597" s="2" t="s">
        <v>1928</v>
      </c>
      <c r="P597" s="2" t="s">
        <v>100</v>
      </c>
      <c r="Q597" s="4"/>
      <c r="R597" s="102"/>
      <c r="S597" s="102"/>
      <c r="T597" s="3">
        <v>43476</v>
      </c>
      <c r="U597" s="3"/>
      <c r="V597" s="3"/>
      <c r="W597" s="3"/>
      <c r="X597" s="80" t="str">
        <f t="shared" si="96"/>
        <v/>
      </c>
      <c r="Y597" s="80" t="str">
        <f t="shared" si="97"/>
        <v>a</v>
      </c>
      <c r="Z597" s="2"/>
      <c r="AA597" s="77" t="str">
        <f t="shared" si="98"/>
        <v>Open (Progress)</v>
      </c>
      <c r="AB597" s="77">
        <f t="shared" si="91"/>
        <v>2018</v>
      </c>
      <c r="AC597" s="77" t="str">
        <f>IFERROR(VLOOKUP(IF($P597="","",MONTH($I597)),List!$I:$J,2,0),"")</f>
        <v>Desember</v>
      </c>
      <c r="AD597" s="77" t="str">
        <f>IFERROR(VLOOKUP(F597,List!$D:$E,2,0),"")</f>
        <v>Tinjauan Manajemen</v>
      </c>
      <c r="AE597" s="78">
        <f t="shared" si="92"/>
        <v>0</v>
      </c>
      <c r="AF597" s="77" t="str">
        <f t="shared" si="93"/>
        <v>All</v>
      </c>
      <c r="AG597" s="77" t="str">
        <f t="shared" si="94"/>
        <v/>
      </c>
    </row>
    <row r="598" spans="1:33" s="72" customFormat="1" ht="78.75" x14ac:dyDescent="0.2">
      <c r="A598" s="67">
        <f t="shared" si="99"/>
        <v>593</v>
      </c>
      <c r="B598" s="76">
        <f>COUNTIF($F$6:$F598,$F598)</f>
        <v>27</v>
      </c>
      <c r="C598" s="76" t="str">
        <f t="shared" si="90"/>
        <v>27TM</v>
      </c>
      <c r="D598" s="76">
        <f>COUNTIF($H$6:$H598,$H598)</f>
        <v>16</v>
      </c>
      <c r="E598" s="76" t="str">
        <f t="shared" si="95"/>
        <v>16Marketing Freemarket</v>
      </c>
      <c r="F598" s="2" t="s">
        <v>52</v>
      </c>
      <c r="G598" s="22"/>
      <c r="H598" s="2" t="s">
        <v>28</v>
      </c>
      <c r="I598" s="3">
        <v>43446</v>
      </c>
      <c r="J598" s="2" t="s">
        <v>112</v>
      </c>
      <c r="K598" s="2" t="s">
        <v>1977</v>
      </c>
      <c r="L598" s="4"/>
      <c r="M598" s="4"/>
      <c r="N598" s="4" t="s">
        <v>139</v>
      </c>
      <c r="O598" s="2" t="s">
        <v>1928</v>
      </c>
      <c r="P598" s="2" t="s">
        <v>101</v>
      </c>
      <c r="Q598" s="4"/>
      <c r="R598" s="102"/>
      <c r="S598" s="102"/>
      <c r="T598" s="3">
        <v>43476</v>
      </c>
      <c r="U598" s="3"/>
      <c r="V598" s="3"/>
      <c r="W598" s="3"/>
      <c r="X598" s="80" t="str">
        <f t="shared" si="96"/>
        <v/>
      </c>
      <c r="Y598" s="80" t="str">
        <f t="shared" si="97"/>
        <v>a</v>
      </c>
      <c r="Z598" s="2"/>
      <c r="AA598" s="77" t="str">
        <f t="shared" si="98"/>
        <v>Open (Progress)</v>
      </c>
      <c r="AB598" s="77">
        <f t="shared" si="91"/>
        <v>2018</v>
      </c>
      <c r="AC598" s="77" t="str">
        <f>IFERROR(VLOOKUP(IF($P598="","",MONTH($I598)),List!$I:$J,2,0),"")</f>
        <v>Desember</v>
      </c>
      <c r="AD598" s="77" t="str">
        <f>IFERROR(VLOOKUP(F598,List!$D:$E,2,0),"")</f>
        <v>Tinjauan Manajemen</v>
      </c>
      <c r="AE598" s="78">
        <f t="shared" si="92"/>
        <v>0</v>
      </c>
      <c r="AF598" s="77" t="str">
        <f t="shared" si="93"/>
        <v>All</v>
      </c>
      <c r="AG598" s="77" t="str">
        <f t="shared" si="94"/>
        <v/>
      </c>
    </row>
    <row r="599" spans="1:33" s="72" customFormat="1" ht="85.5" x14ac:dyDescent="0.2">
      <c r="A599" s="67">
        <f t="shared" si="99"/>
        <v>594</v>
      </c>
      <c r="B599" s="76">
        <f>COUNTIF($F$6:$F599,$F599)</f>
        <v>28</v>
      </c>
      <c r="C599" s="76" t="str">
        <f t="shared" si="90"/>
        <v>28TM</v>
      </c>
      <c r="D599" s="76">
        <f>COUNTIF($H$6:$H599,$H599)</f>
        <v>17</v>
      </c>
      <c r="E599" s="76" t="str">
        <f t="shared" si="95"/>
        <v>17Marketing Freemarket</v>
      </c>
      <c r="F599" s="2" t="s">
        <v>52</v>
      </c>
      <c r="G599" s="22"/>
      <c r="H599" s="2" t="s">
        <v>28</v>
      </c>
      <c r="I599" s="3">
        <v>43446</v>
      </c>
      <c r="J599" s="2" t="s">
        <v>112</v>
      </c>
      <c r="K599" s="2" t="s">
        <v>1977</v>
      </c>
      <c r="L599" s="4"/>
      <c r="M599" s="4"/>
      <c r="N599" s="4" t="s">
        <v>140</v>
      </c>
      <c r="O599" s="2" t="s">
        <v>1928</v>
      </c>
      <c r="P599" s="2" t="s">
        <v>102</v>
      </c>
      <c r="Q599" s="4"/>
      <c r="R599" s="102"/>
      <c r="S599" s="102"/>
      <c r="T599" s="3">
        <v>43476</v>
      </c>
      <c r="U599" s="3"/>
      <c r="V599" s="3"/>
      <c r="W599" s="3"/>
      <c r="X599" s="80" t="str">
        <f t="shared" si="96"/>
        <v/>
      </c>
      <c r="Y599" s="80" t="str">
        <f t="shared" si="97"/>
        <v>a</v>
      </c>
      <c r="Z599" s="2"/>
      <c r="AA599" s="77" t="str">
        <f t="shared" si="98"/>
        <v>Open (Progress)</v>
      </c>
      <c r="AB599" s="77">
        <f t="shared" si="91"/>
        <v>2018</v>
      </c>
      <c r="AC599" s="77" t="str">
        <f>IFERROR(VLOOKUP(IF($P599="","",MONTH($I599)),List!$I:$J,2,0),"")</f>
        <v>Desember</v>
      </c>
      <c r="AD599" s="77" t="str">
        <f>IFERROR(VLOOKUP(F599,List!$D:$E,2,0),"")</f>
        <v>Tinjauan Manajemen</v>
      </c>
      <c r="AE599" s="78">
        <f t="shared" si="92"/>
        <v>0</v>
      </c>
      <c r="AF599" s="77" t="str">
        <f t="shared" si="93"/>
        <v>All</v>
      </c>
      <c r="AG599" s="77" t="str">
        <f t="shared" si="94"/>
        <v/>
      </c>
    </row>
    <row r="600" spans="1:33" s="72" customFormat="1" ht="78.75" x14ac:dyDescent="0.2">
      <c r="A600" s="67">
        <f t="shared" si="99"/>
        <v>595</v>
      </c>
      <c r="B600" s="76">
        <f>COUNTIF($F$6:$F600,$F600)</f>
        <v>29</v>
      </c>
      <c r="C600" s="76" t="str">
        <f t="shared" si="90"/>
        <v>29TM</v>
      </c>
      <c r="D600" s="76">
        <f>COUNTIF($H$6:$H600,$H600)</f>
        <v>18</v>
      </c>
      <c r="E600" s="76" t="str">
        <f t="shared" si="95"/>
        <v>18Marketing Freemarket</v>
      </c>
      <c r="F600" s="2" t="s">
        <v>52</v>
      </c>
      <c r="G600" s="22"/>
      <c r="H600" s="2" t="s">
        <v>28</v>
      </c>
      <c r="I600" s="3">
        <v>43446</v>
      </c>
      <c r="J600" s="2" t="s">
        <v>112</v>
      </c>
      <c r="K600" s="2" t="s">
        <v>1977</v>
      </c>
      <c r="L600" s="4"/>
      <c r="M600" s="4"/>
      <c r="N600" s="4" t="s">
        <v>141</v>
      </c>
      <c r="O600" s="2" t="s">
        <v>1928</v>
      </c>
      <c r="P600" s="2" t="s">
        <v>103</v>
      </c>
      <c r="Q600" s="4"/>
      <c r="R600" s="102"/>
      <c r="S600" s="102"/>
      <c r="T600" s="3">
        <v>43476</v>
      </c>
      <c r="U600" s="3"/>
      <c r="V600" s="3"/>
      <c r="W600" s="3"/>
      <c r="X600" s="80" t="str">
        <f t="shared" si="96"/>
        <v/>
      </c>
      <c r="Y600" s="80" t="str">
        <f t="shared" si="97"/>
        <v>a</v>
      </c>
      <c r="Z600" s="2"/>
      <c r="AA600" s="77" t="str">
        <f t="shared" si="98"/>
        <v>Open (Progress)</v>
      </c>
      <c r="AB600" s="77">
        <f t="shared" si="91"/>
        <v>2018</v>
      </c>
      <c r="AC600" s="77" t="str">
        <f>IFERROR(VLOOKUP(IF($P600="","",MONTH($I600)),List!$I:$J,2,0),"")</f>
        <v>Desember</v>
      </c>
      <c r="AD600" s="77" t="str">
        <f>IFERROR(VLOOKUP(F600,List!$D:$E,2,0),"")</f>
        <v>Tinjauan Manajemen</v>
      </c>
      <c r="AE600" s="78">
        <f t="shared" si="92"/>
        <v>0</v>
      </c>
      <c r="AF600" s="77" t="str">
        <f t="shared" si="93"/>
        <v>All</v>
      </c>
      <c r="AG600" s="77" t="str">
        <f t="shared" si="94"/>
        <v/>
      </c>
    </row>
    <row r="601" spans="1:33" s="72" customFormat="1" ht="78.75" x14ac:dyDescent="0.2">
      <c r="A601" s="67">
        <f t="shared" si="99"/>
        <v>596</v>
      </c>
      <c r="B601" s="76">
        <f>COUNTIF($F$6:$F601,$F601)</f>
        <v>30</v>
      </c>
      <c r="C601" s="76" t="str">
        <f t="shared" si="90"/>
        <v>30TM</v>
      </c>
      <c r="D601" s="76">
        <f>COUNTIF($H$6:$H601,$H601)</f>
        <v>19</v>
      </c>
      <c r="E601" s="76" t="str">
        <f t="shared" si="95"/>
        <v>19Marketing Freemarket</v>
      </c>
      <c r="F601" s="2" t="s">
        <v>52</v>
      </c>
      <c r="G601" s="22"/>
      <c r="H601" s="2" t="s">
        <v>28</v>
      </c>
      <c r="I601" s="3">
        <v>43446</v>
      </c>
      <c r="J601" s="2" t="s">
        <v>112</v>
      </c>
      <c r="K601" s="2" t="s">
        <v>1977</v>
      </c>
      <c r="L601" s="4"/>
      <c r="M601" s="4"/>
      <c r="N601" s="4" t="s">
        <v>142</v>
      </c>
      <c r="O601" s="2" t="s">
        <v>1928</v>
      </c>
      <c r="P601" s="2" t="s">
        <v>104</v>
      </c>
      <c r="Q601" s="4"/>
      <c r="R601" s="102"/>
      <c r="S601" s="102"/>
      <c r="T601" s="3">
        <v>43476</v>
      </c>
      <c r="U601" s="3"/>
      <c r="V601" s="3"/>
      <c r="W601" s="3"/>
      <c r="X601" s="80" t="str">
        <f t="shared" si="96"/>
        <v/>
      </c>
      <c r="Y601" s="80" t="str">
        <f t="shared" si="97"/>
        <v>a</v>
      </c>
      <c r="Z601" s="2"/>
      <c r="AA601" s="77" t="str">
        <f t="shared" si="98"/>
        <v>Open (Progress)</v>
      </c>
      <c r="AB601" s="77">
        <f t="shared" si="91"/>
        <v>2018</v>
      </c>
      <c r="AC601" s="77" t="str">
        <f>IFERROR(VLOOKUP(IF($P601="","",MONTH($I601)),List!$I:$J,2,0),"")</f>
        <v>Desember</v>
      </c>
      <c r="AD601" s="77" t="str">
        <f>IFERROR(VLOOKUP(F601,List!$D:$E,2,0),"")</f>
        <v>Tinjauan Manajemen</v>
      </c>
      <c r="AE601" s="78">
        <f t="shared" si="92"/>
        <v>0</v>
      </c>
      <c r="AF601" s="77" t="str">
        <f t="shared" si="93"/>
        <v>All</v>
      </c>
      <c r="AG601" s="77" t="str">
        <f t="shared" si="94"/>
        <v/>
      </c>
    </row>
    <row r="602" spans="1:33" s="72" customFormat="1" ht="85.5" x14ac:dyDescent="0.2">
      <c r="A602" s="67">
        <f t="shared" si="99"/>
        <v>597</v>
      </c>
      <c r="B602" s="76">
        <f>COUNTIF($F$6:$F602,$F602)</f>
        <v>31</v>
      </c>
      <c r="C602" s="76" t="str">
        <f t="shared" si="90"/>
        <v>31TM</v>
      </c>
      <c r="D602" s="76">
        <f>COUNTIF($H$6:$H602,$H602)</f>
        <v>20</v>
      </c>
      <c r="E602" s="76" t="str">
        <f t="shared" si="95"/>
        <v>20Marketing Freemarket</v>
      </c>
      <c r="F602" s="2" t="s">
        <v>52</v>
      </c>
      <c r="G602" s="22"/>
      <c r="H602" s="2" t="s">
        <v>28</v>
      </c>
      <c r="I602" s="3">
        <v>43446</v>
      </c>
      <c r="J602" s="2" t="s">
        <v>112</v>
      </c>
      <c r="K602" s="2" t="s">
        <v>1977</v>
      </c>
      <c r="L602" s="4"/>
      <c r="M602" s="4"/>
      <c r="N602" s="4" t="s">
        <v>143</v>
      </c>
      <c r="O602" s="2" t="s">
        <v>1928</v>
      </c>
      <c r="P602" s="2" t="s">
        <v>105</v>
      </c>
      <c r="Q602" s="4"/>
      <c r="R602" s="102"/>
      <c r="S602" s="102"/>
      <c r="T602" s="3">
        <v>43476</v>
      </c>
      <c r="U602" s="3"/>
      <c r="V602" s="3"/>
      <c r="W602" s="3"/>
      <c r="X602" s="80" t="str">
        <f t="shared" si="96"/>
        <v/>
      </c>
      <c r="Y602" s="80" t="str">
        <f t="shared" si="97"/>
        <v>a</v>
      </c>
      <c r="Z602" s="2"/>
      <c r="AA602" s="77" t="str">
        <f t="shared" si="98"/>
        <v>Open (Progress)</v>
      </c>
      <c r="AB602" s="77">
        <f t="shared" si="91"/>
        <v>2018</v>
      </c>
      <c r="AC602" s="77" t="str">
        <f>IFERROR(VLOOKUP(IF($P602="","",MONTH($I602)),List!$I:$J,2,0),"")</f>
        <v>Desember</v>
      </c>
      <c r="AD602" s="77" t="str">
        <f>IFERROR(VLOOKUP(F602,List!$D:$E,2,0),"")</f>
        <v>Tinjauan Manajemen</v>
      </c>
      <c r="AE602" s="78">
        <f t="shared" si="92"/>
        <v>0</v>
      </c>
      <c r="AF602" s="77" t="str">
        <f t="shared" si="93"/>
        <v>All</v>
      </c>
      <c r="AG602" s="77" t="str">
        <f t="shared" si="94"/>
        <v/>
      </c>
    </row>
    <row r="603" spans="1:33" s="72" customFormat="1" ht="85.5" x14ac:dyDescent="0.2">
      <c r="A603" s="67">
        <f t="shared" si="99"/>
        <v>598</v>
      </c>
      <c r="B603" s="76">
        <f>COUNTIF($F$6:$F603,$F603)</f>
        <v>32</v>
      </c>
      <c r="C603" s="76" t="str">
        <f t="shared" si="90"/>
        <v>32TM</v>
      </c>
      <c r="D603" s="76">
        <f>COUNTIF($H$6:$H603,$H603)</f>
        <v>21</v>
      </c>
      <c r="E603" s="76" t="str">
        <f t="shared" si="95"/>
        <v>21Marketing Freemarket</v>
      </c>
      <c r="F603" s="2" t="s">
        <v>52</v>
      </c>
      <c r="G603" s="22"/>
      <c r="H603" s="2" t="s">
        <v>28</v>
      </c>
      <c r="I603" s="3">
        <v>43446</v>
      </c>
      <c r="J603" s="2" t="s">
        <v>112</v>
      </c>
      <c r="K603" s="2" t="s">
        <v>1977</v>
      </c>
      <c r="L603" s="4"/>
      <c r="M603" s="4"/>
      <c r="N603" s="4" t="s">
        <v>144</v>
      </c>
      <c r="O603" s="2" t="s">
        <v>1928</v>
      </c>
      <c r="P603" s="2" t="s">
        <v>106</v>
      </c>
      <c r="Q603" s="4"/>
      <c r="R603" s="102"/>
      <c r="S603" s="102"/>
      <c r="T603" s="3">
        <v>43476</v>
      </c>
      <c r="U603" s="3"/>
      <c r="V603" s="3"/>
      <c r="W603" s="3"/>
      <c r="X603" s="80" t="str">
        <f t="shared" si="96"/>
        <v/>
      </c>
      <c r="Y603" s="80" t="str">
        <f t="shared" si="97"/>
        <v>a</v>
      </c>
      <c r="Z603" s="2"/>
      <c r="AA603" s="77" t="str">
        <f t="shared" si="98"/>
        <v>Open (Progress)</v>
      </c>
      <c r="AB603" s="77">
        <f t="shared" si="91"/>
        <v>2018</v>
      </c>
      <c r="AC603" s="77" t="str">
        <f>IFERROR(VLOOKUP(IF($P603="","",MONTH($I603)),List!$I:$J,2,0),"")</f>
        <v>Desember</v>
      </c>
      <c r="AD603" s="77" t="str">
        <f>IFERROR(VLOOKUP(F603,List!$D:$E,2,0),"")</f>
        <v>Tinjauan Manajemen</v>
      </c>
      <c r="AE603" s="78">
        <f t="shared" si="92"/>
        <v>0</v>
      </c>
      <c r="AF603" s="77" t="str">
        <f t="shared" si="93"/>
        <v>All</v>
      </c>
      <c r="AG603" s="77" t="str">
        <f t="shared" si="94"/>
        <v/>
      </c>
    </row>
    <row r="604" spans="1:33" s="72" customFormat="1" ht="85.5" x14ac:dyDescent="0.2">
      <c r="A604" s="67">
        <f t="shared" si="99"/>
        <v>599</v>
      </c>
      <c r="B604" s="76">
        <f>COUNTIF($F$6:$F604,$F604)</f>
        <v>33</v>
      </c>
      <c r="C604" s="76" t="str">
        <f t="shared" si="90"/>
        <v>33TM</v>
      </c>
      <c r="D604" s="76">
        <f>COUNTIF($H$6:$H604,$H604)</f>
        <v>70</v>
      </c>
      <c r="E604" s="76" t="str">
        <f t="shared" si="95"/>
        <v>70Maintenance</v>
      </c>
      <c r="F604" s="2" t="s">
        <v>52</v>
      </c>
      <c r="G604" s="22"/>
      <c r="H604" s="2" t="s">
        <v>29</v>
      </c>
      <c r="I604" s="3">
        <v>43446</v>
      </c>
      <c r="J604" s="2" t="s">
        <v>112</v>
      </c>
      <c r="K604" s="2" t="s">
        <v>1977</v>
      </c>
      <c r="L604" s="4"/>
      <c r="M604" s="4"/>
      <c r="N604" s="4" t="s">
        <v>145</v>
      </c>
      <c r="O604" s="2" t="s">
        <v>1928</v>
      </c>
      <c r="P604" s="2" t="s">
        <v>107</v>
      </c>
      <c r="Q604" s="4" t="s">
        <v>158</v>
      </c>
      <c r="R604" s="102" t="s">
        <v>159</v>
      </c>
      <c r="S604" s="102" t="s">
        <v>169</v>
      </c>
      <c r="T604" s="3">
        <v>43454</v>
      </c>
      <c r="U604" s="3">
        <v>43554</v>
      </c>
      <c r="V604" s="3"/>
      <c r="W604" s="3"/>
      <c r="X604" s="80" t="str">
        <f t="shared" si="96"/>
        <v/>
      </c>
      <c r="Y604" s="80" t="str">
        <f t="shared" si="97"/>
        <v>a</v>
      </c>
      <c r="Z604" s="2"/>
      <c r="AA604" s="77" t="str">
        <f t="shared" si="98"/>
        <v>Reschedule 1x</v>
      </c>
      <c r="AB604" s="77">
        <f t="shared" si="91"/>
        <v>2018</v>
      </c>
      <c r="AC604" s="77" t="str">
        <f>IFERROR(VLOOKUP(IF($P604="","",MONTH($I604)),List!$I:$J,2,0),"")</f>
        <v>Desember</v>
      </c>
      <c r="AD604" s="77" t="str">
        <f>IFERROR(VLOOKUP(F604,List!$D:$E,2,0),"")</f>
        <v>Tinjauan Manajemen</v>
      </c>
      <c r="AE604" s="78">
        <f t="shared" si="92"/>
        <v>0</v>
      </c>
      <c r="AF604" s="77" t="str">
        <f t="shared" si="93"/>
        <v>All</v>
      </c>
      <c r="AG604" s="77" t="str">
        <f t="shared" si="94"/>
        <v/>
      </c>
    </row>
    <row r="605" spans="1:33" s="72" customFormat="1" ht="114" x14ac:dyDescent="0.2">
      <c r="A605" s="67">
        <f t="shared" si="99"/>
        <v>600</v>
      </c>
      <c r="B605" s="76">
        <f>COUNTIF($F$6:$F605,$F605)</f>
        <v>34</v>
      </c>
      <c r="C605" s="76" t="str">
        <f t="shared" si="90"/>
        <v>34TM</v>
      </c>
      <c r="D605" s="76">
        <f>COUNTIF($H$6:$H605,$H605)</f>
        <v>71</v>
      </c>
      <c r="E605" s="76" t="str">
        <f t="shared" si="95"/>
        <v>71Maintenance</v>
      </c>
      <c r="F605" s="2" t="s">
        <v>52</v>
      </c>
      <c r="G605" s="22"/>
      <c r="H605" s="2" t="s">
        <v>29</v>
      </c>
      <c r="I605" s="3">
        <v>43446</v>
      </c>
      <c r="J605" s="2" t="s">
        <v>112</v>
      </c>
      <c r="K605" s="2" t="s">
        <v>1977</v>
      </c>
      <c r="L605" s="4"/>
      <c r="M605" s="4"/>
      <c r="N605" s="4" t="s">
        <v>146</v>
      </c>
      <c r="O605" s="2" t="s">
        <v>1928</v>
      </c>
      <c r="P605" s="2" t="s">
        <v>108</v>
      </c>
      <c r="Q605" s="4" t="s">
        <v>160</v>
      </c>
      <c r="R605" s="102" t="s">
        <v>161</v>
      </c>
      <c r="S605" s="102" t="s">
        <v>170</v>
      </c>
      <c r="T605" s="3">
        <v>43454</v>
      </c>
      <c r="U605" s="3">
        <v>43517</v>
      </c>
      <c r="V605" s="3"/>
      <c r="W605" s="3"/>
      <c r="X605" s="80" t="str">
        <f t="shared" si="96"/>
        <v/>
      </c>
      <c r="Y605" s="80" t="str">
        <f t="shared" si="97"/>
        <v>a</v>
      </c>
      <c r="Z605" s="2"/>
      <c r="AA605" s="77" t="str">
        <f t="shared" si="98"/>
        <v>Reschedule 1x</v>
      </c>
      <c r="AB605" s="77">
        <f t="shared" si="91"/>
        <v>2018</v>
      </c>
      <c r="AC605" s="77" t="str">
        <f>IFERROR(VLOOKUP(IF($P605="","",MONTH($I605)),List!$I:$J,2,0),"")</f>
        <v>Desember</v>
      </c>
      <c r="AD605" s="77" t="str">
        <f>IFERROR(VLOOKUP(F605,List!$D:$E,2,0),"")</f>
        <v>Tinjauan Manajemen</v>
      </c>
      <c r="AE605" s="78">
        <f t="shared" si="92"/>
        <v>0</v>
      </c>
      <c r="AF605" s="77" t="str">
        <f t="shared" si="93"/>
        <v>All</v>
      </c>
      <c r="AG605" s="77" t="str">
        <f t="shared" si="94"/>
        <v/>
      </c>
    </row>
    <row r="606" spans="1:33" s="72" customFormat="1" ht="85.5" x14ac:dyDescent="0.2">
      <c r="A606" s="67">
        <f t="shared" si="99"/>
        <v>601</v>
      </c>
      <c r="B606" s="76">
        <f>COUNTIF($F$6:$F606,$F606)</f>
        <v>35</v>
      </c>
      <c r="C606" s="76" t="str">
        <f t="shared" si="90"/>
        <v>35TM</v>
      </c>
      <c r="D606" s="76">
        <f>COUNTIF($H$6:$H606,$H606)</f>
        <v>72</v>
      </c>
      <c r="E606" s="76" t="str">
        <f t="shared" si="95"/>
        <v>72Maintenance</v>
      </c>
      <c r="F606" s="2" t="s">
        <v>52</v>
      </c>
      <c r="G606" s="22"/>
      <c r="H606" s="2" t="s">
        <v>29</v>
      </c>
      <c r="I606" s="3">
        <v>43446</v>
      </c>
      <c r="J606" s="2" t="s">
        <v>112</v>
      </c>
      <c r="K606" s="2" t="s">
        <v>1977</v>
      </c>
      <c r="L606" s="4"/>
      <c r="M606" s="4"/>
      <c r="N606" s="4" t="s">
        <v>147</v>
      </c>
      <c r="O606" s="2" t="s">
        <v>1928</v>
      </c>
      <c r="P606" s="2" t="s">
        <v>109</v>
      </c>
      <c r="Q606" s="4" t="s">
        <v>162</v>
      </c>
      <c r="R606" s="102" t="s">
        <v>159</v>
      </c>
      <c r="S606" s="102" t="s">
        <v>169</v>
      </c>
      <c r="T606" s="3">
        <v>43454</v>
      </c>
      <c r="U606" s="3">
        <v>43470</v>
      </c>
      <c r="V606" s="3">
        <v>43554</v>
      </c>
      <c r="W606" s="3"/>
      <c r="X606" s="80" t="str">
        <f t="shared" si="96"/>
        <v/>
      </c>
      <c r="Y606" s="80" t="str">
        <f t="shared" si="97"/>
        <v>a</v>
      </c>
      <c r="Z606" s="2"/>
      <c r="AA606" s="77" t="str">
        <f t="shared" si="98"/>
        <v>Reschedule 2x</v>
      </c>
      <c r="AB606" s="77">
        <f t="shared" si="91"/>
        <v>2018</v>
      </c>
      <c r="AC606" s="77" t="str">
        <f>IFERROR(VLOOKUP(IF($P606="","",MONTH($I606)),List!$I:$J,2,0),"")</f>
        <v>Desember</v>
      </c>
      <c r="AD606" s="77" t="str">
        <f>IFERROR(VLOOKUP(F606,List!$D:$E,2,0),"")</f>
        <v>Tinjauan Manajemen</v>
      </c>
      <c r="AE606" s="78">
        <f t="shared" si="92"/>
        <v>0</v>
      </c>
      <c r="AF606" s="77" t="str">
        <f t="shared" si="93"/>
        <v>All</v>
      </c>
      <c r="AG606" s="77" t="str">
        <f t="shared" si="94"/>
        <v/>
      </c>
    </row>
    <row r="607" spans="1:33" s="72" customFormat="1" ht="99.75" x14ac:dyDescent="0.2">
      <c r="A607" s="67">
        <f t="shared" si="99"/>
        <v>602</v>
      </c>
      <c r="B607" s="76">
        <f>COUNTIF($F$6:$F607,$F607)</f>
        <v>36</v>
      </c>
      <c r="C607" s="76" t="str">
        <f t="shared" si="90"/>
        <v>36TM</v>
      </c>
      <c r="D607" s="76">
        <f>COUNTIF($H$6:$H607,$H607)</f>
        <v>73</v>
      </c>
      <c r="E607" s="76" t="str">
        <f t="shared" si="95"/>
        <v>73Maintenance</v>
      </c>
      <c r="F607" s="2" t="s">
        <v>52</v>
      </c>
      <c r="G607" s="22"/>
      <c r="H607" s="2" t="s">
        <v>29</v>
      </c>
      <c r="I607" s="3">
        <v>43446</v>
      </c>
      <c r="J607" s="2" t="s">
        <v>112</v>
      </c>
      <c r="K607" s="2" t="s">
        <v>1977</v>
      </c>
      <c r="L607" s="4"/>
      <c r="M607" s="4"/>
      <c r="N607" s="4" t="s">
        <v>148</v>
      </c>
      <c r="O607" s="2" t="s">
        <v>1928</v>
      </c>
      <c r="P607" s="2" t="s">
        <v>110</v>
      </c>
      <c r="Q607" s="4" t="s">
        <v>163</v>
      </c>
      <c r="R607" s="102" t="s">
        <v>164</v>
      </c>
      <c r="S607" s="102"/>
      <c r="T607" s="3">
        <v>43470</v>
      </c>
      <c r="U607" s="3"/>
      <c r="V607" s="3"/>
      <c r="W607" s="3"/>
      <c r="X607" s="80" t="str">
        <f t="shared" si="96"/>
        <v/>
      </c>
      <c r="Y607" s="80" t="str">
        <f t="shared" si="97"/>
        <v>a</v>
      </c>
      <c r="Z607" s="2"/>
      <c r="AA607" s="77" t="str">
        <f t="shared" si="98"/>
        <v>Open (Progress)</v>
      </c>
      <c r="AB607" s="77">
        <f t="shared" si="91"/>
        <v>2018</v>
      </c>
      <c r="AC607" s="77" t="str">
        <f>IFERROR(VLOOKUP(IF($P607="","",MONTH($I607)),List!$I:$J,2,0),"")</f>
        <v>Desember</v>
      </c>
      <c r="AD607" s="77" t="str">
        <f>IFERROR(VLOOKUP(F607,List!$D:$E,2,0),"")</f>
        <v>Tinjauan Manajemen</v>
      </c>
      <c r="AE607" s="78">
        <f t="shared" si="92"/>
        <v>0</v>
      </c>
      <c r="AF607" s="77" t="str">
        <f t="shared" si="93"/>
        <v>All</v>
      </c>
      <c r="AG607" s="77" t="str">
        <f t="shared" si="94"/>
        <v/>
      </c>
    </row>
    <row r="608" spans="1:33" s="72" customFormat="1" ht="71.25" x14ac:dyDescent="0.2">
      <c r="A608" s="67">
        <f t="shared" si="99"/>
        <v>603</v>
      </c>
      <c r="B608" s="76">
        <f>COUNTIF($F$6:$F608,$F608)</f>
        <v>37</v>
      </c>
      <c r="C608" s="76" t="str">
        <f t="shared" si="90"/>
        <v>37TM</v>
      </c>
      <c r="D608" s="76">
        <f>COUNTIF($H$6:$H608,$H608)</f>
        <v>74</v>
      </c>
      <c r="E608" s="76" t="str">
        <f t="shared" si="95"/>
        <v>74Maintenance</v>
      </c>
      <c r="F608" s="2" t="s">
        <v>52</v>
      </c>
      <c r="G608" s="22"/>
      <c r="H608" s="2" t="s">
        <v>29</v>
      </c>
      <c r="I608" s="3">
        <v>43446</v>
      </c>
      <c r="J608" s="2" t="s">
        <v>112</v>
      </c>
      <c r="K608" s="2" t="s">
        <v>1977</v>
      </c>
      <c r="L608" s="4"/>
      <c r="M608" s="4"/>
      <c r="N608" s="4" t="s">
        <v>149</v>
      </c>
      <c r="O608" s="2" t="s">
        <v>1928</v>
      </c>
      <c r="P608" s="2" t="s">
        <v>111</v>
      </c>
      <c r="Q608" s="4" t="s">
        <v>165</v>
      </c>
      <c r="R608" s="102" t="s">
        <v>159</v>
      </c>
      <c r="S608" s="102" t="s">
        <v>171</v>
      </c>
      <c r="T608" s="3">
        <v>43454</v>
      </c>
      <c r="U608" s="3">
        <v>43470</v>
      </c>
      <c r="V608" s="3">
        <v>43554</v>
      </c>
      <c r="W608" s="3"/>
      <c r="X608" s="80" t="str">
        <f t="shared" si="96"/>
        <v/>
      </c>
      <c r="Y608" s="80" t="str">
        <f t="shared" si="97"/>
        <v>a</v>
      </c>
      <c r="Z608" s="2"/>
      <c r="AA608" s="77" t="str">
        <f t="shared" si="98"/>
        <v>Reschedule 2x</v>
      </c>
      <c r="AB608" s="77">
        <f t="shared" si="91"/>
        <v>2018</v>
      </c>
      <c r="AC608" s="77" t="str">
        <f>IFERROR(VLOOKUP(IF($P608="","",MONTH($I608)),List!$I:$J,2,0),"")</f>
        <v>Desember</v>
      </c>
      <c r="AD608" s="77" t="str">
        <f>IFERROR(VLOOKUP(F608,List!$D:$E,2,0),"")</f>
        <v>Tinjauan Manajemen</v>
      </c>
      <c r="AE608" s="78">
        <f t="shared" si="92"/>
        <v>0</v>
      </c>
      <c r="AF608" s="77" t="str">
        <f t="shared" si="93"/>
        <v>All</v>
      </c>
      <c r="AG608" s="77" t="str">
        <f t="shared" si="94"/>
        <v/>
      </c>
    </row>
    <row r="609" spans="1:33" s="72" customFormat="1" ht="15.75" x14ac:dyDescent="0.2">
      <c r="A609" s="67"/>
      <c r="B609" s="76">
        <f>COUNTIF($F$6:$F609,$F609)</f>
        <v>0</v>
      </c>
      <c r="C609" s="76" t="str">
        <f t="shared" si="90"/>
        <v>0</v>
      </c>
      <c r="D609" s="76">
        <f>COUNTIF($H$6:$H609,$H609)</f>
        <v>0</v>
      </c>
      <c r="E609" s="76" t="str">
        <f t="shared" si="95"/>
        <v>0</v>
      </c>
      <c r="F609" s="2"/>
      <c r="G609" s="22"/>
      <c r="H609" s="2"/>
      <c r="I609" s="3"/>
      <c r="J609" s="2"/>
      <c r="K609" s="2"/>
      <c r="L609" s="4"/>
      <c r="M609" s="4"/>
      <c r="N609" s="4"/>
      <c r="O609" s="2"/>
      <c r="P609" s="2"/>
      <c r="Q609" s="4"/>
      <c r="R609" s="102"/>
      <c r="S609" s="102"/>
      <c r="T609" s="3"/>
      <c r="U609" s="3"/>
      <c r="V609" s="3"/>
      <c r="W609" s="3"/>
      <c r="X609" s="80" t="str">
        <f t="shared" si="96"/>
        <v/>
      </c>
      <c r="Y609" s="80" t="str">
        <f t="shared" si="97"/>
        <v/>
      </c>
      <c r="Z609" s="2"/>
      <c r="AA609" s="77" t="str">
        <f t="shared" si="98"/>
        <v/>
      </c>
      <c r="AB609" s="77" t="str">
        <f t="shared" si="91"/>
        <v/>
      </c>
      <c r="AC609" s="77" t="str">
        <f>IFERROR(VLOOKUP(IF($P609="","",MONTH($I609)),List!$I:$J,2,0),"")</f>
        <v/>
      </c>
      <c r="AD609" s="77" t="str">
        <f>IFERROR(VLOOKUP(F609,List!$D:$E,2,0),"")</f>
        <v/>
      </c>
      <c r="AE609" s="78">
        <f t="shared" si="92"/>
        <v>0</v>
      </c>
      <c r="AF609" s="77" t="str">
        <f t="shared" si="93"/>
        <v/>
      </c>
      <c r="AG609" s="77" t="str">
        <f t="shared" si="94"/>
        <v/>
      </c>
    </row>
    <row r="610" spans="1:33" s="72" customFormat="1" ht="15.75" x14ac:dyDescent="0.2">
      <c r="A610" s="67"/>
      <c r="B610" s="76">
        <f>COUNTIF($F$6:$F610,$F610)</f>
        <v>0</v>
      </c>
      <c r="C610" s="76" t="str">
        <f t="shared" si="90"/>
        <v>0</v>
      </c>
      <c r="D610" s="76">
        <f>COUNTIF($H$6:$H610,$H610)</f>
        <v>0</v>
      </c>
      <c r="E610" s="76" t="str">
        <f t="shared" si="95"/>
        <v>0</v>
      </c>
      <c r="F610" s="2"/>
      <c r="G610" s="22"/>
      <c r="H610" s="2"/>
      <c r="I610" s="3"/>
      <c r="J610" s="2"/>
      <c r="K610" s="2"/>
      <c r="L610" s="4"/>
      <c r="M610" s="4"/>
      <c r="N610" s="4"/>
      <c r="O610" s="2"/>
      <c r="P610" s="2"/>
      <c r="Q610" s="4"/>
      <c r="R610" s="102"/>
      <c r="S610" s="102"/>
      <c r="T610" s="3"/>
      <c r="U610" s="3"/>
      <c r="V610" s="3"/>
      <c r="W610" s="3"/>
      <c r="X610" s="80" t="str">
        <f t="shared" si="96"/>
        <v/>
      </c>
      <c r="Y610" s="80" t="str">
        <f t="shared" si="97"/>
        <v/>
      </c>
      <c r="Z610" s="2"/>
      <c r="AA610" s="77" t="str">
        <f t="shared" si="98"/>
        <v/>
      </c>
      <c r="AB610" s="77" t="str">
        <f t="shared" si="91"/>
        <v/>
      </c>
      <c r="AC610" s="77" t="str">
        <f>IFERROR(VLOOKUP(IF($P610="","",MONTH($I610)),List!$I:$J,2,0),"")</f>
        <v/>
      </c>
      <c r="AD610" s="77" t="str">
        <f>IFERROR(VLOOKUP(F610,List!$D:$E,2,0),"")</f>
        <v/>
      </c>
      <c r="AE610" s="78">
        <f t="shared" si="92"/>
        <v>0</v>
      </c>
      <c r="AF610" s="77" t="str">
        <f t="shared" si="93"/>
        <v/>
      </c>
      <c r="AG610" s="77" t="str">
        <f t="shared" si="94"/>
        <v/>
      </c>
    </row>
    <row r="611" spans="1:33" s="72" customFormat="1" ht="15.75" x14ac:dyDescent="0.2">
      <c r="A611" s="67"/>
      <c r="B611" s="76">
        <f>COUNTIF($F$6:$F611,$F611)</f>
        <v>0</v>
      </c>
      <c r="C611" s="76" t="str">
        <f t="shared" si="90"/>
        <v>0</v>
      </c>
      <c r="D611" s="76">
        <f>COUNTIF($H$6:$H611,$H611)</f>
        <v>0</v>
      </c>
      <c r="E611" s="76" t="str">
        <f t="shared" si="95"/>
        <v>0</v>
      </c>
      <c r="F611" s="2"/>
      <c r="G611" s="22"/>
      <c r="H611" s="2"/>
      <c r="I611" s="3"/>
      <c r="J611" s="2"/>
      <c r="K611" s="2"/>
      <c r="L611" s="4"/>
      <c r="M611" s="4"/>
      <c r="N611" s="4"/>
      <c r="O611" s="2"/>
      <c r="P611" s="2"/>
      <c r="Q611" s="4"/>
      <c r="R611" s="102"/>
      <c r="S611" s="102"/>
      <c r="T611" s="3"/>
      <c r="U611" s="3"/>
      <c r="V611" s="3"/>
      <c r="W611" s="3"/>
      <c r="X611" s="80" t="str">
        <f t="shared" si="96"/>
        <v/>
      </c>
      <c r="Y611" s="80" t="str">
        <f t="shared" si="97"/>
        <v/>
      </c>
      <c r="Z611" s="2"/>
      <c r="AA611" s="77" t="str">
        <f t="shared" si="98"/>
        <v/>
      </c>
      <c r="AB611" s="77" t="str">
        <f t="shared" si="91"/>
        <v/>
      </c>
      <c r="AC611" s="77" t="str">
        <f>IFERROR(VLOOKUP(IF($P611="","",MONTH($I611)),List!$I:$J,2,0),"")</f>
        <v/>
      </c>
      <c r="AD611" s="77" t="str">
        <f>IFERROR(VLOOKUP(F611,List!$D:$E,2,0),"")</f>
        <v/>
      </c>
      <c r="AE611" s="78">
        <f t="shared" si="92"/>
        <v>0</v>
      </c>
      <c r="AF611" s="77" t="str">
        <f t="shared" si="93"/>
        <v/>
      </c>
      <c r="AG611" s="77" t="str">
        <f t="shared" si="94"/>
        <v/>
      </c>
    </row>
    <row r="612" spans="1:33" s="72" customFormat="1" ht="15.75" x14ac:dyDescent="0.2">
      <c r="A612" s="67"/>
      <c r="B612" s="76">
        <f>COUNTIF($F$6:$F612,$F612)</f>
        <v>0</v>
      </c>
      <c r="C612" s="76" t="str">
        <f t="shared" si="90"/>
        <v>0</v>
      </c>
      <c r="D612" s="76">
        <f>COUNTIF($H$6:$H612,$H612)</f>
        <v>0</v>
      </c>
      <c r="E612" s="76" t="str">
        <f t="shared" si="95"/>
        <v>0</v>
      </c>
      <c r="F612" s="2"/>
      <c r="G612" s="22"/>
      <c r="H612" s="2"/>
      <c r="I612" s="3"/>
      <c r="J612" s="2"/>
      <c r="K612" s="2"/>
      <c r="L612" s="4"/>
      <c r="M612" s="4"/>
      <c r="N612" s="4"/>
      <c r="O612" s="2"/>
      <c r="P612" s="2"/>
      <c r="Q612" s="4"/>
      <c r="R612" s="102"/>
      <c r="S612" s="102"/>
      <c r="T612" s="3"/>
      <c r="U612" s="3"/>
      <c r="V612" s="3"/>
      <c r="W612" s="3"/>
      <c r="X612" s="80" t="str">
        <f t="shared" si="96"/>
        <v/>
      </c>
      <c r="Y612" s="80" t="str">
        <f t="shared" si="97"/>
        <v/>
      </c>
      <c r="Z612" s="2"/>
      <c r="AA612" s="77" t="str">
        <f t="shared" si="98"/>
        <v/>
      </c>
      <c r="AB612" s="77" t="str">
        <f t="shared" si="91"/>
        <v/>
      </c>
      <c r="AC612" s="77" t="str">
        <f>IFERROR(VLOOKUP(IF($P612="","",MONTH($I612)),List!$I:$J,2,0),"")</f>
        <v/>
      </c>
      <c r="AD612" s="77" t="str">
        <f>IFERROR(VLOOKUP(F612,List!$D:$E,2,0),"")</f>
        <v/>
      </c>
      <c r="AE612" s="78">
        <f t="shared" si="92"/>
        <v>0</v>
      </c>
      <c r="AF612" s="77" t="str">
        <f t="shared" si="93"/>
        <v/>
      </c>
      <c r="AG612" s="77" t="str">
        <f t="shared" si="94"/>
        <v/>
      </c>
    </row>
    <row r="613" spans="1:33" s="72" customFormat="1" ht="15.75" x14ac:dyDescent="0.2">
      <c r="A613" s="67"/>
      <c r="B613" s="76">
        <f>COUNTIF($F$6:$F613,$F613)</f>
        <v>0</v>
      </c>
      <c r="C613" s="76" t="str">
        <f t="shared" si="90"/>
        <v>0</v>
      </c>
      <c r="D613" s="76">
        <f>COUNTIF($H$6:$H613,$H613)</f>
        <v>0</v>
      </c>
      <c r="E613" s="76" t="str">
        <f t="shared" si="95"/>
        <v>0</v>
      </c>
      <c r="F613" s="2"/>
      <c r="G613" s="22"/>
      <c r="H613" s="2"/>
      <c r="I613" s="3"/>
      <c r="J613" s="2"/>
      <c r="K613" s="2"/>
      <c r="L613" s="4"/>
      <c r="M613" s="4"/>
      <c r="N613" s="4"/>
      <c r="O613" s="2"/>
      <c r="P613" s="2"/>
      <c r="Q613" s="4"/>
      <c r="R613" s="102"/>
      <c r="S613" s="102"/>
      <c r="T613" s="3"/>
      <c r="U613" s="3"/>
      <c r="V613" s="3"/>
      <c r="W613" s="3"/>
      <c r="X613" s="80" t="str">
        <f t="shared" si="96"/>
        <v/>
      </c>
      <c r="Y613" s="80" t="str">
        <f t="shared" si="97"/>
        <v/>
      </c>
      <c r="Z613" s="2"/>
      <c r="AA613" s="77" t="str">
        <f t="shared" si="98"/>
        <v/>
      </c>
      <c r="AB613" s="77" t="str">
        <f t="shared" si="91"/>
        <v/>
      </c>
      <c r="AC613" s="77" t="str">
        <f>IFERROR(VLOOKUP(IF($P613="","",MONTH($I613)),List!$I:$J,2,0),"")</f>
        <v/>
      </c>
      <c r="AD613" s="77" t="str">
        <f>IFERROR(VLOOKUP(F613,List!$D:$E,2,0),"")</f>
        <v/>
      </c>
      <c r="AE613" s="78">
        <f t="shared" si="92"/>
        <v>0</v>
      </c>
      <c r="AF613" s="77" t="str">
        <f t="shared" si="93"/>
        <v/>
      </c>
      <c r="AG613" s="77" t="str">
        <f t="shared" si="94"/>
        <v/>
      </c>
    </row>
    <row r="614" spans="1:33" s="72" customFormat="1" ht="15.75" x14ac:dyDescent="0.2">
      <c r="A614" s="67"/>
      <c r="B614" s="76">
        <f>COUNTIF($F$6:$F614,$F614)</f>
        <v>0</v>
      </c>
      <c r="C614" s="76" t="str">
        <f t="shared" si="90"/>
        <v>0</v>
      </c>
      <c r="D614" s="76">
        <f>COUNTIF($H$6:$H614,$H614)</f>
        <v>0</v>
      </c>
      <c r="E614" s="76" t="str">
        <f t="shared" si="95"/>
        <v>0</v>
      </c>
      <c r="F614" s="2"/>
      <c r="G614" s="22"/>
      <c r="H614" s="2"/>
      <c r="I614" s="3"/>
      <c r="J614" s="2"/>
      <c r="K614" s="2"/>
      <c r="L614" s="4"/>
      <c r="M614" s="4"/>
      <c r="N614" s="4"/>
      <c r="O614" s="2"/>
      <c r="P614" s="2"/>
      <c r="Q614" s="4"/>
      <c r="R614" s="102"/>
      <c r="S614" s="102"/>
      <c r="T614" s="3"/>
      <c r="U614" s="3"/>
      <c r="V614" s="3"/>
      <c r="W614" s="3"/>
      <c r="X614" s="80" t="str">
        <f t="shared" si="96"/>
        <v/>
      </c>
      <c r="Y614" s="80" t="str">
        <f t="shared" si="97"/>
        <v/>
      </c>
      <c r="Z614" s="2"/>
      <c r="AA614" s="77" t="str">
        <f t="shared" si="98"/>
        <v/>
      </c>
      <c r="AB614" s="77" t="str">
        <f t="shared" si="91"/>
        <v/>
      </c>
      <c r="AC614" s="77" t="str">
        <f>IFERROR(VLOOKUP(IF($P614="","",MONTH($I614)),List!$I:$J,2,0),"")</f>
        <v/>
      </c>
      <c r="AD614" s="77" t="str">
        <f>IFERROR(VLOOKUP(F614,List!$D:$E,2,0),"")</f>
        <v/>
      </c>
      <c r="AE614" s="78">
        <f t="shared" si="92"/>
        <v>0</v>
      </c>
      <c r="AF614" s="77" t="str">
        <f t="shared" si="93"/>
        <v/>
      </c>
      <c r="AG614" s="77" t="str">
        <f t="shared" si="94"/>
        <v/>
      </c>
    </row>
    <row r="615" spans="1:33" s="72" customFormat="1" ht="15.75" x14ac:dyDescent="0.2">
      <c r="A615" s="67"/>
      <c r="B615" s="76">
        <f>COUNTIF($F$6:$F615,$F615)</f>
        <v>0</v>
      </c>
      <c r="C615" s="76" t="str">
        <f t="shared" si="90"/>
        <v>0</v>
      </c>
      <c r="D615" s="76">
        <f>COUNTIF($H$6:$H615,$H615)</f>
        <v>0</v>
      </c>
      <c r="E615" s="76" t="str">
        <f t="shared" si="95"/>
        <v>0</v>
      </c>
      <c r="F615" s="2"/>
      <c r="G615" s="22"/>
      <c r="H615" s="2"/>
      <c r="I615" s="3"/>
      <c r="J615" s="2"/>
      <c r="K615" s="2"/>
      <c r="L615" s="4"/>
      <c r="M615" s="4"/>
      <c r="N615" s="4"/>
      <c r="O615" s="2"/>
      <c r="P615" s="2"/>
      <c r="Q615" s="4"/>
      <c r="R615" s="102"/>
      <c r="S615" s="102"/>
      <c r="T615" s="3"/>
      <c r="U615" s="3"/>
      <c r="V615" s="3"/>
      <c r="W615" s="3"/>
      <c r="X615" s="80" t="str">
        <f t="shared" si="96"/>
        <v/>
      </c>
      <c r="Y615" s="80" t="str">
        <f t="shared" si="97"/>
        <v/>
      </c>
      <c r="Z615" s="2"/>
      <c r="AA615" s="77" t="str">
        <f t="shared" si="98"/>
        <v/>
      </c>
      <c r="AB615" s="77" t="str">
        <f t="shared" si="91"/>
        <v/>
      </c>
      <c r="AC615" s="77" t="str">
        <f>IFERROR(VLOOKUP(IF($P615="","",MONTH($I615)),List!$I:$J,2,0),"")</f>
        <v/>
      </c>
      <c r="AD615" s="77" t="str">
        <f>IFERROR(VLOOKUP(F615,List!$D:$E,2,0),"")</f>
        <v/>
      </c>
      <c r="AE615" s="78">
        <f t="shared" si="92"/>
        <v>0</v>
      </c>
      <c r="AF615" s="77" t="str">
        <f t="shared" si="93"/>
        <v/>
      </c>
      <c r="AG615" s="77" t="str">
        <f t="shared" si="94"/>
        <v/>
      </c>
    </row>
    <row r="616" spans="1:33" s="72" customFormat="1" ht="15.75" x14ac:dyDescent="0.2">
      <c r="A616" s="67"/>
      <c r="B616" s="76">
        <f>COUNTIF($F$6:$F616,$F616)</f>
        <v>0</v>
      </c>
      <c r="C616" s="76" t="str">
        <f t="shared" si="90"/>
        <v>0</v>
      </c>
      <c r="D616" s="76">
        <f>COUNTIF($H$6:$H616,$H616)</f>
        <v>0</v>
      </c>
      <c r="E616" s="76" t="str">
        <f t="shared" si="95"/>
        <v>0</v>
      </c>
      <c r="F616" s="2"/>
      <c r="G616" s="22"/>
      <c r="H616" s="2"/>
      <c r="I616" s="3"/>
      <c r="J616" s="2"/>
      <c r="K616" s="2"/>
      <c r="L616" s="4"/>
      <c r="M616" s="4"/>
      <c r="N616" s="4"/>
      <c r="O616" s="2"/>
      <c r="P616" s="2"/>
      <c r="Q616" s="4"/>
      <c r="R616" s="102"/>
      <c r="S616" s="102"/>
      <c r="T616" s="3"/>
      <c r="U616" s="3"/>
      <c r="V616" s="3"/>
      <c r="W616" s="3"/>
      <c r="X616" s="80" t="str">
        <f t="shared" si="96"/>
        <v/>
      </c>
      <c r="Y616" s="80" t="str">
        <f t="shared" si="97"/>
        <v/>
      </c>
      <c r="Z616" s="2"/>
      <c r="AA616" s="77" t="str">
        <f t="shared" si="98"/>
        <v/>
      </c>
      <c r="AB616" s="77" t="str">
        <f t="shared" si="91"/>
        <v/>
      </c>
      <c r="AC616" s="77" t="str">
        <f>IFERROR(VLOOKUP(IF($P616="","",MONTH($I616)),List!$I:$J,2,0),"")</f>
        <v/>
      </c>
      <c r="AD616" s="77" t="str">
        <f>IFERROR(VLOOKUP(F616,List!$D:$E,2,0),"")</f>
        <v/>
      </c>
      <c r="AE616" s="78">
        <f t="shared" si="92"/>
        <v>0</v>
      </c>
      <c r="AF616" s="77" t="str">
        <f t="shared" si="93"/>
        <v/>
      </c>
      <c r="AG616" s="77" t="str">
        <f t="shared" si="94"/>
        <v/>
      </c>
    </row>
    <row r="617" spans="1:33" s="72" customFormat="1" ht="15.75" x14ac:dyDescent="0.2">
      <c r="A617" s="67"/>
      <c r="B617" s="76">
        <f>COUNTIF($F$6:$F617,$F617)</f>
        <v>0</v>
      </c>
      <c r="C617" s="76" t="str">
        <f t="shared" si="90"/>
        <v>0</v>
      </c>
      <c r="D617" s="76">
        <f>COUNTIF($H$6:$H617,$H617)</f>
        <v>0</v>
      </c>
      <c r="E617" s="76" t="str">
        <f t="shared" si="95"/>
        <v>0</v>
      </c>
      <c r="F617" s="2"/>
      <c r="G617" s="22"/>
      <c r="H617" s="2"/>
      <c r="I617" s="3"/>
      <c r="J617" s="2"/>
      <c r="K617" s="2"/>
      <c r="L617" s="4"/>
      <c r="M617" s="4"/>
      <c r="N617" s="4"/>
      <c r="O617" s="2"/>
      <c r="P617" s="2"/>
      <c r="Q617" s="4"/>
      <c r="R617" s="102"/>
      <c r="S617" s="102"/>
      <c r="T617" s="3"/>
      <c r="U617" s="3"/>
      <c r="V617" s="3"/>
      <c r="W617" s="3"/>
      <c r="X617" s="80" t="str">
        <f t="shared" si="96"/>
        <v/>
      </c>
      <c r="Y617" s="80" t="str">
        <f t="shared" si="97"/>
        <v/>
      </c>
      <c r="Z617" s="2"/>
      <c r="AA617" s="77" t="str">
        <f t="shared" si="98"/>
        <v/>
      </c>
      <c r="AB617" s="77" t="str">
        <f t="shared" si="91"/>
        <v/>
      </c>
      <c r="AC617" s="77" t="str">
        <f>IFERROR(VLOOKUP(IF($P617="","",MONTH($I617)),List!$I:$J,2,0),"")</f>
        <v/>
      </c>
      <c r="AD617" s="77" t="str">
        <f>IFERROR(VLOOKUP(F617,List!$D:$E,2,0),"")</f>
        <v/>
      </c>
      <c r="AE617" s="78">
        <f t="shared" si="92"/>
        <v>0</v>
      </c>
      <c r="AF617" s="77" t="str">
        <f t="shared" si="93"/>
        <v/>
      </c>
      <c r="AG617" s="77" t="str">
        <f t="shared" si="94"/>
        <v/>
      </c>
    </row>
    <row r="618" spans="1:33" s="72" customFormat="1" ht="15.75" x14ac:dyDescent="0.2">
      <c r="A618" s="67"/>
      <c r="B618" s="76">
        <f>COUNTIF($F$6:$F618,$F618)</f>
        <v>0</v>
      </c>
      <c r="C618" s="76" t="str">
        <f t="shared" si="90"/>
        <v>0</v>
      </c>
      <c r="D618" s="76">
        <f>COUNTIF($H$6:$H618,$H618)</f>
        <v>0</v>
      </c>
      <c r="E618" s="76" t="str">
        <f t="shared" si="95"/>
        <v>0</v>
      </c>
      <c r="F618" s="2"/>
      <c r="G618" s="22"/>
      <c r="H618" s="2"/>
      <c r="I618" s="3"/>
      <c r="J618" s="2"/>
      <c r="K618" s="2"/>
      <c r="L618" s="4"/>
      <c r="M618" s="4"/>
      <c r="N618" s="4"/>
      <c r="O618" s="2"/>
      <c r="P618" s="2"/>
      <c r="Q618" s="4"/>
      <c r="R618" s="102"/>
      <c r="S618" s="102"/>
      <c r="T618" s="3"/>
      <c r="U618" s="3"/>
      <c r="V618" s="3"/>
      <c r="W618" s="3"/>
      <c r="X618" s="80" t="str">
        <f t="shared" si="96"/>
        <v/>
      </c>
      <c r="Y618" s="80" t="str">
        <f t="shared" si="97"/>
        <v/>
      </c>
      <c r="Z618" s="2"/>
      <c r="AA618" s="77" t="str">
        <f t="shared" si="98"/>
        <v/>
      </c>
      <c r="AB618" s="77" t="str">
        <f t="shared" si="91"/>
        <v/>
      </c>
      <c r="AC618" s="77" t="str">
        <f>IFERROR(VLOOKUP(IF($P618="","",MONTH($I618)),List!$I:$J,2,0),"")</f>
        <v/>
      </c>
      <c r="AD618" s="77" t="str">
        <f>IFERROR(VLOOKUP(F618,List!$D:$E,2,0),"")</f>
        <v/>
      </c>
      <c r="AE618" s="78">
        <f t="shared" si="92"/>
        <v>0</v>
      </c>
      <c r="AF618" s="77" t="str">
        <f t="shared" si="93"/>
        <v/>
      </c>
      <c r="AG618" s="77" t="str">
        <f t="shared" si="94"/>
        <v/>
      </c>
    </row>
    <row r="619" spans="1:33" s="72" customFormat="1" ht="15.75" x14ac:dyDescent="0.2">
      <c r="A619" s="67"/>
      <c r="B619" s="76">
        <f>COUNTIF($F$6:$F619,$F619)</f>
        <v>0</v>
      </c>
      <c r="C619" s="76" t="str">
        <f t="shared" si="90"/>
        <v>0</v>
      </c>
      <c r="D619" s="76">
        <f>COUNTIF($H$6:$H619,$H619)</f>
        <v>0</v>
      </c>
      <c r="E619" s="76" t="str">
        <f t="shared" si="95"/>
        <v>0</v>
      </c>
      <c r="F619" s="2"/>
      <c r="G619" s="22"/>
      <c r="H619" s="2"/>
      <c r="I619" s="3"/>
      <c r="J619" s="2"/>
      <c r="K619" s="2"/>
      <c r="L619" s="4"/>
      <c r="M619" s="4"/>
      <c r="N619" s="4"/>
      <c r="O619" s="2"/>
      <c r="P619" s="2"/>
      <c r="Q619" s="4"/>
      <c r="R619" s="102"/>
      <c r="S619" s="102"/>
      <c r="T619" s="3"/>
      <c r="U619" s="3"/>
      <c r="V619" s="3"/>
      <c r="W619" s="3"/>
      <c r="X619" s="80" t="str">
        <f t="shared" si="96"/>
        <v/>
      </c>
      <c r="Y619" s="80" t="str">
        <f t="shared" si="97"/>
        <v/>
      </c>
      <c r="Z619" s="2"/>
      <c r="AA619" s="77" t="str">
        <f t="shared" si="98"/>
        <v/>
      </c>
      <c r="AB619" s="77" t="str">
        <f t="shared" si="91"/>
        <v/>
      </c>
      <c r="AC619" s="77" t="str">
        <f>IFERROR(VLOOKUP(IF($P619="","",MONTH($I619)),List!$I:$J,2,0),"")</f>
        <v/>
      </c>
      <c r="AD619" s="77" t="str">
        <f>IFERROR(VLOOKUP(F619,List!$D:$E,2,0),"")</f>
        <v/>
      </c>
      <c r="AE619" s="78">
        <f t="shared" si="92"/>
        <v>0</v>
      </c>
      <c r="AF619" s="77" t="str">
        <f t="shared" si="93"/>
        <v/>
      </c>
      <c r="AG619" s="77" t="str">
        <f t="shared" si="94"/>
        <v/>
      </c>
    </row>
    <row r="620" spans="1:33" s="72" customFormat="1" ht="15.75" x14ac:dyDescent="0.2">
      <c r="A620" s="67"/>
      <c r="B620" s="76">
        <f>COUNTIF($F$6:$F620,$F620)</f>
        <v>0</v>
      </c>
      <c r="C620" s="76" t="str">
        <f t="shared" si="90"/>
        <v>0</v>
      </c>
      <c r="D620" s="76">
        <f>COUNTIF($H$6:$H620,$H620)</f>
        <v>0</v>
      </c>
      <c r="E620" s="76" t="str">
        <f t="shared" si="95"/>
        <v>0</v>
      </c>
      <c r="F620" s="2"/>
      <c r="G620" s="22"/>
      <c r="H620" s="2"/>
      <c r="I620" s="3"/>
      <c r="J620" s="2"/>
      <c r="K620" s="2"/>
      <c r="L620" s="4"/>
      <c r="M620" s="4"/>
      <c r="N620" s="4"/>
      <c r="O620" s="2"/>
      <c r="P620" s="2"/>
      <c r="Q620" s="4"/>
      <c r="R620" s="102"/>
      <c r="S620" s="102"/>
      <c r="T620" s="3"/>
      <c r="U620" s="3"/>
      <c r="V620" s="3"/>
      <c r="W620" s="3"/>
      <c r="X620" s="80" t="str">
        <f t="shared" si="96"/>
        <v/>
      </c>
      <c r="Y620" s="80" t="str">
        <f t="shared" si="97"/>
        <v/>
      </c>
      <c r="Z620" s="2"/>
      <c r="AA620" s="77" t="str">
        <f t="shared" si="98"/>
        <v/>
      </c>
      <c r="AB620" s="77" t="str">
        <f t="shared" si="91"/>
        <v/>
      </c>
      <c r="AC620" s="77" t="str">
        <f>IFERROR(VLOOKUP(IF($P620="","",MONTH($I620)),List!$I:$J,2,0),"")</f>
        <v/>
      </c>
      <c r="AD620" s="77" t="str">
        <f>IFERROR(VLOOKUP(F620,List!$D:$E,2,0),"")</f>
        <v/>
      </c>
      <c r="AE620" s="78">
        <f t="shared" si="92"/>
        <v>0</v>
      </c>
      <c r="AF620" s="77" t="str">
        <f t="shared" si="93"/>
        <v/>
      </c>
      <c r="AG620" s="77" t="str">
        <f t="shared" si="94"/>
        <v/>
      </c>
    </row>
    <row r="621" spans="1:33" s="72" customFormat="1" ht="15.75" x14ac:dyDescent="0.2">
      <c r="A621" s="67"/>
      <c r="B621" s="76">
        <f>COUNTIF($F$6:$F621,$F621)</f>
        <v>0</v>
      </c>
      <c r="C621" s="76" t="str">
        <f t="shared" si="90"/>
        <v>0</v>
      </c>
      <c r="D621" s="76">
        <f>COUNTIF($H$6:$H621,$H621)</f>
        <v>0</v>
      </c>
      <c r="E621" s="76" t="str">
        <f t="shared" si="95"/>
        <v>0</v>
      </c>
      <c r="F621" s="2"/>
      <c r="G621" s="22"/>
      <c r="H621" s="2"/>
      <c r="I621" s="3"/>
      <c r="J621" s="2"/>
      <c r="K621" s="2"/>
      <c r="L621" s="4"/>
      <c r="M621" s="4"/>
      <c r="N621" s="4"/>
      <c r="O621" s="2"/>
      <c r="P621" s="2"/>
      <c r="Q621" s="4"/>
      <c r="R621" s="102"/>
      <c r="S621" s="102"/>
      <c r="T621" s="3"/>
      <c r="U621" s="3"/>
      <c r="V621" s="3"/>
      <c r="W621" s="3"/>
      <c r="X621" s="80" t="str">
        <f t="shared" si="96"/>
        <v/>
      </c>
      <c r="Y621" s="80" t="str">
        <f t="shared" si="97"/>
        <v/>
      </c>
      <c r="Z621" s="2"/>
      <c r="AA621" s="77" t="str">
        <f t="shared" si="98"/>
        <v/>
      </c>
      <c r="AB621" s="77" t="str">
        <f t="shared" si="91"/>
        <v/>
      </c>
      <c r="AC621" s="77" t="str">
        <f>IFERROR(VLOOKUP(IF($P621="","",MONTH($I621)),List!$I:$J,2,0),"")</f>
        <v/>
      </c>
      <c r="AD621" s="77" t="str">
        <f>IFERROR(VLOOKUP(F621,List!$D:$E,2,0),"")</f>
        <v/>
      </c>
      <c r="AE621" s="78">
        <f t="shared" si="92"/>
        <v>0</v>
      </c>
      <c r="AF621" s="77" t="str">
        <f t="shared" si="93"/>
        <v/>
      </c>
      <c r="AG621" s="77" t="str">
        <f t="shared" si="94"/>
        <v/>
      </c>
    </row>
    <row r="622" spans="1:33" s="72" customFormat="1" ht="15.75" x14ac:dyDescent="0.2">
      <c r="A622" s="67"/>
      <c r="B622" s="76">
        <f>COUNTIF($F$6:$F622,$F622)</f>
        <v>0</v>
      </c>
      <c r="C622" s="76" t="str">
        <f t="shared" si="90"/>
        <v>0</v>
      </c>
      <c r="D622" s="76">
        <f>COUNTIF($H$6:$H622,$H622)</f>
        <v>0</v>
      </c>
      <c r="E622" s="76" t="str">
        <f t="shared" si="95"/>
        <v>0</v>
      </c>
      <c r="F622" s="2"/>
      <c r="G622" s="22"/>
      <c r="H622" s="2"/>
      <c r="I622" s="3"/>
      <c r="J622" s="2"/>
      <c r="K622" s="2"/>
      <c r="L622" s="4"/>
      <c r="M622" s="4"/>
      <c r="N622" s="4"/>
      <c r="O622" s="2"/>
      <c r="P622" s="2"/>
      <c r="Q622" s="4"/>
      <c r="R622" s="102"/>
      <c r="S622" s="102"/>
      <c r="T622" s="3"/>
      <c r="U622" s="3"/>
      <c r="V622" s="3"/>
      <c r="W622" s="3"/>
      <c r="X622" s="80" t="str">
        <f t="shared" si="96"/>
        <v/>
      </c>
      <c r="Y622" s="80" t="str">
        <f t="shared" si="97"/>
        <v/>
      </c>
      <c r="Z622" s="2"/>
      <c r="AA622" s="77" t="str">
        <f t="shared" si="98"/>
        <v/>
      </c>
      <c r="AB622" s="77" t="str">
        <f t="shared" si="91"/>
        <v/>
      </c>
      <c r="AC622" s="77" t="str">
        <f>IFERROR(VLOOKUP(IF($P622="","",MONTH($I622)),List!$I:$J,2,0),"")</f>
        <v/>
      </c>
      <c r="AD622" s="77" t="str">
        <f>IFERROR(VLOOKUP(F622,List!$D:$E,2,0),"")</f>
        <v/>
      </c>
      <c r="AE622" s="78">
        <f t="shared" si="92"/>
        <v>0</v>
      </c>
      <c r="AF622" s="77" t="str">
        <f t="shared" si="93"/>
        <v/>
      </c>
      <c r="AG622" s="77" t="str">
        <f t="shared" si="94"/>
        <v/>
      </c>
    </row>
    <row r="623" spans="1:33" s="72" customFormat="1" ht="15.75" x14ac:dyDescent="0.2">
      <c r="A623" s="67"/>
      <c r="B623" s="76">
        <f>COUNTIF($F$6:$F623,$F623)</f>
        <v>0</v>
      </c>
      <c r="C623" s="76" t="str">
        <f t="shared" si="90"/>
        <v>0</v>
      </c>
      <c r="D623" s="76">
        <f>COUNTIF($H$6:$H623,$H623)</f>
        <v>0</v>
      </c>
      <c r="E623" s="76" t="str">
        <f t="shared" si="95"/>
        <v>0</v>
      </c>
      <c r="F623" s="2"/>
      <c r="G623" s="22"/>
      <c r="H623" s="2"/>
      <c r="I623" s="3"/>
      <c r="J623" s="2"/>
      <c r="K623" s="2"/>
      <c r="L623" s="4"/>
      <c r="M623" s="4"/>
      <c r="N623" s="4"/>
      <c r="O623" s="2"/>
      <c r="P623" s="2"/>
      <c r="Q623" s="4"/>
      <c r="R623" s="102"/>
      <c r="S623" s="102"/>
      <c r="T623" s="3"/>
      <c r="U623" s="3"/>
      <c r="V623" s="3"/>
      <c r="W623" s="3"/>
      <c r="X623" s="80" t="str">
        <f t="shared" si="96"/>
        <v/>
      </c>
      <c r="Y623" s="80" t="str">
        <f t="shared" si="97"/>
        <v/>
      </c>
      <c r="Z623" s="2"/>
      <c r="AA623" s="77" t="str">
        <f t="shared" si="98"/>
        <v/>
      </c>
      <c r="AB623" s="77" t="str">
        <f t="shared" si="91"/>
        <v/>
      </c>
      <c r="AC623" s="77" t="str">
        <f>IFERROR(VLOOKUP(IF($P623="","",MONTH($I623)),List!$I:$J,2,0),"")</f>
        <v/>
      </c>
      <c r="AD623" s="77" t="str">
        <f>IFERROR(VLOOKUP(F623,List!$D:$E,2,0),"")</f>
        <v/>
      </c>
      <c r="AE623" s="78">
        <f t="shared" si="92"/>
        <v>0</v>
      </c>
      <c r="AF623" s="77" t="str">
        <f t="shared" si="93"/>
        <v/>
      </c>
      <c r="AG623" s="77" t="str">
        <f t="shared" si="94"/>
        <v/>
      </c>
    </row>
    <row r="624" spans="1:33" s="72" customFormat="1" ht="15.75" x14ac:dyDescent="0.2">
      <c r="A624" s="67"/>
      <c r="B624" s="76">
        <f>COUNTIF($F$6:$F624,$F624)</f>
        <v>0</v>
      </c>
      <c r="C624" s="76" t="str">
        <f t="shared" si="90"/>
        <v>0</v>
      </c>
      <c r="D624" s="76">
        <f>COUNTIF($H$6:$H624,$H624)</f>
        <v>0</v>
      </c>
      <c r="E624" s="76" t="str">
        <f t="shared" si="95"/>
        <v>0</v>
      </c>
      <c r="F624" s="2"/>
      <c r="G624" s="22"/>
      <c r="H624" s="2"/>
      <c r="I624" s="3"/>
      <c r="J624" s="2"/>
      <c r="K624" s="2"/>
      <c r="L624" s="4"/>
      <c r="M624" s="4"/>
      <c r="N624" s="4"/>
      <c r="O624" s="2"/>
      <c r="P624" s="2"/>
      <c r="Q624" s="4"/>
      <c r="R624" s="102"/>
      <c r="S624" s="102"/>
      <c r="T624" s="3"/>
      <c r="U624" s="3"/>
      <c r="V624" s="3"/>
      <c r="W624" s="3"/>
      <c r="X624" s="80" t="str">
        <f t="shared" si="96"/>
        <v/>
      </c>
      <c r="Y624" s="80" t="str">
        <f t="shared" si="97"/>
        <v/>
      </c>
      <c r="Z624" s="2"/>
      <c r="AA624" s="77" t="str">
        <f t="shared" si="98"/>
        <v/>
      </c>
      <c r="AB624" s="77" t="str">
        <f t="shared" si="91"/>
        <v/>
      </c>
      <c r="AC624" s="77" t="str">
        <f>IFERROR(VLOOKUP(IF($P624="","",MONTH($I624)),List!$I:$J,2,0),"")</f>
        <v/>
      </c>
      <c r="AD624" s="77" t="str">
        <f>IFERROR(VLOOKUP(F624,List!$D:$E,2,0),"")</f>
        <v/>
      </c>
      <c r="AE624" s="78">
        <f t="shared" si="92"/>
        <v>0</v>
      </c>
      <c r="AF624" s="77" t="str">
        <f t="shared" si="93"/>
        <v/>
      </c>
      <c r="AG624" s="77" t="str">
        <f t="shared" si="94"/>
        <v/>
      </c>
    </row>
    <row r="625" spans="1:33" s="72" customFormat="1" ht="15.75" x14ac:dyDescent="0.2">
      <c r="A625" s="67"/>
      <c r="B625" s="76">
        <f>COUNTIF($F$6:$F625,$F625)</f>
        <v>0</v>
      </c>
      <c r="C625" s="76" t="str">
        <f t="shared" si="90"/>
        <v>0</v>
      </c>
      <c r="D625" s="76">
        <f>COUNTIF($H$6:$H625,$H625)</f>
        <v>0</v>
      </c>
      <c r="E625" s="76" t="str">
        <f t="shared" si="95"/>
        <v>0</v>
      </c>
      <c r="F625" s="2"/>
      <c r="G625" s="22"/>
      <c r="H625" s="2"/>
      <c r="I625" s="3"/>
      <c r="J625" s="2"/>
      <c r="K625" s="2"/>
      <c r="L625" s="4"/>
      <c r="M625" s="4"/>
      <c r="N625" s="4"/>
      <c r="O625" s="2"/>
      <c r="P625" s="2"/>
      <c r="Q625" s="4"/>
      <c r="R625" s="102"/>
      <c r="S625" s="102"/>
      <c r="T625" s="3"/>
      <c r="U625" s="3"/>
      <c r="V625" s="3"/>
      <c r="W625" s="3"/>
      <c r="X625" s="80" t="str">
        <f t="shared" si="96"/>
        <v/>
      </c>
      <c r="Y625" s="80" t="str">
        <f t="shared" si="97"/>
        <v/>
      </c>
      <c r="Z625" s="2"/>
      <c r="AA625" s="77" t="str">
        <f t="shared" si="98"/>
        <v/>
      </c>
      <c r="AB625" s="77" t="str">
        <f t="shared" si="91"/>
        <v/>
      </c>
      <c r="AC625" s="77" t="str">
        <f>IFERROR(VLOOKUP(IF($P625="","",MONTH($I625)),List!$I:$J,2,0),"")</f>
        <v/>
      </c>
      <c r="AD625" s="77" t="str">
        <f>IFERROR(VLOOKUP(F625,List!$D:$E,2,0),"")</f>
        <v/>
      </c>
      <c r="AE625" s="78">
        <f t="shared" si="92"/>
        <v>0</v>
      </c>
      <c r="AF625" s="77" t="str">
        <f t="shared" si="93"/>
        <v/>
      </c>
      <c r="AG625" s="77" t="str">
        <f t="shared" si="94"/>
        <v/>
      </c>
    </row>
    <row r="626" spans="1:33" s="72" customFormat="1" ht="15.75" x14ac:dyDescent="0.2">
      <c r="A626" s="67"/>
      <c r="B626" s="76">
        <f>COUNTIF($F$6:$F626,$F626)</f>
        <v>0</v>
      </c>
      <c r="C626" s="76" t="str">
        <f t="shared" si="90"/>
        <v>0</v>
      </c>
      <c r="D626" s="76">
        <f>COUNTIF($H$6:$H626,$H626)</f>
        <v>0</v>
      </c>
      <c r="E626" s="76" t="str">
        <f t="shared" si="95"/>
        <v>0</v>
      </c>
      <c r="F626" s="2"/>
      <c r="G626" s="22"/>
      <c r="H626" s="2"/>
      <c r="I626" s="3"/>
      <c r="J626" s="2"/>
      <c r="K626" s="2"/>
      <c r="L626" s="4"/>
      <c r="M626" s="4"/>
      <c r="N626" s="4"/>
      <c r="O626" s="2"/>
      <c r="P626" s="2"/>
      <c r="Q626" s="4"/>
      <c r="R626" s="102"/>
      <c r="S626" s="102"/>
      <c r="T626" s="3"/>
      <c r="U626" s="3"/>
      <c r="V626" s="3"/>
      <c r="W626" s="3"/>
      <c r="X626" s="80" t="str">
        <f t="shared" si="96"/>
        <v/>
      </c>
      <c r="Y626" s="80" t="str">
        <f t="shared" si="97"/>
        <v/>
      </c>
      <c r="Z626" s="2"/>
      <c r="AA626" s="77" t="str">
        <f t="shared" si="98"/>
        <v/>
      </c>
      <c r="AB626" s="77" t="str">
        <f t="shared" si="91"/>
        <v/>
      </c>
      <c r="AC626" s="77" t="str">
        <f>IFERROR(VLOOKUP(IF($P626="","",MONTH($I626)),List!$I:$J,2,0),"")</f>
        <v/>
      </c>
      <c r="AD626" s="77" t="str">
        <f>IFERROR(VLOOKUP(F626,List!$D:$E,2,0),"")</f>
        <v/>
      </c>
      <c r="AE626" s="78">
        <f t="shared" si="92"/>
        <v>0</v>
      </c>
      <c r="AF626" s="77" t="str">
        <f t="shared" si="93"/>
        <v/>
      </c>
      <c r="AG626" s="77" t="str">
        <f t="shared" si="94"/>
        <v/>
      </c>
    </row>
    <row r="627" spans="1:33" s="72" customFormat="1" ht="15.75" x14ac:dyDescent="0.2">
      <c r="A627" s="67"/>
      <c r="B627" s="76">
        <f>COUNTIF($F$6:$F627,$F627)</f>
        <v>0</v>
      </c>
      <c r="C627" s="76" t="str">
        <f t="shared" si="90"/>
        <v>0</v>
      </c>
      <c r="D627" s="76">
        <f>COUNTIF($H$6:$H627,$H627)</f>
        <v>0</v>
      </c>
      <c r="E627" s="76" t="str">
        <f t="shared" si="95"/>
        <v>0</v>
      </c>
      <c r="F627" s="2"/>
      <c r="G627" s="22"/>
      <c r="H627" s="2"/>
      <c r="I627" s="3"/>
      <c r="J627" s="2"/>
      <c r="K627" s="2"/>
      <c r="L627" s="4"/>
      <c r="M627" s="4"/>
      <c r="N627" s="4"/>
      <c r="O627" s="2"/>
      <c r="P627" s="2"/>
      <c r="Q627" s="4"/>
      <c r="R627" s="102"/>
      <c r="S627" s="102"/>
      <c r="T627" s="3"/>
      <c r="U627" s="3"/>
      <c r="V627" s="3"/>
      <c r="W627" s="3"/>
      <c r="X627" s="80" t="str">
        <f t="shared" si="96"/>
        <v/>
      </c>
      <c r="Y627" s="80" t="str">
        <f t="shared" si="97"/>
        <v/>
      </c>
      <c r="Z627" s="2"/>
      <c r="AA627" s="77" t="str">
        <f t="shared" si="98"/>
        <v/>
      </c>
      <c r="AB627" s="77" t="str">
        <f t="shared" si="91"/>
        <v/>
      </c>
      <c r="AC627" s="77" t="str">
        <f>IFERROR(VLOOKUP(IF($P627="","",MONTH($I627)),List!$I:$J,2,0),"")</f>
        <v/>
      </c>
      <c r="AD627" s="77" t="str">
        <f>IFERROR(VLOOKUP(F627,List!$D:$E,2,0),"")</f>
        <v/>
      </c>
      <c r="AE627" s="78">
        <f t="shared" si="92"/>
        <v>0</v>
      </c>
      <c r="AF627" s="77" t="str">
        <f t="shared" si="93"/>
        <v/>
      </c>
      <c r="AG627" s="77" t="str">
        <f t="shared" si="94"/>
        <v/>
      </c>
    </row>
    <row r="628" spans="1:33" s="72" customFormat="1" ht="15.75" x14ac:dyDescent="0.2">
      <c r="A628" s="67"/>
      <c r="B628" s="76">
        <f>COUNTIF($F$6:$F628,$F628)</f>
        <v>0</v>
      </c>
      <c r="C628" s="76" t="str">
        <f t="shared" si="90"/>
        <v>0</v>
      </c>
      <c r="D628" s="76">
        <f>COUNTIF($H$6:$H628,$H628)</f>
        <v>0</v>
      </c>
      <c r="E628" s="76" t="str">
        <f t="shared" si="95"/>
        <v>0</v>
      </c>
      <c r="F628" s="2"/>
      <c r="G628" s="22"/>
      <c r="H628" s="2"/>
      <c r="I628" s="3"/>
      <c r="J628" s="2"/>
      <c r="K628" s="2"/>
      <c r="L628" s="4"/>
      <c r="M628" s="4"/>
      <c r="N628" s="4"/>
      <c r="O628" s="2"/>
      <c r="P628" s="2"/>
      <c r="Q628" s="4"/>
      <c r="R628" s="102"/>
      <c r="S628" s="102"/>
      <c r="T628" s="3"/>
      <c r="U628" s="3"/>
      <c r="V628" s="3"/>
      <c r="W628" s="3"/>
      <c r="X628" s="80" t="str">
        <f t="shared" si="96"/>
        <v/>
      </c>
      <c r="Y628" s="80" t="str">
        <f t="shared" si="97"/>
        <v/>
      </c>
      <c r="Z628" s="2"/>
      <c r="AA628" s="77" t="str">
        <f t="shared" si="98"/>
        <v/>
      </c>
      <c r="AB628" s="77" t="str">
        <f t="shared" si="91"/>
        <v/>
      </c>
      <c r="AC628" s="77" t="str">
        <f>IFERROR(VLOOKUP(IF($P628="","",MONTH($I628)),List!$I:$J,2,0),"")</f>
        <v/>
      </c>
      <c r="AD628" s="77" t="str">
        <f>IFERROR(VLOOKUP(F628,List!$D:$E,2,0),"")</f>
        <v/>
      </c>
      <c r="AE628" s="78">
        <f t="shared" si="92"/>
        <v>0</v>
      </c>
      <c r="AF628" s="77" t="str">
        <f t="shared" si="93"/>
        <v/>
      </c>
      <c r="AG628" s="77" t="str">
        <f t="shared" si="94"/>
        <v/>
      </c>
    </row>
    <row r="629" spans="1:33" s="72" customFormat="1" ht="15.75" x14ac:dyDescent="0.2">
      <c r="A629" s="67"/>
      <c r="B629" s="76">
        <f>COUNTIF($F$6:$F629,$F629)</f>
        <v>0</v>
      </c>
      <c r="C629" s="76" t="str">
        <f t="shared" si="90"/>
        <v>0</v>
      </c>
      <c r="D629" s="76">
        <f>COUNTIF($H$6:$H629,$H629)</f>
        <v>0</v>
      </c>
      <c r="E629" s="76" t="str">
        <f t="shared" si="95"/>
        <v>0</v>
      </c>
      <c r="F629" s="2"/>
      <c r="G629" s="22"/>
      <c r="H629" s="2"/>
      <c r="I629" s="3"/>
      <c r="J629" s="2"/>
      <c r="K629" s="2"/>
      <c r="L629" s="4"/>
      <c r="M629" s="4"/>
      <c r="N629" s="4"/>
      <c r="O629" s="2"/>
      <c r="P629" s="2"/>
      <c r="Q629" s="4"/>
      <c r="R629" s="102"/>
      <c r="S629" s="102"/>
      <c r="T629" s="3"/>
      <c r="U629" s="3"/>
      <c r="V629" s="3"/>
      <c r="W629" s="3"/>
      <c r="X629" s="80" t="str">
        <f t="shared" si="96"/>
        <v/>
      </c>
      <c r="Y629" s="80" t="str">
        <f t="shared" si="97"/>
        <v/>
      </c>
      <c r="Z629" s="2"/>
      <c r="AA629" s="77" t="str">
        <f t="shared" si="98"/>
        <v/>
      </c>
      <c r="AB629" s="77" t="str">
        <f t="shared" si="91"/>
        <v/>
      </c>
      <c r="AC629" s="77" t="str">
        <f>IFERROR(VLOOKUP(IF($P629="","",MONTH($I629)),List!$I:$J,2,0),"")</f>
        <v/>
      </c>
      <c r="AD629" s="77" t="str">
        <f>IFERROR(VLOOKUP(F629,List!$D:$E,2,0),"")</f>
        <v/>
      </c>
      <c r="AE629" s="78">
        <f t="shared" si="92"/>
        <v>0</v>
      </c>
      <c r="AF629" s="77" t="str">
        <f t="shared" si="93"/>
        <v/>
      </c>
      <c r="AG629" s="77" t="str">
        <f t="shared" si="94"/>
        <v/>
      </c>
    </row>
    <row r="630" spans="1:33" s="72" customFormat="1" ht="15.75" x14ac:dyDescent="0.2">
      <c r="A630" s="67"/>
      <c r="B630" s="76">
        <f>COUNTIF($F$6:$F630,$F630)</f>
        <v>0</v>
      </c>
      <c r="C630" s="76" t="str">
        <f t="shared" si="90"/>
        <v>0</v>
      </c>
      <c r="D630" s="76">
        <f>COUNTIF($H$6:$H630,$H630)</f>
        <v>0</v>
      </c>
      <c r="E630" s="76" t="str">
        <f t="shared" si="95"/>
        <v>0</v>
      </c>
      <c r="F630" s="2"/>
      <c r="G630" s="22"/>
      <c r="H630" s="2"/>
      <c r="I630" s="3"/>
      <c r="J630" s="2"/>
      <c r="K630" s="2"/>
      <c r="L630" s="4"/>
      <c r="M630" s="4"/>
      <c r="N630" s="4"/>
      <c r="O630" s="2"/>
      <c r="P630" s="2"/>
      <c r="Q630" s="4"/>
      <c r="R630" s="102"/>
      <c r="S630" s="102"/>
      <c r="T630" s="3"/>
      <c r="U630" s="3"/>
      <c r="V630" s="3"/>
      <c r="W630" s="3"/>
      <c r="X630" s="80" t="str">
        <f t="shared" si="96"/>
        <v/>
      </c>
      <c r="Y630" s="80" t="str">
        <f t="shared" si="97"/>
        <v/>
      </c>
      <c r="Z630" s="2"/>
      <c r="AA630" s="77" t="str">
        <f t="shared" si="98"/>
        <v/>
      </c>
      <c r="AB630" s="77" t="str">
        <f t="shared" si="91"/>
        <v/>
      </c>
      <c r="AC630" s="77" t="str">
        <f>IFERROR(VLOOKUP(IF($P630="","",MONTH($I630)),List!$I:$J,2,0),"")</f>
        <v/>
      </c>
      <c r="AD630" s="77" t="str">
        <f>IFERROR(VLOOKUP(F630,List!$D:$E,2,0),"")</f>
        <v/>
      </c>
      <c r="AE630" s="78">
        <f t="shared" si="92"/>
        <v>0</v>
      </c>
      <c r="AF630" s="77" t="str">
        <f t="shared" si="93"/>
        <v/>
      </c>
      <c r="AG630" s="77" t="str">
        <f t="shared" si="94"/>
        <v/>
      </c>
    </row>
    <row r="631" spans="1:33" s="72" customFormat="1" ht="15.75" x14ac:dyDescent="0.2">
      <c r="A631" s="67"/>
      <c r="B631" s="76">
        <f>COUNTIF($F$6:$F631,$F631)</f>
        <v>0</v>
      </c>
      <c r="C631" s="76" t="str">
        <f t="shared" si="90"/>
        <v>0</v>
      </c>
      <c r="D631" s="76">
        <f>COUNTIF($H$6:$H631,$H631)</f>
        <v>0</v>
      </c>
      <c r="E631" s="76" t="str">
        <f t="shared" si="95"/>
        <v>0</v>
      </c>
      <c r="F631" s="2"/>
      <c r="G631" s="22"/>
      <c r="H631" s="2"/>
      <c r="I631" s="3"/>
      <c r="J631" s="2"/>
      <c r="K631" s="2"/>
      <c r="L631" s="4"/>
      <c r="M631" s="4"/>
      <c r="N631" s="4"/>
      <c r="O631" s="2"/>
      <c r="P631" s="2"/>
      <c r="Q631" s="4"/>
      <c r="R631" s="102"/>
      <c r="S631" s="102"/>
      <c r="T631" s="3"/>
      <c r="U631" s="3"/>
      <c r="V631" s="3"/>
      <c r="W631" s="3"/>
      <c r="X631" s="80" t="str">
        <f t="shared" si="96"/>
        <v/>
      </c>
      <c r="Y631" s="80" t="str">
        <f t="shared" si="97"/>
        <v/>
      </c>
      <c r="Z631" s="2"/>
      <c r="AA631" s="77" t="str">
        <f t="shared" si="98"/>
        <v/>
      </c>
      <c r="AB631" s="77" t="str">
        <f t="shared" si="91"/>
        <v/>
      </c>
      <c r="AC631" s="77" t="str">
        <f>IFERROR(VLOOKUP(IF($P631="","",MONTH($I631)),List!$I:$J,2,0),"")</f>
        <v/>
      </c>
      <c r="AD631" s="77" t="str">
        <f>IFERROR(VLOOKUP(F631,List!$D:$E,2,0),"")</f>
        <v/>
      </c>
      <c r="AE631" s="78">
        <f t="shared" si="92"/>
        <v>0</v>
      </c>
      <c r="AF631" s="77" t="str">
        <f t="shared" si="93"/>
        <v/>
      </c>
      <c r="AG631" s="77" t="str">
        <f t="shared" si="94"/>
        <v/>
      </c>
    </row>
    <row r="632" spans="1:33" s="72" customFormat="1" ht="15.75" x14ac:dyDescent="0.2">
      <c r="A632" s="67"/>
      <c r="B632" s="76">
        <f>COUNTIF($F$6:$F632,$F632)</f>
        <v>0</v>
      </c>
      <c r="C632" s="76" t="str">
        <f t="shared" si="90"/>
        <v>0</v>
      </c>
      <c r="D632" s="76">
        <f>COUNTIF($H$6:$H632,$H632)</f>
        <v>0</v>
      </c>
      <c r="E632" s="76" t="str">
        <f t="shared" si="95"/>
        <v>0</v>
      </c>
      <c r="F632" s="2"/>
      <c r="G632" s="22"/>
      <c r="H632" s="2"/>
      <c r="I632" s="3"/>
      <c r="J632" s="2"/>
      <c r="K632" s="2"/>
      <c r="L632" s="4"/>
      <c r="M632" s="4"/>
      <c r="N632" s="4"/>
      <c r="O632" s="2"/>
      <c r="P632" s="2"/>
      <c r="Q632" s="4"/>
      <c r="R632" s="102"/>
      <c r="S632" s="102"/>
      <c r="T632" s="3"/>
      <c r="U632" s="3"/>
      <c r="V632" s="3"/>
      <c r="W632" s="3"/>
      <c r="X632" s="80" t="str">
        <f t="shared" si="96"/>
        <v/>
      </c>
      <c r="Y632" s="80" t="str">
        <f t="shared" si="97"/>
        <v/>
      </c>
      <c r="Z632" s="2"/>
      <c r="AA632" s="77" t="str">
        <f t="shared" si="98"/>
        <v/>
      </c>
      <c r="AB632" s="77" t="str">
        <f t="shared" si="91"/>
        <v/>
      </c>
      <c r="AC632" s="77" t="str">
        <f>IFERROR(VLOOKUP(IF($P632="","",MONTH($I632)),List!$I:$J,2,0),"")</f>
        <v/>
      </c>
      <c r="AD632" s="77" t="str">
        <f>IFERROR(VLOOKUP(F632,List!$D:$E,2,0),"")</f>
        <v/>
      </c>
      <c r="AE632" s="78">
        <f t="shared" si="92"/>
        <v>0</v>
      </c>
      <c r="AF632" s="77" t="str">
        <f t="shared" si="93"/>
        <v/>
      </c>
      <c r="AG632" s="77" t="str">
        <f t="shared" si="94"/>
        <v/>
      </c>
    </row>
    <row r="633" spans="1:33" s="72" customFormat="1" ht="15.75" x14ac:dyDescent="0.2">
      <c r="A633" s="67"/>
      <c r="B633" s="76">
        <f>COUNTIF($F$6:$F633,$F633)</f>
        <v>0</v>
      </c>
      <c r="C633" s="76" t="str">
        <f t="shared" si="90"/>
        <v>0</v>
      </c>
      <c r="D633" s="76">
        <f>COUNTIF($H$6:$H633,$H633)</f>
        <v>0</v>
      </c>
      <c r="E633" s="76" t="str">
        <f t="shared" si="95"/>
        <v>0</v>
      </c>
      <c r="F633" s="2"/>
      <c r="G633" s="22"/>
      <c r="H633" s="2"/>
      <c r="I633" s="3"/>
      <c r="J633" s="2"/>
      <c r="K633" s="2"/>
      <c r="L633" s="4"/>
      <c r="M633" s="4"/>
      <c r="N633" s="4"/>
      <c r="O633" s="2"/>
      <c r="P633" s="2"/>
      <c r="Q633" s="4"/>
      <c r="R633" s="102"/>
      <c r="S633" s="102"/>
      <c r="T633" s="3"/>
      <c r="U633" s="3"/>
      <c r="V633" s="3"/>
      <c r="W633" s="3"/>
      <c r="X633" s="80" t="str">
        <f t="shared" si="96"/>
        <v/>
      </c>
      <c r="Y633" s="80" t="str">
        <f t="shared" si="97"/>
        <v/>
      </c>
      <c r="Z633" s="2"/>
      <c r="AA633" s="77" t="str">
        <f t="shared" si="98"/>
        <v/>
      </c>
      <c r="AB633" s="77" t="str">
        <f t="shared" si="91"/>
        <v/>
      </c>
      <c r="AC633" s="77" t="str">
        <f>IFERROR(VLOOKUP(IF($P633="","",MONTH($I633)),List!$I:$J,2,0),"")</f>
        <v/>
      </c>
      <c r="AD633" s="77" t="str">
        <f>IFERROR(VLOOKUP(F633,List!$D:$E,2,0),"")</f>
        <v/>
      </c>
      <c r="AE633" s="78">
        <f t="shared" si="92"/>
        <v>0</v>
      </c>
      <c r="AF633" s="77" t="str">
        <f t="shared" si="93"/>
        <v/>
      </c>
      <c r="AG633" s="77" t="str">
        <f t="shared" si="94"/>
        <v/>
      </c>
    </row>
    <row r="634" spans="1:33" s="72" customFormat="1" ht="15.75" x14ac:dyDescent="0.2">
      <c r="A634" s="67"/>
      <c r="B634" s="76">
        <f>COUNTIF($F$6:$F634,$F634)</f>
        <v>0</v>
      </c>
      <c r="C634" s="76" t="str">
        <f t="shared" si="90"/>
        <v>0</v>
      </c>
      <c r="D634" s="76">
        <f>COUNTIF($H$6:$H634,$H634)</f>
        <v>0</v>
      </c>
      <c r="E634" s="76" t="str">
        <f t="shared" si="95"/>
        <v>0</v>
      </c>
      <c r="F634" s="2"/>
      <c r="G634" s="22"/>
      <c r="H634" s="2"/>
      <c r="I634" s="3"/>
      <c r="J634" s="2"/>
      <c r="K634" s="2"/>
      <c r="L634" s="4"/>
      <c r="M634" s="4"/>
      <c r="N634" s="4"/>
      <c r="O634" s="2"/>
      <c r="P634" s="2"/>
      <c r="Q634" s="4"/>
      <c r="R634" s="102"/>
      <c r="S634" s="102"/>
      <c r="T634" s="3"/>
      <c r="U634" s="3"/>
      <c r="V634" s="3"/>
      <c r="W634" s="3"/>
      <c r="X634" s="80" t="str">
        <f t="shared" si="96"/>
        <v/>
      </c>
      <c r="Y634" s="80" t="str">
        <f t="shared" si="97"/>
        <v/>
      </c>
      <c r="Z634" s="2"/>
      <c r="AA634" s="77" t="str">
        <f t="shared" si="98"/>
        <v/>
      </c>
      <c r="AB634" s="77" t="str">
        <f t="shared" si="91"/>
        <v/>
      </c>
      <c r="AC634" s="77" t="str">
        <f>IFERROR(VLOOKUP(IF($P634="","",MONTH($I634)),List!$I:$J,2,0),"")</f>
        <v/>
      </c>
      <c r="AD634" s="77" t="str">
        <f>IFERROR(VLOOKUP(F634,List!$D:$E,2,0),"")</f>
        <v/>
      </c>
      <c r="AE634" s="78">
        <f t="shared" si="92"/>
        <v>0</v>
      </c>
      <c r="AF634" s="77" t="str">
        <f t="shared" si="93"/>
        <v/>
      </c>
      <c r="AG634" s="77" t="str">
        <f t="shared" si="94"/>
        <v/>
      </c>
    </row>
    <row r="635" spans="1:33" s="72" customFormat="1" ht="15.75" x14ac:dyDescent="0.2">
      <c r="A635" s="67"/>
      <c r="B635" s="76">
        <f>COUNTIF($F$6:$F635,$F635)</f>
        <v>0</v>
      </c>
      <c r="C635" s="76" t="str">
        <f t="shared" si="90"/>
        <v>0</v>
      </c>
      <c r="D635" s="76">
        <f>COUNTIF($H$6:$H635,$H635)</f>
        <v>0</v>
      </c>
      <c r="E635" s="76" t="str">
        <f t="shared" si="95"/>
        <v>0</v>
      </c>
      <c r="F635" s="2"/>
      <c r="G635" s="22"/>
      <c r="H635" s="2"/>
      <c r="I635" s="3"/>
      <c r="J635" s="2"/>
      <c r="K635" s="2"/>
      <c r="L635" s="4"/>
      <c r="M635" s="4"/>
      <c r="N635" s="4"/>
      <c r="O635" s="2"/>
      <c r="P635" s="2"/>
      <c r="Q635" s="4"/>
      <c r="R635" s="102"/>
      <c r="S635" s="102"/>
      <c r="T635" s="3"/>
      <c r="U635" s="3"/>
      <c r="V635" s="3"/>
      <c r="W635" s="3"/>
      <c r="X635" s="80" t="str">
        <f t="shared" si="96"/>
        <v/>
      </c>
      <c r="Y635" s="80" t="str">
        <f t="shared" si="97"/>
        <v/>
      </c>
      <c r="Z635" s="2"/>
      <c r="AA635" s="77" t="str">
        <f t="shared" si="98"/>
        <v/>
      </c>
      <c r="AB635" s="77" t="str">
        <f t="shared" si="91"/>
        <v/>
      </c>
      <c r="AC635" s="77" t="str">
        <f>IFERROR(VLOOKUP(IF($P635="","",MONTH($I635)),List!$I:$J,2,0),"")</f>
        <v/>
      </c>
      <c r="AD635" s="77" t="str">
        <f>IFERROR(VLOOKUP(F635,List!$D:$E,2,0),"")</f>
        <v/>
      </c>
      <c r="AE635" s="78">
        <f t="shared" si="92"/>
        <v>0</v>
      </c>
      <c r="AF635" s="77" t="str">
        <f t="shared" si="93"/>
        <v/>
      </c>
      <c r="AG635" s="77" t="str">
        <f t="shared" si="94"/>
        <v/>
      </c>
    </row>
    <row r="636" spans="1:33" s="72" customFormat="1" ht="15.75" x14ac:dyDescent="0.2">
      <c r="A636" s="67"/>
      <c r="B636" s="76">
        <f>COUNTIF($F$6:$F636,$F636)</f>
        <v>0</v>
      </c>
      <c r="C636" s="76" t="str">
        <f t="shared" si="90"/>
        <v>0</v>
      </c>
      <c r="D636" s="76">
        <f>COUNTIF($H$6:$H636,$H636)</f>
        <v>0</v>
      </c>
      <c r="E636" s="76" t="str">
        <f t="shared" si="95"/>
        <v>0</v>
      </c>
      <c r="F636" s="2"/>
      <c r="G636" s="22"/>
      <c r="H636" s="2"/>
      <c r="I636" s="3"/>
      <c r="J636" s="2"/>
      <c r="K636" s="2"/>
      <c r="L636" s="4"/>
      <c r="M636" s="4"/>
      <c r="N636" s="4"/>
      <c r="O636" s="2"/>
      <c r="P636" s="2"/>
      <c r="Q636" s="4"/>
      <c r="R636" s="102"/>
      <c r="S636" s="102"/>
      <c r="T636" s="3"/>
      <c r="U636" s="3"/>
      <c r="V636" s="3"/>
      <c r="W636" s="3"/>
      <c r="X636" s="80" t="str">
        <f t="shared" si="96"/>
        <v/>
      </c>
      <c r="Y636" s="80" t="str">
        <f t="shared" si="97"/>
        <v/>
      </c>
      <c r="Z636" s="2"/>
      <c r="AA636" s="77" t="str">
        <f t="shared" si="98"/>
        <v/>
      </c>
      <c r="AB636" s="77" t="str">
        <f t="shared" si="91"/>
        <v/>
      </c>
      <c r="AC636" s="77" t="str">
        <f>IFERROR(VLOOKUP(IF($P636="","",MONTH($I636)),List!$I:$J,2,0),"")</f>
        <v/>
      </c>
      <c r="AD636" s="77" t="str">
        <f>IFERROR(VLOOKUP(F636,List!$D:$E,2,0),"")</f>
        <v/>
      </c>
      <c r="AE636" s="78">
        <f t="shared" si="92"/>
        <v>0</v>
      </c>
      <c r="AF636" s="77" t="str">
        <f t="shared" si="93"/>
        <v/>
      </c>
      <c r="AG636" s="77" t="str">
        <f t="shared" si="94"/>
        <v/>
      </c>
    </row>
    <row r="637" spans="1:33" s="72" customFormat="1" ht="15.75" x14ac:dyDescent="0.2">
      <c r="A637" s="67"/>
      <c r="B637" s="76">
        <f>COUNTIF($F$6:$F637,$F637)</f>
        <v>0</v>
      </c>
      <c r="C637" s="76" t="str">
        <f t="shared" si="90"/>
        <v>0</v>
      </c>
      <c r="D637" s="76">
        <f>COUNTIF($H$6:$H637,$H637)</f>
        <v>0</v>
      </c>
      <c r="E637" s="76" t="str">
        <f t="shared" si="95"/>
        <v>0</v>
      </c>
      <c r="F637" s="2"/>
      <c r="G637" s="22"/>
      <c r="H637" s="2"/>
      <c r="I637" s="3"/>
      <c r="J637" s="2"/>
      <c r="K637" s="2"/>
      <c r="L637" s="4"/>
      <c r="M637" s="4"/>
      <c r="N637" s="4"/>
      <c r="O637" s="2"/>
      <c r="P637" s="2"/>
      <c r="Q637" s="4"/>
      <c r="R637" s="102"/>
      <c r="S637" s="102"/>
      <c r="T637" s="3"/>
      <c r="U637" s="3"/>
      <c r="V637" s="3"/>
      <c r="W637" s="3"/>
      <c r="X637" s="80" t="str">
        <f t="shared" si="96"/>
        <v/>
      </c>
      <c r="Y637" s="80" t="str">
        <f t="shared" si="97"/>
        <v/>
      </c>
      <c r="Z637" s="2"/>
      <c r="AA637" s="77" t="str">
        <f t="shared" si="98"/>
        <v/>
      </c>
      <c r="AB637" s="77" t="str">
        <f t="shared" si="91"/>
        <v/>
      </c>
      <c r="AC637" s="77" t="str">
        <f>IFERROR(VLOOKUP(IF($P637="","",MONTH($I637)),List!$I:$J,2,0),"")</f>
        <v/>
      </c>
      <c r="AD637" s="77" t="str">
        <f>IFERROR(VLOOKUP(F637,List!$D:$E,2,0),"")</f>
        <v/>
      </c>
      <c r="AE637" s="78">
        <f t="shared" si="92"/>
        <v>0</v>
      </c>
      <c r="AF637" s="77" t="str">
        <f t="shared" si="93"/>
        <v/>
      </c>
      <c r="AG637" s="77" t="str">
        <f t="shared" si="94"/>
        <v/>
      </c>
    </row>
    <row r="638" spans="1:33" s="72" customFormat="1" ht="15.75" x14ac:dyDescent="0.2">
      <c r="A638" s="67"/>
      <c r="B638" s="76">
        <f>COUNTIF($F$6:$F638,$F638)</f>
        <v>0</v>
      </c>
      <c r="C638" s="76" t="str">
        <f t="shared" ref="C638:C701" si="100">$B638&amp;$F638</f>
        <v>0</v>
      </c>
      <c r="D638" s="76">
        <f>COUNTIF($H$6:$H638,$H638)</f>
        <v>0</v>
      </c>
      <c r="E638" s="76" t="str">
        <f t="shared" si="95"/>
        <v>0</v>
      </c>
      <c r="F638" s="2"/>
      <c r="G638" s="22"/>
      <c r="H638" s="2"/>
      <c r="I638" s="3"/>
      <c r="J638" s="2"/>
      <c r="K638" s="2"/>
      <c r="L638" s="4"/>
      <c r="M638" s="4"/>
      <c r="N638" s="4"/>
      <c r="O638" s="2"/>
      <c r="P638" s="2"/>
      <c r="Q638" s="4"/>
      <c r="R638" s="102"/>
      <c r="S638" s="102"/>
      <c r="T638" s="3"/>
      <c r="U638" s="3"/>
      <c r="V638" s="3"/>
      <c r="W638" s="3"/>
      <c r="X638" s="80" t="str">
        <f t="shared" si="96"/>
        <v/>
      </c>
      <c r="Y638" s="80" t="str">
        <f t="shared" si="97"/>
        <v/>
      </c>
      <c r="Z638" s="2"/>
      <c r="AA638" s="77" t="str">
        <f t="shared" si="98"/>
        <v/>
      </c>
      <c r="AB638" s="77" t="str">
        <f t="shared" ref="AB638:AB701" si="101">IF($P638="","",YEAR($I638))</f>
        <v/>
      </c>
      <c r="AC638" s="77" t="str">
        <f>IFERROR(VLOOKUP(IF($P638="","",MONTH($I638)),List!$I:$J,2,0),"")</f>
        <v/>
      </c>
      <c r="AD638" s="77" t="str">
        <f>IFERROR(VLOOKUP(F638,List!$D:$E,2,0),"")</f>
        <v/>
      </c>
      <c r="AE638" s="78">
        <f t="shared" ref="AE638:AE701" si="102">IF($AA638="Close",IF(COUNTA($T638:$V638)=1,1,IF(COUNTA($T638:$V638)=2,0.5,0%)),0)</f>
        <v>0</v>
      </c>
      <c r="AF638" s="77" t="str">
        <f t="shared" ref="AF638:AF701" si="103">IF(AC638="","","All")</f>
        <v/>
      </c>
      <c r="AG638" s="77" t="str">
        <f t="shared" ref="AG638:AG701" si="104">IF(W638="","",IF(AA638="Close",IF(COUNTA($T638:$V638)=1,"Open (Progress)",IF(COUNTA($T638:$V638)=2,"Reschedule 1x",IF(COUNTA($T638:$V638)=3,"Reschedule 2x","")))))</f>
        <v/>
      </c>
    </row>
    <row r="639" spans="1:33" s="72" customFormat="1" ht="15.75" x14ac:dyDescent="0.2">
      <c r="A639" s="67"/>
      <c r="B639" s="76">
        <f>COUNTIF($F$6:$F639,$F639)</f>
        <v>0</v>
      </c>
      <c r="C639" s="76" t="str">
        <f t="shared" si="100"/>
        <v>0</v>
      </c>
      <c r="D639" s="76">
        <f>COUNTIF($H$6:$H639,$H639)</f>
        <v>0</v>
      </c>
      <c r="E639" s="76" t="str">
        <f t="shared" ref="E639:E702" si="105">$D639&amp;$H639</f>
        <v>0</v>
      </c>
      <c r="F639" s="2"/>
      <c r="G639" s="22"/>
      <c r="H639" s="2"/>
      <c r="I639" s="3"/>
      <c r="J639" s="2"/>
      <c r="K639" s="2"/>
      <c r="L639" s="4"/>
      <c r="M639" s="4"/>
      <c r="N639" s="4"/>
      <c r="O639" s="2"/>
      <c r="P639" s="2"/>
      <c r="Q639" s="4"/>
      <c r="R639" s="102"/>
      <c r="S639" s="102"/>
      <c r="T639" s="3"/>
      <c r="U639" s="3"/>
      <c r="V639" s="3"/>
      <c r="W639" s="3"/>
      <c r="X639" s="80" t="str">
        <f t="shared" si="96"/>
        <v/>
      </c>
      <c r="Y639" s="80" t="str">
        <f t="shared" si="97"/>
        <v/>
      </c>
      <c r="Z639" s="2"/>
      <c r="AA639" s="77" t="str">
        <f t="shared" si="98"/>
        <v/>
      </c>
      <c r="AB639" s="77" t="str">
        <f t="shared" si="101"/>
        <v/>
      </c>
      <c r="AC639" s="77" t="str">
        <f>IFERROR(VLOOKUP(IF($P639="","",MONTH($I639)),List!$I:$J,2,0),"")</f>
        <v/>
      </c>
      <c r="AD639" s="77" t="str">
        <f>IFERROR(VLOOKUP(F639,List!$D:$E,2,0),"")</f>
        <v/>
      </c>
      <c r="AE639" s="78">
        <f t="shared" si="102"/>
        <v>0</v>
      </c>
      <c r="AF639" s="77" t="str">
        <f t="shared" si="103"/>
        <v/>
      </c>
      <c r="AG639" s="77" t="str">
        <f t="shared" si="104"/>
        <v/>
      </c>
    </row>
    <row r="640" spans="1:33" s="72" customFormat="1" ht="15.75" x14ac:dyDescent="0.2">
      <c r="A640" s="67"/>
      <c r="B640" s="76">
        <f>COUNTIF($F$6:$F640,$F640)</f>
        <v>0</v>
      </c>
      <c r="C640" s="76" t="str">
        <f t="shared" si="100"/>
        <v>0</v>
      </c>
      <c r="D640" s="76">
        <f>COUNTIF($H$6:$H640,$H640)</f>
        <v>0</v>
      </c>
      <c r="E640" s="76" t="str">
        <f t="shared" si="105"/>
        <v>0</v>
      </c>
      <c r="F640" s="2"/>
      <c r="G640" s="22"/>
      <c r="H640" s="2"/>
      <c r="I640" s="3"/>
      <c r="J640" s="2"/>
      <c r="K640" s="2"/>
      <c r="L640" s="4"/>
      <c r="M640" s="4"/>
      <c r="N640" s="4"/>
      <c r="O640" s="2"/>
      <c r="P640" s="2"/>
      <c r="Q640" s="4"/>
      <c r="R640" s="102"/>
      <c r="S640" s="102"/>
      <c r="T640" s="3"/>
      <c r="U640" s="3"/>
      <c r="V640" s="3"/>
      <c r="W640" s="3"/>
      <c r="X640" s="80" t="str">
        <f t="shared" si="96"/>
        <v/>
      </c>
      <c r="Y640" s="80" t="str">
        <f t="shared" si="97"/>
        <v/>
      </c>
      <c r="Z640" s="2"/>
      <c r="AA640" s="77" t="str">
        <f t="shared" si="98"/>
        <v/>
      </c>
      <c r="AB640" s="77" t="str">
        <f t="shared" si="101"/>
        <v/>
      </c>
      <c r="AC640" s="77" t="str">
        <f>IFERROR(VLOOKUP(IF($P640="","",MONTH($I640)),List!$I:$J,2,0),"")</f>
        <v/>
      </c>
      <c r="AD640" s="77" t="str">
        <f>IFERROR(VLOOKUP(F640,List!$D:$E,2,0),"")</f>
        <v/>
      </c>
      <c r="AE640" s="78">
        <f t="shared" si="102"/>
        <v>0</v>
      </c>
      <c r="AF640" s="77" t="str">
        <f t="shared" si="103"/>
        <v/>
      </c>
      <c r="AG640" s="77" t="str">
        <f t="shared" si="104"/>
        <v/>
      </c>
    </row>
    <row r="641" spans="1:33" s="72" customFormat="1" ht="15.75" x14ac:dyDescent="0.2">
      <c r="A641" s="67"/>
      <c r="B641" s="76">
        <f>COUNTIF($F$6:$F641,$F641)</f>
        <v>0</v>
      </c>
      <c r="C641" s="76" t="str">
        <f t="shared" si="100"/>
        <v>0</v>
      </c>
      <c r="D641" s="76">
        <f>COUNTIF($H$6:$H641,$H641)</f>
        <v>0</v>
      </c>
      <c r="E641" s="76" t="str">
        <f t="shared" si="105"/>
        <v>0</v>
      </c>
      <c r="F641" s="2"/>
      <c r="G641" s="22"/>
      <c r="H641" s="2"/>
      <c r="I641" s="3"/>
      <c r="J641" s="2"/>
      <c r="K641" s="2"/>
      <c r="L641" s="4"/>
      <c r="M641" s="4"/>
      <c r="N641" s="4"/>
      <c r="O641" s="2"/>
      <c r="P641" s="2"/>
      <c r="Q641" s="4"/>
      <c r="R641" s="102"/>
      <c r="S641" s="102"/>
      <c r="T641" s="3"/>
      <c r="U641" s="3"/>
      <c r="V641" s="3"/>
      <c r="W641" s="3"/>
      <c r="X641" s="80" t="str">
        <f t="shared" si="96"/>
        <v/>
      </c>
      <c r="Y641" s="80" t="str">
        <f t="shared" si="97"/>
        <v/>
      </c>
      <c r="Z641" s="2"/>
      <c r="AA641" s="77" t="str">
        <f t="shared" si="98"/>
        <v/>
      </c>
      <c r="AB641" s="77" t="str">
        <f t="shared" si="101"/>
        <v/>
      </c>
      <c r="AC641" s="77" t="str">
        <f>IFERROR(VLOOKUP(IF($P641="","",MONTH($I641)),List!$I:$J,2,0),"")</f>
        <v/>
      </c>
      <c r="AD641" s="77" t="str">
        <f>IFERROR(VLOOKUP(F641,List!$D:$E,2,0),"")</f>
        <v/>
      </c>
      <c r="AE641" s="78">
        <f t="shared" si="102"/>
        <v>0</v>
      </c>
      <c r="AF641" s="77" t="str">
        <f t="shared" si="103"/>
        <v/>
      </c>
      <c r="AG641" s="77" t="str">
        <f t="shared" si="104"/>
        <v/>
      </c>
    </row>
    <row r="642" spans="1:33" s="72" customFormat="1" ht="15.75" x14ac:dyDescent="0.2">
      <c r="A642" s="67"/>
      <c r="B642" s="76">
        <f>COUNTIF($F$6:$F642,$F642)</f>
        <v>0</v>
      </c>
      <c r="C642" s="76" t="str">
        <f t="shared" si="100"/>
        <v>0</v>
      </c>
      <c r="D642" s="76">
        <f>COUNTIF($H$6:$H642,$H642)</f>
        <v>0</v>
      </c>
      <c r="E642" s="76" t="str">
        <f t="shared" si="105"/>
        <v>0</v>
      </c>
      <c r="F642" s="2"/>
      <c r="G642" s="22"/>
      <c r="H642" s="2"/>
      <c r="I642" s="3"/>
      <c r="J642" s="2"/>
      <c r="K642" s="2"/>
      <c r="L642" s="4"/>
      <c r="M642" s="4"/>
      <c r="N642" s="4"/>
      <c r="O642" s="2"/>
      <c r="P642" s="2"/>
      <c r="Q642" s="4"/>
      <c r="R642" s="102"/>
      <c r="S642" s="102"/>
      <c r="T642" s="3"/>
      <c r="U642" s="3"/>
      <c r="V642" s="3"/>
      <c r="W642" s="3"/>
      <c r="X642" s="80" t="str">
        <f t="shared" si="96"/>
        <v/>
      </c>
      <c r="Y642" s="80" t="str">
        <f t="shared" si="97"/>
        <v/>
      </c>
      <c r="Z642" s="2"/>
      <c r="AA642" s="77" t="str">
        <f t="shared" si="98"/>
        <v/>
      </c>
      <c r="AB642" s="77" t="str">
        <f t="shared" si="101"/>
        <v/>
      </c>
      <c r="AC642" s="77" t="str">
        <f>IFERROR(VLOOKUP(IF($P642="","",MONTH($I642)),List!$I:$J,2,0),"")</f>
        <v/>
      </c>
      <c r="AD642" s="77" t="str">
        <f>IFERROR(VLOOKUP(F642,List!$D:$E,2,0),"")</f>
        <v/>
      </c>
      <c r="AE642" s="78">
        <f t="shared" si="102"/>
        <v>0</v>
      </c>
      <c r="AF642" s="77" t="str">
        <f t="shared" si="103"/>
        <v/>
      </c>
      <c r="AG642" s="77" t="str">
        <f t="shared" si="104"/>
        <v/>
      </c>
    </row>
    <row r="643" spans="1:33" s="72" customFormat="1" ht="15.75" x14ac:dyDescent="0.2">
      <c r="A643" s="67"/>
      <c r="B643" s="76">
        <f>COUNTIF($F$6:$F643,$F643)</f>
        <v>0</v>
      </c>
      <c r="C643" s="76" t="str">
        <f t="shared" si="100"/>
        <v>0</v>
      </c>
      <c r="D643" s="76">
        <f>COUNTIF($H$6:$H643,$H643)</f>
        <v>0</v>
      </c>
      <c r="E643" s="76" t="str">
        <f t="shared" si="105"/>
        <v>0</v>
      </c>
      <c r="F643" s="2"/>
      <c r="G643" s="22"/>
      <c r="H643" s="2"/>
      <c r="I643" s="3"/>
      <c r="J643" s="2"/>
      <c r="K643" s="2"/>
      <c r="L643" s="4"/>
      <c r="M643" s="4"/>
      <c r="N643" s="4"/>
      <c r="O643" s="2"/>
      <c r="P643" s="2"/>
      <c r="Q643" s="4"/>
      <c r="R643" s="102"/>
      <c r="S643" s="102"/>
      <c r="T643" s="3"/>
      <c r="U643" s="3"/>
      <c r="V643" s="3"/>
      <c r="W643" s="3"/>
      <c r="X643" s="80" t="str">
        <f t="shared" si="96"/>
        <v/>
      </c>
      <c r="Y643" s="80" t="str">
        <f t="shared" si="97"/>
        <v/>
      </c>
      <c r="Z643" s="2"/>
      <c r="AA643" s="77" t="str">
        <f t="shared" si="98"/>
        <v/>
      </c>
      <c r="AB643" s="77" t="str">
        <f t="shared" si="101"/>
        <v/>
      </c>
      <c r="AC643" s="77" t="str">
        <f>IFERROR(VLOOKUP(IF($P643="","",MONTH($I643)),List!$I:$J,2,0),"")</f>
        <v/>
      </c>
      <c r="AD643" s="77" t="str">
        <f>IFERROR(VLOOKUP(F643,List!$D:$E,2,0),"")</f>
        <v/>
      </c>
      <c r="AE643" s="78">
        <f t="shared" si="102"/>
        <v>0</v>
      </c>
      <c r="AF643" s="77" t="str">
        <f t="shared" si="103"/>
        <v/>
      </c>
      <c r="AG643" s="77" t="str">
        <f t="shared" si="104"/>
        <v/>
      </c>
    </row>
    <row r="644" spans="1:33" s="72" customFormat="1" ht="15.75" x14ac:dyDescent="0.2">
      <c r="A644" s="67"/>
      <c r="B644" s="76">
        <f>COUNTIF($F$6:$F644,$F644)</f>
        <v>0</v>
      </c>
      <c r="C644" s="76" t="str">
        <f t="shared" si="100"/>
        <v>0</v>
      </c>
      <c r="D644" s="76">
        <f>COUNTIF($H$6:$H644,$H644)</f>
        <v>0</v>
      </c>
      <c r="E644" s="76" t="str">
        <f t="shared" si="105"/>
        <v>0</v>
      </c>
      <c r="F644" s="2"/>
      <c r="G644" s="22"/>
      <c r="H644" s="2"/>
      <c r="I644" s="3"/>
      <c r="J644" s="2"/>
      <c r="K644" s="2"/>
      <c r="L644" s="4"/>
      <c r="M644" s="4"/>
      <c r="N644" s="4"/>
      <c r="O644" s="2"/>
      <c r="P644" s="2"/>
      <c r="Q644" s="4"/>
      <c r="R644" s="102"/>
      <c r="S644" s="102"/>
      <c r="T644" s="3"/>
      <c r="U644" s="3"/>
      <c r="V644" s="3"/>
      <c r="W644" s="3"/>
      <c r="X644" s="80" t="str">
        <f t="shared" si="96"/>
        <v/>
      </c>
      <c r="Y644" s="80" t="str">
        <f t="shared" si="97"/>
        <v/>
      </c>
      <c r="Z644" s="2"/>
      <c r="AA644" s="77" t="str">
        <f t="shared" si="98"/>
        <v/>
      </c>
      <c r="AB644" s="77" t="str">
        <f t="shared" si="101"/>
        <v/>
      </c>
      <c r="AC644" s="77" t="str">
        <f>IFERROR(VLOOKUP(IF($P644="","",MONTH($I644)),List!$I:$J,2,0),"")</f>
        <v/>
      </c>
      <c r="AD644" s="77" t="str">
        <f>IFERROR(VLOOKUP(F644,List!$D:$E,2,0),"")</f>
        <v/>
      </c>
      <c r="AE644" s="78">
        <f t="shared" si="102"/>
        <v>0</v>
      </c>
      <c r="AF644" s="77" t="str">
        <f t="shared" si="103"/>
        <v/>
      </c>
      <c r="AG644" s="77" t="str">
        <f t="shared" si="104"/>
        <v/>
      </c>
    </row>
    <row r="645" spans="1:33" s="72" customFormat="1" ht="15.75" x14ac:dyDescent="0.2">
      <c r="A645" s="67"/>
      <c r="B645" s="76">
        <f>COUNTIF($F$6:$F645,$F645)</f>
        <v>0</v>
      </c>
      <c r="C645" s="76" t="str">
        <f t="shared" si="100"/>
        <v>0</v>
      </c>
      <c r="D645" s="76">
        <f>COUNTIF($H$6:$H645,$H645)</f>
        <v>0</v>
      </c>
      <c r="E645" s="76" t="str">
        <f t="shared" si="105"/>
        <v>0</v>
      </c>
      <c r="F645" s="2"/>
      <c r="G645" s="22"/>
      <c r="H645" s="2"/>
      <c r="I645" s="3"/>
      <c r="J645" s="2"/>
      <c r="K645" s="2"/>
      <c r="L645" s="4"/>
      <c r="M645" s="4"/>
      <c r="N645" s="4"/>
      <c r="O645" s="2"/>
      <c r="P645" s="2"/>
      <c r="Q645" s="4"/>
      <c r="R645" s="102"/>
      <c r="S645" s="102"/>
      <c r="T645" s="3"/>
      <c r="U645" s="3"/>
      <c r="V645" s="3"/>
      <c r="W645" s="3"/>
      <c r="X645" s="80" t="str">
        <f t="shared" si="96"/>
        <v/>
      </c>
      <c r="Y645" s="80" t="str">
        <f t="shared" si="97"/>
        <v/>
      </c>
      <c r="Z645" s="2"/>
      <c r="AA645" s="77" t="str">
        <f t="shared" si="98"/>
        <v/>
      </c>
      <c r="AB645" s="77" t="str">
        <f t="shared" si="101"/>
        <v/>
      </c>
      <c r="AC645" s="77" t="str">
        <f>IFERROR(VLOOKUP(IF($P645="","",MONTH($I645)),List!$I:$J,2,0),"")</f>
        <v/>
      </c>
      <c r="AD645" s="77" t="str">
        <f>IFERROR(VLOOKUP(F645,List!$D:$E,2,0),"")</f>
        <v/>
      </c>
      <c r="AE645" s="78">
        <f t="shared" si="102"/>
        <v>0</v>
      </c>
      <c r="AF645" s="77" t="str">
        <f t="shared" si="103"/>
        <v/>
      </c>
      <c r="AG645" s="77" t="str">
        <f t="shared" si="104"/>
        <v/>
      </c>
    </row>
    <row r="646" spans="1:33" s="72" customFormat="1" ht="15.75" x14ac:dyDescent="0.2">
      <c r="A646" s="67"/>
      <c r="B646" s="76">
        <f>COUNTIF($F$6:$F646,$F646)</f>
        <v>0</v>
      </c>
      <c r="C646" s="76" t="str">
        <f t="shared" si="100"/>
        <v>0</v>
      </c>
      <c r="D646" s="76">
        <f>COUNTIF($H$6:$H646,$H646)</f>
        <v>0</v>
      </c>
      <c r="E646" s="76" t="str">
        <f t="shared" si="105"/>
        <v>0</v>
      </c>
      <c r="F646" s="2"/>
      <c r="G646" s="22"/>
      <c r="H646" s="2"/>
      <c r="I646" s="3"/>
      <c r="J646" s="2"/>
      <c r="K646" s="2"/>
      <c r="L646" s="4"/>
      <c r="M646" s="4"/>
      <c r="N646" s="4"/>
      <c r="O646" s="2"/>
      <c r="P646" s="2"/>
      <c r="Q646" s="4"/>
      <c r="R646" s="102"/>
      <c r="S646" s="102"/>
      <c r="T646" s="3"/>
      <c r="U646" s="3"/>
      <c r="V646" s="3"/>
      <c r="W646" s="3"/>
      <c r="X646" s="80" t="str">
        <f t="shared" ref="X646:X709" si="106">IF(W646="","",IF(W646&gt;0,"a",""))</f>
        <v/>
      </c>
      <c r="Y646" s="80" t="str">
        <f t="shared" ref="Y646:Y709" si="107">IF(P646="","",IF(W646&gt;0,"","a"))</f>
        <v/>
      </c>
      <c r="Z646" s="2"/>
      <c r="AA646" s="77" t="str">
        <f t="shared" ref="AA646:AA709" si="108">IF($P646="","",IF(COUNT($T646:$W646)=0,"Belum Ada Tanggal Target",IF(W646&gt;0,"Close",IF(COUNTA($T646:$V646)=1,"Open (Progress)",IF(COUNTA($T646:$V646)=2,"Reschedule 1x",IF(COUNTA($T646:$V646)=3,"Reschedule 2x"))))))</f>
        <v/>
      </c>
      <c r="AB646" s="77" t="str">
        <f t="shared" si="101"/>
        <v/>
      </c>
      <c r="AC646" s="77" t="str">
        <f>IFERROR(VLOOKUP(IF($P646="","",MONTH($I646)),List!$I:$J,2,0),"")</f>
        <v/>
      </c>
      <c r="AD646" s="77" t="str">
        <f>IFERROR(VLOOKUP(F646,List!$D:$E,2,0),"")</f>
        <v/>
      </c>
      <c r="AE646" s="78">
        <f t="shared" si="102"/>
        <v>0</v>
      </c>
      <c r="AF646" s="77" t="str">
        <f t="shared" si="103"/>
        <v/>
      </c>
      <c r="AG646" s="77" t="str">
        <f t="shared" si="104"/>
        <v/>
      </c>
    </row>
    <row r="647" spans="1:33" s="72" customFormat="1" ht="15.75" x14ac:dyDescent="0.2">
      <c r="A647" s="67"/>
      <c r="B647" s="76">
        <f>COUNTIF($F$6:$F647,$F647)</f>
        <v>0</v>
      </c>
      <c r="C647" s="76" t="str">
        <f t="shared" si="100"/>
        <v>0</v>
      </c>
      <c r="D647" s="76">
        <f>COUNTIF($H$6:$H647,$H647)</f>
        <v>0</v>
      </c>
      <c r="E647" s="76" t="str">
        <f t="shared" si="105"/>
        <v>0</v>
      </c>
      <c r="F647" s="2"/>
      <c r="G647" s="22"/>
      <c r="H647" s="2"/>
      <c r="I647" s="3"/>
      <c r="J647" s="2"/>
      <c r="K647" s="2"/>
      <c r="L647" s="4"/>
      <c r="M647" s="4"/>
      <c r="N647" s="4"/>
      <c r="O647" s="2"/>
      <c r="P647" s="2"/>
      <c r="Q647" s="4"/>
      <c r="R647" s="102"/>
      <c r="S647" s="102"/>
      <c r="T647" s="3"/>
      <c r="U647" s="3"/>
      <c r="V647" s="3"/>
      <c r="W647" s="3"/>
      <c r="X647" s="80" t="str">
        <f t="shared" si="106"/>
        <v/>
      </c>
      <c r="Y647" s="80" t="str">
        <f t="shared" si="107"/>
        <v/>
      </c>
      <c r="Z647" s="2"/>
      <c r="AA647" s="77" t="str">
        <f t="shared" si="108"/>
        <v/>
      </c>
      <c r="AB647" s="77" t="str">
        <f t="shared" si="101"/>
        <v/>
      </c>
      <c r="AC647" s="77" t="str">
        <f>IFERROR(VLOOKUP(IF($P647="","",MONTH($I647)),List!$I:$J,2,0),"")</f>
        <v/>
      </c>
      <c r="AD647" s="77" t="str">
        <f>IFERROR(VLOOKUP(F647,List!$D:$E,2,0),"")</f>
        <v/>
      </c>
      <c r="AE647" s="78">
        <f t="shared" si="102"/>
        <v>0</v>
      </c>
      <c r="AF647" s="77" t="str">
        <f t="shared" si="103"/>
        <v/>
      </c>
      <c r="AG647" s="77" t="str">
        <f t="shared" si="104"/>
        <v/>
      </c>
    </row>
    <row r="648" spans="1:33" s="72" customFormat="1" ht="15.75" x14ac:dyDescent="0.2">
      <c r="A648" s="67"/>
      <c r="B648" s="76">
        <f>COUNTIF($F$6:$F648,$F648)</f>
        <v>0</v>
      </c>
      <c r="C648" s="76" t="str">
        <f t="shared" si="100"/>
        <v>0</v>
      </c>
      <c r="D648" s="76">
        <f>COUNTIF($H$6:$H648,$H648)</f>
        <v>0</v>
      </c>
      <c r="E648" s="76" t="str">
        <f t="shared" si="105"/>
        <v>0</v>
      </c>
      <c r="F648" s="2"/>
      <c r="G648" s="22"/>
      <c r="H648" s="2"/>
      <c r="I648" s="3"/>
      <c r="J648" s="2"/>
      <c r="K648" s="2"/>
      <c r="L648" s="4"/>
      <c r="M648" s="4"/>
      <c r="N648" s="4"/>
      <c r="O648" s="2"/>
      <c r="P648" s="2"/>
      <c r="Q648" s="4"/>
      <c r="R648" s="102"/>
      <c r="S648" s="102"/>
      <c r="T648" s="3"/>
      <c r="U648" s="3"/>
      <c r="V648" s="3"/>
      <c r="W648" s="3"/>
      <c r="X648" s="80" t="str">
        <f t="shared" si="106"/>
        <v/>
      </c>
      <c r="Y648" s="80" t="str">
        <f t="shared" si="107"/>
        <v/>
      </c>
      <c r="Z648" s="2"/>
      <c r="AA648" s="77" t="str">
        <f t="shared" si="108"/>
        <v/>
      </c>
      <c r="AB648" s="77" t="str">
        <f t="shared" si="101"/>
        <v/>
      </c>
      <c r="AC648" s="77" t="str">
        <f>IFERROR(VLOOKUP(IF($P648="","",MONTH($I648)),List!$I:$J,2,0),"")</f>
        <v/>
      </c>
      <c r="AD648" s="77" t="str">
        <f>IFERROR(VLOOKUP(F648,List!$D:$E,2,0),"")</f>
        <v/>
      </c>
      <c r="AE648" s="78">
        <f t="shared" si="102"/>
        <v>0</v>
      </c>
      <c r="AF648" s="77" t="str">
        <f t="shared" si="103"/>
        <v/>
      </c>
      <c r="AG648" s="77" t="str">
        <f t="shared" si="104"/>
        <v/>
      </c>
    </row>
    <row r="649" spans="1:33" s="72" customFormat="1" ht="15.75" x14ac:dyDescent="0.2">
      <c r="A649" s="67"/>
      <c r="B649" s="76">
        <f>COUNTIF($F$6:$F649,$F649)</f>
        <v>0</v>
      </c>
      <c r="C649" s="76" t="str">
        <f t="shared" si="100"/>
        <v>0</v>
      </c>
      <c r="D649" s="76">
        <f>COUNTIF($H$6:$H649,$H649)</f>
        <v>0</v>
      </c>
      <c r="E649" s="76" t="str">
        <f t="shared" si="105"/>
        <v>0</v>
      </c>
      <c r="F649" s="2"/>
      <c r="G649" s="22"/>
      <c r="H649" s="2"/>
      <c r="I649" s="3"/>
      <c r="J649" s="2"/>
      <c r="K649" s="2"/>
      <c r="L649" s="4"/>
      <c r="M649" s="4"/>
      <c r="N649" s="4"/>
      <c r="O649" s="2"/>
      <c r="P649" s="2"/>
      <c r="Q649" s="4"/>
      <c r="R649" s="102"/>
      <c r="S649" s="102"/>
      <c r="T649" s="3"/>
      <c r="U649" s="3"/>
      <c r="V649" s="3"/>
      <c r="W649" s="3"/>
      <c r="X649" s="80" t="str">
        <f t="shared" si="106"/>
        <v/>
      </c>
      <c r="Y649" s="80" t="str">
        <f t="shared" si="107"/>
        <v/>
      </c>
      <c r="Z649" s="2"/>
      <c r="AA649" s="77" t="str">
        <f t="shared" si="108"/>
        <v/>
      </c>
      <c r="AB649" s="77" t="str">
        <f t="shared" si="101"/>
        <v/>
      </c>
      <c r="AC649" s="77" t="str">
        <f>IFERROR(VLOOKUP(IF($P649="","",MONTH($I649)),List!$I:$J,2,0),"")</f>
        <v/>
      </c>
      <c r="AD649" s="77" t="str">
        <f>IFERROR(VLOOKUP(F649,List!$D:$E,2,0),"")</f>
        <v/>
      </c>
      <c r="AE649" s="78">
        <f t="shared" si="102"/>
        <v>0</v>
      </c>
      <c r="AF649" s="77" t="str">
        <f t="shared" si="103"/>
        <v/>
      </c>
      <c r="AG649" s="77" t="str">
        <f t="shared" si="104"/>
        <v/>
      </c>
    </row>
    <row r="650" spans="1:33" s="72" customFormat="1" ht="15.75" x14ac:dyDescent="0.2">
      <c r="A650" s="67"/>
      <c r="B650" s="76">
        <f>COUNTIF($F$6:$F650,$F650)</f>
        <v>0</v>
      </c>
      <c r="C650" s="76" t="str">
        <f t="shared" si="100"/>
        <v>0</v>
      </c>
      <c r="D650" s="76">
        <f>COUNTIF($H$6:$H650,$H650)</f>
        <v>0</v>
      </c>
      <c r="E650" s="76" t="str">
        <f t="shared" si="105"/>
        <v>0</v>
      </c>
      <c r="F650" s="2"/>
      <c r="G650" s="22"/>
      <c r="H650" s="2"/>
      <c r="I650" s="3"/>
      <c r="J650" s="2"/>
      <c r="K650" s="2"/>
      <c r="L650" s="4"/>
      <c r="M650" s="4"/>
      <c r="N650" s="4"/>
      <c r="O650" s="2"/>
      <c r="P650" s="2"/>
      <c r="Q650" s="4"/>
      <c r="R650" s="102"/>
      <c r="S650" s="102"/>
      <c r="T650" s="3"/>
      <c r="U650" s="3"/>
      <c r="V650" s="3"/>
      <c r="W650" s="3"/>
      <c r="X650" s="80" t="str">
        <f t="shared" si="106"/>
        <v/>
      </c>
      <c r="Y650" s="80" t="str">
        <f t="shared" si="107"/>
        <v/>
      </c>
      <c r="Z650" s="2"/>
      <c r="AA650" s="77" t="str">
        <f t="shared" si="108"/>
        <v/>
      </c>
      <c r="AB650" s="77" t="str">
        <f t="shared" si="101"/>
        <v/>
      </c>
      <c r="AC650" s="77" t="str">
        <f>IFERROR(VLOOKUP(IF($P650="","",MONTH($I650)),List!$I:$J,2,0),"")</f>
        <v/>
      </c>
      <c r="AD650" s="77" t="str">
        <f>IFERROR(VLOOKUP(F650,List!$D:$E,2,0),"")</f>
        <v/>
      </c>
      <c r="AE650" s="78">
        <f t="shared" si="102"/>
        <v>0</v>
      </c>
      <c r="AF650" s="77" t="str">
        <f t="shared" si="103"/>
        <v/>
      </c>
      <c r="AG650" s="77" t="str">
        <f t="shared" si="104"/>
        <v/>
      </c>
    </row>
    <row r="651" spans="1:33" s="72" customFormat="1" ht="15.75" x14ac:dyDescent="0.2">
      <c r="A651" s="67"/>
      <c r="B651" s="76">
        <f>COUNTIF($F$6:$F651,$F651)</f>
        <v>0</v>
      </c>
      <c r="C651" s="76" t="str">
        <f t="shared" si="100"/>
        <v>0</v>
      </c>
      <c r="D651" s="76">
        <f>COUNTIF($H$6:$H651,$H651)</f>
        <v>0</v>
      </c>
      <c r="E651" s="76" t="str">
        <f t="shared" si="105"/>
        <v>0</v>
      </c>
      <c r="F651" s="2"/>
      <c r="G651" s="22"/>
      <c r="H651" s="2"/>
      <c r="I651" s="3"/>
      <c r="J651" s="2"/>
      <c r="K651" s="2"/>
      <c r="L651" s="4"/>
      <c r="M651" s="4"/>
      <c r="N651" s="4"/>
      <c r="O651" s="2"/>
      <c r="P651" s="2"/>
      <c r="Q651" s="4"/>
      <c r="R651" s="102"/>
      <c r="S651" s="102"/>
      <c r="T651" s="3"/>
      <c r="U651" s="3"/>
      <c r="V651" s="3"/>
      <c r="W651" s="3"/>
      <c r="X651" s="80" t="str">
        <f t="shared" si="106"/>
        <v/>
      </c>
      <c r="Y651" s="80" t="str">
        <f t="shared" si="107"/>
        <v/>
      </c>
      <c r="Z651" s="2"/>
      <c r="AA651" s="77" t="str">
        <f t="shared" si="108"/>
        <v/>
      </c>
      <c r="AB651" s="77" t="str">
        <f t="shared" si="101"/>
        <v/>
      </c>
      <c r="AC651" s="77" t="str">
        <f>IFERROR(VLOOKUP(IF($P651="","",MONTH($I651)),List!$I:$J,2,0),"")</f>
        <v/>
      </c>
      <c r="AD651" s="77" t="str">
        <f>IFERROR(VLOOKUP(F651,List!$D:$E,2,0),"")</f>
        <v/>
      </c>
      <c r="AE651" s="78">
        <f t="shared" si="102"/>
        <v>0</v>
      </c>
      <c r="AF651" s="77" t="str">
        <f t="shared" si="103"/>
        <v/>
      </c>
      <c r="AG651" s="77" t="str">
        <f t="shared" si="104"/>
        <v/>
      </c>
    </row>
    <row r="652" spans="1:33" s="72" customFormat="1" ht="15.75" x14ac:dyDescent="0.2">
      <c r="A652" s="67"/>
      <c r="B652" s="76">
        <f>COUNTIF($F$6:$F652,$F652)</f>
        <v>0</v>
      </c>
      <c r="C652" s="76" t="str">
        <f t="shared" si="100"/>
        <v>0</v>
      </c>
      <c r="D652" s="76">
        <f>COUNTIF($H$6:$H652,$H652)</f>
        <v>0</v>
      </c>
      <c r="E652" s="76" t="str">
        <f t="shared" si="105"/>
        <v>0</v>
      </c>
      <c r="F652" s="2"/>
      <c r="G652" s="22"/>
      <c r="H652" s="2"/>
      <c r="I652" s="3"/>
      <c r="J652" s="2"/>
      <c r="K652" s="2"/>
      <c r="L652" s="4"/>
      <c r="M652" s="4"/>
      <c r="N652" s="4"/>
      <c r="O652" s="2"/>
      <c r="P652" s="2"/>
      <c r="Q652" s="4"/>
      <c r="R652" s="102"/>
      <c r="S652" s="102"/>
      <c r="T652" s="3"/>
      <c r="U652" s="3"/>
      <c r="V652" s="3"/>
      <c r="W652" s="3"/>
      <c r="X652" s="80" t="str">
        <f t="shared" si="106"/>
        <v/>
      </c>
      <c r="Y652" s="80" t="str">
        <f t="shared" si="107"/>
        <v/>
      </c>
      <c r="Z652" s="2"/>
      <c r="AA652" s="77" t="str">
        <f t="shared" si="108"/>
        <v/>
      </c>
      <c r="AB652" s="77" t="str">
        <f t="shared" si="101"/>
        <v/>
      </c>
      <c r="AC652" s="77" t="str">
        <f>IFERROR(VLOOKUP(IF($P652="","",MONTH($I652)),List!$I:$J,2,0),"")</f>
        <v/>
      </c>
      <c r="AD652" s="77" t="str">
        <f>IFERROR(VLOOKUP(F652,List!$D:$E,2,0),"")</f>
        <v/>
      </c>
      <c r="AE652" s="78">
        <f t="shared" si="102"/>
        <v>0</v>
      </c>
      <c r="AF652" s="77" t="str">
        <f t="shared" si="103"/>
        <v/>
      </c>
      <c r="AG652" s="77" t="str">
        <f t="shared" si="104"/>
        <v/>
      </c>
    </row>
    <row r="653" spans="1:33" s="72" customFormat="1" ht="15.75" x14ac:dyDescent="0.2">
      <c r="A653" s="67"/>
      <c r="B653" s="76">
        <f>COUNTIF($F$6:$F653,$F653)</f>
        <v>0</v>
      </c>
      <c r="C653" s="76" t="str">
        <f t="shared" si="100"/>
        <v>0</v>
      </c>
      <c r="D653" s="76">
        <f>COUNTIF($H$6:$H653,$H653)</f>
        <v>0</v>
      </c>
      <c r="E653" s="76" t="str">
        <f t="shared" si="105"/>
        <v>0</v>
      </c>
      <c r="F653" s="2"/>
      <c r="G653" s="22"/>
      <c r="H653" s="2"/>
      <c r="I653" s="3"/>
      <c r="J653" s="2"/>
      <c r="K653" s="2"/>
      <c r="L653" s="4"/>
      <c r="M653" s="4"/>
      <c r="N653" s="4"/>
      <c r="O653" s="2"/>
      <c r="P653" s="2"/>
      <c r="Q653" s="4"/>
      <c r="R653" s="102"/>
      <c r="S653" s="102"/>
      <c r="T653" s="3"/>
      <c r="U653" s="3"/>
      <c r="V653" s="3"/>
      <c r="W653" s="3"/>
      <c r="X653" s="80" t="str">
        <f t="shared" si="106"/>
        <v/>
      </c>
      <c r="Y653" s="80" t="str">
        <f t="shared" si="107"/>
        <v/>
      </c>
      <c r="Z653" s="2"/>
      <c r="AA653" s="77" t="str">
        <f t="shared" si="108"/>
        <v/>
      </c>
      <c r="AB653" s="77" t="str">
        <f t="shared" si="101"/>
        <v/>
      </c>
      <c r="AC653" s="77" t="str">
        <f>IFERROR(VLOOKUP(IF($P653="","",MONTH($I653)),List!$I:$J,2,0),"")</f>
        <v/>
      </c>
      <c r="AD653" s="77" t="str">
        <f>IFERROR(VLOOKUP(F653,List!$D:$E,2,0),"")</f>
        <v/>
      </c>
      <c r="AE653" s="78">
        <f t="shared" si="102"/>
        <v>0</v>
      </c>
      <c r="AF653" s="77" t="str">
        <f t="shared" si="103"/>
        <v/>
      </c>
      <c r="AG653" s="77" t="str">
        <f t="shared" si="104"/>
        <v/>
      </c>
    </row>
    <row r="654" spans="1:33" s="72" customFormat="1" ht="15.75" x14ac:dyDescent="0.2">
      <c r="A654" s="67"/>
      <c r="B654" s="76">
        <f>COUNTIF($F$6:$F654,$F654)</f>
        <v>0</v>
      </c>
      <c r="C654" s="76" t="str">
        <f t="shared" si="100"/>
        <v>0</v>
      </c>
      <c r="D654" s="76">
        <f>COUNTIF($H$6:$H654,$H654)</f>
        <v>0</v>
      </c>
      <c r="E654" s="76" t="str">
        <f t="shared" si="105"/>
        <v>0</v>
      </c>
      <c r="F654" s="2"/>
      <c r="G654" s="22"/>
      <c r="H654" s="2"/>
      <c r="I654" s="3"/>
      <c r="J654" s="2"/>
      <c r="K654" s="2"/>
      <c r="L654" s="4"/>
      <c r="M654" s="4"/>
      <c r="N654" s="4"/>
      <c r="O654" s="2"/>
      <c r="P654" s="2"/>
      <c r="Q654" s="4"/>
      <c r="R654" s="102"/>
      <c r="S654" s="102"/>
      <c r="T654" s="3"/>
      <c r="U654" s="3"/>
      <c r="V654" s="3"/>
      <c r="W654" s="3"/>
      <c r="X654" s="80" t="str">
        <f t="shared" si="106"/>
        <v/>
      </c>
      <c r="Y654" s="80" t="str">
        <f t="shared" si="107"/>
        <v/>
      </c>
      <c r="Z654" s="2"/>
      <c r="AA654" s="77" t="str">
        <f t="shared" si="108"/>
        <v/>
      </c>
      <c r="AB654" s="77" t="str">
        <f t="shared" si="101"/>
        <v/>
      </c>
      <c r="AC654" s="77" t="str">
        <f>IFERROR(VLOOKUP(IF($P654="","",MONTH($I654)),List!$I:$J,2,0),"")</f>
        <v/>
      </c>
      <c r="AD654" s="77" t="str">
        <f>IFERROR(VLOOKUP(F654,List!$D:$E,2,0),"")</f>
        <v/>
      </c>
      <c r="AE654" s="78">
        <f t="shared" si="102"/>
        <v>0</v>
      </c>
      <c r="AF654" s="77" t="str">
        <f t="shared" si="103"/>
        <v/>
      </c>
      <c r="AG654" s="77" t="str">
        <f t="shared" si="104"/>
        <v/>
      </c>
    </row>
    <row r="655" spans="1:33" s="72" customFormat="1" ht="15.75" x14ac:dyDescent="0.2">
      <c r="A655" s="67"/>
      <c r="B655" s="76">
        <f>COUNTIF($F$6:$F655,$F655)</f>
        <v>0</v>
      </c>
      <c r="C655" s="76" t="str">
        <f t="shared" si="100"/>
        <v>0</v>
      </c>
      <c r="D655" s="76">
        <f>COUNTIF($H$6:$H655,$H655)</f>
        <v>0</v>
      </c>
      <c r="E655" s="76" t="str">
        <f t="shared" si="105"/>
        <v>0</v>
      </c>
      <c r="F655" s="2"/>
      <c r="G655" s="22"/>
      <c r="H655" s="2"/>
      <c r="I655" s="3"/>
      <c r="J655" s="2"/>
      <c r="K655" s="2"/>
      <c r="L655" s="4"/>
      <c r="M655" s="4"/>
      <c r="N655" s="4"/>
      <c r="O655" s="2"/>
      <c r="P655" s="2"/>
      <c r="Q655" s="4"/>
      <c r="R655" s="102"/>
      <c r="S655" s="102"/>
      <c r="T655" s="3"/>
      <c r="U655" s="3"/>
      <c r="V655" s="3"/>
      <c r="W655" s="3"/>
      <c r="X655" s="80" t="str">
        <f t="shared" si="106"/>
        <v/>
      </c>
      <c r="Y655" s="80" t="str">
        <f t="shared" si="107"/>
        <v/>
      </c>
      <c r="Z655" s="2"/>
      <c r="AA655" s="77" t="str">
        <f t="shared" si="108"/>
        <v/>
      </c>
      <c r="AB655" s="77" t="str">
        <f t="shared" si="101"/>
        <v/>
      </c>
      <c r="AC655" s="77" t="str">
        <f>IFERROR(VLOOKUP(IF($P655="","",MONTH($I655)),List!$I:$J,2,0),"")</f>
        <v/>
      </c>
      <c r="AD655" s="77" t="str">
        <f>IFERROR(VLOOKUP(F655,List!$D:$E,2,0),"")</f>
        <v/>
      </c>
      <c r="AE655" s="78">
        <f t="shared" si="102"/>
        <v>0</v>
      </c>
      <c r="AF655" s="77" t="str">
        <f t="shared" si="103"/>
        <v/>
      </c>
      <c r="AG655" s="77" t="str">
        <f t="shared" si="104"/>
        <v/>
      </c>
    </row>
    <row r="656" spans="1:33" s="72" customFormat="1" ht="15.75" x14ac:dyDescent="0.2">
      <c r="A656" s="67"/>
      <c r="B656" s="76">
        <f>COUNTIF($F$6:$F656,$F656)</f>
        <v>0</v>
      </c>
      <c r="C656" s="76" t="str">
        <f t="shared" si="100"/>
        <v>0</v>
      </c>
      <c r="D656" s="76">
        <f>COUNTIF($H$6:$H656,$H656)</f>
        <v>0</v>
      </c>
      <c r="E656" s="76" t="str">
        <f t="shared" si="105"/>
        <v>0</v>
      </c>
      <c r="F656" s="2"/>
      <c r="G656" s="22"/>
      <c r="H656" s="2"/>
      <c r="I656" s="3"/>
      <c r="J656" s="2"/>
      <c r="K656" s="2"/>
      <c r="L656" s="4"/>
      <c r="M656" s="4"/>
      <c r="N656" s="4"/>
      <c r="O656" s="2"/>
      <c r="P656" s="2"/>
      <c r="Q656" s="4"/>
      <c r="R656" s="102"/>
      <c r="S656" s="102"/>
      <c r="T656" s="3"/>
      <c r="U656" s="3"/>
      <c r="V656" s="3"/>
      <c r="W656" s="3"/>
      <c r="X656" s="80" t="str">
        <f t="shared" si="106"/>
        <v/>
      </c>
      <c r="Y656" s="80" t="str">
        <f t="shared" si="107"/>
        <v/>
      </c>
      <c r="Z656" s="2"/>
      <c r="AA656" s="77" t="str">
        <f t="shared" si="108"/>
        <v/>
      </c>
      <c r="AB656" s="77" t="str">
        <f t="shared" si="101"/>
        <v/>
      </c>
      <c r="AC656" s="77" t="str">
        <f>IFERROR(VLOOKUP(IF($P656="","",MONTH($I656)),List!$I:$J,2,0),"")</f>
        <v/>
      </c>
      <c r="AD656" s="77" t="str">
        <f>IFERROR(VLOOKUP(F656,List!$D:$E,2,0),"")</f>
        <v/>
      </c>
      <c r="AE656" s="78">
        <f t="shared" si="102"/>
        <v>0</v>
      </c>
      <c r="AF656" s="77" t="str">
        <f t="shared" si="103"/>
        <v/>
      </c>
      <c r="AG656" s="77" t="str">
        <f t="shared" si="104"/>
        <v/>
      </c>
    </row>
    <row r="657" spans="1:33" s="72" customFormat="1" ht="15.75" x14ac:dyDescent="0.2">
      <c r="A657" s="67"/>
      <c r="B657" s="76">
        <f>COUNTIF($F$6:$F657,$F657)</f>
        <v>0</v>
      </c>
      <c r="C657" s="76" t="str">
        <f t="shared" si="100"/>
        <v>0</v>
      </c>
      <c r="D657" s="76">
        <f>COUNTIF($H$6:$H657,$H657)</f>
        <v>0</v>
      </c>
      <c r="E657" s="76" t="str">
        <f t="shared" si="105"/>
        <v>0</v>
      </c>
      <c r="F657" s="2"/>
      <c r="G657" s="22"/>
      <c r="H657" s="2"/>
      <c r="I657" s="3"/>
      <c r="J657" s="2"/>
      <c r="K657" s="2"/>
      <c r="L657" s="4"/>
      <c r="M657" s="4"/>
      <c r="N657" s="4"/>
      <c r="O657" s="2"/>
      <c r="P657" s="2"/>
      <c r="Q657" s="4"/>
      <c r="R657" s="102"/>
      <c r="S657" s="102"/>
      <c r="T657" s="3"/>
      <c r="U657" s="3"/>
      <c r="V657" s="3"/>
      <c r="W657" s="3"/>
      <c r="X657" s="80" t="str">
        <f t="shared" si="106"/>
        <v/>
      </c>
      <c r="Y657" s="80" t="str">
        <f t="shared" si="107"/>
        <v/>
      </c>
      <c r="Z657" s="2"/>
      <c r="AA657" s="77" t="str">
        <f t="shared" si="108"/>
        <v/>
      </c>
      <c r="AB657" s="77" t="str">
        <f t="shared" si="101"/>
        <v/>
      </c>
      <c r="AC657" s="77" t="str">
        <f>IFERROR(VLOOKUP(IF($P657="","",MONTH($I657)),List!$I:$J,2,0),"")</f>
        <v/>
      </c>
      <c r="AD657" s="77" t="str">
        <f>IFERROR(VLOOKUP(F657,List!$D:$E,2,0),"")</f>
        <v/>
      </c>
      <c r="AE657" s="78">
        <f t="shared" si="102"/>
        <v>0</v>
      </c>
      <c r="AF657" s="77" t="str">
        <f t="shared" si="103"/>
        <v/>
      </c>
      <c r="AG657" s="77" t="str">
        <f t="shared" si="104"/>
        <v/>
      </c>
    </row>
    <row r="658" spans="1:33" s="72" customFormat="1" ht="15.75" x14ac:dyDescent="0.2">
      <c r="A658" s="67"/>
      <c r="B658" s="76">
        <f>COUNTIF($F$6:$F658,$F658)</f>
        <v>0</v>
      </c>
      <c r="C658" s="76" t="str">
        <f t="shared" si="100"/>
        <v>0</v>
      </c>
      <c r="D658" s="76">
        <f>COUNTIF($H$6:$H658,$H658)</f>
        <v>0</v>
      </c>
      <c r="E658" s="76" t="str">
        <f t="shared" si="105"/>
        <v>0</v>
      </c>
      <c r="F658" s="2"/>
      <c r="G658" s="22"/>
      <c r="H658" s="2"/>
      <c r="I658" s="3"/>
      <c r="J658" s="2"/>
      <c r="K658" s="2"/>
      <c r="L658" s="4"/>
      <c r="M658" s="4"/>
      <c r="N658" s="4"/>
      <c r="O658" s="2"/>
      <c r="P658" s="2"/>
      <c r="Q658" s="4"/>
      <c r="R658" s="102"/>
      <c r="S658" s="102"/>
      <c r="T658" s="3"/>
      <c r="U658" s="3"/>
      <c r="V658" s="3"/>
      <c r="W658" s="3"/>
      <c r="X658" s="80" t="str">
        <f t="shared" si="106"/>
        <v/>
      </c>
      <c r="Y658" s="80" t="str">
        <f t="shared" si="107"/>
        <v/>
      </c>
      <c r="Z658" s="2"/>
      <c r="AA658" s="77" t="str">
        <f t="shared" si="108"/>
        <v/>
      </c>
      <c r="AB658" s="77" t="str">
        <f t="shared" si="101"/>
        <v/>
      </c>
      <c r="AC658" s="77" t="str">
        <f>IFERROR(VLOOKUP(IF($P658="","",MONTH($I658)),List!$I:$J,2,0),"")</f>
        <v/>
      </c>
      <c r="AD658" s="77" t="str">
        <f>IFERROR(VLOOKUP(F658,List!$D:$E,2,0),"")</f>
        <v/>
      </c>
      <c r="AE658" s="78">
        <f t="shared" si="102"/>
        <v>0</v>
      </c>
      <c r="AF658" s="77" t="str">
        <f t="shared" si="103"/>
        <v/>
      </c>
      <c r="AG658" s="77" t="str">
        <f t="shared" si="104"/>
        <v/>
      </c>
    </row>
    <row r="659" spans="1:33" s="72" customFormat="1" ht="15.75" x14ac:dyDescent="0.2">
      <c r="A659" s="67"/>
      <c r="B659" s="76">
        <f>COUNTIF($F$6:$F659,$F659)</f>
        <v>0</v>
      </c>
      <c r="C659" s="76" t="str">
        <f t="shared" si="100"/>
        <v>0</v>
      </c>
      <c r="D659" s="76">
        <f>COUNTIF($H$6:$H659,$H659)</f>
        <v>0</v>
      </c>
      <c r="E659" s="76" t="str">
        <f t="shared" si="105"/>
        <v>0</v>
      </c>
      <c r="F659" s="2"/>
      <c r="G659" s="22"/>
      <c r="H659" s="2"/>
      <c r="I659" s="3"/>
      <c r="J659" s="2"/>
      <c r="K659" s="2"/>
      <c r="L659" s="4"/>
      <c r="M659" s="4"/>
      <c r="N659" s="4"/>
      <c r="O659" s="2"/>
      <c r="P659" s="2"/>
      <c r="Q659" s="4"/>
      <c r="R659" s="102"/>
      <c r="S659" s="102"/>
      <c r="T659" s="3"/>
      <c r="U659" s="3"/>
      <c r="V659" s="3"/>
      <c r="W659" s="3"/>
      <c r="X659" s="80" t="str">
        <f t="shared" si="106"/>
        <v/>
      </c>
      <c r="Y659" s="80" t="str">
        <f t="shared" si="107"/>
        <v/>
      </c>
      <c r="Z659" s="2"/>
      <c r="AA659" s="77" t="str">
        <f t="shared" si="108"/>
        <v/>
      </c>
      <c r="AB659" s="77" t="str">
        <f t="shared" si="101"/>
        <v/>
      </c>
      <c r="AC659" s="77" t="str">
        <f>IFERROR(VLOOKUP(IF($P659="","",MONTH($I659)),List!$I:$J,2,0),"")</f>
        <v/>
      </c>
      <c r="AD659" s="77" t="str">
        <f>IFERROR(VLOOKUP(F659,List!$D:$E,2,0),"")</f>
        <v/>
      </c>
      <c r="AE659" s="78">
        <f t="shared" si="102"/>
        <v>0</v>
      </c>
      <c r="AF659" s="77" t="str">
        <f t="shared" si="103"/>
        <v/>
      </c>
      <c r="AG659" s="77" t="str">
        <f t="shared" si="104"/>
        <v/>
      </c>
    </row>
    <row r="660" spans="1:33" s="72" customFormat="1" ht="15.75" x14ac:dyDescent="0.2">
      <c r="A660" s="67"/>
      <c r="B660" s="76">
        <f>COUNTIF($F$6:$F660,$F660)</f>
        <v>0</v>
      </c>
      <c r="C660" s="76" t="str">
        <f t="shared" si="100"/>
        <v>0</v>
      </c>
      <c r="D660" s="76">
        <f>COUNTIF($H$6:$H660,$H660)</f>
        <v>0</v>
      </c>
      <c r="E660" s="76" t="str">
        <f t="shared" si="105"/>
        <v>0</v>
      </c>
      <c r="F660" s="2"/>
      <c r="G660" s="22"/>
      <c r="H660" s="2"/>
      <c r="I660" s="3"/>
      <c r="J660" s="2"/>
      <c r="K660" s="2"/>
      <c r="L660" s="4"/>
      <c r="M660" s="4"/>
      <c r="N660" s="4"/>
      <c r="O660" s="2"/>
      <c r="P660" s="2"/>
      <c r="Q660" s="4"/>
      <c r="R660" s="102"/>
      <c r="S660" s="102"/>
      <c r="T660" s="3"/>
      <c r="U660" s="3"/>
      <c r="V660" s="3"/>
      <c r="W660" s="3"/>
      <c r="X660" s="80" t="str">
        <f t="shared" si="106"/>
        <v/>
      </c>
      <c r="Y660" s="80" t="str">
        <f t="shared" si="107"/>
        <v/>
      </c>
      <c r="Z660" s="2"/>
      <c r="AA660" s="77" t="str">
        <f t="shared" si="108"/>
        <v/>
      </c>
      <c r="AB660" s="77" t="str">
        <f t="shared" si="101"/>
        <v/>
      </c>
      <c r="AC660" s="77" t="str">
        <f>IFERROR(VLOOKUP(IF($P660="","",MONTH($I660)),List!$I:$J,2,0),"")</f>
        <v/>
      </c>
      <c r="AD660" s="77" t="str">
        <f>IFERROR(VLOOKUP(F660,List!$D:$E,2,0),"")</f>
        <v/>
      </c>
      <c r="AE660" s="78">
        <f t="shared" si="102"/>
        <v>0</v>
      </c>
      <c r="AF660" s="77" t="str">
        <f t="shared" si="103"/>
        <v/>
      </c>
      <c r="AG660" s="77" t="str">
        <f t="shared" si="104"/>
        <v/>
      </c>
    </row>
    <row r="661" spans="1:33" s="72" customFormat="1" ht="15.75" x14ac:dyDescent="0.2">
      <c r="A661" s="67"/>
      <c r="B661" s="76">
        <f>COUNTIF($F$6:$F661,$F661)</f>
        <v>0</v>
      </c>
      <c r="C661" s="76" t="str">
        <f t="shared" si="100"/>
        <v>0</v>
      </c>
      <c r="D661" s="76">
        <f>COUNTIF($H$6:$H661,$H661)</f>
        <v>0</v>
      </c>
      <c r="E661" s="76" t="str">
        <f t="shared" si="105"/>
        <v>0</v>
      </c>
      <c r="F661" s="2"/>
      <c r="G661" s="22"/>
      <c r="H661" s="2"/>
      <c r="I661" s="3"/>
      <c r="J661" s="2"/>
      <c r="K661" s="2"/>
      <c r="L661" s="4"/>
      <c r="M661" s="4"/>
      <c r="N661" s="4"/>
      <c r="O661" s="2"/>
      <c r="P661" s="2"/>
      <c r="Q661" s="4"/>
      <c r="R661" s="102"/>
      <c r="S661" s="102"/>
      <c r="T661" s="3"/>
      <c r="U661" s="3"/>
      <c r="V661" s="3"/>
      <c r="W661" s="3"/>
      <c r="X661" s="80" t="str">
        <f t="shared" si="106"/>
        <v/>
      </c>
      <c r="Y661" s="80" t="str">
        <f t="shared" si="107"/>
        <v/>
      </c>
      <c r="Z661" s="2"/>
      <c r="AA661" s="77" t="str">
        <f t="shared" si="108"/>
        <v/>
      </c>
      <c r="AB661" s="77" t="str">
        <f t="shared" si="101"/>
        <v/>
      </c>
      <c r="AC661" s="77" t="str">
        <f>IFERROR(VLOOKUP(IF($P661="","",MONTH($I661)),List!$I:$J,2,0),"")</f>
        <v/>
      </c>
      <c r="AD661" s="77" t="str">
        <f>IFERROR(VLOOKUP(F661,List!$D:$E,2,0),"")</f>
        <v/>
      </c>
      <c r="AE661" s="78">
        <f t="shared" si="102"/>
        <v>0</v>
      </c>
      <c r="AF661" s="77" t="str">
        <f t="shared" si="103"/>
        <v/>
      </c>
      <c r="AG661" s="77" t="str">
        <f t="shared" si="104"/>
        <v/>
      </c>
    </row>
    <row r="662" spans="1:33" s="72" customFormat="1" ht="15.75" x14ac:dyDescent="0.2">
      <c r="A662" s="67"/>
      <c r="B662" s="76">
        <f>COUNTIF($F$6:$F662,$F662)</f>
        <v>0</v>
      </c>
      <c r="C662" s="76" t="str">
        <f t="shared" si="100"/>
        <v>0</v>
      </c>
      <c r="D662" s="76">
        <f>COUNTIF($H$6:$H662,$H662)</f>
        <v>0</v>
      </c>
      <c r="E662" s="76" t="str">
        <f t="shared" si="105"/>
        <v>0</v>
      </c>
      <c r="F662" s="2"/>
      <c r="G662" s="22"/>
      <c r="H662" s="2"/>
      <c r="I662" s="3"/>
      <c r="J662" s="2"/>
      <c r="K662" s="2"/>
      <c r="L662" s="4"/>
      <c r="M662" s="4"/>
      <c r="N662" s="4"/>
      <c r="O662" s="2"/>
      <c r="P662" s="2"/>
      <c r="Q662" s="4"/>
      <c r="R662" s="102"/>
      <c r="S662" s="102"/>
      <c r="T662" s="3"/>
      <c r="U662" s="3"/>
      <c r="V662" s="3"/>
      <c r="W662" s="3"/>
      <c r="X662" s="80" t="str">
        <f t="shared" si="106"/>
        <v/>
      </c>
      <c r="Y662" s="80" t="str">
        <f t="shared" si="107"/>
        <v/>
      </c>
      <c r="Z662" s="2"/>
      <c r="AA662" s="77" t="str">
        <f t="shared" si="108"/>
        <v/>
      </c>
      <c r="AB662" s="77" t="str">
        <f t="shared" si="101"/>
        <v/>
      </c>
      <c r="AC662" s="77" t="str">
        <f>IFERROR(VLOOKUP(IF($P662="","",MONTH($I662)),List!$I:$J,2,0),"")</f>
        <v/>
      </c>
      <c r="AD662" s="77" t="str">
        <f>IFERROR(VLOOKUP(F662,List!$D:$E,2,0),"")</f>
        <v/>
      </c>
      <c r="AE662" s="78">
        <f t="shared" si="102"/>
        <v>0</v>
      </c>
      <c r="AF662" s="77" t="str">
        <f t="shared" si="103"/>
        <v/>
      </c>
      <c r="AG662" s="77" t="str">
        <f t="shared" si="104"/>
        <v/>
      </c>
    </row>
    <row r="663" spans="1:33" s="72" customFormat="1" ht="15.75" x14ac:dyDescent="0.2">
      <c r="A663" s="67"/>
      <c r="B663" s="76">
        <f>COUNTIF($F$6:$F663,$F663)</f>
        <v>0</v>
      </c>
      <c r="C663" s="76" t="str">
        <f t="shared" si="100"/>
        <v>0</v>
      </c>
      <c r="D663" s="76">
        <f>COUNTIF($H$6:$H663,$H663)</f>
        <v>0</v>
      </c>
      <c r="E663" s="76" t="str">
        <f t="shared" si="105"/>
        <v>0</v>
      </c>
      <c r="F663" s="2"/>
      <c r="G663" s="22"/>
      <c r="H663" s="2"/>
      <c r="I663" s="3"/>
      <c r="J663" s="2"/>
      <c r="K663" s="2"/>
      <c r="L663" s="4"/>
      <c r="M663" s="4"/>
      <c r="N663" s="4"/>
      <c r="O663" s="2"/>
      <c r="P663" s="2"/>
      <c r="Q663" s="4"/>
      <c r="R663" s="102"/>
      <c r="S663" s="102"/>
      <c r="T663" s="3"/>
      <c r="U663" s="3"/>
      <c r="V663" s="3"/>
      <c r="W663" s="3"/>
      <c r="X663" s="80" t="str">
        <f t="shared" si="106"/>
        <v/>
      </c>
      <c r="Y663" s="80" t="str">
        <f t="shared" si="107"/>
        <v/>
      </c>
      <c r="Z663" s="2"/>
      <c r="AA663" s="77" t="str">
        <f t="shared" si="108"/>
        <v/>
      </c>
      <c r="AB663" s="77" t="str">
        <f t="shared" si="101"/>
        <v/>
      </c>
      <c r="AC663" s="77" t="str">
        <f>IFERROR(VLOOKUP(IF($P663="","",MONTH($I663)),List!$I:$J,2,0),"")</f>
        <v/>
      </c>
      <c r="AD663" s="77" t="str">
        <f>IFERROR(VLOOKUP(F663,List!$D:$E,2,0),"")</f>
        <v/>
      </c>
      <c r="AE663" s="78">
        <f t="shared" si="102"/>
        <v>0</v>
      </c>
      <c r="AF663" s="77" t="str">
        <f t="shared" si="103"/>
        <v/>
      </c>
      <c r="AG663" s="77" t="str">
        <f t="shared" si="104"/>
        <v/>
      </c>
    </row>
    <row r="664" spans="1:33" s="72" customFormat="1" ht="15.75" x14ac:dyDescent="0.2">
      <c r="A664" s="67"/>
      <c r="B664" s="76">
        <f>COUNTIF($F$6:$F664,$F664)</f>
        <v>0</v>
      </c>
      <c r="C664" s="76" t="str">
        <f t="shared" si="100"/>
        <v>0</v>
      </c>
      <c r="D664" s="76">
        <f>COUNTIF($H$6:$H664,$H664)</f>
        <v>0</v>
      </c>
      <c r="E664" s="76" t="str">
        <f t="shared" si="105"/>
        <v>0</v>
      </c>
      <c r="F664" s="2"/>
      <c r="G664" s="22"/>
      <c r="H664" s="2"/>
      <c r="I664" s="3"/>
      <c r="J664" s="2"/>
      <c r="K664" s="2"/>
      <c r="L664" s="4"/>
      <c r="M664" s="4"/>
      <c r="N664" s="4"/>
      <c r="O664" s="2"/>
      <c r="P664" s="2"/>
      <c r="Q664" s="4"/>
      <c r="R664" s="102"/>
      <c r="S664" s="102"/>
      <c r="T664" s="3"/>
      <c r="U664" s="3"/>
      <c r="V664" s="3"/>
      <c r="W664" s="3"/>
      <c r="X664" s="80" t="str">
        <f t="shared" si="106"/>
        <v/>
      </c>
      <c r="Y664" s="80" t="str">
        <f t="shared" si="107"/>
        <v/>
      </c>
      <c r="Z664" s="2"/>
      <c r="AA664" s="77" t="str">
        <f t="shared" si="108"/>
        <v/>
      </c>
      <c r="AB664" s="77" t="str">
        <f t="shared" si="101"/>
        <v/>
      </c>
      <c r="AC664" s="77" t="str">
        <f>IFERROR(VLOOKUP(IF($P664="","",MONTH($I664)),List!$I:$J,2,0),"")</f>
        <v/>
      </c>
      <c r="AD664" s="77" t="str">
        <f>IFERROR(VLOOKUP(F664,List!$D:$E,2,0),"")</f>
        <v/>
      </c>
      <c r="AE664" s="78">
        <f t="shared" si="102"/>
        <v>0</v>
      </c>
      <c r="AF664" s="77" t="str">
        <f t="shared" si="103"/>
        <v/>
      </c>
      <c r="AG664" s="77" t="str">
        <f t="shared" si="104"/>
        <v/>
      </c>
    </row>
    <row r="665" spans="1:33" s="72" customFormat="1" ht="15.75" x14ac:dyDescent="0.2">
      <c r="A665" s="67"/>
      <c r="B665" s="76">
        <f>COUNTIF($F$6:$F665,$F665)</f>
        <v>0</v>
      </c>
      <c r="C665" s="76" t="str">
        <f t="shared" si="100"/>
        <v>0</v>
      </c>
      <c r="D665" s="76">
        <f>COUNTIF($H$6:$H665,$H665)</f>
        <v>0</v>
      </c>
      <c r="E665" s="76" t="str">
        <f t="shared" si="105"/>
        <v>0</v>
      </c>
      <c r="F665" s="2"/>
      <c r="G665" s="22"/>
      <c r="H665" s="2"/>
      <c r="I665" s="3"/>
      <c r="J665" s="2"/>
      <c r="K665" s="2"/>
      <c r="L665" s="4"/>
      <c r="M665" s="4"/>
      <c r="N665" s="4"/>
      <c r="O665" s="2"/>
      <c r="P665" s="2"/>
      <c r="Q665" s="4"/>
      <c r="R665" s="102"/>
      <c r="S665" s="102"/>
      <c r="T665" s="3"/>
      <c r="U665" s="3"/>
      <c r="V665" s="3"/>
      <c r="W665" s="3"/>
      <c r="X665" s="80" t="str">
        <f t="shared" si="106"/>
        <v/>
      </c>
      <c r="Y665" s="80" t="str">
        <f t="shared" si="107"/>
        <v/>
      </c>
      <c r="Z665" s="2"/>
      <c r="AA665" s="77" t="str">
        <f t="shared" si="108"/>
        <v/>
      </c>
      <c r="AB665" s="77" t="str">
        <f t="shared" si="101"/>
        <v/>
      </c>
      <c r="AC665" s="77" t="str">
        <f>IFERROR(VLOOKUP(IF($P665="","",MONTH($I665)),List!$I:$J,2,0),"")</f>
        <v/>
      </c>
      <c r="AD665" s="77" t="str">
        <f>IFERROR(VLOOKUP(F665,List!$D:$E,2,0),"")</f>
        <v/>
      </c>
      <c r="AE665" s="78">
        <f t="shared" si="102"/>
        <v>0</v>
      </c>
      <c r="AF665" s="77" t="str">
        <f t="shared" si="103"/>
        <v/>
      </c>
      <c r="AG665" s="77" t="str">
        <f t="shared" si="104"/>
        <v/>
      </c>
    </row>
    <row r="666" spans="1:33" s="72" customFormat="1" ht="15.75" x14ac:dyDescent="0.2">
      <c r="A666" s="67"/>
      <c r="B666" s="76">
        <f>COUNTIF($F$6:$F666,$F666)</f>
        <v>0</v>
      </c>
      <c r="C666" s="76" t="str">
        <f t="shared" si="100"/>
        <v>0</v>
      </c>
      <c r="D666" s="76">
        <f>COUNTIF($H$6:$H666,$H666)</f>
        <v>0</v>
      </c>
      <c r="E666" s="76" t="str">
        <f t="shared" si="105"/>
        <v>0</v>
      </c>
      <c r="F666" s="2"/>
      <c r="G666" s="22"/>
      <c r="H666" s="2"/>
      <c r="I666" s="3"/>
      <c r="J666" s="2"/>
      <c r="K666" s="2"/>
      <c r="L666" s="4"/>
      <c r="M666" s="4"/>
      <c r="N666" s="4"/>
      <c r="O666" s="2"/>
      <c r="P666" s="2"/>
      <c r="Q666" s="4"/>
      <c r="R666" s="102"/>
      <c r="S666" s="102"/>
      <c r="T666" s="3"/>
      <c r="U666" s="3"/>
      <c r="V666" s="3"/>
      <c r="W666" s="3"/>
      <c r="X666" s="80" t="str">
        <f t="shared" si="106"/>
        <v/>
      </c>
      <c r="Y666" s="80" t="str">
        <f t="shared" si="107"/>
        <v/>
      </c>
      <c r="Z666" s="2"/>
      <c r="AA666" s="77" t="str">
        <f t="shared" si="108"/>
        <v/>
      </c>
      <c r="AB666" s="77" t="str">
        <f t="shared" si="101"/>
        <v/>
      </c>
      <c r="AC666" s="77" t="str">
        <f>IFERROR(VLOOKUP(IF($P666="","",MONTH($I666)),List!$I:$J,2,0),"")</f>
        <v/>
      </c>
      <c r="AD666" s="77" t="str">
        <f>IFERROR(VLOOKUP(F666,List!$D:$E,2,0),"")</f>
        <v/>
      </c>
      <c r="AE666" s="78">
        <f t="shared" si="102"/>
        <v>0</v>
      </c>
      <c r="AF666" s="77" t="str">
        <f t="shared" si="103"/>
        <v/>
      </c>
      <c r="AG666" s="77" t="str">
        <f t="shared" si="104"/>
        <v/>
      </c>
    </row>
    <row r="667" spans="1:33" s="72" customFormat="1" ht="15.75" x14ac:dyDescent="0.2">
      <c r="A667" s="67"/>
      <c r="B667" s="76">
        <f>COUNTIF($F$6:$F667,$F667)</f>
        <v>0</v>
      </c>
      <c r="C667" s="76" t="str">
        <f t="shared" si="100"/>
        <v>0</v>
      </c>
      <c r="D667" s="76">
        <f>COUNTIF($H$6:$H667,$H667)</f>
        <v>0</v>
      </c>
      <c r="E667" s="76" t="str">
        <f t="shared" si="105"/>
        <v>0</v>
      </c>
      <c r="F667" s="2"/>
      <c r="G667" s="22"/>
      <c r="H667" s="2"/>
      <c r="I667" s="3"/>
      <c r="J667" s="2"/>
      <c r="K667" s="2"/>
      <c r="L667" s="4"/>
      <c r="M667" s="4"/>
      <c r="N667" s="4"/>
      <c r="O667" s="2"/>
      <c r="P667" s="2"/>
      <c r="Q667" s="4"/>
      <c r="R667" s="102"/>
      <c r="S667" s="102"/>
      <c r="T667" s="3"/>
      <c r="U667" s="3"/>
      <c r="V667" s="3"/>
      <c r="W667" s="3"/>
      <c r="X667" s="80" t="str">
        <f t="shared" si="106"/>
        <v/>
      </c>
      <c r="Y667" s="80" t="str">
        <f t="shared" si="107"/>
        <v/>
      </c>
      <c r="Z667" s="2"/>
      <c r="AA667" s="77" t="str">
        <f t="shared" si="108"/>
        <v/>
      </c>
      <c r="AB667" s="77" t="str">
        <f t="shared" si="101"/>
        <v/>
      </c>
      <c r="AC667" s="77" t="str">
        <f>IFERROR(VLOOKUP(IF($P667="","",MONTH($I667)),List!$I:$J,2,0),"")</f>
        <v/>
      </c>
      <c r="AD667" s="77" t="str">
        <f>IFERROR(VLOOKUP(F667,List!$D:$E,2,0),"")</f>
        <v/>
      </c>
      <c r="AE667" s="78">
        <f t="shared" si="102"/>
        <v>0</v>
      </c>
      <c r="AF667" s="77" t="str">
        <f t="shared" si="103"/>
        <v/>
      </c>
      <c r="AG667" s="77" t="str">
        <f t="shared" si="104"/>
        <v/>
      </c>
    </row>
    <row r="668" spans="1:33" s="72" customFormat="1" ht="15.75" x14ac:dyDescent="0.2">
      <c r="A668" s="67"/>
      <c r="B668" s="76">
        <f>COUNTIF($F$6:$F668,$F668)</f>
        <v>0</v>
      </c>
      <c r="C668" s="76" t="str">
        <f t="shared" si="100"/>
        <v>0</v>
      </c>
      <c r="D668" s="76">
        <f>COUNTIF($H$6:$H668,$H668)</f>
        <v>0</v>
      </c>
      <c r="E668" s="76" t="str">
        <f t="shared" si="105"/>
        <v>0</v>
      </c>
      <c r="F668" s="2"/>
      <c r="G668" s="22"/>
      <c r="H668" s="2"/>
      <c r="I668" s="3"/>
      <c r="J668" s="2"/>
      <c r="K668" s="2"/>
      <c r="L668" s="4"/>
      <c r="M668" s="4"/>
      <c r="N668" s="4"/>
      <c r="O668" s="2"/>
      <c r="P668" s="2"/>
      <c r="Q668" s="4"/>
      <c r="R668" s="102"/>
      <c r="S668" s="102"/>
      <c r="T668" s="3"/>
      <c r="U668" s="3"/>
      <c r="V668" s="3"/>
      <c r="W668" s="3"/>
      <c r="X668" s="80" t="str">
        <f t="shared" si="106"/>
        <v/>
      </c>
      <c r="Y668" s="80" t="str">
        <f t="shared" si="107"/>
        <v/>
      </c>
      <c r="Z668" s="2"/>
      <c r="AA668" s="77" t="str">
        <f t="shared" si="108"/>
        <v/>
      </c>
      <c r="AB668" s="77" t="str">
        <f t="shared" si="101"/>
        <v/>
      </c>
      <c r="AC668" s="77" t="str">
        <f>IFERROR(VLOOKUP(IF($P668="","",MONTH($I668)),List!$I:$J,2,0),"")</f>
        <v/>
      </c>
      <c r="AD668" s="77" t="str">
        <f>IFERROR(VLOOKUP(F668,List!$D:$E,2,0),"")</f>
        <v/>
      </c>
      <c r="AE668" s="78">
        <f t="shared" si="102"/>
        <v>0</v>
      </c>
      <c r="AF668" s="77" t="str">
        <f t="shared" si="103"/>
        <v/>
      </c>
      <c r="AG668" s="77" t="str">
        <f t="shared" si="104"/>
        <v/>
      </c>
    </row>
    <row r="669" spans="1:33" s="72" customFormat="1" ht="15.75" x14ac:dyDescent="0.2">
      <c r="A669" s="67"/>
      <c r="B669" s="76">
        <f>COUNTIF($F$6:$F669,$F669)</f>
        <v>0</v>
      </c>
      <c r="C669" s="76" t="str">
        <f t="shared" si="100"/>
        <v>0</v>
      </c>
      <c r="D669" s="76">
        <f>COUNTIF($H$6:$H669,$H669)</f>
        <v>0</v>
      </c>
      <c r="E669" s="76" t="str">
        <f t="shared" si="105"/>
        <v>0</v>
      </c>
      <c r="F669" s="2"/>
      <c r="G669" s="22"/>
      <c r="H669" s="2"/>
      <c r="I669" s="3"/>
      <c r="J669" s="2"/>
      <c r="K669" s="2"/>
      <c r="L669" s="4"/>
      <c r="M669" s="4"/>
      <c r="N669" s="4"/>
      <c r="O669" s="2"/>
      <c r="P669" s="2"/>
      <c r="Q669" s="4"/>
      <c r="R669" s="102"/>
      <c r="S669" s="102"/>
      <c r="T669" s="3"/>
      <c r="U669" s="3"/>
      <c r="V669" s="3"/>
      <c r="W669" s="3"/>
      <c r="X669" s="80" t="str">
        <f t="shared" si="106"/>
        <v/>
      </c>
      <c r="Y669" s="80" t="str">
        <f t="shared" si="107"/>
        <v/>
      </c>
      <c r="Z669" s="2"/>
      <c r="AA669" s="77" t="str">
        <f t="shared" si="108"/>
        <v/>
      </c>
      <c r="AB669" s="77" t="str">
        <f t="shared" si="101"/>
        <v/>
      </c>
      <c r="AC669" s="77" t="str">
        <f>IFERROR(VLOOKUP(IF($P669="","",MONTH($I669)),List!$I:$J,2,0),"")</f>
        <v/>
      </c>
      <c r="AD669" s="77" t="str">
        <f>IFERROR(VLOOKUP(F669,List!$D:$E,2,0),"")</f>
        <v/>
      </c>
      <c r="AE669" s="78">
        <f t="shared" si="102"/>
        <v>0</v>
      </c>
      <c r="AF669" s="77" t="str">
        <f t="shared" si="103"/>
        <v/>
      </c>
      <c r="AG669" s="77" t="str">
        <f t="shared" si="104"/>
        <v/>
      </c>
    </row>
    <row r="670" spans="1:33" s="72" customFormat="1" ht="15.75" x14ac:dyDescent="0.2">
      <c r="A670" s="67"/>
      <c r="B670" s="76">
        <f>COUNTIF($F$6:$F670,$F670)</f>
        <v>0</v>
      </c>
      <c r="C670" s="76" t="str">
        <f t="shared" si="100"/>
        <v>0</v>
      </c>
      <c r="D670" s="76">
        <f>COUNTIF($H$6:$H670,$H670)</f>
        <v>0</v>
      </c>
      <c r="E670" s="76" t="str">
        <f t="shared" si="105"/>
        <v>0</v>
      </c>
      <c r="F670" s="2"/>
      <c r="G670" s="22"/>
      <c r="H670" s="2"/>
      <c r="I670" s="3"/>
      <c r="J670" s="2"/>
      <c r="K670" s="2"/>
      <c r="L670" s="4"/>
      <c r="M670" s="4"/>
      <c r="N670" s="4"/>
      <c r="O670" s="2"/>
      <c r="P670" s="2"/>
      <c r="Q670" s="4"/>
      <c r="R670" s="102"/>
      <c r="S670" s="102"/>
      <c r="T670" s="3"/>
      <c r="U670" s="3"/>
      <c r="V670" s="3"/>
      <c r="W670" s="3"/>
      <c r="X670" s="80" t="str">
        <f t="shared" si="106"/>
        <v/>
      </c>
      <c r="Y670" s="80" t="str">
        <f t="shared" si="107"/>
        <v/>
      </c>
      <c r="Z670" s="2"/>
      <c r="AA670" s="77" t="str">
        <f t="shared" si="108"/>
        <v/>
      </c>
      <c r="AB670" s="77" t="str">
        <f t="shared" si="101"/>
        <v/>
      </c>
      <c r="AC670" s="77" t="str">
        <f>IFERROR(VLOOKUP(IF($P670="","",MONTH($I670)),List!$I:$J,2,0),"")</f>
        <v/>
      </c>
      <c r="AD670" s="77" t="str">
        <f>IFERROR(VLOOKUP(F670,List!$D:$E,2,0),"")</f>
        <v/>
      </c>
      <c r="AE670" s="78">
        <f t="shared" si="102"/>
        <v>0</v>
      </c>
      <c r="AF670" s="77" t="str">
        <f t="shared" si="103"/>
        <v/>
      </c>
      <c r="AG670" s="77" t="str">
        <f t="shared" si="104"/>
        <v/>
      </c>
    </row>
    <row r="671" spans="1:33" s="72" customFormat="1" ht="15.75" x14ac:dyDescent="0.2">
      <c r="A671" s="67"/>
      <c r="B671" s="76">
        <f>COUNTIF($F$6:$F671,$F671)</f>
        <v>0</v>
      </c>
      <c r="C671" s="76" t="str">
        <f t="shared" si="100"/>
        <v>0</v>
      </c>
      <c r="D671" s="76">
        <f>COUNTIF($H$6:$H671,$H671)</f>
        <v>0</v>
      </c>
      <c r="E671" s="76" t="str">
        <f t="shared" si="105"/>
        <v>0</v>
      </c>
      <c r="F671" s="2"/>
      <c r="G671" s="22"/>
      <c r="H671" s="2"/>
      <c r="I671" s="3"/>
      <c r="J671" s="2"/>
      <c r="K671" s="2"/>
      <c r="L671" s="4"/>
      <c r="M671" s="4"/>
      <c r="N671" s="4"/>
      <c r="O671" s="2"/>
      <c r="P671" s="2"/>
      <c r="Q671" s="4"/>
      <c r="R671" s="102"/>
      <c r="S671" s="102"/>
      <c r="T671" s="3"/>
      <c r="U671" s="3"/>
      <c r="V671" s="3"/>
      <c r="W671" s="3"/>
      <c r="X671" s="80" t="str">
        <f t="shared" si="106"/>
        <v/>
      </c>
      <c r="Y671" s="80" t="str">
        <f t="shared" si="107"/>
        <v/>
      </c>
      <c r="Z671" s="2"/>
      <c r="AA671" s="77" t="str">
        <f t="shared" si="108"/>
        <v/>
      </c>
      <c r="AB671" s="77" t="str">
        <f t="shared" si="101"/>
        <v/>
      </c>
      <c r="AC671" s="77" t="str">
        <f>IFERROR(VLOOKUP(IF($P671="","",MONTH($I671)),List!$I:$J,2,0),"")</f>
        <v/>
      </c>
      <c r="AD671" s="77" t="str">
        <f>IFERROR(VLOOKUP(F671,List!$D:$E,2,0),"")</f>
        <v/>
      </c>
      <c r="AE671" s="78">
        <f t="shared" si="102"/>
        <v>0</v>
      </c>
      <c r="AF671" s="77" t="str">
        <f t="shared" si="103"/>
        <v/>
      </c>
      <c r="AG671" s="77" t="str">
        <f t="shared" si="104"/>
        <v/>
      </c>
    </row>
    <row r="672" spans="1:33" s="72" customFormat="1" ht="15.75" x14ac:dyDescent="0.2">
      <c r="A672" s="67"/>
      <c r="B672" s="76">
        <f>COUNTIF($F$6:$F672,$F672)</f>
        <v>0</v>
      </c>
      <c r="C672" s="76" t="str">
        <f t="shared" si="100"/>
        <v>0</v>
      </c>
      <c r="D672" s="76">
        <f>COUNTIF($H$6:$H672,$H672)</f>
        <v>0</v>
      </c>
      <c r="E672" s="76" t="str">
        <f t="shared" si="105"/>
        <v>0</v>
      </c>
      <c r="F672" s="2"/>
      <c r="G672" s="22"/>
      <c r="H672" s="2"/>
      <c r="I672" s="3"/>
      <c r="J672" s="2"/>
      <c r="K672" s="2"/>
      <c r="L672" s="4"/>
      <c r="M672" s="4"/>
      <c r="N672" s="4"/>
      <c r="O672" s="2"/>
      <c r="P672" s="2"/>
      <c r="Q672" s="4"/>
      <c r="R672" s="102"/>
      <c r="S672" s="102"/>
      <c r="T672" s="3"/>
      <c r="U672" s="3"/>
      <c r="V672" s="3"/>
      <c r="W672" s="3"/>
      <c r="X672" s="80" t="str">
        <f t="shared" si="106"/>
        <v/>
      </c>
      <c r="Y672" s="80" t="str">
        <f t="shared" si="107"/>
        <v/>
      </c>
      <c r="Z672" s="2"/>
      <c r="AA672" s="77" t="str">
        <f t="shared" si="108"/>
        <v/>
      </c>
      <c r="AB672" s="77" t="str">
        <f t="shared" si="101"/>
        <v/>
      </c>
      <c r="AC672" s="77" t="str">
        <f>IFERROR(VLOOKUP(IF($P672="","",MONTH($I672)),List!$I:$J,2,0),"")</f>
        <v/>
      </c>
      <c r="AD672" s="77" t="str">
        <f>IFERROR(VLOOKUP(F672,List!$D:$E,2,0),"")</f>
        <v/>
      </c>
      <c r="AE672" s="78">
        <f t="shared" si="102"/>
        <v>0</v>
      </c>
      <c r="AF672" s="77" t="str">
        <f t="shared" si="103"/>
        <v/>
      </c>
      <c r="AG672" s="77" t="str">
        <f t="shared" si="104"/>
        <v/>
      </c>
    </row>
    <row r="673" spans="1:33" s="72" customFormat="1" ht="15.75" x14ac:dyDescent="0.2">
      <c r="A673" s="67"/>
      <c r="B673" s="76">
        <f>COUNTIF($F$6:$F673,$F673)</f>
        <v>0</v>
      </c>
      <c r="C673" s="76" t="str">
        <f t="shared" si="100"/>
        <v>0</v>
      </c>
      <c r="D673" s="76">
        <f>COUNTIF($H$6:$H673,$H673)</f>
        <v>0</v>
      </c>
      <c r="E673" s="76" t="str">
        <f t="shared" si="105"/>
        <v>0</v>
      </c>
      <c r="F673" s="2"/>
      <c r="G673" s="22"/>
      <c r="H673" s="2"/>
      <c r="I673" s="3"/>
      <c r="J673" s="2"/>
      <c r="K673" s="2"/>
      <c r="L673" s="4"/>
      <c r="M673" s="4"/>
      <c r="N673" s="4"/>
      <c r="O673" s="2"/>
      <c r="P673" s="2"/>
      <c r="Q673" s="4"/>
      <c r="R673" s="102"/>
      <c r="S673" s="102"/>
      <c r="T673" s="3"/>
      <c r="U673" s="3"/>
      <c r="V673" s="3"/>
      <c r="W673" s="3"/>
      <c r="X673" s="80" t="str">
        <f t="shared" si="106"/>
        <v/>
      </c>
      <c r="Y673" s="80" t="str">
        <f t="shared" si="107"/>
        <v/>
      </c>
      <c r="Z673" s="2"/>
      <c r="AA673" s="77" t="str">
        <f t="shared" si="108"/>
        <v/>
      </c>
      <c r="AB673" s="77" t="str">
        <f t="shared" si="101"/>
        <v/>
      </c>
      <c r="AC673" s="77" t="str">
        <f>IFERROR(VLOOKUP(IF($P673="","",MONTH($I673)),List!$I:$J,2,0),"")</f>
        <v/>
      </c>
      <c r="AD673" s="77" t="str">
        <f>IFERROR(VLOOKUP(F673,List!$D:$E,2,0),"")</f>
        <v/>
      </c>
      <c r="AE673" s="78">
        <f t="shared" si="102"/>
        <v>0</v>
      </c>
      <c r="AF673" s="77" t="str">
        <f t="shared" si="103"/>
        <v/>
      </c>
      <c r="AG673" s="77" t="str">
        <f t="shared" si="104"/>
        <v/>
      </c>
    </row>
    <row r="674" spans="1:33" s="72" customFormat="1" ht="15.75" x14ac:dyDescent="0.2">
      <c r="A674" s="67"/>
      <c r="B674" s="76">
        <f>COUNTIF($F$6:$F674,$F674)</f>
        <v>0</v>
      </c>
      <c r="C674" s="76" t="str">
        <f t="shared" si="100"/>
        <v>0</v>
      </c>
      <c r="D674" s="76">
        <f>COUNTIF($H$6:$H674,$H674)</f>
        <v>0</v>
      </c>
      <c r="E674" s="76" t="str">
        <f t="shared" si="105"/>
        <v>0</v>
      </c>
      <c r="F674" s="2"/>
      <c r="G674" s="22"/>
      <c r="H674" s="2"/>
      <c r="I674" s="3"/>
      <c r="J674" s="2"/>
      <c r="K674" s="2"/>
      <c r="L674" s="4"/>
      <c r="M674" s="4"/>
      <c r="N674" s="4"/>
      <c r="O674" s="2"/>
      <c r="P674" s="2"/>
      <c r="Q674" s="4"/>
      <c r="R674" s="102"/>
      <c r="S674" s="102"/>
      <c r="T674" s="3"/>
      <c r="U674" s="3"/>
      <c r="V674" s="3"/>
      <c r="W674" s="3"/>
      <c r="X674" s="80" t="str">
        <f t="shared" si="106"/>
        <v/>
      </c>
      <c r="Y674" s="80" t="str">
        <f t="shared" si="107"/>
        <v/>
      </c>
      <c r="Z674" s="2"/>
      <c r="AA674" s="77" t="str">
        <f t="shared" si="108"/>
        <v/>
      </c>
      <c r="AB674" s="77" t="str">
        <f t="shared" si="101"/>
        <v/>
      </c>
      <c r="AC674" s="77" t="str">
        <f>IFERROR(VLOOKUP(IF($P674="","",MONTH($I674)),List!$I:$J,2,0),"")</f>
        <v/>
      </c>
      <c r="AD674" s="77" t="str">
        <f>IFERROR(VLOOKUP(F674,List!$D:$E,2,0),"")</f>
        <v/>
      </c>
      <c r="AE674" s="78">
        <f t="shared" si="102"/>
        <v>0</v>
      </c>
      <c r="AF674" s="77" t="str">
        <f t="shared" si="103"/>
        <v/>
      </c>
      <c r="AG674" s="77" t="str">
        <f t="shared" si="104"/>
        <v/>
      </c>
    </row>
    <row r="675" spans="1:33" s="72" customFormat="1" ht="15.75" x14ac:dyDescent="0.2">
      <c r="A675" s="67"/>
      <c r="B675" s="76">
        <f>COUNTIF($F$6:$F675,$F675)</f>
        <v>0</v>
      </c>
      <c r="C675" s="76" t="str">
        <f t="shared" si="100"/>
        <v>0</v>
      </c>
      <c r="D675" s="76">
        <f>COUNTIF($H$6:$H675,$H675)</f>
        <v>0</v>
      </c>
      <c r="E675" s="76" t="str">
        <f t="shared" si="105"/>
        <v>0</v>
      </c>
      <c r="F675" s="2"/>
      <c r="G675" s="22"/>
      <c r="H675" s="2"/>
      <c r="I675" s="3"/>
      <c r="J675" s="2"/>
      <c r="K675" s="2"/>
      <c r="L675" s="4"/>
      <c r="M675" s="4"/>
      <c r="N675" s="4"/>
      <c r="O675" s="2"/>
      <c r="P675" s="2"/>
      <c r="Q675" s="4"/>
      <c r="R675" s="102"/>
      <c r="S675" s="102"/>
      <c r="T675" s="3"/>
      <c r="U675" s="3"/>
      <c r="V675" s="3"/>
      <c r="W675" s="3"/>
      <c r="X675" s="80" t="str">
        <f t="shared" si="106"/>
        <v/>
      </c>
      <c r="Y675" s="80" t="str">
        <f t="shared" si="107"/>
        <v/>
      </c>
      <c r="Z675" s="2"/>
      <c r="AA675" s="77" t="str">
        <f t="shared" si="108"/>
        <v/>
      </c>
      <c r="AB675" s="77" t="str">
        <f t="shared" si="101"/>
        <v/>
      </c>
      <c r="AC675" s="77" t="str">
        <f>IFERROR(VLOOKUP(IF($P675="","",MONTH($I675)),List!$I:$J,2,0),"")</f>
        <v/>
      </c>
      <c r="AD675" s="77" t="str">
        <f>IFERROR(VLOOKUP(F675,List!$D:$E,2,0),"")</f>
        <v/>
      </c>
      <c r="AE675" s="78">
        <f t="shared" si="102"/>
        <v>0</v>
      </c>
      <c r="AF675" s="77" t="str">
        <f t="shared" si="103"/>
        <v/>
      </c>
      <c r="AG675" s="77" t="str">
        <f t="shared" si="104"/>
        <v/>
      </c>
    </row>
    <row r="676" spans="1:33" s="72" customFormat="1" ht="15.75" x14ac:dyDescent="0.2">
      <c r="A676" s="67"/>
      <c r="B676" s="76">
        <f>COUNTIF($F$6:$F676,$F676)</f>
        <v>0</v>
      </c>
      <c r="C676" s="76" t="str">
        <f t="shared" si="100"/>
        <v>0</v>
      </c>
      <c r="D676" s="76">
        <f>COUNTIF($H$6:$H676,$H676)</f>
        <v>0</v>
      </c>
      <c r="E676" s="76" t="str">
        <f t="shared" si="105"/>
        <v>0</v>
      </c>
      <c r="F676" s="2"/>
      <c r="G676" s="22"/>
      <c r="H676" s="2"/>
      <c r="I676" s="3"/>
      <c r="J676" s="2"/>
      <c r="K676" s="2"/>
      <c r="L676" s="4"/>
      <c r="M676" s="4"/>
      <c r="N676" s="4"/>
      <c r="O676" s="2"/>
      <c r="P676" s="2"/>
      <c r="Q676" s="4"/>
      <c r="R676" s="102"/>
      <c r="S676" s="102"/>
      <c r="T676" s="3"/>
      <c r="U676" s="3"/>
      <c r="V676" s="3"/>
      <c r="W676" s="3"/>
      <c r="X676" s="80" t="str">
        <f t="shared" si="106"/>
        <v/>
      </c>
      <c r="Y676" s="80" t="str">
        <f t="shared" si="107"/>
        <v/>
      </c>
      <c r="Z676" s="2"/>
      <c r="AA676" s="77" t="str">
        <f t="shared" si="108"/>
        <v/>
      </c>
      <c r="AB676" s="77" t="str">
        <f t="shared" si="101"/>
        <v/>
      </c>
      <c r="AC676" s="77" t="str">
        <f>IFERROR(VLOOKUP(IF($P676="","",MONTH($I676)),List!$I:$J,2,0),"")</f>
        <v/>
      </c>
      <c r="AD676" s="77" t="str">
        <f>IFERROR(VLOOKUP(F676,List!$D:$E,2,0),"")</f>
        <v/>
      </c>
      <c r="AE676" s="78">
        <f t="shared" si="102"/>
        <v>0</v>
      </c>
      <c r="AF676" s="77" t="str">
        <f t="shared" si="103"/>
        <v/>
      </c>
      <c r="AG676" s="77" t="str">
        <f t="shared" si="104"/>
        <v/>
      </c>
    </row>
    <row r="677" spans="1:33" s="72" customFormat="1" ht="15.75" x14ac:dyDescent="0.2">
      <c r="A677" s="67"/>
      <c r="B677" s="76">
        <f>COUNTIF($F$6:$F677,$F677)</f>
        <v>0</v>
      </c>
      <c r="C677" s="76" t="str">
        <f t="shared" si="100"/>
        <v>0</v>
      </c>
      <c r="D677" s="76">
        <f>COUNTIF($H$6:$H677,$H677)</f>
        <v>0</v>
      </c>
      <c r="E677" s="76" t="str">
        <f t="shared" si="105"/>
        <v>0</v>
      </c>
      <c r="F677" s="2"/>
      <c r="G677" s="22"/>
      <c r="H677" s="2"/>
      <c r="I677" s="3"/>
      <c r="J677" s="2"/>
      <c r="K677" s="2"/>
      <c r="L677" s="4"/>
      <c r="M677" s="4"/>
      <c r="N677" s="4"/>
      <c r="O677" s="2"/>
      <c r="P677" s="2"/>
      <c r="Q677" s="4"/>
      <c r="R677" s="102"/>
      <c r="S677" s="102"/>
      <c r="T677" s="3"/>
      <c r="U677" s="3"/>
      <c r="V677" s="3"/>
      <c r="W677" s="3"/>
      <c r="X677" s="80" t="str">
        <f t="shared" si="106"/>
        <v/>
      </c>
      <c r="Y677" s="80" t="str">
        <f t="shared" si="107"/>
        <v/>
      </c>
      <c r="Z677" s="2"/>
      <c r="AA677" s="77" t="str">
        <f t="shared" si="108"/>
        <v/>
      </c>
      <c r="AB677" s="77" t="str">
        <f t="shared" si="101"/>
        <v/>
      </c>
      <c r="AC677" s="77" t="str">
        <f>IFERROR(VLOOKUP(IF($P677="","",MONTH($I677)),List!$I:$J,2,0),"")</f>
        <v/>
      </c>
      <c r="AD677" s="77" t="str">
        <f>IFERROR(VLOOKUP(F677,List!$D:$E,2,0),"")</f>
        <v/>
      </c>
      <c r="AE677" s="78">
        <f t="shared" si="102"/>
        <v>0</v>
      </c>
      <c r="AF677" s="77" t="str">
        <f t="shared" si="103"/>
        <v/>
      </c>
      <c r="AG677" s="77" t="str">
        <f t="shared" si="104"/>
        <v/>
      </c>
    </row>
    <row r="678" spans="1:33" s="72" customFormat="1" ht="15.75" x14ac:dyDescent="0.2">
      <c r="A678" s="67"/>
      <c r="B678" s="76">
        <f>COUNTIF($F$6:$F678,$F678)</f>
        <v>0</v>
      </c>
      <c r="C678" s="76" t="str">
        <f t="shared" si="100"/>
        <v>0</v>
      </c>
      <c r="D678" s="76">
        <f>COUNTIF($H$6:$H678,$H678)</f>
        <v>0</v>
      </c>
      <c r="E678" s="76" t="str">
        <f t="shared" si="105"/>
        <v>0</v>
      </c>
      <c r="F678" s="2"/>
      <c r="G678" s="22"/>
      <c r="H678" s="2"/>
      <c r="I678" s="3"/>
      <c r="J678" s="2"/>
      <c r="K678" s="2"/>
      <c r="L678" s="4"/>
      <c r="M678" s="4"/>
      <c r="N678" s="4"/>
      <c r="O678" s="2"/>
      <c r="P678" s="2"/>
      <c r="Q678" s="4"/>
      <c r="R678" s="102"/>
      <c r="S678" s="102"/>
      <c r="T678" s="3"/>
      <c r="U678" s="3"/>
      <c r="V678" s="3"/>
      <c r="W678" s="3"/>
      <c r="X678" s="80" t="str">
        <f t="shared" si="106"/>
        <v/>
      </c>
      <c r="Y678" s="80" t="str">
        <f t="shared" si="107"/>
        <v/>
      </c>
      <c r="Z678" s="2"/>
      <c r="AA678" s="77" t="str">
        <f t="shared" si="108"/>
        <v/>
      </c>
      <c r="AB678" s="77" t="str">
        <f t="shared" si="101"/>
        <v/>
      </c>
      <c r="AC678" s="77" t="str">
        <f>IFERROR(VLOOKUP(IF($P678="","",MONTH($I678)),List!$I:$J,2,0),"")</f>
        <v/>
      </c>
      <c r="AD678" s="77" t="str">
        <f>IFERROR(VLOOKUP(F678,List!$D:$E,2,0),"")</f>
        <v/>
      </c>
      <c r="AE678" s="78">
        <f t="shared" si="102"/>
        <v>0</v>
      </c>
      <c r="AF678" s="77" t="str">
        <f t="shared" si="103"/>
        <v/>
      </c>
      <c r="AG678" s="77" t="str">
        <f t="shared" si="104"/>
        <v/>
      </c>
    </row>
    <row r="679" spans="1:33" s="72" customFormat="1" ht="15.75" x14ac:dyDescent="0.2">
      <c r="A679" s="67"/>
      <c r="B679" s="76">
        <f>COUNTIF($F$6:$F679,$F679)</f>
        <v>0</v>
      </c>
      <c r="C679" s="76" t="str">
        <f t="shared" si="100"/>
        <v>0</v>
      </c>
      <c r="D679" s="76">
        <f>COUNTIF($H$6:$H679,$H679)</f>
        <v>0</v>
      </c>
      <c r="E679" s="76" t="str">
        <f t="shared" si="105"/>
        <v>0</v>
      </c>
      <c r="F679" s="2"/>
      <c r="G679" s="22"/>
      <c r="H679" s="2"/>
      <c r="I679" s="3"/>
      <c r="J679" s="2"/>
      <c r="K679" s="2"/>
      <c r="L679" s="4"/>
      <c r="M679" s="4"/>
      <c r="N679" s="4"/>
      <c r="O679" s="2"/>
      <c r="P679" s="2"/>
      <c r="Q679" s="4"/>
      <c r="R679" s="102"/>
      <c r="S679" s="102"/>
      <c r="T679" s="3"/>
      <c r="U679" s="3"/>
      <c r="V679" s="3"/>
      <c r="W679" s="3"/>
      <c r="X679" s="80" t="str">
        <f t="shared" si="106"/>
        <v/>
      </c>
      <c r="Y679" s="80" t="str">
        <f t="shared" si="107"/>
        <v/>
      </c>
      <c r="Z679" s="2"/>
      <c r="AA679" s="77" t="str">
        <f t="shared" si="108"/>
        <v/>
      </c>
      <c r="AB679" s="77" t="str">
        <f t="shared" si="101"/>
        <v/>
      </c>
      <c r="AC679" s="77" t="str">
        <f>IFERROR(VLOOKUP(IF($P679="","",MONTH($I679)),List!$I:$J,2,0),"")</f>
        <v/>
      </c>
      <c r="AD679" s="77" t="str">
        <f>IFERROR(VLOOKUP(F679,List!$D:$E,2,0),"")</f>
        <v/>
      </c>
      <c r="AE679" s="78">
        <f t="shared" si="102"/>
        <v>0</v>
      </c>
      <c r="AF679" s="77" t="str">
        <f t="shared" si="103"/>
        <v/>
      </c>
      <c r="AG679" s="77" t="str">
        <f t="shared" si="104"/>
        <v/>
      </c>
    </row>
    <row r="680" spans="1:33" s="72" customFormat="1" ht="15.75" x14ac:dyDescent="0.2">
      <c r="A680" s="67"/>
      <c r="B680" s="76">
        <f>COUNTIF($F$6:$F680,$F680)</f>
        <v>0</v>
      </c>
      <c r="C680" s="76" t="str">
        <f t="shared" si="100"/>
        <v>0</v>
      </c>
      <c r="D680" s="76">
        <f>COUNTIF($H$6:$H680,$H680)</f>
        <v>0</v>
      </c>
      <c r="E680" s="76" t="str">
        <f t="shared" si="105"/>
        <v>0</v>
      </c>
      <c r="F680" s="2"/>
      <c r="G680" s="22"/>
      <c r="H680" s="2"/>
      <c r="I680" s="3"/>
      <c r="J680" s="2"/>
      <c r="K680" s="2"/>
      <c r="L680" s="4"/>
      <c r="M680" s="4"/>
      <c r="N680" s="4"/>
      <c r="O680" s="2"/>
      <c r="P680" s="2"/>
      <c r="Q680" s="4"/>
      <c r="R680" s="102"/>
      <c r="S680" s="102"/>
      <c r="T680" s="3"/>
      <c r="U680" s="3"/>
      <c r="V680" s="3"/>
      <c r="W680" s="3"/>
      <c r="X680" s="80" t="str">
        <f t="shared" si="106"/>
        <v/>
      </c>
      <c r="Y680" s="80" t="str">
        <f t="shared" si="107"/>
        <v/>
      </c>
      <c r="Z680" s="2"/>
      <c r="AA680" s="77" t="str">
        <f t="shared" si="108"/>
        <v/>
      </c>
      <c r="AB680" s="77" t="str">
        <f t="shared" si="101"/>
        <v/>
      </c>
      <c r="AC680" s="77" t="str">
        <f>IFERROR(VLOOKUP(IF($P680="","",MONTH($I680)),List!$I:$J,2,0),"")</f>
        <v/>
      </c>
      <c r="AD680" s="77" t="str">
        <f>IFERROR(VLOOKUP(F680,List!$D:$E,2,0),"")</f>
        <v/>
      </c>
      <c r="AE680" s="78">
        <f t="shared" si="102"/>
        <v>0</v>
      </c>
      <c r="AF680" s="77" t="str">
        <f t="shared" si="103"/>
        <v/>
      </c>
      <c r="AG680" s="77" t="str">
        <f t="shared" si="104"/>
        <v/>
      </c>
    </row>
    <row r="681" spans="1:33" s="72" customFormat="1" ht="15.75" x14ac:dyDescent="0.2">
      <c r="A681" s="67"/>
      <c r="B681" s="76">
        <f>COUNTIF($F$6:$F681,$F681)</f>
        <v>0</v>
      </c>
      <c r="C681" s="76" t="str">
        <f t="shared" si="100"/>
        <v>0</v>
      </c>
      <c r="D681" s="76">
        <f>COUNTIF($H$6:$H681,$H681)</f>
        <v>0</v>
      </c>
      <c r="E681" s="76" t="str">
        <f t="shared" si="105"/>
        <v>0</v>
      </c>
      <c r="F681" s="2"/>
      <c r="G681" s="22"/>
      <c r="H681" s="2"/>
      <c r="I681" s="3"/>
      <c r="J681" s="2"/>
      <c r="K681" s="2"/>
      <c r="L681" s="4"/>
      <c r="M681" s="4"/>
      <c r="N681" s="4"/>
      <c r="O681" s="2"/>
      <c r="P681" s="2"/>
      <c r="Q681" s="4"/>
      <c r="R681" s="102"/>
      <c r="S681" s="102"/>
      <c r="T681" s="3"/>
      <c r="U681" s="3"/>
      <c r="V681" s="3"/>
      <c r="W681" s="3"/>
      <c r="X681" s="80" t="str">
        <f t="shared" si="106"/>
        <v/>
      </c>
      <c r="Y681" s="80" t="str">
        <f t="shared" si="107"/>
        <v/>
      </c>
      <c r="Z681" s="2"/>
      <c r="AA681" s="77" t="str">
        <f t="shared" si="108"/>
        <v/>
      </c>
      <c r="AB681" s="77" t="str">
        <f t="shared" si="101"/>
        <v/>
      </c>
      <c r="AC681" s="77" t="str">
        <f>IFERROR(VLOOKUP(IF($P681="","",MONTH($I681)),List!$I:$J,2,0),"")</f>
        <v/>
      </c>
      <c r="AD681" s="77" t="str">
        <f>IFERROR(VLOOKUP(F681,List!$D:$E,2,0),"")</f>
        <v/>
      </c>
      <c r="AE681" s="78">
        <f t="shared" si="102"/>
        <v>0</v>
      </c>
      <c r="AF681" s="77" t="str">
        <f t="shared" si="103"/>
        <v/>
      </c>
      <c r="AG681" s="77" t="str">
        <f t="shared" si="104"/>
        <v/>
      </c>
    </row>
    <row r="682" spans="1:33" s="72" customFormat="1" ht="15.75" x14ac:dyDescent="0.2">
      <c r="A682" s="67"/>
      <c r="B682" s="76">
        <f>COUNTIF($F$6:$F682,$F682)</f>
        <v>0</v>
      </c>
      <c r="C682" s="76" t="str">
        <f t="shared" si="100"/>
        <v>0</v>
      </c>
      <c r="D682" s="76">
        <f>COUNTIF($H$6:$H682,$H682)</f>
        <v>0</v>
      </c>
      <c r="E682" s="76" t="str">
        <f t="shared" si="105"/>
        <v>0</v>
      </c>
      <c r="F682" s="2"/>
      <c r="G682" s="22"/>
      <c r="H682" s="2"/>
      <c r="I682" s="3"/>
      <c r="J682" s="2"/>
      <c r="K682" s="2"/>
      <c r="L682" s="4"/>
      <c r="M682" s="4"/>
      <c r="N682" s="4"/>
      <c r="O682" s="2"/>
      <c r="P682" s="2"/>
      <c r="Q682" s="4"/>
      <c r="R682" s="102"/>
      <c r="S682" s="102"/>
      <c r="T682" s="3"/>
      <c r="U682" s="3"/>
      <c r="V682" s="3"/>
      <c r="W682" s="3"/>
      <c r="X682" s="80" t="str">
        <f t="shared" si="106"/>
        <v/>
      </c>
      <c r="Y682" s="80" t="str">
        <f t="shared" si="107"/>
        <v/>
      </c>
      <c r="Z682" s="2"/>
      <c r="AA682" s="77" t="str">
        <f t="shared" si="108"/>
        <v/>
      </c>
      <c r="AB682" s="77" t="str">
        <f t="shared" si="101"/>
        <v/>
      </c>
      <c r="AC682" s="77" t="str">
        <f>IFERROR(VLOOKUP(IF($P682="","",MONTH($I682)),List!$I:$J,2,0),"")</f>
        <v/>
      </c>
      <c r="AD682" s="77" t="str">
        <f>IFERROR(VLOOKUP(F682,List!$D:$E,2,0),"")</f>
        <v/>
      </c>
      <c r="AE682" s="78">
        <f t="shared" si="102"/>
        <v>0</v>
      </c>
      <c r="AF682" s="77" t="str">
        <f t="shared" si="103"/>
        <v/>
      </c>
      <c r="AG682" s="77" t="str">
        <f t="shared" si="104"/>
        <v/>
      </c>
    </row>
    <row r="683" spans="1:33" s="72" customFormat="1" ht="15.75" x14ac:dyDescent="0.2">
      <c r="A683" s="67"/>
      <c r="B683" s="76">
        <f>COUNTIF($F$6:$F683,$F683)</f>
        <v>0</v>
      </c>
      <c r="C683" s="76" t="str">
        <f t="shared" si="100"/>
        <v>0</v>
      </c>
      <c r="D683" s="76">
        <f>COUNTIF($H$6:$H683,$H683)</f>
        <v>0</v>
      </c>
      <c r="E683" s="76" t="str">
        <f t="shared" si="105"/>
        <v>0</v>
      </c>
      <c r="F683" s="2"/>
      <c r="G683" s="22"/>
      <c r="H683" s="2"/>
      <c r="I683" s="3"/>
      <c r="J683" s="2"/>
      <c r="K683" s="2"/>
      <c r="L683" s="4"/>
      <c r="M683" s="4"/>
      <c r="N683" s="4"/>
      <c r="O683" s="2"/>
      <c r="P683" s="2"/>
      <c r="Q683" s="4"/>
      <c r="R683" s="102"/>
      <c r="S683" s="102"/>
      <c r="T683" s="3"/>
      <c r="U683" s="3"/>
      <c r="V683" s="3"/>
      <c r="W683" s="3"/>
      <c r="X683" s="80" t="str">
        <f t="shared" si="106"/>
        <v/>
      </c>
      <c r="Y683" s="80" t="str">
        <f t="shared" si="107"/>
        <v/>
      </c>
      <c r="Z683" s="2"/>
      <c r="AA683" s="77" t="str">
        <f t="shared" si="108"/>
        <v/>
      </c>
      <c r="AB683" s="77" t="str">
        <f t="shared" si="101"/>
        <v/>
      </c>
      <c r="AC683" s="77" t="str">
        <f>IFERROR(VLOOKUP(IF($P683="","",MONTH($I683)),List!$I:$J,2,0),"")</f>
        <v/>
      </c>
      <c r="AD683" s="77" t="str">
        <f>IFERROR(VLOOKUP(F683,List!$D:$E,2,0),"")</f>
        <v/>
      </c>
      <c r="AE683" s="78">
        <f t="shared" si="102"/>
        <v>0</v>
      </c>
      <c r="AF683" s="77" t="str">
        <f t="shared" si="103"/>
        <v/>
      </c>
      <c r="AG683" s="77" t="str">
        <f t="shared" si="104"/>
        <v/>
      </c>
    </row>
    <row r="684" spans="1:33" s="72" customFormat="1" ht="15.75" x14ac:dyDescent="0.2">
      <c r="A684" s="67"/>
      <c r="B684" s="76">
        <f>COUNTIF($F$6:$F684,$F684)</f>
        <v>0</v>
      </c>
      <c r="C684" s="76" t="str">
        <f t="shared" si="100"/>
        <v>0</v>
      </c>
      <c r="D684" s="76">
        <f>COUNTIF($H$6:$H684,$H684)</f>
        <v>0</v>
      </c>
      <c r="E684" s="76" t="str">
        <f t="shared" si="105"/>
        <v>0</v>
      </c>
      <c r="F684" s="2"/>
      <c r="G684" s="22"/>
      <c r="H684" s="2"/>
      <c r="I684" s="3"/>
      <c r="J684" s="2"/>
      <c r="K684" s="2"/>
      <c r="L684" s="4"/>
      <c r="M684" s="4"/>
      <c r="N684" s="4"/>
      <c r="O684" s="2"/>
      <c r="P684" s="2"/>
      <c r="Q684" s="4"/>
      <c r="R684" s="102"/>
      <c r="S684" s="102"/>
      <c r="T684" s="3"/>
      <c r="U684" s="3"/>
      <c r="V684" s="3"/>
      <c r="W684" s="3"/>
      <c r="X684" s="80" t="str">
        <f t="shared" si="106"/>
        <v/>
      </c>
      <c r="Y684" s="80" t="str">
        <f t="shared" si="107"/>
        <v/>
      </c>
      <c r="Z684" s="2"/>
      <c r="AA684" s="77" t="str">
        <f t="shared" si="108"/>
        <v/>
      </c>
      <c r="AB684" s="77" t="str">
        <f t="shared" si="101"/>
        <v/>
      </c>
      <c r="AC684" s="77" t="str">
        <f>IFERROR(VLOOKUP(IF($P684="","",MONTH($I684)),List!$I:$J,2,0),"")</f>
        <v/>
      </c>
      <c r="AD684" s="77" t="str">
        <f>IFERROR(VLOOKUP(F684,List!$D:$E,2,0),"")</f>
        <v/>
      </c>
      <c r="AE684" s="78">
        <f t="shared" si="102"/>
        <v>0</v>
      </c>
      <c r="AF684" s="77" t="str">
        <f t="shared" si="103"/>
        <v/>
      </c>
      <c r="AG684" s="77" t="str">
        <f t="shared" si="104"/>
        <v/>
      </c>
    </row>
    <row r="685" spans="1:33" s="72" customFormat="1" ht="15.75" x14ac:dyDescent="0.2">
      <c r="A685" s="67"/>
      <c r="B685" s="76">
        <f>COUNTIF($F$6:$F685,$F685)</f>
        <v>0</v>
      </c>
      <c r="C685" s="76" t="str">
        <f t="shared" si="100"/>
        <v>0</v>
      </c>
      <c r="D685" s="76">
        <f>COUNTIF($H$6:$H685,$H685)</f>
        <v>0</v>
      </c>
      <c r="E685" s="76" t="str">
        <f t="shared" si="105"/>
        <v>0</v>
      </c>
      <c r="F685" s="2"/>
      <c r="G685" s="22"/>
      <c r="H685" s="2"/>
      <c r="I685" s="3"/>
      <c r="J685" s="2"/>
      <c r="K685" s="2"/>
      <c r="L685" s="4"/>
      <c r="M685" s="4"/>
      <c r="N685" s="4"/>
      <c r="O685" s="2"/>
      <c r="P685" s="2"/>
      <c r="Q685" s="4"/>
      <c r="R685" s="102"/>
      <c r="S685" s="102"/>
      <c r="T685" s="3"/>
      <c r="U685" s="3"/>
      <c r="V685" s="3"/>
      <c r="W685" s="3"/>
      <c r="X685" s="80" t="str">
        <f t="shared" si="106"/>
        <v/>
      </c>
      <c r="Y685" s="80" t="str">
        <f t="shared" si="107"/>
        <v/>
      </c>
      <c r="Z685" s="2"/>
      <c r="AA685" s="77" t="str">
        <f t="shared" si="108"/>
        <v/>
      </c>
      <c r="AB685" s="77" t="str">
        <f t="shared" si="101"/>
        <v/>
      </c>
      <c r="AC685" s="77" t="str">
        <f>IFERROR(VLOOKUP(IF($P685="","",MONTH($I685)),List!$I:$J,2,0),"")</f>
        <v/>
      </c>
      <c r="AD685" s="77" t="str">
        <f>IFERROR(VLOOKUP(F685,List!$D:$E,2,0),"")</f>
        <v/>
      </c>
      <c r="AE685" s="78">
        <f t="shared" si="102"/>
        <v>0</v>
      </c>
      <c r="AF685" s="77" t="str">
        <f t="shared" si="103"/>
        <v/>
      </c>
      <c r="AG685" s="77" t="str">
        <f t="shared" si="104"/>
        <v/>
      </c>
    </row>
    <row r="686" spans="1:33" s="72" customFormat="1" ht="15.75" x14ac:dyDescent="0.2">
      <c r="A686" s="67"/>
      <c r="B686" s="76">
        <f>COUNTIF($F$6:$F686,$F686)</f>
        <v>0</v>
      </c>
      <c r="C686" s="76" t="str">
        <f t="shared" si="100"/>
        <v>0</v>
      </c>
      <c r="D686" s="76">
        <f>COUNTIF($H$6:$H686,$H686)</f>
        <v>0</v>
      </c>
      <c r="E686" s="76" t="str">
        <f t="shared" si="105"/>
        <v>0</v>
      </c>
      <c r="F686" s="2"/>
      <c r="G686" s="22"/>
      <c r="H686" s="2"/>
      <c r="I686" s="3"/>
      <c r="J686" s="2"/>
      <c r="K686" s="2"/>
      <c r="L686" s="4"/>
      <c r="M686" s="4"/>
      <c r="N686" s="4"/>
      <c r="O686" s="2"/>
      <c r="P686" s="2"/>
      <c r="Q686" s="4"/>
      <c r="R686" s="102"/>
      <c r="S686" s="102"/>
      <c r="T686" s="3"/>
      <c r="U686" s="3"/>
      <c r="V686" s="3"/>
      <c r="W686" s="3"/>
      <c r="X686" s="80" t="str">
        <f t="shared" si="106"/>
        <v/>
      </c>
      <c r="Y686" s="80" t="str">
        <f t="shared" si="107"/>
        <v/>
      </c>
      <c r="Z686" s="2"/>
      <c r="AA686" s="77" t="str">
        <f t="shared" si="108"/>
        <v/>
      </c>
      <c r="AB686" s="77" t="str">
        <f t="shared" si="101"/>
        <v/>
      </c>
      <c r="AC686" s="77" t="str">
        <f>IFERROR(VLOOKUP(IF($P686="","",MONTH($I686)),List!$I:$J,2,0),"")</f>
        <v/>
      </c>
      <c r="AD686" s="77" t="str">
        <f>IFERROR(VLOOKUP(F686,List!$D:$E,2,0),"")</f>
        <v/>
      </c>
      <c r="AE686" s="78">
        <f t="shared" si="102"/>
        <v>0</v>
      </c>
      <c r="AF686" s="77" t="str">
        <f t="shared" si="103"/>
        <v/>
      </c>
      <c r="AG686" s="77" t="str">
        <f t="shared" si="104"/>
        <v/>
      </c>
    </row>
    <row r="687" spans="1:33" s="72" customFormat="1" ht="15.75" x14ac:dyDescent="0.2">
      <c r="A687" s="67"/>
      <c r="B687" s="76">
        <f>COUNTIF($F$6:$F687,$F687)</f>
        <v>0</v>
      </c>
      <c r="C687" s="76" t="str">
        <f t="shared" si="100"/>
        <v>0</v>
      </c>
      <c r="D687" s="76">
        <f>COUNTIF($H$6:$H687,$H687)</f>
        <v>0</v>
      </c>
      <c r="E687" s="76" t="str">
        <f t="shared" si="105"/>
        <v>0</v>
      </c>
      <c r="F687" s="2"/>
      <c r="G687" s="22"/>
      <c r="H687" s="2"/>
      <c r="I687" s="3"/>
      <c r="J687" s="2"/>
      <c r="K687" s="2"/>
      <c r="L687" s="4"/>
      <c r="M687" s="4"/>
      <c r="N687" s="4"/>
      <c r="O687" s="2"/>
      <c r="P687" s="2"/>
      <c r="Q687" s="4"/>
      <c r="R687" s="102"/>
      <c r="S687" s="102"/>
      <c r="T687" s="3"/>
      <c r="U687" s="3"/>
      <c r="V687" s="3"/>
      <c r="W687" s="3"/>
      <c r="X687" s="80" t="str">
        <f t="shared" si="106"/>
        <v/>
      </c>
      <c r="Y687" s="80" t="str">
        <f t="shared" si="107"/>
        <v/>
      </c>
      <c r="Z687" s="2"/>
      <c r="AA687" s="77" t="str">
        <f t="shared" si="108"/>
        <v/>
      </c>
      <c r="AB687" s="77" t="str">
        <f t="shared" si="101"/>
        <v/>
      </c>
      <c r="AC687" s="77" t="str">
        <f>IFERROR(VLOOKUP(IF($P687="","",MONTH($I687)),List!$I:$J,2,0),"")</f>
        <v/>
      </c>
      <c r="AD687" s="77" t="str">
        <f>IFERROR(VLOOKUP(F687,List!$D:$E,2,0),"")</f>
        <v/>
      </c>
      <c r="AE687" s="78">
        <f t="shared" si="102"/>
        <v>0</v>
      </c>
      <c r="AF687" s="77" t="str">
        <f t="shared" si="103"/>
        <v/>
      </c>
      <c r="AG687" s="77" t="str">
        <f t="shared" si="104"/>
        <v/>
      </c>
    </row>
    <row r="688" spans="1:33" s="72" customFormat="1" ht="15.75" x14ac:dyDescent="0.2">
      <c r="A688" s="67"/>
      <c r="B688" s="76">
        <f>COUNTIF($F$6:$F688,$F688)</f>
        <v>0</v>
      </c>
      <c r="C688" s="76" t="str">
        <f t="shared" si="100"/>
        <v>0</v>
      </c>
      <c r="D688" s="76">
        <f>COUNTIF($H$6:$H688,$H688)</f>
        <v>0</v>
      </c>
      <c r="E688" s="76" t="str">
        <f t="shared" si="105"/>
        <v>0</v>
      </c>
      <c r="F688" s="2"/>
      <c r="G688" s="22"/>
      <c r="H688" s="2"/>
      <c r="I688" s="3"/>
      <c r="J688" s="2"/>
      <c r="K688" s="2"/>
      <c r="L688" s="4"/>
      <c r="M688" s="4"/>
      <c r="N688" s="4"/>
      <c r="O688" s="2"/>
      <c r="P688" s="2"/>
      <c r="Q688" s="4"/>
      <c r="R688" s="102"/>
      <c r="S688" s="102"/>
      <c r="T688" s="3"/>
      <c r="U688" s="3"/>
      <c r="V688" s="3"/>
      <c r="W688" s="3"/>
      <c r="X688" s="80" t="str">
        <f t="shared" si="106"/>
        <v/>
      </c>
      <c r="Y688" s="80" t="str">
        <f t="shared" si="107"/>
        <v/>
      </c>
      <c r="Z688" s="2"/>
      <c r="AA688" s="77" t="str">
        <f t="shared" si="108"/>
        <v/>
      </c>
      <c r="AB688" s="77" t="str">
        <f t="shared" si="101"/>
        <v/>
      </c>
      <c r="AC688" s="77" t="str">
        <f>IFERROR(VLOOKUP(IF($P688="","",MONTH($I688)),List!$I:$J,2,0),"")</f>
        <v/>
      </c>
      <c r="AD688" s="77" t="str">
        <f>IFERROR(VLOOKUP(F688,List!$D:$E,2,0),"")</f>
        <v/>
      </c>
      <c r="AE688" s="78">
        <f t="shared" si="102"/>
        <v>0</v>
      </c>
      <c r="AF688" s="77" t="str">
        <f t="shared" si="103"/>
        <v/>
      </c>
      <c r="AG688" s="77" t="str">
        <f t="shared" si="104"/>
        <v/>
      </c>
    </row>
    <row r="689" spans="1:33" s="72" customFormat="1" ht="15.75" x14ac:dyDescent="0.2">
      <c r="A689" s="67"/>
      <c r="B689" s="76">
        <f>COUNTIF($F$6:$F689,$F689)</f>
        <v>0</v>
      </c>
      <c r="C689" s="76" t="str">
        <f t="shared" si="100"/>
        <v>0</v>
      </c>
      <c r="D689" s="76">
        <f>COUNTIF($H$6:$H689,$H689)</f>
        <v>0</v>
      </c>
      <c r="E689" s="76" t="str">
        <f t="shared" si="105"/>
        <v>0</v>
      </c>
      <c r="F689" s="2"/>
      <c r="G689" s="22"/>
      <c r="H689" s="2"/>
      <c r="I689" s="3"/>
      <c r="J689" s="2"/>
      <c r="K689" s="2"/>
      <c r="L689" s="4"/>
      <c r="M689" s="4"/>
      <c r="N689" s="4"/>
      <c r="O689" s="2"/>
      <c r="P689" s="2"/>
      <c r="Q689" s="4"/>
      <c r="R689" s="102"/>
      <c r="S689" s="102"/>
      <c r="T689" s="3"/>
      <c r="U689" s="3"/>
      <c r="V689" s="3"/>
      <c r="W689" s="3"/>
      <c r="X689" s="80" t="str">
        <f t="shared" si="106"/>
        <v/>
      </c>
      <c r="Y689" s="80" t="str">
        <f t="shared" si="107"/>
        <v/>
      </c>
      <c r="Z689" s="2"/>
      <c r="AA689" s="77" t="str">
        <f t="shared" si="108"/>
        <v/>
      </c>
      <c r="AB689" s="77" t="str">
        <f t="shared" si="101"/>
        <v/>
      </c>
      <c r="AC689" s="77" t="str">
        <f>IFERROR(VLOOKUP(IF($P689="","",MONTH($I689)),List!$I:$J,2,0),"")</f>
        <v/>
      </c>
      <c r="AD689" s="77" t="str">
        <f>IFERROR(VLOOKUP(F689,List!$D:$E,2,0),"")</f>
        <v/>
      </c>
      <c r="AE689" s="78">
        <f t="shared" si="102"/>
        <v>0</v>
      </c>
      <c r="AF689" s="77" t="str">
        <f t="shared" si="103"/>
        <v/>
      </c>
      <c r="AG689" s="77" t="str">
        <f t="shared" si="104"/>
        <v/>
      </c>
    </row>
    <row r="690" spans="1:33" s="72" customFormat="1" ht="15.75" x14ac:dyDescent="0.2">
      <c r="A690" s="67"/>
      <c r="B690" s="76">
        <f>COUNTIF($F$6:$F690,$F690)</f>
        <v>0</v>
      </c>
      <c r="C690" s="76" t="str">
        <f t="shared" si="100"/>
        <v>0</v>
      </c>
      <c r="D690" s="76">
        <f>COUNTIF($H$6:$H690,$H690)</f>
        <v>0</v>
      </c>
      <c r="E690" s="76" t="str">
        <f t="shared" si="105"/>
        <v>0</v>
      </c>
      <c r="F690" s="2"/>
      <c r="G690" s="22"/>
      <c r="H690" s="2"/>
      <c r="I690" s="3"/>
      <c r="J690" s="2"/>
      <c r="K690" s="2"/>
      <c r="L690" s="4"/>
      <c r="M690" s="4"/>
      <c r="N690" s="4"/>
      <c r="O690" s="2"/>
      <c r="P690" s="2"/>
      <c r="Q690" s="4"/>
      <c r="R690" s="102"/>
      <c r="S690" s="102"/>
      <c r="T690" s="3"/>
      <c r="U690" s="3"/>
      <c r="V690" s="3"/>
      <c r="W690" s="3"/>
      <c r="X690" s="80" t="str">
        <f t="shared" si="106"/>
        <v/>
      </c>
      <c r="Y690" s="80" t="str">
        <f t="shared" si="107"/>
        <v/>
      </c>
      <c r="Z690" s="2"/>
      <c r="AA690" s="77" t="str">
        <f t="shared" si="108"/>
        <v/>
      </c>
      <c r="AB690" s="77" t="str">
        <f t="shared" si="101"/>
        <v/>
      </c>
      <c r="AC690" s="77" t="str">
        <f>IFERROR(VLOOKUP(IF($P690="","",MONTH($I690)),List!$I:$J,2,0),"")</f>
        <v/>
      </c>
      <c r="AD690" s="77" t="str">
        <f>IFERROR(VLOOKUP(F690,List!$D:$E,2,0),"")</f>
        <v/>
      </c>
      <c r="AE690" s="78">
        <f t="shared" si="102"/>
        <v>0</v>
      </c>
      <c r="AF690" s="77" t="str">
        <f t="shared" si="103"/>
        <v/>
      </c>
      <c r="AG690" s="77" t="str">
        <f t="shared" si="104"/>
        <v/>
      </c>
    </row>
    <row r="691" spans="1:33" s="72" customFormat="1" ht="15.75" x14ac:dyDescent="0.2">
      <c r="A691" s="67"/>
      <c r="B691" s="76">
        <f>COUNTIF($F$6:$F691,$F691)</f>
        <v>0</v>
      </c>
      <c r="C691" s="76" t="str">
        <f t="shared" si="100"/>
        <v>0</v>
      </c>
      <c r="D691" s="76">
        <f>COUNTIF($H$6:$H691,$H691)</f>
        <v>0</v>
      </c>
      <c r="E691" s="76" t="str">
        <f t="shared" si="105"/>
        <v>0</v>
      </c>
      <c r="F691" s="2"/>
      <c r="G691" s="22"/>
      <c r="H691" s="2"/>
      <c r="I691" s="3"/>
      <c r="J691" s="2"/>
      <c r="K691" s="2"/>
      <c r="L691" s="4"/>
      <c r="M691" s="4"/>
      <c r="N691" s="4"/>
      <c r="O691" s="2"/>
      <c r="P691" s="2"/>
      <c r="Q691" s="4"/>
      <c r="R691" s="102"/>
      <c r="S691" s="102"/>
      <c r="T691" s="3"/>
      <c r="U691" s="3"/>
      <c r="V691" s="3"/>
      <c r="W691" s="3"/>
      <c r="X691" s="80" t="str">
        <f t="shared" si="106"/>
        <v/>
      </c>
      <c r="Y691" s="80" t="str">
        <f t="shared" si="107"/>
        <v/>
      </c>
      <c r="Z691" s="2"/>
      <c r="AA691" s="77" t="str">
        <f t="shared" si="108"/>
        <v/>
      </c>
      <c r="AB691" s="77" t="str">
        <f t="shared" si="101"/>
        <v/>
      </c>
      <c r="AC691" s="77" t="str">
        <f>IFERROR(VLOOKUP(IF($P691="","",MONTH($I691)),List!$I:$J,2,0),"")</f>
        <v/>
      </c>
      <c r="AD691" s="77" t="str">
        <f>IFERROR(VLOOKUP(F691,List!$D:$E,2,0),"")</f>
        <v/>
      </c>
      <c r="AE691" s="78">
        <f t="shared" si="102"/>
        <v>0</v>
      </c>
      <c r="AF691" s="77" t="str">
        <f t="shared" si="103"/>
        <v/>
      </c>
      <c r="AG691" s="77" t="str">
        <f t="shared" si="104"/>
        <v/>
      </c>
    </row>
    <row r="692" spans="1:33" s="72" customFormat="1" ht="15.75" x14ac:dyDescent="0.2">
      <c r="A692" s="67"/>
      <c r="B692" s="76">
        <f>COUNTIF($F$6:$F692,$F692)</f>
        <v>0</v>
      </c>
      <c r="C692" s="76" t="str">
        <f t="shared" si="100"/>
        <v>0</v>
      </c>
      <c r="D692" s="76">
        <f>COUNTIF($H$6:$H692,$H692)</f>
        <v>0</v>
      </c>
      <c r="E692" s="76" t="str">
        <f t="shared" si="105"/>
        <v>0</v>
      </c>
      <c r="F692" s="2"/>
      <c r="G692" s="22"/>
      <c r="H692" s="2"/>
      <c r="I692" s="3"/>
      <c r="J692" s="2"/>
      <c r="K692" s="2"/>
      <c r="L692" s="4"/>
      <c r="M692" s="4"/>
      <c r="N692" s="4"/>
      <c r="O692" s="2"/>
      <c r="P692" s="2"/>
      <c r="Q692" s="4"/>
      <c r="R692" s="102"/>
      <c r="S692" s="102"/>
      <c r="T692" s="3"/>
      <c r="U692" s="3"/>
      <c r="V692" s="3"/>
      <c r="W692" s="3"/>
      <c r="X692" s="80" t="str">
        <f t="shared" si="106"/>
        <v/>
      </c>
      <c r="Y692" s="80" t="str">
        <f t="shared" si="107"/>
        <v/>
      </c>
      <c r="Z692" s="2"/>
      <c r="AA692" s="77" t="str">
        <f t="shared" si="108"/>
        <v/>
      </c>
      <c r="AB692" s="77" t="str">
        <f t="shared" si="101"/>
        <v/>
      </c>
      <c r="AC692" s="77" t="str">
        <f>IFERROR(VLOOKUP(IF($P692="","",MONTH($I692)),List!$I:$J,2,0),"")</f>
        <v/>
      </c>
      <c r="AD692" s="77" t="str">
        <f>IFERROR(VLOOKUP(F692,List!$D:$E,2,0),"")</f>
        <v/>
      </c>
      <c r="AE692" s="78">
        <f t="shared" si="102"/>
        <v>0</v>
      </c>
      <c r="AF692" s="77" t="str">
        <f t="shared" si="103"/>
        <v/>
      </c>
      <c r="AG692" s="77" t="str">
        <f t="shared" si="104"/>
        <v/>
      </c>
    </row>
    <row r="693" spans="1:33" s="72" customFormat="1" ht="15.75" x14ac:dyDescent="0.2">
      <c r="A693" s="67"/>
      <c r="B693" s="76">
        <f>COUNTIF($F$6:$F693,$F693)</f>
        <v>0</v>
      </c>
      <c r="C693" s="76" t="str">
        <f t="shared" si="100"/>
        <v>0</v>
      </c>
      <c r="D693" s="76">
        <f>COUNTIF($H$6:$H693,$H693)</f>
        <v>0</v>
      </c>
      <c r="E693" s="76" t="str">
        <f t="shared" si="105"/>
        <v>0</v>
      </c>
      <c r="F693" s="2"/>
      <c r="G693" s="22"/>
      <c r="H693" s="2"/>
      <c r="I693" s="3"/>
      <c r="J693" s="2"/>
      <c r="K693" s="2"/>
      <c r="L693" s="4"/>
      <c r="M693" s="4"/>
      <c r="N693" s="4"/>
      <c r="O693" s="2"/>
      <c r="P693" s="2"/>
      <c r="Q693" s="4"/>
      <c r="R693" s="102"/>
      <c r="S693" s="102"/>
      <c r="T693" s="3"/>
      <c r="U693" s="3"/>
      <c r="V693" s="3"/>
      <c r="W693" s="3"/>
      <c r="X693" s="80" t="str">
        <f t="shared" si="106"/>
        <v/>
      </c>
      <c r="Y693" s="80" t="str">
        <f t="shared" si="107"/>
        <v/>
      </c>
      <c r="Z693" s="2"/>
      <c r="AA693" s="77" t="str">
        <f t="shared" si="108"/>
        <v/>
      </c>
      <c r="AB693" s="77" t="str">
        <f t="shared" si="101"/>
        <v/>
      </c>
      <c r="AC693" s="77" t="str">
        <f>IFERROR(VLOOKUP(IF($P693="","",MONTH($I693)),List!$I:$J,2,0),"")</f>
        <v/>
      </c>
      <c r="AD693" s="77" t="str">
        <f>IFERROR(VLOOKUP(F693,List!$D:$E,2,0),"")</f>
        <v/>
      </c>
      <c r="AE693" s="78">
        <f t="shared" si="102"/>
        <v>0</v>
      </c>
      <c r="AF693" s="77" t="str">
        <f t="shared" si="103"/>
        <v/>
      </c>
      <c r="AG693" s="77" t="str">
        <f t="shared" si="104"/>
        <v/>
      </c>
    </row>
    <row r="694" spans="1:33" s="72" customFormat="1" ht="15.75" x14ac:dyDescent="0.2">
      <c r="A694" s="67"/>
      <c r="B694" s="76">
        <f>COUNTIF($F$6:$F694,$F694)</f>
        <v>0</v>
      </c>
      <c r="C694" s="76" t="str">
        <f t="shared" si="100"/>
        <v>0</v>
      </c>
      <c r="D694" s="76">
        <f>COUNTIF($H$6:$H694,$H694)</f>
        <v>0</v>
      </c>
      <c r="E694" s="76" t="str">
        <f t="shared" si="105"/>
        <v>0</v>
      </c>
      <c r="F694" s="2"/>
      <c r="G694" s="22"/>
      <c r="H694" s="2"/>
      <c r="I694" s="3"/>
      <c r="J694" s="2"/>
      <c r="K694" s="2"/>
      <c r="L694" s="4"/>
      <c r="M694" s="4"/>
      <c r="N694" s="4"/>
      <c r="O694" s="2"/>
      <c r="P694" s="2"/>
      <c r="Q694" s="4"/>
      <c r="R694" s="102"/>
      <c r="S694" s="102"/>
      <c r="T694" s="3"/>
      <c r="U694" s="3"/>
      <c r="V694" s="3"/>
      <c r="W694" s="3"/>
      <c r="X694" s="80" t="str">
        <f t="shared" si="106"/>
        <v/>
      </c>
      <c r="Y694" s="80" t="str">
        <f t="shared" si="107"/>
        <v/>
      </c>
      <c r="Z694" s="2"/>
      <c r="AA694" s="77" t="str">
        <f t="shared" si="108"/>
        <v/>
      </c>
      <c r="AB694" s="77" t="str">
        <f t="shared" si="101"/>
        <v/>
      </c>
      <c r="AC694" s="77" t="str">
        <f>IFERROR(VLOOKUP(IF($P694="","",MONTH($I694)),List!$I:$J,2,0),"")</f>
        <v/>
      </c>
      <c r="AD694" s="77" t="str">
        <f>IFERROR(VLOOKUP(F694,List!$D:$E,2,0),"")</f>
        <v/>
      </c>
      <c r="AE694" s="78">
        <f t="shared" si="102"/>
        <v>0</v>
      </c>
      <c r="AF694" s="77" t="str">
        <f t="shared" si="103"/>
        <v/>
      </c>
      <c r="AG694" s="77" t="str">
        <f t="shared" si="104"/>
        <v/>
      </c>
    </row>
    <row r="695" spans="1:33" s="72" customFormat="1" ht="15.75" x14ac:dyDescent="0.2">
      <c r="A695" s="67"/>
      <c r="B695" s="76">
        <f>COUNTIF($F$6:$F695,$F695)</f>
        <v>0</v>
      </c>
      <c r="C695" s="76" t="str">
        <f t="shared" si="100"/>
        <v>0</v>
      </c>
      <c r="D695" s="76">
        <f>COUNTIF($H$6:$H695,$H695)</f>
        <v>0</v>
      </c>
      <c r="E695" s="76" t="str">
        <f t="shared" si="105"/>
        <v>0</v>
      </c>
      <c r="F695" s="2"/>
      <c r="G695" s="22"/>
      <c r="H695" s="2"/>
      <c r="I695" s="3"/>
      <c r="J695" s="2"/>
      <c r="K695" s="2"/>
      <c r="L695" s="4"/>
      <c r="M695" s="4"/>
      <c r="N695" s="4"/>
      <c r="O695" s="2"/>
      <c r="P695" s="2"/>
      <c r="Q695" s="4"/>
      <c r="R695" s="102"/>
      <c r="S695" s="102"/>
      <c r="T695" s="3"/>
      <c r="U695" s="3"/>
      <c r="V695" s="3"/>
      <c r="W695" s="3"/>
      <c r="X695" s="80" t="str">
        <f t="shared" si="106"/>
        <v/>
      </c>
      <c r="Y695" s="80" t="str">
        <f t="shared" si="107"/>
        <v/>
      </c>
      <c r="Z695" s="2"/>
      <c r="AA695" s="77" t="str">
        <f t="shared" si="108"/>
        <v/>
      </c>
      <c r="AB695" s="77" t="str">
        <f t="shared" si="101"/>
        <v/>
      </c>
      <c r="AC695" s="77" t="str">
        <f>IFERROR(VLOOKUP(IF($P695="","",MONTH($I695)),List!$I:$J,2,0),"")</f>
        <v/>
      </c>
      <c r="AD695" s="77" t="str">
        <f>IFERROR(VLOOKUP(F695,List!$D:$E,2,0),"")</f>
        <v/>
      </c>
      <c r="AE695" s="78">
        <f t="shared" si="102"/>
        <v>0</v>
      </c>
      <c r="AF695" s="77" t="str">
        <f t="shared" si="103"/>
        <v/>
      </c>
      <c r="AG695" s="77" t="str">
        <f t="shared" si="104"/>
        <v/>
      </c>
    </row>
    <row r="696" spans="1:33" s="72" customFormat="1" ht="15.75" x14ac:dyDescent="0.2">
      <c r="A696" s="67"/>
      <c r="B696" s="76">
        <f>COUNTIF($F$6:$F696,$F696)</f>
        <v>0</v>
      </c>
      <c r="C696" s="76" t="str">
        <f t="shared" si="100"/>
        <v>0</v>
      </c>
      <c r="D696" s="76">
        <f>COUNTIF($H$6:$H696,$H696)</f>
        <v>0</v>
      </c>
      <c r="E696" s="76" t="str">
        <f t="shared" si="105"/>
        <v>0</v>
      </c>
      <c r="F696" s="2"/>
      <c r="G696" s="22"/>
      <c r="H696" s="2"/>
      <c r="I696" s="3"/>
      <c r="J696" s="2"/>
      <c r="K696" s="2"/>
      <c r="L696" s="4"/>
      <c r="M696" s="4"/>
      <c r="N696" s="4"/>
      <c r="O696" s="2"/>
      <c r="P696" s="2"/>
      <c r="Q696" s="4"/>
      <c r="R696" s="102"/>
      <c r="S696" s="102"/>
      <c r="T696" s="3"/>
      <c r="U696" s="3"/>
      <c r="V696" s="3"/>
      <c r="W696" s="3"/>
      <c r="X696" s="80" t="str">
        <f t="shared" si="106"/>
        <v/>
      </c>
      <c r="Y696" s="80" t="str">
        <f t="shared" si="107"/>
        <v/>
      </c>
      <c r="Z696" s="2"/>
      <c r="AA696" s="77" t="str">
        <f t="shared" si="108"/>
        <v/>
      </c>
      <c r="AB696" s="77" t="str">
        <f t="shared" si="101"/>
        <v/>
      </c>
      <c r="AC696" s="77" t="str">
        <f>IFERROR(VLOOKUP(IF($P696="","",MONTH($I696)),List!$I:$J,2,0),"")</f>
        <v/>
      </c>
      <c r="AD696" s="77" t="str">
        <f>IFERROR(VLOOKUP(F696,List!$D:$E,2,0),"")</f>
        <v/>
      </c>
      <c r="AE696" s="78">
        <f t="shared" si="102"/>
        <v>0</v>
      </c>
      <c r="AF696" s="77" t="str">
        <f t="shared" si="103"/>
        <v/>
      </c>
      <c r="AG696" s="77" t="str">
        <f t="shared" si="104"/>
        <v/>
      </c>
    </row>
    <row r="697" spans="1:33" s="72" customFormat="1" ht="15.75" x14ac:dyDescent="0.2">
      <c r="A697" s="67"/>
      <c r="B697" s="76">
        <f>COUNTIF($F$6:$F697,$F697)</f>
        <v>0</v>
      </c>
      <c r="C697" s="76" t="str">
        <f t="shared" si="100"/>
        <v>0</v>
      </c>
      <c r="D697" s="76">
        <f>COUNTIF($H$6:$H697,$H697)</f>
        <v>0</v>
      </c>
      <c r="E697" s="76" t="str">
        <f t="shared" si="105"/>
        <v>0</v>
      </c>
      <c r="F697" s="2"/>
      <c r="G697" s="22"/>
      <c r="H697" s="2"/>
      <c r="I697" s="3"/>
      <c r="J697" s="2"/>
      <c r="K697" s="2"/>
      <c r="L697" s="4"/>
      <c r="M697" s="4"/>
      <c r="N697" s="4"/>
      <c r="O697" s="2"/>
      <c r="P697" s="2"/>
      <c r="Q697" s="4"/>
      <c r="R697" s="102"/>
      <c r="S697" s="102"/>
      <c r="T697" s="3"/>
      <c r="U697" s="3"/>
      <c r="V697" s="3"/>
      <c r="W697" s="3"/>
      <c r="X697" s="80" t="str">
        <f t="shared" si="106"/>
        <v/>
      </c>
      <c r="Y697" s="80" t="str">
        <f t="shared" si="107"/>
        <v/>
      </c>
      <c r="Z697" s="2"/>
      <c r="AA697" s="77" t="str">
        <f t="shared" si="108"/>
        <v/>
      </c>
      <c r="AB697" s="77" t="str">
        <f t="shared" si="101"/>
        <v/>
      </c>
      <c r="AC697" s="77" t="str">
        <f>IFERROR(VLOOKUP(IF($P697="","",MONTH($I697)),List!$I:$J,2,0),"")</f>
        <v/>
      </c>
      <c r="AD697" s="77" t="str">
        <f>IFERROR(VLOOKUP(F697,List!$D:$E,2,0),"")</f>
        <v/>
      </c>
      <c r="AE697" s="78">
        <f t="shared" si="102"/>
        <v>0</v>
      </c>
      <c r="AF697" s="77" t="str">
        <f t="shared" si="103"/>
        <v/>
      </c>
      <c r="AG697" s="77" t="str">
        <f t="shared" si="104"/>
        <v/>
      </c>
    </row>
    <row r="698" spans="1:33" s="72" customFormat="1" ht="15.75" x14ac:dyDescent="0.2">
      <c r="A698" s="67"/>
      <c r="B698" s="76">
        <f>COUNTIF($F$6:$F698,$F698)</f>
        <v>0</v>
      </c>
      <c r="C698" s="76" t="str">
        <f t="shared" si="100"/>
        <v>0</v>
      </c>
      <c r="D698" s="76">
        <f>COUNTIF($H$6:$H698,$H698)</f>
        <v>0</v>
      </c>
      <c r="E698" s="76" t="str">
        <f t="shared" si="105"/>
        <v>0</v>
      </c>
      <c r="F698" s="2"/>
      <c r="G698" s="22"/>
      <c r="H698" s="2"/>
      <c r="I698" s="3"/>
      <c r="J698" s="2"/>
      <c r="K698" s="2"/>
      <c r="L698" s="4"/>
      <c r="M698" s="4"/>
      <c r="N698" s="4"/>
      <c r="O698" s="2"/>
      <c r="P698" s="2"/>
      <c r="Q698" s="4"/>
      <c r="R698" s="102"/>
      <c r="S698" s="102"/>
      <c r="T698" s="3"/>
      <c r="U698" s="3"/>
      <c r="V698" s="3"/>
      <c r="W698" s="3"/>
      <c r="X698" s="80" t="str">
        <f t="shared" si="106"/>
        <v/>
      </c>
      <c r="Y698" s="80" t="str">
        <f t="shared" si="107"/>
        <v/>
      </c>
      <c r="Z698" s="2"/>
      <c r="AA698" s="77" t="str">
        <f t="shared" si="108"/>
        <v/>
      </c>
      <c r="AB698" s="77" t="str">
        <f t="shared" si="101"/>
        <v/>
      </c>
      <c r="AC698" s="77" t="str">
        <f>IFERROR(VLOOKUP(IF($P698="","",MONTH($I698)),List!$I:$J,2,0),"")</f>
        <v/>
      </c>
      <c r="AD698" s="77" t="str">
        <f>IFERROR(VLOOKUP(F698,List!$D:$E,2,0),"")</f>
        <v/>
      </c>
      <c r="AE698" s="78">
        <f t="shared" si="102"/>
        <v>0</v>
      </c>
      <c r="AF698" s="77" t="str">
        <f t="shared" si="103"/>
        <v/>
      </c>
      <c r="AG698" s="77" t="str">
        <f t="shared" si="104"/>
        <v/>
      </c>
    </row>
    <row r="699" spans="1:33" s="72" customFormat="1" ht="15.75" x14ac:dyDescent="0.2">
      <c r="A699" s="67"/>
      <c r="B699" s="76">
        <f>COUNTIF($F$6:$F699,$F699)</f>
        <v>0</v>
      </c>
      <c r="C699" s="76" t="str">
        <f t="shared" si="100"/>
        <v>0</v>
      </c>
      <c r="D699" s="76">
        <f>COUNTIF($H$6:$H699,$H699)</f>
        <v>0</v>
      </c>
      <c r="E699" s="76" t="str">
        <f t="shared" si="105"/>
        <v>0</v>
      </c>
      <c r="F699" s="2"/>
      <c r="G699" s="22"/>
      <c r="H699" s="2"/>
      <c r="I699" s="3"/>
      <c r="J699" s="2"/>
      <c r="K699" s="2"/>
      <c r="L699" s="4"/>
      <c r="M699" s="4"/>
      <c r="N699" s="4"/>
      <c r="O699" s="2"/>
      <c r="P699" s="2"/>
      <c r="Q699" s="4"/>
      <c r="R699" s="102"/>
      <c r="S699" s="102"/>
      <c r="T699" s="3"/>
      <c r="U699" s="3"/>
      <c r="V699" s="3"/>
      <c r="W699" s="3"/>
      <c r="X699" s="80" t="str">
        <f t="shared" si="106"/>
        <v/>
      </c>
      <c r="Y699" s="80" t="str">
        <f t="shared" si="107"/>
        <v/>
      </c>
      <c r="Z699" s="2"/>
      <c r="AA699" s="77" t="str">
        <f t="shared" si="108"/>
        <v/>
      </c>
      <c r="AB699" s="77" t="str">
        <f t="shared" si="101"/>
        <v/>
      </c>
      <c r="AC699" s="77" t="str">
        <f>IFERROR(VLOOKUP(IF($P699="","",MONTH($I699)),List!$I:$J,2,0),"")</f>
        <v/>
      </c>
      <c r="AD699" s="77" t="str">
        <f>IFERROR(VLOOKUP(F699,List!$D:$E,2,0),"")</f>
        <v/>
      </c>
      <c r="AE699" s="78">
        <f t="shared" si="102"/>
        <v>0</v>
      </c>
      <c r="AF699" s="77" t="str">
        <f t="shared" si="103"/>
        <v/>
      </c>
      <c r="AG699" s="77" t="str">
        <f t="shared" si="104"/>
        <v/>
      </c>
    </row>
    <row r="700" spans="1:33" s="72" customFormat="1" ht="15.75" x14ac:dyDescent="0.2">
      <c r="A700" s="67"/>
      <c r="B700" s="76">
        <f>COUNTIF($F$6:$F700,$F700)</f>
        <v>0</v>
      </c>
      <c r="C700" s="76" t="str">
        <f t="shared" si="100"/>
        <v>0</v>
      </c>
      <c r="D700" s="76">
        <f>COUNTIF($H$6:$H700,$H700)</f>
        <v>0</v>
      </c>
      <c r="E700" s="76" t="str">
        <f t="shared" si="105"/>
        <v>0</v>
      </c>
      <c r="F700" s="2"/>
      <c r="G700" s="22"/>
      <c r="H700" s="2"/>
      <c r="I700" s="3"/>
      <c r="J700" s="2"/>
      <c r="K700" s="2"/>
      <c r="L700" s="4"/>
      <c r="M700" s="4"/>
      <c r="N700" s="4"/>
      <c r="O700" s="2"/>
      <c r="P700" s="2"/>
      <c r="Q700" s="4"/>
      <c r="R700" s="102"/>
      <c r="S700" s="102"/>
      <c r="T700" s="3"/>
      <c r="U700" s="3"/>
      <c r="V700" s="3"/>
      <c r="W700" s="3"/>
      <c r="X700" s="80" t="str">
        <f t="shared" si="106"/>
        <v/>
      </c>
      <c r="Y700" s="80" t="str">
        <f t="shared" si="107"/>
        <v/>
      </c>
      <c r="Z700" s="2"/>
      <c r="AA700" s="77" t="str">
        <f t="shared" si="108"/>
        <v/>
      </c>
      <c r="AB700" s="77" t="str">
        <f t="shared" si="101"/>
        <v/>
      </c>
      <c r="AC700" s="77" t="str">
        <f>IFERROR(VLOOKUP(IF($P700="","",MONTH($I700)),List!$I:$J,2,0),"")</f>
        <v/>
      </c>
      <c r="AD700" s="77" t="str">
        <f>IFERROR(VLOOKUP(F700,List!$D:$E,2,0),"")</f>
        <v/>
      </c>
      <c r="AE700" s="78">
        <f t="shared" si="102"/>
        <v>0</v>
      </c>
      <c r="AF700" s="77" t="str">
        <f t="shared" si="103"/>
        <v/>
      </c>
      <c r="AG700" s="77" t="str">
        <f t="shared" si="104"/>
        <v/>
      </c>
    </row>
    <row r="701" spans="1:33" s="72" customFormat="1" ht="15.75" x14ac:dyDescent="0.2">
      <c r="A701" s="67"/>
      <c r="B701" s="76">
        <f>COUNTIF($F$6:$F701,$F701)</f>
        <v>0</v>
      </c>
      <c r="C701" s="76" t="str">
        <f t="shared" si="100"/>
        <v>0</v>
      </c>
      <c r="D701" s="76">
        <f>COUNTIF($H$6:$H701,$H701)</f>
        <v>0</v>
      </c>
      <c r="E701" s="76" t="str">
        <f t="shared" si="105"/>
        <v>0</v>
      </c>
      <c r="F701" s="2"/>
      <c r="G701" s="22"/>
      <c r="H701" s="2"/>
      <c r="I701" s="3"/>
      <c r="J701" s="2"/>
      <c r="K701" s="2"/>
      <c r="L701" s="4"/>
      <c r="M701" s="4"/>
      <c r="N701" s="4"/>
      <c r="O701" s="2"/>
      <c r="P701" s="2"/>
      <c r="Q701" s="4"/>
      <c r="R701" s="102"/>
      <c r="S701" s="102"/>
      <c r="T701" s="3"/>
      <c r="U701" s="3"/>
      <c r="V701" s="3"/>
      <c r="W701" s="3"/>
      <c r="X701" s="80" t="str">
        <f t="shared" si="106"/>
        <v/>
      </c>
      <c r="Y701" s="80" t="str">
        <f t="shared" si="107"/>
        <v/>
      </c>
      <c r="Z701" s="2"/>
      <c r="AA701" s="77" t="str">
        <f t="shared" si="108"/>
        <v/>
      </c>
      <c r="AB701" s="77" t="str">
        <f t="shared" si="101"/>
        <v/>
      </c>
      <c r="AC701" s="77" t="str">
        <f>IFERROR(VLOOKUP(IF($P701="","",MONTH($I701)),List!$I:$J,2,0),"")</f>
        <v/>
      </c>
      <c r="AD701" s="77" t="str">
        <f>IFERROR(VLOOKUP(F701,List!$D:$E,2,0),"")</f>
        <v/>
      </c>
      <c r="AE701" s="78">
        <f t="shared" si="102"/>
        <v>0</v>
      </c>
      <c r="AF701" s="77" t="str">
        <f t="shared" si="103"/>
        <v/>
      </c>
      <c r="AG701" s="77" t="str">
        <f t="shared" si="104"/>
        <v/>
      </c>
    </row>
    <row r="702" spans="1:33" s="72" customFormat="1" ht="15.75" x14ac:dyDescent="0.2">
      <c r="A702" s="67"/>
      <c r="B702" s="76">
        <f>COUNTIF($F$6:$F702,$F702)</f>
        <v>0</v>
      </c>
      <c r="C702" s="76" t="str">
        <f t="shared" ref="C702:C765" si="109">$B702&amp;$F702</f>
        <v>0</v>
      </c>
      <c r="D702" s="76">
        <f>COUNTIF($H$6:$H702,$H702)</f>
        <v>0</v>
      </c>
      <c r="E702" s="76" t="str">
        <f t="shared" si="105"/>
        <v>0</v>
      </c>
      <c r="F702" s="2"/>
      <c r="G702" s="22"/>
      <c r="H702" s="2"/>
      <c r="I702" s="3"/>
      <c r="J702" s="2"/>
      <c r="K702" s="2"/>
      <c r="L702" s="4"/>
      <c r="M702" s="4"/>
      <c r="N702" s="4"/>
      <c r="O702" s="2"/>
      <c r="P702" s="2"/>
      <c r="Q702" s="4"/>
      <c r="R702" s="102"/>
      <c r="S702" s="102"/>
      <c r="T702" s="3"/>
      <c r="U702" s="3"/>
      <c r="V702" s="3"/>
      <c r="W702" s="3"/>
      <c r="X702" s="80" t="str">
        <f t="shared" si="106"/>
        <v/>
      </c>
      <c r="Y702" s="80" t="str">
        <f t="shared" si="107"/>
        <v/>
      </c>
      <c r="Z702" s="2"/>
      <c r="AA702" s="77" t="str">
        <f t="shared" si="108"/>
        <v/>
      </c>
      <c r="AB702" s="77" t="str">
        <f t="shared" ref="AB702:AB765" si="110">IF($P702="","",YEAR($I702))</f>
        <v/>
      </c>
      <c r="AC702" s="77" t="str">
        <f>IFERROR(VLOOKUP(IF($P702="","",MONTH($I702)),List!$I:$J,2,0),"")</f>
        <v/>
      </c>
      <c r="AD702" s="77" t="str">
        <f>IFERROR(VLOOKUP(F702,List!$D:$E,2,0),"")</f>
        <v/>
      </c>
      <c r="AE702" s="78">
        <f t="shared" ref="AE702:AE765" si="111">IF($AA702="Close",IF(COUNTA($T702:$V702)=1,1,IF(COUNTA($T702:$V702)=2,0.5,0%)),0)</f>
        <v>0</v>
      </c>
      <c r="AF702" s="77" t="str">
        <f t="shared" ref="AF702:AF765" si="112">IF(AC702="","","All")</f>
        <v/>
      </c>
      <c r="AG702" s="77" t="str">
        <f t="shared" ref="AG702:AG765" si="113">IF(W702="","",IF(AA702="Close",IF(COUNTA($T702:$V702)=1,"Open (Progress)",IF(COUNTA($T702:$V702)=2,"Reschedule 1x",IF(COUNTA($T702:$V702)=3,"Reschedule 2x","")))))</f>
        <v/>
      </c>
    </row>
    <row r="703" spans="1:33" s="72" customFormat="1" ht="15.75" x14ac:dyDescent="0.2">
      <c r="A703" s="67"/>
      <c r="B703" s="76">
        <f>COUNTIF($F$6:$F703,$F703)</f>
        <v>0</v>
      </c>
      <c r="C703" s="76" t="str">
        <f t="shared" si="109"/>
        <v>0</v>
      </c>
      <c r="D703" s="76">
        <f>COUNTIF($H$6:$H703,$H703)</f>
        <v>0</v>
      </c>
      <c r="E703" s="76" t="str">
        <f t="shared" ref="E703:E766" si="114">$D703&amp;$H703</f>
        <v>0</v>
      </c>
      <c r="F703" s="2"/>
      <c r="G703" s="22"/>
      <c r="H703" s="2"/>
      <c r="I703" s="3"/>
      <c r="J703" s="2"/>
      <c r="K703" s="2"/>
      <c r="L703" s="4"/>
      <c r="M703" s="4"/>
      <c r="N703" s="4"/>
      <c r="O703" s="2"/>
      <c r="P703" s="2"/>
      <c r="Q703" s="4"/>
      <c r="R703" s="102"/>
      <c r="S703" s="102"/>
      <c r="T703" s="3"/>
      <c r="U703" s="3"/>
      <c r="V703" s="3"/>
      <c r="W703" s="3"/>
      <c r="X703" s="80" t="str">
        <f t="shared" si="106"/>
        <v/>
      </c>
      <c r="Y703" s="80" t="str">
        <f t="shared" si="107"/>
        <v/>
      </c>
      <c r="Z703" s="2"/>
      <c r="AA703" s="77" t="str">
        <f t="shared" si="108"/>
        <v/>
      </c>
      <c r="AB703" s="77" t="str">
        <f t="shared" si="110"/>
        <v/>
      </c>
      <c r="AC703" s="77" t="str">
        <f>IFERROR(VLOOKUP(IF($P703="","",MONTH($I703)),List!$I:$J,2,0),"")</f>
        <v/>
      </c>
      <c r="AD703" s="77" t="str">
        <f>IFERROR(VLOOKUP(F703,List!$D:$E,2,0),"")</f>
        <v/>
      </c>
      <c r="AE703" s="78">
        <f t="shared" si="111"/>
        <v>0</v>
      </c>
      <c r="AF703" s="77" t="str">
        <f t="shared" si="112"/>
        <v/>
      </c>
      <c r="AG703" s="77" t="str">
        <f t="shared" si="113"/>
        <v/>
      </c>
    </row>
    <row r="704" spans="1:33" s="72" customFormat="1" ht="15.75" x14ac:dyDescent="0.2">
      <c r="A704" s="67"/>
      <c r="B704" s="76">
        <f>COUNTIF($F$6:$F704,$F704)</f>
        <v>0</v>
      </c>
      <c r="C704" s="76" t="str">
        <f t="shared" si="109"/>
        <v>0</v>
      </c>
      <c r="D704" s="76">
        <f>COUNTIF($H$6:$H704,$H704)</f>
        <v>0</v>
      </c>
      <c r="E704" s="76" t="str">
        <f t="shared" si="114"/>
        <v>0</v>
      </c>
      <c r="F704" s="2"/>
      <c r="G704" s="22"/>
      <c r="H704" s="2"/>
      <c r="I704" s="3"/>
      <c r="J704" s="2"/>
      <c r="K704" s="2"/>
      <c r="L704" s="4"/>
      <c r="M704" s="4"/>
      <c r="N704" s="4"/>
      <c r="O704" s="2"/>
      <c r="P704" s="2"/>
      <c r="Q704" s="4"/>
      <c r="R704" s="102"/>
      <c r="S704" s="102"/>
      <c r="T704" s="3"/>
      <c r="U704" s="3"/>
      <c r="V704" s="3"/>
      <c r="W704" s="3"/>
      <c r="X704" s="80" t="str">
        <f t="shared" si="106"/>
        <v/>
      </c>
      <c r="Y704" s="80" t="str">
        <f t="shared" si="107"/>
        <v/>
      </c>
      <c r="Z704" s="2"/>
      <c r="AA704" s="77" t="str">
        <f t="shared" si="108"/>
        <v/>
      </c>
      <c r="AB704" s="77" t="str">
        <f t="shared" si="110"/>
        <v/>
      </c>
      <c r="AC704" s="77" t="str">
        <f>IFERROR(VLOOKUP(IF($P704="","",MONTH($I704)),List!$I:$J,2,0),"")</f>
        <v/>
      </c>
      <c r="AD704" s="77" t="str">
        <f>IFERROR(VLOOKUP(F704,List!$D:$E,2,0),"")</f>
        <v/>
      </c>
      <c r="AE704" s="78">
        <f t="shared" si="111"/>
        <v>0</v>
      </c>
      <c r="AF704" s="77" t="str">
        <f t="shared" si="112"/>
        <v/>
      </c>
      <c r="AG704" s="77" t="str">
        <f t="shared" si="113"/>
        <v/>
      </c>
    </row>
    <row r="705" spans="1:33" s="72" customFormat="1" ht="15.75" x14ac:dyDescent="0.2">
      <c r="A705" s="67"/>
      <c r="B705" s="76">
        <f>COUNTIF($F$6:$F705,$F705)</f>
        <v>0</v>
      </c>
      <c r="C705" s="76" t="str">
        <f t="shared" si="109"/>
        <v>0</v>
      </c>
      <c r="D705" s="76">
        <f>COUNTIF($H$6:$H705,$H705)</f>
        <v>0</v>
      </c>
      <c r="E705" s="76" t="str">
        <f t="shared" si="114"/>
        <v>0</v>
      </c>
      <c r="F705" s="2"/>
      <c r="G705" s="22"/>
      <c r="H705" s="2"/>
      <c r="I705" s="3"/>
      <c r="J705" s="2"/>
      <c r="K705" s="2"/>
      <c r="L705" s="4"/>
      <c r="M705" s="4"/>
      <c r="N705" s="4"/>
      <c r="O705" s="2"/>
      <c r="P705" s="2"/>
      <c r="Q705" s="4"/>
      <c r="R705" s="102"/>
      <c r="S705" s="102"/>
      <c r="T705" s="3"/>
      <c r="U705" s="3"/>
      <c r="V705" s="3"/>
      <c r="W705" s="3"/>
      <c r="X705" s="80" t="str">
        <f t="shared" si="106"/>
        <v/>
      </c>
      <c r="Y705" s="80" t="str">
        <f t="shared" si="107"/>
        <v/>
      </c>
      <c r="Z705" s="2"/>
      <c r="AA705" s="77" t="str">
        <f t="shared" si="108"/>
        <v/>
      </c>
      <c r="AB705" s="77" t="str">
        <f t="shared" si="110"/>
        <v/>
      </c>
      <c r="AC705" s="77" t="str">
        <f>IFERROR(VLOOKUP(IF($P705="","",MONTH($I705)),List!$I:$J,2,0),"")</f>
        <v/>
      </c>
      <c r="AD705" s="77" t="str">
        <f>IFERROR(VLOOKUP(F705,List!$D:$E,2,0),"")</f>
        <v/>
      </c>
      <c r="AE705" s="78">
        <f t="shared" si="111"/>
        <v>0</v>
      </c>
      <c r="AF705" s="77" t="str">
        <f t="shared" si="112"/>
        <v/>
      </c>
      <c r="AG705" s="77" t="str">
        <f t="shared" si="113"/>
        <v/>
      </c>
    </row>
    <row r="706" spans="1:33" s="72" customFormat="1" ht="15.75" x14ac:dyDescent="0.2">
      <c r="A706" s="67"/>
      <c r="B706" s="76">
        <f>COUNTIF($F$6:$F706,$F706)</f>
        <v>0</v>
      </c>
      <c r="C706" s="76" t="str">
        <f t="shared" si="109"/>
        <v>0</v>
      </c>
      <c r="D706" s="76">
        <f>COUNTIF($H$6:$H706,$H706)</f>
        <v>0</v>
      </c>
      <c r="E706" s="76" t="str">
        <f t="shared" si="114"/>
        <v>0</v>
      </c>
      <c r="F706" s="2"/>
      <c r="G706" s="22"/>
      <c r="H706" s="2"/>
      <c r="I706" s="3"/>
      <c r="J706" s="2"/>
      <c r="K706" s="2"/>
      <c r="L706" s="4"/>
      <c r="M706" s="4"/>
      <c r="N706" s="4"/>
      <c r="O706" s="2"/>
      <c r="P706" s="2"/>
      <c r="Q706" s="4"/>
      <c r="R706" s="102"/>
      <c r="S706" s="102"/>
      <c r="T706" s="3"/>
      <c r="U706" s="3"/>
      <c r="V706" s="3"/>
      <c r="W706" s="3"/>
      <c r="X706" s="80" t="str">
        <f t="shared" si="106"/>
        <v/>
      </c>
      <c r="Y706" s="80" t="str">
        <f t="shared" si="107"/>
        <v/>
      </c>
      <c r="Z706" s="2"/>
      <c r="AA706" s="77" t="str">
        <f t="shared" si="108"/>
        <v/>
      </c>
      <c r="AB706" s="77" t="str">
        <f t="shared" si="110"/>
        <v/>
      </c>
      <c r="AC706" s="77" t="str">
        <f>IFERROR(VLOOKUP(IF($P706="","",MONTH($I706)),List!$I:$J,2,0),"")</f>
        <v/>
      </c>
      <c r="AD706" s="77" t="str">
        <f>IFERROR(VLOOKUP(F706,List!$D:$E,2,0),"")</f>
        <v/>
      </c>
      <c r="AE706" s="78">
        <f t="shared" si="111"/>
        <v>0</v>
      </c>
      <c r="AF706" s="77" t="str">
        <f t="shared" si="112"/>
        <v/>
      </c>
      <c r="AG706" s="77" t="str">
        <f t="shared" si="113"/>
        <v/>
      </c>
    </row>
    <row r="707" spans="1:33" s="72" customFormat="1" ht="15.75" x14ac:dyDescent="0.2">
      <c r="A707" s="67"/>
      <c r="B707" s="76">
        <f>COUNTIF($F$6:$F707,$F707)</f>
        <v>0</v>
      </c>
      <c r="C707" s="76" t="str">
        <f t="shared" si="109"/>
        <v>0</v>
      </c>
      <c r="D707" s="76">
        <f>COUNTIF($H$6:$H707,$H707)</f>
        <v>0</v>
      </c>
      <c r="E707" s="76" t="str">
        <f t="shared" si="114"/>
        <v>0</v>
      </c>
      <c r="F707" s="2"/>
      <c r="G707" s="22"/>
      <c r="H707" s="2"/>
      <c r="I707" s="3"/>
      <c r="J707" s="2"/>
      <c r="K707" s="2"/>
      <c r="L707" s="4"/>
      <c r="M707" s="4"/>
      <c r="N707" s="4"/>
      <c r="O707" s="2"/>
      <c r="P707" s="2"/>
      <c r="Q707" s="4"/>
      <c r="R707" s="102"/>
      <c r="S707" s="102"/>
      <c r="T707" s="3"/>
      <c r="U707" s="3"/>
      <c r="V707" s="3"/>
      <c r="W707" s="3"/>
      <c r="X707" s="80" t="str">
        <f t="shared" si="106"/>
        <v/>
      </c>
      <c r="Y707" s="80" t="str">
        <f t="shared" si="107"/>
        <v/>
      </c>
      <c r="Z707" s="2"/>
      <c r="AA707" s="77" t="str">
        <f t="shared" si="108"/>
        <v/>
      </c>
      <c r="AB707" s="77" t="str">
        <f t="shared" si="110"/>
        <v/>
      </c>
      <c r="AC707" s="77" t="str">
        <f>IFERROR(VLOOKUP(IF($P707="","",MONTH($I707)),List!$I:$J,2,0),"")</f>
        <v/>
      </c>
      <c r="AD707" s="77" t="str">
        <f>IFERROR(VLOOKUP(F707,List!$D:$E,2,0),"")</f>
        <v/>
      </c>
      <c r="AE707" s="78">
        <f t="shared" si="111"/>
        <v>0</v>
      </c>
      <c r="AF707" s="77" t="str">
        <f t="shared" si="112"/>
        <v/>
      </c>
      <c r="AG707" s="77" t="str">
        <f t="shared" si="113"/>
        <v/>
      </c>
    </row>
    <row r="708" spans="1:33" s="72" customFormat="1" ht="15.75" x14ac:dyDescent="0.2">
      <c r="A708" s="67"/>
      <c r="B708" s="76">
        <f>COUNTIF($F$6:$F708,$F708)</f>
        <v>0</v>
      </c>
      <c r="C708" s="76" t="str">
        <f t="shared" si="109"/>
        <v>0</v>
      </c>
      <c r="D708" s="76">
        <f>COUNTIF($H$6:$H708,$H708)</f>
        <v>0</v>
      </c>
      <c r="E708" s="76" t="str">
        <f t="shared" si="114"/>
        <v>0</v>
      </c>
      <c r="F708" s="2"/>
      <c r="G708" s="22"/>
      <c r="H708" s="2"/>
      <c r="I708" s="3"/>
      <c r="J708" s="2"/>
      <c r="K708" s="2"/>
      <c r="L708" s="4"/>
      <c r="M708" s="4"/>
      <c r="N708" s="4"/>
      <c r="O708" s="2"/>
      <c r="P708" s="2"/>
      <c r="Q708" s="4"/>
      <c r="R708" s="102"/>
      <c r="S708" s="102"/>
      <c r="T708" s="3"/>
      <c r="U708" s="3"/>
      <c r="V708" s="3"/>
      <c r="W708" s="3"/>
      <c r="X708" s="80" t="str">
        <f t="shared" si="106"/>
        <v/>
      </c>
      <c r="Y708" s="80" t="str">
        <f t="shared" si="107"/>
        <v/>
      </c>
      <c r="Z708" s="2"/>
      <c r="AA708" s="77" t="str">
        <f t="shared" si="108"/>
        <v/>
      </c>
      <c r="AB708" s="77" t="str">
        <f t="shared" si="110"/>
        <v/>
      </c>
      <c r="AC708" s="77" t="str">
        <f>IFERROR(VLOOKUP(IF($P708="","",MONTH($I708)),List!$I:$J,2,0),"")</f>
        <v/>
      </c>
      <c r="AD708" s="77" t="str">
        <f>IFERROR(VLOOKUP(F708,List!$D:$E,2,0),"")</f>
        <v/>
      </c>
      <c r="AE708" s="78">
        <f t="shared" si="111"/>
        <v>0</v>
      </c>
      <c r="AF708" s="77" t="str">
        <f t="shared" si="112"/>
        <v/>
      </c>
      <c r="AG708" s="77" t="str">
        <f t="shared" si="113"/>
        <v/>
      </c>
    </row>
    <row r="709" spans="1:33" s="72" customFormat="1" ht="15.75" x14ac:dyDescent="0.2">
      <c r="A709" s="67"/>
      <c r="B709" s="76">
        <f>COUNTIF($F$6:$F709,$F709)</f>
        <v>0</v>
      </c>
      <c r="C709" s="76" t="str">
        <f t="shared" si="109"/>
        <v>0</v>
      </c>
      <c r="D709" s="76">
        <f>COUNTIF($H$6:$H709,$H709)</f>
        <v>0</v>
      </c>
      <c r="E709" s="76" t="str">
        <f t="shared" si="114"/>
        <v>0</v>
      </c>
      <c r="F709" s="2"/>
      <c r="G709" s="22"/>
      <c r="H709" s="2"/>
      <c r="I709" s="3"/>
      <c r="J709" s="2"/>
      <c r="K709" s="2"/>
      <c r="L709" s="4"/>
      <c r="M709" s="4"/>
      <c r="N709" s="4"/>
      <c r="O709" s="2"/>
      <c r="P709" s="2"/>
      <c r="Q709" s="4"/>
      <c r="R709" s="102"/>
      <c r="S709" s="102"/>
      <c r="T709" s="3"/>
      <c r="U709" s="3"/>
      <c r="V709" s="3"/>
      <c r="W709" s="3"/>
      <c r="X709" s="80" t="str">
        <f t="shared" si="106"/>
        <v/>
      </c>
      <c r="Y709" s="80" t="str">
        <f t="shared" si="107"/>
        <v/>
      </c>
      <c r="Z709" s="2"/>
      <c r="AA709" s="77" t="str">
        <f t="shared" si="108"/>
        <v/>
      </c>
      <c r="AB709" s="77" t="str">
        <f t="shared" si="110"/>
        <v/>
      </c>
      <c r="AC709" s="77" t="str">
        <f>IFERROR(VLOOKUP(IF($P709="","",MONTH($I709)),List!$I:$J,2,0),"")</f>
        <v/>
      </c>
      <c r="AD709" s="77" t="str">
        <f>IFERROR(VLOOKUP(F709,List!$D:$E,2,0),"")</f>
        <v/>
      </c>
      <c r="AE709" s="78">
        <f t="shared" si="111"/>
        <v>0</v>
      </c>
      <c r="AF709" s="77" t="str">
        <f t="shared" si="112"/>
        <v/>
      </c>
      <c r="AG709" s="77" t="str">
        <f t="shared" si="113"/>
        <v/>
      </c>
    </row>
    <row r="710" spans="1:33" s="72" customFormat="1" ht="15.75" x14ac:dyDescent="0.2">
      <c r="A710" s="67"/>
      <c r="B710" s="76">
        <f>COUNTIF($F$6:$F710,$F710)</f>
        <v>0</v>
      </c>
      <c r="C710" s="76" t="str">
        <f t="shared" si="109"/>
        <v>0</v>
      </c>
      <c r="D710" s="76">
        <f>COUNTIF($H$6:$H710,$H710)</f>
        <v>0</v>
      </c>
      <c r="E710" s="76" t="str">
        <f t="shared" si="114"/>
        <v>0</v>
      </c>
      <c r="F710" s="2"/>
      <c r="G710" s="22"/>
      <c r="H710" s="2"/>
      <c r="I710" s="3"/>
      <c r="J710" s="2"/>
      <c r="K710" s="2"/>
      <c r="L710" s="4"/>
      <c r="M710" s="4"/>
      <c r="N710" s="4"/>
      <c r="O710" s="2"/>
      <c r="P710" s="2"/>
      <c r="Q710" s="4"/>
      <c r="R710" s="102"/>
      <c r="S710" s="102"/>
      <c r="T710" s="3"/>
      <c r="U710" s="3"/>
      <c r="V710" s="3"/>
      <c r="W710" s="3"/>
      <c r="X710" s="80" t="str">
        <f t="shared" ref="X710:X773" si="115">IF(W710="","",IF(W710&gt;0,"a",""))</f>
        <v/>
      </c>
      <c r="Y710" s="80" t="str">
        <f t="shared" ref="Y710:Y773" si="116">IF(P710="","",IF(W710&gt;0,"","a"))</f>
        <v/>
      </c>
      <c r="Z710" s="2"/>
      <c r="AA710" s="77" t="str">
        <f t="shared" ref="AA710:AA773" si="117">IF($P710="","",IF(COUNT($T710:$W710)=0,"Belum Ada Tanggal Target",IF(W710&gt;0,"Close",IF(COUNTA($T710:$V710)=1,"Open (Progress)",IF(COUNTA($T710:$V710)=2,"Reschedule 1x",IF(COUNTA($T710:$V710)=3,"Reschedule 2x"))))))</f>
        <v/>
      </c>
      <c r="AB710" s="77" t="str">
        <f t="shared" si="110"/>
        <v/>
      </c>
      <c r="AC710" s="77" t="str">
        <f>IFERROR(VLOOKUP(IF($P710="","",MONTH($I710)),List!$I:$J,2,0),"")</f>
        <v/>
      </c>
      <c r="AD710" s="77" t="str">
        <f>IFERROR(VLOOKUP(F710,List!$D:$E,2,0),"")</f>
        <v/>
      </c>
      <c r="AE710" s="78">
        <f t="shared" si="111"/>
        <v>0</v>
      </c>
      <c r="AF710" s="77" t="str">
        <f t="shared" si="112"/>
        <v/>
      </c>
      <c r="AG710" s="77" t="str">
        <f t="shared" si="113"/>
        <v/>
      </c>
    </row>
    <row r="711" spans="1:33" s="72" customFormat="1" ht="15.75" x14ac:dyDescent="0.2">
      <c r="A711" s="67"/>
      <c r="B711" s="76">
        <f>COUNTIF($F$6:$F711,$F711)</f>
        <v>0</v>
      </c>
      <c r="C711" s="76" t="str">
        <f t="shared" si="109"/>
        <v>0</v>
      </c>
      <c r="D711" s="76">
        <f>COUNTIF($H$6:$H711,$H711)</f>
        <v>0</v>
      </c>
      <c r="E711" s="76" t="str">
        <f t="shared" si="114"/>
        <v>0</v>
      </c>
      <c r="F711" s="2"/>
      <c r="G711" s="22"/>
      <c r="H711" s="2"/>
      <c r="I711" s="3"/>
      <c r="J711" s="2"/>
      <c r="K711" s="2"/>
      <c r="L711" s="4"/>
      <c r="M711" s="4"/>
      <c r="N711" s="4"/>
      <c r="O711" s="2"/>
      <c r="P711" s="2"/>
      <c r="Q711" s="4"/>
      <c r="R711" s="102"/>
      <c r="S711" s="102"/>
      <c r="T711" s="3"/>
      <c r="U711" s="3"/>
      <c r="V711" s="3"/>
      <c r="W711" s="3"/>
      <c r="X711" s="80" t="str">
        <f t="shared" si="115"/>
        <v/>
      </c>
      <c r="Y711" s="80" t="str">
        <f t="shared" si="116"/>
        <v/>
      </c>
      <c r="Z711" s="2"/>
      <c r="AA711" s="77" t="str">
        <f t="shared" si="117"/>
        <v/>
      </c>
      <c r="AB711" s="77" t="str">
        <f t="shared" si="110"/>
        <v/>
      </c>
      <c r="AC711" s="77" t="str">
        <f>IFERROR(VLOOKUP(IF($P711="","",MONTH($I711)),List!$I:$J,2,0),"")</f>
        <v/>
      </c>
      <c r="AD711" s="77" t="str">
        <f>IFERROR(VLOOKUP(F711,List!$D:$E,2,0),"")</f>
        <v/>
      </c>
      <c r="AE711" s="78">
        <f t="shared" si="111"/>
        <v>0</v>
      </c>
      <c r="AF711" s="77" t="str">
        <f t="shared" si="112"/>
        <v/>
      </c>
      <c r="AG711" s="77" t="str">
        <f t="shared" si="113"/>
        <v/>
      </c>
    </row>
    <row r="712" spans="1:33" s="72" customFormat="1" ht="15.75" x14ac:dyDescent="0.2">
      <c r="A712" s="67"/>
      <c r="B712" s="76">
        <f>COUNTIF($F$6:$F712,$F712)</f>
        <v>0</v>
      </c>
      <c r="C712" s="76" t="str">
        <f t="shared" si="109"/>
        <v>0</v>
      </c>
      <c r="D712" s="76">
        <f>COUNTIF($H$6:$H712,$H712)</f>
        <v>0</v>
      </c>
      <c r="E712" s="76" t="str">
        <f t="shared" si="114"/>
        <v>0</v>
      </c>
      <c r="F712" s="2"/>
      <c r="G712" s="22"/>
      <c r="H712" s="2"/>
      <c r="I712" s="3"/>
      <c r="J712" s="2"/>
      <c r="K712" s="2"/>
      <c r="L712" s="4"/>
      <c r="M712" s="4"/>
      <c r="N712" s="4"/>
      <c r="O712" s="2"/>
      <c r="P712" s="2"/>
      <c r="Q712" s="4"/>
      <c r="R712" s="102"/>
      <c r="S712" s="102"/>
      <c r="T712" s="3"/>
      <c r="U712" s="3"/>
      <c r="V712" s="3"/>
      <c r="W712" s="3"/>
      <c r="X712" s="80" t="str">
        <f t="shared" si="115"/>
        <v/>
      </c>
      <c r="Y712" s="80" t="str">
        <f t="shared" si="116"/>
        <v/>
      </c>
      <c r="Z712" s="2"/>
      <c r="AA712" s="77" t="str">
        <f t="shared" si="117"/>
        <v/>
      </c>
      <c r="AB712" s="77" t="str">
        <f t="shared" si="110"/>
        <v/>
      </c>
      <c r="AC712" s="77" t="str">
        <f>IFERROR(VLOOKUP(IF($P712="","",MONTH($I712)),List!$I:$J,2,0),"")</f>
        <v/>
      </c>
      <c r="AD712" s="77" t="str">
        <f>IFERROR(VLOOKUP(F712,List!$D:$E,2,0),"")</f>
        <v/>
      </c>
      <c r="AE712" s="78">
        <f t="shared" si="111"/>
        <v>0</v>
      </c>
      <c r="AF712" s="77" t="str">
        <f t="shared" si="112"/>
        <v/>
      </c>
      <c r="AG712" s="77" t="str">
        <f t="shared" si="113"/>
        <v/>
      </c>
    </row>
    <row r="713" spans="1:33" s="72" customFormat="1" ht="15.75" x14ac:dyDescent="0.2">
      <c r="A713" s="67"/>
      <c r="B713" s="76">
        <f>COUNTIF($F$6:$F713,$F713)</f>
        <v>0</v>
      </c>
      <c r="C713" s="76" t="str">
        <f t="shared" si="109"/>
        <v>0</v>
      </c>
      <c r="D713" s="76">
        <f>COUNTIF($H$6:$H713,$H713)</f>
        <v>0</v>
      </c>
      <c r="E713" s="76" t="str">
        <f t="shared" si="114"/>
        <v>0</v>
      </c>
      <c r="F713" s="2"/>
      <c r="G713" s="22"/>
      <c r="H713" s="2"/>
      <c r="I713" s="3"/>
      <c r="J713" s="2"/>
      <c r="K713" s="2"/>
      <c r="L713" s="4"/>
      <c r="M713" s="4"/>
      <c r="N713" s="4"/>
      <c r="O713" s="2"/>
      <c r="P713" s="2"/>
      <c r="Q713" s="4"/>
      <c r="R713" s="102"/>
      <c r="S713" s="102"/>
      <c r="T713" s="3"/>
      <c r="U713" s="3"/>
      <c r="V713" s="3"/>
      <c r="W713" s="3"/>
      <c r="X713" s="80" t="str">
        <f t="shared" si="115"/>
        <v/>
      </c>
      <c r="Y713" s="80" t="str">
        <f t="shared" si="116"/>
        <v/>
      </c>
      <c r="Z713" s="2"/>
      <c r="AA713" s="77" t="str">
        <f t="shared" si="117"/>
        <v/>
      </c>
      <c r="AB713" s="77" t="str">
        <f t="shared" si="110"/>
        <v/>
      </c>
      <c r="AC713" s="77" t="str">
        <f>IFERROR(VLOOKUP(IF($P713="","",MONTH($I713)),List!$I:$J,2,0),"")</f>
        <v/>
      </c>
      <c r="AD713" s="77" t="str">
        <f>IFERROR(VLOOKUP(F713,List!$D:$E,2,0),"")</f>
        <v/>
      </c>
      <c r="AE713" s="78">
        <f t="shared" si="111"/>
        <v>0</v>
      </c>
      <c r="AF713" s="77" t="str">
        <f t="shared" si="112"/>
        <v/>
      </c>
      <c r="AG713" s="77" t="str">
        <f t="shared" si="113"/>
        <v/>
      </c>
    </row>
    <row r="714" spans="1:33" s="72" customFormat="1" ht="15.75" x14ac:dyDescent="0.2">
      <c r="A714" s="67"/>
      <c r="B714" s="76">
        <f>COUNTIF($F$6:$F714,$F714)</f>
        <v>0</v>
      </c>
      <c r="C714" s="76" t="str">
        <f t="shared" si="109"/>
        <v>0</v>
      </c>
      <c r="D714" s="76">
        <f>COUNTIF($H$6:$H714,$H714)</f>
        <v>0</v>
      </c>
      <c r="E714" s="76" t="str">
        <f t="shared" si="114"/>
        <v>0</v>
      </c>
      <c r="F714" s="2"/>
      <c r="G714" s="22"/>
      <c r="H714" s="2"/>
      <c r="I714" s="3"/>
      <c r="J714" s="2"/>
      <c r="K714" s="2"/>
      <c r="L714" s="4"/>
      <c r="M714" s="4"/>
      <c r="N714" s="4"/>
      <c r="O714" s="2"/>
      <c r="P714" s="2"/>
      <c r="Q714" s="4"/>
      <c r="R714" s="102"/>
      <c r="S714" s="102"/>
      <c r="T714" s="3"/>
      <c r="U714" s="3"/>
      <c r="V714" s="3"/>
      <c r="W714" s="3"/>
      <c r="X714" s="80" t="str">
        <f t="shared" si="115"/>
        <v/>
      </c>
      <c r="Y714" s="80" t="str">
        <f t="shared" si="116"/>
        <v/>
      </c>
      <c r="Z714" s="2"/>
      <c r="AA714" s="77" t="str">
        <f t="shared" si="117"/>
        <v/>
      </c>
      <c r="AB714" s="77" t="str">
        <f t="shared" si="110"/>
        <v/>
      </c>
      <c r="AC714" s="77" t="str">
        <f>IFERROR(VLOOKUP(IF($P714="","",MONTH($I714)),List!$I:$J,2,0),"")</f>
        <v/>
      </c>
      <c r="AD714" s="77" t="str">
        <f>IFERROR(VLOOKUP(F714,List!$D:$E,2,0),"")</f>
        <v/>
      </c>
      <c r="AE714" s="78">
        <f t="shared" si="111"/>
        <v>0</v>
      </c>
      <c r="AF714" s="77" t="str">
        <f t="shared" si="112"/>
        <v/>
      </c>
      <c r="AG714" s="77" t="str">
        <f t="shared" si="113"/>
        <v/>
      </c>
    </row>
    <row r="715" spans="1:33" s="72" customFormat="1" ht="15.75" x14ac:dyDescent="0.2">
      <c r="A715" s="67"/>
      <c r="B715" s="76">
        <f>COUNTIF($F$6:$F715,$F715)</f>
        <v>0</v>
      </c>
      <c r="C715" s="76" t="str">
        <f t="shared" si="109"/>
        <v>0</v>
      </c>
      <c r="D715" s="76">
        <f>COUNTIF($H$6:$H715,$H715)</f>
        <v>0</v>
      </c>
      <c r="E715" s="76" t="str">
        <f t="shared" si="114"/>
        <v>0</v>
      </c>
      <c r="F715" s="2"/>
      <c r="G715" s="22"/>
      <c r="H715" s="2"/>
      <c r="I715" s="3"/>
      <c r="J715" s="2"/>
      <c r="K715" s="2"/>
      <c r="L715" s="4"/>
      <c r="M715" s="4"/>
      <c r="N715" s="4"/>
      <c r="O715" s="2"/>
      <c r="P715" s="2"/>
      <c r="Q715" s="4"/>
      <c r="R715" s="102"/>
      <c r="S715" s="102"/>
      <c r="T715" s="3"/>
      <c r="U715" s="3"/>
      <c r="V715" s="3"/>
      <c r="W715" s="3"/>
      <c r="X715" s="80" t="str">
        <f t="shared" si="115"/>
        <v/>
      </c>
      <c r="Y715" s="80" t="str">
        <f t="shared" si="116"/>
        <v/>
      </c>
      <c r="Z715" s="2"/>
      <c r="AA715" s="77" t="str">
        <f t="shared" si="117"/>
        <v/>
      </c>
      <c r="AB715" s="77" t="str">
        <f t="shared" si="110"/>
        <v/>
      </c>
      <c r="AC715" s="77" t="str">
        <f>IFERROR(VLOOKUP(IF($P715="","",MONTH($I715)),List!$I:$J,2,0),"")</f>
        <v/>
      </c>
      <c r="AD715" s="77" t="str">
        <f>IFERROR(VLOOKUP(F715,List!$D:$E,2,0),"")</f>
        <v/>
      </c>
      <c r="AE715" s="78">
        <f t="shared" si="111"/>
        <v>0</v>
      </c>
      <c r="AF715" s="77" t="str">
        <f t="shared" si="112"/>
        <v/>
      </c>
      <c r="AG715" s="77" t="str">
        <f t="shared" si="113"/>
        <v/>
      </c>
    </row>
    <row r="716" spans="1:33" s="72" customFormat="1" ht="15.75" x14ac:dyDescent="0.2">
      <c r="A716" s="67"/>
      <c r="B716" s="76">
        <f>COUNTIF($F$6:$F716,$F716)</f>
        <v>0</v>
      </c>
      <c r="C716" s="76" t="str">
        <f t="shared" si="109"/>
        <v>0</v>
      </c>
      <c r="D716" s="76">
        <f>COUNTIF($H$6:$H716,$H716)</f>
        <v>0</v>
      </c>
      <c r="E716" s="76" t="str">
        <f t="shared" si="114"/>
        <v>0</v>
      </c>
      <c r="F716" s="2"/>
      <c r="G716" s="22"/>
      <c r="H716" s="2"/>
      <c r="I716" s="3"/>
      <c r="J716" s="2"/>
      <c r="K716" s="2"/>
      <c r="L716" s="4"/>
      <c r="M716" s="4"/>
      <c r="N716" s="4"/>
      <c r="O716" s="2"/>
      <c r="P716" s="2"/>
      <c r="Q716" s="4"/>
      <c r="R716" s="102"/>
      <c r="S716" s="102"/>
      <c r="T716" s="3"/>
      <c r="U716" s="3"/>
      <c r="V716" s="3"/>
      <c r="W716" s="3"/>
      <c r="X716" s="80" t="str">
        <f t="shared" si="115"/>
        <v/>
      </c>
      <c r="Y716" s="80" t="str">
        <f t="shared" si="116"/>
        <v/>
      </c>
      <c r="Z716" s="2"/>
      <c r="AA716" s="77" t="str">
        <f t="shared" si="117"/>
        <v/>
      </c>
      <c r="AB716" s="77" t="str">
        <f t="shared" si="110"/>
        <v/>
      </c>
      <c r="AC716" s="77" t="str">
        <f>IFERROR(VLOOKUP(IF($P716="","",MONTH($I716)),List!$I:$J,2,0),"")</f>
        <v/>
      </c>
      <c r="AD716" s="77" t="str">
        <f>IFERROR(VLOOKUP(F716,List!$D:$E,2,0),"")</f>
        <v/>
      </c>
      <c r="AE716" s="78">
        <f t="shared" si="111"/>
        <v>0</v>
      </c>
      <c r="AF716" s="77" t="str">
        <f t="shared" si="112"/>
        <v/>
      </c>
      <c r="AG716" s="77" t="str">
        <f t="shared" si="113"/>
        <v/>
      </c>
    </row>
    <row r="717" spans="1:33" s="72" customFormat="1" ht="15.75" x14ac:dyDescent="0.2">
      <c r="A717" s="67"/>
      <c r="B717" s="76">
        <f>COUNTIF($F$6:$F717,$F717)</f>
        <v>0</v>
      </c>
      <c r="C717" s="76" t="str">
        <f t="shared" si="109"/>
        <v>0</v>
      </c>
      <c r="D717" s="76">
        <f>COUNTIF($H$6:$H717,$H717)</f>
        <v>0</v>
      </c>
      <c r="E717" s="76" t="str">
        <f t="shared" si="114"/>
        <v>0</v>
      </c>
      <c r="F717" s="2"/>
      <c r="G717" s="22"/>
      <c r="H717" s="2"/>
      <c r="I717" s="3"/>
      <c r="J717" s="2"/>
      <c r="K717" s="2"/>
      <c r="L717" s="4"/>
      <c r="M717" s="4"/>
      <c r="N717" s="4"/>
      <c r="O717" s="2"/>
      <c r="P717" s="2"/>
      <c r="Q717" s="4"/>
      <c r="R717" s="102"/>
      <c r="S717" s="102"/>
      <c r="T717" s="3"/>
      <c r="U717" s="3"/>
      <c r="V717" s="3"/>
      <c r="W717" s="3"/>
      <c r="X717" s="80" t="str">
        <f t="shared" si="115"/>
        <v/>
      </c>
      <c r="Y717" s="80" t="str">
        <f t="shared" si="116"/>
        <v/>
      </c>
      <c r="Z717" s="2"/>
      <c r="AA717" s="77" t="str">
        <f t="shared" si="117"/>
        <v/>
      </c>
      <c r="AB717" s="77" t="str">
        <f t="shared" si="110"/>
        <v/>
      </c>
      <c r="AC717" s="77" t="str">
        <f>IFERROR(VLOOKUP(IF($P717="","",MONTH($I717)),List!$I:$J,2,0),"")</f>
        <v/>
      </c>
      <c r="AD717" s="77" t="str">
        <f>IFERROR(VLOOKUP(F717,List!$D:$E,2,0),"")</f>
        <v/>
      </c>
      <c r="AE717" s="78">
        <f t="shared" si="111"/>
        <v>0</v>
      </c>
      <c r="AF717" s="77" t="str">
        <f t="shared" si="112"/>
        <v/>
      </c>
      <c r="AG717" s="77" t="str">
        <f t="shared" si="113"/>
        <v/>
      </c>
    </row>
    <row r="718" spans="1:33" s="72" customFormat="1" ht="15.75" x14ac:dyDescent="0.2">
      <c r="A718" s="67"/>
      <c r="B718" s="76">
        <f>COUNTIF($F$6:$F718,$F718)</f>
        <v>0</v>
      </c>
      <c r="C718" s="76" t="str">
        <f t="shared" si="109"/>
        <v>0</v>
      </c>
      <c r="D718" s="76">
        <f>COUNTIF($H$6:$H718,$H718)</f>
        <v>0</v>
      </c>
      <c r="E718" s="76" t="str">
        <f t="shared" si="114"/>
        <v>0</v>
      </c>
      <c r="F718" s="2"/>
      <c r="G718" s="22"/>
      <c r="H718" s="2"/>
      <c r="I718" s="3"/>
      <c r="J718" s="2"/>
      <c r="K718" s="2"/>
      <c r="L718" s="4"/>
      <c r="M718" s="4"/>
      <c r="N718" s="4"/>
      <c r="O718" s="2"/>
      <c r="P718" s="2"/>
      <c r="Q718" s="4"/>
      <c r="R718" s="102"/>
      <c r="S718" s="102"/>
      <c r="T718" s="3"/>
      <c r="U718" s="3"/>
      <c r="V718" s="3"/>
      <c r="W718" s="3"/>
      <c r="X718" s="80" t="str">
        <f t="shared" si="115"/>
        <v/>
      </c>
      <c r="Y718" s="80" t="str">
        <f t="shared" si="116"/>
        <v/>
      </c>
      <c r="Z718" s="2"/>
      <c r="AA718" s="77" t="str">
        <f t="shared" si="117"/>
        <v/>
      </c>
      <c r="AB718" s="77" t="str">
        <f t="shared" si="110"/>
        <v/>
      </c>
      <c r="AC718" s="77" t="str">
        <f>IFERROR(VLOOKUP(IF($P718="","",MONTH($I718)),List!$I:$J,2,0),"")</f>
        <v/>
      </c>
      <c r="AD718" s="77" t="str">
        <f>IFERROR(VLOOKUP(F718,List!$D:$E,2,0),"")</f>
        <v/>
      </c>
      <c r="AE718" s="78">
        <f t="shared" si="111"/>
        <v>0</v>
      </c>
      <c r="AF718" s="77" t="str">
        <f t="shared" si="112"/>
        <v/>
      </c>
      <c r="AG718" s="77" t="str">
        <f t="shared" si="113"/>
        <v/>
      </c>
    </row>
    <row r="719" spans="1:33" s="72" customFormat="1" ht="15.75" x14ac:dyDescent="0.2">
      <c r="A719" s="67"/>
      <c r="B719" s="76">
        <f>COUNTIF($F$6:$F719,$F719)</f>
        <v>0</v>
      </c>
      <c r="C719" s="76" t="str">
        <f t="shared" si="109"/>
        <v>0</v>
      </c>
      <c r="D719" s="76">
        <f>COUNTIF($H$6:$H719,$H719)</f>
        <v>0</v>
      </c>
      <c r="E719" s="76" t="str">
        <f t="shared" si="114"/>
        <v>0</v>
      </c>
      <c r="F719" s="2"/>
      <c r="G719" s="22"/>
      <c r="H719" s="2"/>
      <c r="I719" s="3"/>
      <c r="J719" s="2"/>
      <c r="K719" s="2"/>
      <c r="L719" s="4"/>
      <c r="M719" s="4"/>
      <c r="N719" s="4"/>
      <c r="O719" s="2"/>
      <c r="P719" s="2"/>
      <c r="Q719" s="4"/>
      <c r="R719" s="102"/>
      <c r="S719" s="102"/>
      <c r="T719" s="3"/>
      <c r="U719" s="3"/>
      <c r="V719" s="3"/>
      <c r="W719" s="3"/>
      <c r="X719" s="80" t="str">
        <f t="shared" si="115"/>
        <v/>
      </c>
      <c r="Y719" s="80" t="str">
        <f t="shared" si="116"/>
        <v/>
      </c>
      <c r="Z719" s="2"/>
      <c r="AA719" s="77" t="str">
        <f t="shared" si="117"/>
        <v/>
      </c>
      <c r="AB719" s="77" t="str">
        <f t="shared" si="110"/>
        <v/>
      </c>
      <c r="AC719" s="77" t="str">
        <f>IFERROR(VLOOKUP(IF($P719="","",MONTH($I719)),List!$I:$J,2,0),"")</f>
        <v/>
      </c>
      <c r="AD719" s="77" t="str">
        <f>IFERROR(VLOOKUP(F719,List!$D:$E,2,0),"")</f>
        <v/>
      </c>
      <c r="AE719" s="78">
        <f t="shared" si="111"/>
        <v>0</v>
      </c>
      <c r="AF719" s="77" t="str">
        <f t="shared" si="112"/>
        <v/>
      </c>
      <c r="AG719" s="77" t="str">
        <f t="shared" si="113"/>
        <v/>
      </c>
    </row>
    <row r="720" spans="1:33" s="72" customFormat="1" ht="15.75" x14ac:dyDescent="0.2">
      <c r="A720" s="67"/>
      <c r="B720" s="76">
        <f>COUNTIF($F$6:$F720,$F720)</f>
        <v>0</v>
      </c>
      <c r="C720" s="76" t="str">
        <f t="shared" si="109"/>
        <v>0</v>
      </c>
      <c r="D720" s="76">
        <f>COUNTIF($H$6:$H720,$H720)</f>
        <v>0</v>
      </c>
      <c r="E720" s="76" t="str">
        <f t="shared" si="114"/>
        <v>0</v>
      </c>
      <c r="F720" s="2"/>
      <c r="G720" s="22"/>
      <c r="H720" s="2"/>
      <c r="I720" s="3"/>
      <c r="J720" s="2"/>
      <c r="K720" s="2"/>
      <c r="L720" s="4"/>
      <c r="M720" s="4"/>
      <c r="N720" s="4"/>
      <c r="O720" s="2"/>
      <c r="P720" s="2"/>
      <c r="Q720" s="4"/>
      <c r="R720" s="102"/>
      <c r="S720" s="102"/>
      <c r="T720" s="3"/>
      <c r="U720" s="3"/>
      <c r="V720" s="3"/>
      <c r="W720" s="3"/>
      <c r="X720" s="80" t="str">
        <f t="shared" si="115"/>
        <v/>
      </c>
      <c r="Y720" s="80" t="str">
        <f t="shared" si="116"/>
        <v/>
      </c>
      <c r="Z720" s="2"/>
      <c r="AA720" s="77" t="str">
        <f t="shared" si="117"/>
        <v/>
      </c>
      <c r="AB720" s="77" t="str">
        <f t="shared" si="110"/>
        <v/>
      </c>
      <c r="AC720" s="77" t="str">
        <f>IFERROR(VLOOKUP(IF($P720="","",MONTH($I720)),List!$I:$J,2,0),"")</f>
        <v/>
      </c>
      <c r="AD720" s="77" t="str">
        <f>IFERROR(VLOOKUP(F720,List!$D:$E,2,0),"")</f>
        <v/>
      </c>
      <c r="AE720" s="78">
        <f t="shared" si="111"/>
        <v>0</v>
      </c>
      <c r="AF720" s="77" t="str">
        <f t="shared" si="112"/>
        <v/>
      </c>
      <c r="AG720" s="77" t="str">
        <f t="shared" si="113"/>
        <v/>
      </c>
    </row>
    <row r="721" spans="1:33" s="72" customFormat="1" ht="15.75" x14ac:dyDescent="0.2">
      <c r="A721" s="67"/>
      <c r="B721" s="76">
        <f>COUNTIF($F$6:$F721,$F721)</f>
        <v>0</v>
      </c>
      <c r="C721" s="76" t="str">
        <f t="shared" si="109"/>
        <v>0</v>
      </c>
      <c r="D721" s="76">
        <f>COUNTIF($H$6:$H721,$H721)</f>
        <v>0</v>
      </c>
      <c r="E721" s="76" t="str">
        <f t="shared" si="114"/>
        <v>0</v>
      </c>
      <c r="F721" s="2"/>
      <c r="G721" s="22"/>
      <c r="H721" s="2"/>
      <c r="I721" s="3"/>
      <c r="J721" s="2"/>
      <c r="K721" s="2"/>
      <c r="L721" s="4"/>
      <c r="M721" s="4"/>
      <c r="N721" s="4"/>
      <c r="O721" s="2"/>
      <c r="P721" s="2"/>
      <c r="Q721" s="4"/>
      <c r="R721" s="102"/>
      <c r="S721" s="102"/>
      <c r="T721" s="3"/>
      <c r="U721" s="3"/>
      <c r="V721" s="3"/>
      <c r="W721" s="3"/>
      <c r="X721" s="80" t="str">
        <f t="shared" si="115"/>
        <v/>
      </c>
      <c r="Y721" s="80" t="str">
        <f t="shared" si="116"/>
        <v/>
      </c>
      <c r="Z721" s="2"/>
      <c r="AA721" s="77" t="str">
        <f t="shared" si="117"/>
        <v/>
      </c>
      <c r="AB721" s="77" t="str">
        <f t="shared" si="110"/>
        <v/>
      </c>
      <c r="AC721" s="77" t="str">
        <f>IFERROR(VLOOKUP(IF($P721="","",MONTH($I721)),List!$I:$J,2,0),"")</f>
        <v/>
      </c>
      <c r="AD721" s="77" t="str">
        <f>IFERROR(VLOOKUP(F721,List!$D:$E,2,0),"")</f>
        <v/>
      </c>
      <c r="AE721" s="78">
        <f t="shared" si="111"/>
        <v>0</v>
      </c>
      <c r="AF721" s="77" t="str">
        <f t="shared" si="112"/>
        <v/>
      </c>
      <c r="AG721" s="77" t="str">
        <f t="shared" si="113"/>
        <v/>
      </c>
    </row>
    <row r="722" spans="1:33" s="72" customFormat="1" ht="15.75" x14ac:dyDescent="0.2">
      <c r="A722" s="67"/>
      <c r="B722" s="76">
        <f>COUNTIF($F$6:$F722,$F722)</f>
        <v>0</v>
      </c>
      <c r="C722" s="76" t="str">
        <f t="shared" si="109"/>
        <v>0</v>
      </c>
      <c r="D722" s="76">
        <f>COUNTIF($H$6:$H722,$H722)</f>
        <v>0</v>
      </c>
      <c r="E722" s="76" t="str">
        <f t="shared" si="114"/>
        <v>0</v>
      </c>
      <c r="F722" s="2"/>
      <c r="G722" s="22"/>
      <c r="H722" s="2"/>
      <c r="I722" s="3"/>
      <c r="J722" s="2"/>
      <c r="K722" s="2"/>
      <c r="L722" s="4"/>
      <c r="M722" s="4"/>
      <c r="N722" s="4"/>
      <c r="O722" s="2"/>
      <c r="P722" s="2"/>
      <c r="Q722" s="4"/>
      <c r="R722" s="102"/>
      <c r="S722" s="102"/>
      <c r="T722" s="3"/>
      <c r="U722" s="3"/>
      <c r="V722" s="3"/>
      <c r="W722" s="3"/>
      <c r="X722" s="80" t="str">
        <f t="shared" si="115"/>
        <v/>
      </c>
      <c r="Y722" s="80" t="str">
        <f t="shared" si="116"/>
        <v/>
      </c>
      <c r="Z722" s="2"/>
      <c r="AA722" s="77" t="str">
        <f t="shared" si="117"/>
        <v/>
      </c>
      <c r="AB722" s="77" t="str">
        <f t="shared" si="110"/>
        <v/>
      </c>
      <c r="AC722" s="77" t="str">
        <f>IFERROR(VLOOKUP(IF($P722="","",MONTH($I722)),List!$I:$J,2,0),"")</f>
        <v/>
      </c>
      <c r="AD722" s="77" t="str">
        <f>IFERROR(VLOOKUP(F722,List!$D:$E,2,0),"")</f>
        <v/>
      </c>
      <c r="AE722" s="78">
        <f t="shared" si="111"/>
        <v>0</v>
      </c>
      <c r="AF722" s="77" t="str">
        <f t="shared" si="112"/>
        <v/>
      </c>
      <c r="AG722" s="77" t="str">
        <f t="shared" si="113"/>
        <v/>
      </c>
    </row>
    <row r="723" spans="1:33" s="72" customFormat="1" ht="15.75" x14ac:dyDescent="0.2">
      <c r="A723" s="67"/>
      <c r="B723" s="76">
        <f>COUNTIF($F$6:$F723,$F723)</f>
        <v>0</v>
      </c>
      <c r="C723" s="76" t="str">
        <f t="shared" si="109"/>
        <v>0</v>
      </c>
      <c r="D723" s="76">
        <f>COUNTIF($H$6:$H723,$H723)</f>
        <v>0</v>
      </c>
      <c r="E723" s="76" t="str">
        <f t="shared" si="114"/>
        <v>0</v>
      </c>
      <c r="F723" s="2"/>
      <c r="G723" s="22"/>
      <c r="H723" s="2"/>
      <c r="I723" s="3"/>
      <c r="J723" s="2"/>
      <c r="K723" s="2"/>
      <c r="L723" s="4"/>
      <c r="M723" s="4"/>
      <c r="N723" s="4"/>
      <c r="O723" s="2"/>
      <c r="P723" s="2"/>
      <c r="Q723" s="4"/>
      <c r="R723" s="102"/>
      <c r="S723" s="102"/>
      <c r="T723" s="3"/>
      <c r="U723" s="3"/>
      <c r="V723" s="3"/>
      <c r="W723" s="3"/>
      <c r="X723" s="80" t="str">
        <f t="shared" si="115"/>
        <v/>
      </c>
      <c r="Y723" s="80" t="str">
        <f t="shared" si="116"/>
        <v/>
      </c>
      <c r="Z723" s="2"/>
      <c r="AA723" s="77" t="str">
        <f t="shared" si="117"/>
        <v/>
      </c>
      <c r="AB723" s="77" t="str">
        <f t="shared" si="110"/>
        <v/>
      </c>
      <c r="AC723" s="77" t="str">
        <f>IFERROR(VLOOKUP(IF($P723="","",MONTH($I723)),List!$I:$J,2,0),"")</f>
        <v/>
      </c>
      <c r="AD723" s="77" t="str">
        <f>IFERROR(VLOOKUP(F723,List!$D:$E,2,0),"")</f>
        <v/>
      </c>
      <c r="AE723" s="78">
        <f t="shared" si="111"/>
        <v>0</v>
      </c>
      <c r="AF723" s="77" t="str">
        <f t="shared" si="112"/>
        <v/>
      </c>
      <c r="AG723" s="77" t="str">
        <f t="shared" si="113"/>
        <v/>
      </c>
    </row>
    <row r="724" spans="1:33" s="72" customFormat="1" ht="15.75" x14ac:dyDescent="0.2">
      <c r="A724" s="67"/>
      <c r="B724" s="76">
        <f>COUNTIF($F$6:$F724,$F724)</f>
        <v>0</v>
      </c>
      <c r="C724" s="76" t="str">
        <f t="shared" si="109"/>
        <v>0</v>
      </c>
      <c r="D724" s="76">
        <f>COUNTIF($H$6:$H724,$H724)</f>
        <v>0</v>
      </c>
      <c r="E724" s="76" t="str">
        <f t="shared" si="114"/>
        <v>0</v>
      </c>
      <c r="F724" s="2"/>
      <c r="G724" s="22"/>
      <c r="H724" s="2"/>
      <c r="I724" s="3"/>
      <c r="J724" s="2"/>
      <c r="K724" s="2"/>
      <c r="L724" s="4"/>
      <c r="M724" s="4"/>
      <c r="N724" s="4"/>
      <c r="O724" s="2"/>
      <c r="P724" s="2"/>
      <c r="Q724" s="4"/>
      <c r="R724" s="102"/>
      <c r="S724" s="102"/>
      <c r="T724" s="3"/>
      <c r="U724" s="3"/>
      <c r="V724" s="3"/>
      <c r="W724" s="3"/>
      <c r="X724" s="80" t="str">
        <f t="shared" si="115"/>
        <v/>
      </c>
      <c r="Y724" s="80" t="str">
        <f t="shared" si="116"/>
        <v/>
      </c>
      <c r="Z724" s="2"/>
      <c r="AA724" s="77" t="str">
        <f t="shared" si="117"/>
        <v/>
      </c>
      <c r="AB724" s="77" t="str">
        <f t="shared" si="110"/>
        <v/>
      </c>
      <c r="AC724" s="77" t="str">
        <f>IFERROR(VLOOKUP(IF($P724="","",MONTH($I724)),List!$I:$J,2,0),"")</f>
        <v/>
      </c>
      <c r="AD724" s="77" t="str">
        <f>IFERROR(VLOOKUP(F724,List!$D:$E,2,0),"")</f>
        <v/>
      </c>
      <c r="AE724" s="78">
        <f t="shared" si="111"/>
        <v>0</v>
      </c>
      <c r="AF724" s="77" t="str">
        <f t="shared" si="112"/>
        <v/>
      </c>
      <c r="AG724" s="77" t="str">
        <f t="shared" si="113"/>
        <v/>
      </c>
    </row>
    <row r="725" spans="1:33" s="72" customFormat="1" ht="15.75" x14ac:dyDescent="0.2">
      <c r="A725" s="67"/>
      <c r="B725" s="76">
        <f>COUNTIF($F$6:$F725,$F725)</f>
        <v>0</v>
      </c>
      <c r="C725" s="76" t="str">
        <f t="shared" si="109"/>
        <v>0</v>
      </c>
      <c r="D725" s="76">
        <f>COUNTIF($H$6:$H725,$H725)</f>
        <v>0</v>
      </c>
      <c r="E725" s="76" t="str">
        <f t="shared" si="114"/>
        <v>0</v>
      </c>
      <c r="F725" s="2"/>
      <c r="G725" s="22"/>
      <c r="H725" s="2"/>
      <c r="I725" s="3"/>
      <c r="J725" s="2"/>
      <c r="K725" s="2"/>
      <c r="L725" s="4"/>
      <c r="M725" s="4"/>
      <c r="N725" s="4"/>
      <c r="O725" s="2"/>
      <c r="P725" s="2"/>
      <c r="Q725" s="4"/>
      <c r="R725" s="102"/>
      <c r="S725" s="102"/>
      <c r="T725" s="3"/>
      <c r="U725" s="3"/>
      <c r="V725" s="3"/>
      <c r="W725" s="3"/>
      <c r="X725" s="80" t="str">
        <f t="shared" si="115"/>
        <v/>
      </c>
      <c r="Y725" s="80" t="str">
        <f t="shared" si="116"/>
        <v/>
      </c>
      <c r="Z725" s="2"/>
      <c r="AA725" s="77" t="str">
        <f t="shared" si="117"/>
        <v/>
      </c>
      <c r="AB725" s="77" t="str">
        <f t="shared" si="110"/>
        <v/>
      </c>
      <c r="AC725" s="77" t="str">
        <f>IFERROR(VLOOKUP(IF($P725="","",MONTH($I725)),List!$I:$J,2,0),"")</f>
        <v/>
      </c>
      <c r="AD725" s="77" t="str">
        <f>IFERROR(VLOOKUP(F725,List!$D:$E,2,0),"")</f>
        <v/>
      </c>
      <c r="AE725" s="78">
        <f t="shared" si="111"/>
        <v>0</v>
      </c>
      <c r="AF725" s="77" t="str">
        <f t="shared" si="112"/>
        <v/>
      </c>
      <c r="AG725" s="77" t="str">
        <f t="shared" si="113"/>
        <v/>
      </c>
    </row>
    <row r="726" spans="1:33" s="72" customFormat="1" ht="15.75" x14ac:dyDescent="0.2">
      <c r="A726" s="67"/>
      <c r="B726" s="76">
        <f>COUNTIF($F$6:$F726,$F726)</f>
        <v>0</v>
      </c>
      <c r="C726" s="76" t="str">
        <f t="shared" si="109"/>
        <v>0</v>
      </c>
      <c r="D726" s="76">
        <f>COUNTIF($H$6:$H726,$H726)</f>
        <v>0</v>
      </c>
      <c r="E726" s="76" t="str">
        <f t="shared" si="114"/>
        <v>0</v>
      </c>
      <c r="F726" s="2"/>
      <c r="G726" s="22"/>
      <c r="H726" s="2"/>
      <c r="I726" s="3"/>
      <c r="J726" s="2"/>
      <c r="K726" s="2"/>
      <c r="L726" s="4"/>
      <c r="M726" s="4"/>
      <c r="N726" s="4"/>
      <c r="O726" s="2"/>
      <c r="P726" s="2"/>
      <c r="Q726" s="4"/>
      <c r="R726" s="102"/>
      <c r="S726" s="102"/>
      <c r="T726" s="3"/>
      <c r="U726" s="3"/>
      <c r="V726" s="3"/>
      <c r="W726" s="3"/>
      <c r="X726" s="80" t="str">
        <f t="shared" si="115"/>
        <v/>
      </c>
      <c r="Y726" s="80" t="str">
        <f t="shared" si="116"/>
        <v/>
      </c>
      <c r="Z726" s="2"/>
      <c r="AA726" s="77" t="str">
        <f t="shared" si="117"/>
        <v/>
      </c>
      <c r="AB726" s="77" t="str">
        <f t="shared" si="110"/>
        <v/>
      </c>
      <c r="AC726" s="77" t="str">
        <f>IFERROR(VLOOKUP(IF($P726="","",MONTH($I726)),List!$I:$J,2,0),"")</f>
        <v/>
      </c>
      <c r="AD726" s="77" t="str">
        <f>IFERROR(VLOOKUP(F726,List!$D:$E,2,0),"")</f>
        <v/>
      </c>
      <c r="AE726" s="78">
        <f t="shared" si="111"/>
        <v>0</v>
      </c>
      <c r="AF726" s="77" t="str">
        <f t="shared" si="112"/>
        <v/>
      </c>
      <c r="AG726" s="77" t="str">
        <f t="shared" si="113"/>
        <v/>
      </c>
    </row>
    <row r="727" spans="1:33" s="72" customFormat="1" ht="15.75" x14ac:dyDescent="0.2">
      <c r="A727" s="67"/>
      <c r="B727" s="76">
        <f>COUNTIF($F$6:$F727,$F727)</f>
        <v>0</v>
      </c>
      <c r="C727" s="76" t="str">
        <f t="shared" si="109"/>
        <v>0</v>
      </c>
      <c r="D727" s="76">
        <f>COUNTIF($H$6:$H727,$H727)</f>
        <v>0</v>
      </c>
      <c r="E727" s="76" t="str">
        <f t="shared" si="114"/>
        <v>0</v>
      </c>
      <c r="F727" s="2"/>
      <c r="G727" s="22"/>
      <c r="H727" s="2"/>
      <c r="I727" s="3"/>
      <c r="J727" s="2"/>
      <c r="K727" s="2"/>
      <c r="L727" s="4"/>
      <c r="M727" s="4"/>
      <c r="N727" s="4"/>
      <c r="O727" s="2"/>
      <c r="P727" s="2"/>
      <c r="Q727" s="4"/>
      <c r="R727" s="102"/>
      <c r="S727" s="102"/>
      <c r="T727" s="3"/>
      <c r="U727" s="3"/>
      <c r="V727" s="3"/>
      <c r="W727" s="3"/>
      <c r="X727" s="80" t="str">
        <f t="shared" si="115"/>
        <v/>
      </c>
      <c r="Y727" s="80" t="str">
        <f t="shared" si="116"/>
        <v/>
      </c>
      <c r="Z727" s="2"/>
      <c r="AA727" s="77" t="str">
        <f t="shared" si="117"/>
        <v/>
      </c>
      <c r="AB727" s="77" t="str">
        <f t="shared" si="110"/>
        <v/>
      </c>
      <c r="AC727" s="77" t="str">
        <f>IFERROR(VLOOKUP(IF($P727="","",MONTH($I727)),List!$I:$J,2,0),"")</f>
        <v/>
      </c>
      <c r="AD727" s="77" t="str">
        <f>IFERROR(VLOOKUP(F727,List!$D:$E,2,0),"")</f>
        <v/>
      </c>
      <c r="AE727" s="78">
        <f t="shared" si="111"/>
        <v>0</v>
      </c>
      <c r="AF727" s="77" t="str">
        <f t="shared" si="112"/>
        <v/>
      </c>
      <c r="AG727" s="77" t="str">
        <f t="shared" si="113"/>
        <v/>
      </c>
    </row>
    <row r="728" spans="1:33" s="72" customFormat="1" ht="15.75" x14ac:dyDescent="0.2">
      <c r="A728" s="67"/>
      <c r="B728" s="76">
        <f>COUNTIF($F$6:$F728,$F728)</f>
        <v>0</v>
      </c>
      <c r="C728" s="76" t="str">
        <f t="shared" si="109"/>
        <v>0</v>
      </c>
      <c r="D728" s="76">
        <f>COUNTIF($H$6:$H728,$H728)</f>
        <v>0</v>
      </c>
      <c r="E728" s="76" t="str">
        <f t="shared" si="114"/>
        <v>0</v>
      </c>
      <c r="F728" s="2"/>
      <c r="G728" s="22"/>
      <c r="H728" s="2"/>
      <c r="I728" s="3"/>
      <c r="J728" s="2"/>
      <c r="K728" s="2"/>
      <c r="L728" s="4"/>
      <c r="M728" s="4"/>
      <c r="N728" s="4"/>
      <c r="O728" s="2"/>
      <c r="P728" s="2"/>
      <c r="Q728" s="4"/>
      <c r="R728" s="102"/>
      <c r="S728" s="102"/>
      <c r="T728" s="3"/>
      <c r="U728" s="3"/>
      <c r="V728" s="3"/>
      <c r="W728" s="3"/>
      <c r="X728" s="80" t="str">
        <f t="shared" si="115"/>
        <v/>
      </c>
      <c r="Y728" s="80" t="str">
        <f t="shared" si="116"/>
        <v/>
      </c>
      <c r="Z728" s="2"/>
      <c r="AA728" s="77" t="str">
        <f t="shared" si="117"/>
        <v/>
      </c>
      <c r="AB728" s="77" t="str">
        <f t="shared" si="110"/>
        <v/>
      </c>
      <c r="AC728" s="77" t="str">
        <f>IFERROR(VLOOKUP(IF($P728="","",MONTH($I728)),List!$I:$J,2,0),"")</f>
        <v/>
      </c>
      <c r="AD728" s="77" t="str">
        <f>IFERROR(VLOOKUP(F728,List!$D:$E,2,0),"")</f>
        <v/>
      </c>
      <c r="AE728" s="78">
        <f t="shared" si="111"/>
        <v>0</v>
      </c>
      <c r="AF728" s="77" t="str">
        <f t="shared" si="112"/>
        <v/>
      </c>
      <c r="AG728" s="77" t="str">
        <f t="shared" si="113"/>
        <v/>
      </c>
    </row>
    <row r="729" spans="1:33" s="72" customFormat="1" ht="15.75" x14ac:dyDescent="0.2">
      <c r="A729" s="67"/>
      <c r="B729" s="76">
        <f>COUNTIF($F$6:$F729,$F729)</f>
        <v>0</v>
      </c>
      <c r="C729" s="76" t="str">
        <f t="shared" si="109"/>
        <v>0</v>
      </c>
      <c r="D729" s="76">
        <f>COUNTIF($H$6:$H729,$H729)</f>
        <v>0</v>
      </c>
      <c r="E729" s="76" t="str">
        <f t="shared" si="114"/>
        <v>0</v>
      </c>
      <c r="F729" s="2"/>
      <c r="G729" s="22"/>
      <c r="H729" s="2"/>
      <c r="I729" s="3"/>
      <c r="J729" s="2"/>
      <c r="K729" s="2"/>
      <c r="L729" s="4"/>
      <c r="M729" s="4"/>
      <c r="N729" s="4"/>
      <c r="O729" s="2"/>
      <c r="P729" s="2"/>
      <c r="Q729" s="4"/>
      <c r="R729" s="102"/>
      <c r="S729" s="102"/>
      <c r="T729" s="3"/>
      <c r="U729" s="3"/>
      <c r="V729" s="3"/>
      <c r="W729" s="3"/>
      <c r="X729" s="80" t="str">
        <f t="shared" si="115"/>
        <v/>
      </c>
      <c r="Y729" s="80" t="str">
        <f t="shared" si="116"/>
        <v/>
      </c>
      <c r="Z729" s="2"/>
      <c r="AA729" s="77" t="str">
        <f t="shared" si="117"/>
        <v/>
      </c>
      <c r="AB729" s="77" t="str">
        <f t="shared" si="110"/>
        <v/>
      </c>
      <c r="AC729" s="77" t="str">
        <f>IFERROR(VLOOKUP(IF($P729="","",MONTH($I729)),List!$I:$J,2,0),"")</f>
        <v/>
      </c>
      <c r="AD729" s="77" t="str">
        <f>IFERROR(VLOOKUP(F729,List!$D:$E,2,0),"")</f>
        <v/>
      </c>
      <c r="AE729" s="78">
        <f t="shared" si="111"/>
        <v>0</v>
      </c>
      <c r="AF729" s="77" t="str">
        <f t="shared" si="112"/>
        <v/>
      </c>
      <c r="AG729" s="77" t="str">
        <f t="shared" si="113"/>
        <v/>
      </c>
    </row>
    <row r="730" spans="1:33" s="72" customFormat="1" ht="15.75" x14ac:dyDescent="0.2">
      <c r="A730" s="67"/>
      <c r="B730" s="76">
        <f>COUNTIF($F$6:$F730,$F730)</f>
        <v>0</v>
      </c>
      <c r="C730" s="76" t="str">
        <f t="shared" si="109"/>
        <v>0</v>
      </c>
      <c r="D730" s="76">
        <f>COUNTIF($H$6:$H730,$H730)</f>
        <v>0</v>
      </c>
      <c r="E730" s="76" t="str">
        <f t="shared" si="114"/>
        <v>0</v>
      </c>
      <c r="F730" s="2"/>
      <c r="G730" s="22"/>
      <c r="H730" s="2"/>
      <c r="I730" s="3"/>
      <c r="J730" s="2"/>
      <c r="K730" s="2"/>
      <c r="L730" s="4"/>
      <c r="M730" s="4"/>
      <c r="N730" s="4"/>
      <c r="O730" s="2"/>
      <c r="P730" s="2"/>
      <c r="Q730" s="4"/>
      <c r="R730" s="102"/>
      <c r="S730" s="102"/>
      <c r="T730" s="3"/>
      <c r="U730" s="3"/>
      <c r="V730" s="3"/>
      <c r="W730" s="3"/>
      <c r="X730" s="80" t="str">
        <f t="shared" si="115"/>
        <v/>
      </c>
      <c r="Y730" s="80" t="str">
        <f t="shared" si="116"/>
        <v/>
      </c>
      <c r="Z730" s="2"/>
      <c r="AA730" s="77" t="str">
        <f t="shared" si="117"/>
        <v/>
      </c>
      <c r="AB730" s="77" t="str">
        <f t="shared" si="110"/>
        <v/>
      </c>
      <c r="AC730" s="77" t="str">
        <f>IFERROR(VLOOKUP(IF($P730="","",MONTH($I730)),List!$I:$J,2,0),"")</f>
        <v/>
      </c>
      <c r="AD730" s="77" t="str">
        <f>IFERROR(VLOOKUP(F730,List!$D:$E,2,0),"")</f>
        <v/>
      </c>
      <c r="AE730" s="78">
        <f t="shared" si="111"/>
        <v>0</v>
      </c>
      <c r="AF730" s="77" t="str">
        <f t="shared" si="112"/>
        <v/>
      </c>
      <c r="AG730" s="77" t="str">
        <f t="shared" si="113"/>
        <v/>
      </c>
    </row>
    <row r="731" spans="1:33" s="72" customFormat="1" ht="15.75" x14ac:dyDescent="0.2">
      <c r="A731" s="67"/>
      <c r="B731" s="76">
        <f>COUNTIF($F$6:$F731,$F731)</f>
        <v>0</v>
      </c>
      <c r="C731" s="76" t="str">
        <f t="shared" si="109"/>
        <v>0</v>
      </c>
      <c r="D731" s="76">
        <f>COUNTIF($H$6:$H731,$H731)</f>
        <v>0</v>
      </c>
      <c r="E731" s="76" t="str">
        <f t="shared" si="114"/>
        <v>0</v>
      </c>
      <c r="F731" s="2"/>
      <c r="G731" s="22"/>
      <c r="H731" s="2"/>
      <c r="I731" s="3"/>
      <c r="J731" s="2"/>
      <c r="K731" s="2"/>
      <c r="L731" s="4"/>
      <c r="M731" s="4"/>
      <c r="N731" s="4"/>
      <c r="O731" s="2"/>
      <c r="P731" s="2"/>
      <c r="Q731" s="4"/>
      <c r="R731" s="102"/>
      <c r="S731" s="102"/>
      <c r="T731" s="3"/>
      <c r="U731" s="3"/>
      <c r="V731" s="3"/>
      <c r="W731" s="3"/>
      <c r="X731" s="80" t="str">
        <f t="shared" si="115"/>
        <v/>
      </c>
      <c r="Y731" s="80" t="str">
        <f t="shared" si="116"/>
        <v/>
      </c>
      <c r="Z731" s="2"/>
      <c r="AA731" s="77" t="str">
        <f t="shared" si="117"/>
        <v/>
      </c>
      <c r="AB731" s="77" t="str">
        <f t="shared" si="110"/>
        <v/>
      </c>
      <c r="AC731" s="77" t="str">
        <f>IFERROR(VLOOKUP(IF($P731="","",MONTH($I731)),List!$I:$J,2,0),"")</f>
        <v/>
      </c>
      <c r="AD731" s="77" t="str">
        <f>IFERROR(VLOOKUP(F731,List!$D:$E,2,0),"")</f>
        <v/>
      </c>
      <c r="AE731" s="78">
        <f t="shared" si="111"/>
        <v>0</v>
      </c>
      <c r="AF731" s="77" t="str">
        <f t="shared" si="112"/>
        <v/>
      </c>
      <c r="AG731" s="77" t="str">
        <f t="shared" si="113"/>
        <v/>
      </c>
    </row>
    <row r="732" spans="1:33" s="72" customFormat="1" ht="15.75" x14ac:dyDescent="0.2">
      <c r="A732" s="67"/>
      <c r="B732" s="76">
        <f>COUNTIF($F$6:$F732,$F732)</f>
        <v>0</v>
      </c>
      <c r="C732" s="76" t="str">
        <f t="shared" si="109"/>
        <v>0</v>
      </c>
      <c r="D732" s="76">
        <f>COUNTIF($H$6:$H732,$H732)</f>
        <v>0</v>
      </c>
      <c r="E732" s="76" t="str">
        <f t="shared" si="114"/>
        <v>0</v>
      </c>
      <c r="F732" s="2"/>
      <c r="G732" s="22"/>
      <c r="H732" s="2"/>
      <c r="I732" s="3"/>
      <c r="J732" s="2"/>
      <c r="K732" s="2"/>
      <c r="L732" s="4"/>
      <c r="M732" s="4"/>
      <c r="N732" s="4"/>
      <c r="O732" s="2"/>
      <c r="P732" s="2"/>
      <c r="Q732" s="4"/>
      <c r="R732" s="102"/>
      <c r="S732" s="102"/>
      <c r="T732" s="3"/>
      <c r="U732" s="3"/>
      <c r="V732" s="3"/>
      <c r="W732" s="3"/>
      <c r="X732" s="80" t="str">
        <f t="shared" si="115"/>
        <v/>
      </c>
      <c r="Y732" s="80" t="str">
        <f t="shared" si="116"/>
        <v/>
      </c>
      <c r="Z732" s="2"/>
      <c r="AA732" s="77" t="str">
        <f t="shared" si="117"/>
        <v/>
      </c>
      <c r="AB732" s="77" t="str">
        <f t="shared" si="110"/>
        <v/>
      </c>
      <c r="AC732" s="77" t="str">
        <f>IFERROR(VLOOKUP(IF($P732="","",MONTH($I732)),List!$I:$J,2,0),"")</f>
        <v/>
      </c>
      <c r="AD732" s="77" t="str">
        <f>IFERROR(VLOOKUP(F732,List!$D:$E,2,0),"")</f>
        <v/>
      </c>
      <c r="AE732" s="78">
        <f t="shared" si="111"/>
        <v>0</v>
      </c>
      <c r="AF732" s="77" t="str">
        <f t="shared" si="112"/>
        <v/>
      </c>
      <c r="AG732" s="77" t="str">
        <f t="shared" si="113"/>
        <v/>
      </c>
    </row>
    <row r="733" spans="1:33" s="72" customFormat="1" ht="15.75" x14ac:dyDescent="0.2">
      <c r="A733" s="67"/>
      <c r="B733" s="76">
        <f>COUNTIF($F$6:$F733,$F733)</f>
        <v>0</v>
      </c>
      <c r="C733" s="76" t="str">
        <f t="shared" si="109"/>
        <v>0</v>
      </c>
      <c r="D733" s="76">
        <f>COUNTIF($H$6:$H733,$H733)</f>
        <v>0</v>
      </c>
      <c r="E733" s="76" t="str">
        <f t="shared" si="114"/>
        <v>0</v>
      </c>
      <c r="F733" s="2"/>
      <c r="G733" s="22"/>
      <c r="H733" s="2"/>
      <c r="I733" s="3"/>
      <c r="J733" s="2"/>
      <c r="K733" s="2"/>
      <c r="L733" s="4"/>
      <c r="M733" s="4"/>
      <c r="N733" s="4"/>
      <c r="O733" s="2"/>
      <c r="P733" s="2"/>
      <c r="Q733" s="4"/>
      <c r="R733" s="102"/>
      <c r="S733" s="102"/>
      <c r="T733" s="3"/>
      <c r="U733" s="3"/>
      <c r="V733" s="3"/>
      <c r="W733" s="3"/>
      <c r="X733" s="80" t="str">
        <f t="shared" si="115"/>
        <v/>
      </c>
      <c r="Y733" s="80" t="str">
        <f t="shared" si="116"/>
        <v/>
      </c>
      <c r="Z733" s="2"/>
      <c r="AA733" s="77" t="str">
        <f t="shared" si="117"/>
        <v/>
      </c>
      <c r="AB733" s="77" t="str">
        <f t="shared" si="110"/>
        <v/>
      </c>
      <c r="AC733" s="77" t="str">
        <f>IFERROR(VLOOKUP(IF($P733="","",MONTH($I733)),List!$I:$J,2,0),"")</f>
        <v/>
      </c>
      <c r="AD733" s="77" t="str">
        <f>IFERROR(VLOOKUP(F733,List!$D:$E,2,0),"")</f>
        <v/>
      </c>
      <c r="AE733" s="78">
        <f t="shared" si="111"/>
        <v>0</v>
      </c>
      <c r="AF733" s="77" t="str">
        <f t="shared" si="112"/>
        <v/>
      </c>
      <c r="AG733" s="77" t="str">
        <f t="shared" si="113"/>
        <v/>
      </c>
    </row>
    <row r="734" spans="1:33" s="72" customFormat="1" ht="15.75" x14ac:dyDescent="0.2">
      <c r="A734" s="67"/>
      <c r="B734" s="76">
        <f>COUNTIF($F$6:$F734,$F734)</f>
        <v>0</v>
      </c>
      <c r="C734" s="76" t="str">
        <f t="shared" si="109"/>
        <v>0</v>
      </c>
      <c r="D734" s="76">
        <f>COUNTIF($H$6:$H734,$H734)</f>
        <v>0</v>
      </c>
      <c r="E734" s="76" t="str">
        <f t="shared" si="114"/>
        <v>0</v>
      </c>
      <c r="F734" s="2"/>
      <c r="G734" s="22"/>
      <c r="H734" s="2"/>
      <c r="I734" s="3"/>
      <c r="J734" s="2"/>
      <c r="K734" s="2"/>
      <c r="L734" s="4"/>
      <c r="M734" s="4"/>
      <c r="N734" s="4"/>
      <c r="O734" s="2"/>
      <c r="P734" s="2"/>
      <c r="Q734" s="4"/>
      <c r="R734" s="102"/>
      <c r="S734" s="102"/>
      <c r="T734" s="3"/>
      <c r="U734" s="3"/>
      <c r="V734" s="3"/>
      <c r="W734" s="3"/>
      <c r="X734" s="80" t="str">
        <f t="shared" si="115"/>
        <v/>
      </c>
      <c r="Y734" s="80" t="str">
        <f t="shared" si="116"/>
        <v/>
      </c>
      <c r="Z734" s="2"/>
      <c r="AA734" s="77" t="str">
        <f t="shared" si="117"/>
        <v/>
      </c>
      <c r="AB734" s="77" t="str">
        <f t="shared" si="110"/>
        <v/>
      </c>
      <c r="AC734" s="77" t="str">
        <f>IFERROR(VLOOKUP(IF($P734="","",MONTH($I734)),List!$I:$J,2,0),"")</f>
        <v/>
      </c>
      <c r="AD734" s="77" t="str">
        <f>IFERROR(VLOOKUP(F734,List!$D:$E,2,0),"")</f>
        <v/>
      </c>
      <c r="AE734" s="78">
        <f t="shared" si="111"/>
        <v>0</v>
      </c>
      <c r="AF734" s="77" t="str">
        <f t="shared" si="112"/>
        <v/>
      </c>
      <c r="AG734" s="77" t="str">
        <f t="shared" si="113"/>
        <v/>
      </c>
    </row>
    <row r="735" spans="1:33" s="72" customFormat="1" ht="15.75" x14ac:dyDescent="0.2">
      <c r="A735" s="67"/>
      <c r="B735" s="76">
        <f>COUNTIF($F$6:$F735,$F735)</f>
        <v>0</v>
      </c>
      <c r="C735" s="76" t="str">
        <f t="shared" si="109"/>
        <v>0</v>
      </c>
      <c r="D735" s="76">
        <f>COUNTIF($H$6:$H735,$H735)</f>
        <v>0</v>
      </c>
      <c r="E735" s="76" t="str">
        <f t="shared" si="114"/>
        <v>0</v>
      </c>
      <c r="F735" s="2"/>
      <c r="G735" s="22"/>
      <c r="H735" s="2"/>
      <c r="I735" s="3"/>
      <c r="J735" s="2"/>
      <c r="K735" s="2"/>
      <c r="L735" s="4"/>
      <c r="M735" s="4"/>
      <c r="N735" s="4"/>
      <c r="O735" s="2"/>
      <c r="P735" s="2"/>
      <c r="Q735" s="4"/>
      <c r="R735" s="102"/>
      <c r="S735" s="102"/>
      <c r="T735" s="3"/>
      <c r="U735" s="3"/>
      <c r="V735" s="3"/>
      <c r="W735" s="3"/>
      <c r="X735" s="80" t="str">
        <f t="shared" si="115"/>
        <v/>
      </c>
      <c r="Y735" s="80" t="str">
        <f t="shared" si="116"/>
        <v/>
      </c>
      <c r="Z735" s="2"/>
      <c r="AA735" s="77" t="str">
        <f t="shared" si="117"/>
        <v/>
      </c>
      <c r="AB735" s="77" t="str">
        <f t="shared" si="110"/>
        <v/>
      </c>
      <c r="AC735" s="77" t="str">
        <f>IFERROR(VLOOKUP(IF($P735="","",MONTH($I735)),List!$I:$J,2,0),"")</f>
        <v/>
      </c>
      <c r="AD735" s="77" t="str">
        <f>IFERROR(VLOOKUP(F735,List!$D:$E,2,0),"")</f>
        <v/>
      </c>
      <c r="AE735" s="78">
        <f t="shared" si="111"/>
        <v>0</v>
      </c>
      <c r="AF735" s="77" t="str">
        <f t="shared" si="112"/>
        <v/>
      </c>
      <c r="AG735" s="77" t="str">
        <f t="shared" si="113"/>
        <v/>
      </c>
    </row>
    <row r="736" spans="1:33" s="72" customFormat="1" ht="15.75" x14ac:dyDescent="0.2">
      <c r="A736" s="67"/>
      <c r="B736" s="76">
        <f>COUNTIF($F$6:$F736,$F736)</f>
        <v>0</v>
      </c>
      <c r="C736" s="76" t="str">
        <f t="shared" si="109"/>
        <v>0</v>
      </c>
      <c r="D736" s="76">
        <f>COUNTIF($H$6:$H736,$H736)</f>
        <v>0</v>
      </c>
      <c r="E736" s="76" t="str">
        <f t="shared" si="114"/>
        <v>0</v>
      </c>
      <c r="F736" s="2"/>
      <c r="G736" s="22"/>
      <c r="H736" s="2"/>
      <c r="I736" s="3"/>
      <c r="J736" s="2"/>
      <c r="K736" s="2"/>
      <c r="L736" s="4"/>
      <c r="M736" s="4"/>
      <c r="N736" s="4"/>
      <c r="O736" s="2"/>
      <c r="P736" s="2"/>
      <c r="Q736" s="4"/>
      <c r="R736" s="102"/>
      <c r="S736" s="102"/>
      <c r="T736" s="3"/>
      <c r="U736" s="3"/>
      <c r="V736" s="3"/>
      <c r="W736" s="3"/>
      <c r="X736" s="80" t="str">
        <f t="shared" si="115"/>
        <v/>
      </c>
      <c r="Y736" s="80" t="str">
        <f t="shared" si="116"/>
        <v/>
      </c>
      <c r="Z736" s="2"/>
      <c r="AA736" s="77" t="str">
        <f t="shared" si="117"/>
        <v/>
      </c>
      <c r="AB736" s="77" t="str">
        <f t="shared" si="110"/>
        <v/>
      </c>
      <c r="AC736" s="77" t="str">
        <f>IFERROR(VLOOKUP(IF($P736="","",MONTH($I736)),List!$I:$J,2,0),"")</f>
        <v/>
      </c>
      <c r="AD736" s="77" t="str">
        <f>IFERROR(VLOOKUP(F736,List!$D:$E,2,0),"")</f>
        <v/>
      </c>
      <c r="AE736" s="78">
        <f t="shared" si="111"/>
        <v>0</v>
      </c>
      <c r="AF736" s="77" t="str">
        <f t="shared" si="112"/>
        <v/>
      </c>
      <c r="AG736" s="77" t="str">
        <f t="shared" si="113"/>
        <v/>
      </c>
    </row>
    <row r="737" spans="1:33" s="72" customFormat="1" ht="15.75" x14ac:dyDescent="0.2">
      <c r="A737" s="67"/>
      <c r="B737" s="76">
        <f>COUNTIF($F$6:$F737,$F737)</f>
        <v>0</v>
      </c>
      <c r="C737" s="76" t="str">
        <f t="shared" si="109"/>
        <v>0</v>
      </c>
      <c r="D737" s="76">
        <f>COUNTIF($H$6:$H737,$H737)</f>
        <v>0</v>
      </c>
      <c r="E737" s="76" t="str">
        <f t="shared" si="114"/>
        <v>0</v>
      </c>
      <c r="F737" s="2"/>
      <c r="G737" s="22"/>
      <c r="H737" s="2"/>
      <c r="I737" s="3"/>
      <c r="J737" s="2"/>
      <c r="K737" s="2"/>
      <c r="L737" s="4"/>
      <c r="M737" s="4"/>
      <c r="N737" s="4"/>
      <c r="O737" s="2"/>
      <c r="P737" s="2"/>
      <c r="Q737" s="4"/>
      <c r="R737" s="102"/>
      <c r="S737" s="102"/>
      <c r="T737" s="3"/>
      <c r="U737" s="3"/>
      <c r="V737" s="3"/>
      <c r="W737" s="3"/>
      <c r="X737" s="80" t="str">
        <f t="shared" si="115"/>
        <v/>
      </c>
      <c r="Y737" s="80" t="str">
        <f t="shared" si="116"/>
        <v/>
      </c>
      <c r="Z737" s="2"/>
      <c r="AA737" s="77" t="str">
        <f t="shared" si="117"/>
        <v/>
      </c>
      <c r="AB737" s="77" t="str">
        <f t="shared" si="110"/>
        <v/>
      </c>
      <c r="AC737" s="77" t="str">
        <f>IFERROR(VLOOKUP(IF($P737="","",MONTH($I737)),List!$I:$J,2,0),"")</f>
        <v/>
      </c>
      <c r="AD737" s="77" t="str">
        <f>IFERROR(VLOOKUP(F737,List!$D:$E,2,0),"")</f>
        <v/>
      </c>
      <c r="AE737" s="78">
        <f t="shared" si="111"/>
        <v>0</v>
      </c>
      <c r="AF737" s="77" t="str">
        <f t="shared" si="112"/>
        <v/>
      </c>
      <c r="AG737" s="77" t="str">
        <f t="shared" si="113"/>
        <v/>
      </c>
    </row>
    <row r="738" spans="1:33" s="72" customFormat="1" ht="15.75" x14ac:dyDescent="0.2">
      <c r="A738" s="67"/>
      <c r="B738" s="76">
        <f>COUNTIF($F$6:$F738,$F738)</f>
        <v>0</v>
      </c>
      <c r="C738" s="76" t="str">
        <f t="shared" si="109"/>
        <v>0</v>
      </c>
      <c r="D738" s="76">
        <f>COUNTIF($H$6:$H738,$H738)</f>
        <v>0</v>
      </c>
      <c r="E738" s="76" t="str">
        <f t="shared" si="114"/>
        <v>0</v>
      </c>
      <c r="F738" s="2"/>
      <c r="G738" s="22"/>
      <c r="H738" s="2"/>
      <c r="I738" s="3"/>
      <c r="J738" s="2"/>
      <c r="K738" s="2"/>
      <c r="L738" s="4"/>
      <c r="M738" s="4"/>
      <c r="N738" s="4"/>
      <c r="O738" s="2"/>
      <c r="P738" s="2"/>
      <c r="Q738" s="4"/>
      <c r="R738" s="102"/>
      <c r="S738" s="102"/>
      <c r="T738" s="3"/>
      <c r="U738" s="3"/>
      <c r="V738" s="3"/>
      <c r="W738" s="3"/>
      <c r="X738" s="80" t="str">
        <f t="shared" si="115"/>
        <v/>
      </c>
      <c r="Y738" s="80" t="str">
        <f t="shared" si="116"/>
        <v/>
      </c>
      <c r="Z738" s="2"/>
      <c r="AA738" s="77" t="str">
        <f t="shared" si="117"/>
        <v/>
      </c>
      <c r="AB738" s="77" t="str">
        <f t="shared" si="110"/>
        <v/>
      </c>
      <c r="AC738" s="77" t="str">
        <f>IFERROR(VLOOKUP(IF($P738="","",MONTH($I738)),List!$I:$J,2,0),"")</f>
        <v/>
      </c>
      <c r="AD738" s="77" t="str">
        <f>IFERROR(VLOOKUP(F738,List!$D:$E,2,0),"")</f>
        <v/>
      </c>
      <c r="AE738" s="78">
        <f t="shared" si="111"/>
        <v>0</v>
      </c>
      <c r="AF738" s="77" t="str">
        <f t="shared" si="112"/>
        <v/>
      </c>
      <c r="AG738" s="77" t="str">
        <f t="shared" si="113"/>
        <v/>
      </c>
    </row>
    <row r="739" spans="1:33" s="72" customFormat="1" ht="15.75" x14ac:dyDescent="0.2">
      <c r="A739" s="67"/>
      <c r="B739" s="76">
        <f>COUNTIF($F$6:$F739,$F739)</f>
        <v>0</v>
      </c>
      <c r="C739" s="76" t="str">
        <f t="shared" si="109"/>
        <v>0</v>
      </c>
      <c r="D739" s="76">
        <f>COUNTIF($H$6:$H739,$H739)</f>
        <v>0</v>
      </c>
      <c r="E739" s="76" t="str">
        <f t="shared" si="114"/>
        <v>0</v>
      </c>
      <c r="F739" s="2"/>
      <c r="G739" s="22"/>
      <c r="H739" s="2"/>
      <c r="I739" s="3"/>
      <c r="J739" s="2"/>
      <c r="K739" s="2"/>
      <c r="L739" s="4"/>
      <c r="M739" s="4"/>
      <c r="N739" s="4"/>
      <c r="O739" s="2"/>
      <c r="P739" s="2"/>
      <c r="Q739" s="4"/>
      <c r="R739" s="102"/>
      <c r="S739" s="102"/>
      <c r="T739" s="3"/>
      <c r="U739" s="3"/>
      <c r="V739" s="3"/>
      <c r="W739" s="3"/>
      <c r="X739" s="80" t="str">
        <f t="shared" si="115"/>
        <v/>
      </c>
      <c r="Y739" s="80" t="str">
        <f t="shared" si="116"/>
        <v/>
      </c>
      <c r="Z739" s="2"/>
      <c r="AA739" s="77" t="str">
        <f t="shared" si="117"/>
        <v/>
      </c>
      <c r="AB739" s="77" t="str">
        <f t="shared" si="110"/>
        <v/>
      </c>
      <c r="AC739" s="77" t="str">
        <f>IFERROR(VLOOKUP(IF($P739="","",MONTH($I739)),List!$I:$J,2,0),"")</f>
        <v/>
      </c>
      <c r="AD739" s="77" t="str">
        <f>IFERROR(VLOOKUP(F739,List!$D:$E,2,0),"")</f>
        <v/>
      </c>
      <c r="AE739" s="78">
        <f t="shared" si="111"/>
        <v>0</v>
      </c>
      <c r="AF739" s="77" t="str">
        <f t="shared" si="112"/>
        <v/>
      </c>
      <c r="AG739" s="77" t="str">
        <f t="shared" si="113"/>
        <v/>
      </c>
    </row>
    <row r="740" spans="1:33" s="72" customFormat="1" ht="15.75" x14ac:dyDescent="0.2">
      <c r="A740" s="67"/>
      <c r="B740" s="76">
        <f>COUNTIF($F$6:$F740,$F740)</f>
        <v>0</v>
      </c>
      <c r="C740" s="76" t="str">
        <f t="shared" si="109"/>
        <v>0</v>
      </c>
      <c r="D740" s="76">
        <f>COUNTIF($H$6:$H740,$H740)</f>
        <v>0</v>
      </c>
      <c r="E740" s="76" t="str">
        <f t="shared" si="114"/>
        <v>0</v>
      </c>
      <c r="F740" s="2"/>
      <c r="G740" s="22"/>
      <c r="H740" s="2"/>
      <c r="I740" s="3"/>
      <c r="J740" s="2"/>
      <c r="K740" s="2"/>
      <c r="L740" s="4"/>
      <c r="M740" s="4"/>
      <c r="N740" s="4"/>
      <c r="O740" s="2"/>
      <c r="P740" s="2"/>
      <c r="Q740" s="4"/>
      <c r="R740" s="102"/>
      <c r="S740" s="102"/>
      <c r="T740" s="3"/>
      <c r="U740" s="3"/>
      <c r="V740" s="3"/>
      <c r="W740" s="3"/>
      <c r="X740" s="80" t="str">
        <f t="shared" si="115"/>
        <v/>
      </c>
      <c r="Y740" s="80" t="str">
        <f t="shared" si="116"/>
        <v/>
      </c>
      <c r="Z740" s="2"/>
      <c r="AA740" s="77" t="str">
        <f t="shared" si="117"/>
        <v/>
      </c>
      <c r="AB740" s="77" t="str">
        <f t="shared" si="110"/>
        <v/>
      </c>
      <c r="AC740" s="77" t="str">
        <f>IFERROR(VLOOKUP(IF($P740="","",MONTH($I740)),List!$I:$J,2,0),"")</f>
        <v/>
      </c>
      <c r="AD740" s="77" t="str">
        <f>IFERROR(VLOOKUP(F740,List!$D:$E,2,0),"")</f>
        <v/>
      </c>
      <c r="AE740" s="78">
        <f t="shared" si="111"/>
        <v>0</v>
      </c>
      <c r="AF740" s="77" t="str">
        <f t="shared" si="112"/>
        <v/>
      </c>
      <c r="AG740" s="77" t="str">
        <f t="shared" si="113"/>
        <v/>
      </c>
    </row>
    <row r="741" spans="1:33" s="72" customFormat="1" ht="15.75" x14ac:dyDescent="0.2">
      <c r="A741" s="67"/>
      <c r="B741" s="76">
        <f>COUNTIF($F$6:$F741,$F741)</f>
        <v>0</v>
      </c>
      <c r="C741" s="76" t="str">
        <f t="shared" si="109"/>
        <v>0</v>
      </c>
      <c r="D741" s="76">
        <f>COUNTIF($H$6:$H741,$H741)</f>
        <v>0</v>
      </c>
      <c r="E741" s="76" t="str">
        <f t="shared" si="114"/>
        <v>0</v>
      </c>
      <c r="F741" s="2"/>
      <c r="G741" s="22"/>
      <c r="H741" s="2"/>
      <c r="I741" s="3"/>
      <c r="J741" s="2"/>
      <c r="K741" s="2"/>
      <c r="L741" s="4"/>
      <c r="M741" s="4"/>
      <c r="N741" s="4"/>
      <c r="O741" s="2"/>
      <c r="P741" s="2"/>
      <c r="Q741" s="4"/>
      <c r="R741" s="102"/>
      <c r="S741" s="102"/>
      <c r="T741" s="3"/>
      <c r="U741" s="3"/>
      <c r="V741" s="3"/>
      <c r="W741" s="3"/>
      <c r="X741" s="80" t="str">
        <f t="shared" si="115"/>
        <v/>
      </c>
      <c r="Y741" s="80" t="str">
        <f t="shared" si="116"/>
        <v/>
      </c>
      <c r="Z741" s="2"/>
      <c r="AA741" s="77" t="str">
        <f t="shared" si="117"/>
        <v/>
      </c>
      <c r="AB741" s="77" t="str">
        <f t="shared" si="110"/>
        <v/>
      </c>
      <c r="AC741" s="77" t="str">
        <f>IFERROR(VLOOKUP(IF($P741="","",MONTH($I741)),List!$I:$J,2,0),"")</f>
        <v/>
      </c>
      <c r="AD741" s="77" t="str">
        <f>IFERROR(VLOOKUP(F741,List!$D:$E,2,0),"")</f>
        <v/>
      </c>
      <c r="AE741" s="78">
        <f t="shared" si="111"/>
        <v>0</v>
      </c>
      <c r="AF741" s="77" t="str">
        <f t="shared" si="112"/>
        <v/>
      </c>
      <c r="AG741" s="77" t="str">
        <f t="shared" si="113"/>
        <v/>
      </c>
    </row>
    <row r="742" spans="1:33" s="72" customFormat="1" ht="15.75" x14ac:dyDescent="0.2">
      <c r="A742" s="67"/>
      <c r="B742" s="76">
        <f>COUNTIF($F$6:$F742,$F742)</f>
        <v>0</v>
      </c>
      <c r="C742" s="76" t="str">
        <f t="shared" si="109"/>
        <v>0</v>
      </c>
      <c r="D742" s="76">
        <f>COUNTIF($H$6:$H742,$H742)</f>
        <v>0</v>
      </c>
      <c r="E742" s="76" t="str">
        <f t="shared" si="114"/>
        <v>0</v>
      </c>
      <c r="F742" s="2"/>
      <c r="G742" s="22"/>
      <c r="H742" s="2"/>
      <c r="I742" s="3"/>
      <c r="J742" s="2"/>
      <c r="K742" s="2"/>
      <c r="L742" s="4"/>
      <c r="M742" s="4"/>
      <c r="N742" s="4"/>
      <c r="O742" s="2"/>
      <c r="P742" s="2"/>
      <c r="Q742" s="4"/>
      <c r="R742" s="102"/>
      <c r="S742" s="102"/>
      <c r="T742" s="3"/>
      <c r="U742" s="3"/>
      <c r="V742" s="3"/>
      <c r="W742" s="3"/>
      <c r="X742" s="80" t="str">
        <f t="shared" si="115"/>
        <v/>
      </c>
      <c r="Y742" s="80" t="str">
        <f t="shared" si="116"/>
        <v/>
      </c>
      <c r="Z742" s="2"/>
      <c r="AA742" s="77" t="str">
        <f t="shared" si="117"/>
        <v/>
      </c>
      <c r="AB742" s="77" t="str">
        <f t="shared" si="110"/>
        <v/>
      </c>
      <c r="AC742" s="77" t="str">
        <f>IFERROR(VLOOKUP(IF($P742="","",MONTH($I742)),List!$I:$J,2,0),"")</f>
        <v/>
      </c>
      <c r="AD742" s="77" t="str">
        <f>IFERROR(VLOOKUP(F742,List!$D:$E,2,0),"")</f>
        <v/>
      </c>
      <c r="AE742" s="78">
        <f t="shared" si="111"/>
        <v>0</v>
      </c>
      <c r="AF742" s="77" t="str">
        <f t="shared" si="112"/>
        <v/>
      </c>
      <c r="AG742" s="77" t="str">
        <f t="shared" si="113"/>
        <v/>
      </c>
    </row>
    <row r="743" spans="1:33" s="72" customFormat="1" ht="15.75" x14ac:dyDescent="0.2">
      <c r="A743" s="67"/>
      <c r="B743" s="76">
        <f>COUNTIF($F$6:$F743,$F743)</f>
        <v>0</v>
      </c>
      <c r="C743" s="76" t="str">
        <f t="shared" si="109"/>
        <v>0</v>
      </c>
      <c r="D743" s="76">
        <f>COUNTIF($H$6:$H743,$H743)</f>
        <v>0</v>
      </c>
      <c r="E743" s="76" t="str">
        <f t="shared" si="114"/>
        <v>0</v>
      </c>
      <c r="F743" s="2"/>
      <c r="G743" s="22"/>
      <c r="H743" s="2"/>
      <c r="I743" s="3"/>
      <c r="J743" s="2"/>
      <c r="K743" s="2"/>
      <c r="L743" s="4"/>
      <c r="M743" s="4"/>
      <c r="N743" s="4"/>
      <c r="O743" s="2"/>
      <c r="P743" s="2"/>
      <c r="Q743" s="4"/>
      <c r="R743" s="102"/>
      <c r="S743" s="102"/>
      <c r="T743" s="3"/>
      <c r="U743" s="3"/>
      <c r="V743" s="3"/>
      <c r="W743" s="3"/>
      <c r="X743" s="80" t="str">
        <f t="shared" si="115"/>
        <v/>
      </c>
      <c r="Y743" s="80" t="str">
        <f t="shared" si="116"/>
        <v/>
      </c>
      <c r="Z743" s="2"/>
      <c r="AA743" s="77" t="str">
        <f t="shared" si="117"/>
        <v/>
      </c>
      <c r="AB743" s="77" t="str">
        <f t="shared" si="110"/>
        <v/>
      </c>
      <c r="AC743" s="77" t="str">
        <f>IFERROR(VLOOKUP(IF($P743="","",MONTH($I743)),List!$I:$J,2,0),"")</f>
        <v/>
      </c>
      <c r="AD743" s="77" t="str">
        <f>IFERROR(VLOOKUP(F743,List!$D:$E,2,0),"")</f>
        <v/>
      </c>
      <c r="AE743" s="78">
        <f t="shared" si="111"/>
        <v>0</v>
      </c>
      <c r="AF743" s="77" t="str">
        <f t="shared" si="112"/>
        <v/>
      </c>
      <c r="AG743" s="77" t="str">
        <f t="shared" si="113"/>
        <v/>
      </c>
    </row>
    <row r="744" spans="1:33" s="72" customFormat="1" ht="15.75" x14ac:dyDescent="0.2">
      <c r="A744" s="67"/>
      <c r="B744" s="76">
        <f>COUNTIF($F$6:$F744,$F744)</f>
        <v>0</v>
      </c>
      <c r="C744" s="76" t="str">
        <f t="shared" si="109"/>
        <v>0</v>
      </c>
      <c r="D744" s="76">
        <f>COUNTIF($H$6:$H744,$H744)</f>
        <v>0</v>
      </c>
      <c r="E744" s="76" t="str">
        <f t="shared" si="114"/>
        <v>0</v>
      </c>
      <c r="F744" s="2"/>
      <c r="G744" s="22"/>
      <c r="H744" s="2"/>
      <c r="I744" s="3"/>
      <c r="J744" s="2"/>
      <c r="K744" s="2"/>
      <c r="L744" s="4"/>
      <c r="M744" s="4"/>
      <c r="N744" s="4"/>
      <c r="O744" s="2"/>
      <c r="P744" s="2"/>
      <c r="Q744" s="4"/>
      <c r="R744" s="102"/>
      <c r="S744" s="102"/>
      <c r="T744" s="3"/>
      <c r="U744" s="3"/>
      <c r="V744" s="3"/>
      <c r="W744" s="3"/>
      <c r="X744" s="80" t="str">
        <f t="shared" si="115"/>
        <v/>
      </c>
      <c r="Y744" s="80" t="str">
        <f t="shared" si="116"/>
        <v/>
      </c>
      <c r="Z744" s="2"/>
      <c r="AA744" s="77" t="str">
        <f t="shared" si="117"/>
        <v/>
      </c>
      <c r="AB744" s="77" t="str">
        <f t="shared" si="110"/>
        <v/>
      </c>
      <c r="AC744" s="77" t="str">
        <f>IFERROR(VLOOKUP(IF($P744="","",MONTH($I744)),List!$I:$J,2,0),"")</f>
        <v/>
      </c>
      <c r="AD744" s="77" t="str">
        <f>IFERROR(VLOOKUP(F744,List!$D:$E,2,0),"")</f>
        <v/>
      </c>
      <c r="AE744" s="78">
        <f t="shared" si="111"/>
        <v>0</v>
      </c>
      <c r="AF744" s="77" t="str">
        <f t="shared" si="112"/>
        <v/>
      </c>
      <c r="AG744" s="77" t="str">
        <f t="shared" si="113"/>
        <v/>
      </c>
    </row>
    <row r="745" spans="1:33" s="72" customFormat="1" ht="15.75" x14ac:dyDescent="0.2">
      <c r="A745" s="67"/>
      <c r="B745" s="76">
        <f>COUNTIF($F$6:$F745,$F745)</f>
        <v>0</v>
      </c>
      <c r="C745" s="76" t="str">
        <f t="shared" si="109"/>
        <v>0</v>
      </c>
      <c r="D745" s="76">
        <f>COUNTIF($H$6:$H745,$H745)</f>
        <v>0</v>
      </c>
      <c r="E745" s="76" t="str">
        <f t="shared" si="114"/>
        <v>0</v>
      </c>
      <c r="F745" s="2"/>
      <c r="G745" s="22"/>
      <c r="H745" s="2"/>
      <c r="I745" s="3"/>
      <c r="J745" s="2"/>
      <c r="K745" s="2"/>
      <c r="L745" s="4"/>
      <c r="M745" s="4"/>
      <c r="N745" s="4"/>
      <c r="O745" s="2"/>
      <c r="P745" s="2"/>
      <c r="Q745" s="4"/>
      <c r="R745" s="102"/>
      <c r="S745" s="102"/>
      <c r="T745" s="3"/>
      <c r="U745" s="3"/>
      <c r="V745" s="3"/>
      <c r="W745" s="3"/>
      <c r="X745" s="80" t="str">
        <f t="shared" si="115"/>
        <v/>
      </c>
      <c r="Y745" s="80" t="str">
        <f t="shared" si="116"/>
        <v/>
      </c>
      <c r="Z745" s="2"/>
      <c r="AA745" s="77" t="str">
        <f t="shared" si="117"/>
        <v/>
      </c>
      <c r="AB745" s="77" t="str">
        <f t="shared" si="110"/>
        <v/>
      </c>
      <c r="AC745" s="77" t="str">
        <f>IFERROR(VLOOKUP(IF($P745="","",MONTH($I745)),List!$I:$J,2,0),"")</f>
        <v/>
      </c>
      <c r="AD745" s="77" t="str">
        <f>IFERROR(VLOOKUP(F745,List!$D:$E,2,0),"")</f>
        <v/>
      </c>
      <c r="AE745" s="78">
        <f t="shared" si="111"/>
        <v>0</v>
      </c>
      <c r="AF745" s="77" t="str">
        <f t="shared" si="112"/>
        <v/>
      </c>
      <c r="AG745" s="77" t="str">
        <f t="shared" si="113"/>
        <v/>
      </c>
    </row>
    <row r="746" spans="1:33" s="72" customFormat="1" ht="15.75" x14ac:dyDescent="0.2">
      <c r="A746" s="67"/>
      <c r="B746" s="76">
        <f>COUNTIF($F$6:$F746,$F746)</f>
        <v>0</v>
      </c>
      <c r="C746" s="76" t="str">
        <f t="shared" si="109"/>
        <v>0</v>
      </c>
      <c r="D746" s="76">
        <f>COUNTIF($H$6:$H746,$H746)</f>
        <v>0</v>
      </c>
      <c r="E746" s="76" t="str">
        <f t="shared" si="114"/>
        <v>0</v>
      </c>
      <c r="F746" s="2"/>
      <c r="G746" s="22"/>
      <c r="H746" s="2"/>
      <c r="I746" s="3"/>
      <c r="J746" s="2"/>
      <c r="K746" s="2"/>
      <c r="L746" s="4"/>
      <c r="M746" s="4"/>
      <c r="N746" s="4"/>
      <c r="O746" s="2"/>
      <c r="P746" s="2"/>
      <c r="Q746" s="4"/>
      <c r="R746" s="102"/>
      <c r="S746" s="102"/>
      <c r="T746" s="3"/>
      <c r="U746" s="3"/>
      <c r="V746" s="3"/>
      <c r="W746" s="3"/>
      <c r="X746" s="80" t="str">
        <f t="shared" si="115"/>
        <v/>
      </c>
      <c r="Y746" s="80" t="str">
        <f t="shared" si="116"/>
        <v/>
      </c>
      <c r="Z746" s="2"/>
      <c r="AA746" s="77" t="str">
        <f t="shared" si="117"/>
        <v/>
      </c>
      <c r="AB746" s="77" t="str">
        <f t="shared" si="110"/>
        <v/>
      </c>
      <c r="AC746" s="77" t="str">
        <f>IFERROR(VLOOKUP(IF($P746="","",MONTH($I746)),List!$I:$J,2,0),"")</f>
        <v/>
      </c>
      <c r="AD746" s="77" t="str">
        <f>IFERROR(VLOOKUP(F746,List!$D:$E,2,0),"")</f>
        <v/>
      </c>
      <c r="AE746" s="78">
        <f t="shared" si="111"/>
        <v>0</v>
      </c>
      <c r="AF746" s="77" t="str">
        <f t="shared" si="112"/>
        <v/>
      </c>
      <c r="AG746" s="77" t="str">
        <f t="shared" si="113"/>
        <v/>
      </c>
    </row>
    <row r="747" spans="1:33" s="72" customFormat="1" ht="15.75" x14ac:dyDescent="0.2">
      <c r="A747" s="67"/>
      <c r="B747" s="76">
        <f>COUNTIF($F$6:$F747,$F747)</f>
        <v>0</v>
      </c>
      <c r="C747" s="76" t="str">
        <f t="shared" si="109"/>
        <v>0</v>
      </c>
      <c r="D747" s="76">
        <f>COUNTIF($H$6:$H747,$H747)</f>
        <v>0</v>
      </c>
      <c r="E747" s="76" t="str">
        <f t="shared" si="114"/>
        <v>0</v>
      </c>
      <c r="F747" s="2"/>
      <c r="G747" s="22"/>
      <c r="H747" s="2"/>
      <c r="I747" s="3"/>
      <c r="J747" s="2"/>
      <c r="K747" s="2"/>
      <c r="L747" s="4"/>
      <c r="M747" s="4"/>
      <c r="N747" s="4"/>
      <c r="O747" s="2"/>
      <c r="P747" s="2"/>
      <c r="Q747" s="4"/>
      <c r="R747" s="102"/>
      <c r="S747" s="102"/>
      <c r="T747" s="3"/>
      <c r="U747" s="3"/>
      <c r="V747" s="3"/>
      <c r="W747" s="3"/>
      <c r="X747" s="80" t="str">
        <f t="shared" si="115"/>
        <v/>
      </c>
      <c r="Y747" s="80" t="str">
        <f t="shared" si="116"/>
        <v/>
      </c>
      <c r="Z747" s="2"/>
      <c r="AA747" s="77" t="str">
        <f t="shared" si="117"/>
        <v/>
      </c>
      <c r="AB747" s="77" t="str">
        <f t="shared" si="110"/>
        <v/>
      </c>
      <c r="AC747" s="77" t="str">
        <f>IFERROR(VLOOKUP(IF($P747="","",MONTH($I747)),List!$I:$J,2,0),"")</f>
        <v/>
      </c>
      <c r="AD747" s="77" t="str">
        <f>IFERROR(VLOOKUP(F747,List!$D:$E,2,0),"")</f>
        <v/>
      </c>
      <c r="AE747" s="78">
        <f t="shared" si="111"/>
        <v>0</v>
      </c>
      <c r="AF747" s="77" t="str">
        <f t="shared" si="112"/>
        <v/>
      </c>
      <c r="AG747" s="77" t="str">
        <f t="shared" si="113"/>
        <v/>
      </c>
    </row>
    <row r="748" spans="1:33" s="72" customFormat="1" ht="15.75" x14ac:dyDescent="0.2">
      <c r="A748" s="67"/>
      <c r="B748" s="76">
        <f>COUNTIF($F$6:$F748,$F748)</f>
        <v>0</v>
      </c>
      <c r="C748" s="76" t="str">
        <f t="shared" si="109"/>
        <v>0</v>
      </c>
      <c r="D748" s="76">
        <f>COUNTIF($H$6:$H748,$H748)</f>
        <v>0</v>
      </c>
      <c r="E748" s="76" t="str">
        <f t="shared" si="114"/>
        <v>0</v>
      </c>
      <c r="F748" s="2"/>
      <c r="G748" s="22"/>
      <c r="H748" s="2"/>
      <c r="I748" s="3"/>
      <c r="J748" s="2"/>
      <c r="K748" s="2"/>
      <c r="L748" s="4"/>
      <c r="M748" s="4"/>
      <c r="N748" s="4"/>
      <c r="O748" s="2"/>
      <c r="P748" s="2"/>
      <c r="Q748" s="4"/>
      <c r="R748" s="102"/>
      <c r="S748" s="102"/>
      <c r="T748" s="3"/>
      <c r="U748" s="3"/>
      <c r="V748" s="3"/>
      <c r="W748" s="3"/>
      <c r="X748" s="80" t="str">
        <f t="shared" si="115"/>
        <v/>
      </c>
      <c r="Y748" s="80" t="str">
        <f t="shared" si="116"/>
        <v/>
      </c>
      <c r="Z748" s="2"/>
      <c r="AA748" s="77" t="str">
        <f t="shared" si="117"/>
        <v/>
      </c>
      <c r="AB748" s="77" t="str">
        <f t="shared" si="110"/>
        <v/>
      </c>
      <c r="AC748" s="77" t="str">
        <f>IFERROR(VLOOKUP(IF($P748="","",MONTH($I748)),List!$I:$J,2,0),"")</f>
        <v/>
      </c>
      <c r="AD748" s="77" t="str">
        <f>IFERROR(VLOOKUP(F748,List!$D:$E,2,0),"")</f>
        <v/>
      </c>
      <c r="AE748" s="78">
        <f t="shared" si="111"/>
        <v>0</v>
      </c>
      <c r="AF748" s="77" t="str">
        <f t="shared" si="112"/>
        <v/>
      </c>
      <c r="AG748" s="77" t="str">
        <f t="shared" si="113"/>
        <v/>
      </c>
    </row>
    <row r="749" spans="1:33" s="72" customFormat="1" ht="15.75" x14ac:dyDescent="0.2">
      <c r="A749" s="67"/>
      <c r="B749" s="76">
        <f>COUNTIF($F$6:$F749,$F749)</f>
        <v>0</v>
      </c>
      <c r="C749" s="76" t="str">
        <f t="shared" si="109"/>
        <v>0</v>
      </c>
      <c r="D749" s="76">
        <f>COUNTIF($H$6:$H749,$H749)</f>
        <v>0</v>
      </c>
      <c r="E749" s="76" t="str">
        <f t="shared" si="114"/>
        <v>0</v>
      </c>
      <c r="F749" s="2"/>
      <c r="G749" s="22"/>
      <c r="H749" s="2"/>
      <c r="I749" s="3"/>
      <c r="J749" s="2"/>
      <c r="K749" s="2"/>
      <c r="L749" s="4"/>
      <c r="M749" s="4"/>
      <c r="N749" s="4"/>
      <c r="O749" s="2"/>
      <c r="P749" s="2"/>
      <c r="Q749" s="4"/>
      <c r="R749" s="102"/>
      <c r="S749" s="102"/>
      <c r="T749" s="3"/>
      <c r="U749" s="3"/>
      <c r="V749" s="3"/>
      <c r="W749" s="3"/>
      <c r="X749" s="80" t="str">
        <f t="shared" si="115"/>
        <v/>
      </c>
      <c r="Y749" s="80" t="str">
        <f t="shared" si="116"/>
        <v/>
      </c>
      <c r="Z749" s="2"/>
      <c r="AA749" s="77" t="str">
        <f t="shared" si="117"/>
        <v/>
      </c>
      <c r="AB749" s="77" t="str">
        <f t="shared" si="110"/>
        <v/>
      </c>
      <c r="AC749" s="77" t="str">
        <f>IFERROR(VLOOKUP(IF($P749="","",MONTH($I749)),List!$I:$J,2,0),"")</f>
        <v/>
      </c>
      <c r="AD749" s="77" t="str">
        <f>IFERROR(VLOOKUP(F749,List!$D:$E,2,0),"")</f>
        <v/>
      </c>
      <c r="AE749" s="78">
        <f t="shared" si="111"/>
        <v>0</v>
      </c>
      <c r="AF749" s="77" t="str">
        <f t="shared" si="112"/>
        <v/>
      </c>
      <c r="AG749" s="77" t="str">
        <f t="shared" si="113"/>
        <v/>
      </c>
    </row>
    <row r="750" spans="1:33" s="72" customFormat="1" ht="15.75" x14ac:dyDescent="0.2">
      <c r="A750" s="67"/>
      <c r="B750" s="76">
        <f>COUNTIF($F$6:$F750,$F750)</f>
        <v>0</v>
      </c>
      <c r="C750" s="76" t="str">
        <f t="shared" si="109"/>
        <v>0</v>
      </c>
      <c r="D750" s="76">
        <f>COUNTIF($H$6:$H750,$H750)</f>
        <v>0</v>
      </c>
      <c r="E750" s="76" t="str">
        <f t="shared" si="114"/>
        <v>0</v>
      </c>
      <c r="F750" s="2"/>
      <c r="G750" s="22"/>
      <c r="H750" s="2"/>
      <c r="I750" s="3"/>
      <c r="J750" s="2"/>
      <c r="K750" s="2"/>
      <c r="L750" s="4"/>
      <c r="M750" s="4"/>
      <c r="N750" s="4"/>
      <c r="O750" s="2"/>
      <c r="P750" s="2"/>
      <c r="Q750" s="4"/>
      <c r="R750" s="102"/>
      <c r="S750" s="102"/>
      <c r="T750" s="3"/>
      <c r="U750" s="3"/>
      <c r="V750" s="3"/>
      <c r="W750" s="3"/>
      <c r="X750" s="80" t="str">
        <f t="shared" si="115"/>
        <v/>
      </c>
      <c r="Y750" s="80" t="str">
        <f t="shared" si="116"/>
        <v/>
      </c>
      <c r="Z750" s="2"/>
      <c r="AA750" s="77" t="str">
        <f t="shared" si="117"/>
        <v/>
      </c>
      <c r="AB750" s="77" t="str">
        <f t="shared" si="110"/>
        <v/>
      </c>
      <c r="AC750" s="77" t="str">
        <f>IFERROR(VLOOKUP(IF($P750="","",MONTH($I750)),List!$I:$J,2,0),"")</f>
        <v/>
      </c>
      <c r="AD750" s="77" t="str">
        <f>IFERROR(VLOOKUP(F750,List!$D:$E,2,0),"")</f>
        <v/>
      </c>
      <c r="AE750" s="78">
        <f t="shared" si="111"/>
        <v>0</v>
      </c>
      <c r="AF750" s="77" t="str">
        <f t="shared" si="112"/>
        <v/>
      </c>
      <c r="AG750" s="77" t="str">
        <f t="shared" si="113"/>
        <v/>
      </c>
    </row>
    <row r="751" spans="1:33" s="72" customFormat="1" ht="15.75" x14ac:dyDescent="0.2">
      <c r="A751" s="67"/>
      <c r="B751" s="76">
        <f>COUNTIF($F$6:$F751,$F751)</f>
        <v>0</v>
      </c>
      <c r="C751" s="76" t="str">
        <f t="shared" si="109"/>
        <v>0</v>
      </c>
      <c r="D751" s="76">
        <f>COUNTIF($H$6:$H751,$H751)</f>
        <v>0</v>
      </c>
      <c r="E751" s="76" t="str">
        <f t="shared" si="114"/>
        <v>0</v>
      </c>
      <c r="F751" s="2"/>
      <c r="G751" s="22"/>
      <c r="H751" s="2"/>
      <c r="I751" s="3"/>
      <c r="J751" s="2"/>
      <c r="K751" s="2"/>
      <c r="L751" s="4"/>
      <c r="M751" s="4"/>
      <c r="N751" s="4"/>
      <c r="O751" s="2"/>
      <c r="P751" s="2"/>
      <c r="Q751" s="4"/>
      <c r="R751" s="102"/>
      <c r="S751" s="102"/>
      <c r="T751" s="3"/>
      <c r="U751" s="3"/>
      <c r="V751" s="3"/>
      <c r="W751" s="3"/>
      <c r="X751" s="80" t="str">
        <f t="shared" si="115"/>
        <v/>
      </c>
      <c r="Y751" s="80" t="str">
        <f t="shared" si="116"/>
        <v/>
      </c>
      <c r="Z751" s="2"/>
      <c r="AA751" s="77" t="str">
        <f t="shared" si="117"/>
        <v/>
      </c>
      <c r="AB751" s="77" t="str">
        <f t="shared" si="110"/>
        <v/>
      </c>
      <c r="AC751" s="77" t="str">
        <f>IFERROR(VLOOKUP(IF($P751="","",MONTH($I751)),List!$I:$J,2,0),"")</f>
        <v/>
      </c>
      <c r="AD751" s="77" t="str">
        <f>IFERROR(VLOOKUP(F751,List!$D:$E,2,0),"")</f>
        <v/>
      </c>
      <c r="AE751" s="78">
        <f t="shared" si="111"/>
        <v>0</v>
      </c>
      <c r="AF751" s="77" t="str">
        <f t="shared" si="112"/>
        <v/>
      </c>
      <c r="AG751" s="77" t="str">
        <f t="shared" si="113"/>
        <v/>
      </c>
    </row>
    <row r="752" spans="1:33" s="72" customFormat="1" ht="15.75" x14ac:dyDescent="0.2">
      <c r="A752" s="67"/>
      <c r="B752" s="76">
        <f>COUNTIF($F$6:$F752,$F752)</f>
        <v>0</v>
      </c>
      <c r="C752" s="76" t="str">
        <f t="shared" si="109"/>
        <v>0</v>
      </c>
      <c r="D752" s="76">
        <f>COUNTIF($H$6:$H752,$H752)</f>
        <v>0</v>
      </c>
      <c r="E752" s="76" t="str">
        <f t="shared" si="114"/>
        <v>0</v>
      </c>
      <c r="F752" s="2"/>
      <c r="G752" s="22"/>
      <c r="H752" s="2"/>
      <c r="I752" s="3"/>
      <c r="J752" s="2"/>
      <c r="K752" s="2"/>
      <c r="L752" s="4"/>
      <c r="M752" s="4"/>
      <c r="N752" s="4"/>
      <c r="O752" s="2"/>
      <c r="P752" s="2"/>
      <c r="Q752" s="4"/>
      <c r="R752" s="102"/>
      <c r="S752" s="102"/>
      <c r="T752" s="3"/>
      <c r="U752" s="3"/>
      <c r="V752" s="3"/>
      <c r="W752" s="3"/>
      <c r="X752" s="80" t="str">
        <f t="shared" si="115"/>
        <v/>
      </c>
      <c r="Y752" s="80" t="str">
        <f t="shared" si="116"/>
        <v/>
      </c>
      <c r="Z752" s="2"/>
      <c r="AA752" s="77" t="str">
        <f t="shared" si="117"/>
        <v/>
      </c>
      <c r="AB752" s="77" t="str">
        <f t="shared" si="110"/>
        <v/>
      </c>
      <c r="AC752" s="77" t="str">
        <f>IFERROR(VLOOKUP(IF($P752="","",MONTH($I752)),List!$I:$J,2,0),"")</f>
        <v/>
      </c>
      <c r="AD752" s="77" t="str">
        <f>IFERROR(VLOOKUP(F752,List!$D:$E,2,0),"")</f>
        <v/>
      </c>
      <c r="AE752" s="78">
        <f t="shared" si="111"/>
        <v>0</v>
      </c>
      <c r="AF752" s="77" t="str">
        <f t="shared" si="112"/>
        <v/>
      </c>
      <c r="AG752" s="77" t="str">
        <f t="shared" si="113"/>
        <v/>
      </c>
    </row>
    <row r="753" spans="1:33" s="72" customFormat="1" ht="15.75" x14ac:dyDescent="0.2">
      <c r="A753" s="67"/>
      <c r="B753" s="76">
        <f>COUNTIF($F$6:$F753,$F753)</f>
        <v>0</v>
      </c>
      <c r="C753" s="76" t="str">
        <f t="shared" si="109"/>
        <v>0</v>
      </c>
      <c r="D753" s="76">
        <f>COUNTIF($H$6:$H753,$H753)</f>
        <v>0</v>
      </c>
      <c r="E753" s="76" t="str">
        <f t="shared" si="114"/>
        <v>0</v>
      </c>
      <c r="F753" s="2"/>
      <c r="G753" s="22"/>
      <c r="H753" s="2"/>
      <c r="I753" s="3"/>
      <c r="J753" s="2"/>
      <c r="K753" s="2"/>
      <c r="L753" s="4"/>
      <c r="M753" s="4"/>
      <c r="N753" s="4"/>
      <c r="O753" s="2"/>
      <c r="P753" s="2"/>
      <c r="Q753" s="4"/>
      <c r="R753" s="102"/>
      <c r="S753" s="102"/>
      <c r="T753" s="3"/>
      <c r="U753" s="3"/>
      <c r="V753" s="3"/>
      <c r="W753" s="3"/>
      <c r="X753" s="80" t="str">
        <f t="shared" si="115"/>
        <v/>
      </c>
      <c r="Y753" s="80" t="str">
        <f t="shared" si="116"/>
        <v/>
      </c>
      <c r="Z753" s="2"/>
      <c r="AA753" s="77" t="str">
        <f t="shared" si="117"/>
        <v/>
      </c>
      <c r="AB753" s="77" t="str">
        <f t="shared" si="110"/>
        <v/>
      </c>
      <c r="AC753" s="77" t="str">
        <f>IFERROR(VLOOKUP(IF($P753="","",MONTH($I753)),List!$I:$J,2,0),"")</f>
        <v/>
      </c>
      <c r="AD753" s="77" t="str">
        <f>IFERROR(VLOOKUP(F753,List!$D:$E,2,0),"")</f>
        <v/>
      </c>
      <c r="AE753" s="78">
        <f t="shared" si="111"/>
        <v>0</v>
      </c>
      <c r="AF753" s="77" t="str">
        <f t="shared" si="112"/>
        <v/>
      </c>
      <c r="AG753" s="77" t="str">
        <f t="shared" si="113"/>
        <v/>
      </c>
    </row>
    <row r="754" spans="1:33" s="72" customFormat="1" ht="15.75" x14ac:dyDescent="0.2">
      <c r="A754" s="67"/>
      <c r="B754" s="76">
        <f>COUNTIF($F$6:$F754,$F754)</f>
        <v>0</v>
      </c>
      <c r="C754" s="76" t="str">
        <f t="shared" si="109"/>
        <v>0</v>
      </c>
      <c r="D754" s="76">
        <f>COUNTIF($H$6:$H754,$H754)</f>
        <v>0</v>
      </c>
      <c r="E754" s="76" t="str">
        <f t="shared" si="114"/>
        <v>0</v>
      </c>
      <c r="F754" s="2"/>
      <c r="G754" s="22"/>
      <c r="H754" s="2"/>
      <c r="I754" s="3"/>
      <c r="J754" s="2"/>
      <c r="K754" s="2"/>
      <c r="L754" s="4"/>
      <c r="M754" s="4"/>
      <c r="N754" s="4"/>
      <c r="O754" s="2"/>
      <c r="P754" s="2"/>
      <c r="Q754" s="4"/>
      <c r="R754" s="102"/>
      <c r="S754" s="102"/>
      <c r="T754" s="3"/>
      <c r="U754" s="3"/>
      <c r="V754" s="3"/>
      <c r="W754" s="3"/>
      <c r="X754" s="80" t="str">
        <f t="shared" si="115"/>
        <v/>
      </c>
      <c r="Y754" s="80" t="str">
        <f t="shared" si="116"/>
        <v/>
      </c>
      <c r="Z754" s="2"/>
      <c r="AA754" s="77" t="str">
        <f t="shared" si="117"/>
        <v/>
      </c>
      <c r="AB754" s="77" t="str">
        <f t="shared" si="110"/>
        <v/>
      </c>
      <c r="AC754" s="77" t="str">
        <f>IFERROR(VLOOKUP(IF($P754="","",MONTH($I754)),List!$I:$J,2,0),"")</f>
        <v/>
      </c>
      <c r="AD754" s="77" t="str">
        <f>IFERROR(VLOOKUP(F754,List!$D:$E,2,0),"")</f>
        <v/>
      </c>
      <c r="AE754" s="78">
        <f t="shared" si="111"/>
        <v>0</v>
      </c>
      <c r="AF754" s="77" t="str">
        <f t="shared" si="112"/>
        <v/>
      </c>
      <c r="AG754" s="77" t="str">
        <f t="shared" si="113"/>
        <v/>
      </c>
    </row>
    <row r="755" spans="1:33" s="72" customFormat="1" ht="15.75" x14ac:dyDescent="0.2">
      <c r="A755" s="67"/>
      <c r="B755" s="76">
        <f>COUNTIF($F$6:$F755,$F755)</f>
        <v>0</v>
      </c>
      <c r="C755" s="76" t="str">
        <f t="shared" si="109"/>
        <v>0</v>
      </c>
      <c r="D755" s="76">
        <f>COUNTIF($H$6:$H755,$H755)</f>
        <v>0</v>
      </c>
      <c r="E755" s="76" t="str">
        <f t="shared" si="114"/>
        <v>0</v>
      </c>
      <c r="F755" s="2"/>
      <c r="G755" s="22"/>
      <c r="H755" s="2"/>
      <c r="I755" s="3"/>
      <c r="J755" s="2"/>
      <c r="K755" s="2"/>
      <c r="L755" s="4"/>
      <c r="M755" s="4"/>
      <c r="N755" s="4"/>
      <c r="O755" s="2"/>
      <c r="P755" s="2"/>
      <c r="Q755" s="4"/>
      <c r="R755" s="102"/>
      <c r="S755" s="102"/>
      <c r="T755" s="3"/>
      <c r="U755" s="3"/>
      <c r="V755" s="3"/>
      <c r="W755" s="3"/>
      <c r="X755" s="80" t="str">
        <f t="shared" si="115"/>
        <v/>
      </c>
      <c r="Y755" s="80" t="str">
        <f t="shared" si="116"/>
        <v/>
      </c>
      <c r="Z755" s="2"/>
      <c r="AA755" s="77" t="str">
        <f t="shared" si="117"/>
        <v/>
      </c>
      <c r="AB755" s="77" t="str">
        <f t="shared" si="110"/>
        <v/>
      </c>
      <c r="AC755" s="77" t="str">
        <f>IFERROR(VLOOKUP(IF($P755="","",MONTH($I755)),List!$I:$J,2,0),"")</f>
        <v/>
      </c>
      <c r="AD755" s="77" t="str">
        <f>IFERROR(VLOOKUP(F755,List!$D:$E,2,0),"")</f>
        <v/>
      </c>
      <c r="AE755" s="78">
        <f t="shared" si="111"/>
        <v>0</v>
      </c>
      <c r="AF755" s="77" t="str">
        <f t="shared" si="112"/>
        <v/>
      </c>
      <c r="AG755" s="77" t="str">
        <f t="shared" si="113"/>
        <v/>
      </c>
    </row>
    <row r="756" spans="1:33" s="72" customFormat="1" ht="15.75" x14ac:dyDescent="0.2">
      <c r="A756" s="67"/>
      <c r="B756" s="76">
        <f>COUNTIF($F$6:$F756,$F756)</f>
        <v>0</v>
      </c>
      <c r="C756" s="76" t="str">
        <f t="shared" si="109"/>
        <v>0</v>
      </c>
      <c r="D756" s="76">
        <f>COUNTIF($H$6:$H756,$H756)</f>
        <v>0</v>
      </c>
      <c r="E756" s="76" t="str">
        <f t="shared" si="114"/>
        <v>0</v>
      </c>
      <c r="F756" s="2"/>
      <c r="G756" s="22"/>
      <c r="H756" s="2"/>
      <c r="I756" s="3"/>
      <c r="J756" s="2"/>
      <c r="K756" s="2"/>
      <c r="L756" s="4"/>
      <c r="M756" s="4"/>
      <c r="N756" s="4"/>
      <c r="O756" s="2"/>
      <c r="P756" s="2"/>
      <c r="Q756" s="4"/>
      <c r="R756" s="102"/>
      <c r="S756" s="102"/>
      <c r="T756" s="3"/>
      <c r="U756" s="3"/>
      <c r="V756" s="3"/>
      <c r="W756" s="3"/>
      <c r="X756" s="80" t="str">
        <f t="shared" si="115"/>
        <v/>
      </c>
      <c r="Y756" s="80" t="str">
        <f t="shared" si="116"/>
        <v/>
      </c>
      <c r="Z756" s="2"/>
      <c r="AA756" s="77" t="str">
        <f t="shared" si="117"/>
        <v/>
      </c>
      <c r="AB756" s="77" t="str">
        <f t="shared" si="110"/>
        <v/>
      </c>
      <c r="AC756" s="77" t="str">
        <f>IFERROR(VLOOKUP(IF($P756="","",MONTH($I756)),List!$I:$J,2,0),"")</f>
        <v/>
      </c>
      <c r="AD756" s="77" t="str">
        <f>IFERROR(VLOOKUP(F756,List!$D:$E,2,0),"")</f>
        <v/>
      </c>
      <c r="AE756" s="78">
        <f t="shared" si="111"/>
        <v>0</v>
      </c>
      <c r="AF756" s="77" t="str">
        <f t="shared" si="112"/>
        <v/>
      </c>
      <c r="AG756" s="77" t="str">
        <f t="shared" si="113"/>
        <v/>
      </c>
    </row>
    <row r="757" spans="1:33" s="72" customFormat="1" ht="15.75" x14ac:dyDescent="0.2">
      <c r="A757" s="67"/>
      <c r="B757" s="76">
        <f>COUNTIF($F$6:$F757,$F757)</f>
        <v>0</v>
      </c>
      <c r="C757" s="76" t="str">
        <f t="shared" si="109"/>
        <v>0</v>
      </c>
      <c r="D757" s="76">
        <f>COUNTIF($H$6:$H757,$H757)</f>
        <v>0</v>
      </c>
      <c r="E757" s="76" t="str">
        <f t="shared" si="114"/>
        <v>0</v>
      </c>
      <c r="F757" s="2"/>
      <c r="G757" s="22"/>
      <c r="H757" s="2"/>
      <c r="I757" s="3"/>
      <c r="J757" s="2"/>
      <c r="K757" s="2"/>
      <c r="L757" s="4"/>
      <c r="M757" s="4"/>
      <c r="N757" s="4"/>
      <c r="O757" s="2"/>
      <c r="P757" s="2"/>
      <c r="Q757" s="4"/>
      <c r="R757" s="102"/>
      <c r="S757" s="102"/>
      <c r="T757" s="3"/>
      <c r="U757" s="3"/>
      <c r="V757" s="3"/>
      <c r="W757" s="3"/>
      <c r="X757" s="80" t="str">
        <f t="shared" si="115"/>
        <v/>
      </c>
      <c r="Y757" s="80" t="str">
        <f t="shared" si="116"/>
        <v/>
      </c>
      <c r="Z757" s="2"/>
      <c r="AA757" s="77" t="str">
        <f t="shared" si="117"/>
        <v/>
      </c>
      <c r="AB757" s="77" t="str">
        <f t="shared" si="110"/>
        <v/>
      </c>
      <c r="AC757" s="77" t="str">
        <f>IFERROR(VLOOKUP(IF($P757="","",MONTH($I757)),List!$I:$J,2,0),"")</f>
        <v/>
      </c>
      <c r="AD757" s="77" t="str">
        <f>IFERROR(VLOOKUP(F757,List!$D:$E,2,0),"")</f>
        <v/>
      </c>
      <c r="AE757" s="78">
        <f t="shared" si="111"/>
        <v>0</v>
      </c>
      <c r="AF757" s="77" t="str">
        <f t="shared" si="112"/>
        <v/>
      </c>
      <c r="AG757" s="77" t="str">
        <f t="shared" si="113"/>
        <v/>
      </c>
    </row>
    <row r="758" spans="1:33" s="72" customFormat="1" ht="15.75" x14ac:dyDescent="0.2">
      <c r="A758" s="67"/>
      <c r="B758" s="76">
        <f>COUNTIF($F$6:$F758,$F758)</f>
        <v>0</v>
      </c>
      <c r="C758" s="76" t="str">
        <f t="shared" si="109"/>
        <v>0</v>
      </c>
      <c r="D758" s="76">
        <f>COUNTIF($H$6:$H758,$H758)</f>
        <v>0</v>
      </c>
      <c r="E758" s="76" t="str">
        <f t="shared" si="114"/>
        <v>0</v>
      </c>
      <c r="F758" s="2"/>
      <c r="G758" s="22"/>
      <c r="H758" s="2"/>
      <c r="I758" s="3"/>
      <c r="J758" s="2"/>
      <c r="K758" s="2"/>
      <c r="L758" s="4"/>
      <c r="M758" s="4"/>
      <c r="N758" s="4"/>
      <c r="O758" s="2"/>
      <c r="P758" s="2"/>
      <c r="Q758" s="4"/>
      <c r="R758" s="102"/>
      <c r="S758" s="102"/>
      <c r="T758" s="3"/>
      <c r="U758" s="3"/>
      <c r="V758" s="3"/>
      <c r="W758" s="3"/>
      <c r="X758" s="80" t="str">
        <f t="shared" si="115"/>
        <v/>
      </c>
      <c r="Y758" s="80" t="str">
        <f t="shared" si="116"/>
        <v/>
      </c>
      <c r="Z758" s="2"/>
      <c r="AA758" s="77" t="str">
        <f t="shared" si="117"/>
        <v/>
      </c>
      <c r="AB758" s="77" t="str">
        <f t="shared" si="110"/>
        <v/>
      </c>
      <c r="AC758" s="77" t="str">
        <f>IFERROR(VLOOKUP(IF($P758="","",MONTH($I758)),List!$I:$J,2,0),"")</f>
        <v/>
      </c>
      <c r="AD758" s="77" t="str">
        <f>IFERROR(VLOOKUP(F758,List!$D:$E,2,0),"")</f>
        <v/>
      </c>
      <c r="AE758" s="78">
        <f t="shared" si="111"/>
        <v>0</v>
      </c>
      <c r="AF758" s="77" t="str">
        <f t="shared" si="112"/>
        <v/>
      </c>
      <c r="AG758" s="77" t="str">
        <f t="shared" si="113"/>
        <v/>
      </c>
    </row>
    <row r="759" spans="1:33" s="72" customFormat="1" ht="15.75" x14ac:dyDescent="0.2">
      <c r="A759" s="67"/>
      <c r="B759" s="76">
        <f>COUNTIF($F$6:$F759,$F759)</f>
        <v>0</v>
      </c>
      <c r="C759" s="76" t="str">
        <f t="shared" si="109"/>
        <v>0</v>
      </c>
      <c r="D759" s="76">
        <f>COUNTIF($H$6:$H759,$H759)</f>
        <v>0</v>
      </c>
      <c r="E759" s="76" t="str">
        <f t="shared" si="114"/>
        <v>0</v>
      </c>
      <c r="F759" s="2"/>
      <c r="G759" s="22"/>
      <c r="H759" s="2"/>
      <c r="I759" s="3"/>
      <c r="J759" s="2"/>
      <c r="K759" s="2"/>
      <c r="L759" s="4"/>
      <c r="M759" s="4"/>
      <c r="N759" s="4"/>
      <c r="O759" s="2"/>
      <c r="P759" s="2"/>
      <c r="Q759" s="4"/>
      <c r="R759" s="102"/>
      <c r="S759" s="102"/>
      <c r="T759" s="3"/>
      <c r="U759" s="3"/>
      <c r="V759" s="3"/>
      <c r="W759" s="3"/>
      <c r="X759" s="80" t="str">
        <f t="shared" si="115"/>
        <v/>
      </c>
      <c r="Y759" s="80" t="str">
        <f t="shared" si="116"/>
        <v/>
      </c>
      <c r="Z759" s="2"/>
      <c r="AA759" s="77" t="str">
        <f t="shared" si="117"/>
        <v/>
      </c>
      <c r="AB759" s="77" t="str">
        <f t="shared" si="110"/>
        <v/>
      </c>
      <c r="AC759" s="77" t="str">
        <f>IFERROR(VLOOKUP(IF($P759="","",MONTH($I759)),List!$I:$J,2,0),"")</f>
        <v/>
      </c>
      <c r="AD759" s="77" t="str">
        <f>IFERROR(VLOOKUP(F759,List!$D:$E,2,0),"")</f>
        <v/>
      </c>
      <c r="AE759" s="78">
        <f t="shared" si="111"/>
        <v>0</v>
      </c>
      <c r="AF759" s="77" t="str">
        <f t="shared" si="112"/>
        <v/>
      </c>
      <c r="AG759" s="77" t="str">
        <f t="shared" si="113"/>
        <v/>
      </c>
    </row>
    <row r="760" spans="1:33" s="72" customFormat="1" ht="15.75" x14ac:dyDescent="0.2">
      <c r="A760" s="67"/>
      <c r="B760" s="76">
        <f>COUNTIF($F$6:$F760,$F760)</f>
        <v>0</v>
      </c>
      <c r="C760" s="76" t="str">
        <f t="shared" si="109"/>
        <v>0</v>
      </c>
      <c r="D760" s="76">
        <f>COUNTIF($H$6:$H760,$H760)</f>
        <v>0</v>
      </c>
      <c r="E760" s="76" t="str">
        <f t="shared" si="114"/>
        <v>0</v>
      </c>
      <c r="F760" s="2"/>
      <c r="G760" s="22"/>
      <c r="H760" s="2"/>
      <c r="I760" s="3"/>
      <c r="J760" s="2"/>
      <c r="K760" s="2"/>
      <c r="L760" s="4"/>
      <c r="M760" s="4"/>
      <c r="N760" s="4"/>
      <c r="O760" s="2"/>
      <c r="P760" s="2"/>
      <c r="Q760" s="4"/>
      <c r="R760" s="102"/>
      <c r="S760" s="102"/>
      <c r="T760" s="3"/>
      <c r="U760" s="3"/>
      <c r="V760" s="3"/>
      <c r="W760" s="3"/>
      <c r="X760" s="80" t="str">
        <f t="shared" si="115"/>
        <v/>
      </c>
      <c r="Y760" s="80" t="str">
        <f t="shared" si="116"/>
        <v/>
      </c>
      <c r="Z760" s="2"/>
      <c r="AA760" s="77" t="str">
        <f t="shared" si="117"/>
        <v/>
      </c>
      <c r="AB760" s="77" t="str">
        <f t="shared" si="110"/>
        <v/>
      </c>
      <c r="AC760" s="77" t="str">
        <f>IFERROR(VLOOKUP(IF($P760="","",MONTH($I760)),List!$I:$J,2,0),"")</f>
        <v/>
      </c>
      <c r="AD760" s="77" t="str">
        <f>IFERROR(VLOOKUP(F760,List!$D:$E,2,0),"")</f>
        <v/>
      </c>
      <c r="AE760" s="78">
        <f t="shared" si="111"/>
        <v>0</v>
      </c>
      <c r="AF760" s="77" t="str">
        <f t="shared" si="112"/>
        <v/>
      </c>
      <c r="AG760" s="77" t="str">
        <f t="shared" si="113"/>
        <v/>
      </c>
    </row>
    <row r="761" spans="1:33" s="72" customFormat="1" ht="15.75" x14ac:dyDescent="0.2">
      <c r="A761" s="67"/>
      <c r="B761" s="76">
        <f>COUNTIF($F$6:$F761,$F761)</f>
        <v>0</v>
      </c>
      <c r="C761" s="76" t="str">
        <f t="shared" si="109"/>
        <v>0</v>
      </c>
      <c r="D761" s="76">
        <f>COUNTIF($H$6:$H761,$H761)</f>
        <v>0</v>
      </c>
      <c r="E761" s="76" t="str">
        <f t="shared" si="114"/>
        <v>0</v>
      </c>
      <c r="F761" s="2"/>
      <c r="G761" s="22"/>
      <c r="H761" s="2"/>
      <c r="I761" s="3"/>
      <c r="J761" s="2"/>
      <c r="K761" s="2"/>
      <c r="L761" s="4"/>
      <c r="M761" s="4"/>
      <c r="N761" s="4"/>
      <c r="O761" s="2"/>
      <c r="P761" s="2"/>
      <c r="Q761" s="4"/>
      <c r="R761" s="102"/>
      <c r="S761" s="102"/>
      <c r="T761" s="3"/>
      <c r="U761" s="3"/>
      <c r="V761" s="3"/>
      <c r="W761" s="3"/>
      <c r="X761" s="80" t="str">
        <f t="shared" si="115"/>
        <v/>
      </c>
      <c r="Y761" s="80" t="str">
        <f t="shared" si="116"/>
        <v/>
      </c>
      <c r="Z761" s="2"/>
      <c r="AA761" s="77" t="str">
        <f t="shared" si="117"/>
        <v/>
      </c>
      <c r="AB761" s="77" t="str">
        <f t="shared" si="110"/>
        <v/>
      </c>
      <c r="AC761" s="77" t="str">
        <f>IFERROR(VLOOKUP(IF($P761="","",MONTH($I761)),List!$I:$J,2,0),"")</f>
        <v/>
      </c>
      <c r="AD761" s="77" t="str">
        <f>IFERROR(VLOOKUP(F761,List!$D:$E,2,0),"")</f>
        <v/>
      </c>
      <c r="AE761" s="78">
        <f t="shared" si="111"/>
        <v>0</v>
      </c>
      <c r="AF761" s="77" t="str">
        <f t="shared" si="112"/>
        <v/>
      </c>
      <c r="AG761" s="77" t="str">
        <f t="shared" si="113"/>
        <v/>
      </c>
    </row>
    <row r="762" spans="1:33" s="72" customFormat="1" ht="15.75" x14ac:dyDescent="0.2">
      <c r="A762" s="67"/>
      <c r="B762" s="76">
        <f>COUNTIF($F$6:$F762,$F762)</f>
        <v>0</v>
      </c>
      <c r="C762" s="76" t="str">
        <f t="shared" si="109"/>
        <v>0</v>
      </c>
      <c r="D762" s="76">
        <f>COUNTIF($H$6:$H762,$H762)</f>
        <v>0</v>
      </c>
      <c r="E762" s="76" t="str">
        <f t="shared" si="114"/>
        <v>0</v>
      </c>
      <c r="F762" s="2"/>
      <c r="G762" s="22"/>
      <c r="H762" s="2"/>
      <c r="I762" s="3"/>
      <c r="J762" s="2"/>
      <c r="K762" s="2"/>
      <c r="L762" s="4"/>
      <c r="M762" s="4"/>
      <c r="N762" s="4"/>
      <c r="O762" s="2"/>
      <c r="P762" s="2"/>
      <c r="Q762" s="4"/>
      <c r="R762" s="102"/>
      <c r="S762" s="102"/>
      <c r="T762" s="3"/>
      <c r="U762" s="3"/>
      <c r="V762" s="3"/>
      <c r="W762" s="3"/>
      <c r="X762" s="80" t="str">
        <f t="shared" si="115"/>
        <v/>
      </c>
      <c r="Y762" s="80" t="str">
        <f t="shared" si="116"/>
        <v/>
      </c>
      <c r="Z762" s="2"/>
      <c r="AA762" s="77" t="str">
        <f t="shared" si="117"/>
        <v/>
      </c>
      <c r="AB762" s="77" t="str">
        <f t="shared" si="110"/>
        <v/>
      </c>
      <c r="AC762" s="77" t="str">
        <f>IFERROR(VLOOKUP(IF($P762="","",MONTH($I762)),List!$I:$J,2,0),"")</f>
        <v/>
      </c>
      <c r="AD762" s="77" t="str">
        <f>IFERROR(VLOOKUP(F762,List!$D:$E,2,0),"")</f>
        <v/>
      </c>
      <c r="AE762" s="78">
        <f t="shared" si="111"/>
        <v>0</v>
      </c>
      <c r="AF762" s="77" t="str">
        <f t="shared" si="112"/>
        <v/>
      </c>
      <c r="AG762" s="77" t="str">
        <f t="shared" si="113"/>
        <v/>
      </c>
    </row>
    <row r="763" spans="1:33" s="72" customFormat="1" ht="15.75" x14ac:dyDescent="0.2">
      <c r="A763" s="67"/>
      <c r="B763" s="76">
        <f>COUNTIF($F$6:$F763,$F763)</f>
        <v>0</v>
      </c>
      <c r="C763" s="76" t="str">
        <f t="shared" si="109"/>
        <v>0</v>
      </c>
      <c r="D763" s="76">
        <f>COUNTIF($H$6:$H763,$H763)</f>
        <v>0</v>
      </c>
      <c r="E763" s="76" t="str">
        <f t="shared" si="114"/>
        <v>0</v>
      </c>
      <c r="F763" s="2"/>
      <c r="G763" s="22"/>
      <c r="H763" s="2"/>
      <c r="I763" s="3"/>
      <c r="J763" s="2"/>
      <c r="K763" s="2"/>
      <c r="L763" s="4"/>
      <c r="M763" s="4"/>
      <c r="N763" s="4"/>
      <c r="O763" s="2"/>
      <c r="P763" s="2"/>
      <c r="Q763" s="4"/>
      <c r="R763" s="102"/>
      <c r="S763" s="102"/>
      <c r="T763" s="3"/>
      <c r="U763" s="3"/>
      <c r="V763" s="3"/>
      <c r="W763" s="3"/>
      <c r="X763" s="80" t="str">
        <f t="shared" si="115"/>
        <v/>
      </c>
      <c r="Y763" s="80" t="str">
        <f t="shared" si="116"/>
        <v/>
      </c>
      <c r="Z763" s="2"/>
      <c r="AA763" s="77" t="str">
        <f t="shared" si="117"/>
        <v/>
      </c>
      <c r="AB763" s="77" t="str">
        <f t="shared" si="110"/>
        <v/>
      </c>
      <c r="AC763" s="77" t="str">
        <f>IFERROR(VLOOKUP(IF($P763="","",MONTH($I763)),List!$I:$J,2,0),"")</f>
        <v/>
      </c>
      <c r="AD763" s="77" t="str">
        <f>IFERROR(VLOOKUP(F763,List!$D:$E,2,0),"")</f>
        <v/>
      </c>
      <c r="AE763" s="78">
        <f t="shared" si="111"/>
        <v>0</v>
      </c>
      <c r="AF763" s="77" t="str">
        <f t="shared" si="112"/>
        <v/>
      </c>
      <c r="AG763" s="77" t="str">
        <f t="shared" si="113"/>
        <v/>
      </c>
    </row>
    <row r="764" spans="1:33" s="72" customFormat="1" ht="15.75" x14ac:dyDescent="0.2">
      <c r="A764" s="67"/>
      <c r="B764" s="76">
        <f>COUNTIF($F$6:$F764,$F764)</f>
        <v>0</v>
      </c>
      <c r="C764" s="76" t="str">
        <f t="shared" si="109"/>
        <v>0</v>
      </c>
      <c r="D764" s="76">
        <f>COUNTIF($H$6:$H764,$H764)</f>
        <v>0</v>
      </c>
      <c r="E764" s="76" t="str">
        <f t="shared" si="114"/>
        <v>0</v>
      </c>
      <c r="F764" s="2"/>
      <c r="G764" s="22"/>
      <c r="H764" s="2"/>
      <c r="I764" s="3"/>
      <c r="J764" s="2"/>
      <c r="K764" s="2"/>
      <c r="L764" s="4"/>
      <c r="M764" s="4"/>
      <c r="N764" s="4"/>
      <c r="O764" s="2"/>
      <c r="P764" s="2"/>
      <c r="Q764" s="4"/>
      <c r="R764" s="102"/>
      <c r="S764" s="102"/>
      <c r="T764" s="3"/>
      <c r="U764" s="3"/>
      <c r="V764" s="3"/>
      <c r="W764" s="3"/>
      <c r="X764" s="80" t="str">
        <f t="shared" si="115"/>
        <v/>
      </c>
      <c r="Y764" s="80" t="str">
        <f t="shared" si="116"/>
        <v/>
      </c>
      <c r="Z764" s="2"/>
      <c r="AA764" s="77" t="str">
        <f t="shared" si="117"/>
        <v/>
      </c>
      <c r="AB764" s="77" t="str">
        <f t="shared" si="110"/>
        <v/>
      </c>
      <c r="AC764" s="77" t="str">
        <f>IFERROR(VLOOKUP(IF($P764="","",MONTH($I764)),List!$I:$J,2,0),"")</f>
        <v/>
      </c>
      <c r="AD764" s="77" t="str">
        <f>IFERROR(VLOOKUP(F764,List!$D:$E,2,0),"")</f>
        <v/>
      </c>
      <c r="AE764" s="78">
        <f t="shared" si="111"/>
        <v>0</v>
      </c>
      <c r="AF764" s="77" t="str">
        <f t="shared" si="112"/>
        <v/>
      </c>
      <c r="AG764" s="77" t="str">
        <f t="shared" si="113"/>
        <v/>
      </c>
    </row>
    <row r="765" spans="1:33" s="72" customFormat="1" ht="15.75" x14ac:dyDescent="0.2">
      <c r="A765" s="67"/>
      <c r="B765" s="76">
        <f>COUNTIF($F$6:$F765,$F765)</f>
        <v>0</v>
      </c>
      <c r="C765" s="76" t="str">
        <f t="shared" si="109"/>
        <v>0</v>
      </c>
      <c r="D765" s="76">
        <f>COUNTIF($H$6:$H765,$H765)</f>
        <v>0</v>
      </c>
      <c r="E765" s="76" t="str">
        <f t="shared" si="114"/>
        <v>0</v>
      </c>
      <c r="F765" s="2"/>
      <c r="G765" s="22"/>
      <c r="H765" s="2"/>
      <c r="I765" s="3"/>
      <c r="J765" s="2"/>
      <c r="K765" s="2"/>
      <c r="L765" s="4"/>
      <c r="M765" s="4"/>
      <c r="N765" s="4"/>
      <c r="O765" s="2"/>
      <c r="P765" s="2"/>
      <c r="Q765" s="4"/>
      <c r="R765" s="102"/>
      <c r="S765" s="102"/>
      <c r="T765" s="3"/>
      <c r="U765" s="3"/>
      <c r="V765" s="3"/>
      <c r="W765" s="3"/>
      <c r="X765" s="80" t="str">
        <f t="shared" si="115"/>
        <v/>
      </c>
      <c r="Y765" s="80" t="str">
        <f t="shared" si="116"/>
        <v/>
      </c>
      <c r="Z765" s="2"/>
      <c r="AA765" s="77" t="str">
        <f t="shared" si="117"/>
        <v/>
      </c>
      <c r="AB765" s="77" t="str">
        <f t="shared" si="110"/>
        <v/>
      </c>
      <c r="AC765" s="77" t="str">
        <f>IFERROR(VLOOKUP(IF($P765="","",MONTH($I765)),List!$I:$J,2,0),"")</f>
        <v/>
      </c>
      <c r="AD765" s="77" t="str">
        <f>IFERROR(VLOOKUP(F765,List!$D:$E,2,0),"")</f>
        <v/>
      </c>
      <c r="AE765" s="78">
        <f t="shared" si="111"/>
        <v>0</v>
      </c>
      <c r="AF765" s="77" t="str">
        <f t="shared" si="112"/>
        <v/>
      </c>
      <c r="AG765" s="77" t="str">
        <f t="shared" si="113"/>
        <v/>
      </c>
    </row>
    <row r="766" spans="1:33" s="72" customFormat="1" ht="15.75" x14ac:dyDescent="0.2">
      <c r="A766" s="67"/>
      <c r="B766" s="76">
        <f>COUNTIF($F$6:$F766,$F766)</f>
        <v>0</v>
      </c>
      <c r="C766" s="76" t="str">
        <f t="shared" ref="C766:C997" si="118">$B766&amp;$F766</f>
        <v>0</v>
      </c>
      <c r="D766" s="76">
        <f>COUNTIF($H$6:$H766,$H766)</f>
        <v>0</v>
      </c>
      <c r="E766" s="76" t="str">
        <f t="shared" si="114"/>
        <v>0</v>
      </c>
      <c r="F766" s="2"/>
      <c r="G766" s="22"/>
      <c r="H766" s="2"/>
      <c r="I766" s="3"/>
      <c r="J766" s="2"/>
      <c r="K766" s="2"/>
      <c r="L766" s="4"/>
      <c r="M766" s="4"/>
      <c r="N766" s="4"/>
      <c r="O766" s="2"/>
      <c r="P766" s="2"/>
      <c r="Q766" s="4"/>
      <c r="R766" s="102"/>
      <c r="S766" s="102"/>
      <c r="T766" s="3"/>
      <c r="U766" s="3"/>
      <c r="V766" s="3"/>
      <c r="W766" s="3"/>
      <c r="X766" s="80" t="str">
        <f t="shared" si="115"/>
        <v/>
      </c>
      <c r="Y766" s="80" t="str">
        <f t="shared" si="116"/>
        <v/>
      </c>
      <c r="Z766" s="2"/>
      <c r="AA766" s="77" t="str">
        <f t="shared" si="117"/>
        <v/>
      </c>
      <c r="AB766" s="77" t="str">
        <f t="shared" ref="AB766:AB997" si="119">IF($P766="","",YEAR($I766))</f>
        <v/>
      </c>
      <c r="AC766" s="77" t="str">
        <f>IFERROR(VLOOKUP(IF($P766="","",MONTH($I766)),List!$I:$J,2,0),"")</f>
        <v/>
      </c>
      <c r="AD766" s="77" t="str">
        <f>IFERROR(VLOOKUP(F766,List!$D:$E,2,0),"")</f>
        <v/>
      </c>
      <c r="AE766" s="78">
        <f t="shared" ref="AE766:AE829" si="120">IF($AA766="Close",IF(COUNTA($T766:$V766)=1,1,IF(COUNTA($T766:$V766)=2,0.5,0%)),0)</f>
        <v>0</v>
      </c>
      <c r="AF766" s="77" t="str">
        <f t="shared" ref="AF766:AF996" si="121">IF(AC766="","","All")</f>
        <v/>
      </c>
      <c r="AG766" s="77" t="str">
        <f t="shared" ref="AG766:AG829" si="122">IF(W766="","",IF(AA766="Close",IF(COUNTA($T766:$V766)=1,"Open (Progress)",IF(COUNTA($T766:$V766)=2,"Reschedule 1x",IF(COUNTA($T766:$V766)=3,"Reschedule 2x","")))))</f>
        <v/>
      </c>
    </row>
    <row r="767" spans="1:33" s="72" customFormat="1" ht="15.75" x14ac:dyDescent="0.2">
      <c r="A767" s="67"/>
      <c r="B767" s="76">
        <f>COUNTIF($F$6:$F767,$F767)</f>
        <v>0</v>
      </c>
      <c r="C767" s="76" t="str">
        <f t="shared" si="118"/>
        <v>0</v>
      </c>
      <c r="D767" s="76">
        <f>COUNTIF($H$6:$H767,$H767)</f>
        <v>0</v>
      </c>
      <c r="E767" s="76" t="str">
        <f t="shared" ref="E767:E997" si="123">$D767&amp;$H767</f>
        <v>0</v>
      </c>
      <c r="F767" s="2"/>
      <c r="G767" s="22"/>
      <c r="H767" s="2"/>
      <c r="I767" s="3"/>
      <c r="J767" s="2"/>
      <c r="K767" s="2"/>
      <c r="L767" s="4"/>
      <c r="M767" s="4"/>
      <c r="N767" s="4"/>
      <c r="O767" s="2"/>
      <c r="P767" s="2"/>
      <c r="Q767" s="4"/>
      <c r="R767" s="102"/>
      <c r="S767" s="102"/>
      <c r="T767" s="3"/>
      <c r="U767" s="3"/>
      <c r="V767" s="3"/>
      <c r="W767" s="3"/>
      <c r="X767" s="80" t="str">
        <f t="shared" si="115"/>
        <v/>
      </c>
      <c r="Y767" s="80" t="str">
        <f t="shared" si="116"/>
        <v/>
      </c>
      <c r="Z767" s="2"/>
      <c r="AA767" s="77" t="str">
        <f t="shared" si="117"/>
        <v/>
      </c>
      <c r="AB767" s="77" t="str">
        <f t="shared" si="119"/>
        <v/>
      </c>
      <c r="AC767" s="77" t="str">
        <f>IFERROR(VLOOKUP(IF($P767="","",MONTH($I767)),List!$I:$J,2,0),"")</f>
        <v/>
      </c>
      <c r="AD767" s="77" t="str">
        <f>IFERROR(VLOOKUP(F767,List!$D:$E,2,0),"")</f>
        <v/>
      </c>
      <c r="AE767" s="78">
        <f t="shared" si="120"/>
        <v>0</v>
      </c>
      <c r="AF767" s="77" t="str">
        <f t="shared" si="121"/>
        <v/>
      </c>
      <c r="AG767" s="77" t="str">
        <f t="shared" si="122"/>
        <v/>
      </c>
    </row>
    <row r="768" spans="1:33" s="72" customFormat="1" ht="15.75" x14ac:dyDescent="0.2">
      <c r="A768" s="67"/>
      <c r="B768" s="76">
        <f>COUNTIF($F$6:$F768,$F768)</f>
        <v>0</v>
      </c>
      <c r="C768" s="76" t="str">
        <f t="shared" si="118"/>
        <v>0</v>
      </c>
      <c r="D768" s="76">
        <f>COUNTIF($H$6:$H768,$H768)</f>
        <v>0</v>
      </c>
      <c r="E768" s="76" t="str">
        <f t="shared" si="123"/>
        <v>0</v>
      </c>
      <c r="F768" s="2"/>
      <c r="G768" s="22"/>
      <c r="H768" s="2"/>
      <c r="I768" s="3"/>
      <c r="J768" s="2"/>
      <c r="K768" s="2"/>
      <c r="L768" s="4"/>
      <c r="M768" s="4"/>
      <c r="N768" s="4"/>
      <c r="O768" s="2"/>
      <c r="P768" s="2"/>
      <c r="Q768" s="4"/>
      <c r="R768" s="102"/>
      <c r="S768" s="102"/>
      <c r="T768" s="3"/>
      <c r="U768" s="3"/>
      <c r="V768" s="3"/>
      <c r="W768" s="3"/>
      <c r="X768" s="80" t="str">
        <f t="shared" si="115"/>
        <v/>
      </c>
      <c r="Y768" s="80" t="str">
        <f t="shared" si="116"/>
        <v/>
      </c>
      <c r="Z768" s="2"/>
      <c r="AA768" s="77" t="str">
        <f t="shared" si="117"/>
        <v/>
      </c>
      <c r="AB768" s="77" t="str">
        <f t="shared" si="119"/>
        <v/>
      </c>
      <c r="AC768" s="77" t="str">
        <f>IFERROR(VLOOKUP(IF($P768="","",MONTH($I768)),List!$I:$J,2,0),"")</f>
        <v/>
      </c>
      <c r="AD768" s="77" t="str">
        <f>IFERROR(VLOOKUP(F768,List!$D:$E,2,0),"")</f>
        <v/>
      </c>
      <c r="AE768" s="78">
        <f t="shared" si="120"/>
        <v>0</v>
      </c>
      <c r="AF768" s="77" t="str">
        <f t="shared" si="121"/>
        <v/>
      </c>
      <c r="AG768" s="77" t="str">
        <f t="shared" si="122"/>
        <v/>
      </c>
    </row>
    <row r="769" spans="1:33" s="72" customFormat="1" ht="15.75" x14ac:dyDescent="0.2">
      <c r="A769" s="67"/>
      <c r="B769" s="76">
        <f>COUNTIF($F$6:$F769,$F769)</f>
        <v>0</v>
      </c>
      <c r="C769" s="76" t="str">
        <f t="shared" si="118"/>
        <v>0</v>
      </c>
      <c r="D769" s="76">
        <f>COUNTIF($H$6:$H769,$H769)</f>
        <v>0</v>
      </c>
      <c r="E769" s="76" t="str">
        <f t="shared" si="123"/>
        <v>0</v>
      </c>
      <c r="F769" s="2"/>
      <c r="G769" s="22"/>
      <c r="H769" s="2"/>
      <c r="I769" s="3"/>
      <c r="J769" s="2"/>
      <c r="K769" s="2"/>
      <c r="L769" s="4"/>
      <c r="M769" s="4"/>
      <c r="N769" s="4"/>
      <c r="O769" s="2"/>
      <c r="P769" s="2"/>
      <c r="Q769" s="4"/>
      <c r="R769" s="102"/>
      <c r="S769" s="102"/>
      <c r="T769" s="3"/>
      <c r="U769" s="3"/>
      <c r="V769" s="3"/>
      <c r="W769" s="3"/>
      <c r="X769" s="80" t="str">
        <f t="shared" si="115"/>
        <v/>
      </c>
      <c r="Y769" s="80" t="str">
        <f t="shared" si="116"/>
        <v/>
      </c>
      <c r="Z769" s="2"/>
      <c r="AA769" s="77" t="str">
        <f t="shared" si="117"/>
        <v/>
      </c>
      <c r="AB769" s="77" t="str">
        <f t="shared" si="119"/>
        <v/>
      </c>
      <c r="AC769" s="77" t="str">
        <f>IFERROR(VLOOKUP(IF($P769="","",MONTH($I769)),List!$I:$J,2,0),"")</f>
        <v/>
      </c>
      <c r="AD769" s="77" t="str">
        <f>IFERROR(VLOOKUP(F769,List!$D:$E,2,0),"")</f>
        <v/>
      </c>
      <c r="AE769" s="78">
        <f t="shared" si="120"/>
        <v>0</v>
      </c>
      <c r="AF769" s="77" t="str">
        <f t="shared" si="121"/>
        <v/>
      </c>
      <c r="AG769" s="77" t="str">
        <f t="shared" si="122"/>
        <v/>
      </c>
    </row>
    <row r="770" spans="1:33" s="72" customFormat="1" ht="15.75" x14ac:dyDescent="0.2">
      <c r="A770" s="67"/>
      <c r="B770" s="76">
        <f>COUNTIF($F$6:$F770,$F770)</f>
        <v>0</v>
      </c>
      <c r="C770" s="76" t="str">
        <f t="shared" si="118"/>
        <v>0</v>
      </c>
      <c r="D770" s="76">
        <f>COUNTIF($H$6:$H770,$H770)</f>
        <v>0</v>
      </c>
      <c r="E770" s="76" t="str">
        <f t="shared" si="123"/>
        <v>0</v>
      </c>
      <c r="F770" s="2"/>
      <c r="G770" s="22"/>
      <c r="H770" s="2"/>
      <c r="I770" s="3"/>
      <c r="J770" s="2"/>
      <c r="K770" s="2"/>
      <c r="L770" s="4"/>
      <c r="M770" s="4"/>
      <c r="N770" s="4"/>
      <c r="O770" s="2"/>
      <c r="P770" s="2"/>
      <c r="Q770" s="4"/>
      <c r="R770" s="102"/>
      <c r="S770" s="102"/>
      <c r="T770" s="3"/>
      <c r="U770" s="3"/>
      <c r="V770" s="3"/>
      <c r="W770" s="3"/>
      <c r="X770" s="80" t="str">
        <f t="shared" si="115"/>
        <v/>
      </c>
      <c r="Y770" s="80" t="str">
        <f t="shared" si="116"/>
        <v/>
      </c>
      <c r="Z770" s="2"/>
      <c r="AA770" s="77" t="str">
        <f t="shared" si="117"/>
        <v/>
      </c>
      <c r="AB770" s="77" t="str">
        <f t="shared" si="119"/>
        <v/>
      </c>
      <c r="AC770" s="77" t="str">
        <f>IFERROR(VLOOKUP(IF($P770="","",MONTH($I770)),List!$I:$J,2,0),"")</f>
        <v/>
      </c>
      <c r="AD770" s="77" t="str">
        <f>IFERROR(VLOOKUP(F770,List!$D:$E,2,0),"")</f>
        <v/>
      </c>
      <c r="AE770" s="78">
        <f t="shared" si="120"/>
        <v>0</v>
      </c>
      <c r="AF770" s="77" t="str">
        <f t="shared" si="121"/>
        <v/>
      </c>
      <c r="AG770" s="77" t="str">
        <f t="shared" si="122"/>
        <v/>
      </c>
    </row>
    <row r="771" spans="1:33" s="72" customFormat="1" ht="15.75" x14ac:dyDescent="0.2">
      <c r="A771" s="67"/>
      <c r="B771" s="76">
        <f>COUNTIF($F$6:$F771,$F771)</f>
        <v>0</v>
      </c>
      <c r="C771" s="76" t="str">
        <f t="shared" si="118"/>
        <v>0</v>
      </c>
      <c r="D771" s="76">
        <f>COUNTIF($H$6:$H771,$H771)</f>
        <v>0</v>
      </c>
      <c r="E771" s="76" t="str">
        <f t="shared" si="123"/>
        <v>0</v>
      </c>
      <c r="F771" s="2"/>
      <c r="G771" s="22"/>
      <c r="H771" s="2"/>
      <c r="I771" s="3"/>
      <c r="J771" s="2"/>
      <c r="K771" s="2"/>
      <c r="L771" s="4"/>
      <c r="M771" s="4"/>
      <c r="N771" s="4"/>
      <c r="O771" s="2"/>
      <c r="P771" s="2"/>
      <c r="Q771" s="4"/>
      <c r="R771" s="102"/>
      <c r="S771" s="102"/>
      <c r="T771" s="3"/>
      <c r="U771" s="3"/>
      <c r="V771" s="3"/>
      <c r="W771" s="3"/>
      <c r="X771" s="80" t="str">
        <f t="shared" si="115"/>
        <v/>
      </c>
      <c r="Y771" s="80" t="str">
        <f t="shared" si="116"/>
        <v/>
      </c>
      <c r="Z771" s="2"/>
      <c r="AA771" s="77" t="str">
        <f t="shared" si="117"/>
        <v/>
      </c>
      <c r="AB771" s="77" t="str">
        <f t="shared" si="119"/>
        <v/>
      </c>
      <c r="AC771" s="77" t="str">
        <f>IFERROR(VLOOKUP(IF($P771="","",MONTH($I771)),List!$I:$J,2,0),"")</f>
        <v/>
      </c>
      <c r="AD771" s="77" t="str">
        <f>IFERROR(VLOOKUP(F771,List!$D:$E,2,0),"")</f>
        <v/>
      </c>
      <c r="AE771" s="78">
        <f t="shared" si="120"/>
        <v>0</v>
      </c>
      <c r="AF771" s="77" t="str">
        <f t="shared" si="121"/>
        <v/>
      </c>
      <c r="AG771" s="77" t="str">
        <f t="shared" si="122"/>
        <v/>
      </c>
    </row>
    <row r="772" spans="1:33" s="72" customFormat="1" ht="15.75" x14ac:dyDescent="0.2">
      <c r="A772" s="67"/>
      <c r="B772" s="76">
        <f>COUNTIF($F$6:$F772,$F772)</f>
        <v>0</v>
      </c>
      <c r="C772" s="76" t="str">
        <f t="shared" si="118"/>
        <v>0</v>
      </c>
      <c r="D772" s="76">
        <f>COUNTIF($H$6:$H772,$H772)</f>
        <v>0</v>
      </c>
      <c r="E772" s="76" t="str">
        <f t="shared" si="123"/>
        <v>0</v>
      </c>
      <c r="F772" s="2"/>
      <c r="G772" s="22"/>
      <c r="H772" s="2"/>
      <c r="I772" s="3"/>
      <c r="J772" s="2"/>
      <c r="K772" s="2"/>
      <c r="L772" s="4"/>
      <c r="M772" s="4"/>
      <c r="N772" s="4"/>
      <c r="O772" s="2"/>
      <c r="P772" s="2"/>
      <c r="Q772" s="4"/>
      <c r="R772" s="102"/>
      <c r="S772" s="102"/>
      <c r="T772" s="3"/>
      <c r="U772" s="3"/>
      <c r="V772" s="3"/>
      <c r="W772" s="3"/>
      <c r="X772" s="80" t="str">
        <f t="shared" si="115"/>
        <v/>
      </c>
      <c r="Y772" s="80" t="str">
        <f t="shared" si="116"/>
        <v/>
      </c>
      <c r="Z772" s="2"/>
      <c r="AA772" s="77" t="str">
        <f t="shared" si="117"/>
        <v/>
      </c>
      <c r="AB772" s="77" t="str">
        <f t="shared" si="119"/>
        <v/>
      </c>
      <c r="AC772" s="77" t="str">
        <f>IFERROR(VLOOKUP(IF($P772="","",MONTH($I772)),List!$I:$J,2,0),"")</f>
        <v/>
      </c>
      <c r="AD772" s="77" t="str">
        <f>IFERROR(VLOOKUP(F772,List!$D:$E,2,0),"")</f>
        <v/>
      </c>
      <c r="AE772" s="78">
        <f t="shared" si="120"/>
        <v>0</v>
      </c>
      <c r="AF772" s="77" t="str">
        <f t="shared" si="121"/>
        <v/>
      </c>
      <c r="AG772" s="77" t="str">
        <f t="shared" si="122"/>
        <v/>
      </c>
    </row>
    <row r="773" spans="1:33" s="72" customFormat="1" ht="15.75" x14ac:dyDescent="0.2">
      <c r="A773" s="67"/>
      <c r="B773" s="76">
        <f>COUNTIF($F$6:$F773,$F773)</f>
        <v>0</v>
      </c>
      <c r="C773" s="76" t="str">
        <f t="shared" si="118"/>
        <v>0</v>
      </c>
      <c r="D773" s="76">
        <f>COUNTIF($H$6:$H773,$H773)</f>
        <v>0</v>
      </c>
      <c r="E773" s="76" t="str">
        <f t="shared" si="123"/>
        <v>0</v>
      </c>
      <c r="F773" s="2"/>
      <c r="G773" s="22"/>
      <c r="H773" s="2"/>
      <c r="I773" s="3"/>
      <c r="J773" s="2"/>
      <c r="K773" s="2"/>
      <c r="L773" s="4"/>
      <c r="M773" s="4"/>
      <c r="N773" s="4"/>
      <c r="O773" s="2"/>
      <c r="P773" s="2"/>
      <c r="Q773" s="4"/>
      <c r="R773" s="102"/>
      <c r="S773" s="102"/>
      <c r="T773" s="3"/>
      <c r="U773" s="3"/>
      <c r="V773" s="3"/>
      <c r="W773" s="3"/>
      <c r="X773" s="80" t="str">
        <f t="shared" si="115"/>
        <v/>
      </c>
      <c r="Y773" s="80" t="str">
        <f t="shared" si="116"/>
        <v/>
      </c>
      <c r="Z773" s="2"/>
      <c r="AA773" s="77" t="str">
        <f t="shared" si="117"/>
        <v/>
      </c>
      <c r="AB773" s="77" t="str">
        <f t="shared" si="119"/>
        <v/>
      </c>
      <c r="AC773" s="77" t="str">
        <f>IFERROR(VLOOKUP(IF($P773="","",MONTH($I773)),List!$I:$J,2,0),"")</f>
        <v/>
      </c>
      <c r="AD773" s="77" t="str">
        <f>IFERROR(VLOOKUP(F773,List!$D:$E,2,0),"")</f>
        <v/>
      </c>
      <c r="AE773" s="78">
        <f t="shared" si="120"/>
        <v>0</v>
      </c>
      <c r="AF773" s="77" t="str">
        <f t="shared" si="121"/>
        <v/>
      </c>
      <c r="AG773" s="77" t="str">
        <f t="shared" si="122"/>
        <v/>
      </c>
    </row>
    <row r="774" spans="1:33" s="72" customFormat="1" ht="15.75" x14ac:dyDescent="0.2">
      <c r="A774" s="67"/>
      <c r="B774" s="76">
        <f>COUNTIF($F$6:$F774,$F774)</f>
        <v>0</v>
      </c>
      <c r="C774" s="76" t="str">
        <f t="shared" si="118"/>
        <v>0</v>
      </c>
      <c r="D774" s="76">
        <f>COUNTIF($H$6:$H774,$H774)</f>
        <v>0</v>
      </c>
      <c r="E774" s="76" t="str">
        <f t="shared" si="123"/>
        <v>0</v>
      </c>
      <c r="F774" s="2"/>
      <c r="G774" s="22"/>
      <c r="H774" s="2"/>
      <c r="I774" s="3"/>
      <c r="J774" s="2"/>
      <c r="K774" s="2"/>
      <c r="L774" s="4"/>
      <c r="M774" s="4"/>
      <c r="N774" s="4"/>
      <c r="O774" s="2"/>
      <c r="P774" s="2"/>
      <c r="Q774" s="4"/>
      <c r="R774" s="102"/>
      <c r="S774" s="102"/>
      <c r="T774" s="3"/>
      <c r="U774" s="3"/>
      <c r="V774" s="3"/>
      <c r="W774" s="3"/>
      <c r="X774" s="80" t="str">
        <f t="shared" ref="X774:X837" si="124">IF(W774="","",IF(W774&gt;0,"a",""))</f>
        <v/>
      </c>
      <c r="Y774" s="80" t="str">
        <f t="shared" ref="Y774:Y837" si="125">IF(P774="","",IF(W774&gt;0,"","a"))</f>
        <v/>
      </c>
      <c r="Z774" s="2"/>
      <c r="AA774" s="77" t="str">
        <f t="shared" ref="AA774:AA837" si="126">IF($P774="","",IF(COUNT($T774:$W774)=0,"Belum Ada Tanggal Target",IF(W774&gt;0,"Close",IF(COUNTA($T774:$V774)=1,"Open (Progress)",IF(COUNTA($T774:$V774)=2,"Reschedule 1x",IF(COUNTA($T774:$V774)=3,"Reschedule 2x"))))))</f>
        <v/>
      </c>
      <c r="AB774" s="77" t="str">
        <f t="shared" si="119"/>
        <v/>
      </c>
      <c r="AC774" s="77" t="str">
        <f>IFERROR(VLOOKUP(IF($P774="","",MONTH($I774)),List!$I:$J,2,0),"")</f>
        <v/>
      </c>
      <c r="AD774" s="77" t="str">
        <f>IFERROR(VLOOKUP(F774,List!$D:$E,2,0),"")</f>
        <v/>
      </c>
      <c r="AE774" s="78">
        <f t="shared" si="120"/>
        <v>0</v>
      </c>
      <c r="AF774" s="77" t="str">
        <f t="shared" si="121"/>
        <v/>
      </c>
      <c r="AG774" s="77" t="str">
        <f t="shared" si="122"/>
        <v/>
      </c>
    </row>
    <row r="775" spans="1:33" s="72" customFormat="1" ht="15.75" x14ac:dyDescent="0.2">
      <c r="A775" s="67"/>
      <c r="B775" s="76">
        <f>COUNTIF($F$6:$F775,$F775)</f>
        <v>0</v>
      </c>
      <c r="C775" s="76" t="str">
        <f t="shared" si="118"/>
        <v>0</v>
      </c>
      <c r="D775" s="76">
        <f>COUNTIF($H$6:$H775,$H775)</f>
        <v>0</v>
      </c>
      <c r="E775" s="76" t="str">
        <f t="shared" si="123"/>
        <v>0</v>
      </c>
      <c r="F775" s="2"/>
      <c r="G775" s="22"/>
      <c r="H775" s="2"/>
      <c r="I775" s="3"/>
      <c r="J775" s="2"/>
      <c r="K775" s="2"/>
      <c r="L775" s="4"/>
      <c r="M775" s="4"/>
      <c r="N775" s="4"/>
      <c r="O775" s="2"/>
      <c r="P775" s="2"/>
      <c r="Q775" s="4"/>
      <c r="R775" s="102"/>
      <c r="S775" s="102"/>
      <c r="T775" s="3"/>
      <c r="U775" s="3"/>
      <c r="V775" s="3"/>
      <c r="W775" s="3"/>
      <c r="X775" s="80" t="str">
        <f t="shared" si="124"/>
        <v/>
      </c>
      <c r="Y775" s="80" t="str">
        <f t="shared" si="125"/>
        <v/>
      </c>
      <c r="Z775" s="2"/>
      <c r="AA775" s="77" t="str">
        <f t="shared" si="126"/>
        <v/>
      </c>
      <c r="AB775" s="77" t="str">
        <f t="shared" si="119"/>
        <v/>
      </c>
      <c r="AC775" s="77" t="str">
        <f>IFERROR(VLOOKUP(IF($P775="","",MONTH($I775)),List!$I:$J,2,0),"")</f>
        <v/>
      </c>
      <c r="AD775" s="77" t="str">
        <f>IFERROR(VLOOKUP(F775,List!$D:$E,2,0),"")</f>
        <v/>
      </c>
      <c r="AE775" s="78">
        <f t="shared" si="120"/>
        <v>0</v>
      </c>
      <c r="AF775" s="77" t="str">
        <f t="shared" si="121"/>
        <v/>
      </c>
      <c r="AG775" s="77" t="str">
        <f t="shared" si="122"/>
        <v/>
      </c>
    </row>
    <row r="776" spans="1:33" s="72" customFormat="1" ht="15.75" x14ac:dyDescent="0.2">
      <c r="A776" s="67"/>
      <c r="B776" s="76">
        <f>COUNTIF($F$6:$F776,$F776)</f>
        <v>0</v>
      </c>
      <c r="C776" s="76" t="str">
        <f t="shared" si="118"/>
        <v>0</v>
      </c>
      <c r="D776" s="76">
        <f>COUNTIF($H$6:$H776,$H776)</f>
        <v>0</v>
      </c>
      <c r="E776" s="76" t="str">
        <f t="shared" si="123"/>
        <v>0</v>
      </c>
      <c r="F776" s="2"/>
      <c r="G776" s="22"/>
      <c r="H776" s="2"/>
      <c r="I776" s="3"/>
      <c r="J776" s="2"/>
      <c r="K776" s="2"/>
      <c r="L776" s="4"/>
      <c r="M776" s="4"/>
      <c r="N776" s="4"/>
      <c r="O776" s="2"/>
      <c r="P776" s="2"/>
      <c r="Q776" s="4"/>
      <c r="R776" s="102"/>
      <c r="S776" s="102"/>
      <c r="T776" s="3"/>
      <c r="U776" s="3"/>
      <c r="V776" s="3"/>
      <c r="W776" s="3"/>
      <c r="X776" s="80" t="str">
        <f t="shared" si="124"/>
        <v/>
      </c>
      <c r="Y776" s="80" t="str">
        <f t="shared" si="125"/>
        <v/>
      </c>
      <c r="Z776" s="2"/>
      <c r="AA776" s="77" t="str">
        <f t="shared" si="126"/>
        <v/>
      </c>
      <c r="AB776" s="77" t="str">
        <f t="shared" si="119"/>
        <v/>
      </c>
      <c r="AC776" s="77" t="str">
        <f>IFERROR(VLOOKUP(IF($P776="","",MONTH($I776)),List!$I:$J,2,0),"")</f>
        <v/>
      </c>
      <c r="AD776" s="77" t="str">
        <f>IFERROR(VLOOKUP(F776,List!$D:$E,2,0),"")</f>
        <v/>
      </c>
      <c r="AE776" s="78">
        <f t="shared" si="120"/>
        <v>0</v>
      </c>
      <c r="AF776" s="77" t="str">
        <f t="shared" ref="AF776:AF839" si="127">IF(AC776="","","All")</f>
        <v/>
      </c>
      <c r="AG776" s="77" t="str">
        <f t="shared" si="122"/>
        <v/>
      </c>
    </row>
    <row r="777" spans="1:33" s="72" customFormat="1" ht="15.75" x14ac:dyDescent="0.2">
      <c r="A777" s="67"/>
      <c r="B777" s="76">
        <f>COUNTIF($F$6:$F777,$F777)</f>
        <v>0</v>
      </c>
      <c r="C777" s="76" t="str">
        <f t="shared" si="118"/>
        <v>0</v>
      </c>
      <c r="D777" s="76">
        <f>COUNTIF($H$6:$H777,$H777)</f>
        <v>0</v>
      </c>
      <c r="E777" s="76" t="str">
        <f t="shared" si="123"/>
        <v>0</v>
      </c>
      <c r="F777" s="2"/>
      <c r="G777" s="22"/>
      <c r="H777" s="2"/>
      <c r="I777" s="3"/>
      <c r="J777" s="2"/>
      <c r="K777" s="2"/>
      <c r="L777" s="4"/>
      <c r="M777" s="4"/>
      <c r="N777" s="4"/>
      <c r="O777" s="2"/>
      <c r="P777" s="2"/>
      <c r="Q777" s="4"/>
      <c r="R777" s="102"/>
      <c r="S777" s="102"/>
      <c r="T777" s="3"/>
      <c r="U777" s="3"/>
      <c r="V777" s="3"/>
      <c r="W777" s="3"/>
      <c r="X777" s="80" t="str">
        <f t="shared" si="124"/>
        <v/>
      </c>
      <c r="Y777" s="80" t="str">
        <f t="shared" si="125"/>
        <v/>
      </c>
      <c r="Z777" s="2"/>
      <c r="AA777" s="77" t="str">
        <f t="shared" si="126"/>
        <v/>
      </c>
      <c r="AB777" s="77" t="str">
        <f t="shared" si="119"/>
        <v/>
      </c>
      <c r="AC777" s="77" t="str">
        <f>IFERROR(VLOOKUP(IF($P777="","",MONTH($I777)),List!$I:$J,2,0),"")</f>
        <v/>
      </c>
      <c r="AD777" s="77" t="str">
        <f>IFERROR(VLOOKUP(F777,List!$D:$E,2,0),"")</f>
        <v/>
      </c>
      <c r="AE777" s="78">
        <f t="shared" si="120"/>
        <v>0</v>
      </c>
      <c r="AF777" s="77" t="str">
        <f t="shared" si="127"/>
        <v/>
      </c>
      <c r="AG777" s="77" t="str">
        <f t="shared" si="122"/>
        <v/>
      </c>
    </row>
    <row r="778" spans="1:33" s="72" customFormat="1" ht="15.75" x14ac:dyDescent="0.2">
      <c r="A778" s="67"/>
      <c r="B778" s="76">
        <f>COUNTIF($F$6:$F778,$F778)</f>
        <v>0</v>
      </c>
      <c r="C778" s="76" t="str">
        <f t="shared" si="118"/>
        <v>0</v>
      </c>
      <c r="D778" s="76">
        <f>COUNTIF($H$6:$H778,$H778)</f>
        <v>0</v>
      </c>
      <c r="E778" s="76" t="str">
        <f t="shared" si="123"/>
        <v>0</v>
      </c>
      <c r="F778" s="2"/>
      <c r="G778" s="22"/>
      <c r="H778" s="2"/>
      <c r="I778" s="3"/>
      <c r="J778" s="2"/>
      <c r="K778" s="2"/>
      <c r="L778" s="4"/>
      <c r="M778" s="4"/>
      <c r="N778" s="4"/>
      <c r="O778" s="2"/>
      <c r="P778" s="2"/>
      <c r="Q778" s="4"/>
      <c r="R778" s="102"/>
      <c r="S778" s="102"/>
      <c r="T778" s="3"/>
      <c r="U778" s="3"/>
      <c r="V778" s="3"/>
      <c r="W778" s="3"/>
      <c r="X778" s="80" t="str">
        <f t="shared" si="124"/>
        <v/>
      </c>
      <c r="Y778" s="80" t="str">
        <f t="shared" si="125"/>
        <v/>
      </c>
      <c r="Z778" s="2"/>
      <c r="AA778" s="77" t="str">
        <f t="shared" si="126"/>
        <v/>
      </c>
      <c r="AB778" s="77" t="str">
        <f t="shared" si="119"/>
        <v/>
      </c>
      <c r="AC778" s="77" t="str">
        <f>IFERROR(VLOOKUP(IF($P778="","",MONTH($I778)),List!$I:$J,2,0),"")</f>
        <v/>
      </c>
      <c r="AD778" s="77" t="str">
        <f>IFERROR(VLOOKUP(F778,List!$D:$E,2,0),"")</f>
        <v/>
      </c>
      <c r="AE778" s="78">
        <f t="shared" si="120"/>
        <v>0</v>
      </c>
      <c r="AF778" s="77" t="str">
        <f t="shared" si="127"/>
        <v/>
      </c>
      <c r="AG778" s="77" t="str">
        <f t="shared" si="122"/>
        <v/>
      </c>
    </row>
    <row r="779" spans="1:33" s="72" customFormat="1" ht="15.75" x14ac:dyDescent="0.2">
      <c r="A779" s="67"/>
      <c r="B779" s="76">
        <f>COUNTIF($F$6:$F779,$F779)</f>
        <v>0</v>
      </c>
      <c r="C779" s="76" t="str">
        <f t="shared" si="118"/>
        <v>0</v>
      </c>
      <c r="D779" s="76">
        <f>COUNTIF($H$6:$H779,$H779)</f>
        <v>0</v>
      </c>
      <c r="E779" s="76" t="str">
        <f t="shared" si="123"/>
        <v>0</v>
      </c>
      <c r="F779" s="2"/>
      <c r="G779" s="22"/>
      <c r="H779" s="2"/>
      <c r="I779" s="3"/>
      <c r="J779" s="2"/>
      <c r="K779" s="2"/>
      <c r="L779" s="4"/>
      <c r="M779" s="4"/>
      <c r="N779" s="4"/>
      <c r="O779" s="2"/>
      <c r="P779" s="2"/>
      <c r="Q779" s="4"/>
      <c r="R779" s="102"/>
      <c r="S779" s="102"/>
      <c r="T779" s="3"/>
      <c r="U779" s="3"/>
      <c r="V779" s="3"/>
      <c r="W779" s="3"/>
      <c r="X779" s="80" t="str">
        <f t="shared" si="124"/>
        <v/>
      </c>
      <c r="Y779" s="80" t="str">
        <f t="shared" si="125"/>
        <v/>
      </c>
      <c r="Z779" s="2"/>
      <c r="AA779" s="77" t="str">
        <f t="shared" si="126"/>
        <v/>
      </c>
      <c r="AB779" s="77" t="str">
        <f t="shared" si="119"/>
        <v/>
      </c>
      <c r="AC779" s="77" t="str">
        <f>IFERROR(VLOOKUP(IF($P779="","",MONTH($I779)),List!$I:$J,2,0),"")</f>
        <v/>
      </c>
      <c r="AD779" s="77" t="str">
        <f>IFERROR(VLOOKUP(F779,List!$D:$E,2,0),"")</f>
        <v/>
      </c>
      <c r="AE779" s="78">
        <f t="shared" si="120"/>
        <v>0</v>
      </c>
      <c r="AF779" s="77" t="str">
        <f t="shared" si="127"/>
        <v/>
      </c>
      <c r="AG779" s="77" t="str">
        <f t="shared" si="122"/>
        <v/>
      </c>
    </row>
    <row r="780" spans="1:33" s="72" customFormat="1" ht="15.75" x14ac:dyDescent="0.2">
      <c r="A780" s="67"/>
      <c r="B780" s="76">
        <f>COUNTIF($F$6:$F780,$F780)</f>
        <v>0</v>
      </c>
      <c r="C780" s="76" t="str">
        <f t="shared" si="118"/>
        <v>0</v>
      </c>
      <c r="D780" s="76">
        <f>COUNTIF($H$6:$H780,$H780)</f>
        <v>0</v>
      </c>
      <c r="E780" s="76" t="str">
        <f t="shared" si="123"/>
        <v>0</v>
      </c>
      <c r="F780" s="2"/>
      <c r="G780" s="22"/>
      <c r="H780" s="2"/>
      <c r="I780" s="3"/>
      <c r="J780" s="2"/>
      <c r="K780" s="2"/>
      <c r="L780" s="4"/>
      <c r="M780" s="4"/>
      <c r="N780" s="4"/>
      <c r="O780" s="2"/>
      <c r="P780" s="2"/>
      <c r="Q780" s="4"/>
      <c r="R780" s="102"/>
      <c r="S780" s="102"/>
      <c r="T780" s="3"/>
      <c r="U780" s="3"/>
      <c r="V780" s="3"/>
      <c r="W780" s="3"/>
      <c r="X780" s="80" t="str">
        <f t="shared" si="124"/>
        <v/>
      </c>
      <c r="Y780" s="80" t="str">
        <f t="shared" si="125"/>
        <v/>
      </c>
      <c r="Z780" s="2"/>
      <c r="AA780" s="77" t="str">
        <f t="shared" si="126"/>
        <v/>
      </c>
      <c r="AB780" s="77" t="str">
        <f t="shared" si="119"/>
        <v/>
      </c>
      <c r="AC780" s="77" t="str">
        <f>IFERROR(VLOOKUP(IF($P780="","",MONTH($I780)),List!$I:$J,2,0),"")</f>
        <v/>
      </c>
      <c r="AD780" s="77" t="str">
        <f>IFERROR(VLOOKUP(F780,List!$D:$E,2,0),"")</f>
        <v/>
      </c>
      <c r="AE780" s="78">
        <f t="shared" si="120"/>
        <v>0</v>
      </c>
      <c r="AF780" s="77" t="str">
        <f t="shared" si="127"/>
        <v/>
      </c>
      <c r="AG780" s="77" t="str">
        <f t="shared" si="122"/>
        <v/>
      </c>
    </row>
    <row r="781" spans="1:33" s="72" customFormat="1" ht="15.75" x14ac:dyDescent="0.2">
      <c r="A781" s="67"/>
      <c r="B781" s="76">
        <f>COUNTIF($F$6:$F781,$F781)</f>
        <v>0</v>
      </c>
      <c r="C781" s="76" t="str">
        <f t="shared" si="118"/>
        <v>0</v>
      </c>
      <c r="D781" s="76">
        <f>COUNTIF($H$6:$H781,$H781)</f>
        <v>0</v>
      </c>
      <c r="E781" s="76" t="str">
        <f t="shared" si="123"/>
        <v>0</v>
      </c>
      <c r="F781" s="2"/>
      <c r="G781" s="22"/>
      <c r="H781" s="2"/>
      <c r="I781" s="3"/>
      <c r="J781" s="2"/>
      <c r="K781" s="2"/>
      <c r="L781" s="4"/>
      <c r="M781" s="4"/>
      <c r="N781" s="4"/>
      <c r="O781" s="2"/>
      <c r="P781" s="2"/>
      <c r="Q781" s="4"/>
      <c r="R781" s="102"/>
      <c r="S781" s="102"/>
      <c r="T781" s="3"/>
      <c r="U781" s="3"/>
      <c r="V781" s="3"/>
      <c r="W781" s="3"/>
      <c r="X781" s="80" t="str">
        <f t="shared" si="124"/>
        <v/>
      </c>
      <c r="Y781" s="80" t="str">
        <f t="shared" si="125"/>
        <v/>
      </c>
      <c r="Z781" s="2"/>
      <c r="AA781" s="77" t="str">
        <f t="shared" si="126"/>
        <v/>
      </c>
      <c r="AB781" s="77" t="str">
        <f t="shared" si="119"/>
        <v/>
      </c>
      <c r="AC781" s="77" t="str">
        <f>IFERROR(VLOOKUP(IF($P781="","",MONTH($I781)),List!$I:$J,2,0),"")</f>
        <v/>
      </c>
      <c r="AD781" s="77" t="str">
        <f>IFERROR(VLOOKUP(F781,List!$D:$E,2,0),"")</f>
        <v/>
      </c>
      <c r="AE781" s="78">
        <f t="shared" si="120"/>
        <v>0</v>
      </c>
      <c r="AF781" s="77" t="str">
        <f t="shared" si="127"/>
        <v/>
      </c>
      <c r="AG781" s="77" t="str">
        <f t="shared" si="122"/>
        <v/>
      </c>
    </row>
    <row r="782" spans="1:33" s="72" customFormat="1" ht="15.75" x14ac:dyDescent="0.2">
      <c r="A782" s="67"/>
      <c r="B782" s="76">
        <f>COUNTIF($F$6:$F782,$F782)</f>
        <v>0</v>
      </c>
      <c r="C782" s="76" t="str">
        <f t="shared" si="118"/>
        <v>0</v>
      </c>
      <c r="D782" s="76">
        <f>COUNTIF($H$6:$H782,$H782)</f>
        <v>0</v>
      </c>
      <c r="E782" s="76" t="str">
        <f t="shared" si="123"/>
        <v>0</v>
      </c>
      <c r="F782" s="2"/>
      <c r="G782" s="22"/>
      <c r="H782" s="2"/>
      <c r="I782" s="3"/>
      <c r="J782" s="2"/>
      <c r="K782" s="2"/>
      <c r="L782" s="4"/>
      <c r="M782" s="4"/>
      <c r="N782" s="4"/>
      <c r="O782" s="2"/>
      <c r="P782" s="2"/>
      <c r="Q782" s="4"/>
      <c r="R782" s="102"/>
      <c r="S782" s="102"/>
      <c r="T782" s="3"/>
      <c r="U782" s="3"/>
      <c r="V782" s="3"/>
      <c r="W782" s="3"/>
      <c r="X782" s="80" t="str">
        <f t="shared" si="124"/>
        <v/>
      </c>
      <c r="Y782" s="80" t="str">
        <f t="shared" si="125"/>
        <v/>
      </c>
      <c r="Z782" s="2"/>
      <c r="AA782" s="77" t="str">
        <f t="shared" si="126"/>
        <v/>
      </c>
      <c r="AB782" s="77" t="str">
        <f t="shared" si="119"/>
        <v/>
      </c>
      <c r="AC782" s="77" t="str">
        <f>IFERROR(VLOOKUP(IF($P782="","",MONTH($I782)),List!$I:$J,2,0),"")</f>
        <v/>
      </c>
      <c r="AD782" s="77" t="str">
        <f>IFERROR(VLOOKUP(F782,List!$D:$E,2,0),"")</f>
        <v/>
      </c>
      <c r="AE782" s="78">
        <f t="shared" si="120"/>
        <v>0</v>
      </c>
      <c r="AF782" s="77" t="str">
        <f t="shared" si="127"/>
        <v/>
      </c>
      <c r="AG782" s="77" t="str">
        <f t="shared" si="122"/>
        <v/>
      </c>
    </row>
    <row r="783" spans="1:33" s="72" customFormat="1" ht="15.75" x14ac:dyDescent="0.2">
      <c r="A783" s="67"/>
      <c r="B783" s="76">
        <f>COUNTIF($F$6:$F783,$F783)</f>
        <v>0</v>
      </c>
      <c r="C783" s="76" t="str">
        <f t="shared" si="118"/>
        <v>0</v>
      </c>
      <c r="D783" s="76">
        <f>COUNTIF($H$6:$H783,$H783)</f>
        <v>0</v>
      </c>
      <c r="E783" s="76" t="str">
        <f t="shared" si="123"/>
        <v>0</v>
      </c>
      <c r="F783" s="2"/>
      <c r="G783" s="22"/>
      <c r="H783" s="2"/>
      <c r="I783" s="3"/>
      <c r="J783" s="2"/>
      <c r="K783" s="2"/>
      <c r="L783" s="4"/>
      <c r="M783" s="4"/>
      <c r="N783" s="4"/>
      <c r="O783" s="2"/>
      <c r="P783" s="2"/>
      <c r="Q783" s="4"/>
      <c r="R783" s="102"/>
      <c r="S783" s="102"/>
      <c r="T783" s="3"/>
      <c r="U783" s="3"/>
      <c r="V783" s="3"/>
      <c r="W783" s="3"/>
      <c r="X783" s="80" t="str">
        <f t="shared" si="124"/>
        <v/>
      </c>
      <c r="Y783" s="80" t="str">
        <f t="shared" si="125"/>
        <v/>
      </c>
      <c r="Z783" s="2"/>
      <c r="AA783" s="77" t="str">
        <f t="shared" si="126"/>
        <v/>
      </c>
      <c r="AB783" s="77" t="str">
        <f t="shared" si="119"/>
        <v/>
      </c>
      <c r="AC783" s="77" t="str">
        <f>IFERROR(VLOOKUP(IF($P783="","",MONTH($I783)),List!$I:$J,2,0),"")</f>
        <v/>
      </c>
      <c r="AD783" s="77" t="str">
        <f>IFERROR(VLOOKUP(F783,List!$D:$E,2,0),"")</f>
        <v/>
      </c>
      <c r="AE783" s="78">
        <f t="shared" si="120"/>
        <v>0</v>
      </c>
      <c r="AF783" s="77" t="str">
        <f t="shared" si="127"/>
        <v/>
      </c>
      <c r="AG783" s="77" t="str">
        <f t="shared" si="122"/>
        <v/>
      </c>
    </row>
    <row r="784" spans="1:33" s="72" customFormat="1" ht="15.75" x14ac:dyDescent="0.2">
      <c r="A784" s="67"/>
      <c r="B784" s="76">
        <f>COUNTIF($F$6:$F784,$F784)</f>
        <v>0</v>
      </c>
      <c r="C784" s="76" t="str">
        <f t="shared" si="118"/>
        <v>0</v>
      </c>
      <c r="D784" s="76">
        <f>COUNTIF($H$6:$H784,$H784)</f>
        <v>0</v>
      </c>
      <c r="E784" s="76" t="str">
        <f t="shared" si="123"/>
        <v>0</v>
      </c>
      <c r="F784" s="2"/>
      <c r="G784" s="22"/>
      <c r="H784" s="2"/>
      <c r="I784" s="3"/>
      <c r="J784" s="2"/>
      <c r="K784" s="2"/>
      <c r="L784" s="4"/>
      <c r="M784" s="4"/>
      <c r="N784" s="4"/>
      <c r="O784" s="2"/>
      <c r="P784" s="2"/>
      <c r="Q784" s="4"/>
      <c r="R784" s="102"/>
      <c r="S784" s="102"/>
      <c r="T784" s="3"/>
      <c r="U784" s="3"/>
      <c r="V784" s="3"/>
      <c r="W784" s="3"/>
      <c r="X784" s="80" t="str">
        <f t="shared" si="124"/>
        <v/>
      </c>
      <c r="Y784" s="80" t="str">
        <f t="shared" si="125"/>
        <v/>
      </c>
      <c r="Z784" s="2"/>
      <c r="AA784" s="77" t="str">
        <f t="shared" si="126"/>
        <v/>
      </c>
      <c r="AB784" s="77" t="str">
        <f t="shared" si="119"/>
        <v/>
      </c>
      <c r="AC784" s="77" t="str">
        <f>IFERROR(VLOOKUP(IF($P784="","",MONTH($I784)),List!$I:$J,2,0),"")</f>
        <v/>
      </c>
      <c r="AD784" s="77" t="str">
        <f>IFERROR(VLOOKUP(F784,List!$D:$E,2,0),"")</f>
        <v/>
      </c>
      <c r="AE784" s="78">
        <f t="shared" si="120"/>
        <v>0</v>
      </c>
      <c r="AF784" s="77" t="str">
        <f t="shared" si="127"/>
        <v/>
      </c>
      <c r="AG784" s="77" t="str">
        <f t="shared" si="122"/>
        <v/>
      </c>
    </row>
    <row r="785" spans="1:33" s="72" customFormat="1" ht="15.75" x14ac:dyDescent="0.2">
      <c r="A785" s="67"/>
      <c r="B785" s="76">
        <f>COUNTIF($F$6:$F785,$F785)</f>
        <v>0</v>
      </c>
      <c r="C785" s="76" t="str">
        <f t="shared" si="118"/>
        <v>0</v>
      </c>
      <c r="D785" s="76">
        <f>COUNTIF($H$6:$H785,$H785)</f>
        <v>0</v>
      </c>
      <c r="E785" s="76" t="str">
        <f t="shared" si="123"/>
        <v>0</v>
      </c>
      <c r="F785" s="2"/>
      <c r="G785" s="22"/>
      <c r="H785" s="2"/>
      <c r="I785" s="3"/>
      <c r="J785" s="2"/>
      <c r="K785" s="2"/>
      <c r="L785" s="4"/>
      <c r="M785" s="4"/>
      <c r="N785" s="4"/>
      <c r="O785" s="2"/>
      <c r="P785" s="2"/>
      <c r="Q785" s="4"/>
      <c r="R785" s="102"/>
      <c r="S785" s="102"/>
      <c r="T785" s="3"/>
      <c r="U785" s="3"/>
      <c r="V785" s="3"/>
      <c r="W785" s="3"/>
      <c r="X785" s="80" t="str">
        <f t="shared" si="124"/>
        <v/>
      </c>
      <c r="Y785" s="80" t="str">
        <f t="shared" si="125"/>
        <v/>
      </c>
      <c r="Z785" s="2"/>
      <c r="AA785" s="77" t="str">
        <f t="shared" si="126"/>
        <v/>
      </c>
      <c r="AB785" s="77" t="str">
        <f t="shared" si="119"/>
        <v/>
      </c>
      <c r="AC785" s="77" t="str">
        <f>IFERROR(VLOOKUP(IF($P785="","",MONTH($I785)),List!$I:$J,2,0),"")</f>
        <v/>
      </c>
      <c r="AD785" s="77" t="str">
        <f>IFERROR(VLOOKUP(F785,List!$D:$E,2,0),"")</f>
        <v/>
      </c>
      <c r="AE785" s="78">
        <f t="shared" si="120"/>
        <v>0</v>
      </c>
      <c r="AF785" s="77" t="str">
        <f t="shared" si="127"/>
        <v/>
      </c>
      <c r="AG785" s="77" t="str">
        <f t="shared" si="122"/>
        <v/>
      </c>
    </row>
    <row r="786" spans="1:33" s="72" customFormat="1" ht="15.75" x14ac:dyDescent="0.2">
      <c r="A786" s="67"/>
      <c r="B786" s="76">
        <f>COUNTIF($F$6:$F786,$F786)</f>
        <v>0</v>
      </c>
      <c r="C786" s="76" t="str">
        <f t="shared" si="118"/>
        <v>0</v>
      </c>
      <c r="D786" s="76">
        <f>COUNTIF($H$6:$H786,$H786)</f>
        <v>0</v>
      </c>
      <c r="E786" s="76" t="str">
        <f t="shared" si="123"/>
        <v>0</v>
      </c>
      <c r="F786" s="2"/>
      <c r="G786" s="22"/>
      <c r="H786" s="2"/>
      <c r="I786" s="3"/>
      <c r="J786" s="2"/>
      <c r="K786" s="2"/>
      <c r="L786" s="4"/>
      <c r="M786" s="4"/>
      <c r="N786" s="4"/>
      <c r="O786" s="2"/>
      <c r="P786" s="2"/>
      <c r="Q786" s="4"/>
      <c r="R786" s="102"/>
      <c r="S786" s="102"/>
      <c r="T786" s="3"/>
      <c r="U786" s="3"/>
      <c r="V786" s="3"/>
      <c r="W786" s="3"/>
      <c r="X786" s="80" t="str">
        <f t="shared" si="124"/>
        <v/>
      </c>
      <c r="Y786" s="80" t="str">
        <f t="shared" si="125"/>
        <v/>
      </c>
      <c r="Z786" s="2"/>
      <c r="AA786" s="77" t="str">
        <f t="shared" si="126"/>
        <v/>
      </c>
      <c r="AB786" s="77" t="str">
        <f t="shared" si="119"/>
        <v/>
      </c>
      <c r="AC786" s="77" t="str">
        <f>IFERROR(VLOOKUP(IF($P786="","",MONTH($I786)),List!$I:$J,2,0),"")</f>
        <v/>
      </c>
      <c r="AD786" s="77" t="str">
        <f>IFERROR(VLOOKUP(F786,List!$D:$E,2,0),"")</f>
        <v/>
      </c>
      <c r="AE786" s="78">
        <f t="shared" si="120"/>
        <v>0</v>
      </c>
      <c r="AF786" s="77" t="str">
        <f t="shared" si="127"/>
        <v/>
      </c>
      <c r="AG786" s="77" t="str">
        <f t="shared" si="122"/>
        <v/>
      </c>
    </row>
    <row r="787" spans="1:33" s="72" customFormat="1" ht="15.75" x14ac:dyDescent="0.2">
      <c r="A787" s="67"/>
      <c r="B787" s="76">
        <f>COUNTIF($F$6:$F787,$F787)</f>
        <v>0</v>
      </c>
      <c r="C787" s="76" t="str">
        <f t="shared" si="118"/>
        <v>0</v>
      </c>
      <c r="D787" s="76">
        <f>COUNTIF($H$6:$H787,$H787)</f>
        <v>0</v>
      </c>
      <c r="E787" s="76" t="str">
        <f t="shared" si="123"/>
        <v>0</v>
      </c>
      <c r="F787" s="2"/>
      <c r="G787" s="22"/>
      <c r="H787" s="2"/>
      <c r="I787" s="3"/>
      <c r="J787" s="2"/>
      <c r="K787" s="2"/>
      <c r="L787" s="4"/>
      <c r="M787" s="4"/>
      <c r="N787" s="4"/>
      <c r="O787" s="2"/>
      <c r="P787" s="2"/>
      <c r="Q787" s="4"/>
      <c r="R787" s="102"/>
      <c r="S787" s="102"/>
      <c r="T787" s="3"/>
      <c r="U787" s="3"/>
      <c r="V787" s="3"/>
      <c r="W787" s="3"/>
      <c r="X787" s="80" t="str">
        <f t="shared" si="124"/>
        <v/>
      </c>
      <c r="Y787" s="80" t="str">
        <f t="shared" si="125"/>
        <v/>
      </c>
      <c r="Z787" s="2"/>
      <c r="AA787" s="77" t="str">
        <f t="shared" si="126"/>
        <v/>
      </c>
      <c r="AB787" s="77" t="str">
        <f t="shared" si="119"/>
        <v/>
      </c>
      <c r="AC787" s="77" t="str">
        <f>IFERROR(VLOOKUP(IF($P787="","",MONTH($I787)),List!$I:$J,2,0),"")</f>
        <v/>
      </c>
      <c r="AD787" s="77" t="str">
        <f>IFERROR(VLOOKUP(F787,List!$D:$E,2,0),"")</f>
        <v/>
      </c>
      <c r="AE787" s="78">
        <f t="shared" si="120"/>
        <v>0</v>
      </c>
      <c r="AF787" s="77" t="str">
        <f t="shared" si="127"/>
        <v/>
      </c>
      <c r="AG787" s="77" t="str">
        <f t="shared" si="122"/>
        <v/>
      </c>
    </row>
    <row r="788" spans="1:33" s="72" customFormat="1" ht="15.75" x14ac:dyDescent="0.2">
      <c r="A788" s="67"/>
      <c r="B788" s="76">
        <f>COUNTIF($F$6:$F788,$F788)</f>
        <v>0</v>
      </c>
      <c r="C788" s="76" t="str">
        <f t="shared" si="118"/>
        <v>0</v>
      </c>
      <c r="D788" s="76">
        <f>COUNTIF($H$6:$H788,$H788)</f>
        <v>0</v>
      </c>
      <c r="E788" s="76" t="str">
        <f t="shared" si="123"/>
        <v>0</v>
      </c>
      <c r="F788" s="2"/>
      <c r="G788" s="22"/>
      <c r="H788" s="2"/>
      <c r="I788" s="3"/>
      <c r="J788" s="2"/>
      <c r="K788" s="2"/>
      <c r="L788" s="4"/>
      <c r="M788" s="4"/>
      <c r="N788" s="4"/>
      <c r="O788" s="2"/>
      <c r="P788" s="2"/>
      <c r="Q788" s="4"/>
      <c r="R788" s="102"/>
      <c r="S788" s="102"/>
      <c r="T788" s="3"/>
      <c r="U788" s="3"/>
      <c r="V788" s="3"/>
      <c r="W788" s="3"/>
      <c r="X788" s="80" t="str">
        <f t="shared" si="124"/>
        <v/>
      </c>
      <c r="Y788" s="80" t="str">
        <f t="shared" si="125"/>
        <v/>
      </c>
      <c r="Z788" s="2"/>
      <c r="AA788" s="77" t="str">
        <f t="shared" si="126"/>
        <v/>
      </c>
      <c r="AB788" s="77" t="str">
        <f t="shared" si="119"/>
        <v/>
      </c>
      <c r="AC788" s="77" t="str">
        <f>IFERROR(VLOOKUP(IF($P788="","",MONTH($I788)),List!$I:$J,2,0),"")</f>
        <v/>
      </c>
      <c r="AD788" s="77" t="str">
        <f>IFERROR(VLOOKUP(F788,List!$D:$E,2,0),"")</f>
        <v/>
      </c>
      <c r="AE788" s="78">
        <f t="shared" si="120"/>
        <v>0</v>
      </c>
      <c r="AF788" s="77" t="str">
        <f t="shared" si="127"/>
        <v/>
      </c>
      <c r="AG788" s="77" t="str">
        <f t="shared" si="122"/>
        <v/>
      </c>
    </row>
    <row r="789" spans="1:33" s="72" customFormat="1" ht="15.75" x14ac:dyDescent="0.2">
      <c r="A789" s="67"/>
      <c r="B789" s="76">
        <f>COUNTIF($F$6:$F789,$F789)</f>
        <v>0</v>
      </c>
      <c r="C789" s="76" t="str">
        <f t="shared" si="118"/>
        <v>0</v>
      </c>
      <c r="D789" s="76">
        <f>COUNTIF($H$6:$H789,$H789)</f>
        <v>0</v>
      </c>
      <c r="E789" s="76" t="str">
        <f t="shared" si="123"/>
        <v>0</v>
      </c>
      <c r="F789" s="2"/>
      <c r="G789" s="22"/>
      <c r="H789" s="2"/>
      <c r="I789" s="3"/>
      <c r="J789" s="2"/>
      <c r="K789" s="2"/>
      <c r="L789" s="4"/>
      <c r="M789" s="4"/>
      <c r="N789" s="4"/>
      <c r="O789" s="2"/>
      <c r="P789" s="2"/>
      <c r="Q789" s="4"/>
      <c r="R789" s="102"/>
      <c r="S789" s="102"/>
      <c r="T789" s="3"/>
      <c r="U789" s="3"/>
      <c r="V789" s="3"/>
      <c r="W789" s="3"/>
      <c r="X789" s="80" t="str">
        <f t="shared" si="124"/>
        <v/>
      </c>
      <c r="Y789" s="80" t="str">
        <f t="shared" si="125"/>
        <v/>
      </c>
      <c r="Z789" s="2"/>
      <c r="AA789" s="77" t="str">
        <f t="shared" si="126"/>
        <v/>
      </c>
      <c r="AB789" s="77" t="str">
        <f t="shared" si="119"/>
        <v/>
      </c>
      <c r="AC789" s="77" t="str">
        <f>IFERROR(VLOOKUP(IF($P789="","",MONTH($I789)),List!$I:$J,2,0),"")</f>
        <v/>
      </c>
      <c r="AD789" s="77" t="str">
        <f>IFERROR(VLOOKUP(F789,List!$D:$E,2,0),"")</f>
        <v/>
      </c>
      <c r="AE789" s="78">
        <f t="shared" si="120"/>
        <v>0</v>
      </c>
      <c r="AF789" s="77" t="str">
        <f t="shared" si="127"/>
        <v/>
      </c>
      <c r="AG789" s="77" t="str">
        <f t="shared" si="122"/>
        <v/>
      </c>
    </row>
    <row r="790" spans="1:33" s="72" customFormat="1" ht="15.75" x14ac:dyDescent="0.2">
      <c r="A790" s="67"/>
      <c r="B790" s="76">
        <f>COUNTIF($F$6:$F790,$F790)</f>
        <v>0</v>
      </c>
      <c r="C790" s="76" t="str">
        <f t="shared" si="118"/>
        <v>0</v>
      </c>
      <c r="D790" s="76">
        <f>COUNTIF($H$6:$H790,$H790)</f>
        <v>0</v>
      </c>
      <c r="E790" s="76" t="str">
        <f t="shared" si="123"/>
        <v>0</v>
      </c>
      <c r="F790" s="2"/>
      <c r="G790" s="22"/>
      <c r="H790" s="2"/>
      <c r="I790" s="3"/>
      <c r="J790" s="2"/>
      <c r="K790" s="2"/>
      <c r="L790" s="4"/>
      <c r="M790" s="4"/>
      <c r="N790" s="4"/>
      <c r="O790" s="2"/>
      <c r="P790" s="2"/>
      <c r="Q790" s="4"/>
      <c r="R790" s="102"/>
      <c r="S790" s="102"/>
      <c r="T790" s="3"/>
      <c r="U790" s="3"/>
      <c r="V790" s="3"/>
      <c r="W790" s="3"/>
      <c r="X790" s="80" t="str">
        <f t="shared" si="124"/>
        <v/>
      </c>
      <c r="Y790" s="80" t="str">
        <f t="shared" si="125"/>
        <v/>
      </c>
      <c r="Z790" s="2"/>
      <c r="AA790" s="77" t="str">
        <f t="shared" si="126"/>
        <v/>
      </c>
      <c r="AB790" s="77" t="str">
        <f t="shared" si="119"/>
        <v/>
      </c>
      <c r="AC790" s="77" t="str">
        <f>IFERROR(VLOOKUP(IF($P790="","",MONTH($I790)),List!$I:$J,2,0),"")</f>
        <v/>
      </c>
      <c r="AD790" s="77" t="str">
        <f>IFERROR(VLOOKUP(F790,List!$D:$E,2,0),"")</f>
        <v/>
      </c>
      <c r="AE790" s="78">
        <f t="shared" si="120"/>
        <v>0</v>
      </c>
      <c r="AF790" s="77" t="str">
        <f t="shared" si="127"/>
        <v/>
      </c>
      <c r="AG790" s="77" t="str">
        <f t="shared" si="122"/>
        <v/>
      </c>
    </row>
    <row r="791" spans="1:33" s="72" customFormat="1" ht="15.75" x14ac:dyDescent="0.2">
      <c r="A791" s="67"/>
      <c r="B791" s="76">
        <f>COUNTIF($F$6:$F791,$F791)</f>
        <v>0</v>
      </c>
      <c r="C791" s="76" t="str">
        <f t="shared" si="118"/>
        <v>0</v>
      </c>
      <c r="D791" s="76">
        <f>COUNTIF($H$6:$H791,$H791)</f>
        <v>0</v>
      </c>
      <c r="E791" s="76" t="str">
        <f t="shared" si="123"/>
        <v>0</v>
      </c>
      <c r="F791" s="2"/>
      <c r="G791" s="22"/>
      <c r="H791" s="2"/>
      <c r="I791" s="3"/>
      <c r="J791" s="2"/>
      <c r="K791" s="2"/>
      <c r="L791" s="4"/>
      <c r="M791" s="4"/>
      <c r="N791" s="4"/>
      <c r="O791" s="2"/>
      <c r="P791" s="2"/>
      <c r="Q791" s="4"/>
      <c r="R791" s="102"/>
      <c r="S791" s="102"/>
      <c r="T791" s="3"/>
      <c r="U791" s="3"/>
      <c r="V791" s="3"/>
      <c r="W791" s="3"/>
      <c r="X791" s="80" t="str">
        <f t="shared" si="124"/>
        <v/>
      </c>
      <c r="Y791" s="80" t="str">
        <f t="shared" si="125"/>
        <v/>
      </c>
      <c r="Z791" s="2"/>
      <c r="AA791" s="77" t="str">
        <f t="shared" si="126"/>
        <v/>
      </c>
      <c r="AB791" s="77" t="str">
        <f t="shared" si="119"/>
        <v/>
      </c>
      <c r="AC791" s="77" t="str">
        <f>IFERROR(VLOOKUP(IF($P791="","",MONTH($I791)),List!$I:$J,2,0),"")</f>
        <v/>
      </c>
      <c r="AD791" s="77" t="str">
        <f>IFERROR(VLOOKUP(F791,List!$D:$E,2,0),"")</f>
        <v/>
      </c>
      <c r="AE791" s="78">
        <f t="shared" si="120"/>
        <v>0</v>
      </c>
      <c r="AF791" s="77" t="str">
        <f t="shared" si="127"/>
        <v/>
      </c>
      <c r="AG791" s="77" t="str">
        <f t="shared" si="122"/>
        <v/>
      </c>
    </row>
    <row r="792" spans="1:33" s="72" customFormat="1" ht="15.75" x14ac:dyDescent="0.2">
      <c r="A792" s="67"/>
      <c r="B792" s="76">
        <f>COUNTIF($F$6:$F792,$F792)</f>
        <v>0</v>
      </c>
      <c r="C792" s="76" t="str">
        <f t="shared" si="118"/>
        <v>0</v>
      </c>
      <c r="D792" s="76">
        <f>COUNTIF($H$6:$H792,$H792)</f>
        <v>0</v>
      </c>
      <c r="E792" s="76" t="str">
        <f t="shared" si="123"/>
        <v>0</v>
      </c>
      <c r="F792" s="2"/>
      <c r="G792" s="22"/>
      <c r="H792" s="2"/>
      <c r="I792" s="3"/>
      <c r="J792" s="2"/>
      <c r="K792" s="2"/>
      <c r="L792" s="4"/>
      <c r="M792" s="4"/>
      <c r="N792" s="4"/>
      <c r="O792" s="2"/>
      <c r="P792" s="2"/>
      <c r="Q792" s="4"/>
      <c r="R792" s="102"/>
      <c r="S792" s="102"/>
      <c r="T792" s="3"/>
      <c r="U792" s="3"/>
      <c r="V792" s="3"/>
      <c r="W792" s="3"/>
      <c r="X792" s="80" t="str">
        <f t="shared" si="124"/>
        <v/>
      </c>
      <c r="Y792" s="80" t="str">
        <f t="shared" si="125"/>
        <v/>
      </c>
      <c r="Z792" s="2"/>
      <c r="AA792" s="77" t="str">
        <f t="shared" si="126"/>
        <v/>
      </c>
      <c r="AB792" s="77" t="str">
        <f t="shared" si="119"/>
        <v/>
      </c>
      <c r="AC792" s="77" t="str">
        <f>IFERROR(VLOOKUP(IF($P792="","",MONTH($I792)),List!$I:$J,2,0),"")</f>
        <v/>
      </c>
      <c r="AD792" s="77" t="str">
        <f>IFERROR(VLOOKUP(F792,List!$D:$E,2,0),"")</f>
        <v/>
      </c>
      <c r="AE792" s="78">
        <f t="shared" si="120"/>
        <v>0</v>
      </c>
      <c r="AF792" s="77" t="str">
        <f t="shared" si="127"/>
        <v/>
      </c>
      <c r="AG792" s="77" t="str">
        <f t="shared" si="122"/>
        <v/>
      </c>
    </row>
    <row r="793" spans="1:33" s="72" customFormat="1" ht="15.75" x14ac:dyDescent="0.2">
      <c r="A793" s="67"/>
      <c r="B793" s="76">
        <f>COUNTIF($F$6:$F793,$F793)</f>
        <v>0</v>
      </c>
      <c r="C793" s="76" t="str">
        <f t="shared" si="118"/>
        <v>0</v>
      </c>
      <c r="D793" s="76">
        <f>COUNTIF($H$6:$H793,$H793)</f>
        <v>0</v>
      </c>
      <c r="E793" s="76" t="str">
        <f t="shared" si="123"/>
        <v>0</v>
      </c>
      <c r="F793" s="2"/>
      <c r="G793" s="22"/>
      <c r="H793" s="2"/>
      <c r="I793" s="3"/>
      <c r="J793" s="2"/>
      <c r="K793" s="2"/>
      <c r="L793" s="4"/>
      <c r="M793" s="4"/>
      <c r="N793" s="4"/>
      <c r="O793" s="2"/>
      <c r="P793" s="2"/>
      <c r="Q793" s="4"/>
      <c r="R793" s="102"/>
      <c r="S793" s="102"/>
      <c r="T793" s="3"/>
      <c r="U793" s="3"/>
      <c r="V793" s="3"/>
      <c r="W793" s="3"/>
      <c r="X793" s="80" t="str">
        <f t="shared" si="124"/>
        <v/>
      </c>
      <c r="Y793" s="80" t="str">
        <f t="shared" si="125"/>
        <v/>
      </c>
      <c r="Z793" s="2"/>
      <c r="AA793" s="77" t="str">
        <f t="shared" si="126"/>
        <v/>
      </c>
      <c r="AB793" s="77" t="str">
        <f t="shared" si="119"/>
        <v/>
      </c>
      <c r="AC793" s="77" t="str">
        <f>IFERROR(VLOOKUP(IF($P793="","",MONTH($I793)),List!$I:$J,2,0),"")</f>
        <v/>
      </c>
      <c r="AD793" s="77" t="str">
        <f>IFERROR(VLOOKUP(F793,List!$D:$E,2,0),"")</f>
        <v/>
      </c>
      <c r="AE793" s="78">
        <f t="shared" si="120"/>
        <v>0</v>
      </c>
      <c r="AF793" s="77" t="str">
        <f t="shared" si="127"/>
        <v/>
      </c>
      <c r="AG793" s="77" t="str">
        <f t="shared" si="122"/>
        <v/>
      </c>
    </row>
    <row r="794" spans="1:33" s="72" customFormat="1" ht="15.75" x14ac:dyDescent="0.2">
      <c r="A794" s="67"/>
      <c r="B794" s="76">
        <f>COUNTIF($F$6:$F794,$F794)</f>
        <v>0</v>
      </c>
      <c r="C794" s="76" t="str">
        <f t="shared" si="118"/>
        <v>0</v>
      </c>
      <c r="D794" s="76">
        <f>COUNTIF($H$6:$H794,$H794)</f>
        <v>0</v>
      </c>
      <c r="E794" s="76" t="str">
        <f t="shared" si="123"/>
        <v>0</v>
      </c>
      <c r="F794" s="2"/>
      <c r="G794" s="22"/>
      <c r="H794" s="2"/>
      <c r="I794" s="3"/>
      <c r="J794" s="2"/>
      <c r="K794" s="2"/>
      <c r="L794" s="4"/>
      <c r="M794" s="4"/>
      <c r="N794" s="4"/>
      <c r="O794" s="2"/>
      <c r="P794" s="2"/>
      <c r="Q794" s="4"/>
      <c r="R794" s="102"/>
      <c r="S794" s="102"/>
      <c r="T794" s="3"/>
      <c r="U794" s="3"/>
      <c r="V794" s="3"/>
      <c r="W794" s="3"/>
      <c r="X794" s="80" t="str">
        <f t="shared" si="124"/>
        <v/>
      </c>
      <c r="Y794" s="80" t="str">
        <f t="shared" si="125"/>
        <v/>
      </c>
      <c r="Z794" s="2"/>
      <c r="AA794" s="77" t="str">
        <f t="shared" si="126"/>
        <v/>
      </c>
      <c r="AB794" s="77" t="str">
        <f t="shared" si="119"/>
        <v/>
      </c>
      <c r="AC794" s="77" t="str">
        <f>IFERROR(VLOOKUP(IF($P794="","",MONTH($I794)),List!$I:$J,2,0),"")</f>
        <v/>
      </c>
      <c r="AD794" s="77" t="str">
        <f>IFERROR(VLOOKUP(F794,List!$D:$E,2,0),"")</f>
        <v/>
      </c>
      <c r="AE794" s="78">
        <f t="shared" si="120"/>
        <v>0</v>
      </c>
      <c r="AF794" s="77" t="str">
        <f t="shared" si="127"/>
        <v/>
      </c>
      <c r="AG794" s="77" t="str">
        <f t="shared" si="122"/>
        <v/>
      </c>
    </row>
    <row r="795" spans="1:33" s="72" customFormat="1" ht="15.75" x14ac:dyDescent="0.2">
      <c r="A795" s="67"/>
      <c r="B795" s="76">
        <f>COUNTIF($F$6:$F795,$F795)</f>
        <v>0</v>
      </c>
      <c r="C795" s="76" t="str">
        <f t="shared" si="118"/>
        <v>0</v>
      </c>
      <c r="D795" s="76">
        <f>COUNTIF($H$6:$H795,$H795)</f>
        <v>0</v>
      </c>
      <c r="E795" s="76" t="str">
        <f t="shared" si="123"/>
        <v>0</v>
      </c>
      <c r="F795" s="2"/>
      <c r="G795" s="22"/>
      <c r="H795" s="2"/>
      <c r="I795" s="3"/>
      <c r="J795" s="2"/>
      <c r="K795" s="2"/>
      <c r="L795" s="4"/>
      <c r="M795" s="4"/>
      <c r="N795" s="4"/>
      <c r="O795" s="2"/>
      <c r="P795" s="2"/>
      <c r="Q795" s="4"/>
      <c r="R795" s="102"/>
      <c r="S795" s="102"/>
      <c r="T795" s="3"/>
      <c r="U795" s="3"/>
      <c r="V795" s="3"/>
      <c r="W795" s="3"/>
      <c r="X795" s="80" t="str">
        <f t="shared" si="124"/>
        <v/>
      </c>
      <c r="Y795" s="80" t="str">
        <f t="shared" si="125"/>
        <v/>
      </c>
      <c r="Z795" s="2"/>
      <c r="AA795" s="77" t="str">
        <f t="shared" si="126"/>
        <v/>
      </c>
      <c r="AB795" s="77" t="str">
        <f t="shared" si="119"/>
        <v/>
      </c>
      <c r="AC795" s="77" t="str">
        <f>IFERROR(VLOOKUP(IF($P795="","",MONTH($I795)),List!$I:$J,2,0),"")</f>
        <v/>
      </c>
      <c r="AD795" s="77" t="str">
        <f>IFERROR(VLOOKUP(F795,List!$D:$E,2,0),"")</f>
        <v/>
      </c>
      <c r="AE795" s="78">
        <f t="shared" si="120"/>
        <v>0</v>
      </c>
      <c r="AF795" s="77" t="str">
        <f t="shared" si="127"/>
        <v/>
      </c>
      <c r="AG795" s="77" t="str">
        <f t="shared" si="122"/>
        <v/>
      </c>
    </row>
    <row r="796" spans="1:33" s="72" customFormat="1" ht="15.75" x14ac:dyDescent="0.2">
      <c r="A796" s="67"/>
      <c r="B796" s="76">
        <f>COUNTIF($F$6:$F796,$F796)</f>
        <v>0</v>
      </c>
      <c r="C796" s="76" t="str">
        <f t="shared" si="118"/>
        <v>0</v>
      </c>
      <c r="D796" s="76">
        <f>COUNTIF($H$6:$H796,$H796)</f>
        <v>0</v>
      </c>
      <c r="E796" s="76" t="str">
        <f t="shared" si="123"/>
        <v>0</v>
      </c>
      <c r="F796" s="2"/>
      <c r="G796" s="22"/>
      <c r="H796" s="2"/>
      <c r="I796" s="3"/>
      <c r="J796" s="2"/>
      <c r="K796" s="2"/>
      <c r="L796" s="4"/>
      <c r="M796" s="4"/>
      <c r="N796" s="4"/>
      <c r="O796" s="2"/>
      <c r="P796" s="2"/>
      <c r="Q796" s="4"/>
      <c r="R796" s="102"/>
      <c r="S796" s="102"/>
      <c r="T796" s="3"/>
      <c r="U796" s="3"/>
      <c r="V796" s="3"/>
      <c r="W796" s="3"/>
      <c r="X796" s="80" t="str">
        <f t="shared" si="124"/>
        <v/>
      </c>
      <c r="Y796" s="80" t="str">
        <f t="shared" si="125"/>
        <v/>
      </c>
      <c r="Z796" s="2"/>
      <c r="AA796" s="77" t="str">
        <f t="shared" si="126"/>
        <v/>
      </c>
      <c r="AB796" s="77" t="str">
        <f t="shared" si="119"/>
        <v/>
      </c>
      <c r="AC796" s="77" t="str">
        <f>IFERROR(VLOOKUP(IF($P796="","",MONTH($I796)),List!$I:$J,2,0),"")</f>
        <v/>
      </c>
      <c r="AD796" s="77" t="str">
        <f>IFERROR(VLOOKUP(F796,List!$D:$E,2,0),"")</f>
        <v/>
      </c>
      <c r="AE796" s="78">
        <f t="shared" si="120"/>
        <v>0</v>
      </c>
      <c r="AF796" s="77" t="str">
        <f t="shared" si="127"/>
        <v/>
      </c>
      <c r="AG796" s="77" t="str">
        <f t="shared" si="122"/>
        <v/>
      </c>
    </row>
    <row r="797" spans="1:33" s="72" customFormat="1" ht="15.75" x14ac:dyDescent="0.2">
      <c r="A797" s="67"/>
      <c r="B797" s="76">
        <f>COUNTIF($F$6:$F797,$F797)</f>
        <v>0</v>
      </c>
      <c r="C797" s="76" t="str">
        <f t="shared" si="118"/>
        <v>0</v>
      </c>
      <c r="D797" s="76">
        <f>COUNTIF($H$6:$H797,$H797)</f>
        <v>0</v>
      </c>
      <c r="E797" s="76" t="str">
        <f t="shared" si="123"/>
        <v>0</v>
      </c>
      <c r="F797" s="2"/>
      <c r="G797" s="22"/>
      <c r="H797" s="2"/>
      <c r="I797" s="3"/>
      <c r="J797" s="2"/>
      <c r="K797" s="2"/>
      <c r="L797" s="4"/>
      <c r="M797" s="4"/>
      <c r="N797" s="4"/>
      <c r="O797" s="2"/>
      <c r="P797" s="2"/>
      <c r="Q797" s="4"/>
      <c r="R797" s="102"/>
      <c r="S797" s="102"/>
      <c r="T797" s="3"/>
      <c r="U797" s="3"/>
      <c r="V797" s="3"/>
      <c r="W797" s="3"/>
      <c r="X797" s="80" t="str">
        <f t="shared" si="124"/>
        <v/>
      </c>
      <c r="Y797" s="80" t="str">
        <f t="shared" si="125"/>
        <v/>
      </c>
      <c r="Z797" s="2"/>
      <c r="AA797" s="77" t="str">
        <f t="shared" si="126"/>
        <v/>
      </c>
      <c r="AB797" s="77" t="str">
        <f t="shared" si="119"/>
        <v/>
      </c>
      <c r="AC797" s="77" t="str">
        <f>IFERROR(VLOOKUP(IF($P797="","",MONTH($I797)),List!$I:$J,2,0),"")</f>
        <v/>
      </c>
      <c r="AD797" s="77" t="str">
        <f>IFERROR(VLOOKUP(F797,List!$D:$E,2,0),"")</f>
        <v/>
      </c>
      <c r="AE797" s="78">
        <f t="shared" si="120"/>
        <v>0</v>
      </c>
      <c r="AF797" s="77" t="str">
        <f t="shared" si="127"/>
        <v/>
      </c>
      <c r="AG797" s="77" t="str">
        <f t="shared" si="122"/>
        <v/>
      </c>
    </row>
    <row r="798" spans="1:33" s="72" customFormat="1" ht="15.75" x14ac:dyDescent="0.2">
      <c r="A798" s="67"/>
      <c r="B798" s="76">
        <f>COUNTIF($F$6:$F798,$F798)</f>
        <v>0</v>
      </c>
      <c r="C798" s="76" t="str">
        <f t="shared" si="118"/>
        <v>0</v>
      </c>
      <c r="D798" s="76">
        <f>COUNTIF($H$6:$H798,$H798)</f>
        <v>0</v>
      </c>
      <c r="E798" s="76" t="str">
        <f t="shared" si="123"/>
        <v>0</v>
      </c>
      <c r="F798" s="2"/>
      <c r="G798" s="22"/>
      <c r="H798" s="2"/>
      <c r="I798" s="3"/>
      <c r="J798" s="2"/>
      <c r="K798" s="2"/>
      <c r="L798" s="4"/>
      <c r="M798" s="4"/>
      <c r="N798" s="4"/>
      <c r="O798" s="2"/>
      <c r="P798" s="2"/>
      <c r="Q798" s="4"/>
      <c r="R798" s="102"/>
      <c r="S798" s="102"/>
      <c r="T798" s="3"/>
      <c r="U798" s="3"/>
      <c r="V798" s="3"/>
      <c r="W798" s="3"/>
      <c r="X798" s="80" t="str">
        <f t="shared" si="124"/>
        <v/>
      </c>
      <c r="Y798" s="80" t="str">
        <f t="shared" si="125"/>
        <v/>
      </c>
      <c r="Z798" s="2"/>
      <c r="AA798" s="77" t="str">
        <f t="shared" si="126"/>
        <v/>
      </c>
      <c r="AB798" s="77" t="str">
        <f t="shared" si="119"/>
        <v/>
      </c>
      <c r="AC798" s="77" t="str">
        <f>IFERROR(VLOOKUP(IF($P798="","",MONTH($I798)),List!$I:$J,2,0),"")</f>
        <v/>
      </c>
      <c r="AD798" s="77" t="str">
        <f>IFERROR(VLOOKUP(F798,List!$D:$E,2,0),"")</f>
        <v/>
      </c>
      <c r="AE798" s="78">
        <f t="shared" si="120"/>
        <v>0</v>
      </c>
      <c r="AF798" s="77" t="str">
        <f t="shared" si="127"/>
        <v/>
      </c>
      <c r="AG798" s="77" t="str">
        <f t="shared" si="122"/>
        <v/>
      </c>
    </row>
    <row r="799" spans="1:33" s="72" customFormat="1" ht="15.75" x14ac:dyDescent="0.2">
      <c r="A799" s="67"/>
      <c r="B799" s="76">
        <f>COUNTIF($F$6:$F799,$F799)</f>
        <v>0</v>
      </c>
      <c r="C799" s="76" t="str">
        <f t="shared" si="118"/>
        <v>0</v>
      </c>
      <c r="D799" s="76">
        <f>COUNTIF($H$6:$H799,$H799)</f>
        <v>0</v>
      </c>
      <c r="E799" s="76" t="str">
        <f t="shared" si="123"/>
        <v>0</v>
      </c>
      <c r="F799" s="2"/>
      <c r="G799" s="22"/>
      <c r="H799" s="2"/>
      <c r="I799" s="3"/>
      <c r="J799" s="2"/>
      <c r="K799" s="2"/>
      <c r="L799" s="4"/>
      <c r="M799" s="4"/>
      <c r="N799" s="4"/>
      <c r="O799" s="2"/>
      <c r="P799" s="2"/>
      <c r="Q799" s="4"/>
      <c r="R799" s="102"/>
      <c r="S799" s="102"/>
      <c r="T799" s="3"/>
      <c r="U799" s="3"/>
      <c r="V799" s="3"/>
      <c r="W799" s="3"/>
      <c r="X799" s="80" t="str">
        <f t="shared" si="124"/>
        <v/>
      </c>
      <c r="Y799" s="80" t="str">
        <f t="shared" si="125"/>
        <v/>
      </c>
      <c r="Z799" s="2"/>
      <c r="AA799" s="77" t="str">
        <f t="shared" si="126"/>
        <v/>
      </c>
      <c r="AB799" s="77" t="str">
        <f t="shared" si="119"/>
        <v/>
      </c>
      <c r="AC799" s="77" t="str">
        <f>IFERROR(VLOOKUP(IF($P799="","",MONTH($I799)),List!$I:$J,2,0),"")</f>
        <v/>
      </c>
      <c r="AD799" s="77" t="str">
        <f>IFERROR(VLOOKUP(F799,List!$D:$E,2,0),"")</f>
        <v/>
      </c>
      <c r="AE799" s="78">
        <f t="shared" si="120"/>
        <v>0</v>
      </c>
      <c r="AF799" s="77" t="str">
        <f t="shared" si="127"/>
        <v/>
      </c>
      <c r="AG799" s="77" t="str">
        <f t="shared" si="122"/>
        <v/>
      </c>
    </row>
    <row r="800" spans="1:33" s="72" customFormat="1" ht="15.75" x14ac:dyDescent="0.2">
      <c r="A800" s="67"/>
      <c r="B800" s="76">
        <f>COUNTIF($F$6:$F800,$F800)</f>
        <v>0</v>
      </c>
      <c r="C800" s="76" t="str">
        <f t="shared" si="118"/>
        <v>0</v>
      </c>
      <c r="D800" s="76">
        <f>COUNTIF($H$6:$H800,$H800)</f>
        <v>0</v>
      </c>
      <c r="E800" s="76" t="str">
        <f t="shared" si="123"/>
        <v>0</v>
      </c>
      <c r="F800" s="2"/>
      <c r="G800" s="22"/>
      <c r="H800" s="2"/>
      <c r="I800" s="3"/>
      <c r="J800" s="2"/>
      <c r="K800" s="2"/>
      <c r="L800" s="4"/>
      <c r="M800" s="4"/>
      <c r="N800" s="4"/>
      <c r="O800" s="2"/>
      <c r="P800" s="2"/>
      <c r="Q800" s="4"/>
      <c r="R800" s="102"/>
      <c r="S800" s="102"/>
      <c r="T800" s="3"/>
      <c r="U800" s="3"/>
      <c r="V800" s="3"/>
      <c r="W800" s="3"/>
      <c r="X800" s="80" t="str">
        <f t="shared" si="124"/>
        <v/>
      </c>
      <c r="Y800" s="80" t="str">
        <f t="shared" si="125"/>
        <v/>
      </c>
      <c r="Z800" s="2"/>
      <c r="AA800" s="77" t="str">
        <f t="shared" si="126"/>
        <v/>
      </c>
      <c r="AB800" s="77" t="str">
        <f t="shared" si="119"/>
        <v/>
      </c>
      <c r="AC800" s="77" t="str">
        <f>IFERROR(VLOOKUP(IF($P800="","",MONTH($I800)),List!$I:$J,2,0),"")</f>
        <v/>
      </c>
      <c r="AD800" s="77" t="str">
        <f>IFERROR(VLOOKUP(F800,List!$D:$E,2,0),"")</f>
        <v/>
      </c>
      <c r="AE800" s="78">
        <f t="shared" si="120"/>
        <v>0</v>
      </c>
      <c r="AF800" s="77" t="str">
        <f t="shared" si="127"/>
        <v/>
      </c>
      <c r="AG800" s="77" t="str">
        <f t="shared" si="122"/>
        <v/>
      </c>
    </row>
    <row r="801" spans="1:33" s="72" customFormat="1" ht="15.75" x14ac:dyDescent="0.2">
      <c r="A801" s="67"/>
      <c r="B801" s="76">
        <f>COUNTIF($F$6:$F801,$F801)</f>
        <v>0</v>
      </c>
      <c r="C801" s="76" t="str">
        <f t="shared" si="118"/>
        <v>0</v>
      </c>
      <c r="D801" s="76">
        <f>COUNTIF($H$6:$H801,$H801)</f>
        <v>0</v>
      </c>
      <c r="E801" s="76" t="str">
        <f t="shared" si="123"/>
        <v>0</v>
      </c>
      <c r="F801" s="2"/>
      <c r="G801" s="22"/>
      <c r="H801" s="2"/>
      <c r="I801" s="3"/>
      <c r="J801" s="2"/>
      <c r="K801" s="2"/>
      <c r="L801" s="4"/>
      <c r="M801" s="4"/>
      <c r="N801" s="4"/>
      <c r="O801" s="2"/>
      <c r="P801" s="2"/>
      <c r="Q801" s="4"/>
      <c r="R801" s="102"/>
      <c r="S801" s="102"/>
      <c r="T801" s="3"/>
      <c r="U801" s="3"/>
      <c r="V801" s="3"/>
      <c r="W801" s="3"/>
      <c r="X801" s="80" t="str">
        <f t="shared" si="124"/>
        <v/>
      </c>
      <c r="Y801" s="80" t="str">
        <f t="shared" si="125"/>
        <v/>
      </c>
      <c r="Z801" s="2"/>
      <c r="AA801" s="77" t="str">
        <f t="shared" si="126"/>
        <v/>
      </c>
      <c r="AB801" s="77" t="str">
        <f t="shared" si="119"/>
        <v/>
      </c>
      <c r="AC801" s="77" t="str">
        <f>IFERROR(VLOOKUP(IF($P801="","",MONTH($I801)),List!$I:$J,2,0),"")</f>
        <v/>
      </c>
      <c r="AD801" s="77" t="str">
        <f>IFERROR(VLOOKUP(F801,List!$D:$E,2,0),"")</f>
        <v/>
      </c>
      <c r="AE801" s="78">
        <f t="shared" si="120"/>
        <v>0</v>
      </c>
      <c r="AF801" s="77" t="str">
        <f t="shared" si="127"/>
        <v/>
      </c>
      <c r="AG801" s="77" t="str">
        <f t="shared" si="122"/>
        <v/>
      </c>
    </row>
    <row r="802" spans="1:33" s="72" customFormat="1" ht="15.75" x14ac:dyDescent="0.2">
      <c r="A802" s="67"/>
      <c r="B802" s="76">
        <f>COUNTIF($F$6:$F802,$F802)</f>
        <v>0</v>
      </c>
      <c r="C802" s="76" t="str">
        <f t="shared" si="118"/>
        <v>0</v>
      </c>
      <c r="D802" s="76">
        <f>COUNTIF($H$6:$H802,$H802)</f>
        <v>0</v>
      </c>
      <c r="E802" s="76" t="str">
        <f t="shared" si="123"/>
        <v>0</v>
      </c>
      <c r="F802" s="2"/>
      <c r="G802" s="22"/>
      <c r="H802" s="2"/>
      <c r="I802" s="3"/>
      <c r="J802" s="2"/>
      <c r="K802" s="2"/>
      <c r="L802" s="4"/>
      <c r="M802" s="4"/>
      <c r="N802" s="4"/>
      <c r="O802" s="2"/>
      <c r="P802" s="2"/>
      <c r="Q802" s="4"/>
      <c r="R802" s="102"/>
      <c r="S802" s="102"/>
      <c r="T802" s="3"/>
      <c r="U802" s="3"/>
      <c r="V802" s="3"/>
      <c r="W802" s="3"/>
      <c r="X802" s="80" t="str">
        <f t="shared" si="124"/>
        <v/>
      </c>
      <c r="Y802" s="80" t="str">
        <f t="shared" si="125"/>
        <v/>
      </c>
      <c r="Z802" s="2"/>
      <c r="AA802" s="77" t="str">
        <f t="shared" si="126"/>
        <v/>
      </c>
      <c r="AB802" s="77" t="str">
        <f t="shared" si="119"/>
        <v/>
      </c>
      <c r="AC802" s="77" t="str">
        <f>IFERROR(VLOOKUP(IF($P802="","",MONTH($I802)),List!$I:$J,2,0),"")</f>
        <v/>
      </c>
      <c r="AD802" s="77" t="str">
        <f>IFERROR(VLOOKUP(F802,List!$D:$E,2,0),"")</f>
        <v/>
      </c>
      <c r="AE802" s="78">
        <f t="shared" si="120"/>
        <v>0</v>
      </c>
      <c r="AF802" s="77" t="str">
        <f t="shared" si="127"/>
        <v/>
      </c>
      <c r="AG802" s="77" t="str">
        <f t="shared" si="122"/>
        <v/>
      </c>
    </row>
    <row r="803" spans="1:33" s="72" customFormat="1" ht="15.75" x14ac:dyDescent="0.2">
      <c r="A803" s="67"/>
      <c r="B803" s="76">
        <f>COUNTIF($F$6:$F803,$F803)</f>
        <v>0</v>
      </c>
      <c r="C803" s="76" t="str">
        <f t="shared" si="118"/>
        <v>0</v>
      </c>
      <c r="D803" s="76">
        <f>COUNTIF($H$6:$H803,$H803)</f>
        <v>0</v>
      </c>
      <c r="E803" s="76" t="str">
        <f t="shared" si="123"/>
        <v>0</v>
      </c>
      <c r="F803" s="2"/>
      <c r="G803" s="22"/>
      <c r="H803" s="2"/>
      <c r="I803" s="3"/>
      <c r="J803" s="2"/>
      <c r="K803" s="2"/>
      <c r="L803" s="4"/>
      <c r="M803" s="4"/>
      <c r="N803" s="4"/>
      <c r="O803" s="2"/>
      <c r="P803" s="2"/>
      <c r="Q803" s="4"/>
      <c r="R803" s="102"/>
      <c r="S803" s="102"/>
      <c r="T803" s="3"/>
      <c r="U803" s="3"/>
      <c r="V803" s="3"/>
      <c r="W803" s="3"/>
      <c r="X803" s="80" t="str">
        <f t="shared" si="124"/>
        <v/>
      </c>
      <c r="Y803" s="80" t="str">
        <f t="shared" si="125"/>
        <v/>
      </c>
      <c r="Z803" s="2"/>
      <c r="AA803" s="77" t="str">
        <f t="shared" si="126"/>
        <v/>
      </c>
      <c r="AB803" s="77" t="str">
        <f t="shared" si="119"/>
        <v/>
      </c>
      <c r="AC803" s="77" t="str">
        <f>IFERROR(VLOOKUP(IF($P803="","",MONTH($I803)),List!$I:$J,2,0),"")</f>
        <v/>
      </c>
      <c r="AD803" s="77" t="str">
        <f>IFERROR(VLOOKUP(F803,List!$D:$E,2,0),"")</f>
        <v/>
      </c>
      <c r="AE803" s="78">
        <f t="shared" si="120"/>
        <v>0</v>
      </c>
      <c r="AF803" s="77" t="str">
        <f t="shared" si="127"/>
        <v/>
      </c>
      <c r="AG803" s="77" t="str">
        <f t="shared" si="122"/>
        <v/>
      </c>
    </row>
    <row r="804" spans="1:33" s="72" customFormat="1" ht="15.75" x14ac:dyDescent="0.2">
      <c r="A804" s="67"/>
      <c r="B804" s="76">
        <f>COUNTIF($F$6:$F804,$F804)</f>
        <v>0</v>
      </c>
      <c r="C804" s="76" t="str">
        <f t="shared" si="118"/>
        <v>0</v>
      </c>
      <c r="D804" s="76">
        <f>COUNTIF($H$6:$H804,$H804)</f>
        <v>0</v>
      </c>
      <c r="E804" s="76" t="str">
        <f t="shared" si="123"/>
        <v>0</v>
      </c>
      <c r="F804" s="2"/>
      <c r="G804" s="22"/>
      <c r="H804" s="2"/>
      <c r="I804" s="3"/>
      <c r="J804" s="2"/>
      <c r="K804" s="2"/>
      <c r="L804" s="4"/>
      <c r="M804" s="4"/>
      <c r="N804" s="4"/>
      <c r="O804" s="2"/>
      <c r="P804" s="2"/>
      <c r="Q804" s="4"/>
      <c r="R804" s="102"/>
      <c r="S804" s="102"/>
      <c r="T804" s="3"/>
      <c r="U804" s="3"/>
      <c r="V804" s="3"/>
      <c r="W804" s="3"/>
      <c r="X804" s="80" t="str">
        <f t="shared" si="124"/>
        <v/>
      </c>
      <c r="Y804" s="80" t="str">
        <f t="shared" si="125"/>
        <v/>
      </c>
      <c r="Z804" s="2"/>
      <c r="AA804" s="77" t="str">
        <f t="shared" si="126"/>
        <v/>
      </c>
      <c r="AB804" s="77" t="str">
        <f t="shared" si="119"/>
        <v/>
      </c>
      <c r="AC804" s="77" t="str">
        <f>IFERROR(VLOOKUP(IF($P804="","",MONTH($I804)),List!$I:$J,2,0),"")</f>
        <v/>
      </c>
      <c r="AD804" s="77" t="str">
        <f>IFERROR(VLOOKUP(F804,List!$D:$E,2,0),"")</f>
        <v/>
      </c>
      <c r="AE804" s="78">
        <f t="shared" si="120"/>
        <v>0</v>
      </c>
      <c r="AF804" s="77" t="str">
        <f t="shared" si="127"/>
        <v/>
      </c>
      <c r="AG804" s="77" t="str">
        <f t="shared" si="122"/>
        <v/>
      </c>
    </row>
    <row r="805" spans="1:33" s="72" customFormat="1" ht="15.75" x14ac:dyDescent="0.2">
      <c r="A805" s="67"/>
      <c r="B805" s="76">
        <f>COUNTIF($F$6:$F805,$F805)</f>
        <v>0</v>
      </c>
      <c r="C805" s="76" t="str">
        <f t="shared" si="118"/>
        <v>0</v>
      </c>
      <c r="D805" s="76">
        <f>COUNTIF($H$6:$H805,$H805)</f>
        <v>0</v>
      </c>
      <c r="E805" s="76" t="str">
        <f t="shared" si="123"/>
        <v>0</v>
      </c>
      <c r="F805" s="2"/>
      <c r="G805" s="22"/>
      <c r="H805" s="2"/>
      <c r="I805" s="3"/>
      <c r="J805" s="2"/>
      <c r="K805" s="2"/>
      <c r="L805" s="4"/>
      <c r="M805" s="4"/>
      <c r="N805" s="4"/>
      <c r="O805" s="2"/>
      <c r="P805" s="2"/>
      <c r="Q805" s="4"/>
      <c r="R805" s="102"/>
      <c r="S805" s="102"/>
      <c r="T805" s="3"/>
      <c r="U805" s="3"/>
      <c r="V805" s="3"/>
      <c r="W805" s="3"/>
      <c r="X805" s="80" t="str">
        <f t="shared" si="124"/>
        <v/>
      </c>
      <c r="Y805" s="80" t="str">
        <f t="shared" si="125"/>
        <v/>
      </c>
      <c r="Z805" s="2"/>
      <c r="AA805" s="77" t="str">
        <f t="shared" si="126"/>
        <v/>
      </c>
      <c r="AB805" s="77" t="str">
        <f t="shared" si="119"/>
        <v/>
      </c>
      <c r="AC805" s="77" t="str">
        <f>IFERROR(VLOOKUP(IF($P805="","",MONTH($I805)),List!$I:$J,2,0),"")</f>
        <v/>
      </c>
      <c r="AD805" s="77" t="str">
        <f>IFERROR(VLOOKUP(F805,List!$D:$E,2,0),"")</f>
        <v/>
      </c>
      <c r="AE805" s="78">
        <f t="shared" si="120"/>
        <v>0</v>
      </c>
      <c r="AF805" s="77" t="str">
        <f t="shared" si="127"/>
        <v/>
      </c>
      <c r="AG805" s="77" t="str">
        <f t="shared" si="122"/>
        <v/>
      </c>
    </row>
    <row r="806" spans="1:33" s="72" customFormat="1" ht="15.75" x14ac:dyDescent="0.2">
      <c r="A806" s="67"/>
      <c r="B806" s="76">
        <f>COUNTIF($F$6:$F806,$F806)</f>
        <v>0</v>
      </c>
      <c r="C806" s="76" t="str">
        <f t="shared" si="118"/>
        <v>0</v>
      </c>
      <c r="D806" s="76">
        <f>COUNTIF($H$6:$H806,$H806)</f>
        <v>0</v>
      </c>
      <c r="E806" s="76" t="str">
        <f t="shared" si="123"/>
        <v>0</v>
      </c>
      <c r="F806" s="2"/>
      <c r="G806" s="22"/>
      <c r="H806" s="2"/>
      <c r="I806" s="3"/>
      <c r="J806" s="2"/>
      <c r="K806" s="2"/>
      <c r="L806" s="4"/>
      <c r="M806" s="4"/>
      <c r="N806" s="4"/>
      <c r="O806" s="2"/>
      <c r="P806" s="2"/>
      <c r="Q806" s="4"/>
      <c r="R806" s="102"/>
      <c r="S806" s="102"/>
      <c r="T806" s="3"/>
      <c r="U806" s="3"/>
      <c r="V806" s="3"/>
      <c r="W806" s="3"/>
      <c r="X806" s="80" t="str">
        <f t="shared" si="124"/>
        <v/>
      </c>
      <c r="Y806" s="80" t="str">
        <f t="shared" si="125"/>
        <v/>
      </c>
      <c r="Z806" s="2"/>
      <c r="AA806" s="77" t="str">
        <f t="shared" si="126"/>
        <v/>
      </c>
      <c r="AB806" s="77" t="str">
        <f t="shared" si="119"/>
        <v/>
      </c>
      <c r="AC806" s="77" t="str">
        <f>IFERROR(VLOOKUP(IF($P806="","",MONTH($I806)),List!$I:$J,2,0),"")</f>
        <v/>
      </c>
      <c r="AD806" s="77" t="str">
        <f>IFERROR(VLOOKUP(F806,List!$D:$E,2,0),"")</f>
        <v/>
      </c>
      <c r="AE806" s="78">
        <f t="shared" si="120"/>
        <v>0</v>
      </c>
      <c r="AF806" s="77" t="str">
        <f t="shared" si="127"/>
        <v/>
      </c>
      <c r="AG806" s="77" t="str">
        <f t="shared" si="122"/>
        <v/>
      </c>
    </row>
    <row r="807" spans="1:33" s="72" customFormat="1" ht="15.75" x14ac:dyDescent="0.2">
      <c r="A807" s="67"/>
      <c r="B807" s="76">
        <f>COUNTIF($F$6:$F807,$F807)</f>
        <v>0</v>
      </c>
      <c r="C807" s="76" t="str">
        <f t="shared" si="118"/>
        <v>0</v>
      </c>
      <c r="D807" s="76">
        <f>COUNTIF($H$6:$H807,$H807)</f>
        <v>0</v>
      </c>
      <c r="E807" s="76" t="str">
        <f t="shared" si="123"/>
        <v>0</v>
      </c>
      <c r="F807" s="2"/>
      <c r="G807" s="22"/>
      <c r="H807" s="2"/>
      <c r="I807" s="3"/>
      <c r="J807" s="2"/>
      <c r="K807" s="2"/>
      <c r="L807" s="4"/>
      <c r="M807" s="4"/>
      <c r="N807" s="4"/>
      <c r="O807" s="2"/>
      <c r="P807" s="2"/>
      <c r="Q807" s="4"/>
      <c r="R807" s="102"/>
      <c r="S807" s="102"/>
      <c r="T807" s="3"/>
      <c r="U807" s="3"/>
      <c r="V807" s="3"/>
      <c r="W807" s="3"/>
      <c r="X807" s="80" t="str">
        <f t="shared" si="124"/>
        <v/>
      </c>
      <c r="Y807" s="80" t="str">
        <f t="shared" si="125"/>
        <v/>
      </c>
      <c r="Z807" s="2"/>
      <c r="AA807" s="77" t="str">
        <f t="shared" si="126"/>
        <v/>
      </c>
      <c r="AB807" s="77" t="str">
        <f t="shared" si="119"/>
        <v/>
      </c>
      <c r="AC807" s="77" t="str">
        <f>IFERROR(VLOOKUP(IF($P807="","",MONTH($I807)),List!$I:$J,2,0),"")</f>
        <v/>
      </c>
      <c r="AD807" s="77" t="str">
        <f>IFERROR(VLOOKUP(F807,List!$D:$E,2,0),"")</f>
        <v/>
      </c>
      <c r="AE807" s="78">
        <f t="shared" si="120"/>
        <v>0</v>
      </c>
      <c r="AF807" s="77" t="str">
        <f t="shared" si="127"/>
        <v/>
      </c>
      <c r="AG807" s="77" t="str">
        <f t="shared" si="122"/>
        <v/>
      </c>
    </row>
    <row r="808" spans="1:33" s="72" customFormat="1" ht="15.75" x14ac:dyDescent="0.2">
      <c r="A808" s="67"/>
      <c r="B808" s="76">
        <f>COUNTIF($F$6:$F808,$F808)</f>
        <v>0</v>
      </c>
      <c r="C808" s="76" t="str">
        <f t="shared" si="118"/>
        <v>0</v>
      </c>
      <c r="D808" s="76">
        <f>COUNTIF($H$6:$H808,$H808)</f>
        <v>0</v>
      </c>
      <c r="E808" s="76" t="str">
        <f t="shared" si="123"/>
        <v>0</v>
      </c>
      <c r="F808" s="2"/>
      <c r="G808" s="22"/>
      <c r="H808" s="2"/>
      <c r="I808" s="3"/>
      <c r="J808" s="2"/>
      <c r="K808" s="2"/>
      <c r="L808" s="4"/>
      <c r="M808" s="4"/>
      <c r="N808" s="4"/>
      <c r="O808" s="2"/>
      <c r="P808" s="2"/>
      <c r="Q808" s="4"/>
      <c r="R808" s="102"/>
      <c r="S808" s="102"/>
      <c r="T808" s="3"/>
      <c r="U808" s="3"/>
      <c r="V808" s="3"/>
      <c r="W808" s="3"/>
      <c r="X808" s="80" t="str">
        <f t="shared" si="124"/>
        <v/>
      </c>
      <c r="Y808" s="80" t="str">
        <f t="shared" si="125"/>
        <v/>
      </c>
      <c r="Z808" s="2"/>
      <c r="AA808" s="77" t="str">
        <f t="shared" si="126"/>
        <v/>
      </c>
      <c r="AB808" s="77" t="str">
        <f t="shared" si="119"/>
        <v/>
      </c>
      <c r="AC808" s="77" t="str">
        <f>IFERROR(VLOOKUP(IF($P808="","",MONTH($I808)),List!$I:$J,2,0),"")</f>
        <v/>
      </c>
      <c r="AD808" s="77" t="str">
        <f>IFERROR(VLOOKUP(F808,List!$D:$E,2,0),"")</f>
        <v/>
      </c>
      <c r="AE808" s="78">
        <f t="shared" si="120"/>
        <v>0</v>
      </c>
      <c r="AF808" s="77" t="str">
        <f t="shared" si="127"/>
        <v/>
      </c>
      <c r="AG808" s="77" t="str">
        <f t="shared" si="122"/>
        <v/>
      </c>
    </row>
    <row r="809" spans="1:33" s="72" customFormat="1" ht="15.75" x14ac:dyDescent="0.2">
      <c r="A809" s="67"/>
      <c r="B809" s="76">
        <f>COUNTIF($F$6:$F809,$F809)</f>
        <v>0</v>
      </c>
      <c r="C809" s="76" t="str">
        <f t="shared" si="118"/>
        <v>0</v>
      </c>
      <c r="D809" s="76">
        <f>COUNTIF($H$6:$H809,$H809)</f>
        <v>0</v>
      </c>
      <c r="E809" s="76" t="str">
        <f t="shared" si="123"/>
        <v>0</v>
      </c>
      <c r="F809" s="2"/>
      <c r="G809" s="22"/>
      <c r="H809" s="2"/>
      <c r="I809" s="3"/>
      <c r="J809" s="2"/>
      <c r="K809" s="2"/>
      <c r="L809" s="4"/>
      <c r="M809" s="4"/>
      <c r="N809" s="4"/>
      <c r="O809" s="2"/>
      <c r="P809" s="2"/>
      <c r="Q809" s="4"/>
      <c r="R809" s="102"/>
      <c r="S809" s="102"/>
      <c r="T809" s="3"/>
      <c r="U809" s="3"/>
      <c r="V809" s="3"/>
      <c r="W809" s="3"/>
      <c r="X809" s="80" t="str">
        <f t="shared" si="124"/>
        <v/>
      </c>
      <c r="Y809" s="80" t="str">
        <f t="shared" si="125"/>
        <v/>
      </c>
      <c r="Z809" s="2"/>
      <c r="AA809" s="77" t="str">
        <f t="shared" si="126"/>
        <v/>
      </c>
      <c r="AB809" s="77" t="str">
        <f t="shared" si="119"/>
        <v/>
      </c>
      <c r="AC809" s="77" t="str">
        <f>IFERROR(VLOOKUP(IF($P809="","",MONTH($I809)),List!$I:$J,2,0),"")</f>
        <v/>
      </c>
      <c r="AD809" s="77" t="str">
        <f>IFERROR(VLOOKUP(F809,List!$D:$E,2,0),"")</f>
        <v/>
      </c>
      <c r="AE809" s="78">
        <f t="shared" si="120"/>
        <v>0</v>
      </c>
      <c r="AF809" s="77" t="str">
        <f t="shared" si="127"/>
        <v/>
      </c>
      <c r="AG809" s="77" t="str">
        <f t="shared" si="122"/>
        <v/>
      </c>
    </row>
    <row r="810" spans="1:33" s="72" customFormat="1" ht="15.75" x14ac:dyDescent="0.2">
      <c r="A810" s="67"/>
      <c r="B810" s="76">
        <f>COUNTIF($F$6:$F810,$F810)</f>
        <v>0</v>
      </c>
      <c r="C810" s="76" t="str">
        <f t="shared" si="118"/>
        <v>0</v>
      </c>
      <c r="D810" s="76">
        <f>COUNTIF($H$6:$H810,$H810)</f>
        <v>0</v>
      </c>
      <c r="E810" s="76" t="str">
        <f t="shared" si="123"/>
        <v>0</v>
      </c>
      <c r="F810" s="2"/>
      <c r="G810" s="22"/>
      <c r="H810" s="2"/>
      <c r="I810" s="3"/>
      <c r="J810" s="2"/>
      <c r="K810" s="2"/>
      <c r="L810" s="4"/>
      <c r="M810" s="4"/>
      <c r="N810" s="4"/>
      <c r="O810" s="2"/>
      <c r="P810" s="2"/>
      <c r="Q810" s="4"/>
      <c r="R810" s="102"/>
      <c r="S810" s="102"/>
      <c r="T810" s="3"/>
      <c r="U810" s="3"/>
      <c r="V810" s="3"/>
      <c r="W810" s="3"/>
      <c r="X810" s="80" t="str">
        <f t="shared" si="124"/>
        <v/>
      </c>
      <c r="Y810" s="80" t="str">
        <f t="shared" si="125"/>
        <v/>
      </c>
      <c r="Z810" s="2"/>
      <c r="AA810" s="77" t="str">
        <f t="shared" si="126"/>
        <v/>
      </c>
      <c r="AB810" s="77" t="str">
        <f t="shared" si="119"/>
        <v/>
      </c>
      <c r="AC810" s="77" t="str">
        <f>IFERROR(VLOOKUP(IF($P810="","",MONTH($I810)),List!$I:$J,2,0),"")</f>
        <v/>
      </c>
      <c r="AD810" s="77" t="str">
        <f>IFERROR(VLOOKUP(F810,List!$D:$E,2,0),"")</f>
        <v/>
      </c>
      <c r="AE810" s="78">
        <f t="shared" si="120"/>
        <v>0</v>
      </c>
      <c r="AF810" s="77" t="str">
        <f t="shared" si="127"/>
        <v/>
      </c>
      <c r="AG810" s="77" t="str">
        <f t="shared" si="122"/>
        <v/>
      </c>
    </row>
    <row r="811" spans="1:33" s="72" customFormat="1" ht="15.75" x14ac:dyDescent="0.2">
      <c r="A811" s="67"/>
      <c r="B811" s="76">
        <f>COUNTIF($F$6:$F811,$F811)</f>
        <v>0</v>
      </c>
      <c r="C811" s="76" t="str">
        <f t="shared" si="118"/>
        <v>0</v>
      </c>
      <c r="D811" s="76">
        <f>COUNTIF($H$6:$H811,$H811)</f>
        <v>0</v>
      </c>
      <c r="E811" s="76" t="str">
        <f t="shared" si="123"/>
        <v>0</v>
      </c>
      <c r="F811" s="2"/>
      <c r="G811" s="22"/>
      <c r="H811" s="2"/>
      <c r="I811" s="3"/>
      <c r="J811" s="2"/>
      <c r="K811" s="2"/>
      <c r="L811" s="4"/>
      <c r="M811" s="4"/>
      <c r="N811" s="4"/>
      <c r="O811" s="2"/>
      <c r="P811" s="2"/>
      <c r="Q811" s="4"/>
      <c r="R811" s="102"/>
      <c r="S811" s="102"/>
      <c r="T811" s="3"/>
      <c r="U811" s="3"/>
      <c r="V811" s="3"/>
      <c r="W811" s="3"/>
      <c r="X811" s="80" t="str">
        <f t="shared" si="124"/>
        <v/>
      </c>
      <c r="Y811" s="80" t="str">
        <f t="shared" si="125"/>
        <v/>
      </c>
      <c r="Z811" s="2"/>
      <c r="AA811" s="77" t="str">
        <f t="shared" si="126"/>
        <v/>
      </c>
      <c r="AB811" s="77" t="str">
        <f t="shared" si="119"/>
        <v/>
      </c>
      <c r="AC811" s="77" t="str">
        <f>IFERROR(VLOOKUP(IF($P811="","",MONTH($I811)),List!$I:$J,2,0),"")</f>
        <v/>
      </c>
      <c r="AD811" s="77" t="str">
        <f>IFERROR(VLOOKUP(F811,List!$D:$E,2,0),"")</f>
        <v/>
      </c>
      <c r="AE811" s="78">
        <f t="shared" si="120"/>
        <v>0</v>
      </c>
      <c r="AF811" s="77" t="str">
        <f t="shared" si="127"/>
        <v/>
      </c>
      <c r="AG811" s="77" t="str">
        <f t="shared" si="122"/>
        <v/>
      </c>
    </row>
    <row r="812" spans="1:33" s="72" customFormat="1" ht="15.75" x14ac:dyDescent="0.2">
      <c r="A812" s="67"/>
      <c r="B812" s="76">
        <f>COUNTIF($F$6:$F812,$F812)</f>
        <v>0</v>
      </c>
      <c r="C812" s="76" t="str">
        <f t="shared" si="118"/>
        <v>0</v>
      </c>
      <c r="D812" s="76">
        <f>COUNTIF($H$6:$H812,$H812)</f>
        <v>0</v>
      </c>
      <c r="E812" s="76" t="str">
        <f t="shared" si="123"/>
        <v>0</v>
      </c>
      <c r="F812" s="2"/>
      <c r="G812" s="22"/>
      <c r="H812" s="2"/>
      <c r="I812" s="3"/>
      <c r="J812" s="2"/>
      <c r="K812" s="2"/>
      <c r="L812" s="4"/>
      <c r="M812" s="4"/>
      <c r="N812" s="4"/>
      <c r="O812" s="2"/>
      <c r="P812" s="2"/>
      <c r="Q812" s="4"/>
      <c r="R812" s="102"/>
      <c r="S812" s="102"/>
      <c r="T812" s="3"/>
      <c r="U812" s="3"/>
      <c r="V812" s="3"/>
      <c r="W812" s="3"/>
      <c r="X812" s="80" t="str">
        <f t="shared" si="124"/>
        <v/>
      </c>
      <c r="Y812" s="80" t="str">
        <f t="shared" si="125"/>
        <v/>
      </c>
      <c r="Z812" s="2"/>
      <c r="AA812" s="77" t="str">
        <f t="shared" si="126"/>
        <v/>
      </c>
      <c r="AB812" s="77" t="str">
        <f t="shared" si="119"/>
        <v/>
      </c>
      <c r="AC812" s="77" t="str">
        <f>IFERROR(VLOOKUP(IF($P812="","",MONTH($I812)),List!$I:$J,2,0),"")</f>
        <v/>
      </c>
      <c r="AD812" s="77" t="str">
        <f>IFERROR(VLOOKUP(F812,List!$D:$E,2,0),"")</f>
        <v/>
      </c>
      <c r="AE812" s="78">
        <f t="shared" si="120"/>
        <v>0</v>
      </c>
      <c r="AF812" s="77" t="str">
        <f t="shared" si="127"/>
        <v/>
      </c>
      <c r="AG812" s="77" t="str">
        <f t="shared" si="122"/>
        <v/>
      </c>
    </row>
    <row r="813" spans="1:33" s="72" customFormat="1" ht="15.75" x14ac:dyDescent="0.2">
      <c r="A813" s="67"/>
      <c r="B813" s="76">
        <f>COUNTIF($F$6:$F813,$F813)</f>
        <v>0</v>
      </c>
      <c r="C813" s="76" t="str">
        <f t="shared" si="118"/>
        <v>0</v>
      </c>
      <c r="D813" s="76">
        <f>COUNTIF($H$6:$H813,$H813)</f>
        <v>0</v>
      </c>
      <c r="E813" s="76" t="str">
        <f t="shared" si="123"/>
        <v>0</v>
      </c>
      <c r="F813" s="2"/>
      <c r="G813" s="22"/>
      <c r="H813" s="2"/>
      <c r="I813" s="3"/>
      <c r="J813" s="2"/>
      <c r="K813" s="2"/>
      <c r="L813" s="4"/>
      <c r="M813" s="4"/>
      <c r="N813" s="4"/>
      <c r="O813" s="2"/>
      <c r="P813" s="2"/>
      <c r="Q813" s="4"/>
      <c r="R813" s="102"/>
      <c r="S813" s="102"/>
      <c r="T813" s="3"/>
      <c r="U813" s="3"/>
      <c r="V813" s="3"/>
      <c r="W813" s="3"/>
      <c r="X813" s="80" t="str">
        <f t="shared" si="124"/>
        <v/>
      </c>
      <c r="Y813" s="80" t="str">
        <f t="shared" si="125"/>
        <v/>
      </c>
      <c r="Z813" s="2"/>
      <c r="AA813" s="77" t="str">
        <f t="shared" si="126"/>
        <v/>
      </c>
      <c r="AB813" s="77" t="str">
        <f t="shared" si="119"/>
        <v/>
      </c>
      <c r="AC813" s="77" t="str">
        <f>IFERROR(VLOOKUP(IF($P813="","",MONTH($I813)),List!$I:$J,2,0),"")</f>
        <v/>
      </c>
      <c r="AD813" s="77" t="str">
        <f>IFERROR(VLOOKUP(F813,List!$D:$E,2,0),"")</f>
        <v/>
      </c>
      <c r="AE813" s="78">
        <f t="shared" si="120"/>
        <v>0</v>
      </c>
      <c r="AF813" s="77" t="str">
        <f t="shared" si="127"/>
        <v/>
      </c>
      <c r="AG813" s="77" t="str">
        <f t="shared" si="122"/>
        <v/>
      </c>
    </row>
    <row r="814" spans="1:33" s="72" customFormat="1" ht="15.75" x14ac:dyDescent="0.2">
      <c r="A814" s="67"/>
      <c r="B814" s="76">
        <f>COUNTIF($F$6:$F814,$F814)</f>
        <v>0</v>
      </c>
      <c r="C814" s="76" t="str">
        <f t="shared" si="118"/>
        <v>0</v>
      </c>
      <c r="D814" s="76">
        <f>COUNTIF($H$6:$H814,$H814)</f>
        <v>0</v>
      </c>
      <c r="E814" s="76" t="str">
        <f t="shared" si="123"/>
        <v>0</v>
      </c>
      <c r="F814" s="2"/>
      <c r="G814" s="22"/>
      <c r="H814" s="2"/>
      <c r="I814" s="3"/>
      <c r="J814" s="2"/>
      <c r="K814" s="2"/>
      <c r="L814" s="4"/>
      <c r="M814" s="4"/>
      <c r="N814" s="4"/>
      <c r="O814" s="2"/>
      <c r="P814" s="2"/>
      <c r="Q814" s="4"/>
      <c r="R814" s="102"/>
      <c r="S814" s="102"/>
      <c r="T814" s="3"/>
      <c r="U814" s="3"/>
      <c r="V814" s="3"/>
      <c r="W814" s="3"/>
      <c r="X814" s="80" t="str">
        <f t="shared" si="124"/>
        <v/>
      </c>
      <c r="Y814" s="80" t="str">
        <f t="shared" si="125"/>
        <v/>
      </c>
      <c r="Z814" s="2"/>
      <c r="AA814" s="77" t="str">
        <f t="shared" si="126"/>
        <v/>
      </c>
      <c r="AB814" s="77" t="str">
        <f t="shared" si="119"/>
        <v/>
      </c>
      <c r="AC814" s="77" t="str">
        <f>IFERROR(VLOOKUP(IF($P814="","",MONTH($I814)),List!$I:$J,2,0),"")</f>
        <v/>
      </c>
      <c r="AD814" s="77" t="str">
        <f>IFERROR(VLOOKUP(F814,List!$D:$E,2,0),"")</f>
        <v/>
      </c>
      <c r="AE814" s="78">
        <f t="shared" si="120"/>
        <v>0</v>
      </c>
      <c r="AF814" s="77" t="str">
        <f t="shared" si="127"/>
        <v/>
      </c>
      <c r="AG814" s="77" t="str">
        <f t="shared" si="122"/>
        <v/>
      </c>
    </row>
    <row r="815" spans="1:33" s="72" customFormat="1" ht="15.75" x14ac:dyDescent="0.2">
      <c r="A815" s="67"/>
      <c r="B815" s="76">
        <f>COUNTIF($F$6:$F815,$F815)</f>
        <v>0</v>
      </c>
      <c r="C815" s="76" t="str">
        <f t="shared" si="118"/>
        <v>0</v>
      </c>
      <c r="D815" s="76">
        <f>COUNTIF($H$6:$H815,$H815)</f>
        <v>0</v>
      </c>
      <c r="E815" s="76" t="str">
        <f t="shared" si="123"/>
        <v>0</v>
      </c>
      <c r="F815" s="2"/>
      <c r="G815" s="22"/>
      <c r="H815" s="2"/>
      <c r="I815" s="3"/>
      <c r="J815" s="2"/>
      <c r="K815" s="2"/>
      <c r="L815" s="4"/>
      <c r="M815" s="4"/>
      <c r="N815" s="4"/>
      <c r="O815" s="2"/>
      <c r="P815" s="2"/>
      <c r="Q815" s="4"/>
      <c r="R815" s="102"/>
      <c r="S815" s="102"/>
      <c r="T815" s="3"/>
      <c r="U815" s="3"/>
      <c r="V815" s="3"/>
      <c r="W815" s="3"/>
      <c r="X815" s="80" t="str">
        <f t="shared" si="124"/>
        <v/>
      </c>
      <c r="Y815" s="80" t="str">
        <f t="shared" si="125"/>
        <v/>
      </c>
      <c r="Z815" s="2"/>
      <c r="AA815" s="77" t="str">
        <f t="shared" si="126"/>
        <v/>
      </c>
      <c r="AB815" s="77" t="str">
        <f t="shared" si="119"/>
        <v/>
      </c>
      <c r="AC815" s="77" t="str">
        <f>IFERROR(VLOOKUP(IF($P815="","",MONTH($I815)),List!$I:$J,2,0),"")</f>
        <v/>
      </c>
      <c r="AD815" s="77" t="str">
        <f>IFERROR(VLOOKUP(F815,List!$D:$E,2,0),"")</f>
        <v/>
      </c>
      <c r="AE815" s="78">
        <f t="shared" si="120"/>
        <v>0</v>
      </c>
      <c r="AF815" s="77" t="str">
        <f t="shared" si="127"/>
        <v/>
      </c>
      <c r="AG815" s="77" t="str">
        <f t="shared" si="122"/>
        <v/>
      </c>
    </row>
    <row r="816" spans="1:33" s="72" customFormat="1" ht="15.75" x14ac:dyDescent="0.2">
      <c r="A816" s="67"/>
      <c r="B816" s="76">
        <f>COUNTIF($F$6:$F816,$F816)</f>
        <v>0</v>
      </c>
      <c r="C816" s="76" t="str">
        <f t="shared" si="118"/>
        <v>0</v>
      </c>
      <c r="D816" s="76">
        <f>COUNTIF($H$6:$H816,$H816)</f>
        <v>0</v>
      </c>
      <c r="E816" s="76" t="str">
        <f t="shared" si="123"/>
        <v>0</v>
      </c>
      <c r="F816" s="2"/>
      <c r="G816" s="22"/>
      <c r="H816" s="2"/>
      <c r="I816" s="3"/>
      <c r="J816" s="2"/>
      <c r="K816" s="2"/>
      <c r="L816" s="4"/>
      <c r="M816" s="4"/>
      <c r="N816" s="4"/>
      <c r="O816" s="2"/>
      <c r="P816" s="2"/>
      <c r="Q816" s="4"/>
      <c r="R816" s="102"/>
      <c r="S816" s="102"/>
      <c r="T816" s="3"/>
      <c r="U816" s="3"/>
      <c r="V816" s="3"/>
      <c r="W816" s="3"/>
      <c r="X816" s="80" t="str">
        <f t="shared" si="124"/>
        <v/>
      </c>
      <c r="Y816" s="80" t="str">
        <f t="shared" si="125"/>
        <v/>
      </c>
      <c r="Z816" s="2"/>
      <c r="AA816" s="77" t="str">
        <f t="shared" si="126"/>
        <v/>
      </c>
      <c r="AB816" s="77" t="str">
        <f t="shared" si="119"/>
        <v/>
      </c>
      <c r="AC816" s="77" t="str">
        <f>IFERROR(VLOOKUP(IF($P816="","",MONTH($I816)),List!$I:$J,2,0),"")</f>
        <v/>
      </c>
      <c r="AD816" s="77" t="str">
        <f>IFERROR(VLOOKUP(F816,List!$D:$E,2,0),"")</f>
        <v/>
      </c>
      <c r="AE816" s="78">
        <f t="shared" si="120"/>
        <v>0</v>
      </c>
      <c r="AF816" s="77" t="str">
        <f t="shared" si="127"/>
        <v/>
      </c>
      <c r="AG816" s="77" t="str">
        <f t="shared" si="122"/>
        <v/>
      </c>
    </row>
    <row r="817" spans="1:33" s="72" customFormat="1" ht="15.75" x14ac:dyDescent="0.2">
      <c r="A817" s="67"/>
      <c r="B817" s="76">
        <f>COUNTIF($F$6:$F817,$F817)</f>
        <v>0</v>
      </c>
      <c r="C817" s="76" t="str">
        <f t="shared" si="118"/>
        <v>0</v>
      </c>
      <c r="D817" s="76">
        <f>COUNTIF($H$6:$H817,$H817)</f>
        <v>0</v>
      </c>
      <c r="E817" s="76" t="str">
        <f t="shared" si="123"/>
        <v>0</v>
      </c>
      <c r="F817" s="2"/>
      <c r="G817" s="22"/>
      <c r="H817" s="2"/>
      <c r="I817" s="3"/>
      <c r="J817" s="2"/>
      <c r="K817" s="2"/>
      <c r="L817" s="4"/>
      <c r="M817" s="4"/>
      <c r="N817" s="4"/>
      <c r="O817" s="2"/>
      <c r="P817" s="2"/>
      <c r="Q817" s="4"/>
      <c r="R817" s="102"/>
      <c r="S817" s="102"/>
      <c r="T817" s="3"/>
      <c r="U817" s="3"/>
      <c r="V817" s="3"/>
      <c r="W817" s="3"/>
      <c r="X817" s="80" t="str">
        <f t="shared" si="124"/>
        <v/>
      </c>
      <c r="Y817" s="80" t="str">
        <f t="shared" si="125"/>
        <v/>
      </c>
      <c r="Z817" s="2"/>
      <c r="AA817" s="77" t="str">
        <f t="shared" si="126"/>
        <v/>
      </c>
      <c r="AB817" s="77" t="str">
        <f t="shared" si="119"/>
        <v/>
      </c>
      <c r="AC817" s="77" t="str">
        <f>IFERROR(VLOOKUP(IF($P817="","",MONTH($I817)),List!$I:$J,2,0),"")</f>
        <v/>
      </c>
      <c r="AD817" s="77" t="str">
        <f>IFERROR(VLOOKUP(F817,List!$D:$E,2,0),"")</f>
        <v/>
      </c>
      <c r="AE817" s="78">
        <f t="shared" si="120"/>
        <v>0</v>
      </c>
      <c r="AF817" s="77" t="str">
        <f t="shared" si="127"/>
        <v/>
      </c>
      <c r="AG817" s="77" t="str">
        <f t="shared" si="122"/>
        <v/>
      </c>
    </row>
    <row r="818" spans="1:33" s="72" customFormat="1" ht="15.75" x14ac:dyDescent="0.2">
      <c r="A818" s="67"/>
      <c r="B818" s="76">
        <f>COUNTIF($F$6:$F818,$F818)</f>
        <v>0</v>
      </c>
      <c r="C818" s="76" t="str">
        <f t="shared" si="118"/>
        <v>0</v>
      </c>
      <c r="D818" s="76">
        <f>COUNTIF($H$6:$H818,$H818)</f>
        <v>0</v>
      </c>
      <c r="E818" s="76" t="str">
        <f t="shared" si="123"/>
        <v>0</v>
      </c>
      <c r="F818" s="2"/>
      <c r="G818" s="22"/>
      <c r="H818" s="2"/>
      <c r="I818" s="3"/>
      <c r="J818" s="2"/>
      <c r="K818" s="2"/>
      <c r="L818" s="4"/>
      <c r="M818" s="4"/>
      <c r="N818" s="4"/>
      <c r="O818" s="2"/>
      <c r="P818" s="2"/>
      <c r="Q818" s="4"/>
      <c r="R818" s="102"/>
      <c r="S818" s="102"/>
      <c r="T818" s="3"/>
      <c r="U818" s="3"/>
      <c r="V818" s="3"/>
      <c r="W818" s="3"/>
      <c r="X818" s="80" t="str">
        <f t="shared" si="124"/>
        <v/>
      </c>
      <c r="Y818" s="80" t="str">
        <f t="shared" si="125"/>
        <v/>
      </c>
      <c r="Z818" s="2"/>
      <c r="AA818" s="77" t="str">
        <f t="shared" si="126"/>
        <v/>
      </c>
      <c r="AB818" s="77" t="str">
        <f t="shared" si="119"/>
        <v/>
      </c>
      <c r="AC818" s="77" t="str">
        <f>IFERROR(VLOOKUP(IF($P818="","",MONTH($I818)),List!$I:$J,2,0),"")</f>
        <v/>
      </c>
      <c r="AD818" s="77" t="str">
        <f>IFERROR(VLOOKUP(F818,List!$D:$E,2,0),"")</f>
        <v/>
      </c>
      <c r="AE818" s="78">
        <f t="shared" si="120"/>
        <v>0</v>
      </c>
      <c r="AF818" s="77" t="str">
        <f t="shared" si="127"/>
        <v/>
      </c>
      <c r="AG818" s="77" t="str">
        <f t="shared" si="122"/>
        <v/>
      </c>
    </row>
    <row r="819" spans="1:33" s="72" customFormat="1" ht="15.75" x14ac:dyDescent="0.2">
      <c r="A819" s="67"/>
      <c r="B819" s="76">
        <f>COUNTIF($F$6:$F819,$F819)</f>
        <v>0</v>
      </c>
      <c r="C819" s="76" t="str">
        <f t="shared" si="118"/>
        <v>0</v>
      </c>
      <c r="D819" s="76">
        <f>COUNTIF($H$6:$H819,$H819)</f>
        <v>0</v>
      </c>
      <c r="E819" s="76" t="str">
        <f t="shared" si="123"/>
        <v>0</v>
      </c>
      <c r="F819" s="2"/>
      <c r="G819" s="22"/>
      <c r="H819" s="2"/>
      <c r="I819" s="3"/>
      <c r="J819" s="2"/>
      <c r="K819" s="2"/>
      <c r="L819" s="4"/>
      <c r="M819" s="4"/>
      <c r="N819" s="4"/>
      <c r="O819" s="2"/>
      <c r="P819" s="2"/>
      <c r="Q819" s="4"/>
      <c r="R819" s="102"/>
      <c r="S819" s="102"/>
      <c r="T819" s="3"/>
      <c r="U819" s="3"/>
      <c r="V819" s="3"/>
      <c r="W819" s="3"/>
      <c r="X819" s="80" t="str">
        <f t="shared" si="124"/>
        <v/>
      </c>
      <c r="Y819" s="80" t="str">
        <f t="shared" si="125"/>
        <v/>
      </c>
      <c r="Z819" s="2"/>
      <c r="AA819" s="77" t="str">
        <f t="shared" si="126"/>
        <v/>
      </c>
      <c r="AB819" s="77" t="str">
        <f t="shared" si="119"/>
        <v/>
      </c>
      <c r="AC819" s="77" t="str">
        <f>IFERROR(VLOOKUP(IF($P819="","",MONTH($I819)),List!$I:$J,2,0),"")</f>
        <v/>
      </c>
      <c r="AD819" s="77" t="str">
        <f>IFERROR(VLOOKUP(F819,List!$D:$E,2,0),"")</f>
        <v/>
      </c>
      <c r="AE819" s="78">
        <f t="shared" si="120"/>
        <v>0</v>
      </c>
      <c r="AF819" s="77" t="str">
        <f t="shared" si="127"/>
        <v/>
      </c>
      <c r="AG819" s="77" t="str">
        <f t="shared" si="122"/>
        <v/>
      </c>
    </row>
    <row r="820" spans="1:33" s="72" customFormat="1" ht="15.75" x14ac:dyDescent="0.2">
      <c r="A820" s="67"/>
      <c r="B820" s="76">
        <f>COUNTIF($F$6:$F820,$F820)</f>
        <v>0</v>
      </c>
      <c r="C820" s="76" t="str">
        <f t="shared" si="118"/>
        <v>0</v>
      </c>
      <c r="D820" s="76">
        <f>COUNTIF($H$6:$H820,$H820)</f>
        <v>0</v>
      </c>
      <c r="E820" s="76" t="str">
        <f t="shared" si="123"/>
        <v>0</v>
      </c>
      <c r="F820" s="2"/>
      <c r="G820" s="22"/>
      <c r="H820" s="2"/>
      <c r="I820" s="3"/>
      <c r="J820" s="2"/>
      <c r="K820" s="2"/>
      <c r="L820" s="4"/>
      <c r="M820" s="4"/>
      <c r="N820" s="4"/>
      <c r="O820" s="2"/>
      <c r="P820" s="2"/>
      <c r="Q820" s="4"/>
      <c r="R820" s="102"/>
      <c r="S820" s="102"/>
      <c r="T820" s="3"/>
      <c r="U820" s="3"/>
      <c r="V820" s="3"/>
      <c r="W820" s="3"/>
      <c r="X820" s="80" t="str">
        <f t="shared" si="124"/>
        <v/>
      </c>
      <c r="Y820" s="80" t="str">
        <f t="shared" si="125"/>
        <v/>
      </c>
      <c r="Z820" s="2"/>
      <c r="AA820" s="77" t="str">
        <f t="shared" si="126"/>
        <v/>
      </c>
      <c r="AB820" s="77" t="str">
        <f t="shared" si="119"/>
        <v/>
      </c>
      <c r="AC820" s="77" t="str">
        <f>IFERROR(VLOOKUP(IF($P820="","",MONTH($I820)),List!$I:$J,2,0),"")</f>
        <v/>
      </c>
      <c r="AD820" s="77" t="str">
        <f>IFERROR(VLOOKUP(F820,List!$D:$E,2,0),"")</f>
        <v/>
      </c>
      <c r="AE820" s="78">
        <f t="shared" si="120"/>
        <v>0</v>
      </c>
      <c r="AF820" s="77" t="str">
        <f t="shared" si="127"/>
        <v/>
      </c>
      <c r="AG820" s="77" t="str">
        <f t="shared" si="122"/>
        <v/>
      </c>
    </row>
    <row r="821" spans="1:33" s="72" customFormat="1" ht="15.75" x14ac:dyDescent="0.2">
      <c r="A821" s="67"/>
      <c r="B821" s="76">
        <f>COUNTIF($F$6:$F821,$F821)</f>
        <v>0</v>
      </c>
      <c r="C821" s="76" t="str">
        <f t="shared" si="118"/>
        <v>0</v>
      </c>
      <c r="D821" s="76">
        <f>COUNTIF($H$6:$H821,$H821)</f>
        <v>0</v>
      </c>
      <c r="E821" s="76" t="str">
        <f t="shared" si="123"/>
        <v>0</v>
      </c>
      <c r="F821" s="2"/>
      <c r="G821" s="22"/>
      <c r="H821" s="2"/>
      <c r="I821" s="3"/>
      <c r="J821" s="2"/>
      <c r="K821" s="2"/>
      <c r="L821" s="4"/>
      <c r="M821" s="4"/>
      <c r="N821" s="4"/>
      <c r="O821" s="2"/>
      <c r="P821" s="2"/>
      <c r="Q821" s="4"/>
      <c r="R821" s="102"/>
      <c r="S821" s="102"/>
      <c r="T821" s="3"/>
      <c r="U821" s="3"/>
      <c r="V821" s="3"/>
      <c r="W821" s="3"/>
      <c r="X821" s="80" t="str">
        <f t="shared" si="124"/>
        <v/>
      </c>
      <c r="Y821" s="80" t="str">
        <f t="shared" si="125"/>
        <v/>
      </c>
      <c r="Z821" s="2"/>
      <c r="AA821" s="77" t="str">
        <f t="shared" si="126"/>
        <v/>
      </c>
      <c r="AB821" s="77" t="str">
        <f t="shared" si="119"/>
        <v/>
      </c>
      <c r="AC821" s="77" t="str">
        <f>IFERROR(VLOOKUP(IF($P821="","",MONTH($I821)),List!$I:$J,2,0),"")</f>
        <v/>
      </c>
      <c r="AD821" s="77" t="str">
        <f>IFERROR(VLOOKUP(F821,List!$D:$E,2,0),"")</f>
        <v/>
      </c>
      <c r="AE821" s="78">
        <f t="shared" si="120"/>
        <v>0</v>
      </c>
      <c r="AF821" s="77" t="str">
        <f t="shared" si="127"/>
        <v/>
      </c>
      <c r="AG821" s="77" t="str">
        <f t="shared" si="122"/>
        <v/>
      </c>
    </row>
    <row r="822" spans="1:33" s="72" customFormat="1" ht="15.75" x14ac:dyDescent="0.2">
      <c r="A822" s="67"/>
      <c r="B822" s="76">
        <f>COUNTIF($F$6:$F822,$F822)</f>
        <v>0</v>
      </c>
      <c r="C822" s="76" t="str">
        <f t="shared" si="118"/>
        <v>0</v>
      </c>
      <c r="D822" s="76">
        <f>COUNTIF($H$6:$H822,$H822)</f>
        <v>0</v>
      </c>
      <c r="E822" s="76" t="str">
        <f t="shared" si="123"/>
        <v>0</v>
      </c>
      <c r="F822" s="2"/>
      <c r="G822" s="22"/>
      <c r="H822" s="2"/>
      <c r="I822" s="3"/>
      <c r="J822" s="2"/>
      <c r="K822" s="2"/>
      <c r="L822" s="4"/>
      <c r="M822" s="4"/>
      <c r="N822" s="4"/>
      <c r="O822" s="2"/>
      <c r="P822" s="2"/>
      <c r="Q822" s="4"/>
      <c r="R822" s="102"/>
      <c r="S822" s="102"/>
      <c r="T822" s="3"/>
      <c r="U822" s="3"/>
      <c r="V822" s="3"/>
      <c r="W822" s="3"/>
      <c r="X822" s="80" t="str">
        <f t="shared" si="124"/>
        <v/>
      </c>
      <c r="Y822" s="80" t="str">
        <f t="shared" si="125"/>
        <v/>
      </c>
      <c r="Z822" s="2"/>
      <c r="AA822" s="77" t="str">
        <f t="shared" si="126"/>
        <v/>
      </c>
      <c r="AB822" s="77" t="str">
        <f t="shared" si="119"/>
        <v/>
      </c>
      <c r="AC822" s="77" t="str">
        <f>IFERROR(VLOOKUP(IF($P822="","",MONTH($I822)),List!$I:$J,2,0),"")</f>
        <v/>
      </c>
      <c r="AD822" s="77" t="str">
        <f>IFERROR(VLOOKUP(F822,List!$D:$E,2,0),"")</f>
        <v/>
      </c>
      <c r="AE822" s="78">
        <f t="shared" si="120"/>
        <v>0</v>
      </c>
      <c r="AF822" s="77" t="str">
        <f t="shared" si="127"/>
        <v/>
      </c>
      <c r="AG822" s="77" t="str">
        <f t="shared" si="122"/>
        <v/>
      </c>
    </row>
    <row r="823" spans="1:33" s="72" customFormat="1" ht="15.75" x14ac:dyDescent="0.2">
      <c r="A823" s="67"/>
      <c r="B823" s="76">
        <f>COUNTIF($F$6:$F823,$F823)</f>
        <v>0</v>
      </c>
      <c r="C823" s="76" t="str">
        <f t="shared" si="118"/>
        <v>0</v>
      </c>
      <c r="D823" s="76">
        <f>COUNTIF($H$6:$H823,$H823)</f>
        <v>0</v>
      </c>
      <c r="E823" s="76" t="str">
        <f t="shared" si="123"/>
        <v>0</v>
      </c>
      <c r="F823" s="2"/>
      <c r="G823" s="22"/>
      <c r="H823" s="2"/>
      <c r="I823" s="3"/>
      <c r="J823" s="2"/>
      <c r="K823" s="2"/>
      <c r="L823" s="4"/>
      <c r="M823" s="4"/>
      <c r="N823" s="4"/>
      <c r="O823" s="2"/>
      <c r="P823" s="2"/>
      <c r="Q823" s="4"/>
      <c r="R823" s="102"/>
      <c r="S823" s="102"/>
      <c r="T823" s="3"/>
      <c r="U823" s="3"/>
      <c r="V823" s="3"/>
      <c r="W823" s="3"/>
      <c r="X823" s="80" t="str">
        <f t="shared" si="124"/>
        <v/>
      </c>
      <c r="Y823" s="80" t="str">
        <f t="shared" si="125"/>
        <v/>
      </c>
      <c r="Z823" s="2"/>
      <c r="AA823" s="77" t="str">
        <f t="shared" si="126"/>
        <v/>
      </c>
      <c r="AB823" s="77" t="str">
        <f t="shared" si="119"/>
        <v/>
      </c>
      <c r="AC823" s="77" t="str">
        <f>IFERROR(VLOOKUP(IF($P823="","",MONTH($I823)),List!$I:$J,2,0),"")</f>
        <v/>
      </c>
      <c r="AD823" s="77" t="str">
        <f>IFERROR(VLOOKUP(F823,List!$D:$E,2,0),"")</f>
        <v/>
      </c>
      <c r="AE823" s="78">
        <f t="shared" si="120"/>
        <v>0</v>
      </c>
      <c r="AF823" s="77" t="str">
        <f t="shared" si="127"/>
        <v/>
      </c>
      <c r="AG823" s="77" t="str">
        <f t="shared" si="122"/>
        <v/>
      </c>
    </row>
    <row r="824" spans="1:33" s="72" customFormat="1" ht="15.75" x14ac:dyDescent="0.2">
      <c r="A824" s="67"/>
      <c r="B824" s="76">
        <f>COUNTIF($F$6:$F824,$F824)</f>
        <v>0</v>
      </c>
      <c r="C824" s="76" t="str">
        <f t="shared" si="118"/>
        <v>0</v>
      </c>
      <c r="D824" s="76">
        <f>COUNTIF($H$6:$H824,$H824)</f>
        <v>0</v>
      </c>
      <c r="E824" s="76" t="str">
        <f t="shared" si="123"/>
        <v>0</v>
      </c>
      <c r="F824" s="2"/>
      <c r="G824" s="22"/>
      <c r="H824" s="2"/>
      <c r="I824" s="3"/>
      <c r="J824" s="2"/>
      <c r="K824" s="2"/>
      <c r="L824" s="4"/>
      <c r="M824" s="4"/>
      <c r="N824" s="4"/>
      <c r="O824" s="2"/>
      <c r="P824" s="2"/>
      <c r="Q824" s="4"/>
      <c r="R824" s="102"/>
      <c r="S824" s="102"/>
      <c r="T824" s="3"/>
      <c r="U824" s="3"/>
      <c r="V824" s="3"/>
      <c r="W824" s="3"/>
      <c r="X824" s="80" t="str">
        <f t="shared" si="124"/>
        <v/>
      </c>
      <c r="Y824" s="80" t="str">
        <f t="shared" si="125"/>
        <v/>
      </c>
      <c r="Z824" s="2"/>
      <c r="AA824" s="77" t="str">
        <f t="shared" si="126"/>
        <v/>
      </c>
      <c r="AB824" s="77" t="str">
        <f t="shared" si="119"/>
        <v/>
      </c>
      <c r="AC824" s="77" t="str">
        <f>IFERROR(VLOOKUP(IF($P824="","",MONTH($I824)),List!$I:$J,2,0),"")</f>
        <v/>
      </c>
      <c r="AD824" s="77" t="str">
        <f>IFERROR(VLOOKUP(F824,List!$D:$E,2,0),"")</f>
        <v/>
      </c>
      <c r="AE824" s="78">
        <f t="shared" si="120"/>
        <v>0</v>
      </c>
      <c r="AF824" s="77" t="str">
        <f t="shared" si="127"/>
        <v/>
      </c>
      <c r="AG824" s="77" t="str">
        <f t="shared" si="122"/>
        <v/>
      </c>
    </row>
    <row r="825" spans="1:33" s="72" customFormat="1" ht="15.75" x14ac:dyDescent="0.2">
      <c r="A825" s="67"/>
      <c r="B825" s="76">
        <f>COUNTIF($F$6:$F825,$F825)</f>
        <v>0</v>
      </c>
      <c r="C825" s="76" t="str">
        <f t="shared" si="118"/>
        <v>0</v>
      </c>
      <c r="D825" s="76">
        <f>COUNTIF($H$6:$H825,$H825)</f>
        <v>0</v>
      </c>
      <c r="E825" s="76" t="str">
        <f t="shared" si="123"/>
        <v>0</v>
      </c>
      <c r="F825" s="2"/>
      <c r="G825" s="22"/>
      <c r="H825" s="2"/>
      <c r="I825" s="3"/>
      <c r="J825" s="2"/>
      <c r="K825" s="2"/>
      <c r="L825" s="4"/>
      <c r="M825" s="4"/>
      <c r="N825" s="4"/>
      <c r="O825" s="2"/>
      <c r="P825" s="2"/>
      <c r="Q825" s="4"/>
      <c r="R825" s="102"/>
      <c r="S825" s="102"/>
      <c r="T825" s="3"/>
      <c r="U825" s="3"/>
      <c r="V825" s="3"/>
      <c r="W825" s="3"/>
      <c r="X825" s="80" t="str">
        <f t="shared" si="124"/>
        <v/>
      </c>
      <c r="Y825" s="80" t="str">
        <f t="shared" si="125"/>
        <v/>
      </c>
      <c r="Z825" s="2"/>
      <c r="AA825" s="77" t="str">
        <f t="shared" si="126"/>
        <v/>
      </c>
      <c r="AB825" s="77" t="str">
        <f t="shared" si="119"/>
        <v/>
      </c>
      <c r="AC825" s="77" t="str">
        <f>IFERROR(VLOOKUP(IF($P825="","",MONTH($I825)),List!$I:$J,2,0),"")</f>
        <v/>
      </c>
      <c r="AD825" s="77" t="str">
        <f>IFERROR(VLOOKUP(F825,List!$D:$E,2,0),"")</f>
        <v/>
      </c>
      <c r="AE825" s="78">
        <f t="shared" si="120"/>
        <v>0</v>
      </c>
      <c r="AF825" s="77" t="str">
        <f t="shared" si="127"/>
        <v/>
      </c>
      <c r="AG825" s="77" t="str">
        <f t="shared" si="122"/>
        <v/>
      </c>
    </row>
    <row r="826" spans="1:33" s="72" customFormat="1" ht="15.75" x14ac:dyDescent="0.2">
      <c r="A826" s="67"/>
      <c r="B826" s="76">
        <f>COUNTIF($F$6:$F826,$F826)</f>
        <v>0</v>
      </c>
      <c r="C826" s="76" t="str">
        <f t="shared" si="118"/>
        <v>0</v>
      </c>
      <c r="D826" s="76">
        <f>COUNTIF($H$6:$H826,$H826)</f>
        <v>0</v>
      </c>
      <c r="E826" s="76" t="str">
        <f t="shared" si="123"/>
        <v>0</v>
      </c>
      <c r="F826" s="2"/>
      <c r="G826" s="22"/>
      <c r="H826" s="2"/>
      <c r="I826" s="3"/>
      <c r="J826" s="2"/>
      <c r="K826" s="2"/>
      <c r="L826" s="4"/>
      <c r="M826" s="4"/>
      <c r="N826" s="4"/>
      <c r="O826" s="2"/>
      <c r="P826" s="2"/>
      <c r="Q826" s="4"/>
      <c r="R826" s="102"/>
      <c r="S826" s="102"/>
      <c r="T826" s="3"/>
      <c r="U826" s="3"/>
      <c r="V826" s="3"/>
      <c r="W826" s="3"/>
      <c r="X826" s="80" t="str">
        <f t="shared" si="124"/>
        <v/>
      </c>
      <c r="Y826" s="80" t="str">
        <f t="shared" si="125"/>
        <v/>
      </c>
      <c r="Z826" s="2"/>
      <c r="AA826" s="77" t="str">
        <f t="shared" si="126"/>
        <v/>
      </c>
      <c r="AB826" s="77" t="str">
        <f t="shared" si="119"/>
        <v/>
      </c>
      <c r="AC826" s="77" t="str">
        <f>IFERROR(VLOOKUP(IF($P826="","",MONTH($I826)),List!$I:$J,2,0),"")</f>
        <v/>
      </c>
      <c r="AD826" s="77" t="str">
        <f>IFERROR(VLOOKUP(F826,List!$D:$E,2,0),"")</f>
        <v/>
      </c>
      <c r="AE826" s="78">
        <f t="shared" si="120"/>
        <v>0</v>
      </c>
      <c r="AF826" s="77" t="str">
        <f t="shared" si="127"/>
        <v/>
      </c>
      <c r="AG826" s="77" t="str">
        <f t="shared" si="122"/>
        <v/>
      </c>
    </row>
    <row r="827" spans="1:33" s="72" customFormat="1" ht="15.75" x14ac:dyDescent="0.2">
      <c r="A827" s="67"/>
      <c r="B827" s="76">
        <f>COUNTIF($F$6:$F827,$F827)</f>
        <v>0</v>
      </c>
      <c r="C827" s="76" t="str">
        <f t="shared" si="118"/>
        <v>0</v>
      </c>
      <c r="D827" s="76">
        <f>COUNTIF($H$6:$H827,$H827)</f>
        <v>0</v>
      </c>
      <c r="E827" s="76" t="str">
        <f t="shared" si="123"/>
        <v>0</v>
      </c>
      <c r="F827" s="2"/>
      <c r="G827" s="22"/>
      <c r="H827" s="2"/>
      <c r="I827" s="3"/>
      <c r="J827" s="2"/>
      <c r="K827" s="2"/>
      <c r="L827" s="4"/>
      <c r="M827" s="4"/>
      <c r="N827" s="4"/>
      <c r="O827" s="2"/>
      <c r="P827" s="2"/>
      <c r="Q827" s="4"/>
      <c r="R827" s="102"/>
      <c r="S827" s="102"/>
      <c r="T827" s="3"/>
      <c r="U827" s="3"/>
      <c r="V827" s="3"/>
      <c r="W827" s="3"/>
      <c r="X827" s="80" t="str">
        <f t="shared" si="124"/>
        <v/>
      </c>
      <c r="Y827" s="80" t="str">
        <f t="shared" si="125"/>
        <v/>
      </c>
      <c r="Z827" s="2"/>
      <c r="AA827" s="77" t="str">
        <f t="shared" si="126"/>
        <v/>
      </c>
      <c r="AB827" s="77" t="str">
        <f t="shared" si="119"/>
        <v/>
      </c>
      <c r="AC827" s="77" t="str">
        <f>IFERROR(VLOOKUP(IF($P827="","",MONTH($I827)),List!$I:$J,2,0),"")</f>
        <v/>
      </c>
      <c r="AD827" s="77" t="str">
        <f>IFERROR(VLOOKUP(F827,List!$D:$E,2,0),"")</f>
        <v/>
      </c>
      <c r="AE827" s="78">
        <f t="shared" si="120"/>
        <v>0</v>
      </c>
      <c r="AF827" s="77" t="str">
        <f t="shared" si="127"/>
        <v/>
      </c>
      <c r="AG827" s="77" t="str">
        <f t="shared" si="122"/>
        <v/>
      </c>
    </row>
    <row r="828" spans="1:33" s="72" customFormat="1" ht="15.75" x14ac:dyDescent="0.2">
      <c r="A828" s="67"/>
      <c r="B828" s="76">
        <f>COUNTIF($F$6:$F828,$F828)</f>
        <v>0</v>
      </c>
      <c r="C828" s="76" t="str">
        <f t="shared" si="118"/>
        <v>0</v>
      </c>
      <c r="D828" s="76">
        <f>COUNTIF($H$6:$H828,$H828)</f>
        <v>0</v>
      </c>
      <c r="E828" s="76" t="str">
        <f t="shared" si="123"/>
        <v>0</v>
      </c>
      <c r="F828" s="2"/>
      <c r="G828" s="22"/>
      <c r="H828" s="2"/>
      <c r="I828" s="3"/>
      <c r="J828" s="2"/>
      <c r="K828" s="2"/>
      <c r="L828" s="4"/>
      <c r="M828" s="4"/>
      <c r="N828" s="4"/>
      <c r="O828" s="2"/>
      <c r="P828" s="2"/>
      <c r="Q828" s="4"/>
      <c r="R828" s="102"/>
      <c r="S828" s="102"/>
      <c r="T828" s="3"/>
      <c r="U828" s="3"/>
      <c r="V828" s="3"/>
      <c r="W828" s="3"/>
      <c r="X828" s="80" t="str">
        <f t="shared" si="124"/>
        <v/>
      </c>
      <c r="Y828" s="80" t="str">
        <f t="shared" si="125"/>
        <v/>
      </c>
      <c r="Z828" s="2"/>
      <c r="AA828" s="77" t="str">
        <f t="shared" si="126"/>
        <v/>
      </c>
      <c r="AB828" s="77" t="str">
        <f t="shared" si="119"/>
        <v/>
      </c>
      <c r="AC828" s="77" t="str">
        <f>IFERROR(VLOOKUP(IF($P828="","",MONTH($I828)),List!$I:$J,2,0),"")</f>
        <v/>
      </c>
      <c r="AD828" s="77" t="str">
        <f>IFERROR(VLOOKUP(F828,List!$D:$E,2,0),"")</f>
        <v/>
      </c>
      <c r="AE828" s="78">
        <f t="shared" si="120"/>
        <v>0</v>
      </c>
      <c r="AF828" s="77" t="str">
        <f t="shared" si="127"/>
        <v/>
      </c>
      <c r="AG828" s="77" t="str">
        <f t="shared" si="122"/>
        <v/>
      </c>
    </row>
    <row r="829" spans="1:33" s="72" customFormat="1" ht="15.75" x14ac:dyDescent="0.2">
      <c r="A829" s="67"/>
      <c r="B829" s="76">
        <f>COUNTIF($F$6:$F829,$F829)</f>
        <v>0</v>
      </c>
      <c r="C829" s="76" t="str">
        <f t="shared" si="118"/>
        <v>0</v>
      </c>
      <c r="D829" s="76">
        <f>COUNTIF($H$6:$H829,$H829)</f>
        <v>0</v>
      </c>
      <c r="E829" s="76" t="str">
        <f t="shared" si="123"/>
        <v>0</v>
      </c>
      <c r="F829" s="2"/>
      <c r="G829" s="22"/>
      <c r="H829" s="2"/>
      <c r="I829" s="3"/>
      <c r="J829" s="2"/>
      <c r="K829" s="2"/>
      <c r="L829" s="4"/>
      <c r="M829" s="4"/>
      <c r="N829" s="4"/>
      <c r="O829" s="2"/>
      <c r="P829" s="2"/>
      <c r="Q829" s="4"/>
      <c r="R829" s="102"/>
      <c r="S829" s="102"/>
      <c r="T829" s="3"/>
      <c r="U829" s="3"/>
      <c r="V829" s="3"/>
      <c r="W829" s="3"/>
      <c r="X829" s="80" t="str">
        <f t="shared" si="124"/>
        <v/>
      </c>
      <c r="Y829" s="80" t="str">
        <f t="shared" si="125"/>
        <v/>
      </c>
      <c r="Z829" s="2"/>
      <c r="AA829" s="77" t="str">
        <f t="shared" si="126"/>
        <v/>
      </c>
      <c r="AB829" s="77" t="str">
        <f t="shared" si="119"/>
        <v/>
      </c>
      <c r="AC829" s="77" t="str">
        <f>IFERROR(VLOOKUP(IF($P829="","",MONTH($I829)),List!$I:$J,2,0),"")</f>
        <v/>
      </c>
      <c r="AD829" s="77" t="str">
        <f>IFERROR(VLOOKUP(F829,List!$D:$E,2,0),"")</f>
        <v/>
      </c>
      <c r="AE829" s="78">
        <f t="shared" si="120"/>
        <v>0</v>
      </c>
      <c r="AF829" s="77" t="str">
        <f t="shared" si="127"/>
        <v/>
      </c>
      <c r="AG829" s="77" t="str">
        <f t="shared" si="122"/>
        <v/>
      </c>
    </row>
    <row r="830" spans="1:33" s="72" customFormat="1" ht="15.75" x14ac:dyDescent="0.2">
      <c r="A830" s="67"/>
      <c r="B830" s="76">
        <f>COUNTIF($F$6:$F830,$F830)</f>
        <v>0</v>
      </c>
      <c r="C830" s="76" t="str">
        <f t="shared" si="118"/>
        <v>0</v>
      </c>
      <c r="D830" s="76">
        <f>COUNTIF($H$6:$H830,$H830)</f>
        <v>0</v>
      </c>
      <c r="E830" s="76" t="str">
        <f t="shared" si="123"/>
        <v>0</v>
      </c>
      <c r="F830" s="2"/>
      <c r="G830" s="22"/>
      <c r="H830" s="2"/>
      <c r="I830" s="3"/>
      <c r="J830" s="2"/>
      <c r="K830" s="2"/>
      <c r="L830" s="4"/>
      <c r="M830" s="4"/>
      <c r="N830" s="4"/>
      <c r="O830" s="2"/>
      <c r="P830" s="2"/>
      <c r="Q830" s="4"/>
      <c r="R830" s="102"/>
      <c r="S830" s="102"/>
      <c r="T830" s="3"/>
      <c r="U830" s="3"/>
      <c r="V830" s="3"/>
      <c r="W830" s="3"/>
      <c r="X830" s="80" t="str">
        <f t="shared" si="124"/>
        <v/>
      </c>
      <c r="Y830" s="80" t="str">
        <f t="shared" si="125"/>
        <v/>
      </c>
      <c r="Z830" s="2"/>
      <c r="AA830" s="77" t="str">
        <f t="shared" si="126"/>
        <v/>
      </c>
      <c r="AB830" s="77" t="str">
        <f t="shared" si="119"/>
        <v/>
      </c>
      <c r="AC830" s="77" t="str">
        <f>IFERROR(VLOOKUP(IF($P830="","",MONTH($I830)),List!$I:$J,2,0),"")</f>
        <v/>
      </c>
      <c r="AD830" s="77" t="str">
        <f>IFERROR(VLOOKUP(F830,List!$D:$E,2,0),"")</f>
        <v/>
      </c>
      <c r="AE830" s="78">
        <f t="shared" ref="AE830:AE893" si="128">IF($AA830="Close",IF(COUNTA($T830:$V830)=1,1,IF(COUNTA($T830:$V830)=2,0.5,0%)),0)</f>
        <v>0</v>
      </c>
      <c r="AF830" s="77" t="str">
        <f t="shared" si="127"/>
        <v/>
      </c>
      <c r="AG830" s="77" t="str">
        <f t="shared" ref="AG830:AG893" si="129">IF(W830="","",IF(AA830="Close",IF(COUNTA($T830:$V830)=1,"Open (Progress)",IF(COUNTA($T830:$V830)=2,"Reschedule 1x",IF(COUNTA($T830:$V830)=3,"Reschedule 2x","")))))</f>
        <v/>
      </c>
    </row>
    <row r="831" spans="1:33" s="72" customFormat="1" ht="15.75" x14ac:dyDescent="0.2">
      <c r="A831" s="67"/>
      <c r="B831" s="76">
        <f>COUNTIF($F$6:$F831,$F831)</f>
        <v>0</v>
      </c>
      <c r="C831" s="76" t="str">
        <f t="shared" si="118"/>
        <v>0</v>
      </c>
      <c r="D831" s="76">
        <f>COUNTIF($H$6:$H831,$H831)</f>
        <v>0</v>
      </c>
      <c r="E831" s="76" t="str">
        <f t="shared" si="123"/>
        <v>0</v>
      </c>
      <c r="F831" s="2"/>
      <c r="G831" s="22"/>
      <c r="H831" s="2"/>
      <c r="I831" s="3"/>
      <c r="J831" s="2"/>
      <c r="K831" s="2"/>
      <c r="L831" s="4"/>
      <c r="M831" s="4"/>
      <c r="N831" s="4"/>
      <c r="O831" s="2"/>
      <c r="P831" s="2"/>
      <c r="Q831" s="4"/>
      <c r="R831" s="102"/>
      <c r="S831" s="102"/>
      <c r="T831" s="3"/>
      <c r="U831" s="3"/>
      <c r="V831" s="3"/>
      <c r="W831" s="3"/>
      <c r="X831" s="80" t="str">
        <f t="shared" si="124"/>
        <v/>
      </c>
      <c r="Y831" s="80" t="str">
        <f t="shared" si="125"/>
        <v/>
      </c>
      <c r="Z831" s="2"/>
      <c r="AA831" s="77" t="str">
        <f t="shared" si="126"/>
        <v/>
      </c>
      <c r="AB831" s="77" t="str">
        <f t="shared" si="119"/>
        <v/>
      </c>
      <c r="AC831" s="77" t="str">
        <f>IFERROR(VLOOKUP(IF($P831="","",MONTH($I831)),List!$I:$J,2,0),"")</f>
        <v/>
      </c>
      <c r="AD831" s="77" t="str">
        <f>IFERROR(VLOOKUP(F831,List!$D:$E,2,0),"")</f>
        <v/>
      </c>
      <c r="AE831" s="78">
        <f t="shared" si="128"/>
        <v>0</v>
      </c>
      <c r="AF831" s="77" t="str">
        <f t="shared" si="127"/>
        <v/>
      </c>
      <c r="AG831" s="77" t="str">
        <f t="shared" si="129"/>
        <v/>
      </c>
    </row>
    <row r="832" spans="1:33" s="72" customFormat="1" ht="15.75" x14ac:dyDescent="0.2">
      <c r="A832" s="67"/>
      <c r="B832" s="76">
        <f>COUNTIF($F$6:$F832,$F832)</f>
        <v>0</v>
      </c>
      <c r="C832" s="76" t="str">
        <f t="shared" si="118"/>
        <v>0</v>
      </c>
      <c r="D832" s="76">
        <f>COUNTIF($H$6:$H832,$H832)</f>
        <v>0</v>
      </c>
      <c r="E832" s="76" t="str">
        <f t="shared" si="123"/>
        <v>0</v>
      </c>
      <c r="F832" s="2"/>
      <c r="G832" s="22"/>
      <c r="H832" s="2"/>
      <c r="I832" s="3"/>
      <c r="J832" s="2"/>
      <c r="K832" s="2"/>
      <c r="L832" s="4"/>
      <c r="M832" s="4"/>
      <c r="N832" s="4"/>
      <c r="O832" s="2"/>
      <c r="P832" s="2"/>
      <c r="Q832" s="4"/>
      <c r="R832" s="102"/>
      <c r="S832" s="102"/>
      <c r="T832" s="3"/>
      <c r="U832" s="3"/>
      <c r="V832" s="3"/>
      <c r="W832" s="3"/>
      <c r="X832" s="80" t="str">
        <f t="shared" si="124"/>
        <v/>
      </c>
      <c r="Y832" s="80" t="str">
        <f t="shared" si="125"/>
        <v/>
      </c>
      <c r="Z832" s="2"/>
      <c r="AA832" s="77" t="str">
        <f t="shared" si="126"/>
        <v/>
      </c>
      <c r="AB832" s="77" t="str">
        <f t="shared" si="119"/>
        <v/>
      </c>
      <c r="AC832" s="77" t="str">
        <f>IFERROR(VLOOKUP(IF($P832="","",MONTH($I832)),List!$I:$J,2,0),"")</f>
        <v/>
      </c>
      <c r="AD832" s="77" t="str">
        <f>IFERROR(VLOOKUP(F832,List!$D:$E,2,0),"")</f>
        <v/>
      </c>
      <c r="AE832" s="78">
        <f t="shared" si="128"/>
        <v>0</v>
      </c>
      <c r="AF832" s="77" t="str">
        <f t="shared" si="127"/>
        <v/>
      </c>
      <c r="AG832" s="77" t="str">
        <f t="shared" si="129"/>
        <v/>
      </c>
    </row>
    <row r="833" spans="1:33" s="72" customFormat="1" ht="15.75" x14ac:dyDescent="0.2">
      <c r="A833" s="67"/>
      <c r="B833" s="76">
        <f>COUNTIF($F$6:$F833,$F833)</f>
        <v>0</v>
      </c>
      <c r="C833" s="76" t="str">
        <f t="shared" si="118"/>
        <v>0</v>
      </c>
      <c r="D833" s="76">
        <f>COUNTIF($H$6:$H833,$H833)</f>
        <v>0</v>
      </c>
      <c r="E833" s="76" t="str">
        <f t="shared" si="123"/>
        <v>0</v>
      </c>
      <c r="F833" s="2"/>
      <c r="G833" s="22"/>
      <c r="H833" s="2"/>
      <c r="I833" s="3"/>
      <c r="J833" s="2"/>
      <c r="K833" s="2"/>
      <c r="L833" s="4"/>
      <c r="M833" s="4"/>
      <c r="N833" s="4"/>
      <c r="O833" s="2"/>
      <c r="P833" s="2"/>
      <c r="Q833" s="4"/>
      <c r="R833" s="102"/>
      <c r="S833" s="102"/>
      <c r="T833" s="3"/>
      <c r="U833" s="3"/>
      <c r="V833" s="3"/>
      <c r="W833" s="3"/>
      <c r="X833" s="80" t="str">
        <f t="shared" si="124"/>
        <v/>
      </c>
      <c r="Y833" s="80" t="str">
        <f t="shared" si="125"/>
        <v/>
      </c>
      <c r="Z833" s="2"/>
      <c r="AA833" s="77" t="str">
        <f t="shared" si="126"/>
        <v/>
      </c>
      <c r="AB833" s="77" t="str">
        <f t="shared" si="119"/>
        <v/>
      </c>
      <c r="AC833" s="77" t="str">
        <f>IFERROR(VLOOKUP(IF($P833="","",MONTH($I833)),List!$I:$J,2,0),"")</f>
        <v/>
      </c>
      <c r="AD833" s="77" t="str">
        <f>IFERROR(VLOOKUP(F833,List!$D:$E,2,0),"")</f>
        <v/>
      </c>
      <c r="AE833" s="78">
        <f t="shared" si="128"/>
        <v>0</v>
      </c>
      <c r="AF833" s="77" t="str">
        <f t="shared" si="127"/>
        <v/>
      </c>
      <c r="AG833" s="77" t="str">
        <f t="shared" si="129"/>
        <v/>
      </c>
    </row>
    <row r="834" spans="1:33" s="72" customFormat="1" ht="15.75" x14ac:dyDescent="0.2">
      <c r="A834" s="67"/>
      <c r="B834" s="76">
        <f>COUNTIF($F$6:$F834,$F834)</f>
        <v>0</v>
      </c>
      <c r="C834" s="76" t="str">
        <f t="shared" si="118"/>
        <v>0</v>
      </c>
      <c r="D834" s="76">
        <f>COUNTIF($H$6:$H834,$H834)</f>
        <v>0</v>
      </c>
      <c r="E834" s="76" t="str">
        <f t="shared" si="123"/>
        <v>0</v>
      </c>
      <c r="F834" s="2"/>
      <c r="G834" s="22"/>
      <c r="H834" s="2"/>
      <c r="I834" s="3"/>
      <c r="J834" s="2"/>
      <c r="K834" s="2"/>
      <c r="L834" s="4"/>
      <c r="M834" s="4"/>
      <c r="N834" s="4"/>
      <c r="O834" s="2"/>
      <c r="P834" s="2"/>
      <c r="Q834" s="4"/>
      <c r="R834" s="102"/>
      <c r="S834" s="102"/>
      <c r="T834" s="3"/>
      <c r="U834" s="3"/>
      <c r="V834" s="3"/>
      <c r="W834" s="3"/>
      <c r="X834" s="80" t="str">
        <f t="shared" si="124"/>
        <v/>
      </c>
      <c r="Y834" s="80" t="str">
        <f t="shared" si="125"/>
        <v/>
      </c>
      <c r="Z834" s="2"/>
      <c r="AA834" s="77" t="str">
        <f t="shared" si="126"/>
        <v/>
      </c>
      <c r="AB834" s="77" t="str">
        <f t="shared" si="119"/>
        <v/>
      </c>
      <c r="AC834" s="77" t="str">
        <f>IFERROR(VLOOKUP(IF($P834="","",MONTH($I834)),List!$I:$J,2,0),"")</f>
        <v/>
      </c>
      <c r="AD834" s="77" t="str">
        <f>IFERROR(VLOOKUP(F834,List!$D:$E,2,0),"")</f>
        <v/>
      </c>
      <c r="AE834" s="78">
        <f t="shared" si="128"/>
        <v>0</v>
      </c>
      <c r="AF834" s="77" t="str">
        <f t="shared" si="127"/>
        <v/>
      </c>
      <c r="AG834" s="77" t="str">
        <f t="shared" si="129"/>
        <v/>
      </c>
    </row>
    <row r="835" spans="1:33" s="72" customFormat="1" ht="15.75" x14ac:dyDescent="0.2">
      <c r="A835" s="67"/>
      <c r="B835" s="76">
        <f>COUNTIF($F$6:$F835,$F835)</f>
        <v>0</v>
      </c>
      <c r="C835" s="76" t="str">
        <f t="shared" si="118"/>
        <v>0</v>
      </c>
      <c r="D835" s="76">
        <f>COUNTIF($H$6:$H835,$H835)</f>
        <v>0</v>
      </c>
      <c r="E835" s="76" t="str">
        <f t="shared" si="123"/>
        <v>0</v>
      </c>
      <c r="F835" s="2"/>
      <c r="G835" s="22"/>
      <c r="H835" s="2"/>
      <c r="I835" s="3"/>
      <c r="J835" s="2"/>
      <c r="K835" s="2"/>
      <c r="L835" s="4"/>
      <c r="M835" s="4"/>
      <c r="N835" s="4"/>
      <c r="O835" s="2"/>
      <c r="P835" s="2"/>
      <c r="Q835" s="4"/>
      <c r="R835" s="102"/>
      <c r="S835" s="102"/>
      <c r="T835" s="3"/>
      <c r="U835" s="3"/>
      <c r="V835" s="3"/>
      <c r="W835" s="3"/>
      <c r="X835" s="80" t="str">
        <f t="shared" si="124"/>
        <v/>
      </c>
      <c r="Y835" s="80" t="str">
        <f t="shared" si="125"/>
        <v/>
      </c>
      <c r="Z835" s="2"/>
      <c r="AA835" s="77" t="str">
        <f t="shared" si="126"/>
        <v/>
      </c>
      <c r="AB835" s="77" t="str">
        <f t="shared" si="119"/>
        <v/>
      </c>
      <c r="AC835" s="77" t="str">
        <f>IFERROR(VLOOKUP(IF($P835="","",MONTH($I835)),List!$I:$J,2,0),"")</f>
        <v/>
      </c>
      <c r="AD835" s="77" t="str">
        <f>IFERROR(VLOOKUP(F835,List!$D:$E,2,0),"")</f>
        <v/>
      </c>
      <c r="AE835" s="78">
        <f t="shared" si="128"/>
        <v>0</v>
      </c>
      <c r="AF835" s="77" t="str">
        <f t="shared" si="127"/>
        <v/>
      </c>
      <c r="AG835" s="77" t="str">
        <f t="shared" si="129"/>
        <v/>
      </c>
    </row>
    <row r="836" spans="1:33" s="72" customFormat="1" ht="15.75" x14ac:dyDescent="0.2">
      <c r="A836" s="67"/>
      <c r="B836" s="76">
        <f>COUNTIF($F$6:$F836,$F836)</f>
        <v>0</v>
      </c>
      <c r="C836" s="76" t="str">
        <f t="shared" si="118"/>
        <v>0</v>
      </c>
      <c r="D836" s="76">
        <f>COUNTIF($H$6:$H836,$H836)</f>
        <v>0</v>
      </c>
      <c r="E836" s="76" t="str">
        <f t="shared" si="123"/>
        <v>0</v>
      </c>
      <c r="F836" s="2"/>
      <c r="G836" s="22"/>
      <c r="H836" s="2"/>
      <c r="I836" s="3"/>
      <c r="J836" s="2"/>
      <c r="K836" s="2"/>
      <c r="L836" s="4"/>
      <c r="M836" s="4"/>
      <c r="N836" s="4"/>
      <c r="O836" s="2"/>
      <c r="P836" s="2"/>
      <c r="Q836" s="4"/>
      <c r="R836" s="102"/>
      <c r="S836" s="102"/>
      <c r="T836" s="3"/>
      <c r="U836" s="3"/>
      <c r="V836" s="3"/>
      <c r="W836" s="3"/>
      <c r="X836" s="80" t="str">
        <f t="shared" si="124"/>
        <v/>
      </c>
      <c r="Y836" s="80" t="str">
        <f t="shared" si="125"/>
        <v/>
      </c>
      <c r="Z836" s="2"/>
      <c r="AA836" s="77" t="str">
        <f t="shared" si="126"/>
        <v/>
      </c>
      <c r="AB836" s="77" t="str">
        <f t="shared" si="119"/>
        <v/>
      </c>
      <c r="AC836" s="77" t="str">
        <f>IFERROR(VLOOKUP(IF($P836="","",MONTH($I836)),List!$I:$J,2,0),"")</f>
        <v/>
      </c>
      <c r="AD836" s="77" t="str">
        <f>IFERROR(VLOOKUP(F836,List!$D:$E,2,0),"")</f>
        <v/>
      </c>
      <c r="AE836" s="78">
        <f t="shared" si="128"/>
        <v>0</v>
      </c>
      <c r="AF836" s="77" t="str">
        <f t="shared" si="127"/>
        <v/>
      </c>
      <c r="AG836" s="77" t="str">
        <f t="shared" si="129"/>
        <v/>
      </c>
    </row>
    <row r="837" spans="1:33" s="72" customFormat="1" ht="15.75" x14ac:dyDescent="0.2">
      <c r="A837" s="67"/>
      <c r="B837" s="76">
        <f>COUNTIF($F$6:$F837,$F837)</f>
        <v>0</v>
      </c>
      <c r="C837" s="76" t="str">
        <f t="shared" si="118"/>
        <v>0</v>
      </c>
      <c r="D837" s="76">
        <f>COUNTIF($H$6:$H837,$H837)</f>
        <v>0</v>
      </c>
      <c r="E837" s="76" t="str">
        <f t="shared" si="123"/>
        <v>0</v>
      </c>
      <c r="F837" s="2"/>
      <c r="G837" s="22"/>
      <c r="H837" s="2"/>
      <c r="I837" s="3"/>
      <c r="J837" s="2"/>
      <c r="K837" s="2"/>
      <c r="L837" s="4"/>
      <c r="M837" s="4"/>
      <c r="N837" s="4"/>
      <c r="O837" s="2"/>
      <c r="P837" s="2"/>
      <c r="Q837" s="4"/>
      <c r="R837" s="102"/>
      <c r="S837" s="102"/>
      <c r="T837" s="3"/>
      <c r="U837" s="3"/>
      <c r="V837" s="3"/>
      <c r="W837" s="3"/>
      <c r="X837" s="80" t="str">
        <f t="shared" si="124"/>
        <v/>
      </c>
      <c r="Y837" s="80" t="str">
        <f t="shared" si="125"/>
        <v/>
      </c>
      <c r="Z837" s="2"/>
      <c r="AA837" s="77" t="str">
        <f t="shared" si="126"/>
        <v/>
      </c>
      <c r="AB837" s="77" t="str">
        <f t="shared" si="119"/>
        <v/>
      </c>
      <c r="AC837" s="77" t="str">
        <f>IFERROR(VLOOKUP(IF($P837="","",MONTH($I837)),List!$I:$J,2,0),"")</f>
        <v/>
      </c>
      <c r="AD837" s="77" t="str">
        <f>IFERROR(VLOOKUP(F837,List!$D:$E,2,0),"")</f>
        <v/>
      </c>
      <c r="AE837" s="78">
        <f t="shared" si="128"/>
        <v>0</v>
      </c>
      <c r="AF837" s="77" t="str">
        <f t="shared" si="127"/>
        <v/>
      </c>
      <c r="AG837" s="77" t="str">
        <f t="shared" si="129"/>
        <v/>
      </c>
    </row>
    <row r="838" spans="1:33" s="72" customFormat="1" ht="15.75" x14ac:dyDescent="0.2">
      <c r="A838" s="67"/>
      <c r="B838" s="76">
        <f>COUNTIF($F$6:$F838,$F838)</f>
        <v>0</v>
      </c>
      <c r="C838" s="76" t="str">
        <f t="shared" si="118"/>
        <v>0</v>
      </c>
      <c r="D838" s="76">
        <f>COUNTIF($H$6:$H838,$H838)</f>
        <v>0</v>
      </c>
      <c r="E838" s="76" t="str">
        <f t="shared" si="123"/>
        <v>0</v>
      </c>
      <c r="F838" s="2"/>
      <c r="G838" s="22"/>
      <c r="H838" s="2"/>
      <c r="I838" s="3"/>
      <c r="J838" s="2"/>
      <c r="K838" s="2"/>
      <c r="L838" s="4"/>
      <c r="M838" s="4"/>
      <c r="N838" s="4"/>
      <c r="O838" s="2"/>
      <c r="P838" s="2"/>
      <c r="Q838" s="4"/>
      <c r="R838" s="102"/>
      <c r="S838" s="102"/>
      <c r="T838" s="3"/>
      <c r="U838" s="3"/>
      <c r="V838" s="3"/>
      <c r="W838" s="3"/>
      <c r="X838" s="80" t="str">
        <f t="shared" ref="X838:X901" si="130">IF(W838="","",IF(W838&gt;0,"a",""))</f>
        <v/>
      </c>
      <c r="Y838" s="80" t="str">
        <f t="shared" ref="Y838:Y901" si="131">IF(P838="","",IF(W838&gt;0,"","a"))</f>
        <v/>
      </c>
      <c r="Z838" s="2"/>
      <c r="AA838" s="77" t="str">
        <f t="shared" ref="AA838:AA901" si="132">IF($P838="","",IF(COUNT($T838:$W838)=0,"Belum Ada Tanggal Target",IF(W838&gt;0,"Close",IF(COUNTA($T838:$V838)=1,"Open (Progress)",IF(COUNTA($T838:$V838)=2,"Reschedule 1x",IF(COUNTA($T838:$V838)=3,"Reschedule 2x"))))))</f>
        <v/>
      </c>
      <c r="AB838" s="77" t="str">
        <f t="shared" si="119"/>
        <v/>
      </c>
      <c r="AC838" s="77" t="str">
        <f>IFERROR(VLOOKUP(IF($P838="","",MONTH($I838)),List!$I:$J,2,0),"")</f>
        <v/>
      </c>
      <c r="AD838" s="77" t="str">
        <f>IFERROR(VLOOKUP(F838,List!$D:$E,2,0),"")</f>
        <v/>
      </c>
      <c r="AE838" s="78">
        <f t="shared" si="128"/>
        <v>0</v>
      </c>
      <c r="AF838" s="77" t="str">
        <f t="shared" si="127"/>
        <v/>
      </c>
      <c r="AG838" s="77" t="str">
        <f t="shared" si="129"/>
        <v/>
      </c>
    </row>
    <row r="839" spans="1:33" s="72" customFormat="1" ht="15.75" x14ac:dyDescent="0.2">
      <c r="A839" s="67"/>
      <c r="B839" s="76">
        <f>COUNTIF($F$6:$F839,$F839)</f>
        <v>0</v>
      </c>
      <c r="C839" s="76" t="str">
        <f t="shared" si="118"/>
        <v>0</v>
      </c>
      <c r="D839" s="76">
        <f>COUNTIF($H$6:$H839,$H839)</f>
        <v>0</v>
      </c>
      <c r="E839" s="76" t="str">
        <f t="shared" si="123"/>
        <v>0</v>
      </c>
      <c r="F839" s="2"/>
      <c r="G839" s="22"/>
      <c r="H839" s="2"/>
      <c r="I839" s="3"/>
      <c r="J839" s="2"/>
      <c r="K839" s="2"/>
      <c r="L839" s="4"/>
      <c r="M839" s="4"/>
      <c r="N839" s="4"/>
      <c r="O839" s="2"/>
      <c r="P839" s="2"/>
      <c r="Q839" s="4"/>
      <c r="R839" s="102"/>
      <c r="S839" s="102"/>
      <c r="T839" s="3"/>
      <c r="U839" s="3"/>
      <c r="V839" s="3"/>
      <c r="W839" s="3"/>
      <c r="X839" s="80" t="str">
        <f t="shared" si="130"/>
        <v/>
      </c>
      <c r="Y839" s="80" t="str">
        <f t="shared" si="131"/>
        <v/>
      </c>
      <c r="Z839" s="2"/>
      <c r="AA839" s="77" t="str">
        <f t="shared" si="132"/>
        <v/>
      </c>
      <c r="AB839" s="77" t="str">
        <f t="shared" si="119"/>
        <v/>
      </c>
      <c r="AC839" s="77" t="str">
        <f>IFERROR(VLOOKUP(IF($P839="","",MONTH($I839)),List!$I:$J,2,0),"")</f>
        <v/>
      </c>
      <c r="AD839" s="77" t="str">
        <f>IFERROR(VLOOKUP(F839,List!$D:$E,2,0),"")</f>
        <v/>
      </c>
      <c r="AE839" s="78">
        <f t="shared" si="128"/>
        <v>0</v>
      </c>
      <c r="AF839" s="77" t="str">
        <f t="shared" si="127"/>
        <v/>
      </c>
      <c r="AG839" s="77" t="str">
        <f t="shared" si="129"/>
        <v/>
      </c>
    </row>
    <row r="840" spans="1:33" s="72" customFormat="1" ht="15.75" x14ac:dyDescent="0.2">
      <c r="A840" s="67"/>
      <c r="B840" s="76">
        <f>COUNTIF($F$6:$F840,$F840)</f>
        <v>0</v>
      </c>
      <c r="C840" s="76" t="str">
        <f t="shared" si="118"/>
        <v>0</v>
      </c>
      <c r="D840" s="76">
        <f>COUNTIF($H$6:$H840,$H840)</f>
        <v>0</v>
      </c>
      <c r="E840" s="76" t="str">
        <f t="shared" si="123"/>
        <v>0</v>
      </c>
      <c r="F840" s="2"/>
      <c r="G840" s="22"/>
      <c r="H840" s="2"/>
      <c r="I840" s="3"/>
      <c r="J840" s="2"/>
      <c r="K840" s="2"/>
      <c r="L840" s="4"/>
      <c r="M840" s="4"/>
      <c r="N840" s="4"/>
      <c r="O840" s="2"/>
      <c r="P840" s="2"/>
      <c r="Q840" s="4"/>
      <c r="R840" s="102"/>
      <c r="S840" s="102"/>
      <c r="T840" s="3"/>
      <c r="U840" s="3"/>
      <c r="V840" s="3"/>
      <c r="W840" s="3"/>
      <c r="X840" s="80" t="str">
        <f t="shared" si="130"/>
        <v/>
      </c>
      <c r="Y840" s="80" t="str">
        <f t="shared" si="131"/>
        <v/>
      </c>
      <c r="Z840" s="2"/>
      <c r="AA840" s="77" t="str">
        <f t="shared" si="132"/>
        <v/>
      </c>
      <c r="AB840" s="77" t="str">
        <f t="shared" si="119"/>
        <v/>
      </c>
      <c r="AC840" s="77" t="str">
        <f>IFERROR(VLOOKUP(IF($P840="","",MONTH($I840)),List!$I:$J,2,0),"")</f>
        <v/>
      </c>
      <c r="AD840" s="77" t="str">
        <f>IFERROR(VLOOKUP(F840,List!$D:$E,2,0),"")</f>
        <v/>
      </c>
      <c r="AE840" s="78">
        <f t="shared" si="128"/>
        <v>0</v>
      </c>
      <c r="AF840" s="77" t="str">
        <f t="shared" ref="AF840:AF895" si="133">IF(AC840="","","All")</f>
        <v/>
      </c>
      <c r="AG840" s="77" t="str">
        <f t="shared" si="129"/>
        <v/>
      </c>
    </row>
    <row r="841" spans="1:33" s="72" customFormat="1" ht="15.75" x14ac:dyDescent="0.2">
      <c r="A841" s="67"/>
      <c r="B841" s="76">
        <f>COUNTIF($F$6:$F841,$F841)</f>
        <v>0</v>
      </c>
      <c r="C841" s="76" t="str">
        <f t="shared" si="118"/>
        <v>0</v>
      </c>
      <c r="D841" s="76">
        <f>COUNTIF($H$6:$H841,$H841)</f>
        <v>0</v>
      </c>
      <c r="E841" s="76" t="str">
        <f t="shared" si="123"/>
        <v>0</v>
      </c>
      <c r="F841" s="2"/>
      <c r="G841" s="22"/>
      <c r="H841" s="2"/>
      <c r="I841" s="3"/>
      <c r="J841" s="2"/>
      <c r="K841" s="2"/>
      <c r="L841" s="4"/>
      <c r="M841" s="4"/>
      <c r="N841" s="4"/>
      <c r="O841" s="2"/>
      <c r="P841" s="2"/>
      <c r="Q841" s="4"/>
      <c r="R841" s="102"/>
      <c r="S841" s="102"/>
      <c r="T841" s="3"/>
      <c r="U841" s="3"/>
      <c r="V841" s="3"/>
      <c r="W841" s="3"/>
      <c r="X841" s="80" t="str">
        <f t="shared" si="130"/>
        <v/>
      </c>
      <c r="Y841" s="80" t="str">
        <f t="shared" si="131"/>
        <v/>
      </c>
      <c r="Z841" s="2"/>
      <c r="AA841" s="77" t="str">
        <f t="shared" si="132"/>
        <v/>
      </c>
      <c r="AB841" s="77" t="str">
        <f t="shared" si="119"/>
        <v/>
      </c>
      <c r="AC841" s="77" t="str">
        <f>IFERROR(VLOOKUP(IF($P841="","",MONTH($I841)),List!$I:$J,2,0),"")</f>
        <v/>
      </c>
      <c r="AD841" s="77" t="str">
        <f>IFERROR(VLOOKUP(F841,List!$D:$E,2,0),"")</f>
        <v/>
      </c>
      <c r="AE841" s="78">
        <f t="shared" si="128"/>
        <v>0</v>
      </c>
      <c r="AF841" s="77" t="str">
        <f t="shared" si="133"/>
        <v/>
      </c>
      <c r="AG841" s="77" t="str">
        <f t="shared" si="129"/>
        <v/>
      </c>
    </row>
    <row r="842" spans="1:33" s="72" customFormat="1" ht="15.75" x14ac:dyDescent="0.2">
      <c r="A842" s="67"/>
      <c r="B842" s="76">
        <f>COUNTIF($F$6:$F842,$F842)</f>
        <v>0</v>
      </c>
      <c r="C842" s="76" t="str">
        <f t="shared" si="118"/>
        <v>0</v>
      </c>
      <c r="D842" s="76">
        <f>COUNTIF($H$6:$H842,$H842)</f>
        <v>0</v>
      </c>
      <c r="E842" s="76" t="str">
        <f t="shared" si="123"/>
        <v>0</v>
      </c>
      <c r="F842" s="2"/>
      <c r="G842" s="22"/>
      <c r="H842" s="2"/>
      <c r="I842" s="3"/>
      <c r="J842" s="2"/>
      <c r="K842" s="2"/>
      <c r="L842" s="4"/>
      <c r="M842" s="4"/>
      <c r="N842" s="4"/>
      <c r="O842" s="2"/>
      <c r="P842" s="2"/>
      <c r="Q842" s="4"/>
      <c r="R842" s="102"/>
      <c r="S842" s="102"/>
      <c r="T842" s="3"/>
      <c r="U842" s="3"/>
      <c r="V842" s="3"/>
      <c r="W842" s="3"/>
      <c r="X842" s="80" t="str">
        <f t="shared" si="130"/>
        <v/>
      </c>
      <c r="Y842" s="80" t="str">
        <f t="shared" si="131"/>
        <v/>
      </c>
      <c r="Z842" s="2"/>
      <c r="AA842" s="77" t="str">
        <f t="shared" si="132"/>
        <v/>
      </c>
      <c r="AB842" s="77" t="str">
        <f t="shared" si="119"/>
        <v/>
      </c>
      <c r="AC842" s="77" t="str">
        <f>IFERROR(VLOOKUP(IF($P842="","",MONTH($I842)),List!$I:$J,2,0),"")</f>
        <v/>
      </c>
      <c r="AD842" s="77" t="str">
        <f>IFERROR(VLOOKUP(F842,List!$D:$E,2,0),"")</f>
        <v/>
      </c>
      <c r="AE842" s="78">
        <f t="shared" si="128"/>
        <v>0</v>
      </c>
      <c r="AF842" s="77" t="str">
        <f t="shared" si="133"/>
        <v/>
      </c>
      <c r="AG842" s="77" t="str">
        <f t="shared" si="129"/>
        <v/>
      </c>
    </row>
    <row r="843" spans="1:33" s="72" customFormat="1" ht="15.75" x14ac:dyDescent="0.2">
      <c r="A843" s="67"/>
      <c r="B843" s="76">
        <f>COUNTIF($F$6:$F843,$F843)</f>
        <v>0</v>
      </c>
      <c r="C843" s="76" t="str">
        <f t="shared" si="118"/>
        <v>0</v>
      </c>
      <c r="D843" s="76">
        <f>COUNTIF($H$6:$H843,$H843)</f>
        <v>0</v>
      </c>
      <c r="E843" s="76" t="str">
        <f t="shared" si="123"/>
        <v>0</v>
      </c>
      <c r="F843" s="2"/>
      <c r="G843" s="22"/>
      <c r="H843" s="2"/>
      <c r="I843" s="3"/>
      <c r="J843" s="2"/>
      <c r="K843" s="2"/>
      <c r="L843" s="4"/>
      <c r="M843" s="4"/>
      <c r="N843" s="4"/>
      <c r="O843" s="2"/>
      <c r="P843" s="2"/>
      <c r="Q843" s="4"/>
      <c r="R843" s="102"/>
      <c r="S843" s="102"/>
      <c r="T843" s="3"/>
      <c r="U843" s="3"/>
      <c r="V843" s="3"/>
      <c r="W843" s="3"/>
      <c r="X843" s="80" t="str">
        <f t="shared" si="130"/>
        <v/>
      </c>
      <c r="Y843" s="80" t="str">
        <f t="shared" si="131"/>
        <v/>
      </c>
      <c r="Z843" s="2"/>
      <c r="AA843" s="77" t="str">
        <f t="shared" si="132"/>
        <v/>
      </c>
      <c r="AB843" s="77" t="str">
        <f t="shared" si="119"/>
        <v/>
      </c>
      <c r="AC843" s="77" t="str">
        <f>IFERROR(VLOOKUP(IF($P843="","",MONTH($I843)),List!$I:$J,2,0),"")</f>
        <v/>
      </c>
      <c r="AD843" s="77" t="str">
        <f>IFERROR(VLOOKUP(F843,List!$D:$E,2,0),"")</f>
        <v/>
      </c>
      <c r="AE843" s="78">
        <f t="shared" si="128"/>
        <v>0</v>
      </c>
      <c r="AF843" s="77" t="str">
        <f t="shared" si="133"/>
        <v/>
      </c>
      <c r="AG843" s="77" t="str">
        <f t="shared" si="129"/>
        <v/>
      </c>
    </row>
    <row r="844" spans="1:33" s="72" customFormat="1" ht="15.75" x14ac:dyDescent="0.2">
      <c r="A844" s="67"/>
      <c r="B844" s="76">
        <f>COUNTIF($F$6:$F844,$F844)</f>
        <v>0</v>
      </c>
      <c r="C844" s="76" t="str">
        <f t="shared" si="118"/>
        <v>0</v>
      </c>
      <c r="D844" s="76">
        <f>COUNTIF($H$6:$H844,$H844)</f>
        <v>0</v>
      </c>
      <c r="E844" s="76" t="str">
        <f t="shared" si="123"/>
        <v>0</v>
      </c>
      <c r="F844" s="2"/>
      <c r="G844" s="22"/>
      <c r="H844" s="2"/>
      <c r="I844" s="3"/>
      <c r="J844" s="2"/>
      <c r="K844" s="2"/>
      <c r="L844" s="4"/>
      <c r="M844" s="4"/>
      <c r="N844" s="4"/>
      <c r="O844" s="2"/>
      <c r="P844" s="2"/>
      <c r="Q844" s="4"/>
      <c r="R844" s="102"/>
      <c r="S844" s="102"/>
      <c r="T844" s="3"/>
      <c r="U844" s="3"/>
      <c r="V844" s="3"/>
      <c r="W844" s="3"/>
      <c r="X844" s="80" t="str">
        <f t="shared" si="130"/>
        <v/>
      </c>
      <c r="Y844" s="80" t="str">
        <f t="shared" si="131"/>
        <v/>
      </c>
      <c r="Z844" s="2"/>
      <c r="AA844" s="77" t="str">
        <f t="shared" si="132"/>
        <v/>
      </c>
      <c r="AB844" s="77" t="str">
        <f t="shared" si="119"/>
        <v/>
      </c>
      <c r="AC844" s="77" t="str">
        <f>IFERROR(VLOOKUP(IF($P844="","",MONTH($I844)),List!$I:$J,2,0),"")</f>
        <v/>
      </c>
      <c r="AD844" s="77" t="str">
        <f>IFERROR(VLOOKUP(F844,List!$D:$E,2,0),"")</f>
        <v/>
      </c>
      <c r="AE844" s="78">
        <f t="shared" si="128"/>
        <v>0</v>
      </c>
      <c r="AF844" s="77" t="str">
        <f t="shared" si="133"/>
        <v/>
      </c>
      <c r="AG844" s="77" t="str">
        <f t="shared" si="129"/>
        <v/>
      </c>
    </row>
    <row r="845" spans="1:33" s="72" customFormat="1" ht="15.75" x14ac:dyDescent="0.2">
      <c r="A845" s="67"/>
      <c r="B845" s="76">
        <f>COUNTIF($F$6:$F845,$F845)</f>
        <v>0</v>
      </c>
      <c r="C845" s="76" t="str">
        <f t="shared" si="118"/>
        <v>0</v>
      </c>
      <c r="D845" s="76">
        <f>COUNTIF($H$6:$H845,$H845)</f>
        <v>0</v>
      </c>
      <c r="E845" s="76" t="str">
        <f t="shared" si="123"/>
        <v>0</v>
      </c>
      <c r="F845" s="2"/>
      <c r="G845" s="22"/>
      <c r="H845" s="2"/>
      <c r="I845" s="3"/>
      <c r="J845" s="2"/>
      <c r="K845" s="2"/>
      <c r="L845" s="4"/>
      <c r="M845" s="4"/>
      <c r="N845" s="4"/>
      <c r="O845" s="2"/>
      <c r="P845" s="2"/>
      <c r="Q845" s="4"/>
      <c r="R845" s="102"/>
      <c r="S845" s="102"/>
      <c r="T845" s="3"/>
      <c r="U845" s="3"/>
      <c r="V845" s="3"/>
      <c r="W845" s="3"/>
      <c r="X845" s="80" t="str">
        <f t="shared" si="130"/>
        <v/>
      </c>
      <c r="Y845" s="80" t="str">
        <f t="shared" si="131"/>
        <v/>
      </c>
      <c r="Z845" s="2"/>
      <c r="AA845" s="77" t="str">
        <f t="shared" si="132"/>
        <v/>
      </c>
      <c r="AB845" s="77" t="str">
        <f t="shared" si="119"/>
        <v/>
      </c>
      <c r="AC845" s="77" t="str">
        <f>IFERROR(VLOOKUP(IF($P845="","",MONTH($I845)),List!$I:$J,2,0),"")</f>
        <v/>
      </c>
      <c r="AD845" s="77" t="str">
        <f>IFERROR(VLOOKUP(F845,List!$D:$E,2,0),"")</f>
        <v/>
      </c>
      <c r="AE845" s="78">
        <f t="shared" si="128"/>
        <v>0</v>
      </c>
      <c r="AF845" s="77" t="str">
        <f t="shared" si="133"/>
        <v/>
      </c>
      <c r="AG845" s="77" t="str">
        <f t="shared" si="129"/>
        <v/>
      </c>
    </row>
    <row r="846" spans="1:33" s="72" customFormat="1" ht="15.75" x14ac:dyDescent="0.2">
      <c r="A846" s="67"/>
      <c r="B846" s="76">
        <f>COUNTIF($F$6:$F846,$F846)</f>
        <v>0</v>
      </c>
      <c r="C846" s="76" t="str">
        <f t="shared" si="118"/>
        <v>0</v>
      </c>
      <c r="D846" s="76">
        <f>COUNTIF($H$6:$H846,$H846)</f>
        <v>0</v>
      </c>
      <c r="E846" s="76" t="str">
        <f t="shared" si="123"/>
        <v>0</v>
      </c>
      <c r="F846" s="2"/>
      <c r="G846" s="22"/>
      <c r="H846" s="2"/>
      <c r="I846" s="3"/>
      <c r="J846" s="2"/>
      <c r="K846" s="2"/>
      <c r="L846" s="4"/>
      <c r="M846" s="4"/>
      <c r="N846" s="4"/>
      <c r="O846" s="2"/>
      <c r="P846" s="2"/>
      <c r="Q846" s="4"/>
      <c r="R846" s="102"/>
      <c r="S846" s="102"/>
      <c r="T846" s="3"/>
      <c r="U846" s="3"/>
      <c r="V846" s="3"/>
      <c r="W846" s="3"/>
      <c r="X846" s="80" t="str">
        <f t="shared" si="130"/>
        <v/>
      </c>
      <c r="Y846" s="80" t="str">
        <f t="shared" si="131"/>
        <v/>
      </c>
      <c r="Z846" s="2"/>
      <c r="AA846" s="77" t="str">
        <f t="shared" si="132"/>
        <v/>
      </c>
      <c r="AB846" s="77" t="str">
        <f t="shared" si="119"/>
        <v/>
      </c>
      <c r="AC846" s="77" t="str">
        <f>IFERROR(VLOOKUP(IF($P846="","",MONTH($I846)),List!$I:$J,2,0),"")</f>
        <v/>
      </c>
      <c r="AD846" s="77" t="str">
        <f>IFERROR(VLOOKUP(F846,List!$D:$E,2,0),"")</f>
        <v/>
      </c>
      <c r="AE846" s="78">
        <f t="shared" si="128"/>
        <v>0</v>
      </c>
      <c r="AF846" s="77" t="str">
        <f t="shared" si="133"/>
        <v/>
      </c>
      <c r="AG846" s="77" t="str">
        <f t="shared" si="129"/>
        <v/>
      </c>
    </row>
    <row r="847" spans="1:33" s="72" customFormat="1" ht="15.75" x14ac:dyDescent="0.2">
      <c r="A847" s="67"/>
      <c r="B847" s="76">
        <f>COUNTIF($F$6:$F847,$F847)</f>
        <v>0</v>
      </c>
      <c r="C847" s="76" t="str">
        <f t="shared" si="118"/>
        <v>0</v>
      </c>
      <c r="D847" s="76">
        <f>COUNTIF($H$6:$H847,$H847)</f>
        <v>0</v>
      </c>
      <c r="E847" s="76" t="str">
        <f t="shared" si="123"/>
        <v>0</v>
      </c>
      <c r="F847" s="2"/>
      <c r="G847" s="22"/>
      <c r="H847" s="2"/>
      <c r="I847" s="3"/>
      <c r="J847" s="2"/>
      <c r="K847" s="2"/>
      <c r="L847" s="4"/>
      <c r="M847" s="4"/>
      <c r="N847" s="4"/>
      <c r="O847" s="2"/>
      <c r="P847" s="2"/>
      <c r="Q847" s="4"/>
      <c r="R847" s="102"/>
      <c r="S847" s="102"/>
      <c r="T847" s="3"/>
      <c r="U847" s="3"/>
      <c r="V847" s="3"/>
      <c r="W847" s="3"/>
      <c r="X847" s="80" t="str">
        <f t="shared" si="130"/>
        <v/>
      </c>
      <c r="Y847" s="80" t="str">
        <f t="shared" si="131"/>
        <v/>
      </c>
      <c r="Z847" s="2"/>
      <c r="AA847" s="77" t="str">
        <f t="shared" si="132"/>
        <v/>
      </c>
      <c r="AB847" s="77" t="str">
        <f t="shared" si="119"/>
        <v/>
      </c>
      <c r="AC847" s="77" t="str">
        <f>IFERROR(VLOOKUP(IF($P847="","",MONTH($I847)),List!$I:$J,2,0),"")</f>
        <v/>
      </c>
      <c r="AD847" s="77" t="str">
        <f>IFERROR(VLOOKUP(F847,List!$D:$E,2,0),"")</f>
        <v/>
      </c>
      <c r="AE847" s="78">
        <f t="shared" si="128"/>
        <v>0</v>
      </c>
      <c r="AF847" s="77" t="str">
        <f t="shared" si="133"/>
        <v/>
      </c>
      <c r="AG847" s="77" t="str">
        <f t="shared" si="129"/>
        <v/>
      </c>
    </row>
    <row r="848" spans="1:33" s="72" customFormat="1" ht="15.75" x14ac:dyDescent="0.2">
      <c r="A848" s="67"/>
      <c r="B848" s="76">
        <f>COUNTIF($F$6:$F848,$F848)</f>
        <v>0</v>
      </c>
      <c r="C848" s="76" t="str">
        <f t="shared" si="118"/>
        <v>0</v>
      </c>
      <c r="D848" s="76">
        <f>COUNTIF($H$6:$H848,$H848)</f>
        <v>0</v>
      </c>
      <c r="E848" s="76" t="str">
        <f t="shared" si="123"/>
        <v>0</v>
      </c>
      <c r="F848" s="2"/>
      <c r="G848" s="22"/>
      <c r="H848" s="2"/>
      <c r="I848" s="3"/>
      <c r="J848" s="2"/>
      <c r="K848" s="2"/>
      <c r="L848" s="4"/>
      <c r="M848" s="4"/>
      <c r="N848" s="4"/>
      <c r="O848" s="2"/>
      <c r="P848" s="2"/>
      <c r="Q848" s="4"/>
      <c r="R848" s="102"/>
      <c r="S848" s="102"/>
      <c r="T848" s="3"/>
      <c r="U848" s="3"/>
      <c r="V848" s="3"/>
      <c r="W848" s="3"/>
      <c r="X848" s="80" t="str">
        <f t="shared" si="130"/>
        <v/>
      </c>
      <c r="Y848" s="80" t="str">
        <f t="shared" si="131"/>
        <v/>
      </c>
      <c r="Z848" s="2"/>
      <c r="AA848" s="77" t="str">
        <f t="shared" si="132"/>
        <v/>
      </c>
      <c r="AB848" s="77" t="str">
        <f t="shared" si="119"/>
        <v/>
      </c>
      <c r="AC848" s="77" t="str">
        <f>IFERROR(VLOOKUP(IF($P848="","",MONTH($I848)),List!$I:$J,2,0),"")</f>
        <v/>
      </c>
      <c r="AD848" s="77" t="str">
        <f>IFERROR(VLOOKUP(F848,List!$D:$E,2,0),"")</f>
        <v/>
      </c>
      <c r="AE848" s="78">
        <f t="shared" si="128"/>
        <v>0</v>
      </c>
      <c r="AF848" s="77" t="str">
        <f t="shared" si="133"/>
        <v/>
      </c>
      <c r="AG848" s="77" t="str">
        <f t="shared" si="129"/>
        <v/>
      </c>
    </row>
    <row r="849" spans="1:33" s="72" customFormat="1" ht="15.75" x14ac:dyDescent="0.2">
      <c r="A849" s="67"/>
      <c r="B849" s="76">
        <f>COUNTIF($F$6:$F849,$F849)</f>
        <v>0</v>
      </c>
      <c r="C849" s="76" t="str">
        <f t="shared" si="118"/>
        <v>0</v>
      </c>
      <c r="D849" s="76">
        <f>COUNTIF($H$6:$H849,$H849)</f>
        <v>0</v>
      </c>
      <c r="E849" s="76" t="str">
        <f t="shared" si="123"/>
        <v>0</v>
      </c>
      <c r="F849" s="2"/>
      <c r="G849" s="22"/>
      <c r="H849" s="2"/>
      <c r="I849" s="3"/>
      <c r="J849" s="2"/>
      <c r="K849" s="2"/>
      <c r="L849" s="4"/>
      <c r="M849" s="4"/>
      <c r="N849" s="4"/>
      <c r="O849" s="2"/>
      <c r="P849" s="2"/>
      <c r="Q849" s="4"/>
      <c r="R849" s="102"/>
      <c r="S849" s="102"/>
      <c r="T849" s="3"/>
      <c r="U849" s="3"/>
      <c r="V849" s="3"/>
      <c r="W849" s="3"/>
      <c r="X849" s="80" t="str">
        <f t="shared" si="130"/>
        <v/>
      </c>
      <c r="Y849" s="80" t="str">
        <f t="shared" si="131"/>
        <v/>
      </c>
      <c r="Z849" s="2"/>
      <c r="AA849" s="77" t="str">
        <f t="shared" si="132"/>
        <v/>
      </c>
      <c r="AB849" s="77" t="str">
        <f t="shared" si="119"/>
        <v/>
      </c>
      <c r="AC849" s="77" t="str">
        <f>IFERROR(VLOOKUP(IF($P849="","",MONTH($I849)),List!$I:$J,2,0),"")</f>
        <v/>
      </c>
      <c r="AD849" s="77" t="str">
        <f>IFERROR(VLOOKUP(F849,List!$D:$E,2,0),"")</f>
        <v/>
      </c>
      <c r="AE849" s="78">
        <f t="shared" si="128"/>
        <v>0</v>
      </c>
      <c r="AF849" s="77" t="str">
        <f t="shared" si="133"/>
        <v/>
      </c>
      <c r="AG849" s="77" t="str">
        <f t="shared" si="129"/>
        <v/>
      </c>
    </row>
    <row r="850" spans="1:33" s="72" customFormat="1" ht="15.75" x14ac:dyDescent="0.2">
      <c r="A850" s="67"/>
      <c r="B850" s="76">
        <f>COUNTIF($F$6:$F850,$F850)</f>
        <v>0</v>
      </c>
      <c r="C850" s="76" t="str">
        <f t="shared" si="118"/>
        <v>0</v>
      </c>
      <c r="D850" s="76">
        <f>COUNTIF($H$6:$H850,$H850)</f>
        <v>0</v>
      </c>
      <c r="E850" s="76" t="str">
        <f t="shared" si="123"/>
        <v>0</v>
      </c>
      <c r="F850" s="2"/>
      <c r="G850" s="22"/>
      <c r="H850" s="2"/>
      <c r="I850" s="3"/>
      <c r="J850" s="2"/>
      <c r="K850" s="2"/>
      <c r="L850" s="4"/>
      <c r="M850" s="4"/>
      <c r="N850" s="4"/>
      <c r="O850" s="2"/>
      <c r="P850" s="2"/>
      <c r="Q850" s="4"/>
      <c r="R850" s="102"/>
      <c r="S850" s="102"/>
      <c r="T850" s="3"/>
      <c r="U850" s="3"/>
      <c r="V850" s="3"/>
      <c r="W850" s="3"/>
      <c r="X850" s="80" t="str">
        <f t="shared" si="130"/>
        <v/>
      </c>
      <c r="Y850" s="80" t="str">
        <f t="shared" si="131"/>
        <v/>
      </c>
      <c r="Z850" s="2"/>
      <c r="AA850" s="77" t="str">
        <f t="shared" si="132"/>
        <v/>
      </c>
      <c r="AB850" s="77" t="str">
        <f t="shared" si="119"/>
        <v/>
      </c>
      <c r="AC850" s="77" t="str">
        <f>IFERROR(VLOOKUP(IF($P850="","",MONTH($I850)),List!$I:$J,2,0),"")</f>
        <v/>
      </c>
      <c r="AD850" s="77" t="str">
        <f>IFERROR(VLOOKUP(F850,List!$D:$E,2,0),"")</f>
        <v/>
      </c>
      <c r="AE850" s="78">
        <f t="shared" si="128"/>
        <v>0</v>
      </c>
      <c r="AF850" s="77" t="str">
        <f t="shared" si="133"/>
        <v/>
      </c>
      <c r="AG850" s="77" t="str">
        <f t="shared" si="129"/>
        <v/>
      </c>
    </row>
    <row r="851" spans="1:33" s="72" customFormat="1" ht="15.75" x14ac:dyDescent="0.2">
      <c r="A851" s="67"/>
      <c r="B851" s="76">
        <f>COUNTIF($F$6:$F851,$F851)</f>
        <v>0</v>
      </c>
      <c r="C851" s="76" t="str">
        <f t="shared" si="118"/>
        <v>0</v>
      </c>
      <c r="D851" s="76">
        <f>COUNTIF($H$6:$H851,$H851)</f>
        <v>0</v>
      </c>
      <c r="E851" s="76" t="str">
        <f t="shared" si="123"/>
        <v>0</v>
      </c>
      <c r="F851" s="2"/>
      <c r="G851" s="22"/>
      <c r="H851" s="2"/>
      <c r="I851" s="3"/>
      <c r="J851" s="2"/>
      <c r="K851" s="2"/>
      <c r="L851" s="4"/>
      <c r="M851" s="4"/>
      <c r="N851" s="4"/>
      <c r="O851" s="2"/>
      <c r="P851" s="2"/>
      <c r="Q851" s="4"/>
      <c r="R851" s="102"/>
      <c r="S851" s="102"/>
      <c r="T851" s="3"/>
      <c r="U851" s="3"/>
      <c r="V851" s="3"/>
      <c r="W851" s="3"/>
      <c r="X851" s="80" t="str">
        <f t="shared" si="130"/>
        <v/>
      </c>
      <c r="Y851" s="80" t="str">
        <f t="shared" si="131"/>
        <v/>
      </c>
      <c r="Z851" s="2"/>
      <c r="AA851" s="77" t="str">
        <f t="shared" si="132"/>
        <v/>
      </c>
      <c r="AB851" s="77" t="str">
        <f t="shared" si="119"/>
        <v/>
      </c>
      <c r="AC851" s="77" t="str">
        <f>IFERROR(VLOOKUP(IF($P851="","",MONTH($I851)),List!$I:$J,2,0),"")</f>
        <v/>
      </c>
      <c r="AD851" s="77" t="str">
        <f>IFERROR(VLOOKUP(F851,List!$D:$E,2,0),"")</f>
        <v/>
      </c>
      <c r="AE851" s="78">
        <f t="shared" si="128"/>
        <v>0</v>
      </c>
      <c r="AF851" s="77" t="str">
        <f t="shared" si="133"/>
        <v/>
      </c>
      <c r="AG851" s="77" t="str">
        <f t="shared" si="129"/>
        <v/>
      </c>
    </row>
    <row r="852" spans="1:33" s="72" customFormat="1" ht="15.75" x14ac:dyDescent="0.2">
      <c r="A852" s="67"/>
      <c r="B852" s="76">
        <f>COUNTIF($F$6:$F852,$F852)</f>
        <v>0</v>
      </c>
      <c r="C852" s="76" t="str">
        <f t="shared" si="118"/>
        <v>0</v>
      </c>
      <c r="D852" s="76">
        <f>COUNTIF($H$6:$H852,$H852)</f>
        <v>0</v>
      </c>
      <c r="E852" s="76" t="str">
        <f t="shared" si="123"/>
        <v>0</v>
      </c>
      <c r="F852" s="2"/>
      <c r="G852" s="22"/>
      <c r="H852" s="2"/>
      <c r="I852" s="3"/>
      <c r="J852" s="2"/>
      <c r="K852" s="2"/>
      <c r="L852" s="4"/>
      <c r="M852" s="4"/>
      <c r="N852" s="4"/>
      <c r="O852" s="2"/>
      <c r="P852" s="2"/>
      <c r="Q852" s="4"/>
      <c r="R852" s="102"/>
      <c r="S852" s="102"/>
      <c r="T852" s="3"/>
      <c r="U852" s="3"/>
      <c r="V852" s="3"/>
      <c r="W852" s="3"/>
      <c r="X852" s="80" t="str">
        <f t="shared" si="130"/>
        <v/>
      </c>
      <c r="Y852" s="80" t="str">
        <f t="shared" si="131"/>
        <v/>
      </c>
      <c r="Z852" s="2"/>
      <c r="AA852" s="77" t="str">
        <f t="shared" si="132"/>
        <v/>
      </c>
      <c r="AB852" s="77" t="str">
        <f t="shared" si="119"/>
        <v/>
      </c>
      <c r="AC852" s="77" t="str">
        <f>IFERROR(VLOOKUP(IF($P852="","",MONTH($I852)),List!$I:$J,2,0),"")</f>
        <v/>
      </c>
      <c r="AD852" s="77" t="str">
        <f>IFERROR(VLOOKUP(F852,List!$D:$E,2,0),"")</f>
        <v/>
      </c>
      <c r="AE852" s="78">
        <f t="shared" si="128"/>
        <v>0</v>
      </c>
      <c r="AF852" s="77" t="str">
        <f t="shared" si="133"/>
        <v/>
      </c>
      <c r="AG852" s="77" t="str">
        <f t="shared" si="129"/>
        <v/>
      </c>
    </row>
    <row r="853" spans="1:33" s="72" customFormat="1" ht="15.75" x14ac:dyDescent="0.2">
      <c r="A853" s="67"/>
      <c r="B853" s="76">
        <f>COUNTIF($F$6:$F853,$F853)</f>
        <v>0</v>
      </c>
      <c r="C853" s="76" t="str">
        <f t="shared" si="118"/>
        <v>0</v>
      </c>
      <c r="D853" s="76">
        <f>COUNTIF($H$6:$H853,$H853)</f>
        <v>0</v>
      </c>
      <c r="E853" s="76" t="str">
        <f t="shared" si="123"/>
        <v>0</v>
      </c>
      <c r="F853" s="2"/>
      <c r="G853" s="22"/>
      <c r="H853" s="2"/>
      <c r="I853" s="3"/>
      <c r="J853" s="2"/>
      <c r="K853" s="2"/>
      <c r="L853" s="4"/>
      <c r="M853" s="4"/>
      <c r="N853" s="4"/>
      <c r="O853" s="2"/>
      <c r="P853" s="2"/>
      <c r="Q853" s="4"/>
      <c r="R853" s="102"/>
      <c r="S853" s="102"/>
      <c r="T853" s="3"/>
      <c r="U853" s="3"/>
      <c r="V853" s="3"/>
      <c r="W853" s="3"/>
      <c r="X853" s="80" t="str">
        <f t="shared" si="130"/>
        <v/>
      </c>
      <c r="Y853" s="80" t="str">
        <f t="shared" si="131"/>
        <v/>
      </c>
      <c r="Z853" s="2"/>
      <c r="AA853" s="77" t="str">
        <f t="shared" si="132"/>
        <v/>
      </c>
      <c r="AB853" s="77" t="str">
        <f t="shared" si="119"/>
        <v/>
      </c>
      <c r="AC853" s="77" t="str">
        <f>IFERROR(VLOOKUP(IF($P853="","",MONTH($I853)),List!$I:$J,2,0),"")</f>
        <v/>
      </c>
      <c r="AD853" s="77" t="str">
        <f>IFERROR(VLOOKUP(F853,List!$D:$E,2,0),"")</f>
        <v/>
      </c>
      <c r="AE853" s="78">
        <f t="shared" si="128"/>
        <v>0</v>
      </c>
      <c r="AF853" s="77" t="str">
        <f t="shared" si="133"/>
        <v/>
      </c>
      <c r="AG853" s="77" t="str">
        <f t="shared" si="129"/>
        <v/>
      </c>
    </row>
    <row r="854" spans="1:33" s="72" customFormat="1" ht="15.75" x14ac:dyDescent="0.2">
      <c r="A854" s="67"/>
      <c r="B854" s="76">
        <f>COUNTIF($F$6:$F854,$F854)</f>
        <v>0</v>
      </c>
      <c r="C854" s="76" t="str">
        <f t="shared" si="118"/>
        <v>0</v>
      </c>
      <c r="D854" s="76">
        <f>COUNTIF($H$6:$H854,$H854)</f>
        <v>0</v>
      </c>
      <c r="E854" s="76" t="str">
        <f t="shared" si="123"/>
        <v>0</v>
      </c>
      <c r="F854" s="2"/>
      <c r="G854" s="22"/>
      <c r="H854" s="2"/>
      <c r="I854" s="3"/>
      <c r="J854" s="2"/>
      <c r="K854" s="2"/>
      <c r="L854" s="4"/>
      <c r="M854" s="4"/>
      <c r="N854" s="4"/>
      <c r="O854" s="2"/>
      <c r="P854" s="2"/>
      <c r="Q854" s="4"/>
      <c r="R854" s="102"/>
      <c r="S854" s="102"/>
      <c r="T854" s="3"/>
      <c r="U854" s="3"/>
      <c r="V854" s="3"/>
      <c r="W854" s="3"/>
      <c r="X854" s="80" t="str">
        <f t="shared" si="130"/>
        <v/>
      </c>
      <c r="Y854" s="80" t="str">
        <f t="shared" si="131"/>
        <v/>
      </c>
      <c r="Z854" s="2"/>
      <c r="AA854" s="77" t="str">
        <f t="shared" si="132"/>
        <v/>
      </c>
      <c r="AB854" s="77" t="str">
        <f t="shared" si="119"/>
        <v/>
      </c>
      <c r="AC854" s="77" t="str">
        <f>IFERROR(VLOOKUP(IF($P854="","",MONTH($I854)),List!$I:$J,2,0),"")</f>
        <v/>
      </c>
      <c r="AD854" s="77" t="str">
        <f>IFERROR(VLOOKUP(F854,List!$D:$E,2,0),"")</f>
        <v/>
      </c>
      <c r="AE854" s="78">
        <f t="shared" si="128"/>
        <v>0</v>
      </c>
      <c r="AF854" s="77" t="str">
        <f t="shared" si="133"/>
        <v/>
      </c>
      <c r="AG854" s="77" t="str">
        <f t="shared" si="129"/>
        <v/>
      </c>
    </row>
    <row r="855" spans="1:33" s="72" customFormat="1" ht="15.75" x14ac:dyDescent="0.2">
      <c r="A855" s="67"/>
      <c r="B855" s="76">
        <f>COUNTIF($F$6:$F855,$F855)</f>
        <v>0</v>
      </c>
      <c r="C855" s="76" t="str">
        <f t="shared" si="118"/>
        <v>0</v>
      </c>
      <c r="D855" s="76">
        <f>COUNTIF($H$6:$H855,$H855)</f>
        <v>0</v>
      </c>
      <c r="E855" s="76" t="str">
        <f t="shared" si="123"/>
        <v>0</v>
      </c>
      <c r="F855" s="2"/>
      <c r="G855" s="22"/>
      <c r="H855" s="2"/>
      <c r="I855" s="3"/>
      <c r="J855" s="2"/>
      <c r="K855" s="2"/>
      <c r="L855" s="4"/>
      <c r="M855" s="4"/>
      <c r="N855" s="4"/>
      <c r="O855" s="2"/>
      <c r="P855" s="2"/>
      <c r="Q855" s="4"/>
      <c r="R855" s="102"/>
      <c r="S855" s="102"/>
      <c r="T855" s="3"/>
      <c r="U855" s="3"/>
      <c r="V855" s="3"/>
      <c r="W855" s="3"/>
      <c r="X855" s="80" t="str">
        <f t="shared" si="130"/>
        <v/>
      </c>
      <c r="Y855" s="80" t="str">
        <f t="shared" si="131"/>
        <v/>
      </c>
      <c r="Z855" s="2"/>
      <c r="AA855" s="77" t="str">
        <f t="shared" si="132"/>
        <v/>
      </c>
      <c r="AB855" s="77" t="str">
        <f t="shared" si="119"/>
        <v/>
      </c>
      <c r="AC855" s="77" t="str">
        <f>IFERROR(VLOOKUP(IF($P855="","",MONTH($I855)),List!$I:$J,2,0),"")</f>
        <v/>
      </c>
      <c r="AD855" s="77" t="str">
        <f>IFERROR(VLOOKUP(F855,List!$D:$E,2,0),"")</f>
        <v/>
      </c>
      <c r="AE855" s="78">
        <f t="shared" si="128"/>
        <v>0</v>
      </c>
      <c r="AF855" s="77" t="str">
        <f t="shared" si="133"/>
        <v/>
      </c>
      <c r="AG855" s="77" t="str">
        <f t="shared" si="129"/>
        <v/>
      </c>
    </row>
    <row r="856" spans="1:33" s="72" customFormat="1" ht="15.75" x14ac:dyDescent="0.2">
      <c r="A856" s="67"/>
      <c r="B856" s="76">
        <f>COUNTIF($F$6:$F856,$F856)</f>
        <v>0</v>
      </c>
      <c r="C856" s="76" t="str">
        <f t="shared" si="118"/>
        <v>0</v>
      </c>
      <c r="D856" s="76">
        <f>COUNTIF($H$6:$H856,$H856)</f>
        <v>0</v>
      </c>
      <c r="E856" s="76" t="str">
        <f t="shared" si="123"/>
        <v>0</v>
      </c>
      <c r="F856" s="2"/>
      <c r="G856" s="22"/>
      <c r="H856" s="2"/>
      <c r="I856" s="3"/>
      <c r="J856" s="2"/>
      <c r="K856" s="2"/>
      <c r="L856" s="4"/>
      <c r="M856" s="4"/>
      <c r="N856" s="4"/>
      <c r="O856" s="2"/>
      <c r="P856" s="2"/>
      <c r="Q856" s="4"/>
      <c r="R856" s="102"/>
      <c r="S856" s="102"/>
      <c r="T856" s="3"/>
      <c r="U856" s="3"/>
      <c r="V856" s="3"/>
      <c r="W856" s="3"/>
      <c r="X856" s="80" t="str">
        <f t="shared" si="130"/>
        <v/>
      </c>
      <c r="Y856" s="80" t="str">
        <f t="shared" si="131"/>
        <v/>
      </c>
      <c r="Z856" s="2"/>
      <c r="AA856" s="77" t="str">
        <f t="shared" si="132"/>
        <v/>
      </c>
      <c r="AB856" s="77" t="str">
        <f t="shared" si="119"/>
        <v/>
      </c>
      <c r="AC856" s="77" t="str">
        <f>IFERROR(VLOOKUP(IF($P856="","",MONTH($I856)),List!$I:$J,2,0),"")</f>
        <v/>
      </c>
      <c r="AD856" s="77" t="str">
        <f>IFERROR(VLOOKUP(F856,List!$D:$E,2,0),"")</f>
        <v/>
      </c>
      <c r="AE856" s="78">
        <f t="shared" si="128"/>
        <v>0</v>
      </c>
      <c r="AF856" s="77" t="str">
        <f t="shared" si="133"/>
        <v/>
      </c>
      <c r="AG856" s="77" t="str">
        <f t="shared" si="129"/>
        <v/>
      </c>
    </row>
    <row r="857" spans="1:33" s="72" customFormat="1" ht="15.75" x14ac:dyDescent="0.2">
      <c r="A857" s="67"/>
      <c r="B857" s="76">
        <f>COUNTIF($F$6:$F857,$F857)</f>
        <v>0</v>
      </c>
      <c r="C857" s="76" t="str">
        <f t="shared" si="118"/>
        <v>0</v>
      </c>
      <c r="D857" s="76">
        <f>COUNTIF($H$6:$H857,$H857)</f>
        <v>0</v>
      </c>
      <c r="E857" s="76" t="str">
        <f t="shared" si="123"/>
        <v>0</v>
      </c>
      <c r="F857" s="2"/>
      <c r="G857" s="22"/>
      <c r="H857" s="2"/>
      <c r="I857" s="3"/>
      <c r="J857" s="2"/>
      <c r="K857" s="2"/>
      <c r="L857" s="4"/>
      <c r="M857" s="4"/>
      <c r="N857" s="4"/>
      <c r="O857" s="2"/>
      <c r="P857" s="2"/>
      <c r="Q857" s="4"/>
      <c r="R857" s="102"/>
      <c r="S857" s="102"/>
      <c r="T857" s="3"/>
      <c r="U857" s="3"/>
      <c r="V857" s="3"/>
      <c r="W857" s="3"/>
      <c r="X857" s="80" t="str">
        <f t="shared" si="130"/>
        <v/>
      </c>
      <c r="Y857" s="80" t="str">
        <f t="shared" si="131"/>
        <v/>
      </c>
      <c r="Z857" s="2"/>
      <c r="AA857" s="77" t="str">
        <f t="shared" si="132"/>
        <v/>
      </c>
      <c r="AB857" s="77" t="str">
        <f t="shared" si="119"/>
        <v/>
      </c>
      <c r="AC857" s="77" t="str">
        <f>IFERROR(VLOOKUP(IF($P857="","",MONTH($I857)),List!$I:$J,2,0),"")</f>
        <v/>
      </c>
      <c r="AD857" s="77" t="str">
        <f>IFERROR(VLOOKUP(F857,List!$D:$E,2,0),"")</f>
        <v/>
      </c>
      <c r="AE857" s="78">
        <f t="shared" si="128"/>
        <v>0</v>
      </c>
      <c r="AF857" s="77" t="str">
        <f t="shared" si="133"/>
        <v/>
      </c>
      <c r="AG857" s="77" t="str">
        <f t="shared" si="129"/>
        <v/>
      </c>
    </row>
    <row r="858" spans="1:33" s="72" customFormat="1" ht="15.75" x14ac:dyDescent="0.2">
      <c r="A858" s="67"/>
      <c r="B858" s="76">
        <f>COUNTIF($F$6:$F858,$F858)</f>
        <v>0</v>
      </c>
      <c r="C858" s="76" t="str">
        <f t="shared" si="118"/>
        <v>0</v>
      </c>
      <c r="D858" s="76">
        <f>COUNTIF($H$6:$H858,$H858)</f>
        <v>0</v>
      </c>
      <c r="E858" s="76" t="str">
        <f t="shared" si="123"/>
        <v>0</v>
      </c>
      <c r="F858" s="2"/>
      <c r="G858" s="22"/>
      <c r="H858" s="2"/>
      <c r="I858" s="3"/>
      <c r="J858" s="2"/>
      <c r="K858" s="2"/>
      <c r="L858" s="4"/>
      <c r="M858" s="4"/>
      <c r="N858" s="4"/>
      <c r="O858" s="2"/>
      <c r="P858" s="2"/>
      <c r="Q858" s="4"/>
      <c r="R858" s="102"/>
      <c r="S858" s="102"/>
      <c r="T858" s="3"/>
      <c r="U858" s="3"/>
      <c r="V858" s="3"/>
      <c r="W858" s="3"/>
      <c r="X858" s="80" t="str">
        <f t="shared" si="130"/>
        <v/>
      </c>
      <c r="Y858" s="80" t="str">
        <f t="shared" si="131"/>
        <v/>
      </c>
      <c r="Z858" s="2"/>
      <c r="AA858" s="77" t="str">
        <f t="shared" si="132"/>
        <v/>
      </c>
      <c r="AB858" s="77" t="str">
        <f t="shared" si="119"/>
        <v/>
      </c>
      <c r="AC858" s="77" t="str">
        <f>IFERROR(VLOOKUP(IF($P858="","",MONTH($I858)),List!$I:$J,2,0),"")</f>
        <v/>
      </c>
      <c r="AD858" s="77" t="str">
        <f>IFERROR(VLOOKUP(F858,List!$D:$E,2,0),"")</f>
        <v/>
      </c>
      <c r="AE858" s="78">
        <f t="shared" si="128"/>
        <v>0</v>
      </c>
      <c r="AF858" s="77" t="str">
        <f t="shared" si="133"/>
        <v/>
      </c>
      <c r="AG858" s="77" t="str">
        <f t="shared" si="129"/>
        <v/>
      </c>
    </row>
    <row r="859" spans="1:33" s="72" customFormat="1" ht="15.75" x14ac:dyDescent="0.2">
      <c r="A859" s="67"/>
      <c r="B859" s="76">
        <f>COUNTIF($F$6:$F859,$F859)</f>
        <v>0</v>
      </c>
      <c r="C859" s="76" t="str">
        <f t="shared" si="118"/>
        <v>0</v>
      </c>
      <c r="D859" s="76">
        <f>COUNTIF($H$6:$H859,$H859)</f>
        <v>0</v>
      </c>
      <c r="E859" s="76" t="str">
        <f t="shared" si="123"/>
        <v>0</v>
      </c>
      <c r="F859" s="2"/>
      <c r="G859" s="22"/>
      <c r="H859" s="2"/>
      <c r="I859" s="3"/>
      <c r="J859" s="2"/>
      <c r="K859" s="2"/>
      <c r="L859" s="4"/>
      <c r="M859" s="4"/>
      <c r="N859" s="4"/>
      <c r="O859" s="2"/>
      <c r="P859" s="2"/>
      <c r="Q859" s="4"/>
      <c r="R859" s="102"/>
      <c r="S859" s="102"/>
      <c r="T859" s="3"/>
      <c r="U859" s="3"/>
      <c r="V859" s="3"/>
      <c r="W859" s="3"/>
      <c r="X859" s="80" t="str">
        <f t="shared" si="130"/>
        <v/>
      </c>
      <c r="Y859" s="80" t="str">
        <f t="shared" si="131"/>
        <v/>
      </c>
      <c r="Z859" s="2"/>
      <c r="AA859" s="77" t="str">
        <f t="shared" si="132"/>
        <v/>
      </c>
      <c r="AB859" s="77" t="str">
        <f t="shared" si="119"/>
        <v/>
      </c>
      <c r="AC859" s="77" t="str">
        <f>IFERROR(VLOOKUP(IF($P859="","",MONTH($I859)),List!$I:$J,2,0),"")</f>
        <v/>
      </c>
      <c r="AD859" s="77" t="str">
        <f>IFERROR(VLOOKUP(F859,List!$D:$E,2,0),"")</f>
        <v/>
      </c>
      <c r="AE859" s="78">
        <f t="shared" si="128"/>
        <v>0</v>
      </c>
      <c r="AF859" s="77" t="str">
        <f t="shared" si="133"/>
        <v/>
      </c>
      <c r="AG859" s="77" t="str">
        <f t="shared" si="129"/>
        <v/>
      </c>
    </row>
    <row r="860" spans="1:33" s="72" customFormat="1" ht="15.75" x14ac:dyDescent="0.2">
      <c r="A860" s="67"/>
      <c r="B860" s="76">
        <f>COUNTIF($F$6:$F860,$F860)</f>
        <v>0</v>
      </c>
      <c r="C860" s="76" t="str">
        <f t="shared" si="118"/>
        <v>0</v>
      </c>
      <c r="D860" s="76">
        <f>COUNTIF($H$6:$H860,$H860)</f>
        <v>0</v>
      </c>
      <c r="E860" s="76" t="str">
        <f t="shared" si="123"/>
        <v>0</v>
      </c>
      <c r="F860" s="2"/>
      <c r="G860" s="22"/>
      <c r="H860" s="2"/>
      <c r="I860" s="3"/>
      <c r="J860" s="2"/>
      <c r="K860" s="2"/>
      <c r="L860" s="4"/>
      <c r="M860" s="4"/>
      <c r="N860" s="4"/>
      <c r="O860" s="2"/>
      <c r="P860" s="2"/>
      <c r="Q860" s="4"/>
      <c r="R860" s="102"/>
      <c r="S860" s="102"/>
      <c r="T860" s="3"/>
      <c r="U860" s="3"/>
      <c r="V860" s="3"/>
      <c r="W860" s="3"/>
      <c r="X860" s="80" t="str">
        <f t="shared" si="130"/>
        <v/>
      </c>
      <c r="Y860" s="80" t="str">
        <f t="shared" si="131"/>
        <v/>
      </c>
      <c r="Z860" s="2"/>
      <c r="AA860" s="77" t="str">
        <f t="shared" si="132"/>
        <v/>
      </c>
      <c r="AB860" s="77" t="str">
        <f t="shared" si="119"/>
        <v/>
      </c>
      <c r="AC860" s="77" t="str">
        <f>IFERROR(VLOOKUP(IF($P860="","",MONTH($I860)),List!$I:$J,2,0),"")</f>
        <v/>
      </c>
      <c r="AD860" s="77" t="str">
        <f>IFERROR(VLOOKUP(F860,List!$D:$E,2,0),"")</f>
        <v/>
      </c>
      <c r="AE860" s="78">
        <f t="shared" si="128"/>
        <v>0</v>
      </c>
      <c r="AF860" s="77" t="str">
        <f t="shared" si="133"/>
        <v/>
      </c>
      <c r="AG860" s="77" t="str">
        <f t="shared" si="129"/>
        <v/>
      </c>
    </row>
    <row r="861" spans="1:33" s="72" customFormat="1" ht="15.75" x14ac:dyDescent="0.2">
      <c r="A861" s="67"/>
      <c r="B861" s="76">
        <f>COUNTIF($F$6:$F861,$F861)</f>
        <v>0</v>
      </c>
      <c r="C861" s="76" t="str">
        <f t="shared" si="118"/>
        <v>0</v>
      </c>
      <c r="D861" s="76">
        <f>COUNTIF($H$6:$H861,$H861)</f>
        <v>0</v>
      </c>
      <c r="E861" s="76" t="str">
        <f t="shared" si="123"/>
        <v>0</v>
      </c>
      <c r="F861" s="2"/>
      <c r="G861" s="22"/>
      <c r="H861" s="2"/>
      <c r="I861" s="3"/>
      <c r="J861" s="2"/>
      <c r="K861" s="2"/>
      <c r="L861" s="4"/>
      <c r="M861" s="4"/>
      <c r="N861" s="4"/>
      <c r="O861" s="2"/>
      <c r="P861" s="2"/>
      <c r="Q861" s="4"/>
      <c r="R861" s="102"/>
      <c r="S861" s="102"/>
      <c r="T861" s="3"/>
      <c r="U861" s="3"/>
      <c r="V861" s="3"/>
      <c r="W861" s="3"/>
      <c r="X861" s="80" t="str">
        <f t="shared" si="130"/>
        <v/>
      </c>
      <c r="Y861" s="80" t="str">
        <f t="shared" si="131"/>
        <v/>
      </c>
      <c r="Z861" s="2"/>
      <c r="AA861" s="77" t="str">
        <f t="shared" si="132"/>
        <v/>
      </c>
      <c r="AB861" s="77" t="str">
        <f t="shared" si="119"/>
        <v/>
      </c>
      <c r="AC861" s="77" t="str">
        <f>IFERROR(VLOOKUP(IF($P861="","",MONTH($I861)),List!$I:$J,2,0),"")</f>
        <v/>
      </c>
      <c r="AD861" s="77" t="str">
        <f>IFERROR(VLOOKUP(F861,List!$D:$E,2,0),"")</f>
        <v/>
      </c>
      <c r="AE861" s="78">
        <f t="shared" si="128"/>
        <v>0</v>
      </c>
      <c r="AF861" s="77" t="str">
        <f t="shared" si="133"/>
        <v/>
      </c>
      <c r="AG861" s="77" t="str">
        <f t="shared" si="129"/>
        <v/>
      </c>
    </row>
    <row r="862" spans="1:33" s="72" customFormat="1" ht="15.75" x14ac:dyDescent="0.2">
      <c r="A862" s="67"/>
      <c r="B862" s="76">
        <f>COUNTIF($F$6:$F862,$F862)</f>
        <v>0</v>
      </c>
      <c r="C862" s="76" t="str">
        <f t="shared" si="118"/>
        <v>0</v>
      </c>
      <c r="D862" s="76">
        <f>COUNTIF($H$6:$H862,$H862)</f>
        <v>0</v>
      </c>
      <c r="E862" s="76" t="str">
        <f t="shared" si="123"/>
        <v>0</v>
      </c>
      <c r="F862" s="2"/>
      <c r="G862" s="22"/>
      <c r="H862" s="2"/>
      <c r="I862" s="3"/>
      <c r="J862" s="2"/>
      <c r="K862" s="2"/>
      <c r="L862" s="4"/>
      <c r="M862" s="4"/>
      <c r="N862" s="4"/>
      <c r="O862" s="2"/>
      <c r="P862" s="2"/>
      <c r="Q862" s="4"/>
      <c r="R862" s="102"/>
      <c r="S862" s="102"/>
      <c r="T862" s="3"/>
      <c r="U862" s="3"/>
      <c r="V862" s="3"/>
      <c r="W862" s="3"/>
      <c r="X862" s="80" t="str">
        <f t="shared" si="130"/>
        <v/>
      </c>
      <c r="Y862" s="80" t="str">
        <f t="shared" si="131"/>
        <v/>
      </c>
      <c r="Z862" s="2"/>
      <c r="AA862" s="77" t="str">
        <f t="shared" si="132"/>
        <v/>
      </c>
      <c r="AB862" s="77" t="str">
        <f t="shared" si="119"/>
        <v/>
      </c>
      <c r="AC862" s="77" t="str">
        <f>IFERROR(VLOOKUP(IF($P862="","",MONTH($I862)),List!$I:$J,2,0),"")</f>
        <v/>
      </c>
      <c r="AD862" s="77" t="str">
        <f>IFERROR(VLOOKUP(F862,List!$D:$E,2,0),"")</f>
        <v/>
      </c>
      <c r="AE862" s="78">
        <f t="shared" si="128"/>
        <v>0</v>
      </c>
      <c r="AF862" s="77" t="str">
        <f t="shared" si="133"/>
        <v/>
      </c>
      <c r="AG862" s="77" t="str">
        <f t="shared" si="129"/>
        <v/>
      </c>
    </row>
    <row r="863" spans="1:33" s="72" customFormat="1" ht="15.75" x14ac:dyDescent="0.2">
      <c r="A863" s="67"/>
      <c r="B863" s="76">
        <f>COUNTIF($F$6:$F863,$F863)</f>
        <v>0</v>
      </c>
      <c r="C863" s="76" t="str">
        <f t="shared" si="118"/>
        <v>0</v>
      </c>
      <c r="D863" s="76">
        <f>COUNTIF($H$6:$H863,$H863)</f>
        <v>0</v>
      </c>
      <c r="E863" s="76" t="str">
        <f t="shared" si="123"/>
        <v>0</v>
      </c>
      <c r="F863" s="2"/>
      <c r="G863" s="22"/>
      <c r="H863" s="2"/>
      <c r="I863" s="3"/>
      <c r="J863" s="2"/>
      <c r="K863" s="2"/>
      <c r="L863" s="4"/>
      <c r="M863" s="4"/>
      <c r="N863" s="4"/>
      <c r="O863" s="2"/>
      <c r="P863" s="2"/>
      <c r="Q863" s="4"/>
      <c r="R863" s="102"/>
      <c r="S863" s="102"/>
      <c r="T863" s="3"/>
      <c r="U863" s="3"/>
      <c r="V863" s="3"/>
      <c r="W863" s="3"/>
      <c r="X863" s="80" t="str">
        <f t="shared" si="130"/>
        <v/>
      </c>
      <c r="Y863" s="80" t="str">
        <f t="shared" si="131"/>
        <v/>
      </c>
      <c r="Z863" s="2"/>
      <c r="AA863" s="77" t="str">
        <f t="shared" si="132"/>
        <v/>
      </c>
      <c r="AB863" s="77" t="str">
        <f t="shared" si="119"/>
        <v/>
      </c>
      <c r="AC863" s="77" t="str">
        <f>IFERROR(VLOOKUP(IF($P863="","",MONTH($I863)),List!$I:$J,2,0),"")</f>
        <v/>
      </c>
      <c r="AD863" s="77" t="str">
        <f>IFERROR(VLOOKUP(F863,List!$D:$E,2,0),"")</f>
        <v/>
      </c>
      <c r="AE863" s="78">
        <f t="shared" si="128"/>
        <v>0</v>
      </c>
      <c r="AF863" s="77" t="str">
        <f t="shared" si="133"/>
        <v/>
      </c>
      <c r="AG863" s="77" t="str">
        <f t="shared" si="129"/>
        <v/>
      </c>
    </row>
    <row r="864" spans="1:33" s="72" customFormat="1" ht="15.75" x14ac:dyDescent="0.2">
      <c r="A864" s="67"/>
      <c r="B864" s="76">
        <f>COUNTIF($F$6:$F864,$F864)</f>
        <v>0</v>
      </c>
      <c r="C864" s="76" t="str">
        <f t="shared" si="118"/>
        <v>0</v>
      </c>
      <c r="D864" s="76">
        <f>COUNTIF($H$6:$H864,$H864)</f>
        <v>0</v>
      </c>
      <c r="E864" s="76" t="str">
        <f t="shared" si="123"/>
        <v>0</v>
      </c>
      <c r="F864" s="2"/>
      <c r="G864" s="22"/>
      <c r="H864" s="2"/>
      <c r="I864" s="3"/>
      <c r="J864" s="2"/>
      <c r="K864" s="2"/>
      <c r="L864" s="4"/>
      <c r="M864" s="4"/>
      <c r="N864" s="4"/>
      <c r="O864" s="2"/>
      <c r="P864" s="2"/>
      <c r="Q864" s="4"/>
      <c r="R864" s="102"/>
      <c r="S864" s="102"/>
      <c r="T864" s="3"/>
      <c r="U864" s="3"/>
      <c r="V864" s="3"/>
      <c r="W864" s="3"/>
      <c r="X864" s="80" t="str">
        <f t="shared" si="130"/>
        <v/>
      </c>
      <c r="Y864" s="80" t="str">
        <f t="shared" si="131"/>
        <v/>
      </c>
      <c r="Z864" s="2"/>
      <c r="AA864" s="77" t="str">
        <f t="shared" si="132"/>
        <v/>
      </c>
      <c r="AB864" s="77" t="str">
        <f t="shared" si="119"/>
        <v/>
      </c>
      <c r="AC864" s="77" t="str">
        <f>IFERROR(VLOOKUP(IF($P864="","",MONTH($I864)),List!$I:$J,2,0),"")</f>
        <v/>
      </c>
      <c r="AD864" s="77" t="str">
        <f>IFERROR(VLOOKUP(F864,List!$D:$E,2,0),"")</f>
        <v/>
      </c>
      <c r="AE864" s="78">
        <f t="shared" si="128"/>
        <v>0</v>
      </c>
      <c r="AF864" s="77" t="str">
        <f t="shared" si="133"/>
        <v/>
      </c>
      <c r="AG864" s="77" t="str">
        <f t="shared" si="129"/>
        <v/>
      </c>
    </row>
    <row r="865" spans="1:33" s="72" customFormat="1" ht="15.75" x14ac:dyDescent="0.2">
      <c r="A865" s="67"/>
      <c r="B865" s="76">
        <f>COUNTIF($F$6:$F865,$F865)</f>
        <v>0</v>
      </c>
      <c r="C865" s="76" t="str">
        <f t="shared" si="118"/>
        <v>0</v>
      </c>
      <c r="D865" s="76">
        <f>COUNTIF($H$6:$H865,$H865)</f>
        <v>0</v>
      </c>
      <c r="E865" s="76" t="str">
        <f t="shared" si="123"/>
        <v>0</v>
      </c>
      <c r="F865" s="2"/>
      <c r="G865" s="22"/>
      <c r="H865" s="2"/>
      <c r="I865" s="3"/>
      <c r="J865" s="2"/>
      <c r="K865" s="2"/>
      <c r="L865" s="4"/>
      <c r="M865" s="4"/>
      <c r="N865" s="4"/>
      <c r="O865" s="2"/>
      <c r="P865" s="2"/>
      <c r="Q865" s="4"/>
      <c r="R865" s="102"/>
      <c r="S865" s="102"/>
      <c r="T865" s="3"/>
      <c r="U865" s="3"/>
      <c r="V865" s="3"/>
      <c r="W865" s="3"/>
      <c r="X865" s="80" t="str">
        <f t="shared" si="130"/>
        <v/>
      </c>
      <c r="Y865" s="80" t="str">
        <f t="shared" si="131"/>
        <v/>
      </c>
      <c r="Z865" s="2"/>
      <c r="AA865" s="77" t="str">
        <f t="shared" si="132"/>
        <v/>
      </c>
      <c r="AB865" s="77" t="str">
        <f t="shared" si="119"/>
        <v/>
      </c>
      <c r="AC865" s="77" t="str">
        <f>IFERROR(VLOOKUP(IF($P865="","",MONTH($I865)),List!$I:$J,2,0),"")</f>
        <v/>
      </c>
      <c r="AD865" s="77" t="str">
        <f>IFERROR(VLOOKUP(F865,List!$D:$E,2,0),"")</f>
        <v/>
      </c>
      <c r="AE865" s="78">
        <f t="shared" si="128"/>
        <v>0</v>
      </c>
      <c r="AF865" s="77" t="str">
        <f t="shared" si="133"/>
        <v/>
      </c>
      <c r="AG865" s="77" t="str">
        <f t="shared" si="129"/>
        <v/>
      </c>
    </row>
    <row r="866" spans="1:33" s="72" customFormat="1" ht="15.75" x14ac:dyDescent="0.2">
      <c r="A866" s="67"/>
      <c r="B866" s="76">
        <f>COUNTIF($F$6:$F866,$F866)</f>
        <v>0</v>
      </c>
      <c r="C866" s="76" t="str">
        <f t="shared" si="118"/>
        <v>0</v>
      </c>
      <c r="D866" s="76">
        <f>COUNTIF($H$6:$H866,$H866)</f>
        <v>0</v>
      </c>
      <c r="E866" s="76" t="str">
        <f t="shared" si="123"/>
        <v>0</v>
      </c>
      <c r="F866" s="2"/>
      <c r="G866" s="22"/>
      <c r="H866" s="2"/>
      <c r="I866" s="3"/>
      <c r="J866" s="2"/>
      <c r="K866" s="2"/>
      <c r="L866" s="4"/>
      <c r="M866" s="4"/>
      <c r="N866" s="4"/>
      <c r="O866" s="2"/>
      <c r="P866" s="2"/>
      <c r="Q866" s="4"/>
      <c r="R866" s="102"/>
      <c r="S866" s="102"/>
      <c r="T866" s="3"/>
      <c r="U866" s="3"/>
      <c r="V866" s="3"/>
      <c r="W866" s="3"/>
      <c r="X866" s="80" t="str">
        <f t="shared" si="130"/>
        <v/>
      </c>
      <c r="Y866" s="80" t="str">
        <f t="shared" si="131"/>
        <v/>
      </c>
      <c r="Z866" s="2"/>
      <c r="AA866" s="77" t="str">
        <f t="shared" si="132"/>
        <v/>
      </c>
      <c r="AB866" s="77" t="str">
        <f t="shared" si="119"/>
        <v/>
      </c>
      <c r="AC866" s="77" t="str">
        <f>IFERROR(VLOOKUP(IF($P866="","",MONTH($I866)),List!$I:$J,2,0),"")</f>
        <v/>
      </c>
      <c r="AD866" s="77" t="str">
        <f>IFERROR(VLOOKUP(F866,List!$D:$E,2,0),"")</f>
        <v/>
      </c>
      <c r="AE866" s="78">
        <f t="shared" si="128"/>
        <v>0</v>
      </c>
      <c r="AF866" s="77" t="str">
        <f t="shared" si="133"/>
        <v/>
      </c>
      <c r="AG866" s="77" t="str">
        <f t="shared" si="129"/>
        <v/>
      </c>
    </row>
    <row r="867" spans="1:33" s="72" customFormat="1" ht="15.75" x14ac:dyDescent="0.2">
      <c r="A867" s="67"/>
      <c r="B867" s="76">
        <f>COUNTIF($F$6:$F867,$F867)</f>
        <v>0</v>
      </c>
      <c r="C867" s="76" t="str">
        <f t="shared" si="118"/>
        <v>0</v>
      </c>
      <c r="D867" s="76">
        <f>COUNTIF($H$6:$H867,$H867)</f>
        <v>0</v>
      </c>
      <c r="E867" s="76" t="str">
        <f t="shared" si="123"/>
        <v>0</v>
      </c>
      <c r="F867" s="2"/>
      <c r="G867" s="22"/>
      <c r="H867" s="2"/>
      <c r="I867" s="3"/>
      <c r="J867" s="2"/>
      <c r="K867" s="2"/>
      <c r="L867" s="4"/>
      <c r="M867" s="4"/>
      <c r="N867" s="4"/>
      <c r="O867" s="2"/>
      <c r="P867" s="2"/>
      <c r="Q867" s="4"/>
      <c r="R867" s="102"/>
      <c r="S867" s="102"/>
      <c r="T867" s="3"/>
      <c r="U867" s="3"/>
      <c r="V867" s="3"/>
      <c r="W867" s="3"/>
      <c r="X867" s="80" t="str">
        <f t="shared" si="130"/>
        <v/>
      </c>
      <c r="Y867" s="80" t="str">
        <f t="shared" si="131"/>
        <v/>
      </c>
      <c r="Z867" s="2"/>
      <c r="AA867" s="77" t="str">
        <f t="shared" si="132"/>
        <v/>
      </c>
      <c r="AB867" s="77" t="str">
        <f t="shared" si="119"/>
        <v/>
      </c>
      <c r="AC867" s="77" t="str">
        <f>IFERROR(VLOOKUP(IF($P867="","",MONTH($I867)),List!$I:$J,2,0),"")</f>
        <v/>
      </c>
      <c r="AD867" s="77" t="str">
        <f>IFERROR(VLOOKUP(F867,List!$D:$E,2,0),"")</f>
        <v/>
      </c>
      <c r="AE867" s="78">
        <f t="shared" si="128"/>
        <v>0</v>
      </c>
      <c r="AF867" s="77" t="str">
        <f t="shared" si="133"/>
        <v/>
      </c>
      <c r="AG867" s="77" t="str">
        <f t="shared" si="129"/>
        <v/>
      </c>
    </row>
    <row r="868" spans="1:33" s="72" customFormat="1" ht="15.75" x14ac:dyDescent="0.2">
      <c r="A868" s="67"/>
      <c r="B868" s="76">
        <f>COUNTIF($F$6:$F868,$F868)</f>
        <v>0</v>
      </c>
      <c r="C868" s="76" t="str">
        <f t="shared" si="118"/>
        <v>0</v>
      </c>
      <c r="D868" s="76">
        <f>COUNTIF($H$6:$H868,$H868)</f>
        <v>0</v>
      </c>
      <c r="E868" s="76" t="str">
        <f t="shared" si="123"/>
        <v>0</v>
      </c>
      <c r="F868" s="2"/>
      <c r="G868" s="22"/>
      <c r="H868" s="2"/>
      <c r="I868" s="3"/>
      <c r="J868" s="2"/>
      <c r="K868" s="2"/>
      <c r="L868" s="4"/>
      <c r="M868" s="4"/>
      <c r="N868" s="4"/>
      <c r="O868" s="2"/>
      <c r="P868" s="2"/>
      <c r="Q868" s="4"/>
      <c r="R868" s="102"/>
      <c r="S868" s="102"/>
      <c r="T868" s="3"/>
      <c r="U868" s="3"/>
      <c r="V868" s="3"/>
      <c r="W868" s="3"/>
      <c r="X868" s="80" t="str">
        <f t="shared" si="130"/>
        <v/>
      </c>
      <c r="Y868" s="80" t="str">
        <f t="shared" si="131"/>
        <v/>
      </c>
      <c r="Z868" s="2"/>
      <c r="AA868" s="77" t="str">
        <f t="shared" si="132"/>
        <v/>
      </c>
      <c r="AB868" s="77" t="str">
        <f t="shared" si="119"/>
        <v/>
      </c>
      <c r="AC868" s="77" t="str">
        <f>IFERROR(VLOOKUP(IF($P868="","",MONTH($I868)),List!$I:$J,2,0),"")</f>
        <v/>
      </c>
      <c r="AD868" s="77" t="str">
        <f>IFERROR(VLOOKUP(F868,List!$D:$E,2,0),"")</f>
        <v/>
      </c>
      <c r="AE868" s="78">
        <f t="shared" si="128"/>
        <v>0</v>
      </c>
      <c r="AF868" s="77" t="str">
        <f t="shared" si="133"/>
        <v/>
      </c>
      <c r="AG868" s="77" t="str">
        <f t="shared" si="129"/>
        <v/>
      </c>
    </row>
    <row r="869" spans="1:33" s="72" customFormat="1" ht="15.75" x14ac:dyDescent="0.2">
      <c r="A869" s="67"/>
      <c r="B869" s="76">
        <f>COUNTIF($F$6:$F869,$F869)</f>
        <v>0</v>
      </c>
      <c r="C869" s="76" t="str">
        <f t="shared" si="118"/>
        <v>0</v>
      </c>
      <c r="D869" s="76">
        <f>COUNTIF($H$6:$H869,$H869)</f>
        <v>0</v>
      </c>
      <c r="E869" s="76" t="str">
        <f t="shared" si="123"/>
        <v>0</v>
      </c>
      <c r="F869" s="2"/>
      <c r="G869" s="22"/>
      <c r="H869" s="2"/>
      <c r="I869" s="3"/>
      <c r="J869" s="2"/>
      <c r="K869" s="2"/>
      <c r="L869" s="4"/>
      <c r="M869" s="4"/>
      <c r="N869" s="4"/>
      <c r="O869" s="2"/>
      <c r="P869" s="2"/>
      <c r="Q869" s="4"/>
      <c r="R869" s="102"/>
      <c r="S869" s="102"/>
      <c r="T869" s="3"/>
      <c r="U869" s="3"/>
      <c r="V869" s="3"/>
      <c r="W869" s="3"/>
      <c r="X869" s="80" t="str">
        <f t="shared" si="130"/>
        <v/>
      </c>
      <c r="Y869" s="80" t="str">
        <f t="shared" si="131"/>
        <v/>
      </c>
      <c r="Z869" s="2"/>
      <c r="AA869" s="77" t="str">
        <f t="shared" si="132"/>
        <v/>
      </c>
      <c r="AB869" s="77" t="str">
        <f t="shared" si="119"/>
        <v/>
      </c>
      <c r="AC869" s="77" t="str">
        <f>IFERROR(VLOOKUP(IF($P869="","",MONTH($I869)),List!$I:$J,2,0),"")</f>
        <v/>
      </c>
      <c r="AD869" s="77" t="str">
        <f>IFERROR(VLOOKUP(F869,List!$D:$E,2,0),"")</f>
        <v/>
      </c>
      <c r="AE869" s="78">
        <f t="shared" si="128"/>
        <v>0</v>
      </c>
      <c r="AF869" s="77" t="str">
        <f t="shared" si="133"/>
        <v/>
      </c>
      <c r="AG869" s="77" t="str">
        <f t="shared" si="129"/>
        <v/>
      </c>
    </row>
    <row r="870" spans="1:33" s="72" customFormat="1" ht="15.75" x14ac:dyDescent="0.2">
      <c r="A870" s="67"/>
      <c r="B870" s="76">
        <f>COUNTIF($F$6:$F870,$F870)</f>
        <v>0</v>
      </c>
      <c r="C870" s="76" t="str">
        <f t="shared" si="118"/>
        <v>0</v>
      </c>
      <c r="D870" s="76">
        <f>COUNTIF($H$6:$H870,$H870)</f>
        <v>0</v>
      </c>
      <c r="E870" s="76" t="str">
        <f t="shared" si="123"/>
        <v>0</v>
      </c>
      <c r="F870" s="2"/>
      <c r="G870" s="22"/>
      <c r="H870" s="2"/>
      <c r="I870" s="3"/>
      <c r="J870" s="2"/>
      <c r="K870" s="2"/>
      <c r="L870" s="4"/>
      <c r="M870" s="4"/>
      <c r="N870" s="4"/>
      <c r="O870" s="2"/>
      <c r="P870" s="2"/>
      <c r="Q870" s="4"/>
      <c r="R870" s="102"/>
      <c r="S870" s="102"/>
      <c r="T870" s="3"/>
      <c r="U870" s="3"/>
      <c r="V870" s="3"/>
      <c r="W870" s="3"/>
      <c r="X870" s="80" t="str">
        <f t="shared" si="130"/>
        <v/>
      </c>
      <c r="Y870" s="80" t="str">
        <f t="shared" si="131"/>
        <v/>
      </c>
      <c r="Z870" s="2"/>
      <c r="AA870" s="77" t="str">
        <f t="shared" si="132"/>
        <v/>
      </c>
      <c r="AB870" s="77" t="str">
        <f t="shared" si="119"/>
        <v/>
      </c>
      <c r="AC870" s="77" t="str">
        <f>IFERROR(VLOOKUP(IF($P870="","",MONTH($I870)),List!$I:$J,2,0),"")</f>
        <v/>
      </c>
      <c r="AD870" s="77" t="str">
        <f>IFERROR(VLOOKUP(F870,List!$D:$E,2,0),"")</f>
        <v/>
      </c>
      <c r="AE870" s="78">
        <f t="shared" si="128"/>
        <v>0</v>
      </c>
      <c r="AF870" s="77" t="str">
        <f t="shared" si="133"/>
        <v/>
      </c>
      <c r="AG870" s="77" t="str">
        <f t="shared" si="129"/>
        <v/>
      </c>
    </row>
    <row r="871" spans="1:33" s="72" customFormat="1" ht="15.75" x14ac:dyDescent="0.2">
      <c r="A871" s="67"/>
      <c r="B871" s="76">
        <f>COUNTIF($F$6:$F871,$F871)</f>
        <v>0</v>
      </c>
      <c r="C871" s="76" t="str">
        <f t="shared" si="118"/>
        <v>0</v>
      </c>
      <c r="D871" s="76">
        <f>COUNTIF($H$6:$H871,$H871)</f>
        <v>0</v>
      </c>
      <c r="E871" s="76" t="str">
        <f t="shared" si="123"/>
        <v>0</v>
      </c>
      <c r="F871" s="2"/>
      <c r="G871" s="22"/>
      <c r="H871" s="2"/>
      <c r="I871" s="3"/>
      <c r="J871" s="2"/>
      <c r="K871" s="2"/>
      <c r="L871" s="4"/>
      <c r="M871" s="4"/>
      <c r="N871" s="4"/>
      <c r="O871" s="2"/>
      <c r="P871" s="2"/>
      <c r="Q871" s="4"/>
      <c r="R871" s="102"/>
      <c r="S871" s="102"/>
      <c r="T871" s="3"/>
      <c r="U871" s="3"/>
      <c r="V871" s="3"/>
      <c r="W871" s="3"/>
      <c r="X871" s="80" t="str">
        <f t="shared" si="130"/>
        <v/>
      </c>
      <c r="Y871" s="80" t="str">
        <f t="shared" si="131"/>
        <v/>
      </c>
      <c r="Z871" s="2"/>
      <c r="AA871" s="77" t="str">
        <f t="shared" si="132"/>
        <v/>
      </c>
      <c r="AB871" s="77" t="str">
        <f t="shared" si="119"/>
        <v/>
      </c>
      <c r="AC871" s="77" t="str">
        <f>IFERROR(VLOOKUP(IF($P871="","",MONTH($I871)),List!$I:$J,2,0),"")</f>
        <v/>
      </c>
      <c r="AD871" s="77" t="str">
        <f>IFERROR(VLOOKUP(F871,List!$D:$E,2,0),"")</f>
        <v/>
      </c>
      <c r="AE871" s="78">
        <f t="shared" si="128"/>
        <v>0</v>
      </c>
      <c r="AF871" s="77" t="str">
        <f t="shared" si="133"/>
        <v/>
      </c>
      <c r="AG871" s="77" t="str">
        <f t="shared" si="129"/>
        <v/>
      </c>
    </row>
    <row r="872" spans="1:33" s="72" customFormat="1" ht="15.75" x14ac:dyDescent="0.2">
      <c r="A872" s="67"/>
      <c r="B872" s="76">
        <f>COUNTIF($F$6:$F872,$F872)</f>
        <v>0</v>
      </c>
      <c r="C872" s="76" t="str">
        <f t="shared" si="118"/>
        <v>0</v>
      </c>
      <c r="D872" s="76">
        <f>COUNTIF($H$6:$H872,$H872)</f>
        <v>0</v>
      </c>
      <c r="E872" s="76" t="str">
        <f t="shared" si="123"/>
        <v>0</v>
      </c>
      <c r="F872" s="2"/>
      <c r="G872" s="22"/>
      <c r="H872" s="2"/>
      <c r="I872" s="3"/>
      <c r="J872" s="2"/>
      <c r="K872" s="2"/>
      <c r="L872" s="4"/>
      <c r="M872" s="4"/>
      <c r="N872" s="4"/>
      <c r="O872" s="2"/>
      <c r="P872" s="2"/>
      <c r="Q872" s="4"/>
      <c r="R872" s="102"/>
      <c r="S872" s="102"/>
      <c r="T872" s="3"/>
      <c r="U872" s="3"/>
      <c r="V872" s="3"/>
      <c r="W872" s="3"/>
      <c r="X872" s="80" t="str">
        <f t="shared" si="130"/>
        <v/>
      </c>
      <c r="Y872" s="80" t="str">
        <f t="shared" si="131"/>
        <v/>
      </c>
      <c r="Z872" s="2"/>
      <c r="AA872" s="77" t="str">
        <f t="shared" si="132"/>
        <v/>
      </c>
      <c r="AB872" s="77" t="str">
        <f t="shared" si="119"/>
        <v/>
      </c>
      <c r="AC872" s="77" t="str">
        <f>IFERROR(VLOOKUP(IF($P872="","",MONTH($I872)),List!$I:$J,2,0),"")</f>
        <v/>
      </c>
      <c r="AD872" s="77" t="str">
        <f>IFERROR(VLOOKUP(F872,List!$D:$E,2,0),"")</f>
        <v/>
      </c>
      <c r="AE872" s="78">
        <f t="shared" si="128"/>
        <v>0</v>
      </c>
      <c r="AF872" s="77" t="str">
        <f t="shared" si="133"/>
        <v/>
      </c>
      <c r="AG872" s="77" t="str">
        <f t="shared" si="129"/>
        <v/>
      </c>
    </row>
    <row r="873" spans="1:33" s="72" customFormat="1" ht="15.75" x14ac:dyDescent="0.2">
      <c r="A873" s="67"/>
      <c r="B873" s="76">
        <f>COUNTIF($F$6:$F873,$F873)</f>
        <v>0</v>
      </c>
      <c r="C873" s="76" t="str">
        <f t="shared" si="118"/>
        <v>0</v>
      </c>
      <c r="D873" s="76">
        <f>COUNTIF($H$6:$H873,$H873)</f>
        <v>0</v>
      </c>
      <c r="E873" s="76" t="str">
        <f t="shared" si="123"/>
        <v>0</v>
      </c>
      <c r="F873" s="2"/>
      <c r="G873" s="22"/>
      <c r="H873" s="2"/>
      <c r="I873" s="3"/>
      <c r="J873" s="2"/>
      <c r="K873" s="2"/>
      <c r="L873" s="4"/>
      <c r="M873" s="4"/>
      <c r="N873" s="4"/>
      <c r="O873" s="2"/>
      <c r="P873" s="2"/>
      <c r="Q873" s="4"/>
      <c r="R873" s="102"/>
      <c r="S873" s="102"/>
      <c r="T873" s="3"/>
      <c r="U873" s="3"/>
      <c r="V873" s="3"/>
      <c r="W873" s="3"/>
      <c r="X873" s="80" t="str">
        <f t="shared" si="130"/>
        <v/>
      </c>
      <c r="Y873" s="80" t="str">
        <f t="shared" si="131"/>
        <v/>
      </c>
      <c r="Z873" s="2"/>
      <c r="AA873" s="77" t="str">
        <f t="shared" si="132"/>
        <v/>
      </c>
      <c r="AB873" s="77" t="str">
        <f t="shared" si="119"/>
        <v/>
      </c>
      <c r="AC873" s="77" t="str">
        <f>IFERROR(VLOOKUP(IF($P873="","",MONTH($I873)),List!$I:$J,2,0),"")</f>
        <v/>
      </c>
      <c r="AD873" s="77" t="str">
        <f>IFERROR(VLOOKUP(F873,List!$D:$E,2,0),"")</f>
        <v/>
      </c>
      <c r="AE873" s="78">
        <f t="shared" si="128"/>
        <v>0</v>
      </c>
      <c r="AF873" s="77" t="str">
        <f t="shared" si="133"/>
        <v/>
      </c>
      <c r="AG873" s="77" t="str">
        <f t="shared" si="129"/>
        <v/>
      </c>
    </row>
    <row r="874" spans="1:33" s="72" customFormat="1" ht="15.75" x14ac:dyDescent="0.2">
      <c r="A874" s="67"/>
      <c r="B874" s="76">
        <f>COUNTIF($F$6:$F874,$F874)</f>
        <v>0</v>
      </c>
      <c r="C874" s="76" t="str">
        <f t="shared" si="118"/>
        <v>0</v>
      </c>
      <c r="D874" s="76">
        <f>COUNTIF($H$6:$H874,$H874)</f>
        <v>0</v>
      </c>
      <c r="E874" s="76" t="str">
        <f t="shared" si="123"/>
        <v>0</v>
      </c>
      <c r="F874" s="2"/>
      <c r="G874" s="22"/>
      <c r="H874" s="2"/>
      <c r="I874" s="3"/>
      <c r="J874" s="2"/>
      <c r="K874" s="2"/>
      <c r="L874" s="4"/>
      <c r="M874" s="4"/>
      <c r="N874" s="4"/>
      <c r="O874" s="2"/>
      <c r="P874" s="2"/>
      <c r="Q874" s="4"/>
      <c r="R874" s="102"/>
      <c r="S874" s="102"/>
      <c r="T874" s="3"/>
      <c r="U874" s="3"/>
      <c r="V874" s="3"/>
      <c r="W874" s="3"/>
      <c r="X874" s="80" t="str">
        <f t="shared" si="130"/>
        <v/>
      </c>
      <c r="Y874" s="80" t="str">
        <f t="shared" si="131"/>
        <v/>
      </c>
      <c r="Z874" s="2"/>
      <c r="AA874" s="77" t="str">
        <f t="shared" si="132"/>
        <v/>
      </c>
      <c r="AB874" s="77" t="str">
        <f t="shared" si="119"/>
        <v/>
      </c>
      <c r="AC874" s="77" t="str">
        <f>IFERROR(VLOOKUP(IF($P874="","",MONTH($I874)),List!$I:$J,2,0),"")</f>
        <v/>
      </c>
      <c r="AD874" s="77" t="str">
        <f>IFERROR(VLOOKUP(F874,List!$D:$E,2,0),"")</f>
        <v/>
      </c>
      <c r="AE874" s="78">
        <f t="shared" si="128"/>
        <v>0</v>
      </c>
      <c r="AF874" s="77" t="str">
        <f t="shared" si="133"/>
        <v/>
      </c>
      <c r="AG874" s="77" t="str">
        <f t="shared" si="129"/>
        <v/>
      </c>
    </row>
    <row r="875" spans="1:33" s="72" customFormat="1" ht="15.75" x14ac:dyDescent="0.2">
      <c r="A875" s="67"/>
      <c r="B875" s="76">
        <f>COUNTIF($F$6:$F875,$F875)</f>
        <v>0</v>
      </c>
      <c r="C875" s="76" t="str">
        <f t="shared" si="118"/>
        <v>0</v>
      </c>
      <c r="D875" s="76">
        <f>COUNTIF($H$6:$H875,$H875)</f>
        <v>0</v>
      </c>
      <c r="E875" s="76" t="str">
        <f t="shared" si="123"/>
        <v>0</v>
      </c>
      <c r="F875" s="2"/>
      <c r="G875" s="22"/>
      <c r="H875" s="2"/>
      <c r="I875" s="3"/>
      <c r="J875" s="2"/>
      <c r="K875" s="2"/>
      <c r="L875" s="4"/>
      <c r="M875" s="4"/>
      <c r="N875" s="4"/>
      <c r="O875" s="2"/>
      <c r="P875" s="2"/>
      <c r="Q875" s="4"/>
      <c r="R875" s="102"/>
      <c r="S875" s="102"/>
      <c r="T875" s="3"/>
      <c r="U875" s="3"/>
      <c r="V875" s="3"/>
      <c r="W875" s="3"/>
      <c r="X875" s="80" t="str">
        <f t="shared" si="130"/>
        <v/>
      </c>
      <c r="Y875" s="80" t="str">
        <f t="shared" si="131"/>
        <v/>
      </c>
      <c r="Z875" s="2"/>
      <c r="AA875" s="77" t="str">
        <f t="shared" si="132"/>
        <v/>
      </c>
      <c r="AB875" s="77" t="str">
        <f t="shared" si="119"/>
        <v/>
      </c>
      <c r="AC875" s="77" t="str">
        <f>IFERROR(VLOOKUP(IF($P875="","",MONTH($I875)),List!$I:$J,2,0),"")</f>
        <v/>
      </c>
      <c r="AD875" s="77" t="str">
        <f>IFERROR(VLOOKUP(F875,List!$D:$E,2,0),"")</f>
        <v/>
      </c>
      <c r="AE875" s="78">
        <f t="shared" si="128"/>
        <v>0</v>
      </c>
      <c r="AF875" s="77" t="str">
        <f t="shared" si="133"/>
        <v/>
      </c>
      <c r="AG875" s="77" t="str">
        <f t="shared" si="129"/>
        <v/>
      </c>
    </row>
    <row r="876" spans="1:33" s="72" customFormat="1" ht="15.75" x14ac:dyDescent="0.2">
      <c r="A876" s="67"/>
      <c r="B876" s="76">
        <f>COUNTIF($F$6:$F876,$F876)</f>
        <v>0</v>
      </c>
      <c r="C876" s="76" t="str">
        <f t="shared" si="118"/>
        <v>0</v>
      </c>
      <c r="D876" s="76">
        <f>COUNTIF($H$6:$H876,$H876)</f>
        <v>0</v>
      </c>
      <c r="E876" s="76" t="str">
        <f t="shared" si="123"/>
        <v>0</v>
      </c>
      <c r="F876" s="2"/>
      <c r="G876" s="22"/>
      <c r="H876" s="2"/>
      <c r="I876" s="3"/>
      <c r="J876" s="2"/>
      <c r="K876" s="2"/>
      <c r="L876" s="4"/>
      <c r="M876" s="4"/>
      <c r="N876" s="4"/>
      <c r="O876" s="2"/>
      <c r="P876" s="2"/>
      <c r="Q876" s="4"/>
      <c r="R876" s="102"/>
      <c r="S876" s="102"/>
      <c r="T876" s="3"/>
      <c r="U876" s="3"/>
      <c r="V876" s="3"/>
      <c r="W876" s="3"/>
      <c r="X876" s="80" t="str">
        <f t="shared" si="130"/>
        <v/>
      </c>
      <c r="Y876" s="80" t="str">
        <f t="shared" si="131"/>
        <v/>
      </c>
      <c r="Z876" s="2"/>
      <c r="AA876" s="77" t="str">
        <f t="shared" si="132"/>
        <v/>
      </c>
      <c r="AB876" s="77" t="str">
        <f t="shared" si="119"/>
        <v/>
      </c>
      <c r="AC876" s="77" t="str">
        <f>IFERROR(VLOOKUP(IF($P876="","",MONTH($I876)),List!$I:$J,2,0),"")</f>
        <v/>
      </c>
      <c r="AD876" s="77" t="str">
        <f>IFERROR(VLOOKUP(F876,List!$D:$E,2,0),"")</f>
        <v/>
      </c>
      <c r="AE876" s="78">
        <f t="shared" si="128"/>
        <v>0</v>
      </c>
      <c r="AF876" s="77" t="str">
        <f t="shared" si="133"/>
        <v/>
      </c>
      <c r="AG876" s="77" t="str">
        <f t="shared" si="129"/>
        <v/>
      </c>
    </row>
    <row r="877" spans="1:33" s="72" customFormat="1" ht="15.75" x14ac:dyDescent="0.2">
      <c r="A877" s="67"/>
      <c r="B877" s="76">
        <f>COUNTIF($F$6:$F877,$F877)</f>
        <v>0</v>
      </c>
      <c r="C877" s="76" t="str">
        <f t="shared" si="118"/>
        <v>0</v>
      </c>
      <c r="D877" s="76">
        <f>COUNTIF($H$6:$H877,$H877)</f>
        <v>0</v>
      </c>
      <c r="E877" s="76" t="str">
        <f t="shared" si="123"/>
        <v>0</v>
      </c>
      <c r="F877" s="2"/>
      <c r="G877" s="22"/>
      <c r="H877" s="2"/>
      <c r="I877" s="3"/>
      <c r="J877" s="2"/>
      <c r="K877" s="2"/>
      <c r="L877" s="4"/>
      <c r="M877" s="4"/>
      <c r="N877" s="4"/>
      <c r="O877" s="2"/>
      <c r="P877" s="2"/>
      <c r="Q877" s="4"/>
      <c r="R877" s="102"/>
      <c r="S877" s="102"/>
      <c r="T877" s="3"/>
      <c r="U877" s="3"/>
      <c r="V877" s="3"/>
      <c r="W877" s="3"/>
      <c r="X877" s="80" t="str">
        <f t="shared" si="130"/>
        <v/>
      </c>
      <c r="Y877" s="80" t="str">
        <f t="shared" si="131"/>
        <v/>
      </c>
      <c r="Z877" s="2"/>
      <c r="AA877" s="77" t="str">
        <f t="shared" si="132"/>
        <v/>
      </c>
      <c r="AB877" s="77" t="str">
        <f t="shared" si="119"/>
        <v/>
      </c>
      <c r="AC877" s="77" t="str">
        <f>IFERROR(VLOOKUP(IF($P877="","",MONTH($I877)),List!$I:$J,2,0),"")</f>
        <v/>
      </c>
      <c r="AD877" s="77" t="str">
        <f>IFERROR(VLOOKUP(F877,List!$D:$E,2,0),"")</f>
        <v/>
      </c>
      <c r="AE877" s="78">
        <f t="shared" si="128"/>
        <v>0</v>
      </c>
      <c r="AF877" s="77" t="str">
        <f t="shared" si="133"/>
        <v/>
      </c>
      <c r="AG877" s="77" t="str">
        <f t="shared" si="129"/>
        <v/>
      </c>
    </row>
    <row r="878" spans="1:33" s="72" customFormat="1" ht="15.75" x14ac:dyDescent="0.2">
      <c r="A878" s="67"/>
      <c r="B878" s="76">
        <f>COUNTIF($F$6:$F878,$F878)</f>
        <v>0</v>
      </c>
      <c r="C878" s="76" t="str">
        <f t="shared" si="118"/>
        <v>0</v>
      </c>
      <c r="D878" s="76">
        <f>COUNTIF($H$6:$H878,$H878)</f>
        <v>0</v>
      </c>
      <c r="E878" s="76" t="str">
        <f t="shared" si="123"/>
        <v>0</v>
      </c>
      <c r="F878" s="2"/>
      <c r="G878" s="22"/>
      <c r="H878" s="2"/>
      <c r="I878" s="3"/>
      <c r="J878" s="2"/>
      <c r="K878" s="2"/>
      <c r="L878" s="4"/>
      <c r="M878" s="4"/>
      <c r="N878" s="4"/>
      <c r="O878" s="2"/>
      <c r="P878" s="2"/>
      <c r="Q878" s="4"/>
      <c r="R878" s="102"/>
      <c r="S878" s="102"/>
      <c r="T878" s="3"/>
      <c r="U878" s="3"/>
      <c r="V878" s="3"/>
      <c r="W878" s="3"/>
      <c r="X878" s="80" t="str">
        <f t="shared" si="130"/>
        <v/>
      </c>
      <c r="Y878" s="80" t="str">
        <f t="shared" si="131"/>
        <v/>
      </c>
      <c r="Z878" s="2"/>
      <c r="AA878" s="77" t="str">
        <f t="shared" si="132"/>
        <v/>
      </c>
      <c r="AB878" s="77" t="str">
        <f t="shared" si="119"/>
        <v/>
      </c>
      <c r="AC878" s="77" t="str">
        <f>IFERROR(VLOOKUP(IF($P878="","",MONTH($I878)),List!$I:$J,2,0),"")</f>
        <v/>
      </c>
      <c r="AD878" s="77" t="str">
        <f>IFERROR(VLOOKUP(F878,List!$D:$E,2,0),"")</f>
        <v/>
      </c>
      <c r="AE878" s="78">
        <f t="shared" si="128"/>
        <v>0</v>
      </c>
      <c r="AF878" s="77" t="str">
        <f t="shared" si="133"/>
        <v/>
      </c>
      <c r="AG878" s="77" t="str">
        <f t="shared" si="129"/>
        <v/>
      </c>
    </row>
    <row r="879" spans="1:33" s="72" customFormat="1" ht="15.75" x14ac:dyDescent="0.2">
      <c r="A879" s="67"/>
      <c r="B879" s="76">
        <f>COUNTIF($F$6:$F879,$F879)</f>
        <v>0</v>
      </c>
      <c r="C879" s="76" t="str">
        <f t="shared" si="118"/>
        <v>0</v>
      </c>
      <c r="D879" s="76">
        <f>COUNTIF($H$6:$H879,$H879)</f>
        <v>0</v>
      </c>
      <c r="E879" s="76" t="str">
        <f t="shared" si="123"/>
        <v>0</v>
      </c>
      <c r="F879" s="2"/>
      <c r="G879" s="22"/>
      <c r="H879" s="2"/>
      <c r="I879" s="3"/>
      <c r="J879" s="2"/>
      <c r="K879" s="2"/>
      <c r="L879" s="4"/>
      <c r="M879" s="4"/>
      <c r="N879" s="4"/>
      <c r="O879" s="2"/>
      <c r="P879" s="2"/>
      <c r="Q879" s="4"/>
      <c r="R879" s="102"/>
      <c r="S879" s="102"/>
      <c r="T879" s="3"/>
      <c r="U879" s="3"/>
      <c r="V879" s="3"/>
      <c r="W879" s="3"/>
      <c r="X879" s="80" t="str">
        <f t="shared" si="130"/>
        <v/>
      </c>
      <c r="Y879" s="80" t="str">
        <f t="shared" si="131"/>
        <v/>
      </c>
      <c r="Z879" s="2"/>
      <c r="AA879" s="77" t="str">
        <f t="shared" si="132"/>
        <v/>
      </c>
      <c r="AB879" s="77" t="str">
        <f t="shared" si="119"/>
        <v/>
      </c>
      <c r="AC879" s="77" t="str">
        <f>IFERROR(VLOOKUP(IF($P879="","",MONTH($I879)),List!$I:$J,2,0),"")</f>
        <v/>
      </c>
      <c r="AD879" s="77" t="str">
        <f>IFERROR(VLOOKUP(F879,List!$D:$E,2,0),"")</f>
        <v/>
      </c>
      <c r="AE879" s="78">
        <f t="shared" si="128"/>
        <v>0</v>
      </c>
      <c r="AF879" s="77" t="str">
        <f t="shared" si="133"/>
        <v/>
      </c>
      <c r="AG879" s="77" t="str">
        <f t="shared" si="129"/>
        <v/>
      </c>
    </row>
    <row r="880" spans="1:33" s="72" customFormat="1" ht="15.75" x14ac:dyDescent="0.2">
      <c r="A880" s="67"/>
      <c r="B880" s="76">
        <f>COUNTIF($F$6:$F880,$F880)</f>
        <v>0</v>
      </c>
      <c r="C880" s="76" t="str">
        <f t="shared" si="118"/>
        <v>0</v>
      </c>
      <c r="D880" s="76">
        <f>COUNTIF($H$6:$H880,$H880)</f>
        <v>0</v>
      </c>
      <c r="E880" s="76" t="str">
        <f t="shared" si="123"/>
        <v>0</v>
      </c>
      <c r="F880" s="2"/>
      <c r="G880" s="22"/>
      <c r="H880" s="2"/>
      <c r="I880" s="3"/>
      <c r="J880" s="2"/>
      <c r="K880" s="2"/>
      <c r="L880" s="4"/>
      <c r="M880" s="4"/>
      <c r="N880" s="4"/>
      <c r="O880" s="2"/>
      <c r="P880" s="2"/>
      <c r="Q880" s="4"/>
      <c r="R880" s="102"/>
      <c r="S880" s="102"/>
      <c r="T880" s="3"/>
      <c r="U880" s="3"/>
      <c r="V880" s="3"/>
      <c r="W880" s="3"/>
      <c r="X880" s="80" t="str">
        <f t="shared" si="130"/>
        <v/>
      </c>
      <c r="Y880" s="80" t="str">
        <f t="shared" si="131"/>
        <v/>
      </c>
      <c r="Z880" s="2"/>
      <c r="AA880" s="77" t="str">
        <f t="shared" si="132"/>
        <v/>
      </c>
      <c r="AB880" s="77" t="str">
        <f t="shared" si="119"/>
        <v/>
      </c>
      <c r="AC880" s="77" t="str">
        <f>IFERROR(VLOOKUP(IF($P880="","",MONTH($I880)),List!$I:$J,2,0),"")</f>
        <v/>
      </c>
      <c r="AD880" s="77" t="str">
        <f>IFERROR(VLOOKUP(F880,List!$D:$E,2,0),"")</f>
        <v/>
      </c>
      <c r="AE880" s="78">
        <f t="shared" si="128"/>
        <v>0</v>
      </c>
      <c r="AF880" s="77" t="str">
        <f t="shared" si="133"/>
        <v/>
      </c>
      <c r="AG880" s="77" t="str">
        <f t="shared" si="129"/>
        <v/>
      </c>
    </row>
    <row r="881" spans="1:33" s="72" customFormat="1" ht="15.75" x14ac:dyDescent="0.2">
      <c r="A881" s="67"/>
      <c r="B881" s="76">
        <f>COUNTIF($F$6:$F881,$F881)</f>
        <v>0</v>
      </c>
      <c r="C881" s="76" t="str">
        <f t="shared" si="118"/>
        <v>0</v>
      </c>
      <c r="D881" s="76">
        <f>COUNTIF($H$6:$H881,$H881)</f>
        <v>0</v>
      </c>
      <c r="E881" s="76" t="str">
        <f t="shared" si="123"/>
        <v>0</v>
      </c>
      <c r="F881" s="2"/>
      <c r="G881" s="22"/>
      <c r="H881" s="2"/>
      <c r="I881" s="3"/>
      <c r="J881" s="2"/>
      <c r="K881" s="2"/>
      <c r="L881" s="4"/>
      <c r="M881" s="4"/>
      <c r="N881" s="4"/>
      <c r="O881" s="2"/>
      <c r="P881" s="2"/>
      <c r="Q881" s="4"/>
      <c r="R881" s="102"/>
      <c r="S881" s="102"/>
      <c r="T881" s="3"/>
      <c r="U881" s="3"/>
      <c r="V881" s="3"/>
      <c r="W881" s="3"/>
      <c r="X881" s="80" t="str">
        <f t="shared" si="130"/>
        <v/>
      </c>
      <c r="Y881" s="80" t="str">
        <f t="shared" si="131"/>
        <v/>
      </c>
      <c r="Z881" s="2"/>
      <c r="AA881" s="77" t="str">
        <f t="shared" si="132"/>
        <v/>
      </c>
      <c r="AB881" s="77" t="str">
        <f t="shared" si="119"/>
        <v/>
      </c>
      <c r="AC881" s="77" t="str">
        <f>IFERROR(VLOOKUP(IF($P881="","",MONTH($I881)),List!$I:$J,2,0),"")</f>
        <v/>
      </c>
      <c r="AD881" s="77" t="str">
        <f>IFERROR(VLOOKUP(F881,List!$D:$E,2,0),"")</f>
        <v/>
      </c>
      <c r="AE881" s="78">
        <f t="shared" si="128"/>
        <v>0</v>
      </c>
      <c r="AF881" s="77" t="str">
        <f t="shared" si="133"/>
        <v/>
      </c>
      <c r="AG881" s="77" t="str">
        <f t="shared" si="129"/>
        <v/>
      </c>
    </row>
    <row r="882" spans="1:33" s="72" customFormat="1" ht="15.75" x14ac:dyDescent="0.2">
      <c r="A882" s="67"/>
      <c r="B882" s="76">
        <f>COUNTIF($F$6:$F882,$F882)</f>
        <v>0</v>
      </c>
      <c r="C882" s="76" t="str">
        <f t="shared" si="118"/>
        <v>0</v>
      </c>
      <c r="D882" s="76">
        <f>COUNTIF($H$6:$H882,$H882)</f>
        <v>0</v>
      </c>
      <c r="E882" s="76" t="str">
        <f t="shared" si="123"/>
        <v>0</v>
      </c>
      <c r="F882" s="2"/>
      <c r="G882" s="22"/>
      <c r="H882" s="2"/>
      <c r="I882" s="3"/>
      <c r="J882" s="2"/>
      <c r="K882" s="2"/>
      <c r="L882" s="4"/>
      <c r="M882" s="4"/>
      <c r="N882" s="4"/>
      <c r="O882" s="2"/>
      <c r="P882" s="2"/>
      <c r="Q882" s="4"/>
      <c r="R882" s="102"/>
      <c r="S882" s="102"/>
      <c r="T882" s="3"/>
      <c r="U882" s="3"/>
      <c r="V882" s="3"/>
      <c r="W882" s="3"/>
      <c r="X882" s="80" t="str">
        <f t="shared" si="130"/>
        <v/>
      </c>
      <c r="Y882" s="80" t="str">
        <f t="shared" si="131"/>
        <v/>
      </c>
      <c r="Z882" s="2"/>
      <c r="AA882" s="77" t="str">
        <f t="shared" si="132"/>
        <v/>
      </c>
      <c r="AB882" s="77" t="str">
        <f t="shared" si="119"/>
        <v/>
      </c>
      <c r="AC882" s="77" t="str">
        <f>IFERROR(VLOOKUP(IF($P882="","",MONTH($I882)),List!$I:$J,2,0),"")</f>
        <v/>
      </c>
      <c r="AD882" s="77" t="str">
        <f>IFERROR(VLOOKUP(F882,List!$D:$E,2,0),"")</f>
        <v/>
      </c>
      <c r="AE882" s="78">
        <f t="shared" si="128"/>
        <v>0</v>
      </c>
      <c r="AF882" s="77" t="str">
        <f t="shared" si="133"/>
        <v/>
      </c>
      <c r="AG882" s="77" t="str">
        <f t="shared" si="129"/>
        <v/>
      </c>
    </row>
    <row r="883" spans="1:33" s="72" customFormat="1" ht="15.75" x14ac:dyDescent="0.2">
      <c r="A883" s="67"/>
      <c r="B883" s="76">
        <f>COUNTIF($F$6:$F883,$F883)</f>
        <v>0</v>
      </c>
      <c r="C883" s="76" t="str">
        <f t="shared" si="118"/>
        <v>0</v>
      </c>
      <c r="D883" s="76">
        <f>COUNTIF($H$6:$H883,$H883)</f>
        <v>0</v>
      </c>
      <c r="E883" s="76" t="str">
        <f t="shared" si="123"/>
        <v>0</v>
      </c>
      <c r="F883" s="2"/>
      <c r="G883" s="22"/>
      <c r="H883" s="2"/>
      <c r="I883" s="3"/>
      <c r="J883" s="2"/>
      <c r="K883" s="2"/>
      <c r="L883" s="4"/>
      <c r="M883" s="4"/>
      <c r="N883" s="4"/>
      <c r="O883" s="2"/>
      <c r="P883" s="2"/>
      <c r="Q883" s="4"/>
      <c r="R883" s="102"/>
      <c r="S883" s="102"/>
      <c r="T883" s="3"/>
      <c r="U883" s="3"/>
      <c r="V883" s="3"/>
      <c r="W883" s="3"/>
      <c r="X883" s="80" t="str">
        <f t="shared" si="130"/>
        <v/>
      </c>
      <c r="Y883" s="80" t="str">
        <f t="shared" si="131"/>
        <v/>
      </c>
      <c r="Z883" s="2"/>
      <c r="AA883" s="77" t="str">
        <f t="shared" si="132"/>
        <v/>
      </c>
      <c r="AB883" s="77" t="str">
        <f t="shared" si="119"/>
        <v/>
      </c>
      <c r="AC883" s="77" t="str">
        <f>IFERROR(VLOOKUP(IF($P883="","",MONTH($I883)),List!$I:$J,2,0),"")</f>
        <v/>
      </c>
      <c r="AD883" s="77" t="str">
        <f>IFERROR(VLOOKUP(F883,List!$D:$E,2,0),"")</f>
        <v/>
      </c>
      <c r="AE883" s="78">
        <f t="shared" si="128"/>
        <v>0</v>
      </c>
      <c r="AF883" s="77" t="str">
        <f t="shared" si="133"/>
        <v/>
      </c>
      <c r="AG883" s="77" t="str">
        <f t="shared" si="129"/>
        <v/>
      </c>
    </row>
    <row r="884" spans="1:33" s="72" customFormat="1" ht="15.75" x14ac:dyDescent="0.2">
      <c r="A884" s="67"/>
      <c r="B884" s="76">
        <f>COUNTIF($F$6:$F884,$F884)</f>
        <v>0</v>
      </c>
      <c r="C884" s="76" t="str">
        <f t="shared" si="118"/>
        <v>0</v>
      </c>
      <c r="D884" s="76">
        <f>COUNTIF($H$6:$H884,$H884)</f>
        <v>0</v>
      </c>
      <c r="E884" s="76" t="str">
        <f t="shared" si="123"/>
        <v>0</v>
      </c>
      <c r="F884" s="2"/>
      <c r="G884" s="22"/>
      <c r="H884" s="2"/>
      <c r="I884" s="3"/>
      <c r="J884" s="2"/>
      <c r="K884" s="2"/>
      <c r="L884" s="4"/>
      <c r="M884" s="4"/>
      <c r="N884" s="4"/>
      <c r="O884" s="2"/>
      <c r="P884" s="2"/>
      <c r="Q884" s="4"/>
      <c r="R884" s="102"/>
      <c r="S884" s="102"/>
      <c r="T884" s="3"/>
      <c r="U884" s="3"/>
      <c r="V884" s="3"/>
      <c r="W884" s="3"/>
      <c r="X884" s="80" t="str">
        <f t="shared" si="130"/>
        <v/>
      </c>
      <c r="Y884" s="80" t="str">
        <f t="shared" si="131"/>
        <v/>
      </c>
      <c r="Z884" s="2"/>
      <c r="AA884" s="77" t="str">
        <f t="shared" si="132"/>
        <v/>
      </c>
      <c r="AB884" s="77" t="str">
        <f t="shared" si="119"/>
        <v/>
      </c>
      <c r="AC884" s="77" t="str">
        <f>IFERROR(VLOOKUP(IF($P884="","",MONTH($I884)),List!$I:$J,2,0),"")</f>
        <v/>
      </c>
      <c r="AD884" s="77" t="str">
        <f>IFERROR(VLOOKUP(F884,List!$D:$E,2,0),"")</f>
        <v/>
      </c>
      <c r="AE884" s="78">
        <f t="shared" si="128"/>
        <v>0</v>
      </c>
      <c r="AF884" s="77" t="str">
        <f t="shared" si="133"/>
        <v/>
      </c>
      <c r="AG884" s="77" t="str">
        <f t="shared" si="129"/>
        <v/>
      </c>
    </row>
    <row r="885" spans="1:33" s="72" customFormat="1" ht="15.75" x14ac:dyDescent="0.2">
      <c r="A885" s="67"/>
      <c r="B885" s="76">
        <f>COUNTIF($F$6:$F885,$F885)</f>
        <v>0</v>
      </c>
      <c r="C885" s="76" t="str">
        <f t="shared" si="118"/>
        <v>0</v>
      </c>
      <c r="D885" s="76">
        <f>COUNTIF($H$6:$H885,$H885)</f>
        <v>0</v>
      </c>
      <c r="E885" s="76" t="str">
        <f t="shared" si="123"/>
        <v>0</v>
      </c>
      <c r="F885" s="2"/>
      <c r="G885" s="22"/>
      <c r="H885" s="2"/>
      <c r="I885" s="3"/>
      <c r="J885" s="2"/>
      <c r="K885" s="2"/>
      <c r="L885" s="4"/>
      <c r="M885" s="4"/>
      <c r="N885" s="4"/>
      <c r="O885" s="2"/>
      <c r="P885" s="2"/>
      <c r="Q885" s="4"/>
      <c r="R885" s="102"/>
      <c r="S885" s="102"/>
      <c r="T885" s="3"/>
      <c r="U885" s="3"/>
      <c r="V885" s="3"/>
      <c r="W885" s="3"/>
      <c r="X885" s="80" t="str">
        <f t="shared" si="130"/>
        <v/>
      </c>
      <c r="Y885" s="80" t="str">
        <f t="shared" si="131"/>
        <v/>
      </c>
      <c r="Z885" s="2"/>
      <c r="AA885" s="77" t="str">
        <f t="shared" si="132"/>
        <v/>
      </c>
      <c r="AB885" s="77" t="str">
        <f t="shared" si="119"/>
        <v/>
      </c>
      <c r="AC885" s="77" t="str">
        <f>IFERROR(VLOOKUP(IF($P885="","",MONTH($I885)),List!$I:$J,2,0),"")</f>
        <v/>
      </c>
      <c r="AD885" s="77" t="str">
        <f>IFERROR(VLOOKUP(F885,List!$D:$E,2,0),"")</f>
        <v/>
      </c>
      <c r="AE885" s="78">
        <f t="shared" si="128"/>
        <v>0</v>
      </c>
      <c r="AF885" s="77" t="str">
        <f t="shared" si="133"/>
        <v/>
      </c>
      <c r="AG885" s="77" t="str">
        <f t="shared" si="129"/>
        <v/>
      </c>
    </row>
    <row r="886" spans="1:33" s="72" customFormat="1" ht="15.75" x14ac:dyDescent="0.2">
      <c r="A886" s="67"/>
      <c r="B886" s="76">
        <f>COUNTIF($F$6:$F886,$F886)</f>
        <v>0</v>
      </c>
      <c r="C886" s="76" t="str">
        <f t="shared" si="118"/>
        <v>0</v>
      </c>
      <c r="D886" s="76">
        <f>COUNTIF($H$6:$H886,$H886)</f>
        <v>0</v>
      </c>
      <c r="E886" s="76" t="str">
        <f t="shared" si="123"/>
        <v>0</v>
      </c>
      <c r="F886" s="2"/>
      <c r="G886" s="22"/>
      <c r="H886" s="2"/>
      <c r="I886" s="3"/>
      <c r="J886" s="2"/>
      <c r="K886" s="2"/>
      <c r="L886" s="4"/>
      <c r="M886" s="4"/>
      <c r="N886" s="4"/>
      <c r="O886" s="2"/>
      <c r="P886" s="2"/>
      <c r="Q886" s="4"/>
      <c r="R886" s="102"/>
      <c r="S886" s="102"/>
      <c r="T886" s="3"/>
      <c r="U886" s="3"/>
      <c r="V886" s="3"/>
      <c r="W886" s="3"/>
      <c r="X886" s="80" t="str">
        <f t="shared" si="130"/>
        <v/>
      </c>
      <c r="Y886" s="80" t="str">
        <f t="shared" si="131"/>
        <v/>
      </c>
      <c r="Z886" s="2"/>
      <c r="AA886" s="77" t="str">
        <f t="shared" si="132"/>
        <v/>
      </c>
      <c r="AB886" s="77" t="str">
        <f t="shared" si="119"/>
        <v/>
      </c>
      <c r="AC886" s="77" t="str">
        <f>IFERROR(VLOOKUP(IF($P886="","",MONTH($I886)),List!$I:$J,2,0),"")</f>
        <v/>
      </c>
      <c r="AD886" s="77" t="str">
        <f>IFERROR(VLOOKUP(F886,List!$D:$E,2,0),"")</f>
        <v/>
      </c>
      <c r="AE886" s="78">
        <f t="shared" si="128"/>
        <v>0</v>
      </c>
      <c r="AF886" s="77" t="str">
        <f t="shared" si="133"/>
        <v/>
      </c>
      <c r="AG886" s="77" t="str">
        <f t="shared" si="129"/>
        <v/>
      </c>
    </row>
    <row r="887" spans="1:33" s="72" customFormat="1" ht="15.75" x14ac:dyDescent="0.2">
      <c r="A887" s="67"/>
      <c r="B887" s="76">
        <f>COUNTIF($F$6:$F887,$F887)</f>
        <v>0</v>
      </c>
      <c r="C887" s="76" t="str">
        <f t="shared" si="118"/>
        <v>0</v>
      </c>
      <c r="D887" s="76">
        <f>COUNTIF($H$6:$H887,$H887)</f>
        <v>0</v>
      </c>
      <c r="E887" s="76" t="str">
        <f t="shared" si="123"/>
        <v>0</v>
      </c>
      <c r="F887" s="2"/>
      <c r="G887" s="22"/>
      <c r="H887" s="2"/>
      <c r="I887" s="3"/>
      <c r="J887" s="2"/>
      <c r="K887" s="2"/>
      <c r="L887" s="4"/>
      <c r="M887" s="4"/>
      <c r="N887" s="4"/>
      <c r="O887" s="2"/>
      <c r="P887" s="2"/>
      <c r="Q887" s="4"/>
      <c r="R887" s="102"/>
      <c r="S887" s="102"/>
      <c r="T887" s="3"/>
      <c r="U887" s="3"/>
      <c r="V887" s="3"/>
      <c r="W887" s="3"/>
      <c r="X887" s="80" t="str">
        <f t="shared" si="130"/>
        <v/>
      </c>
      <c r="Y887" s="80" t="str">
        <f t="shared" si="131"/>
        <v/>
      </c>
      <c r="Z887" s="2"/>
      <c r="AA887" s="77" t="str">
        <f t="shared" si="132"/>
        <v/>
      </c>
      <c r="AB887" s="77" t="str">
        <f t="shared" si="119"/>
        <v/>
      </c>
      <c r="AC887" s="77" t="str">
        <f>IFERROR(VLOOKUP(IF($P887="","",MONTH($I887)),List!$I:$J,2,0),"")</f>
        <v/>
      </c>
      <c r="AD887" s="77" t="str">
        <f>IFERROR(VLOOKUP(F887,List!$D:$E,2,0),"")</f>
        <v/>
      </c>
      <c r="AE887" s="78">
        <f t="shared" si="128"/>
        <v>0</v>
      </c>
      <c r="AF887" s="77" t="str">
        <f t="shared" si="133"/>
        <v/>
      </c>
      <c r="AG887" s="77" t="str">
        <f t="shared" si="129"/>
        <v/>
      </c>
    </row>
    <row r="888" spans="1:33" s="72" customFormat="1" ht="15.75" x14ac:dyDescent="0.2">
      <c r="A888" s="67"/>
      <c r="B888" s="76">
        <f>COUNTIF($F$6:$F888,$F888)</f>
        <v>0</v>
      </c>
      <c r="C888" s="76" t="str">
        <f t="shared" si="118"/>
        <v>0</v>
      </c>
      <c r="D888" s="76">
        <f>COUNTIF($H$6:$H888,$H888)</f>
        <v>0</v>
      </c>
      <c r="E888" s="76" t="str">
        <f t="shared" si="123"/>
        <v>0</v>
      </c>
      <c r="F888" s="2"/>
      <c r="G888" s="22"/>
      <c r="H888" s="2"/>
      <c r="I888" s="3"/>
      <c r="J888" s="2"/>
      <c r="K888" s="2"/>
      <c r="L888" s="4"/>
      <c r="M888" s="4"/>
      <c r="N888" s="4"/>
      <c r="O888" s="2"/>
      <c r="P888" s="2"/>
      <c r="Q888" s="4"/>
      <c r="R888" s="102"/>
      <c r="S888" s="102"/>
      <c r="T888" s="3"/>
      <c r="U888" s="3"/>
      <c r="V888" s="3"/>
      <c r="W888" s="3"/>
      <c r="X888" s="80" t="str">
        <f t="shared" si="130"/>
        <v/>
      </c>
      <c r="Y888" s="80" t="str">
        <f t="shared" si="131"/>
        <v/>
      </c>
      <c r="Z888" s="2"/>
      <c r="AA888" s="77" t="str">
        <f t="shared" si="132"/>
        <v/>
      </c>
      <c r="AB888" s="77" t="str">
        <f t="shared" si="119"/>
        <v/>
      </c>
      <c r="AC888" s="77" t="str">
        <f>IFERROR(VLOOKUP(IF($P888="","",MONTH($I888)),List!$I:$J,2,0),"")</f>
        <v/>
      </c>
      <c r="AD888" s="77" t="str">
        <f>IFERROR(VLOOKUP(F888,List!$D:$E,2,0),"")</f>
        <v/>
      </c>
      <c r="AE888" s="78">
        <f t="shared" si="128"/>
        <v>0</v>
      </c>
      <c r="AF888" s="77" t="str">
        <f t="shared" si="133"/>
        <v/>
      </c>
      <c r="AG888" s="77" t="str">
        <f t="shared" si="129"/>
        <v/>
      </c>
    </row>
    <row r="889" spans="1:33" s="72" customFormat="1" ht="15.75" x14ac:dyDescent="0.2">
      <c r="A889" s="67"/>
      <c r="B889" s="76">
        <f>COUNTIF($F$6:$F889,$F889)</f>
        <v>0</v>
      </c>
      <c r="C889" s="76" t="str">
        <f t="shared" si="118"/>
        <v>0</v>
      </c>
      <c r="D889" s="76">
        <f>COUNTIF($H$6:$H889,$H889)</f>
        <v>0</v>
      </c>
      <c r="E889" s="76" t="str">
        <f t="shared" si="123"/>
        <v>0</v>
      </c>
      <c r="F889" s="2"/>
      <c r="G889" s="22"/>
      <c r="H889" s="2"/>
      <c r="I889" s="3"/>
      <c r="J889" s="2"/>
      <c r="K889" s="2"/>
      <c r="L889" s="4"/>
      <c r="M889" s="4"/>
      <c r="N889" s="4"/>
      <c r="O889" s="2"/>
      <c r="P889" s="2"/>
      <c r="Q889" s="4"/>
      <c r="R889" s="102"/>
      <c r="S889" s="102"/>
      <c r="T889" s="3"/>
      <c r="U889" s="3"/>
      <c r="V889" s="3"/>
      <c r="W889" s="3"/>
      <c r="X889" s="80" t="str">
        <f t="shared" si="130"/>
        <v/>
      </c>
      <c r="Y889" s="80" t="str">
        <f t="shared" si="131"/>
        <v/>
      </c>
      <c r="Z889" s="2"/>
      <c r="AA889" s="77" t="str">
        <f t="shared" si="132"/>
        <v/>
      </c>
      <c r="AB889" s="77" t="str">
        <f t="shared" si="119"/>
        <v/>
      </c>
      <c r="AC889" s="77" t="str">
        <f>IFERROR(VLOOKUP(IF($P889="","",MONTH($I889)),List!$I:$J,2,0),"")</f>
        <v/>
      </c>
      <c r="AD889" s="77" t="str">
        <f>IFERROR(VLOOKUP(F889,List!$D:$E,2,0),"")</f>
        <v/>
      </c>
      <c r="AE889" s="78">
        <f t="shared" si="128"/>
        <v>0</v>
      </c>
      <c r="AF889" s="77" t="str">
        <f t="shared" si="133"/>
        <v/>
      </c>
      <c r="AG889" s="77" t="str">
        <f t="shared" si="129"/>
        <v/>
      </c>
    </row>
    <row r="890" spans="1:33" s="72" customFormat="1" ht="15.75" x14ac:dyDescent="0.2">
      <c r="A890" s="67"/>
      <c r="B890" s="76">
        <f>COUNTIF($F$6:$F890,$F890)</f>
        <v>0</v>
      </c>
      <c r="C890" s="76" t="str">
        <f t="shared" si="118"/>
        <v>0</v>
      </c>
      <c r="D890" s="76">
        <f>COUNTIF($H$6:$H890,$H890)</f>
        <v>0</v>
      </c>
      <c r="E890" s="76" t="str">
        <f t="shared" si="123"/>
        <v>0</v>
      </c>
      <c r="F890" s="2"/>
      <c r="G890" s="22"/>
      <c r="H890" s="2"/>
      <c r="I890" s="3"/>
      <c r="J890" s="2"/>
      <c r="K890" s="2"/>
      <c r="L890" s="4"/>
      <c r="M890" s="4"/>
      <c r="N890" s="4"/>
      <c r="O890" s="2"/>
      <c r="P890" s="2"/>
      <c r="Q890" s="4"/>
      <c r="R890" s="102"/>
      <c r="S890" s="102"/>
      <c r="T890" s="3"/>
      <c r="U890" s="3"/>
      <c r="V890" s="3"/>
      <c r="W890" s="3"/>
      <c r="X890" s="80" t="str">
        <f t="shared" si="130"/>
        <v/>
      </c>
      <c r="Y890" s="80" t="str">
        <f t="shared" si="131"/>
        <v/>
      </c>
      <c r="Z890" s="2"/>
      <c r="AA890" s="77" t="str">
        <f t="shared" si="132"/>
        <v/>
      </c>
      <c r="AB890" s="77" t="str">
        <f t="shared" si="119"/>
        <v/>
      </c>
      <c r="AC890" s="77" t="str">
        <f>IFERROR(VLOOKUP(IF($P890="","",MONTH($I890)),List!$I:$J,2,0),"")</f>
        <v/>
      </c>
      <c r="AD890" s="77" t="str">
        <f>IFERROR(VLOOKUP(F890,List!$D:$E,2,0),"")</f>
        <v/>
      </c>
      <c r="AE890" s="78">
        <f t="shared" si="128"/>
        <v>0</v>
      </c>
      <c r="AF890" s="77" t="str">
        <f t="shared" si="133"/>
        <v/>
      </c>
      <c r="AG890" s="77" t="str">
        <f t="shared" si="129"/>
        <v/>
      </c>
    </row>
    <row r="891" spans="1:33" s="72" customFormat="1" ht="15.75" x14ac:dyDescent="0.2">
      <c r="A891" s="67"/>
      <c r="B891" s="76">
        <f>COUNTIF($F$6:$F891,$F891)</f>
        <v>0</v>
      </c>
      <c r="C891" s="76" t="str">
        <f t="shared" si="118"/>
        <v>0</v>
      </c>
      <c r="D891" s="76">
        <f>COUNTIF($H$6:$H891,$H891)</f>
        <v>0</v>
      </c>
      <c r="E891" s="76" t="str">
        <f t="shared" si="123"/>
        <v>0</v>
      </c>
      <c r="F891" s="2"/>
      <c r="G891" s="22"/>
      <c r="H891" s="2"/>
      <c r="I891" s="3"/>
      <c r="J891" s="2"/>
      <c r="K891" s="2"/>
      <c r="L891" s="4"/>
      <c r="M891" s="4"/>
      <c r="N891" s="4"/>
      <c r="O891" s="2"/>
      <c r="P891" s="2"/>
      <c r="Q891" s="4"/>
      <c r="R891" s="102"/>
      <c r="S891" s="102"/>
      <c r="T891" s="3"/>
      <c r="U891" s="3"/>
      <c r="V891" s="3"/>
      <c r="W891" s="3"/>
      <c r="X891" s="80" t="str">
        <f t="shared" si="130"/>
        <v/>
      </c>
      <c r="Y891" s="80" t="str">
        <f t="shared" si="131"/>
        <v/>
      </c>
      <c r="Z891" s="2"/>
      <c r="AA891" s="77" t="str">
        <f t="shared" si="132"/>
        <v/>
      </c>
      <c r="AB891" s="77" t="str">
        <f t="shared" si="119"/>
        <v/>
      </c>
      <c r="AC891" s="77" t="str">
        <f>IFERROR(VLOOKUP(IF($P891="","",MONTH($I891)),List!$I:$J,2,0),"")</f>
        <v/>
      </c>
      <c r="AD891" s="77" t="str">
        <f>IFERROR(VLOOKUP(F891,List!$D:$E,2,0),"")</f>
        <v/>
      </c>
      <c r="AE891" s="78">
        <f t="shared" si="128"/>
        <v>0</v>
      </c>
      <c r="AF891" s="77" t="str">
        <f t="shared" si="133"/>
        <v/>
      </c>
      <c r="AG891" s="77" t="str">
        <f t="shared" si="129"/>
        <v/>
      </c>
    </row>
    <row r="892" spans="1:33" s="72" customFormat="1" ht="15.75" x14ac:dyDescent="0.2">
      <c r="A892" s="67"/>
      <c r="B892" s="76">
        <f>COUNTIF($F$6:$F892,$F892)</f>
        <v>0</v>
      </c>
      <c r="C892" s="76" t="str">
        <f t="shared" si="118"/>
        <v>0</v>
      </c>
      <c r="D892" s="76">
        <f>COUNTIF($H$6:$H892,$H892)</f>
        <v>0</v>
      </c>
      <c r="E892" s="76" t="str">
        <f t="shared" si="123"/>
        <v>0</v>
      </c>
      <c r="F892" s="2"/>
      <c r="G892" s="22"/>
      <c r="H892" s="2"/>
      <c r="I892" s="3"/>
      <c r="J892" s="2"/>
      <c r="K892" s="2"/>
      <c r="L892" s="4"/>
      <c r="M892" s="4"/>
      <c r="N892" s="4"/>
      <c r="O892" s="2"/>
      <c r="P892" s="2"/>
      <c r="Q892" s="4"/>
      <c r="R892" s="102"/>
      <c r="S892" s="102"/>
      <c r="T892" s="3"/>
      <c r="U892" s="3"/>
      <c r="V892" s="3"/>
      <c r="W892" s="3"/>
      <c r="X892" s="80" t="str">
        <f t="shared" si="130"/>
        <v/>
      </c>
      <c r="Y892" s="80" t="str">
        <f t="shared" si="131"/>
        <v/>
      </c>
      <c r="Z892" s="2"/>
      <c r="AA892" s="77" t="str">
        <f t="shared" si="132"/>
        <v/>
      </c>
      <c r="AB892" s="77" t="str">
        <f t="shared" si="119"/>
        <v/>
      </c>
      <c r="AC892" s="77" t="str">
        <f>IFERROR(VLOOKUP(IF($P892="","",MONTH($I892)),List!$I:$J,2,0),"")</f>
        <v/>
      </c>
      <c r="AD892" s="77" t="str">
        <f>IFERROR(VLOOKUP(F892,List!$D:$E,2,0),"")</f>
        <v/>
      </c>
      <c r="AE892" s="78">
        <f t="shared" si="128"/>
        <v>0</v>
      </c>
      <c r="AF892" s="77" t="str">
        <f t="shared" si="133"/>
        <v/>
      </c>
      <c r="AG892" s="77" t="str">
        <f t="shared" si="129"/>
        <v/>
      </c>
    </row>
    <row r="893" spans="1:33" s="72" customFormat="1" ht="15.75" x14ac:dyDescent="0.2">
      <c r="A893" s="67"/>
      <c r="B893" s="76">
        <f>COUNTIF($F$6:$F893,$F893)</f>
        <v>0</v>
      </c>
      <c r="C893" s="76" t="str">
        <f t="shared" si="118"/>
        <v>0</v>
      </c>
      <c r="D893" s="76">
        <f>COUNTIF($H$6:$H893,$H893)</f>
        <v>0</v>
      </c>
      <c r="E893" s="76" t="str">
        <f t="shared" si="123"/>
        <v>0</v>
      </c>
      <c r="F893" s="2"/>
      <c r="G893" s="22"/>
      <c r="H893" s="2"/>
      <c r="I893" s="3"/>
      <c r="J893" s="2"/>
      <c r="K893" s="2"/>
      <c r="L893" s="4"/>
      <c r="M893" s="4"/>
      <c r="N893" s="4"/>
      <c r="O893" s="2"/>
      <c r="P893" s="2"/>
      <c r="Q893" s="4"/>
      <c r="R893" s="102"/>
      <c r="S893" s="102"/>
      <c r="T893" s="3"/>
      <c r="U893" s="3"/>
      <c r="V893" s="3"/>
      <c r="W893" s="3"/>
      <c r="X893" s="80" t="str">
        <f t="shared" si="130"/>
        <v/>
      </c>
      <c r="Y893" s="80" t="str">
        <f t="shared" si="131"/>
        <v/>
      </c>
      <c r="Z893" s="2"/>
      <c r="AA893" s="77" t="str">
        <f t="shared" si="132"/>
        <v/>
      </c>
      <c r="AB893" s="77" t="str">
        <f t="shared" si="119"/>
        <v/>
      </c>
      <c r="AC893" s="77" t="str">
        <f>IFERROR(VLOOKUP(IF($P893="","",MONTH($I893)),List!$I:$J,2,0),"")</f>
        <v/>
      </c>
      <c r="AD893" s="77" t="str">
        <f>IFERROR(VLOOKUP(F893,List!$D:$E,2,0),"")</f>
        <v/>
      </c>
      <c r="AE893" s="78">
        <f t="shared" si="128"/>
        <v>0</v>
      </c>
      <c r="AF893" s="77" t="str">
        <f t="shared" si="133"/>
        <v/>
      </c>
      <c r="AG893" s="77" t="str">
        <f t="shared" si="129"/>
        <v/>
      </c>
    </row>
    <row r="894" spans="1:33" s="72" customFormat="1" ht="15.75" x14ac:dyDescent="0.2">
      <c r="A894" s="67"/>
      <c r="B894" s="76">
        <f>COUNTIF($F$6:$F894,$F894)</f>
        <v>0</v>
      </c>
      <c r="C894" s="76" t="str">
        <f t="shared" si="118"/>
        <v>0</v>
      </c>
      <c r="D894" s="76">
        <f>COUNTIF($H$6:$H894,$H894)</f>
        <v>0</v>
      </c>
      <c r="E894" s="76" t="str">
        <f t="shared" si="123"/>
        <v>0</v>
      </c>
      <c r="F894" s="2"/>
      <c r="G894" s="22"/>
      <c r="H894" s="2"/>
      <c r="I894" s="3"/>
      <c r="J894" s="2"/>
      <c r="K894" s="2"/>
      <c r="L894" s="4"/>
      <c r="M894" s="4"/>
      <c r="N894" s="4"/>
      <c r="O894" s="2"/>
      <c r="P894" s="2"/>
      <c r="Q894" s="4"/>
      <c r="R894" s="102"/>
      <c r="S894" s="102"/>
      <c r="T894" s="3"/>
      <c r="U894" s="3"/>
      <c r="V894" s="3"/>
      <c r="W894" s="3"/>
      <c r="X894" s="80" t="str">
        <f t="shared" si="130"/>
        <v/>
      </c>
      <c r="Y894" s="80" t="str">
        <f t="shared" si="131"/>
        <v/>
      </c>
      <c r="Z894" s="2"/>
      <c r="AA894" s="77" t="str">
        <f t="shared" si="132"/>
        <v/>
      </c>
      <c r="AB894" s="77" t="str">
        <f t="shared" si="119"/>
        <v/>
      </c>
      <c r="AC894" s="77" t="str">
        <f>IFERROR(VLOOKUP(IF($P894="","",MONTH($I894)),List!$I:$J,2,0),"")</f>
        <v/>
      </c>
      <c r="AD894" s="77" t="str">
        <f>IFERROR(VLOOKUP(F894,List!$D:$E,2,0),"")</f>
        <v/>
      </c>
      <c r="AE894" s="78">
        <f t="shared" ref="AE894:AE957" si="134">IF($AA894="Close",IF(COUNTA($T894:$V894)=1,1,IF(COUNTA($T894:$V894)=2,0.5,0%)),0)</f>
        <v>0</v>
      </c>
      <c r="AF894" s="77" t="str">
        <f t="shared" si="133"/>
        <v/>
      </c>
      <c r="AG894" s="77" t="str">
        <f t="shared" ref="AG894:AG957" si="135">IF(W894="","",IF(AA894="Close",IF(COUNTA($T894:$V894)=1,"Open (Progress)",IF(COUNTA($T894:$V894)=2,"Reschedule 1x",IF(COUNTA($T894:$V894)=3,"Reschedule 2x","")))))</f>
        <v/>
      </c>
    </row>
    <row r="895" spans="1:33" s="72" customFormat="1" ht="15.75" x14ac:dyDescent="0.2">
      <c r="A895" s="67"/>
      <c r="B895" s="76">
        <f>COUNTIF($F$6:$F895,$F895)</f>
        <v>0</v>
      </c>
      <c r="C895" s="76" t="str">
        <f t="shared" si="118"/>
        <v>0</v>
      </c>
      <c r="D895" s="76">
        <f>COUNTIF($H$6:$H895,$H895)</f>
        <v>0</v>
      </c>
      <c r="E895" s="76" t="str">
        <f t="shared" si="123"/>
        <v>0</v>
      </c>
      <c r="F895" s="2"/>
      <c r="G895" s="22"/>
      <c r="H895" s="2"/>
      <c r="I895" s="3"/>
      <c r="J895" s="2"/>
      <c r="K895" s="2"/>
      <c r="L895" s="4"/>
      <c r="M895" s="4"/>
      <c r="N895" s="4"/>
      <c r="O895" s="2"/>
      <c r="P895" s="2"/>
      <c r="Q895" s="4"/>
      <c r="R895" s="102"/>
      <c r="S895" s="102"/>
      <c r="T895" s="3"/>
      <c r="U895" s="3"/>
      <c r="V895" s="3"/>
      <c r="W895" s="3"/>
      <c r="X895" s="80" t="str">
        <f t="shared" si="130"/>
        <v/>
      </c>
      <c r="Y895" s="80" t="str">
        <f t="shared" si="131"/>
        <v/>
      </c>
      <c r="Z895" s="2"/>
      <c r="AA895" s="77" t="str">
        <f t="shared" si="132"/>
        <v/>
      </c>
      <c r="AB895" s="77" t="str">
        <f t="shared" si="119"/>
        <v/>
      </c>
      <c r="AC895" s="77" t="str">
        <f>IFERROR(VLOOKUP(IF($P895="","",MONTH($I895)),List!$I:$J,2,0),"")</f>
        <v/>
      </c>
      <c r="AD895" s="77" t="str">
        <f>IFERROR(VLOOKUP(F895,List!$D:$E,2,0),"")</f>
        <v/>
      </c>
      <c r="AE895" s="78">
        <f t="shared" si="134"/>
        <v>0</v>
      </c>
      <c r="AF895" s="77" t="str">
        <f t="shared" si="133"/>
        <v/>
      </c>
      <c r="AG895" s="77" t="str">
        <f t="shared" si="135"/>
        <v/>
      </c>
    </row>
    <row r="896" spans="1:33" s="72" customFormat="1" ht="15.75" x14ac:dyDescent="0.2">
      <c r="A896" s="67"/>
      <c r="B896" s="76">
        <f>COUNTIF($F$6:$F896,$F896)</f>
        <v>0</v>
      </c>
      <c r="C896" s="76" t="str">
        <f t="shared" si="118"/>
        <v>0</v>
      </c>
      <c r="D896" s="76">
        <f>COUNTIF($H$6:$H896,$H896)</f>
        <v>0</v>
      </c>
      <c r="E896" s="76" t="str">
        <f t="shared" si="123"/>
        <v>0</v>
      </c>
      <c r="F896" s="2"/>
      <c r="G896" s="22"/>
      <c r="H896" s="2"/>
      <c r="I896" s="3"/>
      <c r="J896" s="2"/>
      <c r="K896" s="2"/>
      <c r="L896" s="4"/>
      <c r="M896" s="4"/>
      <c r="N896" s="4"/>
      <c r="O896" s="2"/>
      <c r="P896" s="2"/>
      <c r="Q896" s="4"/>
      <c r="R896" s="102"/>
      <c r="S896" s="102"/>
      <c r="T896" s="3"/>
      <c r="U896" s="3"/>
      <c r="V896" s="3"/>
      <c r="W896" s="3"/>
      <c r="X896" s="80" t="str">
        <f t="shared" si="130"/>
        <v/>
      </c>
      <c r="Y896" s="80" t="str">
        <f t="shared" si="131"/>
        <v/>
      </c>
      <c r="Z896" s="2"/>
      <c r="AA896" s="77" t="str">
        <f t="shared" si="132"/>
        <v/>
      </c>
      <c r="AB896" s="77" t="str">
        <f t="shared" si="119"/>
        <v/>
      </c>
      <c r="AC896" s="77" t="str">
        <f>IFERROR(VLOOKUP(IF($P896="","",MONTH($I896)),List!$I:$J,2,0),"")</f>
        <v/>
      </c>
      <c r="AD896" s="77" t="str">
        <f>IFERROR(VLOOKUP(F896,List!$D:$E,2,0),"")</f>
        <v/>
      </c>
      <c r="AE896" s="78">
        <f t="shared" si="134"/>
        <v>0</v>
      </c>
      <c r="AF896" s="77" t="str">
        <f t="shared" si="121"/>
        <v/>
      </c>
      <c r="AG896" s="77" t="str">
        <f t="shared" si="135"/>
        <v/>
      </c>
    </row>
    <row r="897" spans="1:33" s="72" customFormat="1" ht="15.75" x14ac:dyDescent="0.2">
      <c r="A897" s="67"/>
      <c r="B897" s="76">
        <f>COUNTIF($F$6:$F897,$F897)</f>
        <v>0</v>
      </c>
      <c r="C897" s="76" t="str">
        <f t="shared" si="118"/>
        <v>0</v>
      </c>
      <c r="D897" s="76">
        <f>COUNTIF($H$6:$H897,$H897)</f>
        <v>0</v>
      </c>
      <c r="E897" s="76" t="str">
        <f t="shared" si="123"/>
        <v>0</v>
      </c>
      <c r="F897" s="2"/>
      <c r="G897" s="22"/>
      <c r="H897" s="2"/>
      <c r="I897" s="3"/>
      <c r="J897" s="2"/>
      <c r="K897" s="2"/>
      <c r="L897" s="4"/>
      <c r="M897" s="4"/>
      <c r="N897" s="4"/>
      <c r="O897" s="2"/>
      <c r="P897" s="2"/>
      <c r="Q897" s="4"/>
      <c r="R897" s="102"/>
      <c r="S897" s="102"/>
      <c r="T897" s="3"/>
      <c r="U897" s="3"/>
      <c r="V897" s="3"/>
      <c r="W897" s="3"/>
      <c r="X897" s="80" t="str">
        <f t="shared" si="130"/>
        <v/>
      </c>
      <c r="Y897" s="80" t="str">
        <f t="shared" si="131"/>
        <v/>
      </c>
      <c r="Z897" s="2"/>
      <c r="AA897" s="77" t="str">
        <f t="shared" si="132"/>
        <v/>
      </c>
      <c r="AB897" s="77" t="str">
        <f t="shared" si="119"/>
        <v/>
      </c>
      <c r="AC897" s="77" t="str">
        <f>IFERROR(VLOOKUP(IF($P897="","",MONTH($I897)),List!$I:$J,2,0),"")</f>
        <v/>
      </c>
      <c r="AD897" s="77" t="str">
        <f>IFERROR(VLOOKUP(F897,List!$D:$E,2,0),"")</f>
        <v/>
      </c>
      <c r="AE897" s="78">
        <f t="shared" si="134"/>
        <v>0</v>
      </c>
      <c r="AF897" s="77" t="str">
        <f t="shared" si="121"/>
        <v/>
      </c>
      <c r="AG897" s="77" t="str">
        <f t="shared" si="135"/>
        <v/>
      </c>
    </row>
    <row r="898" spans="1:33" s="72" customFormat="1" ht="15.75" x14ac:dyDescent="0.2">
      <c r="A898" s="67"/>
      <c r="B898" s="76">
        <f>COUNTIF($F$6:$F898,$F898)</f>
        <v>0</v>
      </c>
      <c r="C898" s="76" t="str">
        <f t="shared" si="118"/>
        <v>0</v>
      </c>
      <c r="D898" s="76">
        <f>COUNTIF($H$6:$H898,$H898)</f>
        <v>0</v>
      </c>
      <c r="E898" s="76" t="str">
        <f t="shared" si="123"/>
        <v>0</v>
      </c>
      <c r="F898" s="2"/>
      <c r="G898" s="22"/>
      <c r="H898" s="2"/>
      <c r="I898" s="3"/>
      <c r="J898" s="2"/>
      <c r="K898" s="2"/>
      <c r="L898" s="4"/>
      <c r="M898" s="4"/>
      <c r="N898" s="4"/>
      <c r="O898" s="2"/>
      <c r="P898" s="2"/>
      <c r="Q898" s="4"/>
      <c r="R898" s="102"/>
      <c r="S898" s="102"/>
      <c r="T898" s="3"/>
      <c r="U898" s="3"/>
      <c r="V898" s="3"/>
      <c r="W898" s="3"/>
      <c r="X898" s="80" t="str">
        <f t="shared" si="130"/>
        <v/>
      </c>
      <c r="Y898" s="80" t="str">
        <f t="shared" si="131"/>
        <v/>
      </c>
      <c r="Z898" s="2"/>
      <c r="AA898" s="77" t="str">
        <f t="shared" si="132"/>
        <v/>
      </c>
      <c r="AB898" s="77" t="str">
        <f t="shared" si="119"/>
        <v/>
      </c>
      <c r="AC898" s="77" t="str">
        <f>IFERROR(VLOOKUP(IF($P898="","",MONTH($I898)),List!$I:$J,2,0),"")</f>
        <v/>
      </c>
      <c r="AD898" s="77" t="str">
        <f>IFERROR(VLOOKUP(F898,List!$D:$E,2,0),"")</f>
        <v/>
      </c>
      <c r="AE898" s="78">
        <f t="shared" si="134"/>
        <v>0</v>
      </c>
      <c r="AF898" s="77" t="str">
        <f t="shared" si="121"/>
        <v/>
      </c>
      <c r="AG898" s="77" t="str">
        <f t="shared" si="135"/>
        <v/>
      </c>
    </row>
    <row r="899" spans="1:33" s="72" customFormat="1" ht="15.75" x14ac:dyDescent="0.2">
      <c r="A899" s="67"/>
      <c r="B899" s="76">
        <f>COUNTIF($F$6:$F899,$F899)</f>
        <v>0</v>
      </c>
      <c r="C899" s="76" t="str">
        <f t="shared" si="118"/>
        <v>0</v>
      </c>
      <c r="D899" s="76">
        <f>COUNTIF($H$6:$H899,$H899)</f>
        <v>0</v>
      </c>
      <c r="E899" s="76" t="str">
        <f t="shared" si="123"/>
        <v>0</v>
      </c>
      <c r="F899" s="2"/>
      <c r="G899" s="22"/>
      <c r="H899" s="2"/>
      <c r="I899" s="3"/>
      <c r="J899" s="2"/>
      <c r="K899" s="2"/>
      <c r="L899" s="4"/>
      <c r="M899" s="4"/>
      <c r="N899" s="4"/>
      <c r="O899" s="2"/>
      <c r="P899" s="2"/>
      <c r="Q899" s="4"/>
      <c r="R899" s="102"/>
      <c r="S899" s="102"/>
      <c r="T899" s="3"/>
      <c r="U899" s="3"/>
      <c r="V899" s="3"/>
      <c r="W899" s="3"/>
      <c r="X899" s="80" t="str">
        <f t="shared" si="130"/>
        <v/>
      </c>
      <c r="Y899" s="80" t="str">
        <f t="shared" si="131"/>
        <v/>
      </c>
      <c r="Z899" s="2"/>
      <c r="AA899" s="77" t="str">
        <f t="shared" si="132"/>
        <v/>
      </c>
      <c r="AB899" s="77" t="str">
        <f t="shared" si="119"/>
        <v/>
      </c>
      <c r="AC899" s="77" t="str">
        <f>IFERROR(VLOOKUP(IF($P899="","",MONTH($I899)),List!$I:$J,2,0),"")</f>
        <v/>
      </c>
      <c r="AD899" s="77" t="str">
        <f>IFERROR(VLOOKUP(F899,List!$D:$E,2,0),"")</f>
        <v/>
      </c>
      <c r="AE899" s="78">
        <f t="shared" si="134"/>
        <v>0</v>
      </c>
      <c r="AF899" s="77" t="str">
        <f t="shared" si="121"/>
        <v/>
      </c>
      <c r="AG899" s="77" t="str">
        <f t="shared" si="135"/>
        <v/>
      </c>
    </row>
    <row r="900" spans="1:33" s="72" customFormat="1" ht="15.75" x14ac:dyDescent="0.2">
      <c r="A900" s="67"/>
      <c r="B900" s="76">
        <f>COUNTIF($F$6:$F900,$F900)</f>
        <v>0</v>
      </c>
      <c r="C900" s="76" t="str">
        <f t="shared" si="118"/>
        <v>0</v>
      </c>
      <c r="D900" s="76">
        <f>COUNTIF($H$6:$H900,$H900)</f>
        <v>0</v>
      </c>
      <c r="E900" s="76" t="str">
        <f t="shared" si="123"/>
        <v>0</v>
      </c>
      <c r="F900" s="2"/>
      <c r="G900" s="22"/>
      <c r="H900" s="2"/>
      <c r="I900" s="3"/>
      <c r="J900" s="2"/>
      <c r="K900" s="2"/>
      <c r="L900" s="4"/>
      <c r="M900" s="4"/>
      <c r="N900" s="4"/>
      <c r="O900" s="2"/>
      <c r="P900" s="2"/>
      <c r="Q900" s="4"/>
      <c r="R900" s="102"/>
      <c r="S900" s="102"/>
      <c r="T900" s="3"/>
      <c r="U900" s="3"/>
      <c r="V900" s="3"/>
      <c r="W900" s="3"/>
      <c r="X900" s="80" t="str">
        <f t="shared" si="130"/>
        <v/>
      </c>
      <c r="Y900" s="80" t="str">
        <f t="shared" si="131"/>
        <v/>
      </c>
      <c r="Z900" s="2"/>
      <c r="AA900" s="77" t="str">
        <f t="shared" si="132"/>
        <v/>
      </c>
      <c r="AB900" s="77" t="str">
        <f t="shared" si="119"/>
        <v/>
      </c>
      <c r="AC900" s="77" t="str">
        <f>IFERROR(VLOOKUP(IF($P900="","",MONTH($I900)),List!$I:$J,2,0),"")</f>
        <v/>
      </c>
      <c r="AD900" s="77" t="str">
        <f>IFERROR(VLOOKUP(F900,List!$D:$E,2,0),"")</f>
        <v/>
      </c>
      <c r="AE900" s="78">
        <f t="shared" si="134"/>
        <v>0</v>
      </c>
      <c r="AF900" s="77" t="str">
        <f t="shared" si="121"/>
        <v/>
      </c>
      <c r="AG900" s="77" t="str">
        <f t="shared" si="135"/>
        <v/>
      </c>
    </row>
    <row r="901" spans="1:33" s="72" customFormat="1" ht="15.75" x14ac:dyDescent="0.2">
      <c r="A901" s="67"/>
      <c r="B901" s="76">
        <f>COUNTIF($F$6:$F901,$F901)</f>
        <v>0</v>
      </c>
      <c r="C901" s="76" t="str">
        <f t="shared" si="118"/>
        <v>0</v>
      </c>
      <c r="D901" s="76">
        <f>COUNTIF($H$6:$H901,$H901)</f>
        <v>0</v>
      </c>
      <c r="E901" s="76" t="str">
        <f t="shared" si="123"/>
        <v>0</v>
      </c>
      <c r="F901" s="2"/>
      <c r="G901" s="22"/>
      <c r="H901" s="2"/>
      <c r="I901" s="3"/>
      <c r="J901" s="2"/>
      <c r="K901" s="2"/>
      <c r="L901" s="4"/>
      <c r="M901" s="4"/>
      <c r="N901" s="4"/>
      <c r="O901" s="2"/>
      <c r="P901" s="2"/>
      <c r="Q901" s="4"/>
      <c r="R901" s="102"/>
      <c r="S901" s="102"/>
      <c r="T901" s="3"/>
      <c r="U901" s="3"/>
      <c r="V901" s="3"/>
      <c r="W901" s="3"/>
      <c r="X901" s="80" t="str">
        <f t="shared" si="130"/>
        <v/>
      </c>
      <c r="Y901" s="80" t="str">
        <f t="shared" si="131"/>
        <v/>
      </c>
      <c r="Z901" s="2"/>
      <c r="AA901" s="77" t="str">
        <f t="shared" si="132"/>
        <v/>
      </c>
      <c r="AB901" s="77" t="str">
        <f t="shared" si="119"/>
        <v/>
      </c>
      <c r="AC901" s="77" t="str">
        <f>IFERROR(VLOOKUP(IF($P901="","",MONTH($I901)),List!$I:$J,2,0),"")</f>
        <v/>
      </c>
      <c r="AD901" s="77" t="str">
        <f>IFERROR(VLOOKUP(F901,List!$D:$E,2,0),"")</f>
        <v/>
      </c>
      <c r="AE901" s="78">
        <f t="shared" si="134"/>
        <v>0</v>
      </c>
      <c r="AF901" s="77" t="str">
        <f t="shared" si="121"/>
        <v/>
      </c>
      <c r="AG901" s="77" t="str">
        <f t="shared" si="135"/>
        <v/>
      </c>
    </row>
    <row r="902" spans="1:33" s="72" customFormat="1" ht="15.75" x14ac:dyDescent="0.2">
      <c r="A902" s="67"/>
      <c r="B902" s="76">
        <f>COUNTIF($F$6:$F902,$F902)</f>
        <v>0</v>
      </c>
      <c r="C902" s="76" t="str">
        <f t="shared" si="118"/>
        <v>0</v>
      </c>
      <c r="D902" s="76">
        <f>COUNTIF($H$6:$H902,$H902)</f>
        <v>0</v>
      </c>
      <c r="E902" s="76" t="str">
        <f t="shared" si="123"/>
        <v>0</v>
      </c>
      <c r="F902" s="2"/>
      <c r="G902" s="22"/>
      <c r="H902" s="2"/>
      <c r="I902" s="3"/>
      <c r="J902" s="2"/>
      <c r="K902" s="2"/>
      <c r="L902" s="4"/>
      <c r="M902" s="4"/>
      <c r="N902" s="4"/>
      <c r="O902" s="2"/>
      <c r="P902" s="2"/>
      <c r="Q902" s="4"/>
      <c r="R902" s="102"/>
      <c r="S902" s="102"/>
      <c r="T902" s="3"/>
      <c r="U902" s="3"/>
      <c r="V902" s="3"/>
      <c r="W902" s="3"/>
      <c r="X902" s="80" t="str">
        <f t="shared" ref="X902:X965" si="136">IF(W902="","",IF(W902&gt;0,"a",""))</f>
        <v/>
      </c>
      <c r="Y902" s="80" t="str">
        <f t="shared" ref="Y902:Y965" si="137">IF(P902="","",IF(W902&gt;0,"","a"))</f>
        <v/>
      </c>
      <c r="Z902" s="2"/>
      <c r="AA902" s="77" t="str">
        <f t="shared" ref="AA902:AA965" si="138">IF($P902="","",IF(COUNT($T902:$W902)=0,"Belum Ada Tanggal Target",IF(W902&gt;0,"Close",IF(COUNTA($T902:$V902)=1,"Open (Progress)",IF(COUNTA($T902:$V902)=2,"Reschedule 1x",IF(COUNTA($T902:$V902)=3,"Reschedule 2x"))))))</f>
        <v/>
      </c>
      <c r="AB902" s="77" t="str">
        <f t="shared" si="119"/>
        <v/>
      </c>
      <c r="AC902" s="77" t="str">
        <f>IFERROR(VLOOKUP(IF($P902="","",MONTH($I902)),List!$I:$J,2,0),"")</f>
        <v/>
      </c>
      <c r="AD902" s="77" t="str">
        <f>IFERROR(VLOOKUP(F902,List!$D:$E,2,0),"")</f>
        <v/>
      </c>
      <c r="AE902" s="78">
        <f t="shared" si="134"/>
        <v>0</v>
      </c>
      <c r="AF902" s="77" t="str">
        <f t="shared" si="121"/>
        <v/>
      </c>
      <c r="AG902" s="77" t="str">
        <f t="shared" si="135"/>
        <v/>
      </c>
    </row>
    <row r="903" spans="1:33" s="72" customFormat="1" ht="15.75" x14ac:dyDescent="0.2">
      <c r="A903" s="67"/>
      <c r="B903" s="76">
        <f>COUNTIF($F$6:$F903,$F903)</f>
        <v>0</v>
      </c>
      <c r="C903" s="76" t="str">
        <f t="shared" si="118"/>
        <v>0</v>
      </c>
      <c r="D903" s="76">
        <f>COUNTIF($H$6:$H903,$H903)</f>
        <v>0</v>
      </c>
      <c r="E903" s="76" t="str">
        <f t="shared" si="123"/>
        <v>0</v>
      </c>
      <c r="F903" s="2"/>
      <c r="G903" s="22"/>
      <c r="H903" s="2"/>
      <c r="I903" s="3"/>
      <c r="J903" s="2"/>
      <c r="K903" s="2"/>
      <c r="L903" s="4"/>
      <c r="M903" s="4"/>
      <c r="N903" s="4"/>
      <c r="O903" s="2"/>
      <c r="P903" s="2"/>
      <c r="Q903" s="4"/>
      <c r="R903" s="102"/>
      <c r="S903" s="102"/>
      <c r="T903" s="3"/>
      <c r="U903" s="3"/>
      <c r="V903" s="3"/>
      <c r="W903" s="3"/>
      <c r="X903" s="80" t="str">
        <f t="shared" si="136"/>
        <v/>
      </c>
      <c r="Y903" s="80" t="str">
        <f t="shared" si="137"/>
        <v/>
      </c>
      <c r="Z903" s="2"/>
      <c r="AA903" s="77" t="str">
        <f t="shared" si="138"/>
        <v/>
      </c>
      <c r="AB903" s="77" t="str">
        <f t="shared" si="119"/>
        <v/>
      </c>
      <c r="AC903" s="77" t="str">
        <f>IFERROR(VLOOKUP(IF($P903="","",MONTH($I903)),List!$I:$J,2,0),"")</f>
        <v/>
      </c>
      <c r="AD903" s="77" t="str">
        <f>IFERROR(VLOOKUP(F903,List!$D:$E,2,0),"")</f>
        <v/>
      </c>
      <c r="AE903" s="78">
        <f t="shared" si="134"/>
        <v>0</v>
      </c>
      <c r="AF903" s="77" t="str">
        <f t="shared" si="121"/>
        <v/>
      </c>
      <c r="AG903" s="77" t="str">
        <f t="shared" si="135"/>
        <v/>
      </c>
    </row>
    <row r="904" spans="1:33" s="72" customFormat="1" ht="15.75" x14ac:dyDescent="0.2">
      <c r="A904" s="67"/>
      <c r="B904" s="76">
        <f>COUNTIF($F$6:$F904,$F904)</f>
        <v>0</v>
      </c>
      <c r="C904" s="76" t="str">
        <f t="shared" si="118"/>
        <v>0</v>
      </c>
      <c r="D904" s="76">
        <f>COUNTIF($H$6:$H904,$H904)</f>
        <v>0</v>
      </c>
      <c r="E904" s="76" t="str">
        <f t="shared" si="123"/>
        <v>0</v>
      </c>
      <c r="F904" s="2"/>
      <c r="G904" s="22"/>
      <c r="H904" s="2"/>
      <c r="I904" s="3"/>
      <c r="J904" s="2"/>
      <c r="K904" s="2"/>
      <c r="L904" s="4"/>
      <c r="M904" s="4"/>
      <c r="N904" s="4"/>
      <c r="O904" s="2"/>
      <c r="P904" s="2"/>
      <c r="Q904" s="4"/>
      <c r="R904" s="102"/>
      <c r="S904" s="102"/>
      <c r="T904" s="3"/>
      <c r="U904" s="3"/>
      <c r="V904" s="3"/>
      <c r="W904" s="3"/>
      <c r="X904" s="80" t="str">
        <f t="shared" si="136"/>
        <v/>
      </c>
      <c r="Y904" s="80" t="str">
        <f t="shared" si="137"/>
        <v/>
      </c>
      <c r="Z904" s="2"/>
      <c r="AA904" s="77" t="str">
        <f t="shared" si="138"/>
        <v/>
      </c>
      <c r="AB904" s="77" t="str">
        <f t="shared" si="119"/>
        <v/>
      </c>
      <c r="AC904" s="77" t="str">
        <f>IFERROR(VLOOKUP(IF($P904="","",MONTH($I904)),List!$I:$J,2,0),"")</f>
        <v/>
      </c>
      <c r="AD904" s="77" t="str">
        <f>IFERROR(VLOOKUP(F904,List!$D:$E,2,0),"")</f>
        <v/>
      </c>
      <c r="AE904" s="78">
        <f t="shared" si="134"/>
        <v>0</v>
      </c>
      <c r="AF904" s="77" t="str">
        <f t="shared" si="121"/>
        <v/>
      </c>
      <c r="AG904" s="77" t="str">
        <f t="shared" si="135"/>
        <v/>
      </c>
    </row>
    <row r="905" spans="1:33" s="72" customFormat="1" ht="15.75" x14ac:dyDescent="0.2">
      <c r="A905" s="67"/>
      <c r="B905" s="76">
        <f>COUNTIF($F$6:$F905,$F905)</f>
        <v>0</v>
      </c>
      <c r="C905" s="76" t="str">
        <f t="shared" si="118"/>
        <v>0</v>
      </c>
      <c r="D905" s="76">
        <f>COUNTIF($H$6:$H905,$H905)</f>
        <v>0</v>
      </c>
      <c r="E905" s="76" t="str">
        <f t="shared" si="123"/>
        <v>0</v>
      </c>
      <c r="F905" s="2"/>
      <c r="G905" s="22"/>
      <c r="H905" s="2"/>
      <c r="I905" s="3"/>
      <c r="J905" s="2"/>
      <c r="K905" s="2"/>
      <c r="L905" s="4"/>
      <c r="M905" s="4"/>
      <c r="N905" s="4"/>
      <c r="O905" s="2"/>
      <c r="P905" s="2"/>
      <c r="Q905" s="4"/>
      <c r="R905" s="102"/>
      <c r="S905" s="102"/>
      <c r="T905" s="3"/>
      <c r="U905" s="3"/>
      <c r="V905" s="3"/>
      <c r="W905" s="3"/>
      <c r="X905" s="80" t="str">
        <f t="shared" si="136"/>
        <v/>
      </c>
      <c r="Y905" s="80" t="str">
        <f t="shared" si="137"/>
        <v/>
      </c>
      <c r="Z905" s="2"/>
      <c r="AA905" s="77" t="str">
        <f t="shared" si="138"/>
        <v/>
      </c>
      <c r="AB905" s="77" t="str">
        <f t="shared" si="119"/>
        <v/>
      </c>
      <c r="AC905" s="77" t="str">
        <f>IFERROR(VLOOKUP(IF($P905="","",MONTH($I905)),List!$I:$J,2,0),"")</f>
        <v/>
      </c>
      <c r="AD905" s="77" t="str">
        <f>IFERROR(VLOOKUP(F905,List!$D:$E,2,0),"")</f>
        <v/>
      </c>
      <c r="AE905" s="78">
        <f t="shared" si="134"/>
        <v>0</v>
      </c>
      <c r="AF905" s="77" t="str">
        <f t="shared" si="121"/>
        <v/>
      </c>
      <c r="AG905" s="77" t="str">
        <f t="shared" si="135"/>
        <v/>
      </c>
    </row>
    <row r="906" spans="1:33" s="72" customFormat="1" ht="15.75" x14ac:dyDescent="0.2">
      <c r="A906" s="67"/>
      <c r="B906" s="76">
        <f>COUNTIF($F$6:$F906,$F906)</f>
        <v>0</v>
      </c>
      <c r="C906" s="76" t="str">
        <f t="shared" si="118"/>
        <v>0</v>
      </c>
      <c r="D906" s="76">
        <f>COUNTIF($H$6:$H906,$H906)</f>
        <v>0</v>
      </c>
      <c r="E906" s="76" t="str">
        <f t="shared" si="123"/>
        <v>0</v>
      </c>
      <c r="F906" s="2"/>
      <c r="G906" s="22"/>
      <c r="H906" s="2"/>
      <c r="I906" s="3"/>
      <c r="J906" s="2"/>
      <c r="K906" s="2"/>
      <c r="L906" s="4"/>
      <c r="M906" s="4"/>
      <c r="N906" s="4"/>
      <c r="O906" s="2"/>
      <c r="P906" s="2"/>
      <c r="Q906" s="4"/>
      <c r="R906" s="102"/>
      <c r="S906" s="102"/>
      <c r="T906" s="3"/>
      <c r="U906" s="3"/>
      <c r="V906" s="3"/>
      <c r="W906" s="3"/>
      <c r="X906" s="80" t="str">
        <f t="shared" si="136"/>
        <v/>
      </c>
      <c r="Y906" s="80" t="str">
        <f t="shared" si="137"/>
        <v/>
      </c>
      <c r="Z906" s="2"/>
      <c r="AA906" s="77" t="str">
        <f t="shared" si="138"/>
        <v/>
      </c>
      <c r="AB906" s="77" t="str">
        <f t="shared" si="119"/>
        <v/>
      </c>
      <c r="AC906" s="77" t="str">
        <f>IFERROR(VLOOKUP(IF($P906="","",MONTH($I906)),List!$I:$J,2,0),"")</f>
        <v/>
      </c>
      <c r="AD906" s="77" t="str">
        <f>IFERROR(VLOOKUP(F906,List!$D:$E,2,0),"")</f>
        <v/>
      </c>
      <c r="AE906" s="78">
        <f t="shared" si="134"/>
        <v>0</v>
      </c>
      <c r="AF906" s="77" t="str">
        <f t="shared" si="121"/>
        <v/>
      </c>
      <c r="AG906" s="77" t="str">
        <f t="shared" si="135"/>
        <v/>
      </c>
    </row>
    <row r="907" spans="1:33" s="72" customFormat="1" ht="15.75" x14ac:dyDescent="0.2">
      <c r="A907" s="67"/>
      <c r="B907" s="76">
        <f>COUNTIF($F$6:$F907,$F907)</f>
        <v>0</v>
      </c>
      <c r="C907" s="76" t="str">
        <f t="shared" si="118"/>
        <v>0</v>
      </c>
      <c r="D907" s="76">
        <f>COUNTIF($H$6:$H907,$H907)</f>
        <v>0</v>
      </c>
      <c r="E907" s="76" t="str">
        <f t="shared" si="123"/>
        <v>0</v>
      </c>
      <c r="F907" s="2"/>
      <c r="G907" s="22"/>
      <c r="H907" s="2"/>
      <c r="I907" s="3"/>
      <c r="J907" s="2"/>
      <c r="K907" s="2"/>
      <c r="L907" s="4"/>
      <c r="M907" s="4"/>
      <c r="N907" s="4"/>
      <c r="O907" s="2"/>
      <c r="P907" s="2"/>
      <c r="Q907" s="4"/>
      <c r="R907" s="102"/>
      <c r="S907" s="102"/>
      <c r="T907" s="3"/>
      <c r="U907" s="3"/>
      <c r="V907" s="3"/>
      <c r="W907" s="3"/>
      <c r="X907" s="80" t="str">
        <f t="shared" si="136"/>
        <v/>
      </c>
      <c r="Y907" s="80" t="str">
        <f t="shared" si="137"/>
        <v/>
      </c>
      <c r="Z907" s="2"/>
      <c r="AA907" s="77" t="str">
        <f t="shared" si="138"/>
        <v/>
      </c>
      <c r="AB907" s="77" t="str">
        <f t="shared" si="119"/>
        <v/>
      </c>
      <c r="AC907" s="77" t="str">
        <f>IFERROR(VLOOKUP(IF($P907="","",MONTH($I907)),List!$I:$J,2,0),"")</f>
        <v/>
      </c>
      <c r="AD907" s="77" t="str">
        <f>IFERROR(VLOOKUP(F907,List!$D:$E,2,0),"")</f>
        <v/>
      </c>
      <c r="AE907" s="78">
        <f t="shared" si="134"/>
        <v>0</v>
      </c>
      <c r="AF907" s="77" t="str">
        <f t="shared" si="121"/>
        <v/>
      </c>
      <c r="AG907" s="77" t="str">
        <f t="shared" si="135"/>
        <v/>
      </c>
    </row>
    <row r="908" spans="1:33" s="72" customFormat="1" ht="15.75" x14ac:dyDescent="0.2">
      <c r="A908" s="67"/>
      <c r="B908" s="76">
        <f>COUNTIF($F$6:$F908,$F908)</f>
        <v>0</v>
      </c>
      <c r="C908" s="76" t="str">
        <f t="shared" si="118"/>
        <v>0</v>
      </c>
      <c r="D908" s="76">
        <f>COUNTIF($H$6:$H908,$H908)</f>
        <v>0</v>
      </c>
      <c r="E908" s="76" t="str">
        <f t="shared" si="123"/>
        <v>0</v>
      </c>
      <c r="F908" s="2"/>
      <c r="G908" s="22"/>
      <c r="H908" s="2"/>
      <c r="I908" s="3"/>
      <c r="J908" s="2"/>
      <c r="K908" s="2"/>
      <c r="L908" s="4"/>
      <c r="M908" s="4"/>
      <c r="N908" s="4"/>
      <c r="O908" s="2"/>
      <c r="P908" s="2"/>
      <c r="Q908" s="4"/>
      <c r="R908" s="102"/>
      <c r="S908" s="102"/>
      <c r="T908" s="3"/>
      <c r="U908" s="3"/>
      <c r="V908" s="3"/>
      <c r="W908" s="3"/>
      <c r="X908" s="80" t="str">
        <f t="shared" si="136"/>
        <v/>
      </c>
      <c r="Y908" s="80" t="str">
        <f t="shared" si="137"/>
        <v/>
      </c>
      <c r="Z908" s="2"/>
      <c r="AA908" s="77" t="str">
        <f t="shared" si="138"/>
        <v/>
      </c>
      <c r="AB908" s="77" t="str">
        <f t="shared" si="119"/>
        <v/>
      </c>
      <c r="AC908" s="77" t="str">
        <f>IFERROR(VLOOKUP(IF($P908="","",MONTH($I908)),List!$I:$J,2,0),"")</f>
        <v/>
      </c>
      <c r="AD908" s="77" t="str">
        <f>IFERROR(VLOOKUP(F908,List!$D:$E,2,0),"")</f>
        <v/>
      </c>
      <c r="AE908" s="78">
        <f t="shared" si="134"/>
        <v>0</v>
      </c>
      <c r="AF908" s="77" t="str">
        <f t="shared" si="121"/>
        <v/>
      </c>
      <c r="AG908" s="77" t="str">
        <f t="shared" si="135"/>
        <v/>
      </c>
    </row>
    <row r="909" spans="1:33" s="72" customFormat="1" ht="15.75" x14ac:dyDescent="0.2">
      <c r="A909" s="67"/>
      <c r="B909" s="76">
        <f>COUNTIF($F$6:$F909,$F909)</f>
        <v>0</v>
      </c>
      <c r="C909" s="76" t="str">
        <f t="shared" si="118"/>
        <v>0</v>
      </c>
      <c r="D909" s="76">
        <f>COUNTIF($H$6:$H909,$H909)</f>
        <v>0</v>
      </c>
      <c r="E909" s="76" t="str">
        <f t="shared" si="123"/>
        <v>0</v>
      </c>
      <c r="F909" s="2"/>
      <c r="G909" s="22"/>
      <c r="H909" s="2"/>
      <c r="I909" s="3"/>
      <c r="J909" s="2"/>
      <c r="K909" s="2"/>
      <c r="L909" s="4"/>
      <c r="M909" s="4"/>
      <c r="N909" s="4"/>
      <c r="O909" s="2"/>
      <c r="P909" s="2"/>
      <c r="Q909" s="4"/>
      <c r="R909" s="102"/>
      <c r="S909" s="102"/>
      <c r="T909" s="3"/>
      <c r="U909" s="3"/>
      <c r="V909" s="3"/>
      <c r="W909" s="3"/>
      <c r="X909" s="80" t="str">
        <f t="shared" si="136"/>
        <v/>
      </c>
      <c r="Y909" s="80" t="str">
        <f t="shared" si="137"/>
        <v/>
      </c>
      <c r="Z909" s="2"/>
      <c r="AA909" s="77" t="str">
        <f t="shared" si="138"/>
        <v/>
      </c>
      <c r="AB909" s="77" t="str">
        <f t="shared" si="119"/>
        <v/>
      </c>
      <c r="AC909" s="77" t="str">
        <f>IFERROR(VLOOKUP(IF($P909="","",MONTH($I909)),List!$I:$J,2,0),"")</f>
        <v/>
      </c>
      <c r="AD909" s="77" t="str">
        <f>IFERROR(VLOOKUP(F909,List!$D:$E,2,0),"")</f>
        <v/>
      </c>
      <c r="AE909" s="78">
        <f t="shared" si="134"/>
        <v>0</v>
      </c>
      <c r="AF909" s="77" t="str">
        <f t="shared" si="121"/>
        <v/>
      </c>
      <c r="AG909" s="77" t="str">
        <f t="shared" si="135"/>
        <v/>
      </c>
    </row>
    <row r="910" spans="1:33" s="72" customFormat="1" ht="15.75" x14ac:dyDescent="0.2">
      <c r="A910" s="67"/>
      <c r="B910" s="76">
        <f>COUNTIF($F$6:$F910,$F910)</f>
        <v>0</v>
      </c>
      <c r="C910" s="76" t="str">
        <f t="shared" si="118"/>
        <v>0</v>
      </c>
      <c r="D910" s="76">
        <f>COUNTIF($H$6:$H910,$H910)</f>
        <v>0</v>
      </c>
      <c r="E910" s="76" t="str">
        <f t="shared" si="123"/>
        <v>0</v>
      </c>
      <c r="F910" s="2"/>
      <c r="G910" s="22"/>
      <c r="H910" s="2"/>
      <c r="I910" s="3"/>
      <c r="J910" s="2"/>
      <c r="K910" s="2"/>
      <c r="L910" s="4"/>
      <c r="M910" s="4"/>
      <c r="N910" s="4"/>
      <c r="O910" s="2"/>
      <c r="P910" s="2"/>
      <c r="Q910" s="4"/>
      <c r="R910" s="102"/>
      <c r="S910" s="102"/>
      <c r="T910" s="3"/>
      <c r="U910" s="3"/>
      <c r="V910" s="3"/>
      <c r="W910" s="3"/>
      <c r="X910" s="80" t="str">
        <f t="shared" si="136"/>
        <v/>
      </c>
      <c r="Y910" s="80" t="str">
        <f t="shared" si="137"/>
        <v/>
      </c>
      <c r="Z910" s="2"/>
      <c r="AA910" s="77" t="str">
        <f t="shared" si="138"/>
        <v/>
      </c>
      <c r="AB910" s="77" t="str">
        <f t="shared" si="119"/>
        <v/>
      </c>
      <c r="AC910" s="77" t="str">
        <f>IFERROR(VLOOKUP(IF($P910="","",MONTH($I910)),List!$I:$J,2,0),"")</f>
        <v/>
      </c>
      <c r="AD910" s="77" t="str">
        <f>IFERROR(VLOOKUP(F910,List!$D:$E,2,0),"")</f>
        <v/>
      </c>
      <c r="AE910" s="78">
        <f t="shared" si="134"/>
        <v>0</v>
      </c>
      <c r="AF910" s="77" t="str">
        <f t="shared" si="121"/>
        <v/>
      </c>
      <c r="AG910" s="77" t="str">
        <f t="shared" si="135"/>
        <v/>
      </c>
    </row>
    <row r="911" spans="1:33" s="72" customFormat="1" ht="15.75" x14ac:dyDescent="0.2">
      <c r="A911" s="67"/>
      <c r="B911" s="76">
        <f>COUNTIF($F$6:$F911,$F911)</f>
        <v>0</v>
      </c>
      <c r="C911" s="76" t="str">
        <f t="shared" si="118"/>
        <v>0</v>
      </c>
      <c r="D911" s="76">
        <f>COUNTIF($H$6:$H911,$H911)</f>
        <v>0</v>
      </c>
      <c r="E911" s="76" t="str">
        <f t="shared" si="123"/>
        <v>0</v>
      </c>
      <c r="F911" s="2"/>
      <c r="G911" s="22"/>
      <c r="H911" s="2"/>
      <c r="I911" s="3"/>
      <c r="J911" s="2"/>
      <c r="K911" s="2"/>
      <c r="L911" s="4"/>
      <c r="M911" s="4"/>
      <c r="N911" s="4"/>
      <c r="O911" s="2"/>
      <c r="P911" s="2"/>
      <c r="Q911" s="4"/>
      <c r="R911" s="102"/>
      <c r="S911" s="102"/>
      <c r="T911" s="3"/>
      <c r="U911" s="3"/>
      <c r="V911" s="3"/>
      <c r="W911" s="3"/>
      <c r="X911" s="80" t="str">
        <f t="shared" si="136"/>
        <v/>
      </c>
      <c r="Y911" s="80" t="str">
        <f t="shared" si="137"/>
        <v/>
      </c>
      <c r="Z911" s="2"/>
      <c r="AA911" s="77" t="str">
        <f t="shared" si="138"/>
        <v/>
      </c>
      <c r="AB911" s="77" t="str">
        <f t="shared" si="119"/>
        <v/>
      </c>
      <c r="AC911" s="77" t="str">
        <f>IFERROR(VLOOKUP(IF($P911="","",MONTH($I911)),List!$I:$J,2,0),"")</f>
        <v/>
      </c>
      <c r="AD911" s="77" t="str">
        <f>IFERROR(VLOOKUP(F911,List!$D:$E,2,0),"")</f>
        <v/>
      </c>
      <c r="AE911" s="78">
        <f t="shared" si="134"/>
        <v>0</v>
      </c>
      <c r="AF911" s="77" t="str">
        <f t="shared" si="121"/>
        <v/>
      </c>
      <c r="AG911" s="77" t="str">
        <f t="shared" si="135"/>
        <v/>
      </c>
    </row>
    <row r="912" spans="1:33" s="72" customFormat="1" ht="15.75" x14ac:dyDescent="0.2">
      <c r="A912" s="67"/>
      <c r="B912" s="76">
        <f>COUNTIF($F$6:$F912,$F912)</f>
        <v>0</v>
      </c>
      <c r="C912" s="76" t="str">
        <f t="shared" si="118"/>
        <v>0</v>
      </c>
      <c r="D912" s="76">
        <f>COUNTIF($H$6:$H912,$H912)</f>
        <v>0</v>
      </c>
      <c r="E912" s="76" t="str">
        <f t="shared" si="123"/>
        <v>0</v>
      </c>
      <c r="F912" s="2"/>
      <c r="G912" s="22"/>
      <c r="H912" s="2"/>
      <c r="I912" s="3"/>
      <c r="J912" s="2"/>
      <c r="K912" s="2"/>
      <c r="L912" s="4"/>
      <c r="M912" s="4"/>
      <c r="N912" s="4"/>
      <c r="O912" s="2"/>
      <c r="P912" s="2"/>
      <c r="Q912" s="4"/>
      <c r="R912" s="102"/>
      <c r="S912" s="102"/>
      <c r="T912" s="3"/>
      <c r="U912" s="3"/>
      <c r="V912" s="3"/>
      <c r="W912" s="3"/>
      <c r="X912" s="80" t="str">
        <f t="shared" si="136"/>
        <v/>
      </c>
      <c r="Y912" s="80" t="str">
        <f t="shared" si="137"/>
        <v/>
      </c>
      <c r="Z912" s="2"/>
      <c r="AA912" s="77" t="str">
        <f t="shared" si="138"/>
        <v/>
      </c>
      <c r="AB912" s="77" t="str">
        <f t="shared" si="119"/>
        <v/>
      </c>
      <c r="AC912" s="77" t="str">
        <f>IFERROR(VLOOKUP(IF($P912="","",MONTH($I912)),List!$I:$J,2,0),"")</f>
        <v/>
      </c>
      <c r="AD912" s="77" t="str">
        <f>IFERROR(VLOOKUP(F912,List!$D:$E,2,0),"")</f>
        <v/>
      </c>
      <c r="AE912" s="78">
        <f t="shared" si="134"/>
        <v>0</v>
      </c>
      <c r="AF912" s="77" t="str">
        <f t="shared" si="121"/>
        <v/>
      </c>
      <c r="AG912" s="77" t="str">
        <f t="shared" si="135"/>
        <v/>
      </c>
    </row>
    <row r="913" spans="1:33" s="72" customFormat="1" ht="15.75" x14ac:dyDescent="0.2">
      <c r="A913" s="67"/>
      <c r="B913" s="76">
        <f>COUNTIF($F$6:$F913,$F913)</f>
        <v>0</v>
      </c>
      <c r="C913" s="76" t="str">
        <f t="shared" si="118"/>
        <v>0</v>
      </c>
      <c r="D913" s="76">
        <f>COUNTIF($H$6:$H913,$H913)</f>
        <v>0</v>
      </c>
      <c r="E913" s="76" t="str">
        <f t="shared" si="123"/>
        <v>0</v>
      </c>
      <c r="F913" s="2"/>
      <c r="G913" s="22"/>
      <c r="H913" s="2"/>
      <c r="I913" s="3"/>
      <c r="J913" s="2"/>
      <c r="K913" s="2"/>
      <c r="L913" s="4"/>
      <c r="M913" s="4"/>
      <c r="N913" s="4"/>
      <c r="O913" s="2"/>
      <c r="P913" s="2"/>
      <c r="Q913" s="4"/>
      <c r="R913" s="102"/>
      <c r="S913" s="102"/>
      <c r="T913" s="3"/>
      <c r="U913" s="3"/>
      <c r="V913" s="3"/>
      <c r="W913" s="3"/>
      <c r="X913" s="80" t="str">
        <f t="shared" si="136"/>
        <v/>
      </c>
      <c r="Y913" s="80" t="str">
        <f t="shared" si="137"/>
        <v/>
      </c>
      <c r="Z913" s="2"/>
      <c r="AA913" s="77" t="str">
        <f t="shared" si="138"/>
        <v/>
      </c>
      <c r="AB913" s="77" t="str">
        <f t="shared" si="119"/>
        <v/>
      </c>
      <c r="AC913" s="77" t="str">
        <f>IFERROR(VLOOKUP(IF($P913="","",MONTH($I913)),List!$I:$J,2,0),"")</f>
        <v/>
      </c>
      <c r="AD913" s="77" t="str">
        <f>IFERROR(VLOOKUP(F913,List!$D:$E,2,0),"")</f>
        <v/>
      </c>
      <c r="AE913" s="78">
        <f t="shared" si="134"/>
        <v>0</v>
      </c>
      <c r="AF913" s="77" t="str">
        <f t="shared" si="121"/>
        <v/>
      </c>
      <c r="AG913" s="77" t="str">
        <f t="shared" si="135"/>
        <v/>
      </c>
    </row>
    <row r="914" spans="1:33" s="72" customFormat="1" ht="15.75" x14ac:dyDescent="0.2">
      <c r="A914" s="67"/>
      <c r="B914" s="76">
        <f>COUNTIF($F$6:$F914,$F914)</f>
        <v>0</v>
      </c>
      <c r="C914" s="76" t="str">
        <f t="shared" si="118"/>
        <v>0</v>
      </c>
      <c r="D914" s="76">
        <f>COUNTIF($H$6:$H914,$H914)</f>
        <v>0</v>
      </c>
      <c r="E914" s="76" t="str">
        <f t="shared" si="123"/>
        <v>0</v>
      </c>
      <c r="F914" s="2"/>
      <c r="G914" s="22"/>
      <c r="H914" s="2"/>
      <c r="I914" s="3"/>
      <c r="J914" s="2"/>
      <c r="K914" s="2"/>
      <c r="L914" s="4"/>
      <c r="M914" s="4"/>
      <c r="N914" s="4"/>
      <c r="O914" s="2"/>
      <c r="P914" s="2"/>
      <c r="Q914" s="4"/>
      <c r="R914" s="102"/>
      <c r="S914" s="102"/>
      <c r="T914" s="3"/>
      <c r="U914" s="3"/>
      <c r="V914" s="3"/>
      <c r="W914" s="3"/>
      <c r="X914" s="80" t="str">
        <f t="shared" si="136"/>
        <v/>
      </c>
      <c r="Y914" s="80" t="str">
        <f t="shared" si="137"/>
        <v/>
      </c>
      <c r="Z914" s="2"/>
      <c r="AA914" s="77" t="str">
        <f t="shared" si="138"/>
        <v/>
      </c>
      <c r="AB914" s="77" t="str">
        <f t="shared" si="119"/>
        <v/>
      </c>
      <c r="AC914" s="77" t="str">
        <f>IFERROR(VLOOKUP(IF($P914="","",MONTH($I914)),List!$I:$J,2,0),"")</f>
        <v/>
      </c>
      <c r="AD914" s="77" t="str">
        <f>IFERROR(VLOOKUP(F914,List!$D:$E,2,0),"")</f>
        <v/>
      </c>
      <c r="AE914" s="78">
        <f t="shared" si="134"/>
        <v>0</v>
      </c>
      <c r="AF914" s="77" t="str">
        <f t="shared" si="121"/>
        <v/>
      </c>
      <c r="AG914" s="77" t="str">
        <f t="shared" si="135"/>
        <v/>
      </c>
    </row>
    <row r="915" spans="1:33" s="72" customFormat="1" ht="15.75" x14ac:dyDescent="0.2">
      <c r="A915" s="67"/>
      <c r="B915" s="76">
        <f>COUNTIF($F$6:$F915,$F915)</f>
        <v>0</v>
      </c>
      <c r="C915" s="76" t="str">
        <f t="shared" si="118"/>
        <v>0</v>
      </c>
      <c r="D915" s="76">
        <f>COUNTIF($H$6:$H915,$H915)</f>
        <v>0</v>
      </c>
      <c r="E915" s="76" t="str">
        <f t="shared" si="123"/>
        <v>0</v>
      </c>
      <c r="F915" s="2"/>
      <c r="G915" s="22"/>
      <c r="H915" s="2"/>
      <c r="I915" s="3"/>
      <c r="J915" s="2"/>
      <c r="K915" s="2"/>
      <c r="L915" s="4"/>
      <c r="M915" s="4"/>
      <c r="N915" s="4"/>
      <c r="O915" s="2"/>
      <c r="P915" s="2"/>
      <c r="Q915" s="4"/>
      <c r="R915" s="102"/>
      <c r="S915" s="102"/>
      <c r="T915" s="3"/>
      <c r="U915" s="3"/>
      <c r="V915" s="3"/>
      <c r="W915" s="3"/>
      <c r="X915" s="80" t="str">
        <f t="shared" si="136"/>
        <v/>
      </c>
      <c r="Y915" s="80" t="str">
        <f t="shared" si="137"/>
        <v/>
      </c>
      <c r="Z915" s="2"/>
      <c r="AA915" s="77" t="str">
        <f t="shared" si="138"/>
        <v/>
      </c>
      <c r="AB915" s="77" t="str">
        <f t="shared" si="119"/>
        <v/>
      </c>
      <c r="AC915" s="77" t="str">
        <f>IFERROR(VLOOKUP(IF($P915="","",MONTH($I915)),List!$I:$J,2,0),"")</f>
        <v/>
      </c>
      <c r="AD915" s="77" t="str">
        <f>IFERROR(VLOOKUP(F915,List!$D:$E,2,0),"")</f>
        <v/>
      </c>
      <c r="AE915" s="78">
        <f t="shared" si="134"/>
        <v>0</v>
      </c>
      <c r="AF915" s="77" t="str">
        <f t="shared" si="121"/>
        <v/>
      </c>
      <c r="AG915" s="77" t="str">
        <f t="shared" si="135"/>
        <v/>
      </c>
    </row>
    <row r="916" spans="1:33" s="72" customFormat="1" ht="15.75" x14ac:dyDescent="0.2">
      <c r="A916" s="67"/>
      <c r="B916" s="76">
        <f>COUNTIF($F$6:$F916,$F916)</f>
        <v>0</v>
      </c>
      <c r="C916" s="76" t="str">
        <f t="shared" si="118"/>
        <v>0</v>
      </c>
      <c r="D916" s="76">
        <f>COUNTIF($H$6:$H916,$H916)</f>
        <v>0</v>
      </c>
      <c r="E916" s="76" t="str">
        <f t="shared" si="123"/>
        <v>0</v>
      </c>
      <c r="F916" s="2"/>
      <c r="G916" s="22"/>
      <c r="H916" s="2"/>
      <c r="I916" s="3"/>
      <c r="J916" s="2"/>
      <c r="K916" s="2"/>
      <c r="L916" s="4"/>
      <c r="M916" s="4"/>
      <c r="N916" s="4"/>
      <c r="O916" s="2"/>
      <c r="P916" s="2"/>
      <c r="Q916" s="4"/>
      <c r="R916" s="102"/>
      <c r="S916" s="102"/>
      <c r="T916" s="3"/>
      <c r="U916" s="3"/>
      <c r="V916" s="3"/>
      <c r="W916" s="3"/>
      <c r="X916" s="80" t="str">
        <f t="shared" si="136"/>
        <v/>
      </c>
      <c r="Y916" s="80" t="str">
        <f t="shared" si="137"/>
        <v/>
      </c>
      <c r="Z916" s="2"/>
      <c r="AA916" s="77" t="str">
        <f t="shared" si="138"/>
        <v/>
      </c>
      <c r="AB916" s="77" t="str">
        <f t="shared" si="119"/>
        <v/>
      </c>
      <c r="AC916" s="77" t="str">
        <f>IFERROR(VLOOKUP(IF($P916="","",MONTH($I916)),List!$I:$J,2,0),"")</f>
        <v/>
      </c>
      <c r="AD916" s="77" t="str">
        <f>IFERROR(VLOOKUP(F916,List!$D:$E,2,0),"")</f>
        <v/>
      </c>
      <c r="AE916" s="78">
        <f t="shared" si="134"/>
        <v>0</v>
      </c>
      <c r="AF916" s="77" t="str">
        <f t="shared" ref="AF916:AF935" si="139">IF(AC916="","","All")</f>
        <v/>
      </c>
      <c r="AG916" s="77" t="str">
        <f t="shared" si="135"/>
        <v/>
      </c>
    </row>
    <row r="917" spans="1:33" s="72" customFormat="1" ht="15.75" x14ac:dyDescent="0.2">
      <c r="A917" s="67"/>
      <c r="B917" s="76">
        <f>COUNTIF($F$6:$F917,$F917)</f>
        <v>0</v>
      </c>
      <c r="C917" s="76" t="str">
        <f t="shared" si="118"/>
        <v>0</v>
      </c>
      <c r="D917" s="76">
        <f>COUNTIF($H$6:$H917,$H917)</f>
        <v>0</v>
      </c>
      <c r="E917" s="76" t="str">
        <f t="shared" si="123"/>
        <v>0</v>
      </c>
      <c r="F917" s="2"/>
      <c r="G917" s="22"/>
      <c r="H917" s="2"/>
      <c r="I917" s="3"/>
      <c r="J917" s="2"/>
      <c r="K917" s="2"/>
      <c r="L917" s="4"/>
      <c r="M917" s="4"/>
      <c r="N917" s="4"/>
      <c r="O917" s="2"/>
      <c r="P917" s="2"/>
      <c r="Q917" s="4"/>
      <c r="R917" s="102"/>
      <c r="S917" s="102"/>
      <c r="T917" s="3"/>
      <c r="U917" s="3"/>
      <c r="V917" s="3"/>
      <c r="W917" s="3"/>
      <c r="X917" s="80" t="str">
        <f t="shared" si="136"/>
        <v/>
      </c>
      <c r="Y917" s="80" t="str">
        <f t="shared" si="137"/>
        <v/>
      </c>
      <c r="Z917" s="2"/>
      <c r="AA917" s="77" t="str">
        <f t="shared" si="138"/>
        <v/>
      </c>
      <c r="AB917" s="77" t="str">
        <f t="shared" si="119"/>
        <v/>
      </c>
      <c r="AC917" s="77" t="str">
        <f>IFERROR(VLOOKUP(IF($P917="","",MONTH($I917)),List!$I:$J,2,0),"")</f>
        <v/>
      </c>
      <c r="AD917" s="77" t="str">
        <f>IFERROR(VLOOKUP(F917,List!$D:$E,2,0),"")</f>
        <v/>
      </c>
      <c r="AE917" s="78">
        <f t="shared" si="134"/>
        <v>0</v>
      </c>
      <c r="AF917" s="77" t="str">
        <f t="shared" si="139"/>
        <v/>
      </c>
      <c r="AG917" s="77" t="str">
        <f t="shared" si="135"/>
        <v/>
      </c>
    </row>
    <row r="918" spans="1:33" s="72" customFormat="1" ht="15.75" x14ac:dyDescent="0.2">
      <c r="A918" s="67"/>
      <c r="B918" s="76">
        <f>COUNTIF($F$6:$F918,$F918)</f>
        <v>0</v>
      </c>
      <c r="C918" s="76" t="str">
        <f t="shared" si="118"/>
        <v>0</v>
      </c>
      <c r="D918" s="76">
        <f>COUNTIF($H$6:$H918,$H918)</f>
        <v>0</v>
      </c>
      <c r="E918" s="76" t="str">
        <f t="shared" si="123"/>
        <v>0</v>
      </c>
      <c r="F918" s="2"/>
      <c r="G918" s="22"/>
      <c r="H918" s="2"/>
      <c r="I918" s="3"/>
      <c r="J918" s="2"/>
      <c r="K918" s="2"/>
      <c r="L918" s="4"/>
      <c r="M918" s="4"/>
      <c r="N918" s="4"/>
      <c r="O918" s="2"/>
      <c r="P918" s="2"/>
      <c r="Q918" s="4"/>
      <c r="R918" s="102"/>
      <c r="S918" s="102"/>
      <c r="T918" s="3"/>
      <c r="U918" s="3"/>
      <c r="V918" s="3"/>
      <c r="W918" s="3"/>
      <c r="X918" s="80" t="str">
        <f t="shared" si="136"/>
        <v/>
      </c>
      <c r="Y918" s="80" t="str">
        <f t="shared" si="137"/>
        <v/>
      </c>
      <c r="Z918" s="2"/>
      <c r="AA918" s="77" t="str">
        <f t="shared" si="138"/>
        <v/>
      </c>
      <c r="AB918" s="77" t="str">
        <f t="shared" si="119"/>
        <v/>
      </c>
      <c r="AC918" s="77" t="str">
        <f>IFERROR(VLOOKUP(IF($P918="","",MONTH($I918)),List!$I:$J,2,0),"")</f>
        <v/>
      </c>
      <c r="AD918" s="77" t="str">
        <f>IFERROR(VLOOKUP(F918,List!$D:$E,2,0),"")</f>
        <v/>
      </c>
      <c r="AE918" s="78">
        <f t="shared" si="134"/>
        <v>0</v>
      </c>
      <c r="AF918" s="77" t="str">
        <f t="shared" si="139"/>
        <v/>
      </c>
      <c r="AG918" s="77" t="str">
        <f t="shared" si="135"/>
        <v/>
      </c>
    </row>
    <row r="919" spans="1:33" s="72" customFormat="1" ht="15.75" x14ac:dyDescent="0.2">
      <c r="A919" s="67"/>
      <c r="B919" s="76">
        <f>COUNTIF($F$6:$F919,$F919)</f>
        <v>0</v>
      </c>
      <c r="C919" s="76" t="str">
        <f t="shared" si="118"/>
        <v>0</v>
      </c>
      <c r="D919" s="76">
        <f>COUNTIF($H$6:$H919,$H919)</f>
        <v>0</v>
      </c>
      <c r="E919" s="76" t="str">
        <f t="shared" si="123"/>
        <v>0</v>
      </c>
      <c r="F919" s="2"/>
      <c r="G919" s="22"/>
      <c r="H919" s="2"/>
      <c r="I919" s="3"/>
      <c r="J919" s="2"/>
      <c r="K919" s="2"/>
      <c r="L919" s="4"/>
      <c r="M919" s="4"/>
      <c r="N919" s="4"/>
      <c r="O919" s="2"/>
      <c r="P919" s="2"/>
      <c r="Q919" s="4"/>
      <c r="R919" s="102"/>
      <c r="S919" s="102"/>
      <c r="T919" s="3"/>
      <c r="U919" s="3"/>
      <c r="V919" s="3"/>
      <c r="W919" s="3"/>
      <c r="X919" s="80" t="str">
        <f t="shared" si="136"/>
        <v/>
      </c>
      <c r="Y919" s="80" t="str">
        <f t="shared" si="137"/>
        <v/>
      </c>
      <c r="Z919" s="2"/>
      <c r="AA919" s="77" t="str">
        <f t="shared" si="138"/>
        <v/>
      </c>
      <c r="AB919" s="77" t="str">
        <f t="shared" si="119"/>
        <v/>
      </c>
      <c r="AC919" s="77" t="str">
        <f>IFERROR(VLOOKUP(IF($P919="","",MONTH($I919)),List!$I:$J,2,0),"")</f>
        <v/>
      </c>
      <c r="AD919" s="77" t="str">
        <f>IFERROR(VLOOKUP(F919,List!$D:$E,2,0),"")</f>
        <v/>
      </c>
      <c r="AE919" s="78">
        <f t="shared" si="134"/>
        <v>0</v>
      </c>
      <c r="AF919" s="77" t="str">
        <f t="shared" si="139"/>
        <v/>
      </c>
      <c r="AG919" s="77" t="str">
        <f t="shared" si="135"/>
        <v/>
      </c>
    </row>
    <row r="920" spans="1:33" s="72" customFormat="1" ht="15.75" x14ac:dyDescent="0.2">
      <c r="A920" s="67"/>
      <c r="B920" s="76">
        <f>COUNTIF($F$6:$F920,$F920)</f>
        <v>0</v>
      </c>
      <c r="C920" s="76" t="str">
        <f t="shared" si="118"/>
        <v>0</v>
      </c>
      <c r="D920" s="76">
        <f>COUNTIF($H$6:$H920,$H920)</f>
        <v>0</v>
      </c>
      <c r="E920" s="76" t="str">
        <f t="shared" si="123"/>
        <v>0</v>
      </c>
      <c r="F920" s="2"/>
      <c r="G920" s="22"/>
      <c r="H920" s="2"/>
      <c r="I920" s="3"/>
      <c r="J920" s="2"/>
      <c r="K920" s="2"/>
      <c r="L920" s="4"/>
      <c r="M920" s="4"/>
      <c r="N920" s="4"/>
      <c r="O920" s="2"/>
      <c r="P920" s="2"/>
      <c r="Q920" s="4"/>
      <c r="R920" s="102"/>
      <c r="S920" s="102"/>
      <c r="T920" s="3"/>
      <c r="U920" s="3"/>
      <c r="V920" s="3"/>
      <c r="W920" s="3"/>
      <c r="X920" s="80" t="str">
        <f t="shared" si="136"/>
        <v/>
      </c>
      <c r="Y920" s="80" t="str">
        <f t="shared" si="137"/>
        <v/>
      </c>
      <c r="Z920" s="2"/>
      <c r="AA920" s="77" t="str">
        <f t="shared" si="138"/>
        <v/>
      </c>
      <c r="AB920" s="77" t="str">
        <f t="shared" si="119"/>
        <v/>
      </c>
      <c r="AC920" s="77" t="str">
        <f>IFERROR(VLOOKUP(IF($P920="","",MONTH($I920)),List!$I:$J,2,0),"")</f>
        <v/>
      </c>
      <c r="AD920" s="77" t="str">
        <f>IFERROR(VLOOKUP(F920,List!$D:$E,2,0),"")</f>
        <v/>
      </c>
      <c r="AE920" s="78">
        <f t="shared" si="134"/>
        <v>0</v>
      </c>
      <c r="AF920" s="77" t="str">
        <f t="shared" si="139"/>
        <v/>
      </c>
      <c r="AG920" s="77" t="str">
        <f t="shared" si="135"/>
        <v/>
      </c>
    </row>
    <row r="921" spans="1:33" s="72" customFormat="1" ht="15.75" x14ac:dyDescent="0.2">
      <c r="A921" s="67"/>
      <c r="B921" s="76">
        <f>COUNTIF($F$6:$F921,$F921)</f>
        <v>0</v>
      </c>
      <c r="C921" s="76" t="str">
        <f t="shared" si="118"/>
        <v>0</v>
      </c>
      <c r="D921" s="76">
        <f>COUNTIF($H$6:$H921,$H921)</f>
        <v>0</v>
      </c>
      <c r="E921" s="76" t="str">
        <f t="shared" si="123"/>
        <v>0</v>
      </c>
      <c r="F921" s="2"/>
      <c r="G921" s="22"/>
      <c r="H921" s="2"/>
      <c r="I921" s="3"/>
      <c r="J921" s="2"/>
      <c r="K921" s="2"/>
      <c r="L921" s="4"/>
      <c r="M921" s="4"/>
      <c r="N921" s="4"/>
      <c r="O921" s="2"/>
      <c r="P921" s="2"/>
      <c r="Q921" s="4"/>
      <c r="R921" s="102"/>
      <c r="S921" s="102"/>
      <c r="T921" s="3"/>
      <c r="U921" s="3"/>
      <c r="V921" s="3"/>
      <c r="W921" s="3"/>
      <c r="X921" s="80" t="str">
        <f t="shared" si="136"/>
        <v/>
      </c>
      <c r="Y921" s="80" t="str">
        <f t="shared" si="137"/>
        <v/>
      </c>
      <c r="Z921" s="2"/>
      <c r="AA921" s="77" t="str">
        <f t="shared" si="138"/>
        <v/>
      </c>
      <c r="AB921" s="77" t="str">
        <f t="shared" si="119"/>
        <v/>
      </c>
      <c r="AC921" s="77" t="str">
        <f>IFERROR(VLOOKUP(IF($P921="","",MONTH($I921)),List!$I:$J,2,0),"")</f>
        <v/>
      </c>
      <c r="AD921" s="77" t="str">
        <f>IFERROR(VLOOKUP(F921,List!$D:$E,2,0),"")</f>
        <v/>
      </c>
      <c r="AE921" s="78">
        <f t="shared" si="134"/>
        <v>0</v>
      </c>
      <c r="AF921" s="77" t="str">
        <f t="shared" si="139"/>
        <v/>
      </c>
      <c r="AG921" s="77" t="str">
        <f t="shared" si="135"/>
        <v/>
      </c>
    </row>
    <row r="922" spans="1:33" s="72" customFormat="1" ht="15.75" x14ac:dyDescent="0.2">
      <c r="A922" s="67"/>
      <c r="B922" s="76">
        <f>COUNTIF($F$6:$F922,$F922)</f>
        <v>0</v>
      </c>
      <c r="C922" s="76" t="str">
        <f t="shared" si="118"/>
        <v>0</v>
      </c>
      <c r="D922" s="76">
        <f>COUNTIF($H$6:$H922,$H922)</f>
        <v>0</v>
      </c>
      <c r="E922" s="76" t="str">
        <f t="shared" si="123"/>
        <v>0</v>
      </c>
      <c r="F922" s="2"/>
      <c r="G922" s="22"/>
      <c r="H922" s="2"/>
      <c r="I922" s="3"/>
      <c r="J922" s="2"/>
      <c r="K922" s="2"/>
      <c r="L922" s="4"/>
      <c r="M922" s="4"/>
      <c r="N922" s="4"/>
      <c r="O922" s="2"/>
      <c r="P922" s="2"/>
      <c r="Q922" s="4"/>
      <c r="R922" s="102"/>
      <c r="S922" s="102"/>
      <c r="T922" s="3"/>
      <c r="U922" s="3"/>
      <c r="V922" s="3"/>
      <c r="W922" s="3"/>
      <c r="X922" s="80" t="str">
        <f t="shared" si="136"/>
        <v/>
      </c>
      <c r="Y922" s="80" t="str">
        <f t="shared" si="137"/>
        <v/>
      </c>
      <c r="Z922" s="2"/>
      <c r="AA922" s="77" t="str">
        <f t="shared" si="138"/>
        <v/>
      </c>
      <c r="AB922" s="77" t="str">
        <f t="shared" si="119"/>
        <v/>
      </c>
      <c r="AC922" s="77" t="str">
        <f>IFERROR(VLOOKUP(IF($P922="","",MONTH($I922)),List!$I:$J,2,0),"")</f>
        <v/>
      </c>
      <c r="AD922" s="77" t="str">
        <f>IFERROR(VLOOKUP(F922,List!$D:$E,2,0),"")</f>
        <v/>
      </c>
      <c r="AE922" s="78">
        <f t="shared" si="134"/>
        <v>0</v>
      </c>
      <c r="AF922" s="77" t="str">
        <f t="shared" si="139"/>
        <v/>
      </c>
      <c r="AG922" s="77" t="str">
        <f t="shared" si="135"/>
        <v/>
      </c>
    </row>
    <row r="923" spans="1:33" s="72" customFormat="1" ht="15.75" x14ac:dyDescent="0.2">
      <c r="A923" s="67"/>
      <c r="B923" s="76">
        <f>COUNTIF($F$6:$F923,$F923)</f>
        <v>0</v>
      </c>
      <c r="C923" s="76" t="str">
        <f t="shared" si="118"/>
        <v>0</v>
      </c>
      <c r="D923" s="76">
        <f>COUNTIF($H$6:$H923,$H923)</f>
        <v>0</v>
      </c>
      <c r="E923" s="76" t="str">
        <f t="shared" si="123"/>
        <v>0</v>
      </c>
      <c r="F923" s="2"/>
      <c r="G923" s="22"/>
      <c r="H923" s="2"/>
      <c r="I923" s="3"/>
      <c r="J923" s="2"/>
      <c r="K923" s="2"/>
      <c r="L923" s="4"/>
      <c r="M923" s="4"/>
      <c r="N923" s="4"/>
      <c r="O923" s="2"/>
      <c r="P923" s="2"/>
      <c r="Q923" s="4"/>
      <c r="R923" s="102"/>
      <c r="S923" s="102"/>
      <c r="T923" s="3"/>
      <c r="U923" s="3"/>
      <c r="V923" s="3"/>
      <c r="W923" s="3"/>
      <c r="X923" s="80" t="str">
        <f t="shared" si="136"/>
        <v/>
      </c>
      <c r="Y923" s="80" t="str">
        <f t="shared" si="137"/>
        <v/>
      </c>
      <c r="Z923" s="2"/>
      <c r="AA923" s="77" t="str">
        <f t="shared" si="138"/>
        <v/>
      </c>
      <c r="AB923" s="77" t="str">
        <f t="shared" si="119"/>
        <v/>
      </c>
      <c r="AC923" s="77" t="str">
        <f>IFERROR(VLOOKUP(IF($P923="","",MONTH($I923)),List!$I:$J,2,0),"")</f>
        <v/>
      </c>
      <c r="AD923" s="77" t="str">
        <f>IFERROR(VLOOKUP(F923,List!$D:$E,2,0),"")</f>
        <v/>
      </c>
      <c r="AE923" s="78">
        <f t="shared" si="134"/>
        <v>0</v>
      </c>
      <c r="AF923" s="77" t="str">
        <f t="shared" si="139"/>
        <v/>
      </c>
      <c r="AG923" s="77" t="str">
        <f t="shared" si="135"/>
        <v/>
      </c>
    </row>
    <row r="924" spans="1:33" s="72" customFormat="1" ht="15.75" x14ac:dyDescent="0.2">
      <c r="A924" s="67"/>
      <c r="B924" s="76">
        <f>COUNTIF($F$6:$F924,$F924)</f>
        <v>0</v>
      </c>
      <c r="C924" s="76" t="str">
        <f t="shared" si="118"/>
        <v>0</v>
      </c>
      <c r="D924" s="76">
        <f>COUNTIF($H$6:$H924,$H924)</f>
        <v>0</v>
      </c>
      <c r="E924" s="76" t="str">
        <f t="shared" si="123"/>
        <v>0</v>
      </c>
      <c r="F924" s="2"/>
      <c r="G924" s="22"/>
      <c r="H924" s="2"/>
      <c r="I924" s="3"/>
      <c r="J924" s="2"/>
      <c r="K924" s="2"/>
      <c r="L924" s="4"/>
      <c r="M924" s="4"/>
      <c r="N924" s="4"/>
      <c r="O924" s="2"/>
      <c r="P924" s="2"/>
      <c r="Q924" s="4"/>
      <c r="R924" s="102"/>
      <c r="S924" s="102"/>
      <c r="T924" s="3"/>
      <c r="U924" s="3"/>
      <c r="V924" s="3"/>
      <c r="W924" s="3"/>
      <c r="X924" s="80" t="str">
        <f t="shared" si="136"/>
        <v/>
      </c>
      <c r="Y924" s="80" t="str">
        <f t="shared" si="137"/>
        <v/>
      </c>
      <c r="Z924" s="2"/>
      <c r="AA924" s="77" t="str">
        <f t="shared" si="138"/>
        <v/>
      </c>
      <c r="AB924" s="77" t="str">
        <f t="shared" si="119"/>
        <v/>
      </c>
      <c r="AC924" s="77" t="str">
        <f>IFERROR(VLOOKUP(IF($P924="","",MONTH($I924)),List!$I:$J,2,0),"")</f>
        <v/>
      </c>
      <c r="AD924" s="77" t="str">
        <f>IFERROR(VLOOKUP(F924,List!$D:$E,2,0),"")</f>
        <v/>
      </c>
      <c r="AE924" s="78">
        <f t="shared" si="134"/>
        <v>0</v>
      </c>
      <c r="AF924" s="77" t="str">
        <f t="shared" si="139"/>
        <v/>
      </c>
      <c r="AG924" s="77" t="str">
        <f t="shared" si="135"/>
        <v/>
      </c>
    </row>
    <row r="925" spans="1:33" s="72" customFormat="1" ht="15.75" x14ac:dyDescent="0.2">
      <c r="A925" s="67"/>
      <c r="B925" s="76">
        <f>COUNTIF($F$6:$F925,$F925)</f>
        <v>0</v>
      </c>
      <c r="C925" s="76" t="str">
        <f t="shared" si="118"/>
        <v>0</v>
      </c>
      <c r="D925" s="76">
        <f>COUNTIF($H$6:$H925,$H925)</f>
        <v>0</v>
      </c>
      <c r="E925" s="76" t="str">
        <f t="shared" si="123"/>
        <v>0</v>
      </c>
      <c r="F925" s="2"/>
      <c r="G925" s="22"/>
      <c r="H925" s="2"/>
      <c r="I925" s="3"/>
      <c r="J925" s="2"/>
      <c r="K925" s="2"/>
      <c r="L925" s="4"/>
      <c r="M925" s="4"/>
      <c r="N925" s="4"/>
      <c r="O925" s="2"/>
      <c r="P925" s="2"/>
      <c r="Q925" s="4"/>
      <c r="R925" s="102"/>
      <c r="S925" s="102"/>
      <c r="T925" s="3"/>
      <c r="U925" s="3"/>
      <c r="V925" s="3"/>
      <c r="W925" s="3"/>
      <c r="X925" s="80" t="str">
        <f t="shared" si="136"/>
        <v/>
      </c>
      <c r="Y925" s="80" t="str">
        <f t="shared" si="137"/>
        <v/>
      </c>
      <c r="Z925" s="2"/>
      <c r="AA925" s="77" t="str">
        <f t="shared" si="138"/>
        <v/>
      </c>
      <c r="AB925" s="77" t="str">
        <f t="shared" si="119"/>
        <v/>
      </c>
      <c r="AC925" s="77" t="str">
        <f>IFERROR(VLOOKUP(IF($P925="","",MONTH($I925)),List!$I:$J,2,0),"")</f>
        <v/>
      </c>
      <c r="AD925" s="77" t="str">
        <f>IFERROR(VLOOKUP(F925,List!$D:$E,2,0),"")</f>
        <v/>
      </c>
      <c r="AE925" s="78">
        <f t="shared" si="134"/>
        <v>0</v>
      </c>
      <c r="AF925" s="77" t="str">
        <f t="shared" si="139"/>
        <v/>
      </c>
      <c r="AG925" s="77" t="str">
        <f t="shared" si="135"/>
        <v/>
      </c>
    </row>
    <row r="926" spans="1:33" s="72" customFormat="1" ht="15.75" x14ac:dyDescent="0.2">
      <c r="A926" s="67"/>
      <c r="B926" s="76">
        <f>COUNTIF($F$6:$F926,$F926)</f>
        <v>0</v>
      </c>
      <c r="C926" s="76" t="str">
        <f t="shared" si="118"/>
        <v>0</v>
      </c>
      <c r="D926" s="76">
        <f>COUNTIF($H$6:$H926,$H926)</f>
        <v>0</v>
      </c>
      <c r="E926" s="76" t="str">
        <f t="shared" si="123"/>
        <v>0</v>
      </c>
      <c r="F926" s="2"/>
      <c r="G926" s="22"/>
      <c r="H926" s="2"/>
      <c r="I926" s="3"/>
      <c r="J926" s="2"/>
      <c r="K926" s="2"/>
      <c r="L926" s="4"/>
      <c r="M926" s="4"/>
      <c r="N926" s="4"/>
      <c r="O926" s="2"/>
      <c r="P926" s="2"/>
      <c r="Q926" s="4"/>
      <c r="R926" s="102"/>
      <c r="S926" s="102"/>
      <c r="T926" s="3"/>
      <c r="U926" s="3"/>
      <c r="V926" s="3"/>
      <c r="W926" s="3"/>
      <c r="X926" s="80" t="str">
        <f t="shared" si="136"/>
        <v/>
      </c>
      <c r="Y926" s="80" t="str">
        <f t="shared" si="137"/>
        <v/>
      </c>
      <c r="Z926" s="2"/>
      <c r="AA926" s="77" t="str">
        <f t="shared" si="138"/>
        <v/>
      </c>
      <c r="AB926" s="77" t="str">
        <f t="shared" si="119"/>
        <v/>
      </c>
      <c r="AC926" s="77" t="str">
        <f>IFERROR(VLOOKUP(IF($P926="","",MONTH($I926)),List!$I:$J,2,0),"")</f>
        <v/>
      </c>
      <c r="AD926" s="77" t="str">
        <f>IFERROR(VLOOKUP(F926,List!$D:$E,2,0),"")</f>
        <v/>
      </c>
      <c r="AE926" s="78">
        <f t="shared" si="134"/>
        <v>0</v>
      </c>
      <c r="AF926" s="77" t="str">
        <f t="shared" si="139"/>
        <v/>
      </c>
      <c r="AG926" s="77" t="str">
        <f t="shared" si="135"/>
        <v/>
      </c>
    </row>
    <row r="927" spans="1:33" s="72" customFormat="1" ht="15.75" x14ac:dyDescent="0.2">
      <c r="A927" s="67"/>
      <c r="B927" s="76">
        <f>COUNTIF($F$6:$F927,$F927)</f>
        <v>0</v>
      </c>
      <c r="C927" s="76" t="str">
        <f t="shared" si="118"/>
        <v>0</v>
      </c>
      <c r="D927" s="76">
        <f>COUNTIF($H$6:$H927,$H927)</f>
        <v>0</v>
      </c>
      <c r="E927" s="76" t="str">
        <f t="shared" si="123"/>
        <v>0</v>
      </c>
      <c r="F927" s="2"/>
      <c r="G927" s="22"/>
      <c r="H927" s="2"/>
      <c r="I927" s="3"/>
      <c r="J927" s="2"/>
      <c r="K927" s="2"/>
      <c r="L927" s="4"/>
      <c r="M927" s="4"/>
      <c r="N927" s="4"/>
      <c r="O927" s="2"/>
      <c r="P927" s="2"/>
      <c r="Q927" s="4"/>
      <c r="R927" s="102"/>
      <c r="S927" s="102"/>
      <c r="T927" s="3"/>
      <c r="U927" s="3"/>
      <c r="V927" s="3"/>
      <c r="W927" s="3"/>
      <c r="X927" s="80" t="str">
        <f t="shared" si="136"/>
        <v/>
      </c>
      <c r="Y927" s="80" t="str">
        <f t="shared" si="137"/>
        <v/>
      </c>
      <c r="Z927" s="2"/>
      <c r="AA927" s="77" t="str">
        <f t="shared" si="138"/>
        <v/>
      </c>
      <c r="AB927" s="77" t="str">
        <f t="shared" si="119"/>
        <v/>
      </c>
      <c r="AC927" s="77" t="str">
        <f>IFERROR(VLOOKUP(IF($P927="","",MONTH($I927)),List!$I:$J,2,0),"")</f>
        <v/>
      </c>
      <c r="AD927" s="77" t="str">
        <f>IFERROR(VLOOKUP(F927,List!$D:$E,2,0),"")</f>
        <v/>
      </c>
      <c r="AE927" s="78">
        <f t="shared" si="134"/>
        <v>0</v>
      </c>
      <c r="AF927" s="77" t="str">
        <f t="shared" si="139"/>
        <v/>
      </c>
      <c r="AG927" s="77" t="str">
        <f t="shared" si="135"/>
        <v/>
      </c>
    </row>
    <row r="928" spans="1:33" s="72" customFormat="1" ht="15.75" x14ac:dyDescent="0.2">
      <c r="A928" s="67"/>
      <c r="B928" s="76">
        <f>COUNTIF($F$6:$F928,$F928)</f>
        <v>0</v>
      </c>
      <c r="C928" s="76" t="str">
        <f t="shared" si="118"/>
        <v>0</v>
      </c>
      <c r="D928" s="76">
        <f>COUNTIF($H$6:$H928,$H928)</f>
        <v>0</v>
      </c>
      <c r="E928" s="76" t="str">
        <f t="shared" si="123"/>
        <v>0</v>
      </c>
      <c r="F928" s="2"/>
      <c r="G928" s="22"/>
      <c r="H928" s="2"/>
      <c r="I928" s="3"/>
      <c r="J928" s="2"/>
      <c r="K928" s="2"/>
      <c r="L928" s="4"/>
      <c r="M928" s="4"/>
      <c r="N928" s="4"/>
      <c r="O928" s="2"/>
      <c r="P928" s="2"/>
      <c r="Q928" s="4"/>
      <c r="R928" s="102"/>
      <c r="S928" s="102"/>
      <c r="T928" s="3"/>
      <c r="U928" s="3"/>
      <c r="V928" s="3"/>
      <c r="W928" s="3"/>
      <c r="X928" s="80" t="str">
        <f t="shared" si="136"/>
        <v/>
      </c>
      <c r="Y928" s="80" t="str">
        <f t="shared" si="137"/>
        <v/>
      </c>
      <c r="Z928" s="2"/>
      <c r="AA928" s="77" t="str">
        <f t="shared" si="138"/>
        <v/>
      </c>
      <c r="AB928" s="77" t="str">
        <f t="shared" si="119"/>
        <v/>
      </c>
      <c r="AC928" s="77" t="str">
        <f>IFERROR(VLOOKUP(IF($P928="","",MONTH($I928)),List!$I:$J,2,0),"")</f>
        <v/>
      </c>
      <c r="AD928" s="77" t="str">
        <f>IFERROR(VLOOKUP(F928,List!$D:$E,2,0),"")</f>
        <v/>
      </c>
      <c r="AE928" s="78">
        <f t="shared" si="134"/>
        <v>0</v>
      </c>
      <c r="AF928" s="77" t="str">
        <f t="shared" si="139"/>
        <v/>
      </c>
      <c r="AG928" s="77" t="str">
        <f t="shared" si="135"/>
        <v/>
      </c>
    </row>
    <row r="929" spans="1:33" s="72" customFormat="1" ht="15.75" x14ac:dyDescent="0.2">
      <c r="A929" s="67"/>
      <c r="B929" s="76">
        <f>COUNTIF($F$6:$F929,$F929)</f>
        <v>0</v>
      </c>
      <c r="C929" s="76" t="str">
        <f t="shared" si="118"/>
        <v>0</v>
      </c>
      <c r="D929" s="76">
        <f>COUNTIF($H$6:$H929,$H929)</f>
        <v>0</v>
      </c>
      <c r="E929" s="76" t="str">
        <f t="shared" si="123"/>
        <v>0</v>
      </c>
      <c r="F929" s="2"/>
      <c r="G929" s="22"/>
      <c r="H929" s="2"/>
      <c r="I929" s="3"/>
      <c r="J929" s="2"/>
      <c r="K929" s="2"/>
      <c r="L929" s="4"/>
      <c r="M929" s="4"/>
      <c r="N929" s="4"/>
      <c r="O929" s="2"/>
      <c r="P929" s="2"/>
      <c r="Q929" s="4"/>
      <c r="R929" s="102"/>
      <c r="S929" s="102"/>
      <c r="T929" s="3"/>
      <c r="U929" s="3"/>
      <c r="V929" s="3"/>
      <c r="W929" s="3"/>
      <c r="X929" s="80" t="str">
        <f t="shared" si="136"/>
        <v/>
      </c>
      <c r="Y929" s="80" t="str">
        <f t="shared" si="137"/>
        <v/>
      </c>
      <c r="Z929" s="2"/>
      <c r="AA929" s="77" t="str">
        <f t="shared" si="138"/>
        <v/>
      </c>
      <c r="AB929" s="77" t="str">
        <f t="shared" si="119"/>
        <v/>
      </c>
      <c r="AC929" s="77" t="str">
        <f>IFERROR(VLOOKUP(IF($P929="","",MONTH($I929)),List!$I:$J,2,0),"")</f>
        <v/>
      </c>
      <c r="AD929" s="77" t="str">
        <f>IFERROR(VLOOKUP(F929,List!$D:$E,2,0),"")</f>
        <v/>
      </c>
      <c r="AE929" s="78">
        <f t="shared" si="134"/>
        <v>0</v>
      </c>
      <c r="AF929" s="77" t="str">
        <f t="shared" si="139"/>
        <v/>
      </c>
      <c r="AG929" s="77" t="str">
        <f t="shared" si="135"/>
        <v/>
      </c>
    </row>
    <row r="930" spans="1:33" s="72" customFormat="1" ht="15.75" x14ac:dyDescent="0.2">
      <c r="A930" s="67"/>
      <c r="B930" s="76">
        <f>COUNTIF($F$6:$F930,$F930)</f>
        <v>0</v>
      </c>
      <c r="C930" s="76" t="str">
        <f t="shared" si="118"/>
        <v>0</v>
      </c>
      <c r="D930" s="76">
        <f>COUNTIF($H$6:$H930,$H930)</f>
        <v>0</v>
      </c>
      <c r="E930" s="76" t="str">
        <f t="shared" si="123"/>
        <v>0</v>
      </c>
      <c r="F930" s="2"/>
      <c r="G930" s="22"/>
      <c r="H930" s="2"/>
      <c r="I930" s="3"/>
      <c r="J930" s="2"/>
      <c r="K930" s="2"/>
      <c r="L930" s="4"/>
      <c r="M930" s="4"/>
      <c r="N930" s="4"/>
      <c r="O930" s="2"/>
      <c r="P930" s="2"/>
      <c r="Q930" s="4"/>
      <c r="R930" s="102"/>
      <c r="S930" s="102"/>
      <c r="T930" s="3"/>
      <c r="U930" s="3"/>
      <c r="V930" s="3"/>
      <c r="W930" s="3"/>
      <c r="X930" s="80" t="str">
        <f t="shared" si="136"/>
        <v/>
      </c>
      <c r="Y930" s="80" t="str">
        <f t="shared" si="137"/>
        <v/>
      </c>
      <c r="Z930" s="2"/>
      <c r="AA930" s="77" t="str">
        <f t="shared" si="138"/>
        <v/>
      </c>
      <c r="AB930" s="77" t="str">
        <f t="shared" si="119"/>
        <v/>
      </c>
      <c r="AC930" s="77" t="str">
        <f>IFERROR(VLOOKUP(IF($P930="","",MONTH($I930)),List!$I:$J,2,0),"")</f>
        <v/>
      </c>
      <c r="AD930" s="77" t="str">
        <f>IFERROR(VLOOKUP(F930,List!$D:$E,2,0),"")</f>
        <v/>
      </c>
      <c r="AE930" s="78">
        <f t="shared" si="134"/>
        <v>0</v>
      </c>
      <c r="AF930" s="77" t="str">
        <f t="shared" si="139"/>
        <v/>
      </c>
      <c r="AG930" s="77" t="str">
        <f t="shared" si="135"/>
        <v/>
      </c>
    </row>
    <row r="931" spans="1:33" s="72" customFormat="1" ht="15.75" x14ac:dyDescent="0.2">
      <c r="A931" s="67"/>
      <c r="B931" s="76">
        <f>COUNTIF($F$6:$F931,$F931)</f>
        <v>0</v>
      </c>
      <c r="C931" s="76" t="str">
        <f t="shared" si="118"/>
        <v>0</v>
      </c>
      <c r="D931" s="76">
        <f>COUNTIF($H$6:$H931,$H931)</f>
        <v>0</v>
      </c>
      <c r="E931" s="76" t="str">
        <f t="shared" si="123"/>
        <v>0</v>
      </c>
      <c r="F931" s="2"/>
      <c r="G931" s="22"/>
      <c r="H931" s="2"/>
      <c r="I931" s="3"/>
      <c r="J931" s="2"/>
      <c r="K931" s="2"/>
      <c r="L931" s="4"/>
      <c r="M931" s="4"/>
      <c r="N931" s="4"/>
      <c r="O931" s="2"/>
      <c r="P931" s="2"/>
      <c r="Q931" s="4"/>
      <c r="R931" s="102"/>
      <c r="S931" s="102"/>
      <c r="T931" s="3"/>
      <c r="U931" s="3"/>
      <c r="V931" s="3"/>
      <c r="W931" s="3"/>
      <c r="X931" s="80" t="str">
        <f t="shared" si="136"/>
        <v/>
      </c>
      <c r="Y931" s="80" t="str">
        <f t="shared" si="137"/>
        <v/>
      </c>
      <c r="Z931" s="2"/>
      <c r="AA931" s="77" t="str">
        <f t="shared" si="138"/>
        <v/>
      </c>
      <c r="AB931" s="77" t="str">
        <f t="shared" si="119"/>
        <v/>
      </c>
      <c r="AC931" s="77" t="str">
        <f>IFERROR(VLOOKUP(IF($P931="","",MONTH($I931)),List!$I:$J,2,0),"")</f>
        <v/>
      </c>
      <c r="AD931" s="77" t="str">
        <f>IFERROR(VLOOKUP(F931,List!$D:$E,2,0),"")</f>
        <v/>
      </c>
      <c r="AE931" s="78">
        <f t="shared" si="134"/>
        <v>0</v>
      </c>
      <c r="AF931" s="77" t="str">
        <f t="shared" si="139"/>
        <v/>
      </c>
      <c r="AG931" s="77" t="str">
        <f t="shared" si="135"/>
        <v/>
      </c>
    </row>
    <row r="932" spans="1:33" s="72" customFormat="1" ht="15.75" x14ac:dyDescent="0.2">
      <c r="A932" s="67"/>
      <c r="B932" s="76">
        <f>COUNTIF($F$6:$F932,$F932)</f>
        <v>0</v>
      </c>
      <c r="C932" s="76" t="str">
        <f t="shared" si="118"/>
        <v>0</v>
      </c>
      <c r="D932" s="76">
        <f>COUNTIF($H$6:$H932,$H932)</f>
        <v>0</v>
      </c>
      <c r="E932" s="76" t="str">
        <f t="shared" si="123"/>
        <v>0</v>
      </c>
      <c r="F932" s="2"/>
      <c r="G932" s="22"/>
      <c r="H932" s="2"/>
      <c r="I932" s="3"/>
      <c r="J932" s="2"/>
      <c r="K932" s="2"/>
      <c r="L932" s="4"/>
      <c r="M932" s="4"/>
      <c r="N932" s="4"/>
      <c r="O932" s="2"/>
      <c r="P932" s="2"/>
      <c r="Q932" s="4"/>
      <c r="R932" s="102"/>
      <c r="S932" s="102"/>
      <c r="T932" s="3"/>
      <c r="U932" s="3"/>
      <c r="V932" s="3"/>
      <c r="W932" s="3"/>
      <c r="X932" s="80" t="str">
        <f t="shared" si="136"/>
        <v/>
      </c>
      <c r="Y932" s="80" t="str">
        <f t="shared" si="137"/>
        <v/>
      </c>
      <c r="Z932" s="2"/>
      <c r="AA932" s="77" t="str">
        <f t="shared" si="138"/>
        <v/>
      </c>
      <c r="AB932" s="77" t="str">
        <f t="shared" si="119"/>
        <v/>
      </c>
      <c r="AC932" s="77" t="str">
        <f>IFERROR(VLOOKUP(IF($P932="","",MONTH($I932)),List!$I:$J,2,0),"")</f>
        <v/>
      </c>
      <c r="AD932" s="77" t="str">
        <f>IFERROR(VLOOKUP(F932,List!$D:$E,2,0),"")</f>
        <v/>
      </c>
      <c r="AE932" s="78">
        <f t="shared" si="134"/>
        <v>0</v>
      </c>
      <c r="AF932" s="77" t="str">
        <f t="shared" si="139"/>
        <v/>
      </c>
      <c r="AG932" s="77" t="str">
        <f t="shared" si="135"/>
        <v/>
      </c>
    </row>
    <row r="933" spans="1:33" s="72" customFormat="1" ht="15.75" x14ac:dyDescent="0.2">
      <c r="A933" s="67"/>
      <c r="B933" s="76">
        <f>COUNTIF($F$6:$F933,$F933)</f>
        <v>0</v>
      </c>
      <c r="C933" s="76" t="str">
        <f t="shared" si="118"/>
        <v>0</v>
      </c>
      <c r="D933" s="76">
        <f>COUNTIF($H$6:$H933,$H933)</f>
        <v>0</v>
      </c>
      <c r="E933" s="76" t="str">
        <f t="shared" si="123"/>
        <v>0</v>
      </c>
      <c r="F933" s="2"/>
      <c r="G933" s="22"/>
      <c r="H933" s="2"/>
      <c r="I933" s="3"/>
      <c r="J933" s="2"/>
      <c r="K933" s="2"/>
      <c r="L933" s="4"/>
      <c r="M933" s="4"/>
      <c r="N933" s="4"/>
      <c r="O933" s="2"/>
      <c r="P933" s="2"/>
      <c r="Q933" s="4"/>
      <c r="R933" s="102"/>
      <c r="S933" s="102"/>
      <c r="T933" s="3"/>
      <c r="U933" s="3"/>
      <c r="V933" s="3"/>
      <c r="W933" s="3"/>
      <c r="X933" s="80" t="str">
        <f t="shared" si="136"/>
        <v/>
      </c>
      <c r="Y933" s="80" t="str">
        <f t="shared" si="137"/>
        <v/>
      </c>
      <c r="Z933" s="2"/>
      <c r="AA933" s="77" t="str">
        <f t="shared" si="138"/>
        <v/>
      </c>
      <c r="AB933" s="77" t="str">
        <f t="shared" si="119"/>
        <v/>
      </c>
      <c r="AC933" s="77" t="str">
        <f>IFERROR(VLOOKUP(IF($P933="","",MONTH($I933)),List!$I:$J,2,0),"")</f>
        <v/>
      </c>
      <c r="AD933" s="77" t="str">
        <f>IFERROR(VLOOKUP(F933,List!$D:$E,2,0),"")</f>
        <v/>
      </c>
      <c r="AE933" s="78">
        <f t="shared" si="134"/>
        <v>0</v>
      </c>
      <c r="AF933" s="77" t="str">
        <f t="shared" si="139"/>
        <v/>
      </c>
      <c r="AG933" s="77" t="str">
        <f t="shared" si="135"/>
        <v/>
      </c>
    </row>
    <row r="934" spans="1:33" s="72" customFormat="1" ht="15.75" x14ac:dyDescent="0.2">
      <c r="A934" s="67"/>
      <c r="B934" s="76">
        <f>COUNTIF($F$6:$F934,$F934)</f>
        <v>0</v>
      </c>
      <c r="C934" s="76" t="str">
        <f t="shared" si="118"/>
        <v>0</v>
      </c>
      <c r="D934" s="76">
        <f>COUNTIF($H$6:$H934,$H934)</f>
        <v>0</v>
      </c>
      <c r="E934" s="76" t="str">
        <f t="shared" si="123"/>
        <v>0</v>
      </c>
      <c r="F934" s="2"/>
      <c r="G934" s="22"/>
      <c r="H934" s="2"/>
      <c r="I934" s="3"/>
      <c r="J934" s="2"/>
      <c r="K934" s="2"/>
      <c r="L934" s="4"/>
      <c r="M934" s="4"/>
      <c r="N934" s="4"/>
      <c r="O934" s="2"/>
      <c r="P934" s="2"/>
      <c r="Q934" s="4"/>
      <c r="R934" s="102"/>
      <c r="S934" s="102"/>
      <c r="T934" s="3"/>
      <c r="U934" s="3"/>
      <c r="V934" s="3"/>
      <c r="W934" s="3"/>
      <c r="X934" s="80" t="str">
        <f t="shared" si="136"/>
        <v/>
      </c>
      <c r="Y934" s="80" t="str">
        <f t="shared" si="137"/>
        <v/>
      </c>
      <c r="Z934" s="2"/>
      <c r="AA934" s="77" t="str">
        <f t="shared" si="138"/>
        <v/>
      </c>
      <c r="AB934" s="77" t="str">
        <f t="shared" si="119"/>
        <v/>
      </c>
      <c r="AC934" s="77" t="str">
        <f>IFERROR(VLOOKUP(IF($P934="","",MONTH($I934)),List!$I:$J,2,0),"")</f>
        <v/>
      </c>
      <c r="AD934" s="77" t="str">
        <f>IFERROR(VLOOKUP(F934,List!$D:$E,2,0),"")</f>
        <v/>
      </c>
      <c r="AE934" s="78">
        <f t="shared" si="134"/>
        <v>0</v>
      </c>
      <c r="AF934" s="77" t="str">
        <f t="shared" si="139"/>
        <v/>
      </c>
      <c r="AG934" s="77" t="str">
        <f t="shared" si="135"/>
        <v/>
      </c>
    </row>
    <row r="935" spans="1:33" s="72" customFormat="1" ht="15.75" x14ac:dyDescent="0.2">
      <c r="A935" s="67"/>
      <c r="B935" s="76">
        <f>COUNTIF($F$6:$F935,$F935)</f>
        <v>0</v>
      </c>
      <c r="C935" s="76" t="str">
        <f t="shared" si="118"/>
        <v>0</v>
      </c>
      <c r="D935" s="76">
        <f>COUNTIF($H$6:$H935,$H935)</f>
        <v>0</v>
      </c>
      <c r="E935" s="76" t="str">
        <f t="shared" si="123"/>
        <v>0</v>
      </c>
      <c r="F935" s="2"/>
      <c r="G935" s="22"/>
      <c r="H935" s="2"/>
      <c r="I935" s="3"/>
      <c r="J935" s="2"/>
      <c r="K935" s="2"/>
      <c r="L935" s="4"/>
      <c r="M935" s="4"/>
      <c r="N935" s="4"/>
      <c r="O935" s="2"/>
      <c r="P935" s="2"/>
      <c r="Q935" s="4"/>
      <c r="R935" s="102"/>
      <c r="S935" s="102"/>
      <c r="T935" s="3"/>
      <c r="U935" s="3"/>
      <c r="V935" s="3"/>
      <c r="W935" s="3"/>
      <c r="X935" s="80" t="str">
        <f t="shared" si="136"/>
        <v/>
      </c>
      <c r="Y935" s="80" t="str">
        <f t="shared" si="137"/>
        <v/>
      </c>
      <c r="Z935" s="2"/>
      <c r="AA935" s="77" t="str">
        <f t="shared" si="138"/>
        <v/>
      </c>
      <c r="AB935" s="77" t="str">
        <f t="shared" si="119"/>
        <v/>
      </c>
      <c r="AC935" s="77" t="str">
        <f>IFERROR(VLOOKUP(IF($P935="","",MONTH($I935)),List!$I:$J,2,0),"")</f>
        <v/>
      </c>
      <c r="AD935" s="77" t="str">
        <f>IFERROR(VLOOKUP(F935,List!$D:$E,2,0),"")</f>
        <v/>
      </c>
      <c r="AE935" s="78">
        <f t="shared" si="134"/>
        <v>0</v>
      </c>
      <c r="AF935" s="77" t="str">
        <f t="shared" si="139"/>
        <v/>
      </c>
      <c r="AG935" s="77" t="str">
        <f t="shared" si="135"/>
        <v/>
      </c>
    </row>
    <row r="936" spans="1:33" s="72" customFormat="1" ht="15.75" x14ac:dyDescent="0.2">
      <c r="A936" s="67"/>
      <c r="B936" s="76">
        <f>COUNTIF($F$6:$F936,$F936)</f>
        <v>0</v>
      </c>
      <c r="C936" s="76" t="str">
        <f t="shared" si="118"/>
        <v>0</v>
      </c>
      <c r="D936" s="76">
        <f>COUNTIF($H$6:$H936,$H936)</f>
        <v>0</v>
      </c>
      <c r="E936" s="76" t="str">
        <f t="shared" si="123"/>
        <v>0</v>
      </c>
      <c r="F936" s="2"/>
      <c r="G936" s="22"/>
      <c r="H936" s="2"/>
      <c r="I936" s="3"/>
      <c r="J936" s="2"/>
      <c r="K936" s="2"/>
      <c r="L936" s="4"/>
      <c r="M936" s="4"/>
      <c r="N936" s="4"/>
      <c r="O936" s="2"/>
      <c r="P936" s="2"/>
      <c r="Q936" s="4"/>
      <c r="R936" s="102"/>
      <c r="S936" s="102"/>
      <c r="T936" s="3"/>
      <c r="U936" s="3"/>
      <c r="V936" s="3"/>
      <c r="W936" s="3"/>
      <c r="X936" s="80" t="str">
        <f t="shared" si="136"/>
        <v/>
      </c>
      <c r="Y936" s="80" t="str">
        <f t="shared" si="137"/>
        <v/>
      </c>
      <c r="Z936" s="2"/>
      <c r="AA936" s="77" t="str">
        <f t="shared" si="138"/>
        <v/>
      </c>
      <c r="AB936" s="77" t="str">
        <f t="shared" si="119"/>
        <v/>
      </c>
      <c r="AC936" s="77" t="str">
        <f>IFERROR(VLOOKUP(IF($P936="","",MONTH($I936)),List!$I:$J,2,0),"")</f>
        <v/>
      </c>
      <c r="AD936" s="77" t="str">
        <f>IFERROR(VLOOKUP(F936,List!$D:$E,2,0),"")</f>
        <v/>
      </c>
      <c r="AE936" s="78">
        <f t="shared" si="134"/>
        <v>0</v>
      </c>
      <c r="AF936" s="77" t="str">
        <f t="shared" si="121"/>
        <v/>
      </c>
      <c r="AG936" s="77" t="str">
        <f t="shared" si="135"/>
        <v/>
      </c>
    </row>
    <row r="937" spans="1:33" s="72" customFormat="1" ht="15.75" x14ac:dyDescent="0.2">
      <c r="A937" s="67"/>
      <c r="B937" s="76">
        <f>COUNTIF($F$6:$F937,$F937)</f>
        <v>0</v>
      </c>
      <c r="C937" s="76" t="str">
        <f t="shared" si="118"/>
        <v>0</v>
      </c>
      <c r="D937" s="76">
        <f>COUNTIF($H$6:$H937,$H937)</f>
        <v>0</v>
      </c>
      <c r="E937" s="76" t="str">
        <f t="shared" si="123"/>
        <v>0</v>
      </c>
      <c r="F937" s="2"/>
      <c r="G937" s="22"/>
      <c r="H937" s="2"/>
      <c r="I937" s="3"/>
      <c r="J937" s="2"/>
      <c r="K937" s="2"/>
      <c r="L937" s="4"/>
      <c r="M937" s="4"/>
      <c r="N937" s="4"/>
      <c r="O937" s="2"/>
      <c r="P937" s="2"/>
      <c r="Q937" s="4"/>
      <c r="R937" s="102"/>
      <c r="S937" s="102"/>
      <c r="T937" s="3"/>
      <c r="U937" s="3"/>
      <c r="V937" s="3"/>
      <c r="W937" s="3"/>
      <c r="X937" s="80" t="str">
        <f t="shared" si="136"/>
        <v/>
      </c>
      <c r="Y937" s="80" t="str">
        <f t="shared" si="137"/>
        <v/>
      </c>
      <c r="Z937" s="2"/>
      <c r="AA937" s="77" t="str">
        <f t="shared" si="138"/>
        <v/>
      </c>
      <c r="AB937" s="77" t="str">
        <f t="shared" si="119"/>
        <v/>
      </c>
      <c r="AC937" s="77" t="str">
        <f>IFERROR(VLOOKUP(IF($P937="","",MONTH($I937)),List!$I:$J,2,0),"")</f>
        <v/>
      </c>
      <c r="AD937" s="77" t="str">
        <f>IFERROR(VLOOKUP(F937,List!$D:$E,2,0),"")</f>
        <v/>
      </c>
      <c r="AE937" s="78">
        <f t="shared" si="134"/>
        <v>0</v>
      </c>
      <c r="AF937" s="77" t="str">
        <f t="shared" si="121"/>
        <v/>
      </c>
      <c r="AG937" s="77" t="str">
        <f t="shared" si="135"/>
        <v/>
      </c>
    </row>
    <row r="938" spans="1:33" s="72" customFormat="1" ht="15.75" x14ac:dyDescent="0.2">
      <c r="A938" s="67"/>
      <c r="B938" s="76">
        <f>COUNTIF($F$6:$F938,$F938)</f>
        <v>0</v>
      </c>
      <c r="C938" s="76" t="str">
        <f t="shared" si="118"/>
        <v>0</v>
      </c>
      <c r="D938" s="76">
        <f>COUNTIF($H$6:$H938,$H938)</f>
        <v>0</v>
      </c>
      <c r="E938" s="76" t="str">
        <f t="shared" si="123"/>
        <v>0</v>
      </c>
      <c r="F938" s="2"/>
      <c r="G938" s="22"/>
      <c r="H938" s="2"/>
      <c r="I938" s="3"/>
      <c r="J938" s="2"/>
      <c r="K938" s="2"/>
      <c r="L938" s="4"/>
      <c r="M938" s="4"/>
      <c r="N938" s="4"/>
      <c r="O938" s="2"/>
      <c r="P938" s="2"/>
      <c r="Q938" s="4"/>
      <c r="R938" s="102"/>
      <c r="S938" s="102"/>
      <c r="T938" s="3"/>
      <c r="U938" s="3"/>
      <c r="V938" s="3"/>
      <c r="W938" s="3"/>
      <c r="X938" s="80" t="str">
        <f t="shared" si="136"/>
        <v/>
      </c>
      <c r="Y938" s="80" t="str">
        <f t="shared" si="137"/>
        <v/>
      </c>
      <c r="Z938" s="2"/>
      <c r="AA938" s="77" t="str">
        <f t="shared" si="138"/>
        <v/>
      </c>
      <c r="AB938" s="77" t="str">
        <f t="shared" si="119"/>
        <v/>
      </c>
      <c r="AC938" s="77" t="str">
        <f>IFERROR(VLOOKUP(IF($P938="","",MONTH($I938)),List!$I:$J,2,0),"")</f>
        <v/>
      </c>
      <c r="AD938" s="77" t="str">
        <f>IFERROR(VLOOKUP(F938,List!$D:$E,2,0),"")</f>
        <v/>
      </c>
      <c r="AE938" s="78">
        <f t="shared" si="134"/>
        <v>0</v>
      </c>
      <c r="AF938" s="77" t="str">
        <f t="shared" si="121"/>
        <v/>
      </c>
      <c r="AG938" s="77" t="str">
        <f t="shared" si="135"/>
        <v/>
      </c>
    </row>
    <row r="939" spans="1:33" s="72" customFormat="1" ht="15.75" x14ac:dyDescent="0.2">
      <c r="A939" s="67"/>
      <c r="B939" s="76">
        <f>COUNTIF($F$6:$F939,$F939)</f>
        <v>0</v>
      </c>
      <c r="C939" s="76" t="str">
        <f t="shared" si="118"/>
        <v>0</v>
      </c>
      <c r="D939" s="76">
        <f>COUNTIF($H$6:$H939,$H939)</f>
        <v>0</v>
      </c>
      <c r="E939" s="76" t="str">
        <f t="shared" si="123"/>
        <v>0</v>
      </c>
      <c r="F939" s="2"/>
      <c r="G939" s="22"/>
      <c r="H939" s="2"/>
      <c r="I939" s="3"/>
      <c r="J939" s="2"/>
      <c r="K939" s="2"/>
      <c r="L939" s="4"/>
      <c r="M939" s="4"/>
      <c r="N939" s="4"/>
      <c r="O939" s="2"/>
      <c r="P939" s="2"/>
      <c r="Q939" s="4"/>
      <c r="R939" s="102"/>
      <c r="S939" s="102"/>
      <c r="T939" s="3"/>
      <c r="U939" s="3"/>
      <c r="V939" s="3"/>
      <c r="W939" s="3"/>
      <c r="X939" s="80" t="str">
        <f t="shared" si="136"/>
        <v/>
      </c>
      <c r="Y939" s="80" t="str">
        <f t="shared" si="137"/>
        <v/>
      </c>
      <c r="Z939" s="2"/>
      <c r="AA939" s="77" t="str">
        <f t="shared" si="138"/>
        <v/>
      </c>
      <c r="AB939" s="77" t="str">
        <f t="shared" si="119"/>
        <v/>
      </c>
      <c r="AC939" s="77" t="str">
        <f>IFERROR(VLOOKUP(IF($P939="","",MONTH($I939)),List!$I:$J,2,0),"")</f>
        <v/>
      </c>
      <c r="AD939" s="77" t="str">
        <f>IFERROR(VLOOKUP(F939,List!$D:$E,2,0),"")</f>
        <v/>
      </c>
      <c r="AE939" s="78">
        <f t="shared" si="134"/>
        <v>0</v>
      </c>
      <c r="AF939" s="77" t="str">
        <f t="shared" si="121"/>
        <v/>
      </c>
      <c r="AG939" s="77" t="str">
        <f t="shared" si="135"/>
        <v/>
      </c>
    </row>
    <row r="940" spans="1:33" s="72" customFormat="1" ht="15.75" x14ac:dyDescent="0.2">
      <c r="A940" s="67"/>
      <c r="B940" s="76">
        <f>COUNTIF($F$6:$F940,$F940)</f>
        <v>0</v>
      </c>
      <c r="C940" s="76" t="str">
        <f t="shared" si="118"/>
        <v>0</v>
      </c>
      <c r="D940" s="76">
        <f>COUNTIF($H$6:$H940,$H940)</f>
        <v>0</v>
      </c>
      <c r="E940" s="76" t="str">
        <f t="shared" si="123"/>
        <v>0</v>
      </c>
      <c r="F940" s="2"/>
      <c r="G940" s="22"/>
      <c r="H940" s="2"/>
      <c r="I940" s="3"/>
      <c r="J940" s="2"/>
      <c r="K940" s="2"/>
      <c r="L940" s="4"/>
      <c r="M940" s="4"/>
      <c r="N940" s="4"/>
      <c r="O940" s="2"/>
      <c r="P940" s="2"/>
      <c r="Q940" s="4"/>
      <c r="R940" s="102"/>
      <c r="S940" s="102"/>
      <c r="T940" s="3"/>
      <c r="U940" s="3"/>
      <c r="V940" s="3"/>
      <c r="W940" s="3"/>
      <c r="X940" s="80" t="str">
        <f t="shared" si="136"/>
        <v/>
      </c>
      <c r="Y940" s="80" t="str">
        <f t="shared" si="137"/>
        <v/>
      </c>
      <c r="Z940" s="2"/>
      <c r="AA940" s="77" t="str">
        <f t="shared" si="138"/>
        <v/>
      </c>
      <c r="AB940" s="77" t="str">
        <f t="shared" si="119"/>
        <v/>
      </c>
      <c r="AC940" s="77" t="str">
        <f>IFERROR(VLOOKUP(IF($P940="","",MONTH($I940)),List!$I:$J,2,0),"")</f>
        <v/>
      </c>
      <c r="AD940" s="77" t="str">
        <f>IFERROR(VLOOKUP(F940,List!$D:$E,2,0),"")</f>
        <v/>
      </c>
      <c r="AE940" s="78">
        <f t="shared" si="134"/>
        <v>0</v>
      </c>
      <c r="AF940" s="77" t="str">
        <f t="shared" si="121"/>
        <v/>
      </c>
      <c r="AG940" s="77" t="str">
        <f t="shared" si="135"/>
        <v/>
      </c>
    </row>
    <row r="941" spans="1:33" s="72" customFormat="1" ht="15.75" x14ac:dyDescent="0.2">
      <c r="A941" s="67"/>
      <c r="B941" s="76">
        <f>COUNTIF($F$6:$F941,$F941)</f>
        <v>0</v>
      </c>
      <c r="C941" s="76" t="str">
        <f t="shared" si="118"/>
        <v>0</v>
      </c>
      <c r="D941" s="76">
        <f>COUNTIF($H$6:$H941,$H941)</f>
        <v>0</v>
      </c>
      <c r="E941" s="76" t="str">
        <f t="shared" si="123"/>
        <v>0</v>
      </c>
      <c r="F941" s="2"/>
      <c r="G941" s="22"/>
      <c r="H941" s="2"/>
      <c r="I941" s="3"/>
      <c r="J941" s="2"/>
      <c r="K941" s="2"/>
      <c r="L941" s="4"/>
      <c r="M941" s="4"/>
      <c r="N941" s="4"/>
      <c r="O941" s="2"/>
      <c r="P941" s="2"/>
      <c r="Q941" s="4"/>
      <c r="R941" s="102"/>
      <c r="S941" s="102"/>
      <c r="T941" s="3"/>
      <c r="U941" s="3"/>
      <c r="V941" s="3"/>
      <c r="W941" s="3"/>
      <c r="X941" s="80" t="str">
        <f t="shared" si="136"/>
        <v/>
      </c>
      <c r="Y941" s="80" t="str">
        <f t="shared" si="137"/>
        <v/>
      </c>
      <c r="Z941" s="2"/>
      <c r="AA941" s="77" t="str">
        <f t="shared" si="138"/>
        <v/>
      </c>
      <c r="AB941" s="77" t="str">
        <f t="shared" si="119"/>
        <v/>
      </c>
      <c r="AC941" s="77" t="str">
        <f>IFERROR(VLOOKUP(IF($P941="","",MONTH($I941)),List!$I:$J,2,0),"")</f>
        <v/>
      </c>
      <c r="AD941" s="77" t="str">
        <f>IFERROR(VLOOKUP(F941,List!$D:$E,2,0),"")</f>
        <v/>
      </c>
      <c r="AE941" s="78">
        <f t="shared" si="134"/>
        <v>0</v>
      </c>
      <c r="AF941" s="77" t="str">
        <f t="shared" si="121"/>
        <v/>
      </c>
      <c r="AG941" s="77" t="str">
        <f t="shared" si="135"/>
        <v/>
      </c>
    </row>
    <row r="942" spans="1:33" s="72" customFormat="1" ht="15.75" x14ac:dyDescent="0.2">
      <c r="A942" s="67"/>
      <c r="B942" s="76">
        <f>COUNTIF($F$6:$F942,$F942)</f>
        <v>0</v>
      </c>
      <c r="C942" s="76" t="str">
        <f t="shared" si="118"/>
        <v>0</v>
      </c>
      <c r="D942" s="76">
        <f>COUNTIF($H$6:$H942,$H942)</f>
        <v>0</v>
      </c>
      <c r="E942" s="76" t="str">
        <f t="shared" si="123"/>
        <v>0</v>
      </c>
      <c r="F942" s="2"/>
      <c r="G942" s="22"/>
      <c r="H942" s="2"/>
      <c r="I942" s="3"/>
      <c r="J942" s="2"/>
      <c r="K942" s="2"/>
      <c r="L942" s="4"/>
      <c r="M942" s="4"/>
      <c r="N942" s="4"/>
      <c r="O942" s="2"/>
      <c r="P942" s="2"/>
      <c r="Q942" s="4"/>
      <c r="R942" s="102"/>
      <c r="S942" s="102"/>
      <c r="T942" s="3"/>
      <c r="U942" s="3"/>
      <c r="V942" s="3"/>
      <c r="W942" s="3"/>
      <c r="X942" s="80" t="str">
        <f t="shared" si="136"/>
        <v/>
      </c>
      <c r="Y942" s="80" t="str">
        <f t="shared" si="137"/>
        <v/>
      </c>
      <c r="Z942" s="2"/>
      <c r="AA942" s="77" t="str">
        <f t="shared" si="138"/>
        <v/>
      </c>
      <c r="AB942" s="77" t="str">
        <f t="shared" si="119"/>
        <v/>
      </c>
      <c r="AC942" s="77" t="str">
        <f>IFERROR(VLOOKUP(IF($P942="","",MONTH($I942)),List!$I:$J,2,0),"")</f>
        <v/>
      </c>
      <c r="AD942" s="77" t="str">
        <f>IFERROR(VLOOKUP(F942,List!$D:$E,2,0),"")</f>
        <v/>
      </c>
      <c r="AE942" s="78">
        <f t="shared" si="134"/>
        <v>0</v>
      </c>
      <c r="AF942" s="77" t="str">
        <f t="shared" si="121"/>
        <v/>
      </c>
      <c r="AG942" s="77" t="str">
        <f t="shared" si="135"/>
        <v/>
      </c>
    </row>
    <row r="943" spans="1:33" s="72" customFormat="1" ht="15.75" x14ac:dyDescent="0.2">
      <c r="A943" s="67"/>
      <c r="B943" s="76">
        <f>COUNTIF($F$6:$F943,$F943)</f>
        <v>0</v>
      </c>
      <c r="C943" s="76" t="str">
        <f t="shared" si="118"/>
        <v>0</v>
      </c>
      <c r="D943" s="76">
        <f>COUNTIF($H$6:$H943,$H943)</f>
        <v>0</v>
      </c>
      <c r="E943" s="76" t="str">
        <f t="shared" si="123"/>
        <v>0</v>
      </c>
      <c r="F943" s="2"/>
      <c r="G943" s="22"/>
      <c r="H943" s="2"/>
      <c r="I943" s="3"/>
      <c r="J943" s="2"/>
      <c r="K943" s="2"/>
      <c r="L943" s="4"/>
      <c r="M943" s="4"/>
      <c r="N943" s="4"/>
      <c r="O943" s="2"/>
      <c r="P943" s="2"/>
      <c r="Q943" s="4"/>
      <c r="R943" s="102"/>
      <c r="S943" s="102"/>
      <c r="T943" s="3"/>
      <c r="U943" s="3"/>
      <c r="V943" s="3"/>
      <c r="W943" s="3"/>
      <c r="X943" s="80" t="str">
        <f t="shared" si="136"/>
        <v/>
      </c>
      <c r="Y943" s="80" t="str">
        <f t="shared" si="137"/>
        <v/>
      </c>
      <c r="Z943" s="2"/>
      <c r="AA943" s="77" t="str">
        <f t="shared" si="138"/>
        <v/>
      </c>
      <c r="AB943" s="77" t="str">
        <f t="shared" si="119"/>
        <v/>
      </c>
      <c r="AC943" s="77" t="str">
        <f>IFERROR(VLOOKUP(IF($P943="","",MONTH($I943)),List!$I:$J,2,0),"")</f>
        <v/>
      </c>
      <c r="AD943" s="77" t="str">
        <f>IFERROR(VLOOKUP(F943,List!$D:$E,2,0),"")</f>
        <v/>
      </c>
      <c r="AE943" s="78">
        <f t="shared" si="134"/>
        <v>0</v>
      </c>
      <c r="AF943" s="77" t="str">
        <f t="shared" si="121"/>
        <v/>
      </c>
      <c r="AG943" s="77" t="str">
        <f t="shared" si="135"/>
        <v/>
      </c>
    </row>
    <row r="944" spans="1:33" s="72" customFormat="1" ht="15.75" x14ac:dyDescent="0.2">
      <c r="A944" s="67"/>
      <c r="B944" s="76">
        <f>COUNTIF($F$6:$F944,$F944)</f>
        <v>0</v>
      </c>
      <c r="C944" s="76" t="str">
        <f t="shared" si="118"/>
        <v>0</v>
      </c>
      <c r="D944" s="76">
        <f>COUNTIF($H$6:$H944,$H944)</f>
        <v>0</v>
      </c>
      <c r="E944" s="76" t="str">
        <f t="shared" si="123"/>
        <v>0</v>
      </c>
      <c r="F944" s="2"/>
      <c r="G944" s="22"/>
      <c r="H944" s="2"/>
      <c r="I944" s="3"/>
      <c r="J944" s="2"/>
      <c r="K944" s="2"/>
      <c r="L944" s="4"/>
      <c r="M944" s="4"/>
      <c r="N944" s="4"/>
      <c r="O944" s="2"/>
      <c r="P944" s="2"/>
      <c r="Q944" s="4"/>
      <c r="R944" s="102"/>
      <c r="S944" s="102"/>
      <c r="T944" s="3"/>
      <c r="U944" s="3"/>
      <c r="V944" s="3"/>
      <c r="W944" s="3"/>
      <c r="X944" s="80" t="str">
        <f t="shared" si="136"/>
        <v/>
      </c>
      <c r="Y944" s="80" t="str">
        <f t="shared" si="137"/>
        <v/>
      </c>
      <c r="Z944" s="2"/>
      <c r="AA944" s="77" t="str">
        <f t="shared" si="138"/>
        <v/>
      </c>
      <c r="AB944" s="77" t="str">
        <f t="shared" si="119"/>
        <v/>
      </c>
      <c r="AC944" s="77" t="str">
        <f>IFERROR(VLOOKUP(IF($P944="","",MONTH($I944)),List!$I:$J,2,0),"")</f>
        <v/>
      </c>
      <c r="AD944" s="77" t="str">
        <f>IFERROR(VLOOKUP(F944,List!$D:$E,2,0),"")</f>
        <v/>
      </c>
      <c r="AE944" s="78">
        <f t="shared" si="134"/>
        <v>0</v>
      </c>
      <c r="AF944" s="77" t="str">
        <f t="shared" si="121"/>
        <v/>
      </c>
      <c r="AG944" s="77" t="str">
        <f t="shared" si="135"/>
        <v/>
      </c>
    </row>
    <row r="945" spans="1:33" s="72" customFormat="1" ht="15.75" x14ac:dyDescent="0.2">
      <c r="A945" s="67"/>
      <c r="B945" s="76">
        <f>COUNTIF($F$6:$F945,$F945)</f>
        <v>0</v>
      </c>
      <c r="C945" s="76" t="str">
        <f t="shared" si="118"/>
        <v>0</v>
      </c>
      <c r="D945" s="76">
        <f>COUNTIF($H$6:$H945,$H945)</f>
        <v>0</v>
      </c>
      <c r="E945" s="76" t="str">
        <f t="shared" si="123"/>
        <v>0</v>
      </c>
      <c r="F945" s="2"/>
      <c r="G945" s="22"/>
      <c r="H945" s="2"/>
      <c r="I945" s="3"/>
      <c r="J945" s="2"/>
      <c r="K945" s="2"/>
      <c r="L945" s="4"/>
      <c r="M945" s="4"/>
      <c r="N945" s="4"/>
      <c r="O945" s="2"/>
      <c r="P945" s="2"/>
      <c r="Q945" s="4"/>
      <c r="R945" s="102"/>
      <c r="S945" s="102"/>
      <c r="T945" s="3"/>
      <c r="U945" s="3"/>
      <c r="V945" s="3"/>
      <c r="W945" s="3"/>
      <c r="X945" s="80" t="str">
        <f t="shared" si="136"/>
        <v/>
      </c>
      <c r="Y945" s="80" t="str">
        <f t="shared" si="137"/>
        <v/>
      </c>
      <c r="Z945" s="2"/>
      <c r="AA945" s="77" t="str">
        <f t="shared" si="138"/>
        <v/>
      </c>
      <c r="AB945" s="77" t="str">
        <f t="shared" si="119"/>
        <v/>
      </c>
      <c r="AC945" s="77" t="str">
        <f>IFERROR(VLOOKUP(IF($P945="","",MONTH($I945)),List!$I:$J,2,0),"")</f>
        <v/>
      </c>
      <c r="AD945" s="77" t="str">
        <f>IFERROR(VLOOKUP(F945,List!$D:$E,2,0),"")</f>
        <v/>
      </c>
      <c r="AE945" s="78">
        <f t="shared" si="134"/>
        <v>0</v>
      </c>
      <c r="AF945" s="77" t="str">
        <f t="shared" si="121"/>
        <v/>
      </c>
      <c r="AG945" s="77" t="str">
        <f t="shared" si="135"/>
        <v/>
      </c>
    </row>
    <row r="946" spans="1:33" s="72" customFormat="1" ht="15.75" x14ac:dyDescent="0.2">
      <c r="A946" s="67"/>
      <c r="B946" s="76">
        <f>COUNTIF($F$6:$F946,$F946)</f>
        <v>0</v>
      </c>
      <c r="C946" s="76" t="str">
        <f t="shared" si="118"/>
        <v>0</v>
      </c>
      <c r="D946" s="76">
        <f>COUNTIF($H$6:$H946,$H946)</f>
        <v>0</v>
      </c>
      <c r="E946" s="76" t="str">
        <f t="shared" si="123"/>
        <v>0</v>
      </c>
      <c r="F946" s="2"/>
      <c r="G946" s="22"/>
      <c r="H946" s="2"/>
      <c r="I946" s="3"/>
      <c r="J946" s="2"/>
      <c r="K946" s="2"/>
      <c r="L946" s="4"/>
      <c r="M946" s="4"/>
      <c r="N946" s="4"/>
      <c r="O946" s="2"/>
      <c r="P946" s="2"/>
      <c r="Q946" s="4"/>
      <c r="R946" s="102"/>
      <c r="S946" s="102"/>
      <c r="T946" s="3"/>
      <c r="U946" s="3"/>
      <c r="V946" s="3"/>
      <c r="W946" s="3"/>
      <c r="X946" s="80" t="str">
        <f t="shared" si="136"/>
        <v/>
      </c>
      <c r="Y946" s="80" t="str">
        <f t="shared" si="137"/>
        <v/>
      </c>
      <c r="Z946" s="2"/>
      <c r="AA946" s="77" t="str">
        <f t="shared" si="138"/>
        <v/>
      </c>
      <c r="AB946" s="77" t="str">
        <f t="shared" si="119"/>
        <v/>
      </c>
      <c r="AC946" s="77" t="str">
        <f>IFERROR(VLOOKUP(IF($P946="","",MONTH($I946)),List!$I:$J,2,0),"")</f>
        <v/>
      </c>
      <c r="AD946" s="77" t="str">
        <f>IFERROR(VLOOKUP(F946,List!$D:$E,2,0),"")</f>
        <v/>
      </c>
      <c r="AE946" s="78">
        <f t="shared" si="134"/>
        <v>0</v>
      </c>
      <c r="AF946" s="77" t="str">
        <f t="shared" si="121"/>
        <v/>
      </c>
      <c r="AG946" s="77" t="str">
        <f t="shared" si="135"/>
        <v/>
      </c>
    </row>
    <row r="947" spans="1:33" s="72" customFormat="1" ht="15.75" x14ac:dyDescent="0.2">
      <c r="A947" s="67"/>
      <c r="B947" s="76">
        <f>COUNTIF($F$6:$F947,$F947)</f>
        <v>0</v>
      </c>
      <c r="C947" s="76" t="str">
        <f t="shared" si="118"/>
        <v>0</v>
      </c>
      <c r="D947" s="76">
        <f>COUNTIF($H$6:$H947,$H947)</f>
        <v>0</v>
      </c>
      <c r="E947" s="76" t="str">
        <f t="shared" si="123"/>
        <v>0</v>
      </c>
      <c r="F947" s="2"/>
      <c r="G947" s="22"/>
      <c r="H947" s="2"/>
      <c r="I947" s="3"/>
      <c r="J947" s="2"/>
      <c r="K947" s="2"/>
      <c r="L947" s="4"/>
      <c r="M947" s="4"/>
      <c r="N947" s="4"/>
      <c r="O947" s="2"/>
      <c r="P947" s="2"/>
      <c r="Q947" s="4"/>
      <c r="R947" s="102"/>
      <c r="S947" s="102"/>
      <c r="T947" s="3"/>
      <c r="U947" s="3"/>
      <c r="V947" s="3"/>
      <c r="W947" s="3"/>
      <c r="X947" s="80" t="str">
        <f t="shared" si="136"/>
        <v/>
      </c>
      <c r="Y947" s="80" t="str">
        <f t="shared" si="137"/>
        <v/>
      </c>
      <c r="Z947" s="2"/>
      <c r="AA947" s="77" t="str">
        <f t="shared" si="138"/>
        <v/>
      </c>
      <c r="AB947" s="77" t="str">
        <f t="shared" si="119"/>
        <v/>
      </c>
      <c r="AC947" s="77" t="str">
        <f>IFERROR(VLOOKUP(IF($P947="","",MONTH($I947)),List!$I:$J,2,0),"")</f>
        <v/>
      </c>
      <c r="AD947" s="77" t="str">
        <f>IFERROR(VLOOKUP(F947,List!$D:$E,2,0),"")</f>
        <v/>
      </c>
      <c r="AE947" s="78">
        <f t="shared" si="134"/>
        <v>0</v>
      </c>
      <c r="AF947" s="77" t="str">
        <f t="shared" si="121"/>
        <v/>
      </c>
      <c r="AG947" s="77" t="str">
        <f t="shared" si="135"/>
        <v/>
      </c>
    </row>
    <row r="948" spans="1:33" s="72" customFormat="1" ht="15.75" x14ac:dyDescent="0.2">
      <c r="A948" s="67"/>
      <c r="B948" s="76">
        <f>COUNTIF($F$6:$F948,$F948)</f>
        <v>0</v>
      </c>
      <c r="C948" s="76" t="str">
        <f t="shared" si="118"/>
        <v>0</v>
      </c>
      <c r="D948" s="76">
        <f>COUNTIF($H$6:$H948,$H948)</f>
        <v>0</v>
      </c>
      <c r="E948" s="76" t="str">
        <f t="shared" si="123"/>
        <v>0</v>
      </c>
      <c r="F948" s="2"/>
      <c r="G948" s="22"/>
      <c r="H948" s="2"/>
      <c r="I948" s="3"/>
      <c r="J948" s="2"/>
      <c r="K948" s="2"/>
      <c r="L948" s="4"/>
      <c r="M948" s="4"/>
      <c r="N948" s="4"/>
      <c r="O948" s="2"/>
      <c r="P948" s="2"/>
      <c r="Q948" s="4"/>
      <c r="R948" s="102"/>
      <c r="S948" s="102"/>
      <c r="T948" s="3"/>
      <c r="U948" s="3"/>
      <c r="V948" s="3"/>
      <c r="W948" s="3"/>
      <c r="X948" s="80" t="str">
        <f t="shared" si="136"/>
        <v/>
      </c>
      <c r="Y948" s="80" t="str">
        <f t="shared" si="137"/>
        <v/>
      </c>
      <c r="Z948" s="2"/>
      <c r="AA948" s="77" t="str">
        <f t="shared" si="138"/>
        <v/>
      </c>
      <c r="AB948" s="77" t="str">
        <f t="shared" si="119"/>
        <v/>
      </c>
      <c r="AC948" s="77" t="str">
        <f>IFERROR(VLOOKUP(IF($P948="","",MONTH($I948)),List!$I:$J,2,0),"")</f>
        <v/>
      </c>
      <c r="AD948" s="77" t="str">
        <f>IFERROR(VLOOKUP(F948,List!$D:$E,2,0),"")</f>
        <v/>
      </c>
      <c r="AE948" s="78">
        <f t="shared" si="134"/>
        <v>0</v>
      </c>
      <c r="AF948" s="77" t="str">
        <f t="shared" si="121"/>
        <v/>
      </c>
      <c r="AG948" s="77" t="str">
        <f t="shared" si="135"/>
        <v/>
      </c>
    </row>
    <row r="949" spans="1:33" s="72" customFormat="1" ht="15.75" x14ac:dyDescent="0.2">
      <c r="A949" s="67"/>
      <c r="B949" s="76">
        <f>COUNTIF($F$6:$F949,$F949)</f>
        <v>0</v>
      </c>
      <c r="C949" s="76" t="str">
        <f t="shared" si="118"/>
        <v>0</v>
      </c>
      <c r="D949" s="76">
        <f>COUNTIF($H$6:$H949,$H949)</f>
        <v>0</v>
      </c>
      <c r="E949" s="76" t="str">
        <f t="shared" si="123"/>
        <v>0</v>
      </c>
      <c r="F949" s="2"/>
      <c r="G949" s="22"/>
      <c r="H949" s="2"/>
      <c r="I949" s="3"/>
      <c r="J949" s="2"/>
      <c r="K949" s="2"/>
      <c r="L949" s="4"/>
      <c r="M949" s="4"/>
      <c r="N949" s="4"/>
      <c r="O949" s="2"/>
      <c r="P949" s="2"/>
      <c r="Q949" s="4"/>
      <c r="R949" s="102"/>
      <c r="S949" s="102"/>
      <c r="T949" s="3"/>
      <c r="U949" s="3"/>
      <c r="V949" s="3"/>
      <c r="W949" s="3"/>
      <c r="X949" s="80" t="str">
        <f t="shared" si="136"/>
        <v/>
      </c>
      <c r="Y949" s="80" t="str">
        <f t="shared" si="137"/>
        <v/>
      </c>
      <c r="Z949" s="2"/>
      <c r="AA949" s="77" t="str">
        <f t="shared" si="138"/>
        <v/>
      </c>
      <c r="AB949" s="77" t="str">
        <f t="shared" si="119"/>
        <v/>
      </c>
      <c r="AC949" s="77" t="str">
        <f>IFERROR(VLOOKUP(IF($P949="","",MONTH($I949)),List!$I:$J,2,0),"")</f>
        <v/>
      </c>
      <c r="AD949" s="77" t="str">
        <f>IFERROR(VLOOKUP(F949,List!$D:$E,2,0),"")</f>
        <v/>
      </c>
      <c r="AE949" s="78">
        <f t="shared" si="134"/>
        <v>0</v>
      </c>
      <c r="AF949" s="77" t="str">
        <f t="shared" si="121"/>
        <v/>
      </c>
      <c r="AG949" s="77" t="str">
        <f t="shared" si="135"/>
        <v/>
      </c>
    </row>
    <row r="950" spans="1:33" s="72" customFormat="1" ht="15.75" x14ac:dyDescent="0.2">
      <c r="A950" s="67"/>
      <c r="B950" s="76">
        <f>COUNTIF($F$6:$F950,$F950)</f>
        <v>0</v>
      </c>
      <c r="C950" s="76" t="str">
        <f t="shared" si="118"/>
        <v>0</v>
      </c>
      <c r="D950" s="76">
        <f>COUNTIF($H$6:$H950,$H950)</f>
        <v>0</v>
      </c>
      <c r="E950" s="76" t="str">
        <f t="shared" si="123"/>
        <v>0</v>
      </c>
      <c r="F950" s="2"/>
      <c r="G950" s="22"/>
      <c r="H950" s="2"/>
      <c r="I950" s="3"/>
      <c r="J950" s="2"/>
      <c r="K950" s="2"/>
      <c r="L950" s="4"/>
      <c r="M950" s="4"/>
      <c r="N950" s="4"/>
      <c r="O950" s="2"/>
      <c r="P950" s="2"/>
      <c r="Q950" s="4"/>
      <c r="R950" s="102"/>
      <c r="S950" s="102"/>
      <c r="T950" s="3"/>
      <c r="U950" s="3"/>
      <c r="V950" s="3"/>
      <c r="W950" s="3"/>
      <c r="X950" s="80" t="str">
        <f t="shared" si="136"/>
        <v/>
      </c>
      <c r="Y950" s="80" t="str">
        <f t="shared" si="137"/>
        <v/>
      </c>
      <c r="Z950" s="2"/>
      <c r="AA950" s="77" t="str">
        <f t="shared" si="138"/>
        <v/>
      </c>
      <c r="AB950" s="77" t="str">
        <f t="shared" si="119"/>
        <v/>
      </c>
      <c r="AC950" s="77" t="str">
        <f>IFERROR(VLOOKUP(IF($P950="","",MONTH($I950)),List!$I:$J,2,0),"")</f>
        <v/>
      </c>
      <c r="AD950" s="77" t="str">
        <f>IFERROR(VLOOKUP(F950,List!$D:$E,2,0),"")</f>
        <v/>
      </c>
      <c r="AE950" s="78">
        <f t="shared" si="134"/>
        <v>0</v>
      </c>
      <c r="AF950" s="77" t="str">
        <f t="shared" si="121"/>
        <v/>
      </c>
      <c r="AG950" s="77" t="str">
        <f t="shared" si="135"/>
        <v/>
      </c>
    </row>
    <row r="951" spans="1:33" s="72" customFormat="1" ht="15.75" x14ac:dyDescent="0.2">
      <c r="A951" s="67"/>
      <c r="B951" s="76">
        <f>COUNTIF($F$6:$F951,$F951)</f>
        <v>0</v>
      </c>
      <c r="C951" s="76" t="str">
        <f t="shared" si="118"/>
        <v>0</v>
      </c>
      <c r="D951" s="76">
        <f>COUNTIF($H$6:$H951,$H951)</f>
        <v>0</v>
      </c>
      <c r="E951" s="76" t="str">
        <f t="shared" si="123"/>
        <v>0</v>
      </c>
      <c r="F951" s="2"/>
      <c r="G951" s="22"/>
      <c r="H951" s="2"/>
      <c r="I951" s="3"/>
      <c r="J951" s="2"/>
      <c r="K951" s="2"/>
      <c r="L951" s="4"/>
      <c r="M951" s="4"/>
      <c r="N951" s="4"/>
      <c r="O951" s="2"/>
      <c r="P951" s="2"/>
      <c r="Q951" s="4"/>
      <c r="R951" s="102"/>
      <c r="S951" s="102"/>
      <c r="T951" s="3"/>
      <c r="U951" s="3"/>
      <c r="V951" s="3"/>
      <c r="W951" s="3"/>
      <c r="X951" s="80" t="str">
        <f t="shared" si="136"/>
        <v/>
      </c>
      <c r="Y951" s="80" t="str">
        <f t="shared" si="137"/>
        <v/>
      </c>
      <c r="Z951" s="2"/>
      <c r="AA951" s="77" t="str">
        <f t="shared" si="138"/>
        <v/>
      </c>
      <c r="AB951" s="77" t="str">
        <f t="shared" si="119"/>
        <v/>
      </c>
      <c r="AC951" s="77" t="str">
        <f>IFERROR(VLOOKUP(IF($P951="","",MONTH($I951)),List!$I:$J,2,0),"")</f>
        <v/>
      </c>
      <c r="AD951" s="77" t="str">
        <f>IFERROR(VLOOKUP(F951,List!$D:$E,2,0),"")</f>
        <v/>
      </c>
      <c r="AE951" s="78">
        <f t="shared" si="134"/>
        <v>0</v>
      </c>
      <c r="AF951" s="77" t="str">
        <f t="shared" si="121"/>
        <v/>
      </c>
      <c r="AG951" s="77" t="str">
        <f t="shared" si="135"/>
        <v/>
      </c>
    </row>
    <row r="952" spans="1:33" s="72" customFormat="1" ht="15.75" x14ac:dyDescent="0.2">
      <c r="A952" s="67"/>
      <c r="B952" s="76">
        <f>COUNTIF($F$6:$F952,$F952)</f>
        <v>0</v>
      </c>
      <c r="C952" s="76" t="str">
        <f t="shared" si="118"/>
        <v>0</v>
      </c>
      <c r="D952" s="76">
        <f>COUNTIF($H$6:$H952,$H952)</f>
        <v>0</v>
      </c>
      <c r="E952" s="76" t="str">
        <f t="shared" si="123"/>
        <v>0</v>
      </c>
      <c r="F952" s="2"/>
      <c r="G952" s="22"/>
      <c r="H952" s="2"/>
      <c r="I952" s="3"/>
      <c r="J952" s="2"/>
      <c r="K952" s="2"/>
      <c r="L952" s="4"/>
      <c r="M952" s="4"/>
      <c r="N952" s="4"/>
      <c r="O952" s="2"/>
      <c r="P952" s="2"/>
      <c r="Q952" s="4"/>
      <c r="R952" s="102"/>
      <c r="S952" s="102"/>
      <c r="T952" s="3"/>
      <c r="U952" s="3"/>
      <c r="V952" s="3"/>
      <c r="W952" s="3"/>
      <c r="X952" s="80" t="str">
        <f t="shared" si="136"/>
        <v/>
      </c>
      <c r="Y952" s="80" t="str">
        <f t="shared" si="137"/>
        <v/>
      </c>
      <c r="Z952" s="2"/>
      <c r="AA952" s="77" t="str">
        <f t="shared" si="138"/>
        <v/>
      </c>
      <c r="AB952" s="77" t="str">
        <f t="shared" si="119"/>
        <v/>
      </c>
      <c r="AC952" s="77" t="str">
        <f>IFERROR(VLOOKUP(IF($P952="","",MONTH($I952)),List!$I:$J,2,0),"")</f>
        <v/>
      </c>
      <c r="AD952" s="77" t="str">
        <f>IFERROR(VLOOKUP(F952,List!$D:$E,2,0),"")</f>
        <v/>
      </c>
      <c r="AE952" s="78">
        <f t="shared" si="134"/>
        <v>0</v>
      </c>
      <c r="AF952" s="77" t="str">
        <f t="shared" si="121"/>
        <v/>
      </c>
      <c r="AG952" s="77" t="str">
        <f t="shared" si="135"/>
        <v/>
      </c>
    </row>
    <row r="953" spans="1:33" s="72" customFormat="1" ht="15.75" x14ac:dyDescent="0.2">
      <c r="A953" s="67"/>
      <c r="B953" s="76">
        <f>COUNTIF($F$6:$F953,$F953)</f>
        <v>0</v>
      </c>
      <c r="C953" s="76" t="str">
        <f t="shared" si="118"/>
        <v>0</v>
      </c>
      <c r="D953" s="76">
        <f>COUNTIF($H$6:$H953,$H953)</f>
        <v>0</v>
      </c>
      <c r="E953" s="76" t="str">
        <f t="shared" si="123"/>
        <v>0</v>
      </c>
      <c r="F953" s="2"/>
      <c r="G953" s="22"/>
      <c r="H953" s="2"/>
      <c r="I953" s="3"/>
      <c r="J953" s="2"/>
      <c r="K953" s="2"/>
      <c r="L953" s="4"/>
      <c r="M953" s="4"/>
      <c r="N953" s="4"/>
      <c r="O953" s="2"/>
      <c r="P953" s="2"/>
      <c r="Q953" s="4"/>
      <c r="R953" s="102"/>
      <c r="S953" s="102"/>
      <c r="T953" s="3"/>
      <c r="U953" s="3"/>
      <c r="V953" s="3"/>
      <c r="W953" s="3"/>
      <c r="X953" s="80" t="str">
        <f t="shared" si="136"/>
        <v/>
      </c>
      <c r="Y953" s="80" t="str">
        <f t="shared" si="137"/>
        <v/>
      </c>
      <c r="Z953" s="2"/>
      <c r="AA953" s="77" t="str">
        <f t="shared" si="138"/>
        <v/>
      </c>
      <c r="AB953" s="77" t="str">
        <f t="shared" si="119"/>
        <v/>
      </c>
      <c r="AC953" s="77" t="str">
        <f>IFERROR(VLOOKUP(IF($P953="","",MONTH($I953)),List!$I:$J,2,0),"")</f>
        <v/>
      </c>
      <c r="AD953" s="77" t="str">
        <f>IFERROR(VLOOKUP(F953,List!$D:$E,2,0),"")</f>
        <v/>
      </c>
      <c r="AE953" s="78">
        <f t="shared" si="134"/>
        <v>0</v>
      </c>
      <c r="AF953" s="77" t="str">
        <f t="shared" si="121"/>
        <v/>
      </c>
      <c r="AG953" s="77" t="str">
        <f t="shared" si="135"/>
        <v/>
      </c>
    </row>
    <row r="954" spans="1:33" s="72" customFormat="1" ht="15.75" x14ac:dyDescent="0.2">
      <c r="A954" s="67"/>
      <c r="B954" s="76">
        <f>COUNTIF($F$6:$F954,$F954)</f>
        <v>0</v>
      </c>
      <c r="C954" s="76" t="str">
        <f t="shared" si="118"/>
        <v>0</v>
      </c>
      <c r="D954" s="76">
        <f>COUNTIF($H$6:$H954,$H954)</f>
        <v>0</v>
      </c>
      <c r="E954" s="76" t="str">
        <f t="shared" si="123"/>
        <v>0</v>
      </c>
      <c r="F954" s="2"/>
      <c r="G954" s="22"/>
      <c r="H954" s="2"/>
      <c r="I954" s="3"/>
      <c r="J954" s="2"/>
      <c r="K954" s="2"/>
      <c r="L954" s="4"/>
      <c r="M954" s="4"/>
      <c r="N954" s="4"/>
      <c r="O954" s="2"/>
      <c r="P954" s="2"/>
      <c r="Q954" s="4"/>
      <c r="R954" s="102"/>
      <c r="S954" s="102"/>
      <c r="T954" s="3"/>
      <c r="U954" s="3"/>
      <c r="V954" s="3"/>
      <c r="W954" s="3"/>
      <c r="X954" s="80" t="str">
        <f t="shared" si="136"/>
        <v/>
      </c>
      <c r="Y954" s="80" t="str">
        <f t="shared" si="137"/>
        <v/>
      </c>
      <c r="Z954" s="2"/>
      <c r="AA954" s="77" t="str">
        <f t="shared" si="138"/>
        <v/>
      </c>
      <c r="AB954" s="77" t="str">
        <f t="shared" si="119"/>
        <v/>
      </c>
      <c r="AC954" s="77" t="str">
        <f>IFERROR(VLOOKUP(IF($P954="","",MONTH($I954)),List!$I:$J,2,0),"")</f>
        <v/>
      </c>
      <c r="AD954" s="77" t="str">
        <f>IFERROR(VLOOKUP(F954,List!$D:$E,2,0),"")</f>
        <v/>
      </c>
      <c r="AE954" s="78">
        <f t="shared" si="134"/>
        <v>0</v>
      </c>
      <c r="AF954" s="77" t="str">
        <f t="shared" si="121"/>
        <v/>
      </c>
      <c r="AG954" s="77" t="str">
        <f t="shared" si="135"/>
        <v/>
      </c>
    </row>
    <row r="955" spans="1:33" s="72" customFormat="1" ht="15.75" x14ac:dyDescent="0.2">
      <c r="A955" s="67"/>
      <c r="B955" s="76">
        <f>COUNTIF($F$6:$F955,$F955)</f>
        <v>0</v>
      </c>
      <c r="C955" s="76" t="str">
        <f t="shared" si="118"/>
        <v>0</v>
      </c>
      <c r="D955" s="76">
        <f>COUNTIF($H$6:$H955,$H955)</f>
        <v>0</v>
      </c>
      <c r="E955" s="76" t="str">
        <f t="shared" si="123"/>
        <v>0</v>
      </c>
      <c r="F955" s="2"/>
      <c r="G955" s="22"/>
      <c r="H955" s="2"/>
      <c r="I955" s="3"/>
      <c r="J955" s="2"/>
      <c r="K955" s="2"/>
      <c r="L955" s="4"/>
      <c r="M955" s="4"/>
      <c r="N955" s="4"/>
      <c r="O955" s="2"/>
      <c r="P955" s="2"/>
      <c r="Q955" s="4"/>
      <c r="R955" s="102"/>
      <c r="S955" s="102"/>
      <c r="T955" s="3"/>
      <c r="U955" s="3"/>
      <c r="V955" s="3"/>
      <c r="W955" s="3"/>
      <c r="X955" s="80" t="str">
        <f t="shared" si="136"/>
        <v/>
      </c>
      <c r="Y955" s="80" t="str">
        <f t="shared" si="137"/>
        <v/>
      </c>
      <c r="Z955" s="2"/>
      <c r="AA955" s="77" t="str">
        <f t="shared" si="138"/>
        <v/>
      </c>
      <c r="AB955" s="77" t="str">
        <f t="shared" si="119"/>
        <v/>
      </c>
      <c r="AC955" s="77" t="str">
        <f>IFERROR(VLOOKUP(IF($P955="","",MONTH($I955)),List!$I:$J,2,0),"")</f>
        <v/>
      </c>
      <c r="AD955" s="77" t="str">
        <f>IFERROR(VLOOKUP(F955,List!$D:$E,2,0),"")</f>
        <v/>
      </c>
      <c r="AE955" s="78">
        <f t="shared" si="134"/>
        <v>0</v>
      </c>
      <c r="AF955" s="77" t="str">
        <f t="shared" si="121"/>
        <v/>
      </c>
      <c r="AG955" s="77" t="str">
        <f t="shared" si="135"/>
        <v/>
      </c>
    </row>
    <row r="956" spans="1:33" s="72" customFormat="1" ht="15.75" x14ac:dyDescent="0.2">
      <c r="A956" s="67"/>
      <c r="B956" s="76">
        <f>COUNTIF($F$6:$F956,$F956)</f>
        <v>0</v>
      </c>
      <c r="C956" s="76" t="str">
        <f t="shared" si="118"/>
        <v>0</v>
      </c>
      <c r="D956" s="76">
        <f>COUNTIF($H$6:$H956,$H956)</f>
        <v>0</v>
      </c>
      <c r="E956" s="76" t="str">
        <f t="shared" si="123"/>
        <v>0</v>
      </c>
      <c r="F956" s="2"/>
      <c r="G956" s="22"/>
      <c r="H956" s="2"/>
      <c r="I956" s="3"/>
      <c r="J956" s="2"/>
      <c r="K956" s="2"/>
      <c r="L956" s="4"/>
      <c r="M956" s="4"/>
      <c r="N956" s="4"/>
      <c r="O956" s="2"/>
      <c r="P956" s="2"/>
      <c r="Q956" s="4"/>
      <c r="R956" s="102"/>
      <c r="S956" s="102"/>
      <c r="T956" s="3"/>
      <c r="U956" s="3"/>
      <c r="V956" s="3"/>
      <c r="W956" s="3"/>
      <c r="X956" s="80" t="str">
        <f t="shared" si="136"/>
        <v/>
      </c>
      <c r="Y956" s="80" t="str">
        <f t="shared" si="137"/>
        <v/>
      </c>
      <c r="Z956" s="2"/>
      <c r="AA956" s="77" t="str">
        <f t="shared" si="138"/>
        <v/>
      </c>
      <c r="AB956" s="77" t="str">
        <f t="shared" si="119"/>
        <v/>
      </c>
      <c r="AC956" s="77" t="str">
        <f>IFERROR(VLOOKUP(IF($P956="","",MONTH($I956)),List!$I:$J,2,0),"")</f>
        <v/>
      </c>
      <c r="AD956" s="77" t="str">
        <f>IFERROR(VLOOKUP(F956,List!$D:$E,2,0),"")</f>
        <v/>
      </c>
      <c r="AE956" s="78">
        <f t="shared" si="134"/>
        <v>0</v>
      </c>
      <c r="AF956" s="77" t="str">
        <f t="shared" ref="AF956:AF975" si="140">IF(AC956="","","All")</f>
        <v/>
      </c>
      <c r="AG956" s="77" t="str">
        <f t="shared" si="135"/>
        <v/>
      </c>
    </row>
    <row r="957" spans="1:33" s="72" customFormat="1" ht="15.75" x14ac:dyDescent="0.2">
      <c r="A957" s="67"/>
      <c r="B957" s="76">
        <f>COUNTIF($F$6:$F957,$F957)</f>
        <v>0</v>
      </c>
      <c r="C957" s="76" t="str">
        <f t="shared" si="118"/>
        <v>0</v>
      </c>
      <c r="D957" s="76">
        <f>COUNTIF($H$6:$H957,$H957)</f>
        <v>0</v>
      </c>
      <c r="E957" s="76" t="str">
        <f t="shared" si="123"/>
        <v>0</v>
      </c>
      <c r="F957" s="2"/>
      <c r="G957" s="22"/>
      <c r="H957" s="2"/>
      <c r="I957" s="3"/>
      <c r="J957" s="2"/>
      <c r="K957" s="2"/>
      <c r="L957" s="4"/>
      <c r="M957" s="4"/>
      <c r="N957" s="4"/>
      <c r="O957" s="2"/>
      <c r="P957" s="2"/>
      <c r="Q957" s="4"/>
      <c r="R957" s="102"/>
      <c r="S957" s="102"/>
      <c r="T957" s="3"/>
      <c r="U957" s="3"/>
      <c r="V957" s="3"/>
      <c r="W957" s="3"/>
      <c r="X957" s="80" t="str">
        <f t="shared" si="136"/>
        <v/>
      </c>
      <c r="Y957" s="80" t="str">
        <f t="shared" si="137"/>
        <v/>
      </c>
      <c r="Z957" s="2"/>
      <c r="AA957" s="77" t="str">
        <f t="shared" si="138"/>
        <v/>
      </c>
      <c r="AB957" s="77" t="str">
        <f t="shared" si="119"/>
        <v/>
      </c>
      <c r="AC957" s="77" t="str">
        <f>IFERROR(VLOOKUP(IF($P957="","",MONTH($I957)),List!$I:$J,2,0),"")</f>
        <v/>
      </c>
      <c r="AD957" s="77" t="str">
        <f>IFERROR(VLOOKUP(F957,List!$D:$E,2,0),"")</f>
        <v/>
      </c>
      <c r="AE957" s="78">
        <f t="shared" si="134"/>
        <v>0</v>
      </c>
      <c r="AF957" s="77" t="str">
        <f t="shared" si="140"/>
        <v/>
      </c>
      <c r="AG957" s="77" t="str">
        <f t="shared" si="135"/>
        <v/>
      </c>
    </row>
    <row r="958" spans="1:33" s="72" customFormat="1" ht="15.75" x14ac:dyDescent="0.2">
      <c r="A958" s="67"/>
      <c r="B958" s="76">
        <f>COUNTIF($F$6:$F958,$F958)</f>
        <v>0</v>
      </c>
      <c r="C958" s="76" t="str">
        <f t="shared" si="118"/>
        <v>0</v>
      </c>
      <c r="D958" s="76">
        <f>COUNTIF($H$6:$H958,$H958)</f>
        <v>0</v>
      </c>
      <c r="E958" s="76" t="str">
        <f t="shared" si="123"/>
        <v>0</v>
      </c>
      <c r="F958" s="2"/>
      <c r="G958" s="22"/>
      <c r="H958" s="2"/>
      <c r="I958" s="3"/>
      <c r="J958" s="2"/>
      <c r="K958" s="2"/>
      <c r="L958" s="4"/>
      <c r="M958" s="4"/>
      <c r="N958" s="4"/>
      <c r="O958" s="2"/>
      <c r="P958" s="2"/>
      <c r="Q958" s="4"/>
      <c r="R958" s="102"/>
      <c r="S958" s="102"/>
      <c r="T958" s="3"/>
      <c r="U958" s="3"/>
      <c r="V958" s="3"/>
      <c r="W958" s="3"/>
      <c r="X958" s="80" t="str">
        <f t="shared" si="136"/>
        <v/>
      </c>
      <c r="Y958" s="80" t="str">
        <f t="shared" si="137"/>
        <v/>
      </c>
      <c r="Z958" s="2"/>
      <c r="AA958" s="77" t="str">
        <f t="shared" si="138"/>
        <v/>
      </c>
      <c r="AB958" s="77" t="str">
        <f t="shared" si="119"/>
        <v/>
      </c>
      <c r="AC958" s="77" t="str">
        <f>IFERROR(VLOOKUP(IF($P958="","",MONTH($I958)),List!$I:$J,2,0),"")</f>
        <v/>
      </c>
      <c r="AD958" s="77" t="str">
        <f>IFERROR(VLOOKUP(F958,List!$D:$E,2,0),"")</f>
        <v/>
      </c>
      <c r="AE958" s="78">
        <f t="shared" ref="AE958:AE1021" si="141">IF($AA958="Close",IF(COUNTA($T958:$V958)=1,1,IF(COUNTA($T958:$V958)=2,0.5,0%)),0)</f>
        <v>0</v>
      </c>
      <c r="AF958" s="77" t="str">
        <f t="shared" si="140"/>
        <v/>
      </c>
      <c r="AG958" s="77" t="str">
        <f t="shared" ref="AG958:AG1021" si="142">IF(W958="","",IF(AA958="Close",IF(COUNTA($T958:$V958)=1,"Open (Progress)",IF(COUNTA($T958:$V958)=2,"Reschedule 1x",IF(COUNTA($T958:$V958)=3,"Reschedule 2x","")))))</f>
        <v/>
      </c>
    </row>
    <row r="959" spans="1:33" s="72" customFormat="1" ht="15.75" x14ac:dyDescent="0.2">
      <c r="A959" s="67"/>
      <c r="B959" s="76">
        <f>COUNTIF($F$6:$F959,$F959)</f>
        <v>0</v>
      </c>
      <c r="C959" s="76" t="str">
        <f t="shared" si="118"/>
        <v>0</v>
      </c>
      <c r="D959" s="76">
        <f>COUNTIF($H$6:$H959,$H959)</f>
        <v>0</v>
      </c>
      <c r="E959" s="76" t="str">
        <f t="shared" si="123"/>
        <v>0</v>
      </c>
      <c r="F959" s="2"/>
      <c r="G959" s="22"/>
      <c r="H959" s="2"/>
      <c r="I959" s="3"/>
      <c r="J959" s="2"/>
      <c r="K959" s="2"/>
      <c r="L959" s="4"/>
      <c r="M959" s="4"/>
      <c r="N959" s="4"/>
      <c r="O959" s="2"/>
      <c r="P959" s="2"/>
      <c r="Q959" s="4"/>
      <c r="R959" s="102"/>
      <c r="S959" s="102"/>
      <c r="T959" s="3"/>
      <c r="U959" s="3"/>
      <c r="V959" s="3"/>
      <c r="W959" s="3"/>
      <c r="X959" s="80" t="str">
        <f t="shared" si="136"/>
        <v/>
      </c>
      <c r="Y959" s="80" t="str">
        <f t="shared" si="137"/>
        <v/>
      </c>
      <c r="Z959" s="2"/>
      <c r="AA959" s="77" t="str">
        <f t="shared" si="138"/>
        <v/>
      </c>
      <c r="AB959" s="77" t="str">
        <f t="shared" si="119"/>
        <v/>
      </c>
      <c r="AC959" s="77" t="str">
        <f>IFERROR(VLOOKUP(IF($P959="","",MONTH($I959)),List!$I:$J,2,0),"")</f>
        <v/>
      </c>
      <c r="AD959" s="77" t="str">
        <f>IFERROR(VLOOKUP(F959,List!$D:$E,2,0),"")</f>
        <v/>
      </c>
      <c r="AE959" s="78">
        <f t="shared" si="141"/>
        <v>0</v>
      </c>
      <c r="AF959" s="77" t="str">
        <f t="shared" si="140"/>
        <v/>
      </c>
      <c r="AG959" s="77" t="str">
        <f t="shared" si="142"/>
        <v/>
      </c>
    </row>
    <row r="960" spans="1:33" s="72" customFormat="1" ht="15.75" x14ac:dyDescent="0.2">
      <c r="A960" s="67"/>
      <c r="B960" s="76">
        <f>COUNTIF($F$6:$F960,$F960)</f>
        <v>0</v>
      </c>
      <c r="C960" s="76" t="str">
        <f t="shared" si="118"/>
        <v>0</v>
      </c>
      <c r="D960" s="76">
        <f>COUNTIF($H$6:$H960,$H960)</f>
        <v>0</v>
      </c>
      <c r="E960" s="76" t="str">
        <f t="shared" si="123"/>
        <v>0</v>
      </c>
      <c r="F960" s="2"/>
      <c r="G960" s="22"/>
      <c r="H960" s="2"/>
      <c r="I960" s="3"/>
      <c r="J960" s="2"/>
      <c r="K960" s="2"/>
      <c r="L960" s="4"/>
      <c r="M960" s="4"/>
      <c r="N960" s="4"/>
      <c r="O960" s="2"/>
      <c r="P960" s="2"/>
      <c r="Q960" s="4"/>
      <c r="R960" s="102"/>
      <c r="S960" s="102"/>
      <c r="T960" s="3"/>
      <c r="U960" s="3"/>
      <c r="V960" s="3"/>
      <c r="W960" s="3"/>
      <c r="X960" s="80" t="str">
        <f t="shared" si="136"/>
        <v/>
      </c>
      <c r="Y960" s="80" t="str">
        <f t="shared" si="137"/>
        <v/>
      </c>
      <c r="Z960" s="2"/>
      <c r="AA960" s="77" t="str">
        <f t="shared" si="138"/>
        <v/>
      </c>
      <c r="AB960" s="77" t="str">
        <f t="shared" si="119"/>
        <v/>
      </c>
      <c r="AC960" s="77" t="str">
        <f>IFERROR(VLOOKUP(IF($P960="","",MONTH($I960)),List!$I:$J,2,0),"")</f>
        <v/>
      </c>
      <c r="AD960" s="77" t="str">
        <f>IFERROR(VLOOKUP(F960,List!$D:$E,2,0),"")</f>
        <v/>
      </c>
      <c r="AE960" s="78">
        <f t="shared" si="141"/>
        <v>0</v>
      </c>
      <c r="AF960" s="77" t="str">
        <f t="shared" si="140"/>
        <v/>
      </c>
      <c r="AG960" s="77" t="str">
        <f t="shared" si="142"/>
        <v/>
      </c>
    </row>
    <row r="961" spans="1:33" s="72" customFormat="1" ht="15.75" x14ac:dyDescent="0.2">
      <c r="A961" s="67"/>
      <c r="B961" s="76">
        <f>COUNTIF($F$6:$F961,$F961)</f>
        <v>0</v>
      </c>
      <c r="C961" s="76" t="str">
        <f t="shared" si="118"/>
        <v>0</v>
      </c>
      <c r="D961" s="76">
        <f>COUNTIF($H$6:$H961,$H961)</f>
        <v>0</v>
      </c>
      <c r="E961" s="76" t="str">
        <f t="shared" si="123"/>
        <v>0</v>
      </c>
      <c r="F961" s="2"/>
      <c r="G961" s="22"/>
      <c r="H961" s="2"/>
      <c r="I961" s="3"/>
      <c r="J961" s="2"/>
      <c r="K961" s="2"/>
      <c r="L961" s="4"/>
      <c r="M961" s="4"/>
      <c r="N961" s="4"/>
      <c r="O961" s="2"/>
      <c r="P961" s="2"/>
      <c r="Q961" s="4"/>
      <c r="R961" s="102"/>
      <c r="S961" s="102"/>
      <c r="T961" s="3"/>
      <c r="U961" s="3"/>
      <c r="V961" s="3"/>
      <c r="W961" s="3"/>
      <c r="X961" s="80" t="str">
        <f t="shared" si="136"/>
        <v/>
      </c>
      <c r="Y961" s="80" t="str">
        <f t="shared" si="137"/>
        <v/>
      </c>
      <c r="Z961" s="2"/>
      <c r="AA961" s="77" t="str">
        <f t="shared" si="138"/>
        <v/>
      </c>
      <c r="AB961" s="77" t="str">
        <f t="shared" si="119"/>
        <v/>
      </c>
      <c r="AC961" s="77" t="str">
        <f>IFERROR(VLOOKUP(IF($P961="","",MONTH($I961)),List!$I:$J,2,0),"")</f>
        <v/>
      </c>
      <c r="AD961" s="77" t="str">
        <f>IFERROR(VLOOKUP(F961,List!$D:$E,2,0),"")</f>
        <v/>
      </c>
      <c r="AE961" s="78">
        <f t="shared" si="141"/>
        <v>0</v>
      </c>
      <c r="AF961" s="77" t="str">
        <f t="shared" si="140"/>
        <v/>
      </c>
      <c r="AG961" s="77" t="str">
        <f t="shared" si="142"/>
        <v/>
      </c>
    </row>
    <row r="962" spans="1:33" s="72" customFormat="1" ht="15.75" x14ac:dyDescent="0.2">
      <c r="A962" s="67"/>
      <c r="B962" s="76">
        <f>COUNTIF($F$6:$F962,$F962)</f>
        <v>0</v>
      </c>
      <c r="C962" s="76" t="str">
        <f t="shared" si="118"/>
        <v>0</v>
      </c>
      <c r="D962" s="76">
        <f>COUNTIF($H$6:$H962,$H962)</f>
        <v>0</v>
      </c>
      <c r="E962" s="76" t="str">
        <f t="shared" si="123"/>
        <v>0</v>
      </c>
      <c r="F962" s="2"/>
      <c r="G962" s="22"/>
      <c r="H962" s="2"/>
      <c r="I962" s="3"/>
      <c r="J962" s="2"/>
      <c r="K962" s="2"/>
      <c r="L962" s="4"/>
      <c r="M962" s="4"/>
      <c r="N962" s="4"/>
      <c r="O962" s="2"/>
      <c r="P962" s="2"/>
      <c r="Q962" s="4"/>
      <c r="R962" s="102"/>
      <c r="S962" s="102"/>
      <c r="T962" s="3"/>
      <c r="U962" s="3"/>
      <c r="V962" s="3"/>
      <c r="W962" s="3"/>
      <c r="X962" s="80" t="str">
        <f t="shared" si="136"/>
        <v/>
      </c>
      <c r="Y962" s="80" t="str">
        <f t="shared" si="137"/>
        <v/>
      </c>
      <c r="Z962" s="2"/>
      <c r="AA962" s="77" t="str">
        <f t="shared" si="138"/>
        <v/>
      </c>
      <c r="AB962" s="77" t="str">
        <f t="shared" si="119"/>
        <v/>
      </c>
      <c r="AC962" s="77" t="str">
        <f>IFERROR(VLOOKUP(IF($P962="","",MONTH($I962)),List!$I:$J,2,0),"")</f>
        <v/>
      </c>
      <c r="AD962" s="77" t="str">
        <f>IFERROR(VLOOKUP(F962,List!$D:$E,2,0),"")</f>
        <v/>
      </c>
      <c r="AE962" s="78">
        <f t="shared" si="141"/>
        <v>0</v>
      </c>
      <c r="AF962" s="77" t="str">
        <f t="shared" si="140"/>
        <v/>
      </c>
      <c r="AG962" s="77" t="str">
        <f t="shared" si="142"/>
        <v/>
      </c>
    </row>
    <row r="963" spans="1:33" s="72" customFormat="1" ht="15.75" x14ac:dyDescent="0.2">
      <c r="A963" s="67"/>
      <c r="B963" s="76">
        <f>COUNTIF($F$6:$F963,$F963)</f>
        <v>0</v>
      </c>
      <c r="C963" s="76" t="str">
        <f t="shared" si="118"/>
        <v>0</v>
      </c>
      <c r="D963" s="76">
        <f>COUNTIF($H$6:$H963,$H963)</f>
        <v>0</v>
      </c>
      <c r="E963" s="76" t="str">
        <f t="shared" si="123"/>
        <v>0</v>
      </c>
      <c r="F963" s="2"/>
      <c r="G963" s="22"/>
      <c r="H963" s="2"/>
      <c r="I963" s="3"/>
      <c r="J963" s="2"/>
      <c r="K963" s="2"/>
      <c r="L963" s="4"/>
      <c r="M963" s="4"/>
      <c r="N963" s="4"/>
      <c r="O963" s="2"/>
      <c r="P963" s="2"/>
      <c r="Q963" s="4"/>
      <c r="R963" s="102"/>
      <c r="S963" s="102"/>
      <c r="T963" s="3"/>
      <c r="U963" s="3"/>
      <c r="V963" s="3"/>
      <c r="W963" s="3"/>
      <c r="X963" s="80" t="str">
        <f t="shared" si="136"/>
        <v/>
      </c>
      <c r="Y963" s="80" t="str">
        <f t="shared" si="137"/>
        <v/>
      </c>
      <c r="Z963" s="2"/>
      <c r="AA963" s="77" t="str">
        <f t="shared" si="138"/>
        <v/>
      </c>
      <c r="AB963" s="77" t="str">
        <f t="shared" si="119"/>
        <v/>
      </c>
      <c r="AC963" s="77" t="str">
        <f>IFERROR(VLOOKUP(IF($P963="","",MONTH($I963)),List!$I:$J,2,0),"")</f>
        <v/>
      </c>
      <c r="AD963" s="77" t="str">
        <f>IFERROR(VLOOKUP(F963,List!$D:$E,2,0),"")</f>
        <v/>
      </c>
      <c r="AE963" s="78">
        <f t="shared" si="141"/>
        <v>0</v>
      </c>
      <c r="AF963" s="77" t="str">
        <f t="shared" si="140"/>
        <v/>
      </c>
      <c r="AG963" s="77" t="str">
        <f t="shared" si="142"/>
        <v/>
      </c>
    </row>
    <row r="964" spans="1:33" s="72" customFormat="1" ht="15.75" x14ac:dyDescent="0.2">
      <c r="A964" s="67"/>
      <c r="B964" s="76">
        <f>COUNTIF($F$6:$F964,$F964)</f>
        <v>0</v>
      </c>
      <c r="C964" s="76" t="str">
        <f t="shared" si="118"/>
        <v>0</v>
      </c>
      <c r="D964" s="76">
        <f>COUNTIF($H$6:$H964,$H964)</f>
        <v>0</v>
      </c>
      <c r="E964" s="76" t="str">
        <f t="shared" si="123"/>
        <v>0</v>
      </c>
      <c r="F964" s="2"/>
      <c r="G964" s="22"/>
      <c r="H964" s="2"/>
      <c r="I964" s="3"/>
      <c r="J964" s="2"/>
      <c r="K964" s="2"/>
      <c r="L964" s="4"/>
      <c r="M964" s="4"/>
      <c r="N964" s="4"/>
      <c r="O964" s="2"/>
      <c r="P964" s="2"/>
      <c r="Q964" s="4"/>
      <c r="R964" s="102"/>
      <c r="S964" s="102"/>
      <c r="T964" s="3"/>
      <c r="U964" s="3"/>
      <c r="V964" s="3"/>
      <c r="W964" s="3"/>
      <c r="X964" s="80" t="str">
        <f t="shared" si="136"/>
        <v/>
      </c>
      <c r="Y964" s="80" t="str">
        <f t="shared" si="137"/>
        <v/>
      </c>
      <c r="Z964" s="2"/>
      <c r="AA964" s="77" t="str">
        <f t="shared" si="138"/>
        <v/>
      </c>
      <c r="AB964" s="77" t="str">
        <f t="shared" si="119"/>
        <v/>
      </c>
      <c r="AC964" s="77" t="str">
        <f>IFERROR(VLOOKUP(IF($P964="","",MONTH($I964)),List!$I:$J,2,0),"")</f>
        <v/>
      </c>
      <c r="AD964" s="77" t="str">
        <f>IFERROR(VLOOKUP(F964,List!$D:$E,2,0),"")</f>
        <v/>
      </c>
      <c r="AE964" s="78">
        <f t="shared" si="141"/>
        <v>0</v>
      </c>
      <c r="AF964" s="77" t="str">
        <f t="shared" si="140"/>
        <v/>
      </c>
      <c r="AG964" s="77" t="str">
        <f t="shared" si="142"/>
        <v/>
      </c>
    </row>
    <row r="965" spans="1:33" s="72" customFormat="1" ht="15.75" x14ac:dyDescent="0.2">
      <c r="A965" s="67"/>
      <c r="B965" s="76">
        <f>COUNTIF($F$6:$F965,$F965)</f>
        <v>0</v>
      </c>
      <c r="C965" s="76" t="str">
        <f t="shared" si="118"/>
        <v>0</v>
      </c>
      <c r="D965" s="76">
        <f>COUNTIF($H$6:$H965,$H965)</f>
        <v>0</v>
      </c>
      <c r="E965" s="76" t="str">
        <f t="shared" si="123"/>
        <v>0</v>
      </c>
      <c r="F965" s="2"/>
      <c r="G965" s="22"/>
      <c r="H965" s="2"/>
      <c r="I965" s="3"/>
      <c r="J965" s="2"/>
      <c r="K965" s="2"/>
      <c r="L965" s="4"/>
      <c r="M965" s="4"/>
      <c r="N965" s="4"/>
      <c r="O965" s="2"/>
      <c r="P965" s="2"/>
      <c r="Q965" s="4"/>
      <c r="R965" s="102"/>
      <c r="S965" s="102"/>
      <c r="T965" s="3"/>
      <c r="U965" s="3"/>
      <c r="V965" s="3"/>
      <c r="W965" s="3"/>
      <c r="X965" s="80" t="str">
        <f t="shared" si="136"/>
        <v/>
      </c>
      <c r="Y965" s="80" t="str">
        <f t="shared" si="137"/>
        <v/>
      </c>
      <c r="Z965" s="2"/>
      <c r="AA965" s="77" t="str">
        <f t="shared" si="138"/>
        <v/>
      </c>
      <c r="AB965" s="77" t="str">
        <f t="shared" si="119"/>
        <v/>
      </c>
      <c r="AC965" s="77" t="str">
        <f>IFERROR(VLOOKUP(IF($P965="","",MONTH($I965)),List!$I:$J,2,0),"")</f>
        <v/>
      </c>
      <c r="AD965" s="77" t="str">
        <f>IFERROR(VLOOKUP(F965,List!$D:$E,2,0),"")</f>
        <v/>
      </c>
      <c r="AE965" s="78">
        <f t="shared" si="141"/>
        <v>0</v>
      </c>
      <c r="AF965" s="77" t="str">
        <f t="shared" si="140"/>
        <v/>
      </c>
      <c r="AG965" s="77" t="str">
        <f t="shared" si="142"/>
        <v/>
      </c>
    </row>
    <row r="966" spans="1:33" s="72" customFormat="1" ht="15.75" x14ac:dyDescent="0.2">
      <c r="A966" s="67"/>
      <c r="B966" s="76">
        <f>COUNTIF($F$6:$F966,$F966)</f>
        <v>0</v>
      </c>
      <c r="C966" s="76" t="str">
        <f t="shared" si="118"/>
        <v>0</v>
      </c>
      <c r="D966" s="76">
        <f>COUNTIF($H$6:$H966,$H966)</f>
        <v>0</v>
      </c>
      <c r="E966" s="76" t="str">
        <f t="shared" si="123"/>
        <v>0</v>
      </c>
      <c r="F966" s="2"/>
      <c r="G966" s="22"/>
      <c r="H966" s="2"/>
      <c r="I966" s="3"/>
      <c r="J966" s="2"/>
      <c r="K966" s="2"/>
      <c r="L966" s="4"/>
      <c r="M966" s="4"/>
      <c r="N966" s="4"/>
      <c r="O966" s="2"/>
      <c r="P966" s="2"/>
      <c r="Q966" s="4"/>
      <c r="R966" s="102"/>
      <c r="S966" s="102"/>
      <c r="T966" s="3"/>
      <c r="U966" s="3"/>
      <c r="V966" s="3"/>
      <c r="W966" s="3"/>
      <c r="X966" s="80" t="str">
        <f t="shared" ref="X966:X1029" si="143">IF(W966="","",IF(W966&gt;0,"a",""))</f>
        <v/>
      </c>
      <c r="Y966" s="80" t="str">
        <f t="shared" ref="Y966:Y1029" si="144">IF(P966="","",IF(W966&gt;0,"","a"))</f>
        <v/>
      </c>
      <c r="Z966" s="2"/>
      <c r="AA966" s="77" t="str">
        <f t="shared" ref="AA966:AA1029" si="145">IF($P966="","",IF(COUNT($T966:$W966)=0,"Belum Ada Tanggal Target",IF(W966&gt;0,"Close",IF(COUNTA($T966:$V966)=1,"Open (Progress)",IF(COUNTA($T966:$V966)=2,"Reschedule 1x",IF(COUNTA($T966:$V966)=3,"Reschedule 2x"))))))</f>
        <v/>
      </c>
      <c r="AB966" s="77" t="str">
        <f t="shared" si="119"/>
        <v/>
      </c>
      <c r="AC966" s="77" t="str">
        <f>IFERROR(VLOOKUP(IF($P966="","",MONTH($I966)),List!$I:$J,2,0),"")</f>
        <v/>
      </c>
      <c r="AD966" s="77" t="str">
        <f>IFERROR(VLOOKUP(F966,List!$D:$E,2,0),"")</f>
        <v/>
      </c>
      <c r="AE966" s="78">
        <f t="shared" si="141"/>
        <v>0</v>
      </c>
      <c r="AF966" s="77" t="str">
        <f t="shared" si="140"/>
        <v/>
      </c>
      <c r="AG966" s="77" t="str">
        <f t="shared" si="142"/>
        <v/>
      </c>
    </row>
    <row r="967" spans="1:33" s="72" customFormat="1" ht="15.75" x14ac:dyDescent="0.2">
      <c r="A967" s="67"/>
      <c r="B967" s="76">
        <f>COUNTIF($F$6:$F967,$F967)</f>
        <v>0</v>
      </c>
      <c r="C967" s="76" t="str">
        <f t="shared" si="118"/>
        <v>0</v>
      </c>
      <c r="D967" s="76">
        <f>COUNTIF($H$6:$H967,$H967)</f>
        <v>0</v>
      </c>
      <c r="E967" s="76" t="str">
        <f t="shared" si="123"/>
        <v>0</v>
      </c>
      <c r="F967" s="2"/>
      <c r="G967" s="22"/>
      <c r="H967" s="2"/>
      <c r="I967" s="3"/>
      <c r="J967" s="2"/>
      <c r="K967" s="2"/>
      <c r="L967" s="4"/>
      <c r="M967" s="4"/>
      <c r="N967" s="4"/>
      <c r="O967" s="2"/>
      <c r="P967" s="2"/>
      <c r="Q967" s="4"/>
      <c r="R967" s="102"/>
      <c r="S967" s="102"/>
      <c r="T967" s="3"/>
      <c r="U967" s="3"/>
      <c r="V967" s="3"/>
      <c r="W967" s="3"/>
      <c r="X967" s="80" t="str">
        <f t="shared" si="143"/>
        <v/>
      </c>
      <c r="Y967" s="80" t="str">
        <f t="shared" si="144"/>
        <v/>
      </c>
      <c r="Z967" s="2"/>
      <c r="AA967" s="77" t="str">
        <f t="shared" si="145"/>
        <v/>
      </c>
      <c r="AB967" s="77" t="str">
        <f t="shared" si="119"/>
        <v/>
      </c>
      <c r="AC967" s="77" t="str">
        <f>IFERROR(VLOOKUP(IF($P967="","",MONTH($I967)),List!$I:$J,2,0),"")</f>
        <v/>
      </c>
      <c r="AD967" s="77" t="str">
        <f>IFERROR(VLOOKUP(F967,List!$D:$E,2,0),"")</f>
        <v/>
      </c>
      <c r="AE967" s="78">
        <f t="shared" si="141"/>
        <v>0</v>
      </c>
      <c r="AF967" s="77" t="str">
        <f t="shared" si="140"/>
        <v/>
      </c>
      <c r="AG967" s="77" t="str">
        <f t="shared" si="142"/>
        <v/>
      </c>
    </row>
    <row r="968" spans="1:33" s="72" customFormat="1" ht="15.75" x14ac:dyDescent="0.2">
      <c r="A968" s="67"/>
      <c r="B968" s="76">
        <f>COUNTIF($F$6:$F968,$F968)</f>
        <v>0</v>
      </c>
      <c r="C968" s="76" t="str">
        <f t="shared" si="118"/>
        <v>0</v>
      </c>
      <c r="D968" s="76">
        <f>COUNTIF($H$6:$H968,$H968)</f>
        <v>0</v>
      </c>
      <c r="E968" s="76" t="str">
        <f t="shared" si="123"/>
        <v>0</v>
      </c>
      <c r="F968" s="2"/>
      <c r="G968" s="22"/>
      <c r="H968" s="2"/>
      <c r="I968" s="3"/>
      <c r="J968" s="2"/>
      <c r="K968" s="2"/>
      <c r="L968" s="4"/>
      <c r="M968" s="4"/>
      <c r="N968" s="4"/>
      <c r="O968" s="2"/>
      <c r="P968" s="2"/>
      <c r="Q968" s="4"/>
      <c r="R968" s="102"/>
      <c r="S968" s="102"/>
      <c r="T968" s="3"/>
      <c r="U968" s="3"/>
      <c r="V968" s="3"/>
      <c r="W968" s="3"/>
      <c r="X968" s="80" t="str">
        <f t="shared" si="143"/>
        <v/>
      </c>
      <c r="Y968" s="80" t="str">
        <f t="shared" si="144"/>
        <v/>
      </c>
      <c r="Z968" s="2"/>
      <c r="AA968" s="77" t="str">
        <f t="shared" si="145"/>
        <v/>
      </c>
      <c r="AB968" s="77" t="str">
        <f t="shared" si="119"/>
        <v/>
      </c>
      <c r="AC968" s="77" t="str">
        <f>IFERROR(VLOOKUP(IF($P968="","",MONTH($I968)),List!$I:$J,2,0),"")</f>
        <v/>
      </c>
      <c r="AD968" s="77" t="str">
        <f>IFERROR(VLOOKUP(F968,List!$D:$E,2,0),"")</f>
        <v/>
      </c>
      <c r="AE968" s="78">
        <f t="shared" si="141"/>
        <v>0</v>
      </c>
      <c r="AF968" s="77" t="str">
        <f t="shared" si="140"/>
        <v/>
      </c>
      <c r="AG968" s="77" t="str">
        <f t="shared" si="142"/>
        <v/>
      </c>
    </row>
    <row r="969" spans="1:33" s="72" customFormat="1" ht="15.75" x14ac:dyDescent="0.2">
      <c r="A969" s="67"/>
      <c r="B969" s="76">
        <f>COUNTIF($F$6:$F969,$F969)</f>
        <v>0</v>
      </c>
      <c r="C969" s="76" t="str">
        <f t="shared" si="118"/>
        <v>0</v>
      </c>
      <c r="D969" s="76">
        <f>COUNTIF($H$6:$H969,$H969)</f>
        <v>0</v>
      </c>
      <c r="E969" s="76" t="str">
        <f t="shared" si="123"/>
        <v>0</v>
      </c>
      <c r="F969" s="2"/>
      <c r="G969" s="22"/>
      <c r="H969" s="2"/>
      <c r="I969" s="3"/>
      <c r="J969" s="2"/>
      <c r="K969" s="2"/>
      <c r="L969" s="4"/>
      <c r="M969" s="4"/>
      <c r="N969" s="4"/>
      <c r="O969" s="2"/>
      <c r="P969" s="2"/>
      <c r="Q969" s="4"/>
      <c r="R969" s="102"/>
      <c r="S969" s="102"/>
      <c r="T969" s="3"/>
      <c r="U969" s="3"/>
      <c r="V969" s="3"/>
      <c r="W969" s="3"/>
      <c r="X969" s="80" t="str">
        <f t="shared" si="143"/>
        <v/>
      </c>
      <c r="Y969" s="80" t="str">
        <f t="shared" si="144"/>
        <v/>
      </c>
      <c r="Z969" s="2"/>
      <c r="AA969" s="77" t="str">
        <f t="shared" si="145"/>
        <v/>
      </c>
      <c r="AB969" s="77" t="str">
        <f t="shared" si="119"/>
        <v/>
      </c>
      <c r="AC969" s="77" t="str">
        <f>IFERROR(VLOOKUP(IF($P969="","",MONTH($I969)),List!$I:$J,2,0),"")</f>
        <v/>
      </c>
      <c r="AD969" s="77" t="str">
        <f>IFERROR(VLOOKUP(F969,List!$D:$E,2,0),"")</f>
        <v/>
      </c>
      <c r="AE969" s="78">
        <f t="shared" si="141"/>
        <v>0</v>
      </c>
      <c r="AF969" s="77" t="str">
        <f t="shared" si="140"/>
        <v/>
      </c>
      <c r="AG969" s="77" t="str">
        <f t="shared" si="142"/>
        <v/>
      </c>
    </row>
    <row r="970" spans="1:33" s="72" customFormat="1" ht="15.75" x14ac:dyDescent="0.2">
      <c r="A970" s="67"/>
      <c r="B970" s="76">
        <f>COUNTIF($F$6:$F970,$F970)</f>
        <v>0</v>
      </c>
      <c r="C970" s="76" t="str">
        <f t="shared" si="118"/>
        <v>0</v>
      </c>
      <c r="D970" s="76">
        <f>COUNTIF($H$6:$H970,$H970)</f>
        <v>0</v>
      </c>
      <c r="E970" s="76" t="str">
        <f t="shared" si="123"/>
        <v>0</v>
      </c>
      <c r="F970" s="2"/>
      <c r="G970" s="22"/>
      <c r="H970" s="2"/>
      <c r="I970" s="3"/>
      <c r="J970" s="2"/>
      <c r="K970" s="2"/>
      <c r="L970" s="4"/>
      <c r="M970" s="4"/>
      <c r="N970" s="4"/>
      <c r="O970" s="2"/>
      <c r="P970" s="2"/>
      <c r="Q970" s="4"/>
      <c r="R970" s="102"/>
      <c r="S970" s="102"/>
      <c r="T970" s="3"/>
      <c r="U970" s="3"/>
      <c r="V970" s="3"/>
      <c r="W970" s="3"/>
      <c r="X970" s="80" t="str">
        <f t="shared" si="143"/>
        <v/>
      </c>
      <c r="Y970" s="80" t="str">
        <f t="shared" si="144"/>
        <v/>
      </c>
      <c r="Z970" s="2"/>
      <c r="AA970" s="77" t="str">
        <f t="shared" si="145"/>
        <v/>
      </c>
      <c r="AB970" s="77" t="str">
        <f t="shared" si="119"/>
        <v/>
      </c>
      <c r="AC970" s="77" t="str">
        <f>IFERROR(VLOOKUP(IF($P970="","",MONTH($I970)),List!$I:$J,2,0),"")</f>
        <v/>
      </c>
      <c r="AD970" s="77" t="str">
        <f>IFERROR(VLOOKUP(F970,List!$D:$E,2,0),"")</f>
        <v/>
      </c>
      <c r="AE970" s="78">
        <f t="shared" si="141"/>
        <v>0</v>
      </c>
      <c r="AF970" s="77" t="str">
        <f t="shared" si="140"/>
        <v/>
      </c>
      <c r="AG970" s="77" t="str">
        <f t="shared" si="142"/>
        <v/>
      </c>
    </row>
    <row r="971" spans="1:33" s="72" customFormat="1" ht="15.75" x14ac:dyDescent="0.2">
      <c r="A971" s="67"/>
      <c r="B971" s="76">
        <f>COUNTIF($F$6:$F971,$F971)</f>
        <v>0</v>
      </c>
      <c r="C971" s="76" t="str">
        <f t="shared" si="118"/>
        <v>0</v>
      </c>
      <c r="D971" s="76">
        <f>COUNTIF($H$6:$H971,$H971)</f>
        <v>0</v>
      </c>
      <c r="E971" s="76" t="str">
        <f t="shared" si="123"/>
        <v>0</v>
      </c>
      <c r="F971" s="2"/>
      <c r="G971" s="22"/>
      <c r="H971" s="2"/>
      <c r="I971" s="3"/>
      <c r="J971" s="2"/>
      <c r="K971" s="2"/>
      <c r="L971" s="4"/>
      <c r="M971" s="4"/>
      <c r="N971" s="4"/>
      <c r="O971" s="2"/>
      <c r="P971" s="2"/>
      <c r="Q971" s="4"/>
      <c r="R971" s="102"/>
      <c r="S971" s="102"/>
      <c r="T971" s="3"/>
      <c r="U971" s="3"/>
      <c r="V971" s="3"/>
      <c r="W971" s="3"/>
      <c r="X971" s="80" t="str">
        <f t="shared" si="143"/>
        <v/>
      </c>
      <c r="Y971" s="80" t="str">
        <f t="shared" si="144"/>
        <v/>
      </c>
      <c r="Z971" s="2"/>
      <c r="AA971" s="77" t="str">
        <f t="shared" si="145"/>
        <v/>
      </c>
      <c r="AB971" s="77" t="str">
        <f t="shared" si="119"/>
        <v/>
      </c>
      <c r="AC971" s="77" t="str">
        <f>IFERROR(VLOOKUP(IF($P971="","",MONTH($I971)),List!$I:$J,2,0),"")</f>
        <v/>
      </c>
      <c r="AD971" s="77" t="str">
        <f>IFERROR(VLOOKUP(F971,List!$D:$E,2,0),"")</f>
        <v/>
      </c>
      <c r="AE971" s="78">
        <f t="shared" si="141"/>
        <v>0</v>
      </c>
      <c r="AF971" s="77" t="str">
        <f t="shared" si="140"/>
        <v/>
      </c>
      <c r="AG971" s="77" t="str">
        <f t="shared" si="142"/>
        <v/>
      </c>
    </row>
    <row r="972" spans="1:33" s="72" customFormat="1" ht="15.75" x14ac:dyDescent="0.2">
      <c r="A972" s="67"/>
      <c r="B972" s="76">
        <f>COUNTIF($F$6:$F972,$F972)</f>
        <v>0</v>
      </c>
      <c r="C972" s="76" t="str">
        <f t="shared" si="118"/>
        <v>0</v>
      </c>
      <c r="D972" s="76">
        <f>COUNTIF($H$6:$H972,$H972)</f>
        <v>0</v>
      </c>
      <c r="E972" s="76" t="str">
        <f t="shared" si="123"/>
        <v>0</v>
      </c>
      <c r="F972" s="2"/>
      <c r="G972" s="22"/>
      <c r="H972" s="2"/>
      <c r="I972" s="3"/>
      <c r="J972" s="2"/>
      <c r="K972" s="2"/>
      <c r="L972" s="4"/>
      <c r="M972" s="4"/>
      <c r="N972" s="4"/>
      <c r="O972" s="2"/>
      <c r="P972" s="2"/>
      <c r="Q972" s="4"/>
      <c r="R972" s="102"/>
      <c r="S972" s="102"/>
      <c r="T972" s="3"/>
      <c r="U972" s="3"/>
      <c r="V972" s="3"/>
      <c r="W972" s="3"/>
      <c r="X972" s="80" t="str">
        <f t="shared" si="143"/>
        <v/>
      </c>
      <c r="Y972" s="80" t="str">
        <f t="shared" si="144"/>
        <v/>
      </c>
      <c r="Z972" s="2"/>
      <c r="AA972" s="77" t="str">
        <f t="shared" si="145"/>
        <v/>
      </c>
      <c r="AB972" s="77" t="str">
        <f t="shared" si="119"/>
        <v/>
      </c>
      <c r="AC972" s="77" t="str">
        <f>IFERROR(VLOOKUP(IF($P972="","",MONTH($I972)),List!$I:$J,2,0),"")</f>
        <v/>
      </c>
      <c r="AD972" s="77" t="str">
        <f>IFERROR(VLOOKUP(F972,List!$D:$E,2,0),"")</f>
        <v/>
      </c>
      <c r="AE972" s="78">
        <f t="shared" si="141"/>
        <v>0</v>
      </c>
      <c r="AF972" s="77" t="str">
        <f t="shared" si="140"/>
        <v/>
      </c>
      <c r="AG972" s="77" t="str">
        <f t="shared" si="142"/>
        <v/>
      </c>
    </row>
    <row r="973" spans="1:33" s="72" customFormat="1" ht="15.75" x14ac:dyDescent="0.2">
      <c r="A973" s="67"/>
      <c r="B973" s="76">
        <f>COUNTIF($F$6:$F973,$F973)</f>
        <v>0</v>
      </c>
      <c r="C973" s="76" t="str">
        <f t="shared" si="118"/>
        <v>0</v>
      </c>
      <c r="D973" s="76">
        <f>COUNTIF($H$6:$H973,$H973)</f>
        <v>0</v>
      </c>
      <c r="E973" s="76" t="str">
        <f t="shared" si="123"/>
        <v>0</v>
      </c>
      <c r="F973" s="2"/>
      <c r="G973" s="22"/>
      <c r="H973" s="2"/>
      <c r="I973" s="3"/>
      <c r="J973" s="2"/>
      <c r="K973" s="2"/>
      <c r="L973" s="4"/>
      <c r="M973" s="4"/>
      <c r="N973" s="4"/>
      <c r="O973" s="2"/>
      <c r="P973" s="2"/>
      <c r="Q973" s="4"/>
      <c r="R973" s="102"/>
      <c r="S973" s="102"/>
      <c r="T973" s="3"/>
      <c r="U973" s="3"/>
      <c r="V973" s="3"/>
      <c r="W973" s="3"/>
      <c r="X973" s="80" t="str">
        <f t="shared" si="143"/>
        <v/>
      </c>
      <c r="Y973" s="80" t="str">
        <f t="shared" si="144"/>
        <v/>
      </c>
      <c r="Z973" s="2"/>
      <c r="AA973" s="77" t="str">
        <f t="shared" si="145"/>
        <v/>
      </c>
      <c r="AB973" s="77" t="str">
        <f t="shared" si="119"/>
        <v/>
      </c>
      <c r="AC973" s="77" t="str">
        <f>IFERROR(VLOOKUP(IF($P973="","",MONTH($I973)),List!$I:$J,2,0),"")</f>
        <v/>
      </c>
      <c r="AD973" s="77" t="str">
        <f>IFERROR(VLOOKUP(F973,List!$D:$E,2,0),"")</f>
        <v/>
      </c>
      <c r="AE973" s="78">
        <f t="shared" si="141"/>
        <v>0</v>
      </c>
      <c r="AF973" s="77" t="str">
        <f t="shared" si="140"/>
        <v/>
      </c>
      <c r="AG973" s="77" t="str">
        <f t="shared" si="142"/>
        <v/>
      </c>
    </row>
    <row r="974" spans="1:33" s="72" customFormat="1" ht="15.75" x14ac:dyDescent="0.2">
      <c r="A974" s="67"/>
      <c r="B974" s="76">
        <f>COUNTIF($F$6:$F974,$F974)</f>
        <v>0</v>
      </c>
      <c r="C974" s="76" t="str">
        <f t="shared" si="118"/>
        <v>0</v>
      </c>
      <c r="D974" s="76">
        <f>COUNTIF($H$6:$H974,$H974)</f>
        <v>0</v>
      </c>
      <c r="E974" s="76" t="str">
        <f t="shared" si="123"/>
        <v>0</v>
      </c>
      <c r="F974" s="2"/>
      <c r="G974" s="22"/>
      <c r="H974" s="2"/>
      <c r="I974" s="3"/>
      <c r="J974" s="2"/>
      <c r="K974" s="2"/>
      <c r="L974" s="4"/>
      <c r="M974" s="4"/>
      <c r="N974" s="4"/>
      <c r="O974" s="2"/>
      <c r="P974" s="2"/>
      <c r="Q974" s="4"/>
      <c r="R974" s="102"/>
      <c r="S974" s="102"/>
      <c r="T974" s="3"/>
      <c r="U974" s="3"/>
      <c r="V974" s="3"/>
      <c r="W974" s="3"/>
      <c r="X974" s="80" t="str">
        <f t="shared" si="143"/>
        <v/>
      </c>
      <c r="Y974" s="80" t="str">
        <f t="shared" si="144"/>
        <v/>
      </c>
      <c r="Z974" s="2"/>
      <c r="AA974" s="77" t="str">
        <f t="shared" si="145"/>
        <v/>
      </c>
      <c r="AB974" s="77" t="str">
        <f t="shared" si="119"/>
        <v/>
      </c>
      <c r="AC974" s="77" t="str">
        <f>IFERROR(VLOOKUP(IF($P974="","",MONTH($I974)),List!$I:$J,2,0),"")</f>
        <v/>
      </c>
      <c r="AD974" s="77" t="str">
        <f>IFERROR(VLOOKUP(F974,List!$D:$E,2,0),"")</f>
        <v/>
      </c>
      <c r="AE974" s="78">
        <f t="shared" si="141"/>
        <v>0</v>
      </c>
      <c r="AF974" s="77" t="str">
        <f t="shared" si="140"/>
        <v/>
      </c>
      <c r="AG974" s="77" t="str">
        <f t="shared" si="142"/>
        <v/>
      </c>
    </row>
    <row r="975" spans="1:33" s="72" customFormat="1" ht="15.75" x14ac:dyDescent="0.2">
      <c r="A975" s="67"/>
      <c r="B975" s="76">
        <f>COUNTIF($F$6:$F975,$F975)</f>
        <v>0</v>
      </c>
      <c r="C975" s="76" t="str">
        <f t="shared" si="118"/>
        <v>0</v>
      </c>
      <c r="D975" s="76">
        <f>COUNTIF($H$6:$H975,$H975)</f>
        <v>0</v>
      </c>
      <c r="E975" s="76" t="str">
        <f t="shared" si="123"/>
        <v>0</v>
      </c>
      <c r="F975" s="2"/>
      <c r="G975" s="22"/>
      <c r="H975" s="2"/>
      <c r="I975" s="3"/>
      <c r="J975" s="2"/>
      <c r="K975" s="2"/>
      <c r="L975" s="4"/>
      <c r="M975" s="4"/>
      <c r="N975" s="4"/>
      <c r="O975" s="2"/>
      <c r="P975" s="2"/>
      <c r="Q975" s="4"/>
      <c r="R975" s="102"/>
      <c r="S975" s="102"/>
      <c r="T975" s="3"/>
      <c r="U975" s="3"/>
      <c r="V975" s="3"/>
      <c r="W975" s="3"/>
      <c r="X975" s="80" t="str">
        <f t="shared" si="143"/>
        <v/>
      </c>
      <c r="Y975" s="80" t="str">
        <f t="shared" si="144"/>
        <v/>
      </c>
      <c r="Z975" s="2"/>
      <c r="AA975" s="77" t="str">
        <f t="shared" si="145"/>
        <v/>
      </c>
      <c r="AB975" s="77" t="str">
        <f t="shared" si="119"/>
        <v/>
      </c>
      <c r="AC975" s="77" t="str">
        <f>IFERROR(VLOOKUP(IF($P975="","",MONTH($I975)),List!$I:$J,2,0),"")</f>
        <v/>
      </c>
      <c r="AD975" s="77" t="str">
        <f>IFERROR(VLOOKUP(F975,List!$D:$E,2,0),"")</f>
        <v/>
      </c>
      <c r="AE975" s="78">
        <f t="shared" si="141"/>
        <v>0</v>
      </c>
      <c r="AF975" s="77" t="str">
        <f t="shared" si="140"/>
        <v/>
      </c>
      <c r="AG975" s="77" t="str">
        <f t="shared" si="142"/>
        <v/>
      </c>
    </row>
    <row r="976" spans="1:33" s="72" customFormat="1" ht="15.75" x14ac:dyDescent="0.2">
      <c r="A976" s="67"/>
      <c r="B976" s="76">
        <f>COUNTIF($F$6:$F976,$F976)</f>
        <v>0</v>
      </c>
      <c r="C976" s="76" t="str">
        <f t="shared" si="118"/>
        <v>0</v>
      </c>
      <c r="D976" s="76">
        <f>COUNTIF($H$6:$H976,$H976)</f>
        <v>0</v>
      </c>
      <c r="E976" s="76" t="str">
        <f t="shared" si="123"/>
        <v>0</v>
      </c>
      <c r="F976" s="2"/>
      <c r="G976" s="22"/>
      <c r="H976" s="2"/>
      <c r="I976" s="3"/>
      <c r="J976" s="2"/>
      <c r="K976" s="2"/>
      <c r="L976" s="4"/>
      <c r="M976" s="4"/>
      <c r="N976" s="4"/>
      <c r="O976" s="2"/>
      <c r="P976" s="2"/>
      <c r="Q976" s="4"/>
      <c r="R976" s="102"/>
      <c r="S976" s="102"/>
      <c r="T976" s="3"/>
      <c r="U976" s="3"/>
      <c r="V976" s="3"/>
      <c r="W976" s="3"/>
      <c r="X976" s="80" t="str">
        <f t="shared" si="143"/>
        <v/>
      </c>
      <c r="Y976" s="80" t="str">
        <f t="shared" si="144"/>
        <v/>
      </c>
      <c r="Z976" s="2"/>
      <c r="AA976" s="77" t="str">
        <f t="shared" si="145"/>
        <v/>
      </c>
      <c r="AB976" s="77" t="str">
        <f t="shared" si="119"/>
        <v/>
      </c>
      <c r="AC976" s="77" t="str">
        <f>IFERROR(VLOOKUP(IF($P976="","",MONTH($I976)),List!$I:$J,2,0),"")</f>
        <v/>
      </c>
      <c r="AD976" s="77" t="str">
        <f>IFERROR(VLOOKUP(F976,List!$D:$E,2,0),"")</f>
        <v/>
      </c>
      <c r="AE976" s="78">
        <f t="shared" si="141"/>
        <v>0</v>
      </c>
      <c r="AF976" s="77" t="str">
        <f t="shared" si="121"/>
        <v/>
      </c>
      <c r="AG976" s="77" t="str">
        <f t="shared" si="142"/>
        <v/>
      </c>
    </row>
    <row r="977" spans="1:33" s="72" customFormat="1" ht="15.75" x14ac:dyDescent="0.2">
      <c r="A977" s="67"/>
      <c r="B977" s="76">
        <f>COUNTIF($F$6:$F977,$F977)</f>
        <v>0</v>
      </c>
      <c r="C977" s="76" t="str">
        <f t="shared" si="118"/>
        <v>0</v>
      </c>
      <c r="D977" s="76">
        <f>COUNTIF($H$6:$H977,$H977)</f>
        <v>0</v>
      </c>
      <c r="E977" s="76" t="str">
        <f t="shared" si="123"/>
        <v>0</v>
      </c>
      <c r="F977" s="2"/>
      <c r="G977" s="22"/>
      <c r="H977" s="2"/>
      <c r="I977" s="3"/>
      <c r="J977" s="2"/>
      <c r="K977" s="2"/>
      <c r="L977" s="4"/>
      <c r="M977" s="4"/>
      <c r="N977" s="4"/>
      <c r="O977" s="2"/>
      <c r="P977" s="2"/>
      <c r="Q977" s="4"/>
      <c r="R977" s="102"/>
      <c r="S977" s="102"/>
      <c r="T977" s="3"/>
      <c r="U977" s="3"/>
      <c r="V977" s="3"/>
      <c r="W977" s="3"/>
      <c r="X977" s="80" t="str">
        <f t="shared" si="143"/>
        <v/>
      </c>
      <c r="Y977" s="80" t="str">
        <f t="shared" si="144"/>
        <v/>
      </c>
      <c r="Z977" s="2"/>
      <c r="AA977" s="77" t="str">
        <f t="shared" si="145"/>
        <v/>
      </c>
      <c r="AB977" s="77" t="str">
        <f t="shared" si="119"/>
        <v/>
      </c>
      <c r="AC977" s="77" t="str">
        <f>IFERROR(VLOOKUP(IF($P977="","",MONTH($I977)),List!$I:$J,2,0),"")</f>
        <v/>
      </c>
      <c r="AD977" s="77" t="str">
        <f>IFERROR(VLOOKUP(F977,List!$D:$E,2,0),"")</f>
        <v/>
      </c>
      <c r="AE977" s="78">
        <f t="shared" si="141"/>
        <v>0</v>
      </c>
      <c r="AF977" s="77" t="str">
        <f t="shared" si="121"/>
        <v/>
      </c>
      <c r="AG977" s="77" t="str">
        <f t="shared" si="142"/>
        <v/>
      </c>
    </row>
    <row r="978" spans="1:33" s="72" customFormat="1" ht="15.75" x14ac:dyDescent="0.2">
      <c r="A978" s="67"/>
      <c r="B978" s="76">
        <f>COUNTIF($F$6:$F978,$F978)</f>
        <v>0</v>
      </c>
      <c r="C978" s="76" t="str">
        <f t="shared" si="118"/>
        <v>0</v>
      </c>
      <c r="D978" s="76">
        <f>COUNTIF($H$6:$H978,$H978)</f>
        <v>0</v>
      </c>
      <c r="E978" s="76" t="str">
        <f t="shared" si="123"/>
        <v>0</v>
      </c>
      <c r="F978" s="2"/>
      <c r="G978" s="22"/>
      <c r="H978" s="2"/>
      <c r="I978" s="3"/>
      <c r="J978" s="2"/>
      <c r="K978" s="2"/>
      <c r="L978" s="4"/>
      <c r="M978" s="4"/>
      <c r="N978" s="4"/>
      <c r="O978" s="2"/>
      <c r="P978" s="2"/>
      <c r="Q978" s="4"/>
      <c r="R978" s="102"/>
      <c r="S978" s="102"/>
      <c r="T978" s="3"/>
      <c r="U978" s="3"/>
      <c r="V978" s="3"/>
      <c r="W978" s="3"/>
      <c r="X978" s="80" t="str">
        <f t="shared" si="143"/>
        <v/>
      </c>
      <c r="Y978" s="80" t="str">
        <f t="shared" si="144"/>
        <v/>
      </c>
      <c r="Z978" s="2"/>
      <c r="AA978" s="77" t="str">
        <f t="shared" si="145"/>
        <v/>
      </c>
      <c r="AB978" s="77" t="str">
        <f t="shared" si="119"/>
        <v/>
      </c>
      <c r="AC978" s="77" t="str">
        <f>IFERROR(VLOOKUP(IF($P978="","",MONTH($I978)),List!$I:$J,2,0),"")</f>
        <v/>
      </c>
      <c r="AD978" s="77" t="str">
        <f>IFERROR(VLOOKUP(F978,List!$D:$E,2,0),"")</f>
        <v/>
      </c>
      <c r="AE978" s="78">
        <f t="shared" si="141"/>
        <v>0</v>
      </c>
      <c r="AF978" s="77" t="str">
        <f t="shared" si="121"/>
        <v/>
      </c>
      <c r="AG978" s="77" t="str">
        <f t="shared" si="142"/>
        <v/>
      </c>
    </row>
    <row r="979" spans="1:33" s="72" customFormat="1" ht="15.75" x14ac:dyDescent="0.2">
      <c r="A979" s="67"/>
      <c r="B979" s="76">
        <f>COUNTIF($F$6:$F979,$F979)</f>
        <v>0</v>
      </c>
      <c r="C979" s="76" t="str">
        <f t="shared" si="118"/>
        <v>0</v>
      </c>
      <c r="D979" s="76">
        <f>COUNTIF($H$6:$H979,$H979)</f>
        <v>0</v>
      </c>
      <c r="E979" s="76" t="str">
        <f t="shared" si="123"/>
        <v>0</v>
      </c>
      <c r="F979" s="2"/>
      <c r="G979" s="22"/>
      <c r="H979" s="2"/>
      <c r="I979" s="3"/>
      <c r="J979" s="2"/>
      <c r="K979" s="2"/>
      <c r="L979" s="4"/>
      <c r="M979" s="4"/>
      <c r="N979" s="4"/>
      <c r="O979" s="2"/>
      <c r="P979" s="2"/>
      <c r="Q979" s="4"/>
      <c r="R979" s="102"/>
      <c r="S979" s="102"/>
      <c r="T979" s="3"/>
      <c r="U979" s="3"/>
      <c r="V979" s="3"/>
      <c r="W979" s="3"/>
      <c r="X979" s="80" t="str">
        <f t="shared" si="143"/>
        <v/>
      </c>
      <c r="Y979" s="80" t="str">
        <f t="shared" si="144"/>
        <v/>
      </c>
      <c r="Z979" s="2"/>
      <c r="AA979" s="77" t="str">
        <f t="shared" si="145"/>
        <v/>
      </c>
      <c r="AB979" s="77" t="str">
        <f t="shared" si="119"/>
        <v/>
      </c>
      <c r="AC979" s="77" t="str">
        <f>IFERROR(VLOOKUP(IF($P979="","",MONTH($I979)),List!$I:$J,2,0),"")</f>
        <v/>
      </c>
      <c r="AD979" s="77" t="str">
        <f>IFERROR(VLOOKUP(F979,List!$D:$E,2,0),"")</f>
        <v/>
      </c>
      <c r="AE979" s="78">
        <f t="shared" si="141"/>
        <v>0</v>
      </c>
      <c r="AF979" s="77" t="str">
        <f t="shared" si="121"/>
        <v/>
      </c>
      <c r="AG979" s="77" t="str">
        <f t="shared" si="142"/>
        <v/>
      </c>
    </row>
    <row r="980" spans="1:33" s="72" customFormat="1" ht="15.75" x14ac:dyDescent="0.2">
      <c r="A980" s="67"/>
      <c r="B980" s="76">
        <f>COUNTIF($F$6:$F980,$F980)</f>
        <v>0</v>
      </c>
      <c r="C980" s="76" t="str">
        <f t="shared" si="118"/>
        <v>0</v>
      </c>
      <c r="D980" s="76">
        <f>COUNTIF($H$6:$H980,$H980)</f>
        <v>0</v>
      </c>
      <c r="E980" s="76" t="str">
        <f t="shared" si="123"/>
        <v>0</v>
      </c>
      <c r="F980" s="2"/>
      <c r="G980" s="22"/>
      <c r="H980" s="2"/>
      <c r="I980" s="3"/>
      <c r="J980" s="2"/>
      <c r="K980" s="2"/>
      <c r="L980" s="4"/>
      <c r="M980" s="4"/>
      <c r="N980" s="4"/>
      <c r="O980" s="2"/>
      <c r="P980" s="2"/>
      <c r="Q980" s="4"/>
      <c r="R980" s="102"/>
      <c r="S980" s="102"/>
      <c r="T980" s="3"/>
      <c r="U980" s="3"/>
      <c r="V980" s="3"/>
      <c r="W980" s="3"/>
      <c r="X980" s="80" t="str">
        <f t="shared" si="143"/>
        <v/>
      </c>
      <c r="Y980" s="80" t="str">
        <f t="shared" si="144"/>
        <v/>
      </c>
      <c r="Z980" s="2"/>
      <c r="AA980" s="77" t="str">
        <f t="shared" si="145"/>
        <v/>
      </c>
      <c r="AB980" s="77" t="str">
        <f t="shared" si="119"/>
        <v/>
      </c>
      <c r="AC980" s="77" t="str">
        <f>IFERROR(VLOOKUP(IF($P980="","",MONTH($I980)),List!$I:$J,2,0),"")</f>
        <v/>
      </c>
      <c r="AD980" s="77" t="str">
        <f>IFERROR(VLOOKUP(F980,List!$D:$E,2,0),"")</f>
        <v/>
      </c>
      <c r="AE980" s="78">
        <f t="shared" si="141"/>
        <v>0</v>
      </c>
      <c r="AF980" s="77" t="str">
        <f t="shared" si="121"/>
        <v/>
      </c>
      <c r="AG980" s="77" t="str">
        <f t="shared" si="142"/>
        <v/>
      </c>
    </row>
    <row r="981" spans="1:33" s="72" customFormat="1" ht="15.75" x14ac:dyDescent="0.2">
      <c r="A981" s="67"/>
      <c r="B981" s="76">
        <f>COUNTIF($F$6:$F981,$F981)</f>
        <v>0</v>
      </c>
      <c r="C981" s="76" t="str">
        <f t="shared" si="118"/>
        <v>0</v>
      </c>
      <c r="D981" s="76">
        <f>COUNTIF($H$6:$H981,$H981)</f>
        <v>0</v>
      </c>
      <c r="E981" s="76" t="str">
        <f t="shared" si="123"/>
        <v>0</v>
      </c>
      <c r="F981" s="2"/>
      <c r="G981" s="22"/>
      <c r="H981" s="2"/>
      <c r="I981" s="3"/>
      <c r="J981" s="2"/>
      <c r="K981" s="2"/>
      <c r="L981" s="4"/>
      <c r="M981" s="4"/>
      <c r="N981" s="4"/>
      <c r="O981" s="2"/>
      <c r="P981" s="2"/>
      <c r="Q981" s="4"/>
      <c r="R981" s="102"/>
      <c r="S981" s="102"/>
      <c r="T981" s="3"/>
      <c r="U981" s="3"/>
      <c r="V981" s="3"/>
      <c r="W981" s="3"/>
      <c r="X981" s="80" t="str">
        <f t="shared" si="143"/>
        <v/>
      </c>
      <c r="Y981" s="80" t="str">
        <f t="shared" si="144"/>
        <v/>
      </c>
      <c r="Z981" s="2"/>
      <c r="AA981" s="77" t="str">
        <f t="shared" si="145"/>
        <v/>
      </c>
      <c r="AB981" s="77" t="str">
        <f t="shared" si="119"/>
        <v/>
      </c>
      <c r="AC981" s="77" t="str">
        <f>IFERROR(VLOOKUP(IF($P981="","",MONTH($I981)),List!$I:$J,2,0),"")</f>
        <v/>
      </c>
      <c r="AD981" s="77" t="str">
        <f>IFERROR(VLOOKUP(F981,List!$D:$E,2,0),"")</f>
        <v/>
      </c>
      <c r="AE981" s="78">
        <f t="shared" si="141"/>
        <v>0</v>
      </c>
      <c r="AF981" s="77" t="str">
        <f t="shared" si="121"/>
        <v/>
      </c>
      <c r="AG981" s="77" t="str">
        <f t="shared" si="142"/>
        <v/>
      </c>
    </row>
    <row r="982" spans="1:33" s="72" customFormat="1" ht="15.75" x14ac:dyDescent="0.2">
      <c r="A982" s="67"/>
      <c r="B982" s="76">
        <f>COUNTIF($F$6:$F982,$F982)</f>
        <v>0</v>
      </c>
      <c r="C982" s="76" t="str">
        <f t="shared" si="118"/>
        <v>0</v>
      </c>
      <c r="D982" s="76">
        <f>COUNTIF($H$6:$H982,$H982)</f>
        <v>0</v>
      </c>
      <c r="E982" s="76" t="str">
        <f t="shared" si="123"/>
        <v>0</v>
      </c>
      <c r="F982" s="2"/>
      <c r="G982" s="22"/>
      <c r="H982" s="2"/>
      <c r="I982" s="3"/>
      <c r="J982" s="2"/>
      <c r="K982" s="2"/>
      <c r="L982" s="4"/>
      <c r="M982" s="4"/>
      <c r="N982" s="4"/>
      <c r="O982" s="2"/>
      <c r="P982" s="2"/>
      <c r="Q982" s="4"/>
      <c r="R982" s="102"/>
      <c r="S982" s="102"/>
      <c r="T982" s="3"/>
      <c r="U982" s="3"/>
      <c r="V982" s="3"/>
      <c r="W982" s="3"/>
      <c r="X982" s="80" t="str">
        <f t="shared" si="143"/>
        <v/>
      </c>
      <c r="Y982" s="80" t="str">
        <f t="shared" si="144"/>
        <v/>
      </c>
      <c r="Z982" s="2"/>
      <c r="AA982" s="77" t="str">
        <f t="shared" si="145"/>
        <v/>
      </c>
      <c r="AB982" s="77" t="str">
        <f t="shared" si="119"/>
        <v/>
      </c>
      <c r="AC982" s="77" t="str">
        <f>IFERROR(VLOOKUP(IF($P982="","",MONTH($I982)),List!$I:$J,2,0),"")</f>
        <v/>
      </c>
      <c r="AD982" s="77" t="str">
        <f>IFERROR(VLOOKUP(F982,List!$D:$E,2,0),"")</f>
        <v/>
      </c>
      <c r="AE982" s="78">
        <f t="shared" si="141"/>
        <v>0</v>
      </c>
      <c r="AF982" s="77" t="str">
        <f t="shared" si="121"/>
        <v/>
      </c>
      <c r="AG982" s="77" t="str">
        <f t="shared" si="142"/>
        <v/>
      </c>
    </row>
    <row r="983" spans="1:33" s="72" customFormat="1" ht="15.75" x14ac:dyDescent="0.2">
      <c r="A983" s="67"/>
      <c r="B983" s="76">
        <f>COUNTIF($F$6:$F983,$F983)</f>
        <v>0</v>
      </c>
      <c r="C983" s="76" t="str">
        <f t="shared" si="118"/>
        <v>0</v>
      </c>
      <c r="D983" s="76">
        <f>COUNTIF($H$6:$H983,$H983)</f>
        <v>0</v>
      </c>
      <c r="E983" s="76" t="str">
        <f t="shared" si="123"/>
        <v>0</v>
      </c>
      <c r="F983" s="2"/>
      <c r="G983" s="22"/>
      <c r="H983" s="2"/>
      <c r="I983" s="3"/>
      <c r="J983" s="2"/>
      <c r="K983" s="2"/>
      <c r="L983" s="4"/>
      <c r="M983" s="4"/>
      <c r="N983" s="4"/>
      <c r="O983" s="2"/>
      <c r="P983" s="2"/>
      <c r="Q983" s="4"/>
      <c r="R983" s="102"/>
      <c r="S983" s="102"/>
      <c r="T983" s="3"/>
      <c r="U983" s="3"/>
      <c r="V983" s="3"/>
      <c r="W983" s="3"/>
      <c r="X983" s="80" t="str">
        <f t="shared" si="143"/>
        <v/>
      </c>
      <c r="Y983" s="80" t="str">
        <f t="shared" si="144"/>
        <v/>
      </c>
      <c r="Z983" s="2"/>
      <c r="AA983" s="77" t="str">
        <f t="shared" si="145"/>
        <v/>
      </c>
      <c r="AB983" s="77" t="str">
        <f t="shared" si="119"/>
        <v/>
      </c>
      <c r="AC983" s="77" t="str">
        <f>IFERROR(VLOOKUP(IF($P983="","",MONTH($I983)),List!$I:$J,2,0),"")</f>
        <v/>
      </c>
      <c r="AD983" s="77" t="str">
        <f>IFERROR(VLOOKUP(F983,List!$D:$E,2,0),"")</f>
        <v/>
      </c>
      <c r="AE983" s="78">
        <f t="shared" si="141"/>
        <v>0</v>
      </c>
      <c r="AF983" s="77" t="str">
        <f t="shared" si="121"/>
        <v/>
      </c>
      <c r="AG983" s="77" t="str">
        <f t="shared" si="142"/>
        <v/>
      </c>
    </row>
    <row r="984" spans="1:33" s="72" customFormat="1" ht="15.75" x14ac:dyDescent="0.2">
      <c r="A984" s="67"/>
      <c r="B984" s="76">
        <f>COUNTIF($F$6:$F984,$F984)</f>
        <v>0</v>
      </c>
      <c r="C984" s="76" t="str">
        <f t="shared" si="118"/>
        <v>0</v>
      </c>
      <c r="D984" s="76">
        <f>COUNTIF($H$6:$H984,$H984)</f>
        <v>0</v>
      </c>
      <c r="E984" s="76" t="str">
        <f t="shared" si="123"/>
        <v>0</v>
      </c>
      <c r="F984" s="2"/>
      <c r="G984" s="22"/>
      <c r="H984" s="2"/>
      <c r="I984" s="3"/>
      <c r="J984" s="2"/>
      <c r="K984" s="2"/>
      <c r="L984" s="4"/>
      <c r="M984" s="4"/>
      <c r="N984" s="4"/>
      <c r="O984" s="2"/>
      <c r="P984" s="2"/>
      <c r="Q984" s="4"/>
      <c r="R984" s="102"/>
      <c r="S984" s="102"/>
      <c r="T984" s="3"/>
      <c r="U984" s="3"/>
      <c r="V984" s="3"/>
      <c r="W984" s="3"/>
      <c r="X984" s="80" t="str">
        <f t="shared" si="143"/>
        <v/>
      </c>
      <c r="Y984" s="80" t="str">
        <f t="shared" si="144"/>
        <v/>
      </c>
      <c r="Z984" s="2"/>
      <c r="AA984" s="77" t="str">
        <f t="shared" si="145"/>
        <v/>
      </c>
      <c r="AB984" s="77" t="str">
        <f t="shared" si="119"/>
        <v/>
      </c>
      <c r="AC984" s="77" t="str">
        <f>IFERROR(VLOOKUP(IF($P984="","",MONTH($I984)),List!$I:$J,2,0),"")</f>
        <v/>
      </c>
      <c r="AD984" s="77" t="str">
        <f>IFERROR(VLOOKUP(F984,List!$D:$E,2,0),"")</f>
        <v/>
      </c>
      <c r="AE984" s="78">
        <f t="shared" si="141"/>
        <v>0</v>
      </c>
      <c r="AF984" s="77" t="str">
        <f t="shared" si="121"/>
        <v/>
      </c>
      <c r="AG984" s="77" t="str">
        <f t="shared" si="142"/>
        <v/>
      </c>
    </row>
    <row r="985" spans="1:33" s="72" customFormat="1" ht="15.75" x14ac:dyDescent="0.2">
      <c r="A985" s="67"/>
      <c r="B985" s="76">
        <f>COUNTIF($F$6:$F985,$F985)</f>
        <v>0</v>
      </c>
      <c r="C985" s="76" t="str">
        <f t="shared" si="118"/>
        <v>0</v>
      </c>
      <c r="D985" s="76">
        <f>COUNTIF($H$6:$H985,$H985)</f>
        <v>0</v>
      </c>
      <c r="E985" s="76" t="str">
        <f t="shared" si="123"/>
        <v>0</v>
      </c>
      <c r="F985" s="2"/>
      <c r="G985" s="22"/>
      <c r="H985" s="2"/>
      <c r="I985" s="3"/>
      <c r="J985" s="2"/>
      <c r="K985" s="2"/>
      <c r="L985" s="4"/>
      <c r="M985" s="4"/>
      <c r="N985" s="4"/>
      <c r="O985" s="2"/>
      <c r="P985" s="2"/>
      <c r="Q985" s="4"/>
      <c r="R985" s="102"/>
      <c r="S985" s="102"/>
      <c r="T985" s="3"/>
      <c r="U985" s="3"/>
      <c r="V985" s="3"/>
      <c r="W985" s="3"/>
      <c r="X985" s="80" t="str">
        <f t="shared" si="143"/>
        <v/>
      </c>
      <c r="Y985" s="80" t="str">
        <f t="shared" si="144"/>
        <v/>
      </c>
      <c r="Z985" s="2"/>
      <c r="AA985" s="77" t="str">
        <f t="shared" si="145"/>
        <v/>
      </c>
      <c r="AB985" s="77" t="str">
        <f t="shared" si="119"/>
        <v/>
      </c>
      <c r="AC985" s="77" t="str">
        <f>IFERROR(VLOOKUP(IF($P985="","",MONTH($I985)),List!$I:$J,2,0),"")</f>
        <v/>
      </c>
      <c r="AD985" s="77" t="str">
        <f>IFERROR(VLOOKUP(F985,List!$D:$E,2,0),"")</f>
        <v/>
      </c>
      <c r="AE985" s="78">
        <f t="shared" si="141"/>
        <v>0</v>
      </c>
      <c r="AF985" s="77" t="str">
        <f t="shared" si="121"/>
        <v/>
      </c>
      <c r="AG985" s="77" t="str">
        <f t="shared" si="142"/>
        <v/>
      </c>
    </row>
    <row r="986" spans="1:33" s="72" customFormat="1" ht="15.75" x14ac:dyDescent="0.2">
      <c r="A986" s="67"/>
      <c r="B986" s="76">
        <f>COUNTIF($F$6:$F986,$F986)</f>
        <v>0</v>
      </c>
      <c r="C986" s="76" t="str">
        <f t="shared" si="118"/>
        <v>0</v>
      </c>
      <c r="D986" s="76">
        <f>COUNTIF($H$6:$H986,$H986)</f>
        <v>0</v>
      </c>
      <c r="E986" s="76" t="str">
        <f t="shared" si="123"/>
        <v>0</v>
      </c>
      <c r="F986" s="2"/>
      <c r="G986" s="22"/>
      <c r="H986" s="2"/>
      <c r="I986" s="3"/>
      <c r="J986" s="2"/>
      <c r="K986" s="2"/>
      <c r="L986" s="4"/>
      <c r="M986" s="4"/>
      <c r="N986" s="4"/>
      <c r="O986" s="2"/>
      <c r="P986" s="2"/>
      <c r="Q986" s="4"/>
      <c r="R986" s="102"/>
      <c r="S986" s="102"/>
      <c r="T986" s="3"/>
      <c r="U986" s="3"/>
      <c r="V986" s="3"/>
      <c r="W986" s="3"/>
      <c r="X986" s="80" t="str">
        <f t="shared" si="143"/>
        <v/>
      </c>
      <c r="Y986" s="80" t="str">
        <f t="shared" si="144"/>
        <v/>
      </c>
      <c r="Z986" s="2"/>
      <c r="AA986" s="77" t="str">
        <f t="shared" si="145"/>
        <v/>
      </c>
      <c r="AB986" s="77" t="str">
        <f t="shared" si="119"/>
        <v/>
      </c>
      <c r="AC986" s="77" t="str">
        <f>IFERROR(VLOOKUP(IF($P986="","",MONTH($I986)),List!$I:$J,2,0),"")</f>
        <v/>
      </c>
      <c r="AD986" s="77" t="str">
        <f>IFERROR(VLOOKUP(F986,List!$D:$E,2,0),"")</f>
        <v/>
      </c>
      <c r="AE986" s="78">
        <f t="shared" si="141"/>
        <v>0</v>
      </c>
      <c r="AF986" s="77" t="str">
        <f t="shared" si="121"/>
        <v/>
      </c>
      <c r="AG986" s="77" t="str">
        <f t="shared" si="142"/>
        <v/>
      </c>
    </row>
    <row r="987" spans="1:33" s="72" customFormat="1" ht="15.75" x14ac:dyDescent="0.2">
      <c r="A987" s="67"/>
      <c r="B987" s="76">
        <f>COUNTIF($F$6:$F987,$F987)</f>
        <v>0</v>
      </c>
      <c r="C987" s="76" t="str">
        <f t="shared" si="118"/>
        <v>0</v>
      </c>
      <c r="D987" s="76">
        <f>COUNTIF($H$6:$H987,$H987)</f>
        <v>0</v>
      </c>
      <c r="E987" s="76" t="str">
        <f t="shared" si="123"/>
        <v>0</v>
      </c>
      <c r="F987" s="2"/>
      <c r="G987" s="22"/>
      <c r="H987" s="2"/>
      <c r="I987" s="3"/>
      <c r="J987" s="2"/>
      <c r="K987" s="2"/>
      <c r="L987" s="4"/>
      <c r="M987" s="4"/>
      <c r="N987" s="4"/>
      <c r="O987" s="2"/>
      <c r="P987" s="2"/>
      <c r="Q987" s="4"/>
      <c r="R987" s="102"/>
      <c r="S987" s="102"/>
      <c r="T987" s="3"/>
      <c r="U987" s="3"/>
      <c r="V987" s="3"/>
      <c r="W987" s="3"/>
      <c r="X987" s="80" t="str">
        <f t="shared" si="143"/>
        <v/>
      </c>
      <c r="Y987" s="80" t="str">
        <f t="shared" si="144"/>
        <v/>
      </c>
      <c r="Z987" s="2"/>
      <c r="AA987" s="77" t="str">
        <f t="shared" si="145"/>
        <v/>
      </c>
      <c r="AB987" s="77" t="str">
        <f t="shared" si="119"/>
        <v/>
      </c>
      <c r="AC987" s="77" t="str">
        <f>IFERROR(VLOOKUP(IF($P987="","",MONTH($I987)),List!$I:$J,2,0),"")</f>
        <v/>
      </c>
      <c r="AD987" s="77" t="str">
        <f>IFERROR(VLOOKUP(F987,List!$D:$E,2,0),"")</f>
        <v/>
      </c>
      <c r="AE987" s="78">
        <f t="shared" si="141"/>
        <v>0</v>
      </c>
      <c r="AF987" s="77" t="str">
        <f t="shared" si="121"/>
        <v/>
      </c>
      <c r="AG987" s="77" t="str">
        <f t="shared" si="142"/>
        <v/>
      </c>
    </row>
    <row r="988" spans="1:33" s="72" customFormat="1" ht="15.75" x14ac:dyDescent="0.2">
      <c r="A988" s="67"/>
      <c r="B988" s="76">
        <f>COUNTIF($F$6:$F988,$F988)</f>
        <v>0</v>
      </c>
      <c r="C988" s="76" t="str">
        <f t="shared" si="118"/>
        <v>0</v>
      </c>
      <c r="D988" s="76">
        <f>COUNTIF($H$6:$H988,$H988)</f>
        <v>0</v>
      </c>
      <c r="E988" s="76" t="str">
        <f t="shared" si="123"/>
        <v>0</v>
      </c>
      <c r="F988" s="2"/>
      <c r="G988" s="22"/>
      <c r="H988" s="2"/>
      <c r="I988" s="3"/>
      <c r="J988" s="2"/>
      <c r="K988" s="2"/>
      <c r="L988" s="4"/>
      <c r="M988" s="4"/>
      <c r="N988" s="4"/>
      <c r="O988" s="2"/>
      <c r="P988" s="2"/>
      <c r="Q988" s="4"/>
      <c r="R988" s="102"/>
      <c r="S988" s="102"/>
      <c r="T988" s="3"/>
      <c r="U988" s="3"/>
      <c r="V988" s="3"/>
      <c r="W988" s="3"/>
      <c r="X988" s="80" t="str">
        <f t="shared" si="143"/>
        <v/>
      </c>
      <c r="Y988" s="80" t="str">
        <f t="shared" si="144"/>
        <v/>
      </c>
      <c r="Z988" s="2"/>
      <c r="AA988" s="77" t="str">
        <f t="shared" si="145"/>
        <v/>
      </c>
      <c r="AB988" s="77" t="str">
        <f t="shared" si="119"/>
        <v/>
      </c>
      <c r="AC988" s="77" t="str">
        <f>IFERROR(VLOOKUP(IF($P988="","",MONTH($I988)),List!$I:$J,2,0),"")</f>
        <v/>
      </c>
      <c r="AD988" s="77" t="str">
        <f>IFERROR(VLOOKUP(F988,List!$D:$E,2,0),"")</f>
        <v/>
      </c>
      <c r="AE988" s="78">
        <f t="shared" si="141"/>
        <v>0</v>
      </c>
      <c r="AF988" s="77" t="str">
        <f t="shared" si="121"/>
        <v/>
      </c>
      <c r="AG988" s="77" t="str">
        <f t="shared" si="142"/>
        <v/>
      </c>
    </row>
    <row r="989" spans="1:33" s="72" customFormat="1" ht="15.75" x14ac:dyDescent="0.2">
      <c r="A989" s="67"/>
      <c r="B989" s="76">
        <f>COUNTIF($F$6:$F989,$F989)</f>
        <v>0</v>
      </c>
      <c r="C989" s="76" t="str">
        <f t="shared" si="118"/>
        <v>0</v>
      </c>
      <c r="D989" s="76">
        <f>COUNTIF($H$6:$H989,$H989)</f>
        <v>0</v>
      </c>
      <c r="E989" s="76" t="str">
        <f t="shared" si="123"/>
        <v>0</v>
      </c>
      <c r="F989" s="2"/>
      <c r="G989" s="22"/>
      <c r="H989" s="2"/>
      <c r="I989" s="3"/>
      <c r="J989" s="2"/>
      <c r="K989" s="2"/>
      <c r="L989" s="4"/>
      <c r="M989" s="4"/>
      <c r="N989" s="4"/>
      <c r="O989" s="2"/>
      <c r="P989" s="2"/>
      <c r="Q989" s="4"/>
      <c r="R989" s="102"/>
      <c r="S989" s="102"/>
      <c r="T989" s="3"/>
      <c r="U989" s="3"/>
      <c r="V989" s="3"/>
      <c r="W989" s="3"/>
      <c r="X989" s="80" t="str">
        <f t="shared" si="143"/>
        <v/>
      </c>
      <c r="Y989" s="80" t="str">
        <f t="shared" si="144"/>
        <v/>
      </c>
      <c r="Z989" s="2"/>
      <c r="AA989" s="77" t="str">
        <f t="shared" si="145"/>
        <v/>
      </c>
      <c r="AB989" s="77" t="str">
        <f t="shared" si="119"/>
        <v/>
      </c>
      <c r="AC989" s="77" t="str">
        <f>IFERROR(VLOOKUP(IF($P989="","",MONTH($I989)),List!$I:$J,2,0),"")</f>
        <v/>
      </c>
      <c r="AD989" s="77" t="str">
        <f>IFERROR(VLOOKUP(F989,List!$D:$E,2,0),"")</f>
        <v/>
      </c>
      <c r="AE989" s="78">
        <f t="shared" si="141"/>
        <v>0</v>
      </c>
      <c r="AF989" s="77" t="str">
        <f t="shared" si="121"/>
        <v/>
      </c>
      <c r="AG989" s="77" t="str">
        <f t="shared" si="142"/>
        <v/>
      </c>
    </row>
    <row r="990" spans="1:33" s="72" customFormat="1" ht="15.75" x14ac:dyDescent="0.2">
      <c r="A990" s="67"/>
      <c r="B990" s="76">
        <f>COUNTIF($F$6:$F990,$F990)</f>
        <v>0</v>
      </c>
      <c r="C990" s="76" t="str">
        <f t="shared" si="118"/>
        <v>0</v>
      </c>
      <c r="D990" s="76">
        <f>COUNTIF($H$6:$H990,$H990)</f>
        <v>0</v>
      </c>
      <c r="E990" s="76" t="str">
        <f t="shared" si="123"/>
        <v>0</v>
      </c>
      <c r="F990" s="2"/>
      <c r="G990" s="22"/>
      <c r="H990" s="2"/>
      <c r="I990" s="3"/>
      <c r="J990" s="2"/>
      <c r="K990" s="2"/>
      <c r="L990" s="4"/>
      <c r="M990" s="4"/>
      <c r="N990" s="4"/>
      <c r="O990" s="2"/>
      <c r="P990" s="2"/>
      <c r="Q990" s="4"/>
      <c r="R990" s="102"/>
      <c r="S990" s="102"/>
      <c r="T990" s="3"/>
      <c r="U990" s="3"/>
      <c r="V990" s="3"/>
      <c r="W990" s="3"/>
      <c r="X990" s="80" t="str">
        <f t="shared" si="143"/>
        <v/>
      </c>
      <c r="Y990" s="80" t="str">
        <f t="shared" si="144"/>
        <v/>
      </c>
      <c r="Z990" s="2"/>
      <c r="AA990" s="77" t="str">
        <f t="shared" si="145"/>
        <v/>
      </c>
      <c r="AB990" s="77" t="str">
        <f t="shared" si="119"/>
        <v/>
      </c>
      <c r="AC990" s="77" t="str">
        <f>IFERROR(VLOOKUP(IF($P990="","",MONTH($I990)),List!$I:$J,2,0),"")</f>
        <v/>
      </c>
      <c r="AD990" s="77" t="str">
        <f>IFERROR(VLOOKUP(F990,List!$D:$E,2,0),"")</f>
        <v/>
      </c>
      <c r="AE990" s="78">
        <f t="shared" si="141"/>
        <v>0</v>
      </c>
      <c r="AF990" s="77" t="str">
        <f t="shared" si="121"/>
        <v/>
      </c>
      <c r="AG990" s="77" t="str">
        <f t="shared" si="142"/>
        <v/>
      </c>
    </row>
    <row r="991" spans="1:33" s="72" customFormat="1" ht="15.75" x14ac:dyDescent="0.2">
      <c r="A991" s="67"/>
      <c r="B991" s="76">
        <f>COUNTIF($F$6:$F991,$F991)</f>
        <v>0</v>
      </c>
      <c r="C991" s="76" t="str">
        <f t="shared" si="118"/>
        <v>0</v>
      </c>
      <c r="D991" s="76">
        <f>COUNTIF($H$6:$H991,$H991)</f>
        <v>0</v>
      </c>
      <c r="E991" s="76" t="str">
        <f t="shared" si="123"/>
        <v>0</v>
      </c>
      <c r="F991" s="2"/>
      <c r="G991" s="22"/>
      <c r="H991" s="2"/>
      <c r="I991" s="3"/>
      <c r="J991" s="2"/>
      <c r="K991" s="2"/>
      <c r="L991" s="4"/>
      <c r="M991" s="4"/>
      <c r="N991" s="4"/>
      <c r="O991" s="2"/>
      <c r="P991" s="2"/>
      <c r="Q991" s="4"/>
      <c r="R991" s="102"/>
      <c r="S991" s="102"/>
      <c r="T991" s="3"/>
      <c r="U991" s="3"/>
      <c r="V991" s="3"/>
      <c r="W991" s="3"/>
      <c r="X991" s="80" t="str">
        <f t="shared" si="143"/>
        <v/>
      </c>
      <c r="Y991" s="80" t="str">
        <f t="shared" si="144"/>
        <v/>
      </c>
      <c r="Z991" s="2"/>
      <c r="AA991" s="77" t="str">
        <f t="shared" si="145"/>
        <v/>
      </c>
      <c r="AB991" s="77" t="str">
        <f t="shared" si="119"/>
        <v/>
      </c>
      <c r="AC991" s="77" t="str">
        <f>IFERROR(VLOOKUP(IF($P991="","",MONTH($I991)),List!$I:$J,2,0),"")</f>
        <v/>
      </c>
      <c r="AD991" s="77" t="str">
        <f>IFERROR(VLOOKUP(F991,List!$D:$E,2,0),"")</f>
        <v/>
      </c>
      <c r="AE991" s="78">
        <f t="shared" si="141"/>
        <v>0</v>
      </c>
      <c r="AF991" s="77" t="str">
        <f t="shared" si="121"/>
        <v/>
      </c>
      <c r="AG991" s="77" t="str">
        <f t="shared" si="142"/>
        <v/>
      </c>
    </row>
    <row r="992" spans="1:33" s="72" customFormat="1" ht="15.75" x14ac:dyDescent="0.2">
      <c r="A992" s="67"/>
      <c r="B992" s="76">
        <f>COUNTIF($F$6:$F992,$F992)</f>
        <v>0</v>
      </c>
      <c r="C992" s="76" t="str">
        <f t="shared" si="118"/>
        <v>0</v>
      </c>
      <c r="D992" s="76">
        <f>COUNTIF($H$6:$H992,$H992)</f>
        <v>0</v>
      </c>
      <c r="E992" s="76" t="str">
        <f t="shared" si="123"/>
        <v>0</v>
      </c>
      <c r="F992" s="2"/>
      <c r="G992" s="22"/>
      <c r="H992" s="2"/>
      <c r="I992" s="3"/>
      <c r="J992" s="2"/>
      <c r="K992" s="2"/>
      <c r="L992" s="4"/>
      <c r="M992" s="4"/>
      <c r="N992" s="4"/>
      <c r="O992" s="2"/>
      <c r="P992" s="2"/>
      <c r="Q992" s="4"/>
      <c r="R992" s="102"/>
      <c r="S992" s="102"/>
      <c r="T992" s="3"/>
      <c r="U992" s="3"/>
      <c r="V992" s="3"/>
      <c r="W992" s="3"/>
      <c r="X992" s="80" t="str">
        <f t="shared" si="143"/>
        <v/>
      </c>
      <c r="Y992" s="80" t="str">
        <f t="shared" si="144"/>
        <v/>
      </c>
      <c r="Z992" s="2"/>
      <c r="AA992" s="77" t="str">
        <f t="shared" si="145"/>
        <v/>
      </c>
      <c r="AB992" s="77" t="str">
        <f t="shared" si="119"/>
        <v/>
      </c>
      <c r="AC992" s="77" t="str">
        <f>IFERROR(VLOOKUP(IF($P992="","",MONTH($I992)),List!$I:$J,2,0),"")</f>
        <v/>
      </c>
      <c r="AD992" s="77" t="str">
        <f>IFERROR(VLOOKUP(F992,List!$D:$E,2,0),"")</f>
        <v/>
      </c>
      <c r="AE992" s="78">
        <f t="shared" si="141"/>
        <v>0</v>
      </c>
      <c r="AF992" s="77" t="str">
        <f t="shared" si="121"/>
        <v/>
      </c>
      <c r="AG992" s="77" t="str">
        <f t="shared" si="142"/>
        <v/>
      </c>
    </row>
    <row r="993" spans="1:33" s="72" customFormat="1" ht="15.75" x14ac:dyDescent="0.2">
      <c r="A993" s="67"/>
      <c r="B993" s="76">
        <f>COUNTIF($F$6:$F993,$F993)</f>
        <v>0</v>
      </c>
      <c r="C993" s="76" t="str">
        <f t="shared" si="118"/>
        <v>0</v>
      </c>
      <c r="D993" s="76">
        <f>COUNTIF($H$6:$H993,$H993)</f>
        <v>0</v>
      </c>
      <c r="E993" s="76" t="str">
        <f t="shared" si="123"/>
        <v>0</v>
      </c>
      <c r="F993" s="2"/>
      <c r="G993" s="22"/>
      <c r="H993" s="2"/>
      <c r="I993" s="3"/>
      <c r="J993" s="2"/>
      <c r="K993" s="2"/>
      <c r="L993" s="4"/>
      <c r="M993" s="4"/>
      <c r="N993" s="4"/>
      <c r="O993" s="2"/>
      <c r="P993" s="2"/>
      <c r="Q993" s="4"/>
      <c r="R993" s="102"/>
      <c r="S993" s="102"/>
      <c r="T993" s="3"/>
      <c r="U993" s="3"/>
      <c r="V993" s="3"/>
      <c r="W993" s="3"/>
      <c r="X993" s="80" t="str">
        <f t="shared" si="143"/>
        <v/>
      </c>
      <c r="Y993" s="80" t="str">
        <f t="shared" si="144"/>
        <v/>
      </c>
      <c r="Z993" s="2"/>
      <c r="AA993" s="77" t="str">
        <f t="shared" si="145"/>
        <v/>
      </c>
      <c r="AB993" s="77" t="str">
        <f t="shared" si="119"/>
        <v/>
      </c>
      <c r="AC993" s="77" t="str">
        <f>IFERROR(VLOOKUP(IF($P993="","",MONTH($I993)),List!$I:$J,2,0),"")</f>
        <v/>
      </c>
      <c r="AD993" s="77" t="str">
        <f>IFERROR(VLOOKUP(F993,List!$D:$E,2,0),"")</f>
        <v/>
      </c>
      <c r="AE993" s="78">
        <f t="shared" si="141"/>
        <v>0</v>
      </c>
      <c r="AF993" s="77" t="str">
        <f t="shared" si="121"/>
        <v/>
      </c>
      <c r="AG993" s="77" t="str">
        <f t="shared" si="142"/>
        <v/>
      </c>
    </row>
    <row r="994" spans="1:33" s="72" customFormat="1" ht="15.75" x14ac:dyDescent="0.2">
      <c r="A994" s="67"/>
      <c r="B994" s="76">
        <f>COUNTIF($F$6:$F994,$F994)</f>
        <v>0</v>
      </c>
      <c r="C994" s="76" t="str">
        <f t="shared" si="118"/>
        <v>0</v>
      </c>
      <c r="D994" s="76">
        <f>COUNTIF($H$6:$H994,$H994)</f>
        <v>0</v>
      </c>
      <c r="E994" s="76" t="str">
        <f t="shared" si="123"/>
        <v>0</v>
      </c>
      <c r="F994" s="2"/>
      <c r="G994" s="22"/>
      <c r="H994" s="2"/>
      <c r="I994" s="3"/>
      <c r="J994" s="2"/>
      <c r="K994" s="2"/>
      <c r="L994" s="4"/>
      <c r="M994" s="4"/>
      <c r="N994" s="4"/>
      <c r="O994" s="2"/>
      <c r="P994" s="2"/>
      <c r="Q994" s="4"/>
      <c r="R994" s="102"/>
      <c r="S994" s="102"/>
      <c r="T994" s="3"/>
      <c r="U994" s="3"/>
      <c r="V994" s="3"/>
      <c r="W994" s="3"/>
      <c r="X994" s="80" t="str">
        <f t="shared" si="143"/>
        <v/>
      </c>
      <c r="Y994" s="80" t="str">
        <f t="shared" si="144"/>
        <v/>
      </c>
      <c r="Z994" s="2"/>
      <c r="AA994" s="77" t="str">
        <f t="shared" si="145"/>
        <v/>
      </c>
      <c r="AB994" s="77" t="str">
        <f t="shared" si="119"/>
        <v/>
      </c>
      <c r="AC994" s="77" t="str">
        <f>IFERROR(VLOOKUP(IF($P994="","",MONTH($I994)),List!$I:$J,2,0),"")</f>
        <v/>
      </c>
      <c r="AD994" s="77" t="str">
        <f>IFERROR(VLOOKUP(F994,List!$D:$E,2,0),"")</f>
        <v/>
      </c>
      <c r="AE994" s="78">
        <f t="shared" si="141"/>
        <v>0</v>
      </c>
      <c r="AF994" s="77" t="str">
        <f t="shared" si="121"/>
        <v/>
      </c>
      <c r="AG994" s="77" t="str">
        <f t="shared" si="142"/>
        <v/>
      </c>
    </row>
    <row r="995" spans="1:33" s="72" customFormat="1" ht="15.75" x14ac:dyDescent="0.2">
      <c r="A995" s="67"/>
      <c r="B995" s="76">
        <f>COUNTIF($F$6:$F995,$F995)</f>
        <v>0</v>
      </c>
      <c r="C995" s="76" t="str">
        <f t="shared" si="118"/>
        <v>0</v>
      </c>
      <c r="D995" s="76">
        <f>COUNTIF($H$6:$H995,$H995)</f>
        <v>0</v>
      </c>
      <c r="E995" s="76" t="str">
        <f t="shared" si="123"/>
        <v>0</v>
      </c>
      <c r="F995" s="2"/>
      <c r="G995" s="22"/>
      <c r="H995" s="2"/>
      <c r="I995" s="3"/>
      <c r="J995" s="2"/>
      <c r="K995" s="2"/>
      <c r="L995" s="4"/>
      <c r="M995" s="4"/>
      <c r="N995" s="4"/>
      <c r="O995" s="2"/>
      <c r="P995" s="2"/>
      <c r="Q995" s="4"/>
      <c r="R995" s="102"/>
      <c r="S995" s="102"/>
      <c r="T995" s="3"/>
      <c r="U995" s="3"/>
      <c r="V995" s="3"/>
      <c r="W995" s="3"/>
      <c r="X995" s="80" t="str">
        <f t="shared" si="143"/>
        <v/>
      </c>
      <c r="Y995" s="80" t="str">
        <f t="shared" si="144"/>
        <v/>
      </c>
      <c r="Z995" s="2"/>
      <c r="AA995" s="77" t="str">
        <f t="shared" si="145"/>
        <v/>
      </c>
      <c r="AB995" s="77" t="str">
        <f t="shared" si="119"/>
        <v/>
      </c>
      <c r="AC995" s="77" t="str">
        <f>IFERROR(VLOOKUP(IF($P995="","",MONTH($I995)),List!$I:$J,2,0),"")</f>
        <v/>
      </c>
      <c r="AD995" s="77" t="str">
        <f>IFERROR(VLOOKUP(F995,List!$D:$E,2,0),"")</f>
        <v/>
      </c>
      <c r="AE995" s="78">
        <f t="shared" si="141"/>
        <v>0</v>
      </c>
      <c r="AF995" s="77" t="str">
        <f t="shared" si="121"/>
        <v/>
      </c>
      <c r="AG995" s="77" t="str">
        <f t="shared" si="142"/>
        <v/>
      </c>
    </row>
    <row r="996" spans="1:33" s="72" customFormat="1" ht="15.75" x14ac:dyDescent="0.2">
      <c r="A996" s="67"/>
      <c r="B996" s="76">
        <f>COUNTIF($F$6:$F996,$F996)</f>
        <v>0</v>
      </c>
      <c r="C996" s="76" t="str">
        <f t="shared" si="118"/>
        <v>0</v>
      </c>
      <c r="D996" s="76">
        <f>COUNTIF($H$6:$H996,$H996)</f>
        <v>0</v>
      </c>
      <c r="E996" s="76" t="str">
        <f t="shared" si="123"/>
        <v>0</v>
      </c>
      <c r="F996" s="2"/>
      <c r="G996" s="22"/>
      <c r="H996" s="2"/>
      <c r="I996" s="3"/>
      <c r="J996" s="2"/>
      <c r="K996" s="2"/>
      <c r="L996" s="4"/>
      <c r="M996" s="4"/>
      <c r="N996" s="4"/>
      <c r="O996" s="2"/>
      <c r="P996" s="2"/>
      <c r="Q996" s="4"/>
      <c r="R996" s="102"/>
      <c r="S996" s="102"/>
      <c r="T996" s="3"/>
      <c r="U996" s="3"/>
      <c r="V996" s="3"/>
      <c r="W996" s="3"/>
      <c r="X996" s="80" t="str">
        <f t="shared" si="143"/>
        <v/>
      </c>
      <c r="Y996" s="80" t="str">
        <f t="shared" si="144"/>
        <v/>
      </c>
      <c r="Z996" s="2"/>
      <c r="AA996" s="77" t="str">
        <f t="shared" si="145"/>
        <v/>
      </c>
      <c r="AB996" s="77" t="str">
        <f t="shared" si="119"/>
        <v/>
      </c>
      <c r="AC996" s="77" t="str">
        <f>IFERROR(VLOOKUP(IF($P996="","",MONTH($I996)),List!$I:$J,2,0),"")</f>
        <v/>
      </c>
      <c r="AD996" s="77" t="str">
        <f>IFERROR(VLOOKUP(F996,List!$D:$E,2,0),"")</f>
        <v/>
      </c>
      <c r="AE996" s="78">
        <f t="shared" si="141"/>
        <v>0</v>
      </c>
      <c r="AF996" s="77" t="str">
        <f t="shared" si="121"/>
        <v/>
      </c>
      <c r="AG996" s="77" t="str">
        <f t="shared" si="142"/>
        <v/>
      </c>
    </row>
    <row r="997" spans="1:33" s="72" customFormat="1" ht="15.75" x14ac:dyDescent="0.2">
      <c r="A997" s="67"/>
      <c r="B997" s="76">
        <f>COUNTIF($F$6:$F997,$F997)</f>
        <v>0</v>
      </c>
      <c r="C997" s="76" t="str">
        <f t="shared" si="118"/>
        <v>0</v>
      </c>
      <c r="D997" s="76">
        <f>COUNTIF($H$6:$H997,$H997)</f>
        <v>0</v>
      </c>
      <c r="E997" s="76" t="str">
        <f t="shared" si="123"/>
        <v>0</v>
      </c>
      <c r="F997" s="2"/>
      <c r="G997" s="22"/>
      <c r="H997" s="2"/>
      <c r="I997" s="3"/>
      <c r="J997" s="2"/>
      <c r="K997" s="2"/>
      <c r="L997" s="4"/>
      <c r="M997" s="4"/>
      <c r="N997" s="4"/>
      <c r="O997" s="2"/>
      <c r="P997" s="2"/>
      <c r="Q997" s="4"/>
      <c r="R997" s="102"/>
      <c r="S997" s="102"/>
      <c r="T997" s="3"/>
      <c r="U997" s="3"/>
      <c r="V997" s="3"/>
      <c r="W997" s="3"/>
      <c r="X997" s="80" t="str">
        <f t="shared" si="143"/>
        <v/>
      </c>
      <c r="Y997" s="80" t="str">
        <f t="shared" si="144"/>
        <v/>
      </c>
      <c r="Z997" s="2"/>
      <c r="AA997" s="77" t="str">
        <f t="shared" si="145"/>
        <v/>
      </c>
      <c r="AB997" s="77" t="str">
        <f t="shared" si="119"/>
        <v/>
      </c>
      <c r="AC997" s="77" t="str">
        <f>IFERROR(VLOOKUP(IF($P997="","",MONTH($I997)),List!$I:$J,2,0),"")</f>
        <v/>
      </c>
      <c r="AD997" s="77" t="str">
        <f>IFERROR(VLOOKUP(F997,List!$D:$E,2,0),"")</f>
        <v/>
      </c>
      <c r="AE997" s="78">
        <f t="shared" si="141"/>
        <v>0</v>
      </c>
      <c r="AF997" s="77" t="str">
        <f t="shared" ref="AF997:AF1055" si="146">IF(AC997="","","All")</f>
        <v/>
      </c>
      <c r="AG997" s="77" t="str">
        <f t="shared" si="142"/>
        <v/>
      </c>
    </row>
    <row r="998" spans="1:33" s="72" customFormat="1" ht="15.75" x14ac:dyDescent="0.2">
      <c r="A998" s="67"/>
      <c r="B998" s="76">
        <f>COUNTIF($F$6:$F998,$F998)</f>
        <v>0</v>
      </c>
      <c r="C998" s="76" t="str">
        <f t="shared" ref="C998:C1061" si="147">$B998&amp;$F998</f>
        <v>0</v>
      </c>
      <c r="D998" s="76">
        <f>COUNTIF($H$6:$H998,$H998)</f>
        <v>0</v>
      </c>
      <c r="E998" s="76" t="str">
        <f t="shared" ref="E998:E1061" si="148">$D998&amp;$H998</f>
        <v>0</v>
      </c>
      <c r="F998" s="2"/>
      <c r="G998" s="22"/>
      <c r="H998" s="2"/>
      <c r="I998" s="3"/>
      <c r="J998" s="2"/>
      <c r="K998" s="2"/>
      <c r="L998" s="4"/>
      <c r="M998" s="4"/>
      <c r="N998" s="4"/>
      <c r="O998" s="2"/>
      <c r="P998" s="2"/>
      <c r="Q998" s="4"/>
      <c r="R998" s="102"/>
      <c r="S998" s="102"/>
      <c r="T998" s="3"/>
      <c r="U998" s="3"/>
      <c r="V998" s="3"/>
      <c r="W998" s="3"/>
      <c r="X998" s="80" t="str">
        <f t="shared" si="143"/>
        <v/>
      </c>
      <c r="Y998" s="80" t="str">
        <f t="shared" si="144"/>
        <v/>
      </c>
      <c r="Z998" s="2"/>
      <c r="AA998" s="77" t="str">
        <f t="shared" si="145"/>
        <v/>
      </c>
      <c r="AB998" s="77" t="str">
        <f t="shared" ref="AB998:AB1061" si="149">IF($P998="","",YEAR($I998))</f>
        <v/>
      </c>
      <c r="AC998" s="77" t="str">
        <f>IFERROR(VLOOKUP(IF($P998="","",MONTH($I998)),List!$I:$J,2,0),"")</f>
        <v/>
      </c>
      <c r="AD998" s="77" t="str">
        <f>IFERROR(VLOOKUP(F998,List!$D:$E,2,0),"")</f>
        <v/>
      </c>
      <c r="AE998" s="78">
        <f t="shared" si="141"/>
        <v>0</v>
      </c>
      <c r="AF998" s="77" t="str">
        <f t="shared" si="146"/>
        <v/>
      </c>
      <c r="AG998" s="77" t="str">
        <f t="shared" si="142"/>
        <v/>
      </c>
    </row>
    <row r="999" spans="1:33" s="72" customFormat="1" ht="15.75" x14ac:dyDescent="0.2">
      <c r="A999" s="67"/>
      <c r="B999" s="76">
        <f>COUNTIF($F$6:$F999,$F999)</f>
        <v>0</v>
      </c>
      <c r="C999" s="76" t="str">
        <f t="shared" si="147"/>
        <v>0</v>
      </c>
      <c r="D999" s="76">
        <f>COUNTIF($H$6:$H999,$H999)</f>
        <v>0</v>
      </c>
      <c r="E999" s="76" t="str">
        <f t="shared" si="148"/>
        <v>0</v>
      </c>
      <c r="F999" s="2"/>
      <c r="G999" s="22"/>
      <c r="H999" s="2"/>
      <c r="I999" s="3"/>
      <c r="J999" s="2"/>
      <c r="K999" s="2"/>
      <c r="L999" s="4"/>
      <c r="M999" s="4"/>
      <c r="N999" s="4"/>
      <c r="O999" s="2"/>
      <c r="P999" s="2"/>
      <c r="Q999" s="4"/>
      <c r="R999" s="102"/>
      <c r="S999" s="102"/>
      <c r="T999" s="3"/>
      <c r="U999" s="3"/>
      <c r="V999" s="3"/>
      <c r="W999" s="3"/>
      <c r="X999" s="80" t="str">
        <f t="shared" si="143"/>
        <v/>
      </c>
      <c r="Y999" s="80" t="str">
        <f t="shared" si="144"/>
        <v/>
      </c>
      <c r="Z999" s="2"/>
      <c r="AA999" s="77" t="str">
        <f t="shared" si="145"/>
        <v/>
      </c>
      <c r="AB999" s="77" t="str">
        <f t="shared" si="149"/>
        <v/>
      </c>
      <c r="AC999" s="77" t="str">
        <f>IFERROR(VLOOKUP(IF($P999="","",MONTH($I999)),List!$I:$J,2,0),"")</f>
        <v/>
      </c>
      <c r="AD999" s="77" t="str">
        <f>IFERROR(VLOOKUP(F999,List!$D:$E,2,0),"")</f>
        <v/>
      </c>
      <c r="AE999" s="78">
        <f t="shared" si="141"/>
        <v>0</v>
      </c>
      <c r="AF999" s="77" t="str">
        <f t="shared" si="146"/>
        <v/>
      </c>
      <c r="AG999" s="77" t="str">
        <f t="shared" si="142"/>
        <v/>
      </c>
    </row>
    <row r="1000" spans="1:33" s="72" customFormat="1" ht="15.75" x14ac:dyDescent="0.2">
      <c r="A1000" s="67"/>
      <c r="B1000" s="76">
        <f>COUNTIF($F$6:$F1000,$F1000)</f>
        <v>0</v>
      </c>
      <c r="C1000" s="76" t="str">
        <f t="shared" si="147"/>
        <v>0</v>
      </c>
      <c r="D1000" s="76">
        <f>COUNTIF($H$6:$H1000,$H1000)</f>
        <v>0</v>
      </c>
      <c r="E1000" s="76" t="str">
        <f t="shared" si="148"/>
        <v>0</v>
      </c>
      <c r="F1000" s="2"/>
      <c r="G1000" s="22"/>
      <c r="H1000" s="2"/>
      <c r="I1000" s="3"/>
      <c r="J1000" s="2"/>
      <c r="K1000" s="2"/>
      <c r="L1000" s="4"/>
      <c r="M1000" s="4"/>
      <c r="N1000" s="4"/>
      <c r="O1000" s="2"/>
      <c r="P1000" s="2"/>
      <c r="Q1000" s="4"/>
      <c r="R1000" s="102"/>
      <c r="S1000" s="102"/>
      <c r="T1000" s="3"/>
      <c r="U1000" s="3"/>
      <c r="V1000" s="3"/>
      <c r="W1000" s="3"/>
      <c r="X1000" s="80" t="str">
        <f t="shared" si="143"/>
        <v/>
      </c>
      <c r="Y1000" s="80" t="str">
        <f t="shared" si="144"/>
        <v/>
      </c>
      <c r="Z1000" s="2"/>
      <c r="AA1000" s="77" t="str">
        <f t="shared" si="145"/>
        <v/>
      </c>
      <c r="AB1000" s="77" t="str">
        <f t="shared" si="149"/>
        <v/>
      </c>
      <c r="AC1000" s="77" t="str">
        <f>IFERROR(VLOOKUP(IF($P1000="","",MONTH($I1000)),List!$I:$J,2,0),"")</f>
        <v/>
      </c>
      <c r="AD1000" s="77" t="str">
        <f>IFERROR(VLOOKUP(F1000,List!$D:$E,2,0),"")</f>
        <v/>
      </c>
      <c r="AE1000" s="78">
        <f t="shared" si="141"/>
        <v>0</v>
      </c>
      <c r="AF1000" s="77" t="str">
        <f t="shared" si="146"/>
        <v/>
      </c>
      <c r="AG1000" s="77" t="str">
        <f t="shared" si="142"/>
        <v/>
      </c>
    </row>
    <row r="1001" spans="1:33" s="72" customFormat="1" ht="15.75" x14ac:dyDescent="0.2">
      <c r="A1001" s="67"/>
      <c r="B1001" s="76">
        <f>COUNTIF($F$6:$F1001,$F1001)</f>
        <v>0</v>
      </c>
      <c r="C1001" s="76" t="str">
        <f t="shared" si="147"/>
        <v>0</v>
      </c>
      <c r="D1001" s="76">
        <f>COUNTIF($H$6:$H1001,$H1001)</f>
        <v>0</v>
      </c>
      <c r="E1001" s="76" t="str">
        <f t="shared" si="148"/>
        <v>0</v>
      </c>
      <c r="F1001" s="2"/>
      <c r="G1001" s="22"/>
      <c r="H1001" s="2"/>
      <c r="I1001" s="3"/>
      <c r="J1001" s="2"/>
      <c r="K1001" s="2"/>
      <c r="L1001" s="4"/>
      <c r="M1001" s="4"/>
      <c r="N1001" s="4"/>
      <c r="O1001" s="2"/>
      <c r="P1001" s="2"/>
      <c r="Q1001" s="4"/>
      <c r="R1001" s="102"/>
      <c r="S1001" s="102"/>
      <c r="T1001" s="3"/>
      <c r="U1001" s="3"/>
      <c r="V1001" s="3"/>
      <c r="W1001" s="3"/>
      <c r="X1001" s="80" t="str">
        <f t="shared" si="143"/>
        <v/>
      </c>
      <c r="Y1001" s="80" t="str">
        <f t="shared" si="144"/>
        <v/>
      </c>
      <c r="Z1001" s="2"/>
      <c r="AA1001" s="77" t="str">
        <f t="shared" si="145"/>
        <v/>
      </c>
      <c r="AB1001" s="77" t="str">
        <f t="shared" si="149"/>
        <v/>
      </c>
      <c r="AC1001" s="77" t="str">
        <f>IFERROR(VLOOKUP(IF($P1001="","",MONTH($I1001)),List!$I:$J,2,0),"")</f>
        <v/>
      </c>
      <c r="AD1001" s="77" t="str">
        <f>IFERROR(VLOOKUP(F1001,List!$D:$E,2,0),"")</f>
        <v/>
      </c>
      <c r="AE1001" s="78">
        <f t="shared" si="141"/>
        <v>0</v>
      </c>
      <c r="AF1001" s="77" t="str">
        <f t="shared" si="146"/>
        <v/>
      </c>
      <c r="AG1001" s="77" t="str">
        <f t="shared" si="142"/>
        <v/>
      </c>
    </row>
    <row r="1002" spans="1:33" s="72" customFormat="1" ht="15.75" x14ac:dyDescent="0.2">
      <c r="A1002" s="67"/>
      <c r="B1002" s="76">
        <f>COUNTIF($F$6:$F1002,$F1002)</f>
        <v>0</v>
      </c>
      <c r="C1002" s="76" t="str">
        <f t="shared" si="147"/>
        <v>0</v>
      </c>
      <c r="D1002" s="76">
        <f>COUNTIF($H$6:$H1002,$H1002)</f>
        <v>0</v>
      </c>
      <c r="E1002" s="76" t="str">
        <f t="shared" si="148"/>
        <v>0</v>
      </c>
      <c r="F1002" s="2"/>
      <c r="G1002" s="22"/>
      <c r="H1002" s="2"/>
      <c r="I1002" s="3"/>
      <c r="J1002" s="2"/>
      <c r="K1002" s="2"/>
      <c r="L1002" s="4"/>
      <c r="M1002" s="4"/>
      <c r="N1002" s="4"/>
      <c r="O1002" s="2"/>
      <c r="P1002" s="2"/>
      <c r="Q1002" s="4"/>
      <c r="R1002" s="102"/>
      <c r="S1002" s="102"/>
      <c r="T1002" s="3"/>
      <c r="U1002" s="3"/>
      <c r="V1002" s="3"/>
      <c r="W1002" s="3"/>
      <c r="X1002" s="80" t="str">
        <f t="shared" si="143"/>
        <v/>
      </c>
      <c r="Y1002" s="80" t="str">
        <f t="shared" si="144"/>
        <v/>
      </c>
      <c r="Z1002" s="2"/>
      <c r="AA1002" s="77" t="str">
        <f t="shared" si="145"/>
        <v/>
      </c>
      <c r="AB1002" s="77" t="str">
        <f t="shared" si="149"/>
        <v/>
      </c>
      <c r="AC1002" s="77" t="str">
        <f>IFERROR(VLOOKUP(IF($P1002="","",MONTH($I1002)),List!$I:$J,2,0),"")</f>
        <v/>
      </c>
      <c r="AD1002" s="77" t="str">
        <f>IFERROR(VLOOKUP(F1002,List!$D:$E,2,0),"")</f>
        <v/>
      </c>
      <c r="AE1002" s="78">
        <f t="shared" si="141"/>
        <v>0</v>
      </c>
      <c r="AF1002" s="77" t="str">
        <f t="shared" si="146"/>
        <v/>
      </c>
      <c r="AG1002" s="77" t="str">
        <f t="shared" si="142"/>
        <v/>
      </c>
    </row>
    <row r="1003" spans="1:33" s="72" customFormat="1" ht="15.75" x14ac:dyDescent="0.2">
      <c r="A1003" s="67"/>
      <c r="B1003" s="76">
        <f>COUNTIF($F$6:$F1003,$F1003)</f>
        <v>0</v>
      </c>
      <c r="C1003" s="76" t="str">
        <f t="shared" si="147"/>
        <v>0</v>
      </c>
      <c r="D1003" s="76">
        <f>COUNTIF($H$6:$H1003,$H1003)</f>
        <v>0</v>
      </c>
      <c r="E1003" s="76" t="str">
        <f t="shared" si="148"/>
        <v>0</v>
      </c>
      <c r="F1003" s="2"/>
      <c r="G1003" s="22"/>
      <c r="H1003" s="2"/>
      <c r="I1003" s="3"/>
      <c r="J1003" s="2"/>
      <c r="K1003" s="2"/>
      <c r="L1003" s="4"/>
      <c r="M1003" s="4"/>
      <c r="N1003" s="4"/>
      <c r="O1003" s="2"/>
      <c r="P1003" s="2"/>
      <c r="Q1003" s="4"/>
      <c r="R1003" s="102"/>
      <c r="S1003" s="102"/>
      <c r="T1003" s="3"/>
      <c r="U1003" s="3"/>
      <c r="V1003" s="3"/>
      <c r="W1003" s="3"/>
      <c r="X1003" s="80" t="str">
        <f t="shared" si="143"/>
        <v/>
      </c>
      <c r="Y1003" s="80" t="str">
        <f t="shared" si="144"/>
        <v/>
      </c>
      <c r="Z1003" s="2"/>
      <c r="AA1003" s="77" t="str">
        <f t="shared" si="145"/>
        <v/>
      </c>
      <c r="AB1003" s="77" t="str">
        <f t="shared" si="149"/>
        <v/>
      </c>
      <c r="AC1003" s="77" t="str">
        <f>IFERROR(VLOOKUP(IF($P1003="","",MONTH($I1003)),List!$I:$J,2,0),"")</f>
        <v/>
      </c>
      <c r="AD1003" s="77" t="str">
        <f>IFERROR(VLOOKUP(F1003,List!$D:$E,2,0),"")</f>
        <v/>
      </c>
      <c r="AE1003" s="78">
        <f t="shared" si="141"/>
        <v>0</v>
      </c>
      <c r="AF1003" s="77" t="str">
        <f t="shared" si="146"/>
        <v/>
      </c>
      <c r="AG1003" s="77" t="str">
        <f t="shared" si="142"/>
        <v/>
      </c>
    </row>
    <row r="1004" spans="1:33" s="72" customFormat="1" ht="15.75" x14ac:dyDescent="0.2">
      <c r="A1004" s="67"/>
      <c r="B1004" s="76">
        <f>COUNTIF($F$6:$F1004,$F1004)</f>
        <v>0</v>
      </c>
      <c r="C1004" s="76" t="str">
        <f t="shared" si="147"/>
        <v>0</v>
      </c>
      <c r="D1004" s="76">
        <f>COUNTIF($H$6:$H1004,$H1004)</f>
        <v>0</v>
      </c>
      <c r="E1004" s="76" t="str">
        <f t="shared" si="148"/>
        <v>0</v>
      </c>
      <c r="F1004" s="2"/>
      <c r="G1004" s="22"/>
      <c r="H1004" s="2"/>
      <c r="I1004" s="3"/>
      <c r="J1004" s="2"/>
      <c r="K1004" s="2"/>
      <c r="L1004" s="4"/>
      <c r="M1004" s="4"/>
      <c r="N1004" s="4"/>
      <c r="O1004" s="2"/>
      <c r="P1004" s="2"/>
      <c r="Q1004" s="4"/>
      <c r="R1004" s="102"/>
      <c r="S1004" s="102"/>
      <c r="T1004" s="3"/>
      <c r="U1004" s="3"/>
      <c r="V1004" s="3"/>
      <c r="W1004" s="3"/>
      <c r="X1004" s="80" t="str">
        <f t="shared" si="143"/>
        <v/>
      </c>
      <c r="Y1004" s="80" t="str">
        <f t="shared" si="144"/>
        <v/>
      </c>
      <c r="Z1004" s="2"/>
      <c r="AA1004" s="77" t="str">
        <f t="shared" si="145"/>
        <v/>
      </c>
      <c r="AB1004" s="77" t="str">
        <f t="shared" si="149"/>
        <v/>
      </c>
      <c r="AC1004" s="77" t="str">
        <f>IFERROR(VLOOKUP(IF($P1004="","",MONTH($I1004)),List!$I:$J,2,0),"")</f>
        <v/>
      </c>
      <c r="AD1004" s="77" t="str">
        <f>IFERROR(VLOOKUP(F1004,List!$D:$E,2,0),"")</f>
        <v/>
      </c>
      <c r="AE1004" s="78">
        <f t="shared" si="141"/>
        <v>0</v>
      </c>
      <c r="AF1004" s="77" t="str">
        <f t="shared" si="146"/>
        <v/>
      </c>
      <c r="AG1004" s="77" t="str">
        <f t="shared" si="142"/>
        <v/>
      </c>
    </row>
    <row r="1005" spans="1:33" s="72" customFormat="1" ht="15.75" x14ac:dyDescent="0.2">
      <c r="A1005" s="67"/>
      <c r="B1005" s="76">
        <f>COUNTIF($F$6:$F1005,$F1005)</f>
        <v>0</v>
      </c>
      <c r="C1005" s="76" t="str">
        <f t="shared" si="147"/>
        <v>0</v>
      </c>
      <c r="D1005" s="76">
        <f>COUNTIF($H$6:$H1005,$H1005)</f>
        <v>0</v>
      </c>
      <c r="E1005" s="76" t="str">
        <f t="shared" si="148"/>
        <v>0</v>
      </c>
      <c r="F1005" s="2"/>
      <c r="G1005" s="22"/>
      <c r="H1005" s="2"/>
      <c r="I1005" s="3"/>
      <c r="J1005" s="2"/>
      <c r="K1005" s="2"/>
      <c r="L1005" s="4"/>
      <c r="M1005" s="4"/>
      <c r="N1005" s="4"/>
      <c r="O1005" s="2"/>
      <c r="P1005" s="2"/>
      <c r="Q1005" s="4"/>
      <c r="R1005" s="102"/>
      <c r="S1005" s="102"/>
      <c r="T1005" s="3"/>
      <c r="U1005" s="3"/>
      <c r="V1005" s="3"/>
      <c r="W1005" s="3"/>
      <c r="X1005" s="80" t="str">
        <f t="shared" si="143"/>
        <v/>
      </c>
      <c r="Y1005" s="80" t="str">
        <f t="shared" si="144"/>
        <v/>
      </c>
      <c r="Z1005" s="2"/>
      <c r="AA1005" s="77" t="str">
        <f t="shared" si="145"/>
        <v/>
      </c>
      <c r="AB1005" s="77" t="str">
        <f t="shared" si="149"/>
        <v/>
      </c>
      <c r="AC1005" s="77" t="str">
        <f>IFERROR(VLOOKUP(IF($P1005="","",MONTH($I1005)),List!$I:$J,2,0),"")</f>
        <v/>
      </c>
      <c r="AD1005" s="77" t="str">
        <f>IFERROR(VLOOKUP(F1005,List!$D:$E,2,0),"")</f>
        <v/>
      </c>
      <c r="AE1005" s="78">
        <f t="shared" si="141"/>
        <v>0</v>
      </c>
      <c r="AF1005" s="77" t="str">
        <f t="shared" si="146"/>
        <v/>
      </c>
      <c r="AG1005" s="77" t="str">
        <f t="shared" si="142"/>
        <v/>
      </c>
    </row>
    <row r="1006" spans="1:33" s="72" customFormat="1" ht="15.75" x14ac:dyDescent="0.2">
      <c r="A1006" s="67"/>
      <c r="B1006" s="76">
        <f>COUNTIF($F$6:$F1006,$F1006)</f>
        <v>0</v>
      </c>
      <c r="C1006" s="76" t="str">
        <f t="shared" si="147"/>
        <v>0</v>
      </c>
      <c r="D1006" s="76">
        <f>COUNTIF($H$6:$H1006,$H1006)</f>
        <v>0</v>
      </c>
      <c r="E1006" s="76" t="str">
        <f t="shared" si="148"/>
        <v>0</v>
      </c>
      <c r="F1006" s="2"/>
      <c r="G1006" s="22"/>
      <c r="H1006" s="2"/>
      <c r="I1006" s="3"/>
      <c r="J1006" s="2"/>
      <c r="K1006" s="2"/>
      <c r="L1006" s="4"/>
      <c r="M1006" s="4"/>
      <c r="N1006" s="4"/>
      <c r="O1006" s="2"/>
      <c r="P1006" s="2"/>
      <c r="Q1006" s="4"/>
      <c r="R1006" s="102"/>
      <c r="S1006" s="102"/>
      <c r="T1006" s="3"/>
      <c r="U1006" s="3"/>
      <c r="V1006" s="3"/>
      <c r="W1006" s="3"/>
      <c r="X1006" s="80" t="str">
        <f t="shared" si="143"/>
        <v/>
      </c>
      <c r="Y1006" s="80" t="str">
        <f t="shared" si="144"/>
        <v/>
      </c>
      <c r="Z1006" s="2"/>
      <c r="AA1006" s="77" t="str">
        <f t="shared" si="145"/>
        <v/>
      </c>
      <c r="AB1006" s="77" t="str">
        <f t="shared" si="149"/>
        <v/>
      </c>
      <c r="AC1006" s="77" t="str">
        <f>IFERROR(VLOOKUP(IF($P1006="","",MONTH($I1006)),List!$I:$J,2,0),"")</f>
        <v/>
      </c>
      <c r="AD1006" s="77" t="str">
        <f>IFERROR(VLOOKUP(F1006,List!$D:$E,2,0),"")</f>
        <v/>
      </c>
      <c r="AE1006" s="78">
        <f t="shared" si="141"/>
        <v>0</v>
      </c>
      <c r="AF1006" s="77" t="str">
        <f t="shared" si="146"/>
        <v/>
      </c>
      <c r="AG1006" s="77" t="str">
        <f t="shared" si="142"/>
        <v/>
      </c>
    </row>
    <row r="1007" spans="1:33" s="72" customFormat="1" ht="15.75" x14ac:dyDescent="0.2">
      <c r="A1007" s="67"/>
      <c r="B1007" s="76">
        <f>COUNTIF($F$6:$F1007,$F1007)</f>
        <v>0</v>
      </c>
      <c r="C1007" s="76" t="str">
        <f t="shared" si="147"/>
        <v>0</v>
      </c>
      <c r="D1007" s="76">
        <f>COUNTIF($H$6:$H1007,$H1007)</f>
        <v>0</v>
      </c>
      <c r="E1007" s="76" t="str">
        <f t="shared" si="148"/>
        <v>0</v>
      </c>
      <c r="F1007" s="2"/>
      <c r="G1007" s="22"/>
      <c r="H1007" s="2"/>
      <c r="I1007" s="3"/>
      <c r="J1007" s="2"/>
      <c r="K1007" s="2"/>
      <c r="L1007" s="4"/>
      <c r="M1007" s="4"/>
      <c r="N1007" s="4"/>
      <c r="O1007" s="2"/>
      <c r="P1007" s="2"/>
      <c r="Q1007" s="4"/>
      <c r="R1007" s="102"/>
      <c r="S1007" s="102"/>
      <c r="T1007" s="3"/>
      <c r="U1007" s="3"/>
      <c r="V1007" s="3"/>
      <c r="W1007" s="3"/>
      <c r="X1007" s="80" t="str">
        <f t="shared" si="143"/>
        <v/>
      </c>
      <c r="Y1007" s="80" t="str">
        <f t="shared" si="144"/>
        <v/>
      </c>
      <c r="Z1007" s="2"/>
      <c r="AA1007" s="77" t="str">
        <f t="shared" si="145"/>
        <v/>
      </c>
      <c r="AB1007" s="77" t="str">
        <f t="shared" si="149"/>
        <v/>
      </c>
      <c r="AC1007" s="77" t="str">
        <f>IFERROR(VLOOKUP(IF($P1007="","",MONTH($I1007)),List!$I:$J,2,0),"")</f>
        <v/>
      </c>
      <c r="AD1007" s="77" t="str">
        <f>IFERROR(VLOOKUP(F1007,List!$D:$E,2,0),"")</f>
        <v/>
      </c>
      <c r="AE1007" s="78">
        <f t="shared" si="141"/>
        <v>0</v>
      </c>
      <c r="AF1007" s="77" t="str">
        <f t="shared" si="146"/>
        <v/>
      </c>
      <c r="AG1007" s="77" t="str">
        <f t="shared" si="142"/>
        <v/>
      </c>
    </row>
    <row r="1008" spans="1:33" s="72" customFormat="1" ht="15.75" x14ac:dyDescent="0.2">
      <c r="A1008" s="67"/>
      <c r="B1008" s="76">
        <f>COUNTIF($F$6:$F1008,$F1008)</f>
        <v>0</v>
      </c>
      <c r="C1008" s="76" t="str">
        <f t="shared" si="147"/>
        <v>0</v>
      </c>
      <c r="D1008" s="76">
        <f>COUNTIF($H$6:$H1008,$H1008)</f>
        <v>0</v>
      </c>
      <c r="E1008" s="76" t="str">
        <f t="shared" si="148"/>
        <v>0</v>
      </c>
      <c r="F1008" s="2"/>
      <c r="G1008" s="22"/>
      <c r="H1008" s="2"/>
      <c r="I1008" s="3"/>
      <c r="J1008" s="2"/>
      <c r="K1008" s="2"/>
      <c r="L1008" s="4"/>
      <c r="M1008" s="4"/>
      <c r="N1008" s="4"/>
      <c r="O1008" s="2"/>
      <c r="P1008" s="2"/>
      <c r="Q1008" s="4"/>
      <c r="R1008" s="102"/>
      <c r="S1008" s="102"/>
      <c r="T1008" s="3"/>
      <c r="U1008" s="3"/>
      <c r="V1008" s="3"/>
      <c r="W1008" s="3"/>
      <c r="X1008" s="80" t="str">
        <f t="shared" si="143"/>
        <v/>
      </c>
      <c r="Y1008" s="80" t="str">
        <f t="shared" si="144"/>
        <v/>
      </c>
      <c r="Z1008" s="2"/>
      <c r="AA1008" s="77" t="str">
        <f t="shared" si="145"/>
        <v/>
      </c>
      <c r="AB1008" s="77" t="str">
        <f t="shared" si="149"/>
        <v/>
      </c>
      <c r="AC1008" s="77" t="str">
        <f>IFERROR(VLOOKUP(IF($P1008="","",MONTH($I1008)),List!$I:$J,2,0),"")</f>
        <v/>
      </c>
      <c r="AD1008" s="77" t="str">
        <f>IFERROR(VLOOKUP(F1008,List!$D:$E,2,0),"")</f>
        <v/>
      </c>
      <c r="AE1008" s="78">
        <f t="shared" si="141"/>
        <v>0</v>
      </c>
      <c r="AF1008" s="77" t="str">
        <f t="shared" si="146"/>
        <v/>
      </c>
      <c r="AG1008" s="77" t="str">
        <f t="shared" si="142"/>
        <v/>
      </c>
    </row>
    <row r="1009" spans="1:33" s="72" customFormat="1" ht="15.75" x14ac:dyDescent="0.2">
      <c r="A1009" s="67"/>
      <c r="B1009" s="76">
        <f>COUNTIF($F$6:$F1009,$F1009)</f>
        <v>0</v>
      </c>
      <c r="C1009" s="76" t="str">
        <f t="shared" si="147"/>
        <v>0</v>
      </c>
      <c r="D1009" s="76">
        <f>COUNTIF($H$6:$H1009,$H1009)</f>
        <v>0</v>
      </c>
      <c r="E1009" s="76" t="str">
        <f t="shared" si="148"/>
        <v>0</v>
      </c>
      <c r="F1009" s="2"/>
      <c r="G1009" s="22"/>
      <c r="H1009" s="2"/>
      <c r="I1009" s="3"/>
      <c r="J1009" s="2"/>
      <c r="K1009" s="2"/>
      <c r="L1009" s="4"/>
      <c r="M1009" s="4"/>
      <c r="N1009" s="4"/>
      <c r="O1009" s="2"/>
      <c r="P1009" s="2"/>
      <c r="Q1009" s="4"/>
      <c r="R1009" s="102"/>
      <c r="S1009" s="102"/>
      <c r="T1009" s="3"/>
      <c r="U1009" s="3"/>
      <c r="V1009" s="3"/>
      <c r="W1009" s="3"/>
      <c r="X1009" s="80" t="str">
        <f t="shared" si="143"/>
        <v/>
      </c>
      <c r="Y1009" s="80" t="str">
        <f t="shared" si="144"/>
        <v/>
      </c>
      <c r="Z1009" s="2"/>
      <c r="AA1009" s="77" t="str">
        <f t="shared" si="145"/>
        <v/>
      </c>
      <c r="AB1009" s="77" t="str">
        <f t="shared" si="149"/>
        <v/>
      </c>
      <c r="AC1009" s="77" t="str">
        <f>IFERROR(VLOOKUP(IF($P1009="","",MONTH($I1009)),List!$I:$J,2,0),"")</f>
        <v/>
      </c>
      <c r="AD1009" s="77" t="str">
        <f>IFERROR(VLOOKUP(F1009,List!$D:$E,2,0),"")</f>
        <v/>
      </c>
      <c r="AE1009" s="78">
        <f t="shared" si="141"/>
        <v>0</v>
      </c>
      <c r="AF1009" s="77" t="str">
        <f t="shared" si="146"/>
        <v/>
      </c>
      <c r="AG1009" s="77" t="str">
        <f t="shared" si="142"/>
        <v/>
      </c>
    </row>
    <row r="1010" spans="1:33" s="72" customFormat="1" ht="15.75" x14ac:dyDescent="0.2">
      <c r="A1010" s="67"/>
      <c r="B1010" s="76">
        <f>COUNTIF($F$6:$F1010,$F1010)</f>
        <v>0</v>
      </c>
      <c r="C1010" s="76" t="str">
        <f t="shared" si="147"/>
        <v>0</v>
      </c>
      <c r="D1010" s="76">
        <f>COUNTIF($H$6:$H1010,$H1010)</f>
        <v>0</v>
      </c>
      <c r="E1010" s="76" t="str">
        <f t="shared" si="148"/>
        <v>0</v>
      </c>
      <c r="F1010" s="2"/>
      <c r="G1010" s="22"/>
      <c r="H1010" s="2"/>
      <c r="I1010" s="3"/>
      <c r="J1010" s="2"/>
      <c r="K1010" s="2"/>
      <c r="L1010" s="4"/>
      <c r="M1010" s="4"/>
      <c r="N1010" s="4"/>
      <c r="O1010" s="2"/>
      <c r="P1010" s="2"/>
      <c r="Q1010" s="4"/>
      <c r="R1010" s="102"/>
      <c r="S1010" s="102"/>
      <c r="T1010" s="3"/>
      <c r="U1010" s="3"/>
      <c r="V1010" s="3"/>
      <c r="W1010" s="3"/>
      <c r="X1010" s="80" t="str">
        <f t="shared" si="143"/>
        <v/>
      </c>
      <c r="Y1010" s="80" t="str">
        <f t="shared" si="144"/>
        <v/>
      </c>
      <c r="Z1010" s="2"/>
      <c r="AA1010" s="77" t="str">
        <f t="shared" si="145"/>
        <v/>
      </c>
      <c r="AB1010" s="77" t="str">
        <f t="shared" si="149"/>
        <v/>
      </c>
      <c r="AC1010" s="77" t="str">
        <f>IFERROR(VLOOKUP(IF($P1010="","",MONTH($I1010)),List!$I:$J,2,0),"")</f>
        <v/>
      </c>
      <c r="AD1010" s="77" t="str">
        <f>IFERROR(VLOOKUP(F1010,List!$D:$E,2,0),"")</f>
        <v/>
      </c>
      <c r="AE1010" s="78">
        <f t="shared" si="141"/>
        <v>0</v>
      </c>
      <c r="AF1010" s="77" t="str">
        <f t="shared" si="146"/>
        <v/>
      </c>
      <c r="AG1010" s="77" t="str">
        <f t="shared" si="142"/>
        <v/>
      </c>
    </row>
    <row r="1011" spans="1:33" s="72" customFormat="1" ht="15.75" x14ac:dyDescent="0.2">
      <c r="A1011" s="67"/>
      <c r="B1011" s="76">
        <f>COUNTIF($F$6:$F1011,$F1011)</f>
        <v>0</v>
      </c>
      <c r="C1011" s="76" t="str">
        <f t="shared" si="147"/>
        <v>0</v>
      </c>
      <c r="D1011" s="76">
        <f>COUNTIF($H$6:$H1011,$H1011)</f>
        <v>0</v>
      </c>
      <c r="E1011" s="76" t="str">
        <f t="shared" si="148"/>
        <v>0</v>
      </c>
      <c r="F1011" s="2"/>
      <c r="G1011" s="22"/>
      <c r="H1011" s="2"/>
      <c r="I1011" s="3"/>
      <c r="J1011" s="2"/>
      <c r="K1011" s="2"/>
      <c r="L1011" s="4"/>
      <c r="M1011" s="4"/>
      <c r="N1011" s="4"/>
      <c r="O1011" s="2"/>
      <c r="P1011" s="2"/>
      <c r="Q1011" s="4"/>
      <c r="R1011" s="102"/>
      <c r="S1011" s="102"/>
      <c r="T1011" s="3"/>
      <c r="U1011" s="3"/>
      <c r="V1011" s="3"/>
      <c r="W1011" s="3"/>
      <c r="X1011" s="80" t="str">
        <f t="shared" si="143"/>
        <v/>
      </c>
      <c r="Y1011" s="80" t="str">
        <f t="shared" si="144"/>
        <v/>
      </c>
      <c r="Z1011" s="2"/>
      <c r="AA1011" s="77" t="str">
        <f t="shared" si="145"/>
        <v/>
      </c>
      <c r="AB1011" s="77" t="str">
        <f t="shared" si="149"/>
        <v/>
      </c>
      <c r="AC1011" s="77" t="str">
        <f>IFERROR(VLOOKUP(IF($P1011="","",MONTH($I1011)),List!$I:$J,2,0),"")</f>
        <v/>
      </c>
      <c r="AD1011" s="77" t="str">
        <f>IFERROR(VLOOKUP(F1011,List!$D:$E,2,0),"")</f>
        <v/>
      </c>
      <c r="AE1011" s="78">
        <f t="shared" si="141"/>
        <v>0</v>
      </c>
      <c r="AF1011" s="77" t="str">
        <f t="shared" si="146"/>
        <v/>
      </c>
      <c r="AG1011" s="77" t="str">
        <f t="shared" si="142"/>
        <v/>
      </c>
    </row>
    <row r="1012" spans="1:33" s="72" customFormat="1" ht="15.75" x14ac:dyDescent="0.2">
      <c r="A1012" s="67"/>
      <c r="B1012" s="76">
        <f>COUNTIF($F$6:$F1012,$F1012)</f>
        <v>0</v>
      </c>
      <c r="C1012" s="76" t="str">
        <f t="shared" si="147"/>
        <v>0</v>
      </c>
      <c r="D1012" s="76">
        <f>COUNTIF($H$6:$H1012,$H1012)</f>
        <v>0</v>
      </c>
      <c r="E1012" s="76" t="str">
        <f t="shared" si="148"/>
        <v>0</v>
      </c>
      <c r="F1012" s="2"/>
      <c r="G1012" s="22"/>
      <c r="H1012" s="2"/>
      <c r="I1012" s="3"/>
      <c r="J1012" s="2"/>
      <c r="K1012" s="2"/>
      <c r="L1012" s="4"/>
      <c r="M1012" s="4"/>
      <c r="N1012" s="4"/>
      <c r="O1012" s="2"/>
      <c r="P1012" s="2"/>
      <c r="Q1012" s="4"/>
      <c r="R1012" s="102"/>
      <c r="S1012" s="102"/>
      <c r="T1012" s="3"/>
      <c r="U1012" s="3"/>
      <c r="V1012" s="3"/>
      <c r="W1012" s="3"/>
      <c r="X1012" s="80" t="str">
        <f t="shared" si="143"/>
        <v/>
      </c>
      <c r="Y1012" s="80" t="str">
        <f t="shared" si="144"/>
        <v/>
      </c>
      <c r="Z1012" s="2"/>
      <c r="AA1012" s="77" t="str">
        <f t="shared" si="145"/>
        <v/>
      </c>
      <c r="AB1012" s="77" t="str">
        <f t="shared" si="149"/>
        <v/>
      </c>
      <c r="AC1012" s="77" t="str">
        <f>IFERROR(VLOOKUP(IF($P1012="","",MONTH($I1012)),List!$I:$J,2,0),"")</f>
        <v/>
      </c>
      <c r="AD1012" s="77" t="str">
        <f>IFERROR(VLOOKUP(F1012,List!$D:$E,2,0),"")</f>
        <v/>
      </c>
      <c r="AE1012" s="78">
        <f t="shared" si="141"/>
        <v>0</v>
      </c>
      <c r="AF1012" s="77" t="str">
        <f t="shared" si="146"/>
        <v/>
      </c>
      <c r="AG1012" s="77" t="str">
        <f t="shared" si="142"/>
        <v/>
      </c>
    </row>
    <row r="1013" spans="1:33" s="72" customFormat="1" ht="15.75" x14ac:dyDescent="0.2">
      <c r="A1013" s="67"/>
      <c r="B1013" s="76">
        <f>COUNTIF($F$6:$F1013,$F1013)</f>
        <v>0</v>
      </c>
      <c r="C1013" s="76" t="str">
        <f t="shared" si="147"/>
        <v>0</v>
      </c>
      <c r="D1013" s="76">
        <f>COUNTIF($H$6:$H1013,$H1013)</f>
        <v>0</v>
      </c>
      <c r="E1013" s="76" t="str">
        <f t="shared" si="148"/>
        <v>0</v>
      </c>
      <c r="F1013" s="2"/>
      <c r="G1013" s="22"/>
      <c r="H1013" s="2"/>
      <c r="I1013" s="3"/>
      <c r="J1013" s="2"/>
      <c r="K1013" s="2"/>
      <c r="L1013" s="4"/>
      <c r="M1013" s="4"/>
      <c r="N1013" s="4"/>
      <c r="O1013" s="2"/>
      <c r="P1013" s="2"/>
      <c r="Q1013" s="4"/>
      <c r="R1013" s="102"/>
      <c r="S1013" s="102"/>
      <c r="T1013" s="3"/>
      <c r="U1013" s="3"/>
      <c r="V1013" s="3"/>
      <c r="W1013" s="3"/>
      <c r="X1013" s="80" t="str">
        <f t="shared" si="143"/>
        <v/>
      </c>
      <c r="Y1013" s="80" t="str">
        <f t="shared" si="144"/>
        <v/>
      </c>
      <c r="Z1013" s="2"/>
      <c r="AA1013" s="77" t="str">
        <f t="shared" si="145"/>
        <v/>
      </c>
      <c r="AB1013" s="77" t="str">
        <f t="shared" si="149"/>
        <v/>
      </c>
      <c r="AC1013" s="77" t="str">
        <f>IFERROR(VLOOKUP(IF($P1013="","",MONTH($I1013)),List!$I:$J,2,0),"")</f>
        <v/>
      </c>
      <c r="AD1013" s="77" t="str">
        <f>IFERROR(VLOOKUP(F1013,List!$D:$E,2,0),"")</f>
        <v/>
      </c>
      <c r="AE1013" s="78">
        <f t="shared" si="141"/>
        <v>0</v>
      </c>
      <c r="AF1013" s="77" t="str">
        <f t="shared" si="146"/>
        <v/>
      </c>
      <c r="AG1013" s="77" t="str">
        <f t="shared" si="142"/>
        <v/>
      </c>
    </row>
    <row r="1014" spans="1:33" s="72" customFormat="1" ht="15.75" x14ac:dyDescent="0.2">
      <c r="A1014" s="67"/>
      <c r="B1014" s="76">
        <f>COUNTIF($F$6:$F1014,$F1014)</f>
        <v>0</v>
      </c>
      <c r="C1014" s="76" t="str">
        <f t="shared" si="147"/>
        <v>0</v>
      </c>
      <c r="D1014" s="76">
        <f>COUNTIF($H$6:$H1014,$H1014)</f>
        <v>0</v>
      </c>
      <c r="E1014" s="76" t="str">
        <f t="shared" si="148"/>
        <v>0</v>
      </c>
      <c r="F1014" s="2"/>
      <c r="G1014" s="22"/>
      <c r="H1014" s="2"/>
      <c r="I1014" s="3"/>
      <c r="J1014" s="2"/>
      <c r="K1014" s="2"/>
      <c r="L1014" s="4"/>
      <c r="M1014" s="4"/>
      <c r="N1014" s="4"/>
      <c r="O1014" s="2"/>
      <c r="P1014" s="2"/>
      <c r="Q1014" s="4"/>
      <c r="R1014" s="102"/>
      <c r="S1014" s="102"/>
      <c r="T1014" s="3"/>
      <c r="U1014" s="3"/>
      <c r="V1014" s="3"/>
      <c r="W1014" s="3"/>
      <c r="X1014" s="80" t="str">
        <f t="shared" si="143"/>
        <v/>
      </c>
      <c r="Y1014" s="80" t="str">
        <f t="shared" si="144"/>
        <v/>
      </c>
      <c r="Z1014" s="2"/>
      <c r="AA1014" s="77" t="str">
        <f t="shared" si="145"/>
        <v/>
      </c>
      <c r="AB1014" s="77" t="str">
        <f t="shared" si="149"/>
        <v/>
      </c>
      <c r="AC1014" s="77" t="str">
        <f>IFERROR(VLOOKUP(IF($P1014="","",MONTH($I1014)),List!$I:$J,2,0),"")</f>
        <v/>
      </c>
      <c r="AD1014" s="77" t="str">
        <f>IFERROR(VLOOKUP(F1014,List!$D:$E,2,0),"")</f>
        <v/>
      </c>
      <c r="AE1014" s="78">
        <f t="shared" si="141"/>
        <v>0</v>
      </c>
      <c r="AF1014" s="77" t="str">
        <f t="shared" si="146"/>
        <v/>
      </c>
      <c r="AG1014" s="77" t="str">
        <f t="shared" si="142"/>
        <v/>
      </c>
    </row>
    <row r="1015" spans="1:33" s="72" customFormat="1" ht="15.75" x14ac:dyDescent="0.2">
      <c r="A1015" s="67"/>
      <c r="B1015" s="76">
        <f>COUNTIF($F$6:$F1015,$F1015)</f>
        <v>0</v>
      </c>
      <c r="C1015" s="76" t="str">
        <f t="shared" si="147"/>
        <v>0</v>
      </c>
      <c r="D1015" s="76">
        <f>COUNTIF($H$6:$H1015,$H1015)</f>
        <v>0</v>
      </c>
      <c r="E1015" s="76" t="str">
        <f t="shared" si="148"/>
        <v>0</v>
      </c>
      <c r="F1015" s="2"/>
      <c r="G1015" s="22"/>
      <c r="H1015" s="2"/>
      <c r="I1015" s="3"/>
      <c r="J1015" s="2"/>
      <c r="K1015" s="2"/>
      <c r="L1015" s="4"/>
      <c r="M1015" s="4"/>
      <c r="N1015" s="4"/>
      <c r="O1015" s="2"/>
      <c r="P1015" s="2"/>
      <c r="Q1015" s="4"/>
      <c r="R1015" s="102"/>
      <c r="S1015" s="102"/>
      <c r="T1015" s="3"/>
      <c r="U1015" s="3"/>
      <c r="V1015" s="3"/>
      <c r="W1015" s="3"/>
      <c r="X1015" s="80" t="str">
        <f t="shared" si="143"/>
        <v/>
      </c>
      <c r="Y1015" s="80" t="str">
        <f t="shared" si="144"/>
        <v/>
      </c>
      <c r="Z1015" s="2"/>
      <c r="AA1015" s="77" t="str">
        <f t="shared" si="145"/>
        <v/>
      </c>
      <c r="AB1015" s="77" t="str">
        <f t="shared" si="149"/>
        <v/>
      </c>
      <c r="AC1015" s="77" t="str">
        <f>IFERROR(VLOOKUP(IF($P1015="","",MONTH($I1015)),List!$I:$J,2,0),"")</f>
        <v/>
      </c>
      <c r="AD1015" s="77" t="str">
        <f>IFERROR(VLOOKUP(F1015,List!$D:$E,2,0),"")</f>
        <v/>
      </c>
      <c r="AE1015" s="78">
        <f t="shared" si="141"/>
        <v>0</v>
      </c>
      <c r="AF1015" s="77" t="str">
        <f t="shared" si="146"/>
        <v/>
      </c>
      <c r="AG1015" s="77" t="str">
        <f t="shared" si="142"/>
        <v/>
      </c>
    </row>
    <row r="1016" spans="1:33" s="72" customFormat="1" ht="15.75" x14ac:dyDescent="0.2">
      <c r="A1016" s="67"/>
      <c r="B1016" s="76">
        <f>COUNTIF($F$6:$F1016,$F1016)</f>
        <v>0</v>
      </c>
      <c r="C1016" s="76" t="str">
        <f t="shared" si="147"/>
        <v>0</v>
      </c>
      <c r="D1016" s="76">
        <f>COUNTIF($H$6:$H1016,$H1016)</f>
        <v>0</v>
      </c>
      <c r="E1016" s="76" t="str">
        <f t="shared" si="148"/>
        <v>0</v>
      </c>
      <c r="F1016" s="2"/>
      <c r="G1016" s="22"/>
      <c r="H1016" s="2"/>
      <c r="I1016" s="3"/>
      <c r="J1016" s="2"/>
      <c r="K1016" s="2"/>
      <c r="L1016" s="4"/>
      <c r="M1016" s="4"/>
      <c r="N1016" s="4"/>
      <c r="O1016" s="2"/>
      <c r="P1016" s="2"/>
      <c r="Q1016" s="4"/>
      <c r="R1016" s="102"/>
      <c r="S1016" s="102"/>
      <c r="T1016" s="3"/>
      <c r="U1016" s="3"/>
      <c r="V1016" s="3"/>
      <c r="W1016" s="3"/>
      <c r="X1016" s="80" t="str">
        <f t="shared" si="143"/>
        <v/>
      </c>
      <c r="Y1016" s="80" t="str">
        <f t="shared" si="144"/>
        <v/>
      </c>
      <c r="Z1016" s="2"/>
      <c r="AA1016" s="77" t="str">
        <f t="shared" si="145"/>
        <v/>
      </c>
      <c r="AB1016" s="77" t="str">
        <f t="shared" si="149"/>
        <v/>
      </c>
      <c r="AC1016" s="77" t="str">
        <f>IFERROR(VLOOKUP(IF($P1016="","",MONTH($I1016)),List!$I:$J,2,0),"")</f>
        <v/>
      </c>
      <c r="AD1016" s="77" t="str">
        <f>IFERROR(VLOOKUP(F1016,List!$D:$E,2,0),"")</f>
        <v/>
      </c>
      <c r="AE1016" s="78">
        <f t="shared" si="141"/>
        <v>0</v>
      </c>
      <c r="AF1016" s="77" t="str">
        <f t="shared" si="146"/>
        <v/>
      </c>
      <c r="AG1016" s="77" t="str">
        <f t="shared" si="142"/>
        <v/>
      </c>
    </row>
    <row r="1017" spans="1:33" s="72" customFormat="1" ht="15.75" x14ac:dyDescent="0.2">
      <c r="A1017" s="67"/>
      <c r="B1017" s="76">
        <f>COUNTIF($F$6:$F1017,$F1017)</f>
        <v>0</v>
      </c>
      <c r="C1017" s="76" t="str">
        <f t="shared" si="147"/>
        <v>0</v>
      </c>
      <c r="D1017" s="76">
        <f>COUNTIF($H$6:$H1017,$H1017)</f>
        <v>0</v>
      </c>
      <c r="E1017" s="76" t="str">
        <f t="shared" si="148"/>
        <v>0</v>
      </c>
      <c r="F1017" s="2"/>
      <c r="G1017" s="22"/>
      <c r="H1017" s="2"/>
      <c r="I1017" s="3"/>
      <c r="J1017" s="2"/>
      <c r="K1017" s="2"/>
      <c r="L1017" s="4"/>
      <c r="M1017" s="4"/>
      <c r="N1017" s="4"/>
      <c r="O1017" s="2"/>
      <c r="P1017" s="2"/>
      <c r="Q1017" s="4"/>
      <c r="R1017" s="102"/>
      <c r="S1017" s="102"/>
      <c r="T1017" s="3"/>
      <c r="U1017" s="3"/>
      <c r="V1017" s="3"/>
      <c r="W1017" s="3"/>
      <c r="X1017" s="80" t="str">
        <f t="shared" si="143"/>
        <v/>
      </c>
      <c r="Y1017" s="80" t="str">
        <f t="shared" si="144"/>
        <v/>
      </c>
      <c r="Z1017" s="2"/>
      <c r="AA1017" s="77" t="str">
        <f t="shared" si="145"/>
        <v/>
      </c>
      <c r="AB1017" s="77" t="str">
        <f t="shared" si="149"/>
        <v/>
      </c>
      <c r="AC1017" s="77" t="str">
        <f>IFERROR(VLOOKUP(IF($P1017="","",MONTH($I1017)),List!$I:$J,2,0),"")</f>
        <v/>
      </c>
      <c r="AD1017" s="77" t="str">
        <f>IFERROR(VLOOKUP(F1017,List!$D:$E,2,0),"")</f>
        <v/>
      </c>
      <c r="AE1017" s="78">
        <f t="shared" si="141"/>
        <v>0</v>
      </c>
      <c r="AF1017" s="77" t="str">
        <f t="shared" si="146"/>
        <v/>
      </c>
      <c r="AG1017" s="77" t="str">
        <f t="shared" si="142"/>
        <v/>
      </c>
    </row>
    <row r="1018" spans="1:33" s="72" customFormat="1" ht="15.75" x14ac:dyDescent="0.2">
      <c r="A1018" s="67"/>
      <c r="B1018" s="76">
        <f>COUNTIF($F$6:$F1018,$F1018)</f>
        <v>0</v>
      </c>
      <c r="C1018" s="76" t="str">
        <f t="shared" si="147"/>
        <v>0</v>
      </c>
      <c r="D1018" s="76">
        <f>COUNTIF($H$6:$H1018,$H1018)</f>
        <v>0</v>
      </c>
      <c r="E1018" s="76" t="str">
        <f t="shared" si="148"/>
        <v>0</v>
      </c>
      <c r="F1018" s="2"/>
      <c r="G1018" s="22"/>
      <c r="H1018" s="2"/>
      <c r="I1018" s="3"/>
      <c r="J1018" s="2"/>
      <c r="K1018" s="2"/>
      <c r="L1018" s="4"/>
      <c r="M1018" s="4"/>
      <c r="N1018" s="4"/>
      <c r="O1018" s="2"/>
      <c r="P1018" s="2"/>
      <c r="Q1018" s="4"/>
      <c r="R1018" s="102"/>
      <c r="S1018" s="102"/>
      <c r="T1018" s="3"/>
      <c r="U1018" s="3"/>
      <c r="V1018" s="3"/>
      <c r="W1018" s="3"/>
      <c r="X1018" s="80" t="str">
        <f t="shared" si="143"/>
        <v/>
      </c>
      <c r="Y1018" s="80" t="str">
        <f t="shared" si="144"/>
        <v/>
      </c>
      <c r="Z1018" s="2"/>
      <c r="AA1018" s="77" t="str">
        <f t="shared" si="145"/>
        <v/>
      </c>
      <c r="AB1018" s="77" t="str">
        <f t="shared" si="149"/>
        <v/>
      </c>
      <c r="AC1018" s="77" t="str">
        <f>IFERROR(VLOOKUP(IF($P1018="","",MONTH($I1018)),List!$I:$J,2,0),"")</f>
        <v/>
      </c>
      <c r="AD1018" s="77" t="str">
        <f>IFERROR(VLOOKUP(F1018,List!$D:$E,2,0),"")</f>
        <v/>
      </c>
      <c r="AE1018" s="78">
        <f t="shared" si="141"/>
        <v>0</v>
      </c>
      <c r="AF1018" s="77" t="str">
        <f t="shared" si="146"/>
        <v/>
      </c>
      <c r="AG1018" s="77" t="str">
        <f t="shared" si="142"/>
        <v/>
      </c>
    </row>
    <row r="1019" spans="1:33" s="72" customFormat="1" ht="15.75" x14ac:dyDescent="0.2">
      <c r="A1019" s="67"/>
      <c r="B1019" s="76">
        <f>COUNTIF($F$6:$F1019,$F1019)</f>
        <v>0</v>
      </c>
      <c r="C1019" s="76" t="str">
        <f t="shared" si="147"/>
        <v>0</v>
      </c>
      <c r="D1019" s="76">
        <f>COUNTIF($H$6:$H1019,$H1019)</f>
        <v>0</v>
      </c>
      <c r="E1019" s="76" t="str">
        <f t="shared" si="148"/>
        <v>0</v>
      </c>
      <c r="F1019" s="2"/>
      <c r="G1019" s="22"/>
      <c r="H1019" s="2"/>
      <c r="I1019" s="3"/>
      <c r="J1019" s="2"/>
      <c r="K1019" s="2"/>
      <c r="L1019" s="4"/>
      <c r="M1019" s="4"/>
      <c r="N1019" s="4"/>
      <c r="O1019" s="2"/>
      <c r="P1019" s="2"/>
      <c r="Q1019" s="4"/>
      <c r="R1019" s="102"/>
      <c r="S1019" s="102"/>
      <c r="T1019" s="3"/>
      <c r="U1019" s="3"/>
      <c r="V1019" s="3"/>
      <c r="W1019" s="3"/>
      <c r="X1019" s="80" t="str">
        <f t="shared" si="143"/>
        <v/>
      </c>
      <c r="Y1019" s="80" t="str">
        <f t="shared" si="144"/>
        <v/>
      </c>
      <c r="Z1019" s="2"/>
      <c r="AA1019" s="77" t="str">
        <f t="shared" si="145"/>
        <v/>
      </c>
      <c r="AB1019" s="77" t="str">
        <f t="shared" si="149"/>
        <v/>
      </c>
      <c r="AC1019" s="77" t="str">
        <f>IFERROR(VLOOKUP(IF($P1019="","",MONTH($I1019)),List!$I:$J,2,0),"")</f>
        <v/>
      </c>
      <c r="AD1019" s="77" t="str">
        <f>IFERROR(VLOOKUP(F1019,List!$D:$E,2,0),"")</f>
        <v/>
      </c>
      <c r="AE1019" s="78">
        <f t="shared" si="141"/>
        <v>0</v>
      </c>
      <c r="AF1019" s="77" t="str">
        <f t="shared" si="146"/>
        <v/>
      </c>
      <c r="AG1019" s="77" t="str">
        <f t="shared" si="142"/>
        <v/>
      </c>
    </row>
    <row r="1020" spans="1:33" s="72" customFormat="1" ht="15.75" x14ac:dyDescent="0.2">
      <c r="A1020" s="67"/>
      <c r="B1020" s="76">
        <f>COUNTIF($F$6:$F1020,$F1020)</f>
        <v>0</v>
      </c>
      <c r="C1020" s="76" t="str">
        <f t="shared" si="147"/>
        <v>0</v>
      </c>
      <c r="D1020" s="76">
        <f>COUNTIF($H$6:$H1020,$H1020)</f>
        <v>0</v>
      </c>
      <c r="E1020" s="76" t="str">
        <f t="shared" si="148"/>
        <v>0</v>
      </c>
      <c r="F1020" s="2"/>
      <c r="G1020" s="22"/>
      <c r="H1020" s="2"/>
      <c r="I1020" s="3"/>
      <c r="J1020" s="2"/>
      <c r="K1020" s="2"/>
      <c r="L1020" s="4"/>
      <c r="M1020" s="4"/>
      <c r="N1020" s="4"/>
      <c r="O1020" s="2"/>
      <c r="P1020" s="2"/>
      <c r="Q1020" s="4"/>
      <c r="R1020" s="102"/>
      <c r="S1020" s="102"/>
      <c r="T1020" s="3"/>
      <c r="U1020" s="3"/>
      <c r="V1020" s="3"/>
      <c r="W1020" s="3"/>
      <c r="X1020" s="80" t="str">
        <f t="shared" si="143"/>
        <v/>
      </c>
      <c r="Y1020" s="80" t="str">
        <f t="shared" si="144"/>
        <v/>
      </c>
      <c r="Z1020" s="2"/>
      <c r="AA1020" s="77" t="str">
        <f t="shared" si="145"/>
        <v/>
      </c>
      <c r="AB1020" s="77" t="str">
        <f t="shared" si="149"/>
        <v/>
      </c>
      <c r="AC1020" s="77" t="str">
        <f>IFERROR(VLOOKUP(IF($P1020="","",MONTH($I1020)),List!$I:$J,2,0),"")</f>
        <v/>
      </c>
      <c r="AD1020" s="77" t="str">
        <f>IFERROR(VLOOKUP(F1020,List!$D:$E,2,0),"")</f>
        <v/>
      </c>
      <c r="AE1020" s="78">
        <f t="shared" si="141"/>
        <v>0</v>
      </c>
      <c r="AF1020" s="77" t="str">
        <f t="shared" si="146"/>
        <v/>
      </c>
      <c r="AG1020" s="77" t="str">
        <f t="shared" si="142"/>
        <v/>
      </c>
    </row>
    <row r="1021" spans="1:33" s="72" customFormat="1" ht="15.75" x14ac:dyDescent="0.2">
      <c r="A1021" s="67"/>
      <c r="B1021" s="76">
        <f>COUNTIF($F$6:$F1021,$F1021)</f>
        <v>0</v>
      </c>
      <c r="C1021" s="76" t="str">
        <f t="shared" si="147"/>
        <v>0</v>
      </c>
      <c r="D1021" s="76">
        <f>COUNTIF($H$6:$H1021,$H1021)</f>
        <v>0</v>
      </c>
      <c r="E1021" s="76" t="str">
        <f t="shared" si="148"/>
        <v>0</v>
      </c>
      <c r="F1021" s="2"/>
      <c r="G1021" s="22"/>
      <c r="H1021" s="2"/>
      <c r="I1021" s="3"/>
      <c r="J1021" s="2"/>
      <c r="K1021" s="2"/>
      <c r="L1021" s="4"/>
      <c r="M1021" s="4"/>
      <c r="N1021" s="4"/>
      <c r="O1021" s="2"/>
      <c r="P1021" s="2"/>
      <c r="Q1021" s="4"/>
      <c r="R1021" s="102"/>
      <c r="S1021" s="102"/>
      <c r="T1021" s="3"/>
      <c r="U1021" s="3"/>
      <c r="V1021" s="3"/>
      <c r="W1021" s="3"/>
      <c r="X1021" s="80" t="str">
        <f t="shared" si="143"/>
        <v/>
      </c>
      <c r="Y1021" s="80" t="str">
        <f t="shared" si="144"/>
        <v/>
      </c>
      <c r="Z1021" s="2"/>
      <c r="AA1021" s="77" t="str">
        <f t="shared" si="145"/>
        <v/>
      </c>
      <c r="AB1021" s="77" t="str">
        <f t="shared" si="149"/>
        <v/>
      </c>
      <c r="AC1021" s="77" t="str">
        <f>IFERROR(VLOOKUP(IF($P1021="","",MONTH($I1021)),List!$I:$J,2,0),"")</f>
        <v/>
      </c>
      <c r="AD1021" s="77" t="str">
        <f>IFERROR(VLOOKUP(F1021,List!$D:$E,2,0),"")</f>
        <v/>
      </c>
      <c r="AE1021" s="78">
        <f t="shared" si="141"/>
        <v>0</v>
      </c>
      <c r="AF1021" s="77" t="str">
        <f t="shared" si="146"/>
        <v/>
      </c>
      <c r="AG1021" s="77" t="str">
        <f t="shared" si="142"/>
        <v/>
      </c>
    </row>
    <row r="1022" spans="1:33" s="72" customFormat="1" ht="15.75" x14ac:dyDescent="0.2">
      <c r="A1022" s="67"/>
      <c r="B1022" s="76">
        <f>COUNTIF($F$6:$F1022,$F1022)</f>
        <v>0</v>
      </c>
      <c r="C1022" s="76" t="str">
        <f t="shared" si="147"/>
        <v>0</v>
      </c>
      <c r="D1022" s="76">
        <f>COUNTIF($H$6:$H1022,$H1022)</f>
        <v>0</v>
      </c>
      <c r="E1022" s="76" t="str">
        <f t="shared" si="148"/>
        <v>0</v>
      </c>
      <c r="F1022" s="2"/>
      <c r="G1022" s="22"/>
      <c r="H1022" s="2"/>
      <c r="I1022" s="3"/>
      <c r="J1022" s="2"/>
      <c r="K1022" s="2"/>
      <c r="L1022" s="4"/>
      <c r="M1022" s="4"/>
      <c r="N1022" s="4"/>
      <c r="O1022" s="2"/>
      <c r="P1022" s="2"/>
      <c r="Q1022" s="4"/>
      <c r="R1022" s="102"/>
      <c r="S1022" s="102"/>
      <c r="T1022" s="3"/>
      <c r="U1022" s="3"/>
      <c r="V1022" s="3"/>
      <c r="W1022" s="3"/>
      <c r="X1022" s="80" t="str">
        <f t="shared" si="143"/>
        <v/>
      </c>
      <c r="Y1022" s="80" t="str">
        <f t="shared" si="144"/>
        <v/>
      </c>
      <c r="Z1022" s="2"/>
      <c r="AA1022" s="77" t="str">
        <f t="shared" si="145"/>
        <v/>
      </c>
      <c r="AB1022" s="77" t="str">
        <f t="shared" si="149"/>
        <v/>
      </c>
      <c r="AC1022" s="77" t="str">
        <f>IFERROR(VLOOKUP(IF($P1022="","",MONTH($I1022)),List!$I:$J,2,0),"")</f>
        <v/>
      </c>
      <c r="AD1022" s="77" t="str">
        <f>IFERROR(VLOOKUP(F1022,List!$D:$E,2,0),"")</f>
        <v/>
      </c>
      <c r="AE1022" s="78">
        <f t="shared" ref="AE1022:AE1085" si="150">IF($AA1022="Close",IF(COUNTA($T1022:$V1022)=1,1,IF(COUNTA($T1022:$V1022)=2,0.5,0%)),0)</f>
        <v>0</v>
      </c>
      <c r="AF1022" s="77" t="str">
        <f t="shared" si="146"/>
        <v/>
      </c>
      <c r="AG1022" s="77" t="str">
        <f t="shared" ref="AG1022:AG1085" si="151">IF(W1022="","",IF(AA1022="Close",IF(COUNTA($T1022:$V1022)=1,"Open (Progress)",IF(COUNTA($T1022:$V1022)=2,"Reschedule 1x",IF(COUNTA($T1022:$V1022)=3,"Reschedule 2x","")))))</f>
        <v/>
      </c>
    </row>
    <row r="1023" spans="1:33" s="72" customFormat="1" ht="15.75" x14ac:dyDescent="0.2">
      <c r="A1023" s="67"/>
      <c r="B1023" s="76">
        <f>COUNTIF($F$6:$F1023,$F1023)</f>
        <v>0</v>
      </c>
      <c r="C1023" s="76" t="str">
        <f t="shared" si="147"/>
        <v>0</v>
      </c>
      <c r="D1023" s="76">
        <f>COUNTIF($H$6:$H1023,$H1023)</f>
        <v>0</v>
      </c>
      <c r="E1023" s="76" t="str">
        <f t="shared" si="148"/>
        <v>0</v>
      </c>
      <c r="F1023" s="2"/>
      <c r="G1023" s="22"/>
      <c r="H1023" s="2"/>
      <c r="I1023" s="3"/>
      <c r="J1023" s="2"/>
      <c r="K1023" s="2"/>
      <c r="L1023" s="4"/>
      <c r="M1023" s="4"/>
      <c r="N1023" s="4"/>
      <c r="O1023" s="2"/>
      <c r="P1023" s="2"/>
      <c r="Q1023" s="4"/>
      <c r="R1023" s="102"/>
      <c r="S1023" s="102"/>
      <c r="T1023" s="3"/>
      <c r="U1023" s="3"/>
      <c r="V1023" s="3"/>
      <c r="W1023" s="3"/>
      <c r="X1023" s="80" t="str">
        <f t="shared" si="143"/>
        <v/>
      </c>
      <c r="Y1023" s="80" t="str">
        <f t="shared" si="144"/>
        <v/>
      </c>
      <c r="Z1023" s="2"/>
      <c r="AA1023" s="77" t="str">
        <f t="shared" si="145"/>
        <v/>
      </c>
      <c r="AB1023" s="77" t="str">
        <f t="shared" si="149"/>
        <v/>
      </c>
      <c r="AC1023" s="77" t="str">
        <f>IFERROR(VLOOKUP(IF($P1023="","",MONTH($I1023)),List!$I:$J,2,0),"")</f>
        <v/>
      </c>
      <c r="AD1023" s="77" t="str">
        <f>IFERROR(VLOOKUP(F1023,List!$D:$E,2,0),"")</f>
        <v/>
      </c>
      <c r="AE1023" s="78">
        <f t="shared" si="150"/>
        <v>0</v>
      </c>
      <c r="AF1023" s="77" t="str">
        <f t="shared" si="146"/>
        <v/>
      </c>
      <c r="AG1023" s="77" t="str">
        <f t="shared" si="151"/>
        <v/>
      </c>
    </row>
    <row r="1024" spans="1:33" s="72" customFormat="1" ht="15.75" x14ac:dyDescent="0.2">
      <c r="A1024" s="67"/>
      <c r="B1024" s="76">
        <f>COUNTIF($F$6:$F1024,$F1024)</f>
        <v>0</v>
      </c>
      <c r="C1024" s="76" t="str">
        <f t="shared" si="147"/>
        <v>0</v>
      </c>
      <c r="D1024" s="76">
        <f>COUNTIF($H$6:$H1024,$H1024)</f>
        <v>0</v>
      </c>
      <c r="E1024" s="76" t="str">
        <f t="shared" si="148"/>
        <v>0</v>
      </c>
      <c r="F1024" s="2"/>
      <c r="G1024" s="22"/>
      <c r="H1024" s="2"/>
      <c r="I1024" s="3"/>
      <c r="J1024" s="2"/>
      <c r="K1024" s="2"/>
      <c r="L1024" s="4"/>
      <c r="M1024" s="4"/>
      <c r="N1024" s="4"/>
      <c r="O1024" s="2"/>
      <c r="P1024" s="2"/>
      <c r="Q1024" s="4"/>
      <c r="R1024" s="102"/>
      <c r="S1024" s="102"/>
      <c r="T1024" s="3"/>
      <c r="U1024" s="3"/>
      <c r="V1024" s="3"/>
      <c r="W1024" s="3"/>
      <c r="X1024" s="80" t="str">
        <f t="shared" si="143"/>
        <v/>
      </c>
      <c r="Y1024" s="80" t="str">
        <f t="shared" si="144"/>
        <v/>
      </c>
      <c r="Z1024" s="2"/>
      <c r="AA1024" s="77" t="str">
        <f t="shared" si="145"/>
        <v/>
      </c>
      <c r="AB1024" s="77" t="str">
        <f t="shared" si="149"/>
        <v/>
      </c>
      <c r="AC1024" s="77" t="str">
        <f>IFERROR(VLOOKUP(IF($P1024="","",MONTH($I1024)),List!$I:$J,2,0),"")</f>
        <v/>
      </c>
      <c r="AD1024" s="77" t="str">
        <f>IFERROR(VLOOKUP(F1024,List!$D:$E,2,0),"")</f>
        <v/>
      </c>
      <c r="AE1024" s="78">
        <f t="shared" si="150"/>
        <v>0</v>
      </c>
      <c r="AF1024" s="77" t="str">
        <f t="shared" si="146"/>
        <v/>
      </c>
      <c r="AG1024" s="77" t="str">
        <f t="shared" si="151"/>
        <v/>
      </c>
    </row>
    <row r="1025" spans="1:33" s="72" customFormat="1" ht="15.75" x14ac:dyDescent="0.2">
      <c r="A1025" s="67"/>
      <c r="B1025" s="76">
        <f>COUNTIF($F$6:$F1025,$F1025)</f>
        <v>0</v>
      </c>
      <c r="C1025" s="76" t="str">
        <f t="shared" si="147"/>
        <v>0</v>
      </c>
      <c r="D1025" s="76">
        <f>COUNTIF($H$6:$H1025,$H1025)</f>
        <v>0</v>
      </c>
      <c r="E1025" s="76" t="str">
        <f t="shared" si="148"/>
        <v>0</v>
      </c>
      <c r="F1025" s="2"/>
      <c r="G1025" s="22"/>
      <c r="H1025" s="2"/>
      <c r="I1025" s="3"/>
      <c r="J1025" s="2"/>
      <c r="K1025" s="2"/>
      <c r="L1025" s="4"/>
      <c r="M1025" s="4"/>
      <c r="N1025" s="4"/>
      <c r="O1025" s="2"/>
      <c r="P1025" s="2"/>
      <c r="Q1025" s="4"/>
      <c r="R1025" s="102"/>
      <c r="S1025" s="102"/>
      <c r="T1025" s="3"/>
      <c r="U1025" s="3"/>
      <c r="V1025" s="3"/>
      <c r="W1025" s="3"/>
      <c r="X1025" s="80" t="str">
        <f t="shared" si="143"/>
        <v/>
      </c>
      <c r="Y1025" s="80" t="str">
        <f t="shared" si="144"/>
        <v/>
      </c>
      <c r="Z1025" s="2"/>
      <c r="AA1025" s="77" t="str">
        <f t="shared" si="145"/>
        <v/>
      </c>
      <c r="AB1025" s="77" t="str">
        <f t="shared" si="149"/>
        <v/>
      </c>
      <c r="AC1025" s="77" t="str">
        <f>IFERROR(VLOOKUP(IF($P1025="","",MONTH($I1025)),List!$I:$J,2,0),"")</f>
        <v/>
      </c>
      <c r="AD1025" s="77" t="str">
        <f>IFERROR(VLOOKUP(F1025,List!$D:$E,2,0),"")</f>
        <v/>
      </c>
      <c r="AE1025" s="78">
        <f t="shared" si="150"/>
        <v>0</v>
      </c>
      <c r="AF1025" s="77" t="str">
        <f t="shared" si="146"/>
        <v/>
      </c>
      <c r="AG1025" s="77" t="str">
        <f t="shared" si="151"/>
        <v/>
      </c>
    </row>
    <row r="1026" spans="1:33" s="72" customFormat="1" ht="15.75" x14ac:dyDescent="0.2">
      <c r="A1026" s="67"/>
      <c r="B1026" s="76">
        <f>COUNTIF($F$6:$F1026,$F1026)</f>
        <v>0</v>
      </c>
      <c r="C1026" s="76" t="str">
        <f t="shared" si="147"/>
        <v>0</v>
      </c>
      <c r="D1026" s="76">
        <f>COUNTIF($H$6:$H1026,$H1026)</f>
        <v>0</v>
      </c>
      <c r="E1026" s="76" t="str">
        <f t="shared" si="148"/>
        <v>0</v>
      </c>
      <c r="F1026" s="2"/>
      <c r="G1026" s="22"/>
      <c r="H1026" s="2"/>
      <c r="I1026" s="3"/>
      <c r="J1026" s="2"/>
      <c r="K1026" s="2"/>
      <c r="L1026" s="4"/>
      <c r="M1026" s="4"/>
      <c r="N1026" s="4"/>
      <c r="O1026" s="2"/>
      <c r="P1026" s="2"/>
      <c r="Q1026" s="4"/>
      <c r="R1026" s="102"/>
      <c r="S1026" s="102"/>
      <c r="T1026" s="3"/>
      <c r="U1026" s="3"/>
      <c r="V1026" s="3"/>
      <c r="W1026" s="3"/>
      <c r="X1026" s="80" t="str">
        <f t="shared" si="143"/>
        <v/>
      </c>
      <c r="Y1026" s="80" t="str">
        <f t="shared" si="144"/>
        <v/>
      </c>
      <c r="Z1026" s="2"/>
      <c r="AA1026" s="77" t="str">
        <f t="shared" si="145"/>
        <v/>
      </c>
      <c r="AB1026" s="77" t="str">
        <f t="shared" si="149"/>
        <v/>
      </c>
      <c r="AC1026" s="77" t="str">
        <f>IFERROR(VLOOKUP(IF($P1026="","",MONTH($I1026)),List!$I:$J,2,0),"")</f>
        <v/>
      </c>
      <c r="AD1026" s="77" t="str">
        <f>IFERROR(VLOOKUP(F1026,List!$D:$E,2,0),"")</f>
        <v/>
      </c>
      <c r="AE1026" s="78">
        <f t="shared" si="150"/>
        <v>0</v>
      </c>
      <c r="AF1026" s="77" t="str">
        <f t="shared" si="146"/>
        <v/>
      </c>
      <c r="AG1026" s="77" t="str">
        <f t="shared" si="151"/>
        <v/>
      </c>
    </row>
    <row r="1027" spans="1:33" s="72" customFormat="1" ht="15.75" x14ac:dyDescent="0.2">
      <c r="A1027" s="67"/>
      <c r="B1027" s="76">
        <f>COUNTIF($F$6:$F1027,$F1027)</f>
        <v>0</v>
      </c>
      <c r="C1027" s="76" t="str">
        <f t="shared" si="147"/>
        <v>0</v>
      </c>
      <c r="D1027" s="76">
        <f>COUNTIF($H$6:$H1027,$H1027)</f>
        <v>0</v>
      </c>
      <c r="E1027" s="76" t="str">
        <f t="shared" si="148"/>
        <v>0</v>
      </c>
      <c r="F1027" s="2"/>
      <c r="G1027" s="22"/>
      <c r="H1027" s="2"/>
      <c r="I1027" s="3"/>
      <c r="J1027" s="2"/>
      <c r="K1027" s="2"/>
      <c r="L1027" s="4"/>
      <c r="M1027" s="4"/>
      <c r="N1027" s="4"/>
      <c r="O1027" s="2"/>
      <c r="P1027" s="2"/>
      <c r="Q1027" s="4"/>
      <c r="R1027" s="102"/>
      <c r="S1027" s="102"/>
      <c r="T1027" s="3"/>
      <c r="U1027" s="3"/>
      <c r="V1027" s="3"/>
      <c r="W1027" s="3"/>
      <c r="X1027" s="80" t="str">
        <f t="shared" si="143"/>
        <v/>
      </c>
      <c r="Y1027" s="80" t="str">
        <f t="shared" si="144"/>
        <v/>
      </c>
      <c r="Z1027" s="2"/>
      <c r="AA1027" s="77" t="str">
        <f t="shared" si="145"/>
        <v/>
      </c>
      <c r="AB1027" s="77" t="str">
        <f t="shared" si="149"/>
        <v/>
      </c>
      <c r="AC1027" s="77" t="str">
        <f>IFERROR(VLOOKUP(IF($P1027="","",MONTH($I1027)),List!$I:$J,2,0),"")</f>
        <v/>
      </c>
      <c r="AD1027" s="77" t="str">
        <f>IFERROR(VLOOKUP(F1027,List!$D:$E,2,0),"")</f>
        <v/>
      </c>
      <c r="AE1027" s="78">
        <f t="shared" si="150"/>
        <v>0</v>
      </c>
      <c r="AF1027" s="77" t="str">
        <f t="shared" si="146"/>
        <v/>
      </c>
      <c r="AG1027" s="77" t="str">
        <f t="shared" si="151"/>
        <v/>
      </c>
    </row>
    <row r="1028" spans="1:33" s="72" customFormat="1" ht="15.75" x14ac:dyDescent="0.2">
      <c r="A1028" s="67"/>
      <c r="B1028" s="76">
        <f>COUNTIF($F$6:$F1028,$F1028)</f>
        <v>0</v>
      </c>
      <c r="C1028" s="76" t="str">
        <f t="shared" si="147"/>
        <v>0</v>
      </c>
      <c r="D1028" s="76">
        <f>COUNTIF($H$6:$H1028,$H1028)</f>
        <v>0</v>
      </c>
      <c r="E1028" s="76" t="str">
        <f t="shared" si="148"/>
        <v>0</v>
      </c>
      <c r="F1028" s="2"/>
      <c r="G1028" s="22"/>
      <c r="H1028" s="2"/>
      <c r="I1028" s="3"/>
      <c r="J1028" s="2"/>
      <c r="K1028" s="2"/>
      <c r="L1028" s="4"/>
      <c r="M1028" s="4"/>
      <c r="N1028" s="4"/>
      <c r="O1028" s="2"/>
      <c r="P1028" s="2"/>
      <c r="Q1028" s="4"/>
      <c r="R1028" s="102"/>
      <c r="S1028" s="102"/>
      <c r="T1028" s="3"/>
      <c r="U1028" s="3"/>
      <c r="V1028" s="3"/>
      <c r="W1028" s="3"/>
      <c r="X1028" s="80" t="str">
        <f t="shared" si="143"/>
        <v/>
      </c>
      <c r="Y1028" s="80" t="str">
        <f t="shared" si="144"/>
        <v/>
      </c>
      <c r="Z1028" s="2"/>
      <c r="AA1028" s="77" t="str">
        <f t="shared" si="145"/>
        <v/>
      </c>
      <c r="AB1028" s="77" t="str">
        <f t="shared" si="149"/>
        <v/>
      </c>
      <c r="AC1028" s="77" t="str">
        <f>IFERROR(VLOOKUP(IF($P1028="","",MONTH($I1028)),List!$I:$J,2,0),"")</f>
        <v/>
      </c>
      <c r="AD1028" s="77" t="str">
        <f>IFERROR(VLOOKUP(F1028,List!$D:$E,2,0),"")</f>
        <v/>
      </c>
      <c r="AE1028" s="78">
        <f t="shared" si="150"/>
        <v>0</v>
      </c>
      <c r="AF1028" s="77" t="str">
        <f t="shared" si="146"/>
        <v/>
      </c>
      <c r="AG1028" s="77" t="str">
        <f t="shared" si="151"/>
        <v/>
      </c>
    </row>
    <row r="1029" spans="1:33" s="72" customFormat="1" ht="15.75" x14ac:dyDescent="0.2">
      <c r="A1029" s="67"/>
      <c r="B1029" s="76">
        <f>COUNTIF($F$6:$F1029,$F1029)</f>
        <v>0</v>
      </c>
      <c r="C1029" s="76" t="str">
        <f t="shared" si="147"/>
        <v>0</v>
      </c>
      <c r="D1029" s="76">
        <f>COUNTIF($H$6:$H1029,$H1029)</f>
        <v>0</v>
      </c>
      <c r="E1029" s="76" t="str">
        <f t="shared" si="148"/>
        <v>0</v>
      </c>
      <c r="F1029" s="2"/>
      <c r="G1029" s="22"/>
      <c r="H1029" s="2"/>
      <c r="I1029" s="3"/>
      <c r="J1029" s="2"/>
      <c r="K1029" s="2"/>
      <c r="L1029" s="4"/>
      <c r="M1029" s="4"/>
      <c r="N1029" s="4"/>
      <c r="O1029" s="2"/>
      <c r="P1029" s="2"/>
      <c r="Q1029" s="4"/>
      <c r="R1029" s="102"/>
      <c r="S1029" s="102"/>
      <c r="T1029" s="3"/>
      <c r="U1029" s="3"/>
      <c r="V1029" s="3"/>
      <c r="W1029" s="3"/>
      <c r="X1029" s="80" t="str">
        <f t="shared" si="143"/>
        <v/>
      </c>
      <c r="Y1029" s="80" t="str">
        <f t="shared" si="144"/>
        <v/>
      </c>
      <c r="Z1029" s="2"/>
      <c r="AA1029" s="77" t="str">
        <f t="shared" si="145"/>
        <v/>
      </c>
      <c r="AB1029" s="77" t="str">
        <f t="shared" si="149"/>
        <v/>
      </c>
      <c r="AC1029" s="77" t="str">
        <f>IFERROR(VLOOKUP(IF($P1029="","",MONTH($I1029)),List!$I:$J,2,0),"")</f>
        <v/>
      </c>
      <c r="AD1029" s="77" t="str">
        <f>IFERROR(VLOOKUP(F1029,List!$D:$E,2,0),"")</f>
        <v/>
      </c>
      <c r="AE1029" s="78">
        <f t="shared" si="150"/>
        <v>0</v>
      </c>
      <c r="AF1029" s="77" t="str">
        <f t="shared" si="146"/>
        <v/>
      </c>
      <c r="AG1029" s="77" t="str">
        <f t="shared" si="151"/>
        <v/>
      </c>
    </row>
    <row r="1030" spans="1:33" s="72" customFormat="1" ht="15.75" x14ac:dyDescent="0.2">
      <c r="A1030" s="67"/>
      <c r="B1030" s="76">
        <f>COUNTIF($F$6:$F1030,$F1030)</f>
        <v>0</v>
      </c>
      <c r="C1030" s="76" t="str">
        <f t="shared" si="147"/>
        <v>0</v>
      </c>
      <c r="D1030" s="76">
        <f>COUNTIF($H$6:$H1030,$H1030)</f>
        <v>0</v>
      </c>
      <c r="E1030" s="76" t="str">
        <f t="shared" si="148"/>
        <v>0</v>
      </c>
      <c r="F1030" s="2"/>
      <c r="G1030" s="22"/>
      <c r="H1030" s="2"/>
      <c r="I1030" s="3"/>
      <c r="J1030" s="2"/>
      <c r="K1030" s="2"/>
      <c r="L1030" s="4"/>
      <c r="M1030" s="4"/>
      <c r="N1030" s="4"/>
      <c r="O1030" s="2"/>
      <c r="P1030" s="2"/>
      <c r="Q1030" s="4"/>
      <c r="R1030" s="102"/>
      <c r="S1030" s="102"/>
      <c r="T1030" s="3"/>
      <c r="U1030" s="3"/>
      <c r="V1030" s="3"/>
      <c r="W1030" s="3"/>
      <c r="X1030" s="80" t="str">
        <f t="shared" ref="X1030:X1093" si="152">IF(W1030="","",IF(W1030&gt;0,"a",""))</f>
        <v/>
      </c>
      <c r="Y1030" s="80" t="str">
        <f t="shared" ref="Y1030:Y1093" si="153">IF(P1030="","",IF(W1030&gt;0,"","a"))</f>
        <v/>
      </c>
      <c r="Z1030" s="2"/>
      <c r="AA1030" s="77" t="str">
        <f t="shared" ref="AA1030:AA1093" si="154">IF($P1030="","",IF(COUNT($T1030:$W1030)=0,"Belum Ada Tanggal Target",IF(W1030&gt;0,"Close",IF(COUNTA($T1030:$V1030)=1,"Open (Progress)",IF(COUNTA($T1030:$V1030)=2,"Reschedule 1x",IF(COUNTA($T1030:$V1030)=3,"Reschedule 2x"))))))</f>
        <v/>
      </c>
      <c r="AB1030" s="77" t="str">
        <f t="shared" si="149"/>
        <v/>
      </c>
      <c r="AC1030" s="77" t="str">
        <f>IFERROR(VLOOKUP(IF($P1030="","",MONTH($I1030)),List!$I:$J,2,0),"")</f>
        <v/>
      </c>
      <c r="AD1030" s="77" t="str">
        <f>IFERROR(VLOOKUP(F1030,List!$D:$E,2,0),"")</f>
        <v/>
      </c>
      <c r="AE1030" s="78">
        <f t="shared" si="150"/>
        <v>0</v>
      </c>
      <c r="AF1030" s="77" t="str">
        <f t="shared" si="146"/>
        <v/>
      </c>
      <c r="AG1030" s="77" t="str">
        <f t="shared" si="151"/>
        <v/>
      </c>
    </row>
    <row r="1031" spans="1:33" s="72" customFormat="1" ht="15.75" x14ac:dyDescent="0.2">
      <c r="A1031" s="67"/>
      <c r="B1031" s="76">
        <f>COUNTIF($F$6:$F1031,$F1031)</f>
        <v>0</v>
      </c>
      <c r="C1031" s="76" t="str">
        <f t="shared" si="147"/>
        <v>0</v>
      </c>
      <c r="D1031" s="76">
        <f>COUNTIF($H$6:$H1031,$H1031)</f>
        <v>0</v>
      </c>
      <c r="E1031" s="76" t="str">
        <f t="shared" si="148"/>
        <v>0</v>
      </c>
      <c r="F1031" s="2"/>
      <c r="G1031" s="22"/>
      <c r="H1031" s="2"/>
      <c r="I1031" s="3"/>
      <c r="J1031" s="2"/>
      <c r="K1031" s="2"/>
      <c r="L1031" s="4"/>
      <c r="M1031" s="4"/>
      <c r="N1031" s="4"/>
      <c r="O1031" s="2"/>
      <c r="P1031" s="2"/>
      <c r="Q1031" s="4"/>
      <c r="R1031" s="102"/>
      <c r="S1031" s="102"/>
      <c r="T1031" s="3"/>
      <c r="U1031" s="3"/>
      <c r="V1031" s="3"/>
      <c r="W1031" s="3"/>
      <c r="X1031" s="80" t="str">
        <f t="shared" si="152"/>
        <v/>
      </c>
      <c r="Y1031" s="80" t="str">
        <f t="shared" si="153"/>
        <v/>
      </c>
      <c r="Z1031" s="2"/>
      <c r="AA1031" s="77" t="str">
        <f t="shared" si="154"/>
        <v/>
      </c>
      <c r="AB1031" s="77" t="str">
        <f t="shared" si="149"/>
        <v/>
      </c>
      <c r="AC1031" s="77" t="str">
        <f>IFERROR(VLOOKUP(IF($P1031="","",MONTH($I1031)),List!$I:$J,2,0),"")</f>
        <v/>
      </c>
      <c r="AD1031" s="77" t="str">
        <f>IFERROR(VLOOKUP(F1031,List!$D:$E,2,0),"")</f>
        <v/>
      </c>
      <c r="AE1031" s="78">
        <f t="shared" si="150"/>
        <v>0</v>
      </c>
      <c r="AF1031" s="77" t="str">
        <f t="shared" si="146"/>
        <v/>
      </c>
      <c r="AG1031" s="77" t="str">
        <f t="shared" si="151"/>
        <v/>
      </c>
    </row>
    <row r="1032" spans="1:33" s="72" customFormat="1" ht="15.75" x14ac:dyDescent="0.2">
      <c r="A1032" s="67"/>
      <c r="B1032" s="76">
        <f>COUNTIF($F$6:$F1032,$F1032)</f>
        <v>0</v>
      </c>
      <c r="C1032" s="76" t="str">
        <f t="shared" si="147"/>
        <v>0</v>
      </c>
      <c r="D1032" s="76">
        <f>COUNTIF($H$6:$H1032,$H1032)</f>
        <v>0</v>
      </c>
      <c r="E1032" s="76" t="str">
        <f t="shared" si="148"/>
        <v>0</v>
      </c>
      <c r="F1032" s="2"/>
      <c r="G1032" s="22"/>
      <c r="H1032" s="2"/>
      <c r="I1032" s="3"/>
      <c r="J1032" s="2"/>
      <c r="K1032" s="2"/>
      <c r="L1032" s="4"/>
      <c r="M1032" s="4"/>
      <c r="N1032" s="4"/>
      <c r="O1032" s="2"/>
      <c r="P1032" s="2"/>
      <c r="Q1032" s="4"/>
      <c r="R1032" s="102"/>
      <c r="S1032" s="102"/>
      <c r="T1032" s="3"/>
      <c r="U1032" s="3"/>
      <c r="V1032" s="3"/>
      <c r="W1032" s="3"/>
      <c r="X1032" s="80" t="str">
        <f t="shared" si="152"/>
        <v/>
      </c>
      <c r="Y1032" s="80" t="str">
        <f t="shared" si="153"/>
        <v/>
      </c>
      <c r="Z1032" s="2"/>
      <c r="AA1032" s="77" t="str">
        <f t="shared" si="154"/>
        <v/>
      </c>
      <c r="AB1032" s="77" t="str">
        <f t="shared" si="149"/>
        <v/>
      </c>
      <c r="AC1032" s="77" t="str">
        <f>IFERROR(VLOOKUP(IF($P1032="","",MONTH($I1032)),List!$I:$J,2,0),"")</f>
        <v/>
      </c>
      <c r="AD1032" s="77" t="str">
        <f>IFERROR(VLOOKUP(F1032,List!$D:$E,2,0),"")</f>
        <v/>
      </c>
      <c r="AE1032" s="78">
        <f t="shared" si="150"/>
        <v>0</v>
      </c>
      <c r="AF1032" s="77" t="str">
        <f t="shared" si="146"/>
        <v/>
      </c>
      <c r="AG1032" s="77" t="str">
        <f t="shared" si="151"/>
        <v/>
      </c>
    </row>
    <row r="1033" spans="1:33" s="72" customFormat="1" ht="15.75" x14ac:dyDescent="0.2">
      <c r="A1033" s="67"/>
      <c r="B1033" s="76">
        <f>COUNTIF($F$6:$F1033,$F1033)</f>
        <v>0</v>
      </c>
      <c r="C1033" s="76" t="str">
        <f t="shared" si="147"/>
        <v>0</v>
      </c>
      <c r="D1033" s="76">
        <f>COUNTIF($H$6:$H1033,$H1033)</f>
        <v>0</v>
      </c>
      <c r="E1033" s="76" t="str">
        <f t="shared" si="148"/>
        <v>0</v>
      </c>
      <c r="F1033" s="2"/>
      <c r="G1033" s="22"/>
      <c r="H1033" s="2"/>
      <c r="I1033" s="3"/>
      <c r="J1033" s="2"/>
      <c r="K1033" s="2"/>
      <c r="L1033" s="4"/>
      <c r="M1033" s="4"/>
      <c r="N1033" s="4"/>
      <c r="O1033" s="2"/>
      <c r="P1033" s="2"/>
      <c r="Q1033" s="4"/>
      <c r="R1033" s="102"/>
      <c r="S1033" s="102"/>
      <c r="T1033" s="3"/>
      <c r="U1033" s="3"/>
      <c r="V1033" s="3"/>
      <c r="W1033" s="3"/>
      <c r="X1033" s="80" t="str">
        <f t="shared" si="152"/>
        <v/>
      </c>
      <c r="Y1033" s="80" t="str">
        <f t="shared" si="153"/>
        <v/>
      </c>
      <c r="Z1033" s="2"/>
      <c r="AA1033" s="77" t="str">
        <f t="shared" si="154"/>
        <v/>
      </c>
      <c r="AB1033" s="77" t="str">
        <f t="shared" si="149"/>
        <v/>
      </c>
      <c r="AC1033" s="77" t="str">
        <f>IFERROR(VLOOKUP(IF($P1033="","",MONTH($I1033)),List!$I:$J,2,0),"")</f>
        <v/>
      </c>
      <c r="AD1033" s="77" t="str">
        <f>IFERROR(VLOOKUP(F1033,List!$D:$E,2,0),"")</f>
        <v/>
      </c>
      <c r="AE1033" s="78">
        <f t="shared" si="150"/>
        <v>0</v>
      </c>
      <c r="AF1033" s="77" t="str">
        <f t="shared" si="146"/>
        <v/>
      </c>
      <c r="AG1033" s="77" t="str">
        <f t="shared" si="151"/>
        <v/>
      </c>
    </row>
    <row r="1034" spans="1:33" s="72" customFormat="1" ht="15.75" x14ac:dyDescent="0.2">
      <c r="A1034" s="67"/>
      <c r="B1034" s="76">
        <f>COUNTIF($F$6:$F1034,$F1034)</f>
        <v>0</v>
      </c>
      <c r="C1034" s="76" t="str">
        <f t="shared" si="147"/>
        <v>0</v>
      </c>
      <c r="D1034" s="76">
        <f>COUNTIF($H$6:$H1034,$H1034)</f>
        <v>0</v>
      </c>
      <c r="E1034" s="76" t="str">
        <f t="shared" si="148"/>
        <v>0</v>
      </c>
      <c r="F1034" s="2"/>
      <c r="G1034" s="22"/>
      <c r="H1034" s="2"/>
      <c r="I1034" s="3"/>
      <c r="J1034" s="2"/>
      <c r="K1034" s="2"/>
      <c r="L1034" s="4"/>
      <c r="M1034" s="4"/>
      <c r="N1034" s="4"/>
      <c r="O1034" s="2"/>
      <c r="P1034" s="2"/>
      <c r="Q1034" s="4"/>
      <c r="R1034" s="102"/>
      <c r="S1034" s="102"/>
      <c r="T1034" s="3"/>
      <c r="U1034" s="3"/>
      <c r="V1034" s="3"/>
      <c r="W1034" s="3"/>
      <c r="X1034" s="80" t="str">
        <f t="shared" si="152"/>
        <v/>
      </c>
      <c r="Y1034" s="80" t="str">
        <f t="shared" si="153"/>
        <v/>
      </c>
      <c r="Z1034" s="2"/>
      <c r="AA1034" s="77" t="str">
        <f t="shared" si="154"/>
        <v/>
      </c>
      <c r="AB1034" s="77" t="str">
        <f t="shared" si="149"/>
        <v/>
      </c>
      <c r="AC1034" s="77" t="str">
        <f>IFERROR(VLOOKUP(IF($P1034="","",MONTH($I1034)),List!$I:$J,2,0),"")</f>
        <v/>
      </c>
      <c r="AD1034" s="77" t="str">
        <f>IFERROR(VLOOKUP(F1034,List!$D:$E,2,0),"")</f>
        <v/>
      </c>
      <c r="AE1034" s="78">
        <f t="shared" si="150"/>
        <v>0</v>
      </c>
      <c r="AF1034" s="77" t="str">
        <f t="shared" si="146"/>
        <v/>
      </c>
      <c r="AG1034" s="77" t="str">
        <f t="shared" si="151"/>
        <v/>
      </c>
    </row>
    <row r="1035" spans="1:33" s="72" customFormat="1" ht="15.75" x14ac:dyDescent="0.2">
      <c r="A1035" s="67"/>
      <c r="B1035" s="76">
        <f>COUNTIF($F$6:$F1035,$F1035)</f>
        <v>0</v>
      </c>
      <c r="C1035" s="76" t="str">
        <f t="shared" si="147"/>
        <v>0</v>
      </c>
      <c r="D1035" s="76">
        <f>COUNTIF($H$6:$H1035,$H1035)</f>
        <v>0</v>
      </c>
      <c r="E1035" s="76" t="str">
        <f t="shared" si="148"/>
        <v>0</v>
      </c>
      <c r="F1035" s="2"/>
      <c r="G1035" s="22"/>
      <c r="H1035" s="2"/>
      <c r="I1035" s="3"/>
      <c r="J1035" s="2"/>
      <c r="K1035" s="2"/>
      <c r="L1035" s="4"/>
      <c r="M1035" s="4"/>
      <c r="N1035" s="4"/>
      <c r="O1035" s="2"/>
      <c r="P1035" s="2"/>
      <c r="Q1035" s="4"/>
      <c r="R1035" s="102"/>
      <c r="S1035" s="102"/>
      <c r="T1035" s="3"/>
      <c r="U1035" s="3"/>
      <c r="V1035" s="3"/>
      <c r="W1035" s="3"/>
      <c r="X1035" s="80" t="str">
        <f t="shared" si="152"/>
        <v/>
      </c>
      <c r="Y1035" s="80" t="str">
        <f t="shared" si="153"/>
        <v/>
      </c>
      <c r="Z1035" s="2"/>
      <c r="AA1035" s="77" t="str">
        <f t="shared" si="154"/>
        <v/>
      </c>
      <c r="AB1035" s="77" t="str">
        <f t="shared" si="149"/>
        <v/>
      </c>
      <c r="AC1035" s="77" t="str">
        <f>IFERROR(VLOOKUP(IF($P1035="","",MONTH($I1035)),List!$I:$J,2,0),"")</f>
        <v/>
      </c>
      <c r="AD1035" s="77" t="str">
        <f>IFERROR(VLOOKUP(F1035,List!$D:$E,2,0),"")</f>
        <v/>
      </c>
      <c r="AE1035" s="78">
        <f t="shared" si="150"/>
        <v>0</v>
      </c>
      <c r="AF1035" s="77" t="str">
        <f t="shared" si="146"/>
        <v/>
      </c>
      <c r="AG1035" s="77" t="str">
        <f t="shared" si="151"/>
        <v/>
      </c>
    </row>
    <row r="1036" spans="1:33" s="72" customFormat="1" ht="15.75" x14ac:dyDescent="0.2">
      <c r="A1036" s="67"/>
      <c r="B1036" s="76">
        <f>COUNTIF($F$6:$F1036,$F1036)</f>
        <v>0</v>
      </c>
      <c r="C1036" s="76" t="str">
        <f t="shared" si="147"/>
        <v>0</v>
      </c>
      <c r="D1036" s="76">
        <f>COUNTIF($H$6:$H1036,$H1036)</f>
        <v>0</v>
      </c>
      <c r="E1036" s="76" t="str">
        <f t="shared" si="148"/>
        <v>0</v>
      </c>
      <c r="F1036" s="2"/>
      <c r="G1036" s="22"/>
      <c r="H1036" s="2"/>
      <c r="I1036" s="3"/>
      <c r="J1036" s="2"/>
      <c r="K1036" s="2"/>
      <c r="L1036" s="4"/>
      <c r="M1036" s="4"/>
      <c r="N1036" s="4"/>
      <c r="O1036" s="2"/>
      <c r="P1036" s="2"/>
      <c r="Q1036" s="4"/>
      <c r="R1036" s="102"/>
      <c r="S1036" s="102"/>
      <c r="T1036" s="3"/>
      <c r="U1036" s="3"/>
      <c r="V1036" s="3"/>
      <c r="W1036" s="3"/>
      <c r="X1036" s="80" t="str">
        <f t="shared" si="152"/>
        <v/>
      </c>
      <c r="Y1036" s="80" t="str">
        <f t="shared" si="153"/>
        <v/>
      </c>
      <c r="Z1036" s="2"/>
      <c r="AA1036" s="77" t="str">
        <f t="shared" si="154"/>
        <v/>
      </c>
      <c r="AB1036" s="77" t="str">
        <f t="shared" si="149"/>
        <v/>
      </c>
      <c r="AC1036" s="77" t="str">
        <f>IFERROR(VLOOKUP(IF($P1036="","",MONTH($I1036)),List!$I:$J,2,0),"")</f>
        <v/>
      </c>
      <c r="AD1036" s="77" t="str">
        <f>IFERROR(VLOOKUP(F1036,List!$D:$E,2,0),"")</f>
        <v/>
      </c>
      <c r="AE1036" s="78">
        <f t="shared" si="150"/>
        <v>0</v>
      </c>
      <c r="AF1036" s="77" t="str">
        <f t="shared" si="146"/>
        <v/>
      </c>
      <c r="AG1036" s="77" t="str">
        <f t="shared" si="151"/>
        <v/>
      </c>
    </row>
    <row r="1037" spans="1:33" s="72" customFormat="1" ht="15.75" x14ac:dyDescent="0.2">
      <c r="A1037" s="67"/>
      <c r="B1037" s="76">
        <f>COUNTIF($F$6:$F1037,$F1037)</f>
        <v>0</v>
      </c>
      <c r="C1037" s="76" t="str">
        <f t="shared" si="147"/>
        <v>0</v>
      </c>
      <c r="D1037" s="76">
        <f>COUNTIF($H$6:$H1037,$H1037)</f>
        <v>0</v>
      </c>
      <c r="E1037" s="76" t="str">
        <f t="shared" si="148"/>
        <v>0</v>
      </c>
      <c r="F1037" s="2"/>
      <c r="G1037" s="22"/>
      <c r="H1037" s="2"/>
      <c r="I1037" s="3"/>
      <c r="J1037" s="2"/>
      <c r="K1037" s="2"/>
      <c r="L1037" s="4"/>
      <c r="M1037" s="4"/>
      <c r="N1037" s="4"/>
      <c r="O1037" s="2"/>
      <c r="P1037" s="2"/>
      <c r="Q1037" s="4"/>
      <c r="R1037" s="102"/>
      <c r="S1037" s="102"/>
      <c r="T1037" s="3"/>
      <c r="U1037" s="3"/>
      <c r="V1037" s="3"/>
      <c r="W1037" s="3"/>
      <c r="X1037" s="80" t="str">
        <f t="shared" si="152"/>
        <v/>
      </c>
      <c r="Y1037" s="80" t="str">
        <f t="shared" si="153"/>
        <v/>
      </c>
      <c r="Z1037" s="2"/>
      <c r="AA1037" s="77" t="str">
        <f t="shared" si="154"/>
        <v/>
      </c>
      <c r="AB1037" s="77" t="str">
        <f t="shared" si="149"/>
        <v/>
      </c>
      <c r="AC1037" s="77" t="str">
        <f>IFERROR(VLOOKUP(IF($P1037="","",MONTH($I1037)),List!$I:$J,2,0),"")</f>
        <v/>
      </c>
      <c r="AD1037" s="77" t="str">
        <f>IFERROR(VLOOKUP(F1037,List!$D:$E,2,0),"")</f>
        <v/>
      </c>
      <c r="AE1037" s="78">
        <f t="shared" si="150"/>
        <v>0</v>
      </c>
      <c r="AF1037" s="77" t="str">
        <f t="shared" si="146"/>
        <v/>
      </c>
      <c r="AG1037" s="77" t="str">
        <f t="shared" si="151"/>
        <v/>
      </c>
    </row>
    <row r="1038" spans="1:33" s="72" customFormat="1" ht="15.75" x14ac:dyDescent="0.2">
      <c r="A1038" s="67"/>
      <c r="B1038" s="76">
        <f>COUNTIF($F$6:$F1038,$F1038)</f>
        <v>0</v>
      </c>
      <c r="C1038" s="76" t="str">
        <f t="shared" si="147"/>
        <v>0</v>
      </c>
      <c r="D1038" s="76">
        <f>COUNTIF($H$6:$H1038,$H1038)</f>
        <v>0</v>
      </c>
      <c r="E1038" s="76" t="str">
        <f t="shared" si="148"/>
        <v>0</v>
      </c>
      <c r="F1038" s="2"/>
      <c r="G1038" s="22"/>
      <c r="H1038" s="2"/>
      <c r="I1038" s="3"/>
      <c r="J1038" s="2"/>
      <c r="K1038" s="2"/>
      <c r="L1038" s="4"/>
      <c r="M1038" s="4"/>
      <c r="N1038" s="4"/>
      <c r="O1038" s="2"/>
      <c r="P1038" s="2"/>
      <c r="Q1038" s="4"/>
      <c r="R1038" s="102"/>
      <c r="S1038" s="102"/>
      <c r="T1038" s="3"/>
      <c r="U1038" s="3"/>
      <c r="V1038" s="3"/>
      <c r="W1038" s="3"/>
      <c r="X1038" s="80" t="str">
        <f t="shared" si="152"/>
        <v/>
      </c>
      <c r="Y1038" s="80" t="str">
        <f t="shared" si="153"/>
        <v/>
      </c>
      <c r="Z1038" s="2"/>
      <c r="AA1038" s="77" t="str">
        <f t="shared" si="154"/>
        <v/>
      </c>
      <c r="AB1038" s="77" t="str">
        <f t="shared" si="149"/>
        <v/>
      </c>
      <c r="AC1038" s="77" t="str">
        <f>IFERROR(VLOOKUP(IF($P1038="","",MONTH($I1038)),List!$I:$J,2,0),"")</f>
        <v/>
      </c>
      <c r="AD1038" s="77" t="str">
        <f>IFERROR(VLOOKUP(F1038,List!$D:$E,2,0),"")</f>
        <v/>
      </c>
      <c r="AE1038" s="78">
        <f t="shared" si="150"/>
        <v>0</v>
      </c>
      <c r="AF1038" s="77" t="str">
        <f t="shared" si="146"/>
        <v/>
      </c>
      <c r="AG1038" s="77" t="str">
        <f t="shared" si="151"/>
        <v/>
      </c>
    </row>
    <row r="1039" spans="1:33" s="72" customFormat="1" ht="15.75" x14ac:dyDescent="0.2">
      <c r="A1039" s="67"/>
      <c r="B1039" s="76">
        <f>COUNTIF($F$6:$F1039,$F1039)</f>
        <v>0</v>
      </c>
      <c r="C1039" s="76" t="str">
        <f t="shared" si="147"/>
        <v>0</v>
      </c>
      <c r="D1039" s="76">
        <f>COUNTIF($H$6:$H1039,$H1039)</f>
        <v>0</v>
      </c>
      <c r="E1039" s="76" t="str">
        <f t="shared" si="148"/>
        <v>0</v>
      </c>
      <c r="F1039" s="2"/>
      <c r="G1039" s="22"/>
      <c r="H1039" s="2"/>
      <c r="I1039" s="3"/>
      <c r="J1039" s="2"/>
      <c r="K1039" s="2"/>
      <c r="L1039" s="4"/>
      <c r="M1039" s="4"/>
      <c r="N1039" s="4"/>
      <c r="O1039" s="2"/>
      <c r="P1039" s="2"/>
      <c r="Q1039" s="4"/>
      <c r="R1039" s="102"/>
      <c r="S1039" s="102"/>
      <c r="T1039" s="3"/>
      <c r="U1039" s="3"/>
      <c r="V1039" s="3"/>
      <c r="W1039" s="3"/>
      <c r="X1039" s="80" t="str">
        <f t="shared" si="152"/>
        <v/>
      </c>
      <c r="Y1039" s="80" t="str">
        <f t="shared" si="153"/>
        <v/>
      </c>
      <c r="Z1039" s="2"/>
      <c r="AA1039" s="77" t="str">
        <f t="shared" si="154"/>
        <v/>
      </c>
      <c r="AB1039" s="77" t="str">
        <f t="shared" si="149"/>
        <v/>
      </c>
      <c r="AC1039" s="77" t="str">
        <f>IFERROR(VLOOKUP(IF($P1039="","",MONTH($I1039)),List!$I:$J,2,0),"")</f>
        <v/>
      </c>
      <c r="AD1039" s="77" t="str">
        <f>IFERROR(VLOOKUP(F1039,List!$D:$E,2,0),"")</f>
        <v/>
      </c>
      <c r="AE1039" s="78">
        <f t="shared" si="150"/>
        <v>0</v>
      </c>
      <c r="AF1039" s="77" t="str">
        <f t="shared" si="146"/>
        <v/>
      </c>
      <c r="AG1039" s="77" t="str">
        <f t="shared" si="151"/>
        <v/>
      </c>
    </row>
    <row r="1040" spans="1:33" s="72" customFormat="1" ht="15.75" x14ac:dyDescent="0.2">
      <c r="A1040" s="67"/>
      <c r="B1040" s="76">
        <f>COUNTIF($F$6:$F1040,$F1040)</f>
        <v>0</v>
      </c>
      <c r="C1040" s="76" t="str">
        <f t="shared" si="147"/>
        <v>0</v>
      </c>
      <c r="D1040" s="76">
        <f>COUNTIF($H$6:$H1040,$H1040)</f>
        <v>0</v>
      </c>
      <c r="E1040" s="76" t="str">
        <f t="shared" si="148"/>
        <v>0</v>
      </c>
      <c r="F1040" s="2"/>
      <c r="G1040" s="22"/>
      <c r="H1040" s="2"/>
      <c r="I1040" s="3"/>
      <c r="J1040" s="2"/>
      <c r="K1040" s="2"/>
      <c r="L1040" s="4"/>
      <c r="M1040" s="4"/>
      <c r="N1040" s="4"/>
      <c r="O1040" s="2"/>
      <c r="P1040" s="2"/>
      <c r="Q1040" s="4"/>
      <c r="R1040" s="102"/>
      <c r="S1040" s="102"/>
      <c r="T1040" s="3"/>
      <c r="U1040" s="3"/>
      <c r="V1040" s="3"/>
      <c r="W1040" s="3"/>
      <c r="X1040" s="80" t="str">
        <f t="shared" si="152"/>
        <v/>
      </c>
      <c r="Y1040" s="80" t="str">
        <f t="shared" si="153"/>
        <v/>
      </c>
      <c r="Z1040" s="2"/>
      <c r="AA1040" s="77" t="str">
        <f t="shared" si="154"/>
        <v/>
      </c>
      <c r="AB1040" s="77" t="str">
        <f t="shared" si="149"/>
        <v/>
      </c>
      <c r="AC1040" s="77" t="str">
        <f>IFERROR(VLOOKUP(IF($P1040="","",MONTH($I1040)),List!$I:$J,2,0),"")</f>
        <v/>
      </c>
      <c r="AD1040" s="77" t="str">
        <f>IFERROR(VLOOKUP(F1040,List!$D:$E,2,0),"")</f>
        <v/>
      </c>
      <c r="AE1040" s="78">
        <f t="shared" si="150"/>
        <v>0</v>
      </c>
      <c r="AF1040" s="77" t="str">
        <f t="shared" si="146"/>
        <v/>
      </c>
      <c r="AG1040" s="77" t="str">
        <f t="shared" si="151"/>
        <v/>
      </c>
    </row>
    <row r="1041" spans="1:33" s="72" customFormat="1" ht="15.75" x14ac:dyDescent="0.2">
      <c r="A1041" s="67"/>
      <c r="B1041" s="76">
        <f>COUNTIF($F$6:$F1041,$F1041)</f>
        <v>0</v>
      </c>
      <c r="C1041" s="76" t="str">
        <f t="shared" si="147"/>
        <v>0</v>
      </c>
      <c r="D1041" s="76">
        <f>COUNTIF($H$6:$H1041,$H1041)</f>
        <v>0</v>
      </c>
      <c r="E1041" s="76" t="str">
        <f t="shared" si="148"/>
        <v>0</v>
      </c>
      <c r="F1041" s="2"/>
      <c r="G1041" s="22"/>
      <c r="H1041" s="2"/>
      <c r="I1041" s="3"/>
      <c r="J1041" s="2"/>
      <c r="K1041" s="2"/>
      <c r="L1041" s="4"/>
      <c r="M1041" s="4"/>
      <c r="N1041" s="4"/>
      <c r="O1041" s="2"/>
      <c r="P1041" s="2"/>
      <c r="Q1041" s="4"/>
      <c r="R1041" s="102"/>
      <c r="S1041" s="102"/>
      <c r="T1041" s="3"/>
      <c r="U1041" s="3"/>
      <c r="V1041" s="3"/>
      <c r="W1041" s="3"/>
      <c r="X1041" s="80" t="str">
        <f t="shared" si="152"/>
        <v/>
      </c>
      <c r="Y1041" s="80" t="str">
        <f t="shared" si="153"/>
        <v/>
      </c>
      <c r="Z1041" s="2"/>
      <c r="AA1041" s="77" t="str">
        <f t="shared" si="154"/>
        <v/>
      </c>
      <c r="AB1041" s="77" t="str">
        <f t="shared" si="149"/>
        <v/>
      </c>
      <c r="AC1041" s="77" t="str">
        <f>IFERROR(VLOOKUP(IF($P1041="","",MONTH($I1041)),List!$I:$J,2,0),"")</f>
        <v/>
      </c>
      <c r="AD1041" s="77" t="str">
        <f>IFERROR(VLOOKUP(F1041,List!$D:$E,2,0),"")</f>
        <v/>
      </c>
      <c r="AE1041" s="78">
        <f t="shared" si="150"/>
        <v>0</v>
      </c>
      <c r="AF1041" s="77" t="str">
        <f t="shared" si="146"/>
        <v/>
      </c>
      <c r="AG1041" s="77" t="str">
        <f t="shared" si="151"/>
        <v/>
      </c>
    </row>
    <row r="1042" spans="1:33" s="72" customFormat="1" ht="15.75" x14ac:dyDescent="0.2">
      <c r="A1042" s="67"/>
      <c r="B1042" s="76">
        <f>COUNTIF($F$6:$F1042,$F1042)</f>
        <v>0</v>
      </c>
      <c r="C1042" s="76" t="str">
        <f t="shared" si="147"/>
        <v>0</v>
      </c>
      <c r="D1042" s="76">
        <f>COUNTIF($H$6:$H1042,$H1042)</f>
        <v>0</v>
      </c>
      <c r="E1042" s="76" t="str">
        <f t="shared" si="148"/>
        <v>0</v>
      </c>
      <c r="F1042" s="2"/>
      <c r="G1042" s="22"/>
      <c r="H1042" s="2"/>
      <c r="I1042" s="3"/>
      <c r="J1042" s="2"/>
      <c r="K1042" s="2"/>
      <c r="L1042" s="4"/>
      <c r="M1042" s="4"/>
      <c r="N1042" s="4"/>
      <c r="O1042" s="2"/>
      <c r="P1042" s="2"/>
      <c r="Q1042" s="4"/>
      <c r="R1042" s="102"/>
      <c r="S1042" s="102"/>
      <c r="T1042" s="3"/>
      <c r="U1042" s="3"/>
      <c r="V1042" s="3"/>
      <c r="W1042" s="3"/>
      <c r="X1042" s="80" t="str">
        <f t="shared" si="152"/>
        <v/>
      </c>
      <c r="Y1042" s="80" t="str">
        <f t="shared" si="153"/>
        <v/>
      </c>
      <c r="Z1042" s="2"/>
      <c r="AA1042" s="77" t="str">
        <f t="shared" si="154"/>
        <v/>
      </c>
      <c r="AB1042" s="77" t="str">
        <f t="shared" si="149"/>
        <v/>
      </c>
      <c r="AC1042" s="77" t="str">
        <f>IFERROR(VLOOKUP(IF($P1042="","",MONTH($I1042)),List!$I:$J,2,0),"")</f>
        <v/>
      </c>
      <c r="AD1042" s="77" t="str">
        <f>IFERROR(VLOOKUP(F1042,List!$D:$E,2,0),"")</f>
        <v/>
      </c>
      <c r="AE1042" s="78">
        <f t="shared" si="150"/>
        <v>0</v>
      </c>
      <c r="AF1042" s="77" t="str">
        <f t="shared" si="146"/>
        <v/>
      </c>
      <c r="AG1042" s="77" t="str">
        <f t="shared" si="151"/>
        <v/>
      </c>
    </row>
    <row r="1043" spans="1:33" s="72" customFormat="1" ht="15.75" x14ac:dyDescent="0.2">
      <c r="A1043" s="67"/>
      <c r="B1043" s="76">
        <f>COUNTIF($F$6:$F1043,$F1043)</f>
        <v>0</v>
      </c>
      <c r="C1043" s="76" t="str">
        <f t="shared" si="147"/>
        <v>0</v>
      </c>
      <c r="D1043" s="76">
        <f>COUNTIF($H$6:$H1043,$H1043)</f>
        <v>0</v>
      </c>
      <c r="E1043" s="76" t="str">
        <f t="shared" si="148"/>
        <v>0</v>
      </c>
      <c r="F1043" s="2"/>
      <c r="G1043" s="22"/>
      <c r="H1043" s="2"/>
      <c r="I1043" s="3"/>
      <c r="J1043" s="2"/>
      <c r="K1043" s="2"/>
      <c r="L1043" s="4"/>
      <c r="M1043" s="4"/>
      <c r="N1043" s="4"/>
      <c r="O1043" s="2"/>
      <c r="P1043" s="2"/>
      <c r="Q1043" s="4"/>
      <c r="R1043" s="102"/>
      <c r="S1043" s="102"/>
      <c r="T1043" s="3"/>
      <c r="U1043" s="3"/>
      <c r="V1043" s="3"/>
      <c r="W1043" s="3"/>
      <c r="X1043" s="80" t="str">
        <f t="shared" si="152"/>
        <v/>
      </c>
      <c r="Y1043" s="80" t="str">
        <f t="shared" si="153"/>
        <v/>
      </c>
      <c r="Z1043" s="2"/>
      <c r="AA1043" s="77" t="str">
        <f t="shared" si="154"/>
        <v/>
      </c>
      <c r="AB1043" s="77" t="str">
        <f t="shared" si="149"/>
        <v/>
      </c>
      <c r="AC1043" s="77" t="str">
        <f>IFERROR(VLOOKUP(IF($P1043="","",MONTH($I1043)),List!$I:$J,2,0),"")</f>
        <v/>
      </c>
      <c r="AD1043" s="77" t="str">
        <f>IFERROR(VLOOKUP(F1043,List!$D:$E,2,0),"")</f>
        <v/>
      </c>
      <c r="AE1043" s="78">
        <f t="shared" si="150"/>
        <v>0</v>
      </c>
      <c r="AF1043" s="77" t="str">
        <f t="shared" si="146"/>
        <v/>
      </c>
      <c r="AG1043" s="77" t="str">
        <f t="shared" si="151"/>
        <v/>
      </c>
    </row>
    <row r="1044" spans="1:33" s="72" customFormat="1" ht="15.75" x14ac:dyDescent="0.2">
      <c r="A1044" s="67"/>
      <c r="B1044" s="76">
        <f>COUNTIF($F$6:$F1044,$F1044)</f>
        <v>0</v>
      </c>
      <c r="C1044" s="76" t="str">
        <f t="shared" si="147"/>
        <v>0</v>
      </c>
      <c r="D1044" s="76">
        <f>COUNTIF($H$6:$H1044,$H1044)</f>
        <v>0</v>
      </c>
      <c r="E1044" s="76" t="str">
        <f t="shared" si="148"/>
        <v>0</v>
      </c>
      <c r="F1044" s="2"/>
      <c r="G1044" s="22"/>
      <c r="H1044" s="2"/>
      <c r="I1044" s="3"/>
      <c r="J1044" s="2"/>
      <c r="K1044" s="2"/>
      <c r="L1044" s="4"/>
      <c r="M1044" s="4"/>
      <c r="N1044" s="4"/>
      <c r="O1044" s="2"/>
      <c r="P1044" s="2"/>
      <c r="Q1044" s="4"/>
      <c r="R1044" s="102"/>
      <c r="S1044" s="102"/>
      <c r="T1044" s="3"/>
      <c r="U1044" s="3"/>
      <c r="V1044" s="3"/>
      <c r="W1044" s="3"/>
      <c r="X1044" s="80" t="str">
        <f t="shared" si="152"/>
        <v/>
      </c>
      <c r="Y1044" s="80" t="str">
        <f t="shared" si="153"/>
        <v/>
      </c>
      <c r="Z1044" s="2"/>
      <c r="AA1044" s="77" t="str">
        <f t="shared" si="154"/>
        <v/>
      </c>
      <c r="AB1044" s="77" t="str">
        <f t="shared" si="149"/>
        <v/>
      </c>
      <c r="AC1044" s="77" t="str">
        <f>IFERROR(VLOOKUP(IF($P1044="","",MONTH($I1044)),List!$I:$J,2,0),"")</f>
        <v/>
      </c>
      <c r="AD1044" s="77" t="str">
        <f>IFERROR(VLOOKUP(F1044,List!$D:$E,2,0),"")</f>
        <v/>
      </c>
      <c r="AE1044" s="78">
        <f t="shared" si="150"/>
        <v>0</v>
      </c>
      <c r="AF1044" s="77" t="str">
        <f t="shared" si="146"/>
        <v/>
      </c>
      <c r="AG1044" s="77" t="str">
        <f t="shared" si="151"/>
        <v/>
      </c>
    </row>
    <row r="1045" spans="1:33" s="72" customFormat="1" ht="15.75" x14ac:dyDescent="0.2">
      <c r="A1045" s="67"/>
      <c r="B1045" s="76">
        <f>COUNTIF($F$6:$F1045,$F1045)</f>
        <v>0</v>
      </c>
      <c r="C1045" s="76" t="str">
        <f t="shared" si="147"/>
        <v>0</v>
      </c>
      <c r="D1045" s="76">
        <f>COUNTIF($H$6:$H1045,$H1045)</f>
        <v>0</v>
      </c>
      <c r="E1045" s="76" t="str">
        <f t="shared" si="148"/>
        <v>0</v>
      </c>
      <c r="F1045" s="2"/>
      <c r="G1045" s="22"/>
      <c r="H1045" s="2"/>
      <c r="I1045" s="3"/>
      <c r="J1045" s="2"/>
      <c r="K1045" s="2"/>
      <c r="L1045" s="4"/>
      <c r="M1045" s="4"/>
      <c r="N1045" s="4"/>
      <c r="O1045" s="2"/>
      <c r="P1045" s="2"/>
      <c r="Q1045" s="4"/>
      <c r="R1045" s="102"/>
      <c r="S1045" s="102"/>
      <c r="T1045" s="3"/>
      <c r="U1045" s="3"/>
      <c r="V1045" s="3"/>
      <c r="W1045" s="3"/>
      <c r="X1045" s="80" t="str">
        <f t="shared" si="152"/>
        <v/>
      </c>
      <c r="Y1045" s="80" t="str">
        <f t="shared" si="153"/>
        <v/>
      </c>
      <c r="Z1045" s="2"/>
      <c r="AA1045" s="77" t="str">
        <f t="shared" si="154"/>
        <v/>
      </c>
      <c r="AB1045" s="77" t="str">
        <f t="shared" si="149"/>
        <v/>
      </c>
      <c r="AC1045" s="77" t="str">
        <f>IFERROR(VLOOKUP(IF($P1045="","",MONTH($I1045)),List!$I:$J,2,0),"")</f>
        <v/>
      </c>
      <c r="AD1045" s="77" t="str">
        <f>IFERROR(VLOOKUP(F1045,List!$D:$E,2,0),"")</f>
        <v/>
      </c>
      <c r="AE1045" s="78">
        <f t="shared" si="150"/>
        <v>0</v>
      </c>
      <c r="AF1045" s="77" t="str">
        <f t="shared" si="146"/>
        <v/>
      </c>
      <c r="AG1045" s="77" t="str">
        <f t="shared" si="151"/>
        <v/>
      </c>
    </row>
    <row r="1046" spans="1:33" s="72" customFormat="1" ht="15.75" x14ac:dyDescent="0.2">
      <c r="A1046" s="67"/>
      <c r="B1046" s="76">
        <f>COUNTIF($F$6:$F1046,$F1046)</f>
        <v>0</v>
      </c>
      <c r="C1046" s="76" t="str">
        <f t="shared" si="147"/>
        <v>0</v>
      </c>
      <c r="D1046" s="76">
        <f>COUNTIF($H$6:$H1046,$H1046)</f>
        <v>0</v>
      </c>
      <c r="E1046" s="76" t="str">
        <f t="shared" si="148"/>
        <v>0</v>
      </c>
      <c r="F1046" s="2"/>
      <c r="G1046" s="22"/>
      <c r="H1046" s="2"/>
      <c r="I1046" s="3"/>
      <c r="J1046" s="2"/>
      <c r="K1046" s="2"/>
      <c r="L1046" s="4"/>
      <c r="M1046" s="4"/>
      <c r="N1046" s="4"/>
      <c r="O1046" s="2"/>
      <c r="P1046" s="2"/>
      <c r="Q1046" s="4"/>
      <c r="R1046" s="102"/>
      <c r="S1046" s="102"/>
      <c r="T1046" s="3"/>
      <c r="U1046" s="3"/>
      <c r="V1046" s="3"/>
      <c r="W1046" s="3"/>
      <c r="X1046" s="80" t="str">
        <f t="shared" si="152"/>
        <v/>
      </c>
      <c r="Y1046" s="80" t="str">
        <f t="shared" si="153"/>
        <v/>
      </c>
      <c r="Z1046" s="2"/>
      <c r="AA1046" s="77" t="str">
        <f t="shared" si="154"/>
        <v/>
      </c>
      <c r="AB1046" s="77" t="str">
        <f t="shared" si="149"/>
        <v/>
      </c>
      <c r="AC1046" s="77" t="str">
        <f>IFERROR(VLOOKUP(IF($P1046="","",MONTH($I1046)),List!$I:$J,2,0),"")</f>
        <v/>
      </c>
      <c r="AD1046" s="77" t="str">
        <f>IFERROR(VLOOKUP(F1046,List!$D:$E,2,0),"")</f>
        <v/>
      </c>
      <c r="AE1046" s="78">
        <f t="shared" si="150"/>
        <v>0</v>
      </c>
      <c r="AF1046" s="77" t="str">
        <f t="shared" si="146"/>
        <v/>
      </c>
      <c r="AG1046" s="77" t="str">
        <f t="shared" si="151"/>
        <v/>
      </c>
    </row>
    <row r="1047" spans="1:33" s="72" customFormat="1" ht="15.75" x14ac:dyDescent="0.2">
      <c r="A1047" s="67"/>
      <c r="B1047" s="76">
        <f>COUNTIF($F$6:$F1047,$F1047)</f>
        <v>0</v>
      </c>
      <c r="C1047" s="76" t="str">
        <f t="shared" si="147"/>
        <v>0</v>
      </c>
      <c r="D1047" s="76">
        <f>COUNTIF($H$6:$H1047,$H1047)</f>
        <v>0</v>
      </c>
      <c r="E1047" s="76" t="str">
        <f t="shared" si="148"/>
        <v>0</v>
      </c>
      <c r="F1047" s="2"/>
      <c r="G1047" s="22"/>
      <c r="H1047" s="2"/>
      <c r="I1047" s="3"/>
      <c r="J1047" s="2"/>
      <c r="K1047" s="2"/>
      <c r="L1047" s="4"/>
      <c r="M1047" s="4"/>
      <c r="N1047" s="4"/>
      <c r="O1047" s="2"/>
      <c r="P1047" s="2"/>
      <c r="Q1047" s="4"/>
      <c r="R1047" s="102"/>
      <c r="S1047" s="102"/>
      <c r="T1047" s="3"/>
      <c r="U1047" s="3"/>
      <c r="V1047" s="3"/>
      <c r="W1047" s="3"/>
      <c r="X1047" s="80" t="str">
        <f t="shared" si="152"/>
        <v/>
      </c>
      <c r="Y1047" s="80" t="str">
        <f t="shared" si="153"/>
        <v/>
      </c>
      <c r="Z1047" s="2"/>
      <c r="AA1047" s="77" t="str">
        <f t="shared" si="154"/>
        <v/>
      </c>
      <c r="AB1047" s="77" t="str">
        <f t="shared" si="149"/>
        <v/>
      </c>
      <c r="AC1047" s="77" t="str">
        <f>IFERROR(VLOOKUP(IF($P1047="","",MONTH($I1047)),List!$I:$J,2,0),"")</f>
        <v/>
      </c>
      <c r="AD1047" s="77" t="str">
        <f>IFERROR(VLOOKUP(F1047,List!$D:$E,2,0),"")</f>
        <v/>
      </c>
      <c r="AE1047" s="78">
        <f t="shared" si="150"/>
        <v>0</v>
      </c>
      <c r="AF1047" s="77" t="str">
        <f t="shared" si="146"/>
        <v/>
      </c>
      <c r="AG1047" s="77" t="str">
        <f t="shared" si="151"/>
        <v/>
      </c>
    </row>
    <row r="1048" spans="1:33" s="72" customFormat="1" ht="15.75" x14ac:dyDescent="0.2">
      <c r="A1048" s="67"/>
      <c r="B1048" s="76">
        <f>COUNTIF($F$6:$F1048,$F1048)</f>
        <v>0</v>
      </c>
      <c r="C1048" s="76" t="str">
        <f t="shared" si="147"/>
        <v>0</v>
      </c>
      <c r="D1048" s="76">
        <f>COUNTIF($H$6:$H1048,$H1048)</f>
        <v>0</v>
      </c>
      <c r="E1048" s="76" t="str">
        <f t="shared" si="148"/>
        <v>0</v>
      </c>
      <c r="F1048" s="2"/>
      <c r="G1048" s="22"/>
      <c r="H1048" s="2"/>
      <c r="I1048" s="3"/>
      <c r="J1048" s="2"/>
      <c r="K1048" s="2"/>
      <c r="L1048" s="4"/>
      <c r="M1048" s="4"/>
      <c r="N1048" s="4"/>
      <c r="O1048" s="2"/>
      <c r="P1048" s="2"/>
      <c r="Q1048" s="4"/>
      <c r="R1048" s="102"/>
      <c r="S1048" s="102"/>
      <c r="T1048" s="3"/>
      <c r="U1048" s="3"/>
      <c r="V1048" s="3"/>
      <c r="W1048" s="3"/>
      <c r="X1048" s="80" t="str">
        <f t="shared" si="152"/>
        <v/>
      </c>
      <c r="Y1048" s="80" t="str">
        <f t="shared" si="153"/>
        <v/>
      </c>
      <c r="Z1048" s="2"/>
      <c r="AA1048" s="77" t="str">
        <f t="shared" si="154"/>
        <v/>
      </c>
      <c r="AB1048" s="77" t="str">
        <f t="shared" si="149"/>
        <v/>
      </c>
      <c r="AC1048" s="77" t="str">
        <f>IFERROR(VLOOKUP(IF($P1048="","",MONTH($I1048)),List!$I:$J,2,0),"")</f>
        <v/>
      </c>
      <c r="AD1048" s="77" t="str">
        <f>IFERROR(VLOOKUP(F1048,List!$D:$E,2,0),"")</f>
        <v/>
      </c>
      <c r="AE1048" s="78">
        <f t="shared" si="150"/>
        <v>0</v>
      </c>
      <c r="AF1048" s="77" t="str">
        <f t="shared" si="146"/>
        <v/>
      </c>
      <c r="AG1048" s="77" t="str">
        <f t="shared" si="151"/>
        <v/>
      </c>
    </row>
    <row r="1049" spans="1:33" s="72" customFormat="1" ht="15.75" x14ac:dyDescent="0.2">
      <c r="A1049" s="67"/>
      <c r="B1049" s="76">
        <f>COUNTIF($F$6:$F1049,$F1049)</f>
        <v>0</v>
      </c>
      <c r="C1049" s="76" t="str">
        <f t="shared" si="147"/>
        <v>0</v>
      </c>
      <c r="D1049" s="76">
        <f>COUNTIF($H$6:$H1049,$H1049)</f>
        <v>0</v>
      </c>
      <c r="E1049" s="76" t="str">
        <f t="shared" si="148"/>
        <v>0</v>
      </c>
      <c r="F1049" s="2"/>
      <c r="G1049" s="22"/>
      <c r="H1049" s="2"/>
      <c r="I1049" s="3"/>
      <c r="J1049" s="2"/>
      <c r="K1049" s="2"/>
      <c r="L1049" s="4"/>
      <c r="M1049" s="4"/>
      <c r="N1049" s="4"/>
      <c r="O1049" s="2"/>
      <c r="P1049" s="2"/>
      <c r="Q1049" s="4"/>
      <c r="R1049" s="102"/>
      <c r="S1049" s="102"/>
      <c r="T1049" s="3"/>
      <c r="U1049" s="3"/>
      <c r="V1049" s="3"/>
      <c r="W1049" s="3"/>
      <c r="X1049" s="80" t="str">
        <f t="shared" si="152"/>
        <v/>
      </c>
      <c r="Y1049" s="80" t="str">
        <f t="shared" si="153"/>
        <v/>
      </c>
      <c r="Z1049" s="2"/>
      <c r="AA1049" s="77" t="str">
        <f t="shared" si="154"/>
        <v/>
      </c>
      <c r="AB1049" s="77" t="str">
        <f t="shared" si="149"/>
        <v/>
      </c>
      <c r="AC1049" s="77" t="str">
        <f>IFERROR(VLOOKUP(IF($P1049="","",MONTH($I1049)),List!$I:$J,2,0),"")</f>
        <v/>
      </c>
      <c r="AD1049" s="77" t="str">
        <f>IFERROR(VLOOKUP(F1049,List!$D:$E,2,0),"")</f>
        <v/>
      </c>
      <c r="AE1049" s="78">
        <f t="shared" si="150"/>
        <v>0</v>
      </c>
      <c r="AF1049" s="77" t="str">
        <f t="shared" si="146"/>
        <v/>
      </c>
      <c r="AG1049" s="77" t="str">
        <f t="shared" si="151"/>
        <v/>
      </c>
    </row>
    <row r="1050" spans="1:33" s="72" customFormat="1" ht="15.75" x14ac:dyDescent="0.2">
      <c r="A1050" s="67"/>
      <c r="B1050" s="76">
        <f>COUNTIF($F$6:$F1050,$F1050)</f>
        <v>0</v>
      </c>
      <c r="C1050" s="76" t="str">
        <f t="shared" si="147"/>
        <v>0</v>
      </c>
      <c r="D1050" s="76">
        <f>COUNTIF($H$6:$H1050,$H1050)</f>
        <v>0</v>
      </c>
      <c r="E1050" s="76" t="str">
        <f t="shared" si="148"/>
        <v>0</v>
      </c>
      <c r="F1050" s="2"/>
      <c r="G1050" s="22"/>
      <c r="H1050" s="2"/>
      <c r="I1050" s="3"/>
      <c r="J1050" s="2"/>
      <c r="K1050" s="2"/>
      <c r="L1050" s="4"/>
      <c r="M1050" s="4"/>
      <c r="N1050" s="4"/>
      <c r="O1050" s="2"/>
      <c r="P1050" s="2"/>
      <c r="Q1050" s="4"/>
      <c r="R1050" s="102"/>
      <c r="S1050" s="102"/>
      <c r="T1050" s="3"/>
      <c r="U1050" s="3"/>
      <c r="V1050" s="3"/>
      <c r="W1050" s="3"/>
      <c r="X1050" s="80" t="str">
        <f t="shared" si="152"/>
        <v/>
      </c>
      <c r="Y1050" s="80" t="str">
        <f t="shared" si="153"/>
        <v/>
      </c>
      <c r="Z1050" s="2"/>
      <c r="AA1050" s="77" t="str">
        <f t="shared" si="154"/>
        <v/>
      </c>
      <c r="AB1050" s="77" t="str">
        <f t="shared" si="149"/>
        <v/>
      </c>
      <c r="AC1050" s="77" t="str">
        <f>IFERROR(VLOOKUP(IF($P1050="","",MONTH($I1050)),List!$I:$J,2,0),"")</f>
        <v/>
      </c>
      <c r="AD1050" s="77" t="str">
        <f>IFERROR(VLOOKUP(F1050,List!$D:$E,2,0),"")</f>
        <v/>
      </c>
      <c r="AE1050" s="78">
        <f t="shared" si="150"/>
        <v>0</v>
      </c>
      <c r="AF1050" s="77" t="str">
        <f t="shared" si="146"/>
        <v/>
      </c>
      <c r="AG1050" s="77" t="str">
        <f t="shared" si="151"/>
        <v/>
      </c>
    </row>
    <row r="1051" spans="1:33" s="72" customFormat="1" ht="15.75" x14ac:dyDescent="0.2">
      <c r="A1051" s="67"/>
      <c r="B1051" s="76">
        <f>COUNTIF($F$6:$F1051,$F1051)</f>
        <v>0</v>
      </c>
      <c r="C1051" s="76" t="str">
        <f t="shared" si="147"/>
        <v>0</v>
      </c>
      <c r="D1051" s="76">
        <f>COUNTIF($H$6:$H1051,$H1051)</f>
        <v>0</v>
      </c>
      <c r="E1051" s="76" t="str">
        <f t="shared" si="148"/>
        <v>0</v>
      </c>
      <c r="F1051" s="2"/>
      <c r="G1051" s="22"/>
      <c r="H1051" s="2"/>
      <c r="I1051" s="3"/>
      <c r="J1051" s="2"/>
      <c r="K1051" s="2"/>
      <c r="L1051" s="4"/>
      <c r="M1051" s="4"/>
      <c r="N1051" s="4"/>
      <c r="O1051" s="2"/>
      <c r="P1051" s="2"/>
      <c r="Q1051" s="4"/>
      <c r="R1051" s="102"/>
      <c r="S1051" s="102"/>
      <c r="T1051" s="3"/>
      <c r="U1051" s="3"/>
      <c r="V1051" s="3"/>
      <c r="W1051" s="3"/>
      <c r="X1051" s="80" t="str">
        <f t="shared" si="152"/>
        <v/>
      </c>
      <c r="Y1051" s="80" t="str">
        <f t="shared" si="153"/>
        <v/>
      </c>
      <c r="Z1051" s="2"/>
      <c r="AA1051" s="77" t="str">
        <f t="shared" si="154"/>
        <v/>
      </c>
      <c r="AB1051" s="77" t="str">
        <f t="shared" si="149"/>
        <v/>
      </c>
      <c r="AC1051" s="77" t="str">
        <f>IFERROR(VLOOKUP(IF($P1051="","",MONTH($I1051)),List!$I:$J,2,0),"")</f>
        <v/>
      </c>
      <c r="AD1051" s="77" t="str">
        <f>IFERROR(VLOOKUP(F1051,List!$D:$E,2,0),"")</f>
        <v/>
      </c>
      <c r="AE1051" s="78">
        <f t="shared" si="150"/>
        <v>0</v>
      </c>
      <c r="AF1051" s="77" t="str">
        <f t="shared" si="146"/>
        <v/>
      </c>
      <c r="AG1051" s="77" t="str">
        <f t="shared" si="151"/>
        <v/>
      </c>
    </row>
    <row r="1052" spans="1:33" s="72" customFormat="1" ht="15.75" x14ac:dyDescent="0.2">
      <c r="A1052" s="67"/>
      <c r="B1052" s="76">
        <f>COUNTIF($F$6:$F1052,$F1052)</f>
        <v>0</v>
      </c>
      <c r="C1052" s="76" t="str">
        <f t="shared" si="147"/>
        <v>0</v>
      </c>
      <c r="D1052" s="76">
        <f>COUNTIF($H$6:$H1052,$H1052)</f>
        <v>0</v>
      </c>
      <c r="E1052" s="76" t="str">
        <f t="shared" si="148"/>
        <v>0</v>
      </c>
      <c r="F1052" s="2"/>
      <c r="G1052" s="22"/>
      <c r="H1052" s="2"/>
      <c r="I1052" s="3"/>
      <c r="J1052" s="2"/>
      <c r="K1052" s="2"/>
      <c r="L1052" s="4"/>
      <c r="M1052" s="4"/>
      <c r="N1052" s="4"/>
      <c r="O1052" s="2"/>
      <c r="P1052" s="2"/>
      <c r="Q1052" s="4"/>
      <c r="R1052" s="102"/>
      <c r="S1052" s="102"/>
      <c r="T1052" s="3"/>
      <c r="U1052" s="3"/>
      <c r="V1052" s="3"/>
      <c r="W1052" s="3"/>
      <c r="X1052" s="80" t="str">
        <f t="shared" si="152"/>
        <v/>
      </c>
      <c r="Y1052" s="80" t="str">
        <f t="shared" si="153"/>
        <v/>
      </c>
      <c r="Z1052" s="2"/>
      <c r="AA1052" s="77" t="str">
        <f t="shared" si="154"/>
        <v/>
      </c>
      <c r="AB1052" s="77" t="str">
        <f t="shared" si="149"/>
        <v/>
      </c>
      <c r="AC1052" s="77" t="str">
        <f>IFERROR(VLOOKUP(IF($P1052="","",MONTH($I1052)),List!$I:$J,2,0),"")</f>
        <v/>
      </c>
      <c r="AD1052" s="77" t="str">
        <f>IFERROR(VLOOKUP(F1052,List!$D:$E,2,0),"")</f>
        <v/>
      </c>
      <c r="AE1052" s="78">
        <f t="shared" si="150"/>
        <v>0</v>
      </c>
      <c r="AF1052" s="77" t="str">
        <f t="shared" si="146"/>
        <v/>
      </c>
      <c r="AG1052" s="77" t="str">
        <f t="shared" si="151"/>
        <v/>
      </c>
    </row>
    <row r="1053" spans="1:33" s="72" customFormat="1" ht="15.75" x14ac:dyDescent="0.2">
      <c r="A1053" s="67"/>
      <c r="B1053" s="76">
        <f>COUNTIF($F$6:$F1053,$F1053)</f>
        <v>0</v>
      </c>
      <c r="C1053" s="76" t="str">
        <f t="shared" si="147"/>
        <v>0</v>
      </c>
      <c r="D1053" s="76">
        <f>COUNTIF($H$6:$H1053,$H1053)</f>
        <v>0</v>
      </c>
      <c r="E1053" s="76" t="str">
        <f t="shared" si="148"/>
        <v>0</v>
      </c>
      <c r="F1053" s="2"/>
      <c r="G1053" s="22"/>
      <c r="H1053" s="2"/>
      <c r="I1053" s="3"/>
      <c r="J1053" s="2"/>
      <c r="K1053" s="2"/>
      <c r="L1053" s="4"/>
      <c r="M1053" s="4"/>
      <c r="N1053" s="4"/>
      <c r="O1053" s="2"/>
      <c r="P1053" s="2"/>
      <c r="Q1053" s="4"/>
      <c r="R1053" s="102"/>
      <c r="S1053" s="102"/>
      <c r="T1053" s="3"/>
      <c r="U1053" s="3"/>
      <c r="V1053" s="3"/>
      <c r="W1053" s="3"/>
      <c r="X1053" s="80" t="str">
        <f t="shared" si="152"/>
        <v/>
      </c>
      <c r="Y1053" s="80" t="str">
        <f t="shared" si="153"/>
        <v/>
      </c>
      <c r="Z1053" s="2"/>
      <c r="AA1053" s="77" t="str">
        <f t="shared" si="154"/>
        <v/>
      </c>
      <c r="AB1053" s="77" t="str">
        <f t="shared" si="149"/>
        <v/>
      </c>
      <c r="AC1053" s="77" t="str">
        <f>IFERROR(VLOOKUP(IF($P1053="","",MONTH($I1053)),List!$I:$J,2,0),"")</f>
        <v/>
      </c>
      <c r="AD1053" s="77" t="str">
        <f>IFERROR(VLOOKUP(F1053,List!$D:$E,2,0),"")</f>
        <v/>
      </c>
      <c r="AE1053" s="78">
        <f t="shared" si="150"/>
        <v>0</v>
      </c>
      <c r="AF1053" s="77" t="str">
        <f t="shared" si="146"/>
        <v/>
      </c>
      <c r="AG1053" s="77" t="str">
        <f t="shared" si="151"/>
        <v/>
      </c>
    </row>
    <row r="1054" spans="1:33" s="72" customFormat="1" ht="15.75" x14ac:dyDescent="0.2">
      <c r="A1054" s="67"/>
      <c r="B1054" s="76">
        <f>COUNTIF($F$6:$F1054,$F1054)</f>
        <v>0</v>
      </c>
      <c r="C1054" s="76" t="str">
        <f t="shared" si="147"/>
        <v>0</v>
      </c>
      <c r="D1054" s="76">
        <f>COUNTIF($H$6:$H1054,$H1054)</f>
        <v>0</v>
      </c>
      <c r="E1054" s="76" t="str">
        <f t="shared" si="148"/>
        <v>0</v>
      </c>
      <c r="F1054" s="2"/>
      <c r="G1054" s="22"/>
      <c r="H1054" s="2"/>
      <c r="I1054" s="3"/>
      <c r="J1054" s="2"/>
      <c r="K1054" s="2"/>
      <c r="L1054" s="4"/>
      <c r="M1054" s="4"/>
      <c r="N1054" s="4"/>
      <c r="O1054" s="2"/>
      <c r="P1054" s="2"/>
      <c r="Q1054" s="4"/>
      <c r="R1054" s="102"/>
      <c r="S1054" s="102"/>
      <c r="T1054" s="3"/>
      <c r="U1054" s="3"/>
      <c r="V1054" s="3"/>
      <c r="W1054" s="3"/>
      <c r="X1054" s="80" t="str">
        <f t="shared" si="152"/>
        <v/>
      </c>
      <c r="Y1054" s="80" t="str">
        <f t="shared" si="153"/>
        <v/>
      </c>
      <c r="Z1054" s="2"/>
      <c r="AA1054" s="77" t="str">
        <f t="shared" si="154"/>
        <v/>
      </c>
      <c r="AB1054" s="77" t="str">
        <f t="shared" si="149"/>
        <v/>
      </c>
      <c r="AC1054" s="77" t="str">
        <f>IFERROR(VLOOKUP(IF($P1054="","",MONTH($I1054)),List!$I:$J,2,0),"")</f>
        <v/>
      </c>
      <c r="AD1054" s="77" t="str">
        <f>IFERROR(VLOOKUP(F1054,List!$D:$E,2,0),"")</f>
        <v/>
      </c>
      <c r="AE1054" s="78">
        <f t="shared" si="150"/>
        <v>0</v>
      </c>
      <c r="AF1054" s="77" t="str">
        <f t="shared" si="146"/>
        <v/>
      </c>
      <c r="AG1054" s="77" t="str">
        <f t="shared" si="151"/>
        <v/>
      </c>
    </row>
    <row r="1055" spans="1:33" s="72" customFormat="1" ht="15.75" x14ac:dyDescent="0.2">
      <c r="A1055" s="67"/>
      <c r="B1055" s="76">
        <f>COUNTIF($F$6:$F1055,$F1055)</f>
        <v>0</v>
      </c>
      <c r="C1055" s="76" t="str">
        <f t="shared" si="147"/>
        <v>0</v>
      </c>
      <c r="D1055" s="76">
        <f>COUNTIF($H$6:$H1055,$H1055)</f>
        <v>0</v>
      </c>
      <c r="E1055" s="76" t="str">
        <f t="shared" si="148"/>
        <v>0</v>
      </c>
      <c r="F1055" s="2"/>
      <c r="G1055" s="22"/>
      <c r="H1055" s="2"/>
      <c r="I1055" s="3"/>
      <c r="J1055" s="2"/>
      <c r="K1055" s="2"/>
      <c r="L1055" s="4"/>
      <c r="M1055" s="4"/>
      <c r="N1055" s="4"/>
      <c r="O1055" s="2"/>
      <c r="P1055" s="2"/>
      <c r="Q1055" s="4"/>
      <c r="R1055" s="102"/>
      <c r="S1055" s="102"/>
      <c r="T1055" s="3"/>
      <c r="U1055" s="3"/>
      <c r="V1055" s="3"/>
      <c r="W1055" s="3"/>
      <c r="X1055" s="80" t="str">
        <f t="shared" si="152"/>
        <v/>
      </c>
      <c r="Y1055" s="80" t="str">
        <f t="shared" si="153"/>
        <v/>
      </c>
      <c r="Z1055" s="2"/>
      <c r="AA1055" s="77" t="str">
        <f t="shared" si="154"/>
        <v/>
      </c>
      <c r="AB1055" s="77" t="str">
        <f t="shared" si="149"/>
        <v/>
      </c>
      <c r="AC1055" s="77" t="str">
        <f>IFERROR(VLOOKUP(IF($P1055="","",MONTH($I1055)),List!$I:$J,2,0),"")</f>
        <v/>
      </c>
      <c r="AD1055" s="77" t="str">
        <f>IFERROR(VLOOKUP(F1055,List!$D:$E,2,0),"")</f>
        <v/>
      </c>
      <c r="AE1055" s="78">
        <f t="shared" si="150"/>
        <v>0</v>
      </c>
      <c r="AF1055" s="77" t="str">
        <f t="shared" si="146"/>
        <v/>
      </c>
      <c r="AG1055" s="77" t="str">
        <f t="shared" si="151"/>
        <v/>
      </c>
    </row>
    <row r="1056" spans="1:33" s="72" customFormat="1" ht="15.75" x14ac:dyDescent="0.2">
      <c r="A1056" s="67"/>
      <c r="B1056" s="76">
        <f>COUNTIF($F$6:$F1056,$F1056)</f>
        <v>0</v>
      </c>
      <c r="C1056" s="76" t="str">
        <f t="shared" si="147"/>
        <v>0</v>
      </c>
      <c r="D1056" s="76">
        <f>COUNTIF($H$6:$H1056,$H1056)</f>
        <v>0</v>
      </c>
      <c r="E1056" s="76" t="str">
        <f t="shared" si="148"/>
        <v>0</v>
      </c>
      <c r="F1056" s="2"/>
      <c r="G1056" s="22"/>
      <c r="H1056" s="2"/>
      <c r="I1056" s="3"/>
      <c r="J1056" s="2"/>
      <c r="K1056" s="2"/>
      <c r="L1056" s="4"/>
      <c r="M1056" s="4"/>
      <c r="N1056" s="4"/>
      <c r="O1056" s="2"/>
      <c r="P1056" s="2"/>
      <c r="Q1056" s="4"/>
      <c r="R1056" s="102"/>
      <c r="S1056" s="102"/>
      <c r="T1056" s="3"/>
      <c r="U1056" s="3"/>
      <c r="V1056" s="3"/>
      <c r="W1056" s="3"/>
      <c r="X1056" s="80" t="str">
        <f t="shared" si="152"/>
        <v/>
      </c>
      <c r="Y1056" s="80" t="str">
        <f t="shared" si="153"/>
        <v/>
      </c>
      <c r="Z1056" s="2"/>
      <c r="AA1056" s="77" t="str">
        <f t="shared" si="154"/>
        <v/>
      </c>
      <c r="AB1056" s="77" t="str">
        <f t="shared" si="149"/>
        <v/>
      </c>
      <c r="AC1056" s="77" t="str">
        <f>IFERROR(VLOOKUP(IF($P1056="","",MONTH($I1056)),List!$I:$J,2,0),"")</f>
        <v/>
      </c>
      <c r="AD1056" s="77" t="str">
        <f>IFERROR(VLOOKUP(F1056,List!$D:$E,2,0),"")</f>
        <v/>
      </c>
      <c r="AE1056" s="78">
        <f t="shared" si="150"/>
        <v>0</v>
      </c>
      <c r="AF1056" s="77" t="str">
        <f t="shared" ref="AF1056:AF1119" si="155">IF(AC1056="","","All")</f>
        <v/>
      </c>
      <c r="AG1056" s="77" t="str">
        <f t="shared" si="151"/>
        <v/>
      </c>
    </row>
    <row r="1057" spans="1:33" s="72" customFormat="1" ht="15.75" x14ac:dyDescent="0.2">
      <c r="A1057" s="67"/>
      <c r="B1057" s="76">
        <f>COUNTIF($F$6:$F1057,$F1057)</f>
        <v>0</v>
      </c>
      <c r="C1057" s="76" t="str">
        <f t="shared" si="147"/>
        <v>0</v>
      </c>
      <c r="D1057" s="76">
        <f>COUNTIF($H$6:$H1057,$H1057)</f>
        <v>0</v>
      </c>
      <c r="E1057" s="76" t="str">
        <f t="shared" si="148"/>
        <v>0</v>
      </c>
      <c r="F1057" s="2"/>
      <c r="G1057" s="22"/>
      <c r="H1057" s="2"/>
      <c r="I1057" s="3"/>
      <c r="J1057" s="2"/>
      <c r="K1057" s="2"/>
      <c r="L1057" s="4"/>
      <c r="M1057" s="4"/>
      <c r="N1057" s="4"/>
      <c r="O1057" s="2"/>
      <c r="P1057" s="2"/>
      <c r="Q1057" s="4"/>
      <c r="R1057" s="102"/>
      <c r="S1057" s="102"/>
      <c r="T1057" s="3"/>
      <c r="U1057" s="3"/>
      <c r="V1057" s="3"/>
      <c r="W1057" s="3"/>
      <c r="X1057" s="80" t="str">
        <f t="shared" si="152"/>
        <v/>
      </c>
      <c r="Y1057" s="80" t="str">
        <f t="shared" si="153"/>
        <v/>
      </c>
      <c r="Z1057" s="2"/>
      <c r="AA1057" s="77" t="str">
        <f t="shared" si="154"/>
        <v/>
      </c>
      <c r="AB1057" s="77" t="str">
        <f t="shared" si="149"/>
        <v/>
      </c>
      <c r="AC1057" s="77" t="str">
        <f>IFERROR(VLOOKUP(IF($P1057="","",MONTH($I1057)),List!$I:$J,2,0),"")</f>
        <v/>
      </c>
      <c r="AD1057" s="77" t="str">
        <f>IFERROR(VLOOKUP(F1057,List!$D:$E,2,0),"")</f>
        <v/>
      </c>
      <c r="AE1057" s="78">
        <f t="shared" si="150"/>
        <v>0</v>
      </c>
      <c r="AF1057" s="77" t="str">
        <f t="shared" si="155"/>
        <v/>
      </c>
      <c r="AG1057" s="77" t="str">
        <f t="shared" si="151"/>
        <v/>
      </c>
    </row>
    <row r="1058" spans="1:33" s="72" customFormat="1" ht="15.75" x14ac:dyDescent="0.2">
      <c r="A1058" s="67"/>
      <c r="B1058" s="76">
        <f>COUNTIF($F$6:$F1058,$F1058)</f>
        <v>0</v>
      </c>
      <c r="C1058" s="76" t="str">
        <f t="shared" si="147"/>
        <v>0</v>
      </c>
      <c r="D1058" s="76">
        <f>COUNTIF($H$6:$H1058,$H1058)</f>
        <v>0</v>
      </c>
      <c r="E1058" s="76" t="str">
        <f t="shared" si="148"/>
        <v>0</v>
      </c>
      <c r="F1058" s="2"/>
      <c r="G1058" s="22"/>
      <c r="H1058" s="2"/>
      <c r="I1058" s="3"/>
      <c r="J1058" s="2"/>
      <c r="K1058" s="2"/>
      <c r="L1058" s="4"/>
      <c r="M1058" s="4"/>
      <c r="N1058" s="4"/>
      <c r="O1058" s="2"/>
      <c r="P1058" s="2"/>
      <c r="Q1058" s="4"/>
      <c r="R1058" s="102"/>
      <c r="S1058" s="102"/>
      <c r="T1058" s="3"/>
      <c r="U1058" s="3"/>
      <c r="V1058" s="3"/>
      <c r="W1058" s="3"/>
      <c r="X1058" s="80" t="str">
        <f t="shared" si="152"/>
        <v/>
      </c>
      <c r="Y1058" s="80" t="str">
        <f t="shared" si="153"/>
        <v/>
      </c>
      <c r="Z1058" s="2"/>
      <c r="AA1058" s="77" t="str">
        <f t="shared" si="154"/>
        <v/>
      </c>
      <c r="AB1058" s="77" t="str">
        <f t="shared" si="149"/>
        <v/>
      </c>
      <c r="AC1058" s="77" t="str">
        <f>IFERROR(VLOOKUP(IF($P1058="","",MONTH($I1058)),List!$I:$J,2,0),"")</f>
        <v/>
      </c>
      <c r="AD1058" s="77" t="str">
        <f>IFERROR(VLOOKUP(F1058,List!$D:$E,2,0),"")</f>
        <v/>
      </c>
      <c r="AE1058" s="78">
        <f t="shared" si="150"/>
        <v>0</v>
      </c>
      <c r="AF1058" s="77" t="str">
        <f t="shared" si="155"/>
        <v/>
      </c>
      <c r="AG1058" s="77" t="str">
        <f t="shared" si="151"/>
        <v/>
      </c>
    </row>
    <row r="1059" spans="1:33" s="72" customFormat="1" ht="15.75" x14ac:dyDescent="0.2">
      <c r="A1059" s="67"/>
      <c r="B1059" s="76">
        <f>COUNTIF($F$6:$F1059,$F1059)</f>
        <v>0</v>
      </c>
      <c r="C1059" s="76" t="str">
        <f t="shared" si="147"/>
        <v>0</v>
      </c>
      <c r="D1059" s="76">
        <f>COUNTIF($H$6:$H1059,$H1059)</f>
        <v>0</v>
      </c>
      <c r="E1059" s="76" t="str">
        <f t="shared" si="148"/>
        <v>0</v>
      </c>
      <c r="F1059" s="2"/>
      <c r="G1059" s="22"/>
      <c r="H1059" s="2"/>
      <c r="I1059" s="3"/>
      <c r="J1059" s="2"/>
      <c r="K1059" s="2"/>
      <c r="L1059" s="4"/>
      <c r="M1059" s="4"/>
      <c r="N1059" s="4"/>
      <c r="O1059" s="2"/>
      <c r="P1059" s="2"/>
      <c r="Q1059" s="4"/>
      <c r="R1059" s="102"/>
      <c r="S1059" s="102"/>
      <c r="T1059" s="3"/>
      <c r="U1059" s="3"/>
      <c r="V1059" s="3"/>
      <c r="W1059" s="3"/>
      <c r="X1059" s="80" t="str">
        <f t="shared" si="152"/>
        <v/>
      </c>
      <c r="Y1059" s="80" t="str">
        <f t="shared" si="153"/>
        <v/>
      </c>
      <c r="Z1059" s="2"/>
      <c r="AA1059" s="77" t="str">
        <f t="shared" si="154"/>
        <v/>
      </c>
      <c r="AB1059" s="77" t="str">
        <f t="shared" si="149"/>
        <v/>
      </c>
      <c r="AC1059" s="77" t="str">
        <f>IFERROR(VLOOKUP(IF($P1059="","",MONTH($I1059)),List!$I:$J,2,0),"")</f>
        <v/>
      </c>
      <c r="AD1059" s="77" t="str">
        <f>IFERROR(VLOOKUP(F1059,List!$D:$E,2,0),"")</f>
        <v/>
      </c>
      <c r="AE1059" s="78">
        <f t="shared" si="150"/>
        <v>0</v>
      </c>
      <c r="AF1059" s="77" t="str">
        <f t="shared" si="155"/>
        <v/>
      </c>
      <c r="AG1059" s="77" t="str">
        <f t="shared" si="151"/>
        <v/>
      </c>
    </row>
    <row r="1060" spans="1:33" s="72" customFormat="1" ht="15.75" x14ac:dyDescent="0.2">
      <c r="A1060" s="67"/>
      <c r="B1060" s="76">
        <f>COUNTIF($F$6:$F1060,$F1060)</f>
        <v>0</v>
      </c>
      <c r="C1060" s="76" t="str">
        <f t="shared" si="147"/>
        <v>0</v>
      </c>
      <c r="D1060" s="76">
        <f>COUNTIF($H$6:$H1060,$H1060)</f>
        <v>0</v>
      </c>
      <c r="E1060" s="76" t="str">
        <f t="shared" si="148"/>
        <v>0</v>
      </c>
      <c r="F1060" s="2"/>
      <c r="G1060" s="22"/>
      <c r="H1060" s="2"/>
      <c r="I1060" s="3"/>
      <c r="J1060" s="2"/>
      <c r="K1060" s="2"/>
      <c r="L1060" s="4"/>
      <c r="M1060" s="4"/>
      <c r="N1060" s="4"/>
      <c r="O1060" s="2"/>
      <c r="P1060" s="2"/>
      <c r="Q1060" s="4"/>
      <c r="R1060" s="102"/>
      <c r="S1060" s="102"/>
      <c r="T1060" s="3"/>
      <c r="U1060" s="3"/>
      <c r="V1060" s="3"/>
      <c r="W1060" s="3"/>
      <c r="X1060" s="80" t="str">
        <f t="shared" si="152"/>
        <v/>
      </c>
      <c r="Y1060" s="80" t="str">
        <f t="shared" si="153"/>
        <v/>
      </c>
      <c r="Z1060" s="2"/>
      <c r="AA1060" s="77" t="str">
        <f t="shared" si="154"/>
        <v/>
      </c>
      <c r="AB1060" s="77" t="str">
        <f t="shared" si="149"/>
        <v/>
      </c>
      <c r="AC1060" s="77" t="str">
        <f>IFERROR(VLOOKUP(IF($P1060="","",MONTH($I1060)),List!$I:$J,2,0),"")</f>
        <v/>
      </c>
      <c r="AD1060" s="77" t="str">
        <f>IFERROR(VLOOKUP(F1060,List!$D:$E,2,0),"")</f>
        <v/>
      </c>
      <c r="AE1060" s="78">
        <f t="shared" si="150"/>
        <v>0</v>
      </c>
      <c r="AF1060" s="77" t="str">
        <f t="shared" si="155"/>
        <v/>
      </c>
      <c r="AG1060" s="77" t="str">
        <f t="shared" si="151"/>
        <v/>
      </c>
    </row>
    <row r="1061" spans="1:33" s="72" customFormat="1" ht="15.75" x14ac:dyDescent="0.2">
      <c r="A1061" s="67"/>
      <c r="B1061" s="76">
        <f>COUNTIF($F$6:$F1061,$F1061)</f>
        <v>0</v>
      </c>
      <c r="C1061" s="76" t="str">
        <f t="shared" si="147"/>
        <v>0</v>
      </c>
      <c r="D1061" s="76">
        <f>COUNTIF($H$6:$H1061,$H1061)</f>
        <v>0</v>
      </c>
      <c r="E1061" s="76" t="str">
        <f t="shared" si="148"/>
        <v>0</v>
      </c>
      <c r="F1061" s="2"/>
      <c r="G1061" s="22"/>
      <c r="H1061" s="2"/>
      <c r="I1061" s="3"/>
      <c r="J1061" s="2"/>
      <c r="K1061" s="2"/>
      <c r="L1061" s="4"/>
      <c r="M1061" s="4"/>
      <c r="N1061" s="4"/>
      <c r="O1061" s="2"/>
      <c r="P1061" s="2"/>
      <c r="Q1061" s="4"/>
      <c r="R1061" s="102"/>
      <c r="S1061" s="102"/>
      <c r="T1061" s="3"/>
      <c r="U1061" s="3"/>
      <c r="V1061" s="3"/>
      <c r="W1061" s="3"/>
      <c r="X1061" s="80" t="str">
        <f t="shared" si="152"/>
        <v/>
      </c>
      <c r="Y1061" s="80" t="str">
        <f t="shared" si="153"/>
        <v/>
      </c>
      <c r="Z1061" s="2"/>
      <c r="AA1061" s="77" t="str">
        <f t="shared" si="154"/>
        <v/>
      </c>
      <c r="AB1061" s="77" t="str">
        <f t="shared" si="149"/>
        <v/>
      </c>
      <c r="AC1061" s="77" t="str">
        <f>IFERROR(VLOOKUP(IF($P1061="","",MONTH($I1061)),List!$I:$J,2,0),"")</f>
        <v/>
      </c>
      <c r="AD1061" s="77" t="str">
        <f>IFERROR(VLOOKUP(F1061,List!$D:$E,2,0),"")</f>
        <v/>
      </c>
      <c r="AE1061" s="78">
        <f t="shared" si="150"/>
        <v>0</v>
      </c>
      <c r="AF1061" s="77" t="str">
        <f t="shared" si="155"/>
        <v/>
      </c>
      <c r="AG1061" s="77" t="str">
        <f t="shared" si="151"/>
        <v/>
      </c>
    </row>
    <row r="1062" spans="1:33" s="72" customFormat="1" ht="15.75" x14ac:dyDescent="0.2">
      <c r="A1062" s="67"/>
      <c r="B1062" s="76">
        <f>COUNTIF($F$6:$F1062,$F1062)</f>
        <v>0</v>
      </c>
      <c r="C1062" s="76" t="str">
        <f t="shared" ref="C1062:C1125" si="156">$B1062&amp;$F1062</f>
        <v>0</v>
      </c>
      <c r="D1062" s="76">
        <f>COUNTIF($H$6:$H1062,$H1062)</f>
        <v>0</v>
      </c>
      <c r="E1062" s="76" t="str">
        <f t="shared" ref="E1062:E1125" si="157">$D1062&amp;$H1062</f>
        <v>0</v>
      </c>
      <c r="F1062" s="2"/>
      <c r="G1062" s="22"/>
      <c r="H1062" s="2"/>
      <c r="I1062" s="3"/>
      <c r="J1062" s="2"/>
      <c r="K1062" s="2"/>
      <c r="L1062" s="4"/>
      <c r="M1062" s="4"/>
      <c r="N1062" s="4"/>
      <c r="O1062" s="2"/>
      <c r="P1062" s="2"/>
      <c r="Q1062" s="4"/>
      <c r="R1062" s="102"/>
      <c r="S1062" s="102"/>
      <c r="T1062" s="3"/>
      <c r="U1062" s="3"/>
      <c r="V1062" s="3"/>
      <c r="W1062" s="3"/>
      <c r="X1062" s="80" t="str">
        <f t="shared" si="152"/>
        <v/>
      </c>
      <c r="Y1062" s="80" t="str">
        <f t="shared" si="153"/>
        <v/>
      </c>
      <c r="Z1062" s="2"/>
      <c r="AA1062" s="77" t="str">
        <f t="shared" si="154"/>
        <v/>
      </c>
      <c r="AB1062" s="77" t="str">
        <f t="shared" ref="AB1062:AB1125" si="158">IF($P1062="","",YEAR($I1062))</f>
        <v/>
      </c>
      <c r="AC1062" s="77" t="str">
        <f>IFERROR(VLOOKUP(IF($P1062="","",MONTH($I1062)),List!$I:$J,2,0),"")</f>
        <v/>
      </c>
      <c r="AD1062" s="77" t="str">
        <f>IFERROR(VLOOKUP(F1062,List!$D:$E,2,0),"")</f>
        <v/>
      </c>
      <c r="AE1062" s="78">
        <f t="shared" si="150"/>
        <v>0</v>
      </c>
      <c r="AF1062" s="77" t="str">
        <f t="shared" si="155"/>
        <v/>
      </c>
      <c r="AG1062" s="77" t="str">
        <f t="shared" si="151"/>
        <v/>
      </c>
    </row>
    <row r="1063" spans="1:33" s="72" customFormat="1" ht="15.75" x14ac:dyDescent="0.2">
      <c r="A1063" s="67"/>
      <c r="B1063" s="76">
        <f>COUNTIF($F$6:$F1063,$F1063)</f>
        <v>0</v>
      </c>
      <c r="C1063" s="76" t="str">
        <f t="shared" si="156"/>
        <v>0</v>
      </c>
      <c r="D1063" s="76">
        <f>COUNTIF($H$6:$H1063,$H1063)</f>
        <v>0</v>
      </c>
      <c r="E1063" s="76" t="str">
        <f t="shared" si="157"/>
        <v>0</v>
      </c>
      <c r="F1063" s="2"/>
      <c r="G1063" s="22"/>
      <c r="H1063" s="2"/>
      <c r="I1063" s="3"/>
      <c r="J1063" s="2"/>
      <c r="K1063" s="2"/>
      <c r="L1063" s="4"/>
      <c r="M1063" s="4"/>
      <c r="N1063" s="4"/>
      <c r="O1063" s="2"/>
      <c r="P1063" s="2"/>
      <c r="Q1063" s="4"/>
      <c r="R1063" s="102"/>
      <c r="S1063" s="102"/>
      <c r="T1063" s="3"/>
      <c r="U1063" s="3"/>
      <c r="V1063" s="3"/>
      <c r="W1063" s="3"/>
      <c r="X1063" s="80" t="str">
        <f t="shared" si="152"/>
        <v/>
      </c>
      <c r="Y1063" s="80" t="str">
        <f t="shared" si="153"/>
        <v/>
      </c>
      <c r="Z1063" s="2"/>
      <c r="AA1063" s="77" t="str">
        <f t="shared" si="154"/>
        <v/>
      </c>
      <c r="AB1063" s="77" t="str">
        <f t="shared" si="158"/>
        <v/>
      </c>
      <c r="AC1063" s="77" t="str">
        <f>IFERROR(VLOOKUP(IF($P1063="","",MONTH($I1063)),List!$I:$J,2,0),"")</f>
        <v/>
      </c>
      <c r="AD1063" s="77" t="str">
        <f>IFERROR(VLOOKUP(F1063,List!$D:$E,2,0),"")</f>
        <v/>
      </c>
      <c r="AE1063" s="78">
        <f t="shared" si="150"/>
        <v>0</v>
      </c>
      <c r="AF1063" s="77" t="str">
        <f t="shared" si="155"/>
        <v/>
      </c>
      <c r="AG1063" s="77" t="str">
        <f t="shared" si="151"/>
        <v/>
      </c>
    </row>
    <row r="1064" spans="1:33" s="72" customFormat="1" ht="15.75" x14ac:dyDescent="0.2">
      <c r="A1064" s="67"/>
      <c r="B1064" s="76">
        <f>COUNTIF($F$6:$F1064,$F1064)</f>
        <v>0</v>
      </c>
      <c r="C1064" s="76" t="str">
        <f t="shared" si="156"/>
        <v>0</v>
      </c>
      <c r="D1064" s="76">
        <f>COUNTIF($H$6:$H1064,$H1064)</f>
        <v>0</v>
      </c>
      <c r="E1064" s="76" t="str">
        <f t="shared" si="157"/>
        <v>0</v>
      </c>
      <c r="F1064" s="2"/>
      <c r="G1064" s="22"/>
      <c r="H1064" s="2"/>
      <c r="I1064" s="3"/>
      <c r="J1064" s="2"/>
      <c r="K1064" s="2"/>
      <c r="L1064" s="4"/>
      <c r="M1064" s="4"/>
      <c r="N1064" s="4"/>
      <c r="O1064" s="2"/>
      <c r="P1064" s="2"/>
      <c r="Q1064" s="4"/>
      <c r="R1064" s="102"/>
      <c r="S1064" s="102"/>
      <c r="T1064" s="3"/>
      <c r="U1064" s="3"/>
      <c r="V1064" s="3"/>
      <c r="W1064" s="3"/>
      <c r="X1064" s="80" t="str">
        <f t="shared" si="152"/>
        <v/>
      </c>
      <c r="Y1064" s="80" t="str">
        <f t="shared" si="153"/>
        <v/>
      </c>
      <c r="Z1064" s="2"/>
      <c r="AA1064" s="77" t="str">
        <f t="shared" si="154"/>
        <v/>
      </c>
      <c r="AB1064" s="77" t="str">
        <f t="shared" si="158"/>
        <v/>
      </c>
      <c r="AC1064" s="77" t="str">
        <f>IFERROR(VLOOKUP(IF($P1064="","",MONTH($I1064)),List!$I:$J,2,0),"")</f>
        <v/>
      </c>
      <c r="AD1064" s="77" t="str">
        <f>IFERROR(VLOOKUP(F1064,List!$D:$E,2,0),"")</f>
        <v/>
      </c>
      <c r="AE1064" s="78">
        <f t="shared" si="150"/>
        <v>0</v>
      </c>
      <c r="AF1064" s="77" t="str">
        <f t="shared" si="155"/>
        <v/>
      </c>
      <c r="AG1064" s="77" t="str">
        <f t="shared" si="151"/>
        <v/>
      </c>
    </row>
    <row r="1065" spans="1:33" s="72" customFormat="1" ht="15.75" x14ac:dyDescent="0.2">
      <c r="A1065" s="67"/>
      <c r="B1065" s="76">
        <f>COUNTIF($F$6:$F1065,$F1065)</f>
        <v>0</v>
      </c>
      <c r="C1065" s="76" t="str">
        <f t="shared" si="156"/>
        <v>0</v>
      </c>
      <c r="D1065" s="76">
        <f>COUNTIF($H$6:$H1065,$H1065)</f>
        <v>0</v>
      </c>
      <c r="E1065" s="76" t="str">
        <f t="shared" si="157"/>
        <v>0</v>
      </c>
      <c r="F1065" s="2"/>
      <c r="G1065" s="22"/>
      <c r="H1065" s="2"/>
      <c r="I1065" s="3"/>
      <c r="J1065" s="2"/>
      <c r="K1065" s="2"/>
      <c r="L1065" s="4"/>
      <c r="M1065" s="4"/>
      <c r="N1065" s="4"/>
      <c r="O1065" s="2"/>
      <c r="P1065" s="2"/>
      <c r="Q1065" s="4"/>
      <c r="R1065" s="102"/>
      <c r="S1065" s="102"/>
      <c r="T1065" s="3"/>
      <c r="U1065" s="3"/>
      <c r="V1065" s="3"/>
      <c r="W1065" s="3"/>
      <c r="X1065" s="80" t="str">
        <f t="shared" si="152"/>
        <v/>
      </c>
      <c r="Y1065" s="80" t="str">
        <f t="shared" si="153"/>
        <v/>
      </c>
      <c r="Z1065" s="2"/>
      <c r="AA1065" s="77" t="str">
        <f t="shared" si="154"/>
        <v/>
      </c>
      <c r="AB1065" s="77" t="str">
        <f t="shared" si="158"/>
        <v/>
      </c>
      <c r="AC1065" s="77" t="str">
        <f>IFERROR(VLOOKUP(IF($P1065="","",MONTH($I1065)),List!$I:$J,2,0),"")</f>
        <v/>
      </c>
      <c r="AD1065" s="77" t="str">
        <f>IFERROR(VLOOKUP(F1065,List!$D:$E,2,0),"")</f>
        <v/>
      </c>
      <c r="AE1065" s="78">
        <f t="shared" si="150"/>
        <v>0</v>
      </c>
      <c r="AF1065" s="77" t="str">
        <f t="shared" si="155"/>
        <v/>
      </c>
      <c r="AG1065" s="77" t="str">
        <f t="shared" si="151"/>
        <v/>
      </c>
    </row>
    <row r="1066" spans="1:33" s="72" customFormat="1" ht="15.75" x14ac:dyDescent="0.2">
      <c r="A1066" s="67"/>
      <c r="B1066" s="76">
        <f>COUNTIF($F$6:$F1066,$F1066)</f>
        <v>0</v>
      </c>
      <c r="C1066" s="76" t="str">
        <f t="shared" si="156"/>
        <v>0</v>
      </c>
      <c r="D1066" s="76">
        <f>COUNTIF($H$6:$H1066,$H1066)</f>
        <v>0</v>
      </c>
      <c r="E1066" s="76" t="str">
        <f t="shared" si="157"/>
        <v>0</v>
      </c>
      <c r="F1066" s="2"/>
      <c r="G1066" s="22"/>
      <c r="H1066" s="2"/>
      <c r="I1066" s="3"/>
      <c r="J1066" s="2"/>
      <c r="K1066" s="2"/>
      <c r="L1066" s="4"/>
      <c r="M1066" s="4"/>
      <c r="N1066" s="4"/>
      <c r="O1066" s="2"/>
      <c r="P1066" s="2"/>
      <c r="Q1066" s="4"/>
      <c r="R1066" s="102"/>
      <c r="S1066" s="102"/>
      <c r="T1066" s="3"/>
      <c r="U1066" s="3"/>
      <c r="V1066" s="3"/>
      <c r="W1066" s="3"/>
      <c r="X1066" s="80" t="str">
        <f t="shared" si="152"/>
        <v/>
      </c>
      <c r="Y1066" s="80" t="str">
        <f t="shared" si="153"/>
        <v/>
      </c>
      <c r="Z1066" s="2"/>
      <c r="AA1066" s="77" t="str">
        <f t="shared" si="154"/>
        <v/>
      </c>
      <c r="AB1066" s="77" t="str">
        <f t="shared" si="158"/>
        <v/>
      </c>
      <c r="AC1066" s="77" t="str">
        <f>IFERROR(VLOOKUP(IF($P1066="","",MONTH($I1066)),List!$I:$J,2,0),"")</f>
        <v/>
      </c>
      <c r="AD1066" s="77" t="str">
        <f>IFERROR(VLOOKUP(F1066,List!$D:$E,2,0),"")</f>
        <v/>
      </c>
      <c r="AE1066" s="78">
        <f t="shared" si="150"/>
        <v>0</v>
      </c>
      <c r="AF1066" s="77" t="str">
        <f t="shared" si="155"/>
        <v/>
      </c>
      <c r="AG1066" s="77" t="str">
        <f t="shared" si="151"/>
        <v/>
      </c>
    </row>
    <row r="1067" spans="1:33" s="72" customFormat="1" ht="15.75" x14ac:dyDescent="0.2">
      <c r="A1067" s="67"/>
      <c r="B1067" s="76">
        <f>COUNTIF($F$6:$F1067,$F1067)</f>
        <v>0</v>
      </c>
      <c r="C1067" s="76" t="str">
        <f t="shared" si="156"/>
        <v>0</v>
      </c>
      <c r="D1067" s="76">
        <f>COUNTIF($H$6:$H1067,$H1067)</f>
        <v>0</v>
      </c>
      <c r="E1067" s="76" t="str">
        <f t="shared" si="157"/>
        <v>0</v>
      </c>
      <c r="F1067" s="2"/>
      <c r="G1067" s="22"/>
      <c r="H1067" s="2"/>
      <c r="I1067" s="3"/>
      <c r="J1067" s="2"/>
      <c r="K1067" s="2"/>
      <c r="L1067" s="4"/>
      <c r="M1067" s="4"/>
      <c r="N1067" s="4"/>
      <c r="O1067" s="2"/>
      <c r="P1067" s="2"/>
      <c r="Q1067" s="4"/>
      <c r="R1067" s="102"/>
      <c r="S1067" s="102"/>
      <c r="T1067" s="3"/>
      <c r="U1067" s="3"/>
      <c r="V1067" s="3"/>
      <c r="W1067" s="3"/>
      <c r="X1067" s="80" t="str">
        <f t="shared" si="152"/>
        <v/>
      </c>
      <c r="Y1067" s="80" t="str">
        <f t="shared" si="153"/>
        <v/>
      </c>
      <c r="Z1067" s="2"/>
      <c r="AA1067" s="77" t="str">
        <f t="shared" si="154"/>
        <v/>
      </c>
      <c r="AB1067" s="77" t="str">
        <f t="shared" si="158"/>
        <v/>
      </c>
      <c r="AC1067" s="77" t="str">
        <f>IFERROR(VLOOKUP(IF($P1067="","",MONTH($I1067)),List!$I:$J,2,0),"")</f>
        <v/>
      </c>
      <c r="AD1067" s="77" t="str">
        <f>IFERROR(VLOOKUP(F1067,List!$D:$E,2,0),"")</f>
        <v/>
      </c>
      <c r="AE1067" s="78">
        <f t="shared" si="150"/>
        <v>0</v>
      </c>
      <c r="AF1067" s="77" t="str">
        <f t="shared" si="155"/>
        <v/>
      </c>
      <c r="AG1067" s="77" t="str">
        <f t="shared" si="151"/>
        <v/>
      </c>
    </row>
    <row r="1068" spans="1:33" s="72" customFormat="1" ht="15.75" x14ac:dyDescent="0.2">
      <c r="A1068" s="67"/>
      <c r="B1068" s="76">
        <f>COUNTIF($F$6:$F1068,$F1068)</f>
        <v>0</v>
      </c>
      <c r="C1068" s="76" t="str">
        <f t="shared" si="156"/>
        <v>0</v>
      </c>
      <c r="D1068" s="76">
        <f>COUNTIF($H$6:$H1068,$H1068)</f>
        <v>0</v>
      </c>
      <c r="E1068" s="76" t="str">
        <f t="shared" si="157"/>
        <v>0</v>
      </c>
      <c r="F1068" s="2"/>
      <c r="G1068" s="22"/>
      <c r="H1068" s="2"/>
      <c r="I1068" s="3"/>
      <c r="J1068" s="2"/>
      <c r="K1068" s="2"/>
      <c r="L1068" s="4"/>
      <c r="M1068" s="4"/>
      <c r="N1068" s="4"/>
      <c r="O1068" s="2"/>
      <c r="P1068" s="2"/>
      <c r="Q1068" s="4"/>
      <c r="R1068" s="102"/>
      <c r="S1068" s="102"/>
      <c r="T1068" s="3"/>
      <c r="U1068" s="3"/>
      <c r="V1068" s="3"/>
      <c r="W1068" s="3"/>
      <c r="X1068" s="80" t="str">
        <f t="shared" si="152"/>
        <v/>
      </c>
      <c r="Y1068" s="80" t="str">
        <f t="shared" si="153"/>
        <v/>
      </c>
      <c r="Z1068" s="2"/>
      <c r="AA1068" s="77" t="str">
        <f t="shared" si="154"/>
        <v/>
      </c>
      <c r="AB1068" s="77" t="str">
        <f t="shared" si="158"/>
        <v/>
      </c>
      <c r="AC1068" s="77" t="str">
        <f>IFERROR(VLOOKUP(IF($P1068="","",MONTH($I1068)),List!$I:$J,2,0),"")</f>
        <v/>
      </c>
      <c r="AD1068" s="77" t="str">
        <f>IFERROR(VLOOKUP(F1068,List!$D:$E,2,0),"")</f>
        <v/>
      </c>
      <c r="AE1068" s="78">
        <f t="shared" si="150"/>
        <v>0</v>
      </c>
      <c r="AF1068" s="77" t="str">
        <f t="shared" si="155"/>
        <v/>
      </c>
      <c r="AG1068" s="77" t="str">
        <f t="shared" si="151"/>
        <v/>
      </c>
    </row>
    <row r="1069" spans="1:33" s="72" customFormat="1" ht="15.75" x14ac:dyDescent="0.2">
      <c r="A1069" s="67"/>
      <c r="B1069" s="76">
        <f>COUNTIF($F$6:$F1069,$F1069)</f>
        <v>0</v>
      </c>
      <c r="C1069" s="76" t="str">
        <f t="shared" si="156"/>
        <v>0</v>
      </c>
      <c r="D1069" s="76">
        <f>COUNTIF($H$6:$H1069,$H1069)</f>
        <v>0</v>
      </c>
      <c r="E1069" s="76" t="str">
        <f t="shared" si="157"/>
        <v>0</v>
      </c>
      <c r="F1069" s="2"/>
      <c r="G1069" s="22"/>
      <c r="H1069" s="2"/>
      <c r="I1069" s="3"/>
      <c r="J1069" s="2"/>
      <c r="K1069" s="2"/>
      <c r="L1069" s="4"/>
      <c r="M1069" s="4"/>
      <c r="N1069" s="4"/>
      <c r="O1069" s="2"/>
      <c r="P1069" s="2"/>
      <c r="Q1069" s="4"/>
      <c r="R1069" s="102"/>
      <c r="S1069" s="102"/>
      <c r="T1069" s="3"/>
      <c r="U1069" s="3"/>
      <c r="V1069" s="3"/>
      <c r="W1069" s="3"/>
      <c r="X1069" s="80" t="str">
        <f t="shared" si="152"/>
        <v/>
      </c>
      <c r="Y1069" s="80" t="str">
        <f t="shared" si="153"/>
        <v/>
      </c>
      <c r="Z1069" s="2"/>
      <c r="AA1069" s="77" t="str">
        <f t="shared" si="154"/>
        <v/>
      </c>
      <c r="AB1069" s="77" t="str">
        <f t="shared" si="158"/>
        <v/>
      </c>
      <c r="AC1069" s="77" t="str">
        <f>IFERROR(VLOOKUP(IF($P1069="","",MONTH($I1069)),List!$I:$J,2,0),"")</f>
        <v/>
      </c>
      <c r="AD1069" s="77" t="str">
        <f>IFERROR(VLOOKUP(F1069,List!$D:$E,2,0),"")</f>
        <v/>
      </c>
      <c r="AE1069" s="78">
        <f t="shared" si="150"/>
        <v>0</v>
      </c>
      <c r="AF1069" s="77" t="str">
        <f t="shared" si="155"/>
        <v/>
      </c>
      <c r="AG1069" s="77" t="str">
        <f t="shared" si="151"/>
        <v/>
      </c>
    </row>
    <row r="1070" spans="1:33" s="72" customFormat="1" ht="15.75" x14ac:dyDescent="0.2">
      <c r="A1070" s="67"/>
      <c r="B1070" s="76">
        <f>COUNTIF($F$6:$F1070,$F1070)</f>
        <v>0</v>
      </c>
      <c r="C1070" s="76" t="str">
        <f t="shared" si="156"/>
        <v>0</v>
      </c>
      <c r="D1070" s="76">
        <f>COUNTIF($H$6:$H1070,$H1070)</f>
        <v>0</v>
      </c>
      <c r="E1070" s="76" t="str">
        <f t="shared" si="157"/>
        <v>0</v>
      </c>
      <c r="F1070" s="2"/>
      <c r="G1070" s="22"/>
      <c r="H1070" s="2"/>
      <c r="I1070" s="3"/>
      <c r="J1070" s="2"/>
      <c r="K1070" s="2"/>
      <c r="L1070" s="4"/>
      <c r="M1070" s="4"/>
      <c r="N1070" s="4"/>
      <c r="O1070" s="2"/>
      <c r="P1070" s="2"/>
      <c r="Q1070" s="4"/>
      <c r="R1070" s="102"/>
      <c r="S1070" s="102"/>
      <c r="T1070" s="3"/>
      <c r="U1070" s="3"/>
      <c r="V1070" s="3"/>
      <c r="W1070" s="3"/>
      <c r="X1070" s="80" t="str">
        <f t="shared" si="152"/>
        <v/>
      </c>
      <c r="Y1070" s="80" t="str">
        <f t="shared" si="153"/>
        <v/>
      </c>
      <c r="Z1070" s="2"/>
      <c r="AA1070" s="77" t="str">
        <f t="shared" si="154"/>
        <v/>
      </c>
      <c r="AB1070" s="77" t="str">
        <f t="shared" si="158"/>
        <v/>
      </c>
      <c r="AC1070" s="77" t="str">
        <f>IFERROR(VLOOKUP(IF($P1070="","",MONTH($I1070)),List!$I:$J,2,0),"")</f>
        <v/>
      </c>
      <c r="AD1070" s="77" t="str">
        <f>IFERROR(VLOOKUP(F1070,List!$D:$E,2,0),"")</f>
        <v/>
      </c>
      <c r="AE1070" s="78">
        <f t="shared" si="150"/>
        <v>0</v>
      </c>
      <c r="AF1070" s="77" t="str">
        <f t="shared" si="155"/>
        <v/>
      </c>
      <c r="AG1070" s="77" t="str">
        <f t="shared" si="151"/>
        <v/>
      </c>
    </row>
    <row r="1071" spans="1:33" s="72" customFormat="1" ht="15.75" x14ac:dyDescent="0.2">
      <c r="A1071" s="67"/>
      <c r="B1071" s="76">
        <f>COUNTIF($F$6:$F1071,$F1071)</f>
        <v>0</v>
      </c>
      <c r="C1071" s="76" t="str">
        <f t="shared" si="156"/>
        <v>0</v>
      </c>
      <c r="D1071" s="76">
        <f>COUNTIF($H$6:$H1071,$H1071)</f>
        <v>0</v>
      </c>
      <c r="E1071" s="76" t="str">
        <f t="shared" si="157"/>
        <v>0</v>
      </c>
      <c r="F1071" s="2"/>
      <c r="G1071" s="22"/>
      <c r="H1071" s="2"/>
      <c r="I1071" s="3"/>
      <c r="J1071" s="2"/>
      <c r="K1071" s="2"/>
      <c r="L1071" s="4"/>
      <c r="M1071" s="4"/>
      <c r="N1071" s="4"/>
      <c r="O1071" s="2"/>
      <c r="P1071" s="2"/>
      <c r="Q1071" s="4"/>
      <c r="R1071" s="102"/>
      <c r="S1071" s="102"/>
      <c r="T1071" s="3"/>
      <c r="U1071" s="3"/>
      <c r="V1071" s="3"/>
      <c r="W1071" s="3"/>
      <c r="X1071" s="80" t="str">
        <f t="shared" si="152"/>
        <v/>
      </c>
      <c r="Y1071" s="80" t="str">
        <f t="shared" si="153"/>
        <v/>
      </c>
      <c r="Z1071" s="2"/>
      <c r="AA1071" s="77" t="str">
        <f t="shared" si="154"/>
        <v/>
      </c>
      <c r="AB1071" s="77" t="str">
        <f t="shared" si="158"/>
        <v/>
      </c>
      <c r="AC1071" s="77" t="str">
        <f>IFERROR(VLOOKUP(IF($P1071="","",MONTH($I1071)),List!$I:$J,2,0),"")</f>
        <v/>
      </c>
      <c r="AD1071" s="77" t="str">
        <f>IFERROR(VLOOKUP(F1071,List!$D:$E,2,0),"")</f>
        <v/>
      </c>
      <c r="AE1071" s="78">
        <f t="shared" si="150"/>
        <v>0</v>
      </c>
      <c r="AF1071" s="77" t="str">
        <f t="shared" si="155"/>
        <v/>
      </c>
      <c r="AG1071" s="77" t="str">
        <f t="shared" si="151"/>
        <v/>
      </c>
    </row>
    <row r="1072" spans="1:33" s="72" customFormat="1" ht="15.75" x14ac:dyDescent="0.2">
      <c r="A1072" s="67"/>
      <c r="B1072" s="76">
        <f>COUNTIF($F$6:$F1072,$F1072)</f>
        <v>0</v>
      </c>
      <c r="C1072" s="76" t="str">
        <f t="shared" si="156"/>
        <v>0</v>
      </c>
      <c r="D1072" s="76">
        <f>COUNTIF($H$6:$H1072,$H1072)</f>
        <v>0</v>
      </c>
      <c r="E1072" s="76" t="str">
        <f t="shared" si="157"/>
        <v>0</v>
      </c>
      <c r="F1072" s="2"/>
      <c r="G1072" s="22"/>
      <c r="H1072" s="2"/>
      <c r="I1072" s="3"/>
      <c r="J1072" s="2"/>
      <c r="K1072" s="2"/>
      <c r="L1072" s="4"/>
      <c r="M1072" s="4"/>
      <c r="N1072" s="4"/>
      <c r="O1072" s="2"/>
      <c r="P1072" s="2"/>
      <c r="Q1072" s="4"/>
      <c r="R1072" s="102"/>
      <c r="S1072" s="102"/>
      <c r="T1072" s="3"/>
      <c r="U1072" s="3"/>
      <c r="V1072" s="3"/>
      <c r="W1072" s="3"/>
      <c r="X1072" s="80" t="str">
        <f t="shared" si="152"/>
        <v/>
      </c>
      <c r="Y1072" s="80" t="str">
        <f t="shared" si="153"/>
        <v/>
      </c>
      <c r="Z1072" s="2"/>
      <c r="AA1072" s="77" t="str">
        <f t="shared" si="154"/>
        <v/>
      </c>
      <c r="AB1072" s="77" t="str">
        <f t="shared" si="158"/>
        <v/>
      </c>
      <c r="AC1072" s="77" t="str">
        <f>IFERROR(VLOOKUP(IF($P1072="","",MONTH($I1072)),List!$I:$J,2,0),"")</f>
        <v/>
      </c>
      <c r="AD1072" s="77" t="str">
        <f>IFERROR(VLOOKUP(F1072,List!$D:$E,2,0),"")</f>
        <v/>
      </c>
      <c r="AE1072" s="78">
        <f t="shared" si="150"/>
        <v>0</v>
      </c>
      <c r="AF1072" s="77" t="str">
        <f t="shared" si="155"/>
        <v/>
      </c>
      <c r="AG1072" s="77" t="str">
        <f t="shared" si="151"/>
        <v/>
      </c>
    </row>
    <row r="1073" spans="1:33" s="72" customFormat="1" ht="15.75" x14ac:dyDescent="0.2">
      <c r="A1073" s="67"/>
      <c r="B1073" s="76">
        <f>COUNTIF($F$6:$F1073,$F1073)</f>
        <v>0</v>
      </c>
      <c r="C1073" s="76" t="str">
        <f t="shared" si="156"/>
        <v>0</v>
      </c>
      <c r="D1073" s="76">
        <f>COUNTIF($H$6:$H1073,$H1073)</f>
        <v>0</v>
      </c>
      <c r="E1073" s="76" t="str">
        <f t="shared" si="157"/>
        <v>0</v>
      </c>
      <c r="F1073" s="2"/>
      <c r="G1073" s="22"/>
      <c r="H1073" s="2"/>
      <c r="I1073" s="3"/>
      <c r="J1073" s="2"/>
      <c r="K1073" s="2"/>
      <c r="L1073" s="4"/>
      <c r="M1073" s="4"/>
      <c r="N1073" s="4"/>
      <c r="O1073" s="2"/>
      <c r="P1073" s="2"/>
      <c r="Q1073" s="4"/>
      <c r="R1073" s="102"/>
      <c r="S1073" s="102"/>
      <c r="T1073" s="3"/>
      <c r="U1073" s="3"/>
      <c r="V1073" s="3"/>
      <c r="W1073" s="3"/>
      <c r="X1073" s="80" t="str">
        <f t="shared" si="152"/>
        <v/>
      </c>
      <c r="Y1073" s="80" t="str">
        <f t="shared" si="153"/>
        <v/>
      </c>
      <c r="Z1073" s="2"/>
      <c r="AA1073" s="77" t="str">
        <f t="shared" si="154"/>
        <v/>
      </c>
      <c r="AB1073" s="77" t="str">
        <f t="shared" si="158"/>
        <v/>
      </c>
      <c r="AC1073" s="77" t="str">
        <f>IFERROR(VLOOKUP(IF($P1073="","",MONTH($I1073)),List!$I:$J,2,0),"")</f>
        <v/>
      </c>
      <c r="AD1073" s="77" t="str">
        <f>IFERROR(VLOOKUP(F1073,List!$D:$E,2,0),"")</f>
        <v/>
      </c>
      <c r="AE1073" s="78">
        <f t="shared" si="150"/>
        <v>0</v>
      </c>
      <c r="AF1073" s="77" t="str">
        <f t="shared" si="155"/>
        <v/>
      </c>
      <c r="AG1073" s="77" t="str">
        <f t="shared" si="151"/>
        <v/>
      </c>
    </row>
    <row r="1074" spans="1:33" s="72" customFormat="1" ht="15.75" x14ac:dyDescent="0.2">
      <c r="A1074" s="67"/>
      <c r="B1074" s="76">
        <f>COUNTIF($F$6:$F1074,$F1074)</f>
        <v>0</v>
      </c>
      <c r="C1074" s="76" t="str">
        <f t="shared" si="156"/>
        <v>0</v>
      </c>
      <c r="D1074" s="76">
        <f>COUNTIF($H$6:$H1074,$H1074)</f>
        <v>0</v>
      </c>
      <c r="E1074" s="76" t="str">
        <f t="shared" si="157"/>
        <v>0</v>
      </c>
      <c r="F1074" s="2"/>
      <c r="G1074" s="22"/>
      <c r="H1074" s="2"/>
      <c r="I1074" s="3"/>
      <c r="J1074" s="2"/>
      <c r="K1074" s="2"/>
      <c r="L1074" s="4"/>
      <c r="M1074" s="4"/>
      <c r="N1074" s="4"/>
      <c r="O1074" s="2"/>
      <c r="P1074" s="2"/>
      <c r="Q1074" s="4"/>
      <c r="R1074" s="102"/>
      <c r="S1074" s="102"/>
      <c r="T1074" s="3"/>
      <c r="U1074" s="3"/>
      <c r="V1074" s="3"/>
      <c r="W1074" s="3"/>
      <c r="X1074" s="80" t="str">
        <f t="shared" si="152"/>
        <v/>
      </c>
      <c r="Y1074" s="80" t="str">
        <f t="shared" si="153"/>
        <v/>
      </c>
      <c r="Z1074" s="2"/>
      <c r="AA1074" s="77" t="str">
        <f t="shared" si="154"/>
        <v/>
      </c>
      <c r="AB1074" s="77" t="str">
        <f t="shared" si="158"/>
        <v/>
      </c>
      <c r="AC1074" s="77" t="str">
        <f>IFERROR(VLOOKUP(IF($P1074="","",MONTH($I1074)),List!$I:$J,2,0),"")</f>
        <v/>
      </c>
      <c r="AD1074" s="77" t="str">
        <f>IFERROR(VLOOKUP(F1074,List!$D:$E,2,0),"")</f>
        <v/>
      </c>
      <c r="AE1074" s="78">
        <f t="shared" si="150"/>
        <v>0</v>
      </c>
      <c r="AF1074" s="77" t="str">
        <f t="shared" si="155"/>
        <v/>
      </c>
      <c r="AG1074" s="77" t="str">
        <f t="shared" si="151"/>
        <v/>
      </c>
    </row>
    <row r="1075" spans="1:33" s="72" customFormat="1" ht="15.75" x14ac:dyDescent="0.2">
      <c r="A1075" s="67"/>
      <c r="B1075" s="76">
        <f>COUNTIF($F$6:$F1075,$F1075)</f>
        <v>0</v>
      </c>
      <c r="C1075" s="76" t="str">
        <f t="shared" si="156"/>
        <v>0</v>
      </c>
      <c r="D1075" s="76">
        <f>COUNTIF($H$6:$H1075,$H1075)</f>
        <v>0</v>
      </c>
      <c r="E1075" s="76" t="str">
        <f t="shared" si="157"/>
        <v>0</v>
      </c>
      <c r="F1075" s="2"/>
      <c r="G1075" s="22"/>
      <c r="H1075" s="2"/>
      <c r="I1075" s="3"/>
      <c r="J1075" s="2"/>
      <c r="K1075" s="2"/>
      <c r="L1075" s="4"/>
      <c r="M1075" s="4"/>
      <c r="N1075" s="4"/>
      <c r="O1075" s="2"/>
      <c r="P1075" s="2"/>
      <c r="Q1075" s="4"/>
      <c r="R1075" s="102"/>
      <c r="S1075" s="102"/>
      <c r="T1075" s="3"/>
      <c r="U1075" s="3"/>
      <c r="V1075" s="3"/>
      <c r="W1075" s="3"/>
      <c r="X1075" s="80" t="str">
        <f t="shared" si="152"/>
        <v/>
      </c>
      <c r="Y1075" s="80" t="str">
        <f t="shared" si="153"/>
        <v/>
      </c>
      <c r="Z1075" s="2"/>
      <c r="AA1075" s="77" t="str">
        <f t="shared" si="154"/>
        <v/>
      </c>
      <c r="AB1075" s="77" t="str">
        <f t="shared" si="158"/>
        <v/>
      </c>
      <c r="AC1075" s="77" t="str">
        <f>IFERROR(VLOOKUP(IF($P1075="","",MONTH($I1075)),List!$I:$J,2,0),"")</f>
        <v/>
      </c>
      <c r="AD1075" s="77" t="str">
        <f>IFERROR(VLOOKUP(F1075,List!$D:$E,2,0),"")</f>
        <v/>
      </c>
      <c r="AE1075" s="78">
        <f t="shared" si="150"/>
        <v>0</v>
      </c>
      <c r="AF1075" s="77" t="str">
        <f t="shared" si="155"/>
        <v/>
      </c>
      <c r="AG1075" s="77" t="str">
        <f t="shared" si="151"/>
        <v/>
      </c>
    </row>
    <row r="1076" spans="1:33" s="72" customFormat="1" ht="15.75" x14ac:dyDescent="0.2">
      <c r="A1076" s="67"/>
      <c r="B1076" s="76">
        <f>COUNTIF($F$6:$F1076,$F1076)</f>
        <v>0</v>
      </c>
      <c r="C1076" s="76" t="str">
        <f t="shared" si="156"/>
        <v>0</v>
      </c>
      <c r="D1076" s="76">
        <f>COUNTIF($H$6:$H1076,$H1076)</f>
        <v>0</v>
      </c>
      <c r="E1076" s="76" t="str">
        <f t="shared" si="157"/>
        <v>0</v>
      </c>
      <c r="F1076" s="2"/>
      <c r="G1076" s="22"/>
      <c r="H1076" s="2"/>
      <c r="I1076" s="3"/>
      <c r="J1076" s="2"/>
      <c r="K1076" s="2"/>
      <c r="L1076" s="4"/>
      <c r="M1076" s="4"/>
      <c r="N1076" s="4"/>
      <c r="O1076" s="2"/>
      <c r="P1076" s="2"/>
      <c r="Q1076" s="4"/>
      <c r="R1076" s="102"/>
      <c r="S1076" s="102"/>
      <c r="T1076" s="3"/>
      <c r="U1076" s="3"/>
      <c r="V1076" s="3"/>
      <c r="W1076" s="3"/>
      <c r="X1076" s="80" t="str">
        <f t="shared" si="152"/>
        <v/>
      </c>
      <c r="Y1076" s="80" t="str">
        <f t="shared" si="153"/>
        <v/>
      </c>
      <c r="Z1076" s="2"/>
      <c r="AA1076" s="77" t="str">
        <f t="shared" si="154"/>
        <v/>
      </c>
      <c r="AB1076" s="77" t="str">
        <f t="shared" si="158"/>
        <v/>
      </c>
      <c r="AC1076" s="77" t="str">
        <f>IFERROR(VLOOKUP(IF($P1076="","",MONTH($I1076)),List!$I:$J,2,0),"")</f>
        <v/>
      </c>
      <c r="AD1076" s="77" t="str">
        <f>IFERROR(VLOOKUP(F1076,List!$D:$E,2,0),"")</f>
        <v/>
      </c>
      <c r="AE1076" s="78">
        <f t="shared" si="150"/>
        <v>0</v>
      </c>
      <c r="AF1076" s="77" t="str">
        <f t="shared" si="155"/>
        <v/>
      </c>
      <c r="AG1076" s="77" t="str">
        <f t="shared" si="151"/>
        <v/>
      </c>
    </row>
    <row r="1077" spans="1:33" s="72" customFormat="1" ht="15.75" x14ac:dyDescent="0.2">
      <c r="A1077" s="67"/>
      <c r="B1077" s="76">
        <f>COUNTIF($F$6:$F1077,$F1077)</f>
        <v>0</v>
      </c>
      <c r="C1077" s="76" t="str">
        <f t="shared" si="156"/>
        <v>0</v>
      </c>
      <c r="D1077" s="76">
        <f>COUNTIF($H$6:$H1077,$H1077)</f>
        <v>0</v>
      </c>
      <c r="E1077" s="76" t="str">
        <f t="shared" si="157"/>
        <v>0</v>
      </c>
      <c r="F1077" s="2"/>
      <c r="G1077" s="22"/>
      <c r="H1077" s="2"/>
      <c r="I1077" s="3"/>
      <c r="J1077" s="2"/>
      <c r="K1077" s="2"/>
      <c r="L1077" s="4"/>
      <c r="M1077" s="4"/>
      <c r="N1077" s="4"/>
      <c r="O1077" s="2"/>
      <c r="P1077" s="2"/>
      <c r="Q1077" s="4"/>
      <c r="R1077" s="102"/>
      <c r="S1077" s="102"/>
      <c r="T1077" s="3"/>
      <c r="U1077" s="3"/>
      <c r="V1077" s="3"/>
      <c r="W1077" s="3"/>
      <c r="X1077" s="80" t="str">
        <f t="shared" si="152"/>
        <v/>
      </c>
      <c r="Y1077" s="80" t="str">
        <f t="shared" si="153"/>
        <v/>
      </c>
      <c r="Z1077" s="2"/>
      <c r="AA1077" s="77" t="str">
        <f t="shared" si="154"/>
        <v/>
      </c>
      <c r="AB1077" s="77" t="str">
        <f t="shared" si="158"/>
        <v/>
      </c>
      <c r="AC1077" s="77" t="str">
        <f>IFERROR(VLOOKUP(IF($P1077="","",MONTH($I1077)),List!$I:$J,2,0),"")</f>
        <v/>
      </c>
      <c r="AD1077" s="77" t="str">
        <f>IFERROR(VLOOKUP(F1077,List!$D:$E,2,0),"")</f>
        <v/>
      </c>
      <c r="AE1077" s="78">
        <f t="shared" si="150"/>
        <v>0</v>
      </c>
      <c r="AF1077" s="77" t="str">
        <f t="shared" si="155"/>
        <v/>
      </c>
      <c r="AG1077" s="77" t="str">
        <f t="shared" si="151"/>
        <v/>
      </c>
    </row>
    <row r="1078" spans="1:33" s="72" customFormat="1" ht="15.75" x14ac:dyDescent="0.2">
      <c r="A1078" s="67"/>
      <c r="B1078" s="76">
        <f>COUNTIF($F$6:$F1078,$F1078)</f>
        <v>0</v>
      </c>
      <c r="C1078" s="76" t="str">
        <f t="shared" si="156"/>
        <v>0</v>
      </c>
      <c r="D1078" s="76">
        <f>COUNTIF($H$6:$H1078,$H1078)</f>
        <v>0</v>
      </c>
      <c r="E1078" s="76" t="str">
        <f t="shared" si="157"/>
        <v>0</v>
      </c>
      <c r="F1078" s="2"/>
      <c r="G1078" s="22"/>
      <c r="H1078" s="2"/>
      <c r="I1078" s="3"/>
      <c r="J1078" s="2"/>
      <c r="K1078" s="2"/>
      <c r="L1078" s="4"/>
      <c r="M1078" s="4"/>
      <c r="N1078" s="4"/>
      <c r="O1078" s="2"/>
      <c r="P1078" s="2"/>
      <c r="Q1078" s="4"/>
      <c r="R1078" s="102"/>
      <c r="S1078" s="102"/>
      <c r="T1078" s="3"/>
      <c r="U1078" s="3"/>
      <c r="V1078" s="3"/>
      <c r="W1078" s="3"/>
      <c r="X1078" s="80" t="str">
        <f t="shared" si="152"/>
        <v/>
      </c>
      <c r="Y1078" s="80" t="str">
        <f t="shared" si="153"/>
        <v/>
      </c>
      <c r="Z1078" s="2"/>
      <c r="AA1078" s="77" t="str">
        <f t="shared" si="154"/>
        <v/>
      </c>
      <c r="AB1078" s="77" t="str">
        <f t="shared" si="158"/>
        <v/>
      </c>
      <c r="AC1078" s="77" t="str">
        <f>IFERROR(VLOOKUP(IF($P1078="","",MONTH($I1078)),List!$I:$J,2,0),"")</f>
        <v/>
      </c>
      <c r="AD1078" s="77" t="str">
        <f>IFERROR(VLOOKUP(F1078,List!$D:$E,2,0),"")</f>
        <v/>
      </c>
      <c r="AE1078" s="78">
        <f t="shared" si="150"/>
        <v>0</v>
      </c>
      <c r="AF1078" s="77" t="str">
        <f t="shared" si="155"/>
        <v/>
      </c>
      <c r="AG1078" s="77" t="str">
        <f t="shared" si="151"/>
        <v/>
      </c>
    </row>
    <row r="1079" spans="1:33" s="72" customFormat="1" ht="15.75" x14ac:dyDescent="0.2">
      <c r="A1079" s="67"/>
      <c r="B1079" s="76">
        <f>COUNTIF($F$6:$F1079,$F1079)</f>
        <v>0</v>
      </c>
      <c r="C1079" s="76" t="str">
        <f t="shared" si="156"/>
        <v>0</v>
      </c>
      <c r="D1079" s="76">
        <f>COUNTIF($H$6:$H1079,$H1079)</f>
        <v>0</v>
      </c>
      <c r="E1079" s="76" t="str">
        <f t="shared" si="157"/>
        <v>0</v>
      </c>
      <c r="F1079" s="2"/>
      <c r="G1079" s="22"/>
      <c r="H1079" s="2"/>
      <c r="I1079" s="3"/>
      <c r="J1079" s="2"/>
      <c r="K1079" s="2"/>
      <c r="L1079" s="4"/>
      <c r="M1079" s="4"/>
      <c r="N1079" s="4"/>
      <c r="O1079" s="2"/>
      <c r="P1079" s="2"/>
      <c r="Q1079" s="4"/>
      <c r="R1079" s="102"/>
      <c r="S1079" s="102"/>
      <c r="T1079" s="3"/>
      <c r="U1079" s="3"/>
      <c r="V1079" s="3"/>
      <c r="W1079" s="3"/>
      <c r="X1079" s="80" t="str">
        <f t="shared" si="152"/>
        <v/>
      </c>
      <c r="Y1079" s="80" t="str">
        <f t="shared" si="153"/>
        <v/>
      </c>
      <c r="Z1079" s="2"/>
      <c r="AA1079" s="77" t="str">
        <f t="shared" si="154"/>
        <v/>
      </c>
      <c r="AB1079" s="77" t="str">
        <f t="shared" si="158"/>
        <v/>
      </c>
      <c r="AC1079" s="77" t="str">
        <f>IFERROR(VLOOKUP(IF($P1079="","",MONTH($I1079)),List!$I:$J,2,0),"")</f>
        <v/>
      </c>
      <c r="AD1079" s="77" t="str">
        <f>IFERROR(VLOOKUP(F1079,List!$D:$E,2,0),"")</f>
        <v/>
      </c>
      <c r="AE1079" s="78">
        <f t="shared" si="150"/>
        <v>0</v>
      </c>
      <c r="AF1079" s="77" t="str">
        <f t="shared" si="155"/>
        <v/>
      </c>
      <c r="AG1079" s="77" t="str">
        <f t="shared" si="151"/>
        <v/>
      </c>
    </row>
    <row r="1080" spans="1:33" s="72" customFormat="1" ht="15.75" x14ac:dyDescent="0.2">
      <c r="A1080" s="67"/>
      <c r="B1080" s="76">
        <f>COUNTIF($F$6:$F1080,$F1080)</f>
        <v>0</v>
      </c>
      <c r="C1080" s="76" t="str">
        <f t="shared" si="156"/>
        <v>0</v>
      </c>
      <c r="D1080" s="76">
        <f>COUNTIF($H$6:$H1080,$H1080)</f>
        <v>0</v>
      </c>
      <c r="E1080" s="76" t="str">
        <f t="shared" si="157"/>
        <v>0</v>
      </c>
      <c r="F1080" s="2"/>
      <c r="G1080" s="22"/>
      <c r="H1080" s="2"/>
      <c r="I1080" s="3"/>
      <c r="J1080" s="2"/>
      <c r="K1080" s="2"/>
      <c r="L1080" s="4"/>
      <c r="M1080" s="4"/>
      <c r="N1080" s="4"/>
      <c r="O1080" s="2"/>
      <c r="P1080" s="2"/>
      <c r="Q1080" s="4"/>
      <c r="R1080" s="102"/>
      <c r="S1080" s="102"/>
      <c r="T1080" s="3"/>
      <c r="U1080" s="3"/>
      <c r="V1080" s="3"/>
      <c r="W1080" s="3"/>
      <c r="X1080" s="80" t="str">
        <f t="shared" si="152"/>
        <v/>
      </c>
      <c r="Y1080" s="80" t="str">
        <f t="shared" si="153"/>
        <v/>
      </c>
      <c r="Z1080" s="2"/>
      <c r="AA1080" s="77" t="str">
        <f t="shared" si="154"/>
        <v/>
      </c>
      <c r="AB1080" s="77" t="str">
        <f t="shared" si="158"/>
        <v/>
      </c>
      <c r="AC1080" s="77" t="str">
        <f>IFERROR(VLOOKUP(IF($P1080="","",MONTH($I1080)),List!$I:$J,2,0),"")</f>
        <v/>
      </c>
      <c r="AD1080" s="77" t="str">
        <f>IFERROR(VLOOKUP(F1080,List!$D:$E,2,0),"")</f>
        <v/>
      </c>
      <c r="AE1080" s="78">
        <f t="shared" si="150"/>
        <v>0</v>
      </c>
      <c r="AF1080" s="77" t="str">
        <f t="shared" si="155"/>
        <v/>
      </c>
      <c r="AG1080" s="77" t="str">
        <f t="shared" si="151"/>
        <v/>
      </c>
    </row>
    <row r="1081" spans="1:33" s="72" customFormat="1" ht="15.75" x14ac:dyDescent="0.2">
      <c r="A1081" s="67"/>
      <c r="B1081" s="76">
        <f>COUNTIF($F$6:$F1081,$F1081)</f>
        <v>0</v>
      </c>
      <c r="C1081" s="76" t="str">
        <f t="shared" si="156"/>
        <v>0</v>
      </c>
      <c r="D1081" s="76">
        <f>COUNTIF($H$6:$H1081,$H1081)</f>
        <v>0</v>
      </c>
      <c r="E1081" s="76" t="str">
        <f t="shared" si="157"/>
        <v>0</v>
      </c>
      <c r="F1081" s="2"/>
      <c r="G1081" s="22"/>
      <c r="H1081" s="2"/>
      <c r="I1081" s="3"/>
      <c r="J1081" s="2"/>
      <c r="K1081" s="2"/>
      <c r="L1081" s="4"/>
      <c r="M1081" s="4"/>
      <c r="N1081" s="4"/>
      <c r="O1081" s="2"/>
      <c r="P1081" s="2"/>
      <c r="Q1081" s="4"/>
      <c r="R1081" s="102"/>
      <c r="S1081" s="102"/>
      <c r="T1081" s="3"/>
      <c r="U1081" s="3"/>
      <c r="V1081" s="3"/>
      <c r="W1081" s="3"/>
      <c r="X1081" s="80" t="str">
        <f t="shared" si="152"/>
        <v/>
      </c>
      <c r="Y1081" s="80" t="str">
        <f t="shared" si="153"/>
        <v/>
      </c>
      <c r="Z1081" s="2"/>
      <c r="AA1081" s="77" t="str">
        <f t="shared" si="154"/>
        <v/>
      </c>
      <c r="AB1081" s="77" t="str">
        <f t="shared" si="158"/>
        <v/>
      </c>
      <c r="AC1081" s="77" t="str">
        <f>IFERROR(VLOOKUP(IF($P1081="","",MONTH($I1081)),List!$I:$J,2,0),"")</f>
        <v/>
      </c>
      <c r="AD1081" s="77" t="str">
        <f>IFERROR(VLOOKUP(F1081,List!$D:$E,2,0),"")</f>
        <v/>
      </c>
      <c r="AE1081" s="78">
        <f t="shared" si="150"/>
        <v>0</v>
      </c>
      <c r="AF1081" s="77" t="str">
        <f t="shared" si="155"/>
        <v/>
      </c>
      <c r="AG1081" s="77" t="str">
        <f t="shared" si="151"/>
        <v/>
      </c>
    </row>
    <row r="1082" spans="1:33" s="72" customFormat="1" ht="15.75" x14ac:dyDescent="0.2">
      <c r="A1082" s="67"/>
      <c r="B1082" s="76">
        <f>COUNTIF($F$6:$F1082,$F1082)</f>
        <v>0</v>
      </c>
      <c r="C1082" s="76" t="str">
        <f t="shared" si="156"/>
        <v>0</v>
      </c>
      <c r="D1082" s="76">
        <f>COUNTIF($H$6:$H1082,$H1082)</f>
        <v>0</v>
      </c>
      <c r="E1082" s="76" t="str">
        <f t="shared" si="157"/>
        <v>0</v>
      </c>
      <c r="F1082" s="2"/>
      <c r="G1082" s="22"/>
      <c r="H1082" s="2"/>
      <c r="I1082" s="3"/>
      <c r="J1082" s="2"/>
      <c r="K1082" s="2"/>
      <c r="L1082" s="4"/>
      <c r="M1082" s="4"/>
      <c r="N1082" s="4"/>
      <c r="O1082" s="2"/>
      <c r="P1082" s="2"/>
      <c r="Q1082" s="4"/>
      <c r="R1082" s="102"/>
      <c r="S1082" s="102"/>
      <c r="T1082" s="3"/>
      <c r="U1082" s="3"/>
      <c r="V1082" s="3"/>
      <c r="W1082" s="3"/>
      <c r="X1082" s="80" t="str">
        <f t="shared" si="152"/>
        <v/>
      </c>
      <c r="Y1082" s="80" t="str">
        <f t="shared" si="153"/>
        <v/>
      </c>
      <c r="Z1082" s="2"/>
      <c r="AA1082" s="77" t="str">
        <f t="shared" si="154"/>
        <v/>
      </c>
      <c r="AB1082" s="77" t="str">
        <f t="shared" si="158"/>
        <v/>
      </c>
      <c r="AC1082" s="77" t="str">
        <f>IFERROR(VLOOKUP(IF($P1082="","",MONTH($I1082)),List!$I:$J,2,0),"")</f>
        <v/>
      </c>
      <c r="AD1082" s="77" t="str">
        <f>IFERROR(VLOOKUP(F1082,List!$D:$E,2,0),"")</f>
        <v/>
      </c>
      <c r="AE1082" s="78">
        <f t="shared" si="150"/>
        <v>0</v>
      </c>
      <c r="AF1082" s="77" t="str">
        <f t="shared" si="155"/>
        <v/>
      </c>
      <c r="AG1082" s="77" t="str">
        <f t="shared" si="151"/>
        <v/>
      </c>
    </row>
    <row r="1083" spans="1:33" s="72" customFormat="1" ht="15.75" x14ac:dyDescent="0.2">
      <c r="A1083" s="67"/>
      <c r="B1083" s="76">
        <f>COUNTIF($F$6:$F1083,$F1083)</f>
        <v>0</v>
      </c>
      <c r="C1083" s="76" t="str">
        <f t="shared" si="156"/>
        <v>0</v>
      </c>
      <c r="D1083" s="76">
        <f>COUNTIF($H$6:$H1083,$H1083)</f>
        <v>0</v>
      </c>
      <c r="E1083" s="76" t="str">
        <f t="shared" si="157"/>
        <v>0</v>
      </c>
      <c r="F1083" s="2"/>
      <c r="G1083" s="22"/>
      <c r="H1083" s="2"/>
      <c r="I1083" s="3"/>
      <c r="J1083" s="2"/>
      <c r="K1083" s="2"/>
      <c r="L1083" s="4"/>
      <c r="M1083" s="4"/>
      <c r="N1083" s="4"/>
      <c r="O1083" s="2"/>
      <c r="P1083" s="2"/>
      <c r="Q1083" s="4"/>
      <c r="R1083" s="102"/>
      <c r="S1083" s="102"/>
      <c r="T1083" s="3"/>
      <c r="U1083" s="3"/>
      <c r="V1083" s="3"/>
      <c r="W1083" s="3"/>
      <c r="X1083" s="80" t="str">
        <f t="shared" si="152"/>
        <v/>
      </c>
      <c r="Y1083" s="80" t="str">
        <f t="shared" si="153"/>
        <v/>
      </c>
      <c r="Z1083" s="2"/>
      <c r="AA1083" s="77" t="str">
        <f t="shared" si="154"/>
        <v/>
      </c>
      <c r="AB1083" s="77" t="str">
        <f t="shared" si="158"/>
        <v/>
      </c>
      <c r="AC1083" s="77" t="str">
        <f>IFERROR(VLOOKUP(IF($P1083="","",MONTH($I1083)),List!$I:$J,2,0),"")</f>
        <v/>
      </c>
      <c r="AD1083" s="77" t="str">
        <f>IFERROR(VLOOKUP(F1083,List!$D:$E,2,0),"")</f>
        <v/>
      </c>
      <c r="AE1083" s="78">
        <f t="shared" si="150"/>
        <v>0</v>
      </c>
      <c r="AF1083" s="77" t="str">
        <f t="shared" si="155"/>
        <v/>
      </c>
      <c r="AG1083" s="77" t="str">
        <f t="shared" si="151"/>
        <v/>
      </c>
    </row>
    <row r="1084" spans="1:33" s="72" customFormat="1" ht="15.75" x14ac:dyDescent="0.2">
      <c r="A1084" s="67"/>
      <c r="B1084" s="76">
        <f>COUNTIF($F$6:$F1084,$F1084)</f>
        <v>0</v>
      </c>
      <c r="C1084" s="76" t="str">
        <f t="shared" si="156"/>
        <v>0</v>
      </c>
      <c r="D1084" s="76">
        <f>COUNTIF($H$6:$H1084,$H1084)</f>
        <v>0</v>
      </c>
      <c r="E1084" s="76" t="str">
        <f t="shared" si="157"/>
        <v>0</v>
      </c>
      <c r="F1084" s="2"/>
      <c r="G1084" s="22"/>
      <c r="H1084" s="2"/>
      <c r="I1084" s="3"/>
      <c r="J1084" s="2"/>
      <c r="K1084" s="2"/>
      <c r="L1084" s="4"/>
      <c r="M1084" s="4"/>
      <c r="N1084" s="4"/>
      <c r="O1084" s="2"/>
      <c r="P1084" s="2"/>
      <c r="Q1084" s="4"/>
      <c r="R1084" s="102"/>
      <c r="S1084" s="102"/>
      <c r="T1084" s="3"/>
      <c r="U1084" s="3"/>
      <c r="V1084" s="3"/>
      <c r="W1084" s="3"/>
      <c r="X1084" s="80" t="str">
        <f t="shared" si="152"/>
        <v/>
      </c>
      <c r="Y1084" s="80" t="str">
        <f t="shared" si="153"/>
        <v/>
      </c>
      <c r="Z1084" s="2"/>
      <c r="AA1084" s="77" t="str">
        <f t="shared" si="154"/>
        <v/>
      </c>
      <c r="AB1084" s="77" t="str">
        <f t="shared" si="158"/>
        <v/>
      </c>
      <c r="AC1084" s="77" t="str">
        <f>IFERROR(VLOOKUP(IF($P1084="","",MONTH($I1084)),List!$I:$J,2,0),"")</f>
        <v/>
      </c>
      <c r="AD1084" s="77" t="str">
        <f>IFERROR(VLOOKUP(F1084,List!$D:$E,2,0),"")</f>
        <v/>
      </c>
      <c r="AE1084" s="78">
        <f t="shared" si="150"/>
        <v>0</v>
      </c>
      <c r="AF1084" s="77" t="str">
        <f t="shared" si="155"/>
        <v/>
      </c>
      <c r="AG1084" s="77" t="str">
        <f t="shared" si="151"/>
        <v/>
      </c>
    </row>
    <row r="1085" spans="1:33" s="72" customFormat="1" ht="15.75" x14ac:dyDescent="0.2">
      <c r="A1085" s="67"/>
      <c r="B1085" s="76">
        <f>COUNTIF($F$6:$F1085,$F1085)</f>
        <v>0</v>
      </c>
      <c r="C1085" s="76" t="str">
        <f t="shared" si="156"/>
        <v>0</v>
      </c>
      <c r="D1085" s="76">
        <f>COUNTIF($H$6:$H1085,$H1085)</f>
        <v>0</v>
      </c>
      <c r="E1085" s="76" t="str">
        <f t="shared" si="157"/>
        <v>0</v>
      </c>
      <c r="F1085" s="2"/>
      <c r="G1085" s="22"/>
      <c r="H1085" s="2"/>
      <c r="I1085" s="3"/>
      <c r="J1085" s="2"/>
      <c r="K1085" s="2"/>
      <c r="L1085" s="4"/>
      <c r="M1085" s="4"/>
      <c r="N1085" s="4"/>
      <c r="O1085" s="2"/>
      <c r="P1085" s="2"/>
      <c r="Q1085" s="4"/>
      <c r="R1085" s="102"/>
      <c r="S1085" s="102"/>
      <c r="T1085" s="3"/>
      <c r="U1085" s="3"/>
      <c r="V1085" s="3"/>
      <c r="W1085" s="3"/>
      <c r="X1085" s="80" t="str">
        <f t="shared" si="152"/>
        <v/>
      </c>
      <c r="Y1085" s="80" t="str">
        <f t="shared" si="153"/>
        <v/>
      </c>
      <c r="Z1085" s="2"/>
      <c r="AA1085" s="77" t="str">
        <f t="shared" si="154"/>
        <v/>
      </c>
      <c r="AB1085" s="77" t="str">
        <f t="shared" si="158"/>
        <v/>
      </c>
      <c r="AC1085" s="77" t="str">
        <f>IFERROR(VLOOKUP(IF($P1085="","",MONTH($I1085)),List!$I:$J,2,0),"")</f>
        <v/>
      </c>
      <c r="AD1085" s="77" t="str">
        <f>IFERROR(VLOOKUP(F1085,List!$D:$E,2,0),"")</f>
        <v/>
      </c>
      <c r="AE1085" s="78">
        <f t="shared" si="150"/>
        <v>0</v>
      </c>
      <c r="AF1085" s="77" t="str">
        <f t="shared" si="155"/>
        <v/>
      </c>
      <c r="AG1085" s="77" t="str">
        <f t="shared" si="151"/>
        <v/>
      </c>
    </row>
    <row r="1086" spans="1:33" s="72" customFormat="1" ht="15.75" x14ac:dyDescent="0.2">
      <c r="A1086" s="67"/>
      <c r="B1086" s="76">
        <f>COUNTIF($F$6:$F1086,$F1086)</f>
        <v>0</v>
      </c>
      <c r="C1086" s="76" t="str">
        <f t="shared" si="156"/>
        <v>0</v>
      </c>
      <c r="D1086" s="76">
        <f>COUNTIF($H$6:$H1086,$H1086)</f>
        <v>0</v>
      </c>
      <c r="E1086" s="76" t="str">
        <f t="shared" si="157"/>
        <v>0</v>
      </c>
      <c r="F1086" s="2"/>
      <c r="G1086" s="22"/>
      <c r="H1086" s="2"/>
      <c r="I1086" s="3"/>
      <c r="J1086" s="2"/>
      <c r="K1086" s="2"/>
      <c r="L1086" s="4"/>
      <c r="M1086" s="4"/>
      <c r="N1086" s="4"/>
      <c r="O1086" s="2"/>
      <c r="P1086" s="2"/>
      <c r="Q1086" s="4"/>
      <c r="R1086" s="102"/>
      <c r="S1086" s="102"/>
      <c r="T1086" s="3"/>
      <c r="U1086" s="3"/>
      <c r="V1086" s="3"/>
      <c r="W1086" s="3"/>
      <c r="X1086" s="80" t="str">
        <f t="shared" si="152"/>
        <v/>
      </c>
      <c r="Y1086" s="80" t="str">
        <f t="shared" si="153"/>
        <v/>
      </c>
      <c r="Z1086" s="2"/>
      <c r="AA1086" s="77" t="str">
        <f t="shared" si="154"/>
        <v/>
      </c>
      <c r="AB1086" s="77" t="str">
        <f t="shared" si="158"/>
        <v/>
      </c>
      <c r="AC1086" s="77" t="str">
        <f>IFERROR(VLOOKUP(IF($P1086="","",MONTH($I1086)),List!$I:$J,2,0),"")</f>
        <v/>
      </c>
      <c r="AD1086" s="77" t="str">
        <f>IFERROR(VLOOKUP(F1086,List!$D:$E,2,0),"")</f>
        <v/>
      </c>
      <c r="AE1086" s="78">
        <f t="shared" ref="AE1086:AE1149" si="159">IF($AA1086="Close",IF(COUNTA($T1086:$V1086)=1,1,IF(COUNTA($T1086:$V1086)=2,0.5,0%)),0)</f>
        <v>0</v>
      </c>
      <c r="AF1086" s="77" t="str">
        <f t="shared" si="155"/>
        <v/>
      </c>
      <c r="AG1086" s="77" t="str">
        <f t="shared" ref="AG1086:AG1149" si="160">IF(W1086="","",IF(AA1086="Close",IF(COUNTA($T1086:$V1086)=1,"Open (Progress)",IF(COUNTA($T1086:$V1086)=2,"Reschedule 1x",IF(COUNTA($T1086:$V1086)=3,"Reschedule 2x","")))))</f>
        <v/>
      </c>
    </row>
    <row r="1087" spans="1:33" s="72" customFormat="1" ht="15.75" x14ac:dyDescent="0.2">
      <c r="A1087" s="67"/>
      <c r="B1087" s="76">
        <f>COUNTIF($F$6:$F1087,$F1087)</f>
        <v>0</v>
      </c>
      <c r="C1087" s="76" t="str">
        <f t="shared" si="156"/>
        <v>0</v>
      </c>
      <c r="D1087" s="76">
        <f>COUNTIF($H$6:$H1087,$H1087)</f>
        <v>0</v>
      </c>
      <c r="E1087" s="76" t="str">
        <f t="shared" si="157"/>
        <v>0</v>
      </c>
      <c r="F1087" s="2"/>
      <c r="G1087" s="22"/>
      <c r="H1087" s="2"/>
      <c r="I1087" s="3"/>
      <c r="J1087" s="2"/>
      <c r="K1087" s="2"/>
      <c r="L1087" s="4"/>
      <c r="M1087" s="4"/>
      <c r="N1087" s="4"/>
      <c r="O1087" s="2"/>
      <c r="P1087" s="2"/>
      <c r="Q1087" s="4"/>
      <c r="R1087" s="102"/>
      <c r="S1087" s="102"/>
      <c r="T1087" s="3"/>
      <c r="U1087" s="3"/>
      <c r="V1087" s="3"/>
      <c r="W1087" s="3"/>
      <c r="X1087" s="80" t="str">
        <f t="shared" si="152"/>
        <v/>
      </c>
      <c r="Y1087" s="80" t="str">
        <f t="shared" si="153"/>
        <v/>
      </c>
      <c r="Z1087" s="2"/>
      <c r="AA1087" s="77" t="str">
        <f t="shared" si="154"/>
        <v/>
      </c>
      <c r="AB1087" s="77" t="str">
        <f t="shared" si="158"/>
        <v/>
      </c>
      <c r="AC1087" s="77" t="str">
        <f>IFERROR(VLOOKUP(IF($P1087="","",MONTH($I1087)),List!$I:$J,2,0),"")</f>
        <v/>
      </c>
      <c r="AD1087" s="77" t="str">
        <f>IFERROR(VLOOKUP(F1087,List!$D:$E,2,0),"")</f>
        <v/>
      </c>
      <c r="AE1087" s="78">
        <f t="shared" si="159"/>
        <v>0</v>
      </c>
      <c r="AF1087" s="77" t="str">
        <f t="shared" si="155"/>
        <v/>
      </c>
      <c r="AG1087" s="77" t="str">
        <f t="shared" si="160"/>
        <v/>
      </c>
    </row>
    <row r="1088" spans="1:33" s="72" customFormat="1" ht="15.75" x14ac:dyDescent="0.2">
      <c r="A1088" s="67"/>
      <c r="B1088" s="76">
        <f>COUNTIF($F$6:$F1088,$F1088)</f>
        <v>0</v>
      </c>
      <c r="C1088" s="76" t="str">
        <f t="shared" si="156"/>
        <v>0</v>
      </c>
      <c r="D1088" s="76">
        <f>COUNTIF($H$6:$H1088,$H1088)</f>
        <v>0</v>
      </c>
      <c r="E1088" s="76" t="str">
        <f t="shared" si="157"/>
        <v>0</v>
      </c>
      <c r="F1088" s="2"/>
      <c r="G1088" s="22"/>
      <c r="H1088" s="2"/>
      <c r="I1088" s="3"/>
      <c r="J1088" s="2"/>
      <c r="K1088" s="2"/>
      <c r="L1088" s="4"/>
      <c r="M1088" s="4"/>
      <c r="N1088" s="4"/>
      <c r="O1088" s="2"/>
      <c r="P1088" s="2"/>
      <c r="Q1088" s="4"/>
      <c r="R1088" s="102"/>
      <c r="S1088" s="102"/>
      <c r="T1088" s="3"/>
      <c r="U1088" s="3"/>
      <c r="V1088" s="3"/>
      <c r="W1088" s="3"/>
      <c r="X1088" s="80" t="str">
        <f t="shared" si="152"/>
        <v/>
      </c>
      <c r="Y1088" s="80" t="str">
        <f t="shared" si="153"/>
        <v/>
      </c>
      <c r="Z1088" s="2"/>
      <c r="AA1088" s="77" t="str">
        <f t="shared" si="154"/>
        <v/>
      </c>
      <c r="AB1088" s="77" t="str">
        <f t="shared" si="158"/>
        <v/>
      </c>
      <c r="AC1088" s="77" t="str">
        <f>IFERROR(VLOOKUP(IF($P1088="","",MONTH($I1088)),List!$I:$J,2,0),"")</f>
        <v/>
      </c>
      <c r="AD1088" s="77" t="str">
        <f>IFERROR(VLOOKUP(F1088,List!$D:$E,2,0),"")</f>
        <v/>
      </c>
      <c r="AE1088" s="78">
        <f t="shared" si="159"/>
        <v>0</v>
      </c>
      <c r="AF1088" s="77" t="str">
        <f t="shared" si="155"/>
        <v/>
      </c>
      <c r="AG1088" s="77" t="str">
        <f t="shared" si="160"/>
        <v/>
      </c>
    </row>
    <row r="1089" spans="1:33" s="72" customFormat="1" ht="15.75" x14ac:dyDescent="0.2">
      <c r="A1089" s="67"/>
      <c r="B1089" s="76">
        <f>COUNTIF($F$6:$F1089,$F1089)</f>
        <v>0</v>
      </c>
      <c r="C1089" s="76" t="str">
        <f t="shared" si="156"/>
        <v>0</v>
      </c>
      <c r="D1089" s="76">
        <f>COUNTIF($H$6:$H1089,$H1089)</f>
        <v>0</v>
      </c>
      <c r="E1089" s="76" t="str">
        <f t="shared" si="157"/>
        <v>0</v>
      </c>
      <c r="F1089" s="2"/>
      <c r="G1089" s="22"/>
      <c r="H1089" s="2"/>
      <c r="I1089" s="3"/>
      <c r="J1089" s="2"/>
      <c r="K1089" s="2"/>
      <c r="L1089" s="4"/>
      <c r="M1089" s="4"/>
      <c r="N1089" s="4"/>
      <c r="O1089" s="2"/>
      <c r="P1089" s="2"/>
      <c r="Q1089" s="4"/>
      <c r="R1089" s="102"/>
      <c r="S1089" s="102"/>
      <c r="T1089" s="3"/>
      <c r="U1089" s="3"/>
      <c r="V1089" s="3"/>
      <c r="W1089" s="3"/>
      <c r="X1089" s="80" t="str">
        <f t="shared" si="152"/>
        <v/>
      </c>
      <c r="Y1089" s="80" t="str">
        <f t="shared" si="153"/>
        <v/>
      </c>
      <c r="Z1089" s="2"/>
      <c r="AA1089" s="77" t="str">
        <f t="shared" si="154"/>
        <v/>
      </c>
      <c r="AB1089" s="77" t="str">
        <f t="shared" si="158"/>
        <v/>
      </c>
      <c r="AC1089" s="77" t="str">
        <f>IFERROR(VLOOKUP(IF($P1089="","",MONTH($I1089)),List!$I:$J,2,0),"")</f>
        <v/>
      </c>
      <c r="AD1089" s="77" t="str">
        <f>IFERROR(VLOOKUP(F1089,List!$D:$E,2,0),"")</f>
        <v/>
      </c>
      <c r="AE1089" s="78">
        <f t="shared" si="159"/>
        <v>0</v>
      </c>
      <c r="AF1089" s="77" t="str">
        <f t="shared" si="155"/>
        <v/>
      </c>
      <c r="AG1089" s="77" t="str">
        <f t="shared" si="160"/>
        <v/>
      </c>
    </row>
    <row r="1090" spans="1:33" s="72" customFormat="1" ht="15.75" x14ac:dyDescent="0.2">
      <c r="A1090" s="67"/>
      <c r="B1090" s="76">
        <f>COUNTIF($F$6:$F1090,$F1090)</f>
        <v>0</v>
      </c>
      <c r="C1090" s="76" t="str">
        <f t="shared" si="156"/>
        <v>0</v>
      </c>
      <c r="D1090" s="76">
        <f>COUNTIF($H$6:$H1090,$H1090)</f>
        <v>0</v>
      </c>
      <c r="E1090" s="76" t="str">
        <f t="shared" si="157"/>
        <v>0</v>
      </c>
      <c r="F1090" s="2"/>
      <c r="G1090" s="22"/>
      <c r="H1090" s="2"/>
      <c r="I1090" s="3"/>
      <c r="J1090" s="2"/>
      <c r="K1090" s="2"/>
      <c r="L1090" s="4"/>
      <c r="M1090" s="4"/>
      <c r="N1090" s="4"/>
      <c r="O1090" s="2"/>
      <c r="P1090" s="2"/>
      <c r="Q1090" s="4"/>
      <c r="R1090" s="102"/>
      <c r="S1090" s="102"/>
      <c r="T1090" s="3"/>
      <c r="U1090" s="3"/>
      <c r="V1090" s="3"/>
      <c r="W1090" s="3"/>
      <c r="X1090" s="80" t="str">
        <f t="shared" si="152"/>
        <v/>
      </c>
      <c r="Y1090" s="80" t="str">
        <f t="shared" si="153"/>
        <v/>
      </c>
      <c r="Z1090" s="2"/>
      <c r="AA1090" s="77" t="str">
        <f t="shared" si="154"/>
        <v/>
      </c>
      <c r="AB1090" s="77" t="str">
        <f t="shared" si="158"/>
        <v/>
      </c>
      <c r="AC1090" s="77" t="str">
        <f>IFERROR(VLOOKUP(IF($P1090="","",MONTH($I1090)),List!$I:$J,2,0),"")</f>
        <v/>
      </c>
      <c r="AD1090" s="77" t="str">
        <f>IFERROR(VLOOKUP(F1090,List!$D:$E,2,0),"")</f>
        <v/>
      </c>
      <c r="AE1090" s="78">
        <f t="shared" si="159"/>
        <v>0</v>
      </c>
      <c r="AF1090" s="77" t="str">
        <f t="shared" si="155"/>
        <v/>
      </c>
      <c r="AG1090" s="77" t="str">
        <f t="shared" si="160"/>
        <v/>
      </c>
    </row>
    <row r="1091" spans="1:33" s="72" customFormat="1" ht="15.75" x14ac:dyDescent="0.2">
      <c r="A1091" s="67"/>
      <c r="B1091" s="76">
        <f>COUNTIF($F$6:$F1091,$F1091)</f>
        <v>0</v>
      </c>
      <c r="C1091" s="76" t="str">
        <f t="shared" si="156"/>
        <v>0</v>
      </c>
      <c r="D1091" s="76">
        <f>COUNTIF($H$6:$H1091,$H1091)</f>
        <v>0</v>
      </c>
      <c r="E1091" s="76" t="str">
        <f t="shared" si="157"/>
        <v>0</v>
      </c>
      <c r="F1091" s="2"/>
      <c r="G1091" s="22"/>
      <c r="H1091" s="2"/>
      <c r="I1091" s="3"/>
      <c r="J1091" s="2"/>
      <c r="K1091" s="2"/>
      <c r="L1091" s="4"/>
      <c r="M1091" s="4"/>
      <c r="N1091" s="4"/>
      <c r="O1091" s="2"/>
      <c r="P1091" s="2"/>
      <c r="Q1091" s="4"/>
      <c r="R1091" s="102"/>
      <c r="S1091" s="102"/>
      <c r="T1091" s="3"/>
      <c r="U1091" s="3"/>
      <c r="V1091" s="3"/>
      <c r="W1091" s="3"/>
      <c r="X1091" s="80" t="str">
        <f t="shared" si="152"/>
        <v/>
      </c>
      <c r="Y1091" s="80" t="str">
        <f t="shared" si="153"/>
        <v/>
      </c>
      <c r="Z1091" s="2"/>
      <c r="AA1091" s="77" t="str">
        <f t="shared" si="154"/>
        <v/>
      </c>
      <c r="AB1091" s="77" t="str">
        <f t="shared" si="158"/>
        <v/>
      </c>
      <c r="AC1091" s="77" t="str">
        <f>IFERROR(VLOOKUP(IF($P1091="","",MONTH($I1091)),List!$I:$J,2,0),"")</f>
        <v/>
      </c>
      <c r="AD1091" s="77" t="str">
        <f>IFERROR(VLOOKUP(F1091,List!$D:$E,2,0),"")</f>
        <v/>
      </c>
      <c r="AE1091" s="78">
        <f t="shared" si="159"/>
        <v>0</v>
      </c>
      <c r="AF1091" s="77" t="str">
        <f t="shared" si="155"/>
        <v/>
      </c>
      <c r="AG1091" s="77" t="str">
        <f t="shared" si="160"/>
        <v/>
      </c>
    </row>
    <row r="1092" spans="1:33" s="72" customFormat="1" ht="15.75" x14ac:dyDescent="0.2">
      <c r="A1092" s="67"/>
      <c r="B1092" s="76">
        <f>COUNTIF($F$6:$F1092,$F1092)</f>
        <v>0</v>
      </c>
      <c r="C1092" s="76" t="str">
        <f t="shared" si="156"/>
        <v>0</v>
      </c>
      <c r="D1092" s="76">
        <f>COUNTIF($H$6:$H1092,$H1092)</f>
        <v>0</v>
      </c>
      <c r="E1092" s="76" t="str">
        <f t="shared" si="157"/>
        <v>0</v>
      </c>
      <c r="F1092" s="2"/>
      <c r="G1092" s="22"/>
      <c r="H1092" s="2"/>
      <c r="I1092" s="3"/>
      <c r="J1092" s="2"/>
      <c r="K1092" s="2"/>
      <c r="L1092" s="4"/>
      <c r="M1092" s="4"/>
      <c r="N1092" s="4"/>
      <c r="O1092" s="2"/>
      <c r="P1092" s="2"/>
      <c r="Q1092" s="4"/>
      <c r="R1092" s="102"/>
      <c r="S1092" s="102"/>
      <c r="T1092" s="3"/>
      <c r="U1092" s="3"/>
      <c r="V1092" s="3"/>
      <c r="W1092" s="3"/>
      <c r="X1092" s="80" t="str">
        <f t="shared" si="152"/>
        <v/>
      </c>
      <c r="Y1092" s="80" t="str">
        <f t="shared" si="153"/>
        <v/>
      </c>
      <c r="Z1092" s="2"/>
      <c r="AA1092" s="77" t="str">
        <f t="shared" si="154"/>
        <v/>
      </c>
      <c r="AB1092" s="77" t="str">
        <f t="shared" si="158"/>
        <v/>
      </c>
      <c r="AC1092" s="77" t="str">
        <f>IFERROR(VLOOKUP(IF($P1092="","",MONTH($I1092)),List!$I:$J,2,0),"")</f>
        <v/>
      </c>
      <c r="AD1092" s="77" t="str">
        <f>IFERROR(VLOOKUP(F1092,List!$D:$E,2,0),"")</f>
        <v/>
      </c>
      <c r="AE1092" s="78">
        <f t="shared" si="159"/>
        <v>0</v>
      </c>
      <c r="AF1092" s="77" t="str">
        <f t="shared" si="155"/>
        <v/>
      </c>
      <c r="AG1092" s="77" t="str">
        <f t="shared" si="160"/>
        <v/>
      </c>
    </row>
    <row r="1093" spans="1:33" s="72" customFormat="1" ht="15.75" x14ac:dyDescent="0.2">
      <c r="A1093" s="67"/>
      <c r="B1093" s="76">
        <f>COUNTIF($F$6:$F1093,$F1093)</f>
        <v>0</v>
      </c>
      <c r="C1093" s="76" t="str">
        <f t="shared" si="156"/>
        <v>0</v>
      </c>
      <c r="D1093" s="76">
        <f>COUNTIF($H$6:$H1093,$H1093)</f>
        <v>0</v>
      </c>
      <c r="E1093" s="76" t="str">
        <f t="shared" si="157"/>
        <v>0</v>
      </c>
      <c r="F1093" s="2"/>
      <c r="G1093" s="22"/>
      <c r="H1093" s="2"/>
      <c r="I1093" s="3"/>
      <c r="J1093" s="2"/>
      <c r="K1093" s="2"/>
      <c r="L1093" s="4"/>
      <c r="M1093" s="4"/>
      <c r="N1093" s="4"/>
      <c r="O1093" s="2"/>
      <c r="P1093" s="2"/>
      <c r="Q1093" s="4"/>
      <c r="R1093" s="102"/>
      <c r="S1093" s="102"/>
      <c r="T1093" s="3"/>
      <c r="U1093" s="3"/>
      <c r="V1093" s="3"/>
      <c r="W1093" s="3"/>
      <c r="X1093" s="80" t="str">
        <f t="shared" si="152"/>
        <v/>
      </c>
      <c r="Y1093" s="80" t="str">
        <f t="shared" si="153"/>
        <v/>
      </c>
      <c r="Z1093" s="2"/>
      <c r="AA1093" s="77" t="str">
        <f t="shared" si="154"/>
        <v/>
      </c>
      <c r="AB1093" s="77" t="str">
        <f t="shared" si="158"/>
        <v/>
      </c>
      <c r="AC1093" s="77" t="str">
        <f>IFERROR(VLOOKUP(IF($P1093="","",MONTH($I1093)),List!$I:$J,2,0),"")</f>
        <v/>
      </c>
      <c r="AD1093" s="77" t="str">
        <f>IFERROR(VLOOKUP(F1093,List!$D:$E,2,0),"")</f>
        <v/>
      </c>
      <c r="AE1093" s="78">
        <f t="shared" si="159"/>
        <v>0</v>
      </c>
      <c r="AF1093" s="77" t="str">
        <f t="shared" si="155"/>
        <v/>
      </c>
      <c r="AG1093" s="77" t="str">
        <f t="shared" si="160"/>
        <v/>
      </c>
    </row>
    <row r="1094" spans="1:33" s="72" customFormat="1" ht="15.75" x14ac:dyDescent="0.2">
      <c r="A1094" s="67"/>
      <c r="B1094" s="76">
        <f>COUNTIF($F$6:$F1094,$F1094)</f>
        <v>0</v>
      </c>
      <c r="C1094" s="76" t="str">
        <f t="shared" si="156"/>
        <v>0</v>
      </c>
      <c r="D1094" s="76">
        <f>COUNTIF($H$6:$H1094,$H1094)</f>
        <v>0</v>
      </c>
      <c r="E1094" s="76" t="str">
        <f t="shared" si="157"/>
        <v>0</v>
      </c>
      <c r="F1094" s="2"/>
      <c r="G1094" s="22"/>
      <c r="H1094" s="2"/>
      <c r="I1094" s="3"/>
      <c r="J1094" s="2"/>
      <c r="K1094" s="2"/>
      <c r="L1094" s="4"/>
      <c r="M1094" s="4"/>
      <c r="N1094" s="4"/>
      <c r="O1094" s="2"/>
      <c r="P1094" s="2"/>
      <c r="Q1094" s="4"/>
      <c r="R1094" s="102"/>
      <c r="S1094" s="102"/>
      <c r="T1094" s="3"/>
      <c r="U1094" s="3"/>
      <c r="V1094" s="3"/>
      <c r="W1094" s="3"/>
      <c r="X1094" s="80" t="str">
        <f t="shared" ref="X1094:X1157" si="161">IF(W1094="","",IF(W1094&gt;0,"a",""))</f>
        <v/>
      </c>
      <c r="Y1094" s="80" t="str">
        <f t="shared" ref="Y1094:Y1157" si="162">IF(P1094="","",IF(W1094&gt;0,"","a"))</f>
        <v/>
      </c>
      <c r="Z1094" s="2"/>
      <c r="AA1094" s="77" t="str">
        <f t="shared" ref="AA1094:AA1157" si="163">IF($P1094="","",IF(COUNT($T1094:$W1094)=0,"Belum Ada Tanggal Target",IF(W1094&gt;0,"Close",IF(COUNTA($T1094:$V1094)=1,"Open (Progress)",IF(COUNTA($T1094:$V1094)=2,"Reschedule 1x",IF(COUNTA($T1094:$V1094)=3,"Reschedule 2x"))))))</f>
        <v/>
      </c>
      <c r="AB1094" s="77" t="str">
        <f t="shared" si="158"/>
        <v/>
      </c>
      <c r="AC1094" s="77" t="str">
        <f>IFERROR(VLOOKUP(IF($P1094="","",MONTH($I1094)),List!$I:$J,2,0),"")</f>
        <v/>
      </c>
      <c r="AD1094" s="77" t="str">
        <f>IFERROR(VLOOKUP(F1094,List!$D:$E,2,0),"")</f>
        <v/>
      </c>
      <c r="AE1094" s="78">
        <f t="shared" si="159"/>
        <v>0</v>
      </c>
      <c r="AF1094" s="77" t="str">
        <f t="shared" si="155"/>
        <v/>
      </c>
      <c r="AG1094" s="77" t="str">
        <f t="shared" si="160"/>
        <v/>
      </c>
    </row>
    <row r="1095" spans="1:33" s="72" customFormat="1" ht="15.75" x14ac:dyDescent="0.2">
      <c r="A1095" s="67"/>
      <c r="B1095" s="76">
        <f>COUNTIF($F$6:$F1095,$F1095)</f>
        <v>0</v>
      </c>
      <c r="C1095" s="76" t="str">
        <f t="shared" si="156"/>
        <v>0</v>
      </c>
      <c r="D1095" s="76">
        <f>COUNTIF($H$6:$H1095,$H1095)</f>
        <v>0</v>
      </c>
      <c r="E1095" s="76" t="str">
        <f t="shared" si="157"/>
        <v>0</v>
      </c>
      <c r="F1095" s="2"/>
      <c r="G1095" s="22"/>
      <c r="H1095" s="2"/>
      <c r="I1095" s="3"/>
      <c r="J1095" s="2"/>
      <c r="K1095" s="2"/>
      <c r="L1095" s="4"/>
      <c r="M1095" s="4"/>
      <c r="N1095" s="4"/>
      <c r="O1095" s="2"/>
      <c r="P1095" s="2"/>
      <c r="Q1095" s="4"/>
      <c r="R1095" s="102"/>
      <c r="S1095" s="102"/>
      <c r="T1095" s="3"/>
      <c r="U1095" s="3"/>
      <c r="V1095" s="3"/>
      <c r="W1095" s="3"/>
      <c r="X1095" s="80" t="str">
        <f t="shared" si="161"/>
        <v/>
      </c>
      <c r="Y1095" s="80" t="str">
        <f t="shared" si="162"/>
        <v/>
      </c>
      <c r="Z1095" s="2"/>
      <c r="AA1095" s="77" t="str">
        <f t="shared" si="163"/>
        <v/>
      </c>
      <c r="AB1095" s="77" t="str">
        <f t="shared" si="158"/>
        <v/>
      </c>
      <c r="AC1095" s="77" t="str">
        <f>IFERROR(VLOOKUP(IF($P1095="","",MONTH($I1095)),List!$I:$J,2,0),"")</f>
        <v/>
      </c>
      <c r="AD1095" s="77" t="str">
        <f>IFERROR(VLOOKUP(F1095,List!$D:$E,2,0),"")</f>
        <v/>
      </c>
      <c r="AE1095" s="78">
        <f t="shared" si="159"/>
        <v>0</v>
      </c>
      <c r="AF1095" s="77" t="str">
        <f t="shared" si="155"/>
        <v/>
      </c>
      <c r="AG1095" s="77" t="str">
        <f t="shared" si="160"/>
        <v/>
      </c>
    </row>
    <row r="1096" spans="1:33" s="72" customFormat="1" ht="15.75" x14ac:dyDescent="0.2">
      <c r="A1096" s="67"/>
      <c r="B1096" s="76">
        <f>COUNTIF($F$6:$F1096,$F1096)</f>
        <v>0</v>
      </c>
      <c r="C1096" s="76" t="str">
        <f t="shared" si="156"/>
        <v>0</v>
      </c>
      <c r="D1096" s="76">
        <f>COUNTIF($H$6:$H1096,$H1096)</f>
        <v>0</v>
      </c>
      <c r="E1096" s="76" t="str">
        <f t="shared" si="157"/>
        <v>0</v>
      </c>
      <c r="F1096" s="2"/>
      <c r="G1096" s="22"/>
      <c r="H1096" s="2"/>
      <c r="I1096" s="3"/>
      <c r="J1096" s="2"/>
      <c r="K1096" s="2"/>
      <c r="L1096" s="4"/>
      <c r="M1096" s="4"/>
      <c r="N1096" s="4"/>
      <c r="O1096" s="2"/>
      <c r="P1096" s="2"/>
      <c r="Q1096" s="4"/>
      <c r="R1096" s="102"/>
      <c r="S1096" s="102"/>
      <c r="T1096" s="3"/>
      <c r="U1096" s="3"/>
      <c r="V1096" s="3"/>
      <c r="W1096" s="3"/>
      <c r="X1096" s="80" t="str">
        <f t="shared" si="161"/>
        <v/>
      </c>
      <c r="Y1096" s="80" t="str">
        <f t="shared" si="162"/>
        <v/>
      </c>
      <c r="Z1096" s="2"/>
      <c r="AA1096" s="77" t="str">
        <f t="shared" si="163"/>
        <v/>
      </c>
      <c r="AB1096" s="77" t="str">
        <f t="shared" si="158"/>
        <v/>
      </c>
      <c r="AC1096" s="77" t="str">
        <f>IFERROR(VLOOKUP(IF($P1096="","",MONTH($I1096)),List!$I:$J,2,0),"")</f>
        <v/>
      </c>
      <c r="AD1096" s="77" t="str">
        <f>IFERROR(VLOOKUP(F1096,List!$D:$E,2,0),"")</f>
        <v/>
      </c>
      <c r="AE1096" s="78">
        <f t="shared" si="159"/>
        <v>0</v>
      </c>
      <c r="AF1096" s="77" t="str">
        <f t="shared" si="155"/>
        <v/>
      </c>
      <c r="AG1096" s="77" t="str">
        <f t="shared" si="160"/>
        <v/>
      </c>
    </row>
    <row r="1097" spans="1:33" s="72" customFormat="1" ht="15.75" x14ac:dyDescent="0.2">
      <c r="A1097" s="67"/>
      <c r="B1097" s="76">
        <f>COUNTIF($F$6:$F1097,$F1097)</f>
        <v>0</v>
      </c>
      <c r="C1097" s="76" t="str">
        <f t="shared" si="156"/>
        <v>0</v>
      </c>
      <c r="D1097" s="76">
        <f>COUNTIF($H$6:$H1097,$H1097)</f>
        <v>0</v>
      </c>
      <c r="E1097" s="76" t="str">
        <f t="shared" si="157"/>
        <v>0</v>
      </c>
      <c r="F1097" s="2"/>
      <c r="G1097" s="22"/>
      <c r="H1097" s="2"/>
      <c r="I1097" s="3"/>
      <c r="J1097" s="2"/>
      <c r="K1097" s="2"/>
      <c r="L1097" s="4"/>
      <c r="M1097" s="4"/>
      <c r="N1097" s="4"/>
      <c r="O1097" s="2"/>
      <c r="P1097" s="2"/>
      <c r="Q1097" s="4"/>
      <c r="R1097" s="102"/>
      <c r="S1097" s="102"/>
      <c r="T1097" s="3"/>
      <c r="U1097" s="3"/>
      <c r="V1097" s="3"/>
      <c r="W1097" s="3"/>
      <c r="X1097" s="80" t="str">
        <f t="shared" si="161"/>
        <v/>
      </c>
      <c r="Y1097" s="80" t="str">
        <f t="shared" si="162"/>
        <v/>
      </c>
      <c r="Z1097" s="2"/>
      <c r="AA1097" s="77" t="str">
        <f t="shared" si="163"/>
        <v/>
      </c>
      <c r="AB1097" s="77" t="str">
        <f t="shared" si="158"/>
        <v/>
      </c>
      <c r="AC1097" s="77" t="str">
        <f>IFERROR(VLOOKUP(IF($P1097="","",MONTH($I1097)),List!$I:$J,2,0),"")</f>
        <v/>
      </c>
      <c r="AD1097" s="77" t="str">
        <f>IFERROR(VLOOKUP(F1097,List!$D:$E,2,0),"")</f>
        <v/>
      </c>
      <c r="AE1097" s="78">
        <f t="shared" si="159"/>
        <v>0</v>
      </c>
      <c r="AF1097" s="77" t="str">
        <f t="shared" si="155"/>
        <v/>
      </c>
      <c r="AG1097" s="77" t="str">
        <f t="shared" si="160"/>
        <v/>
      </c>
    </row>
    <row r="1098" spans="1:33" s="72" customFormat="1" ht="15.75" x14ac:dyDescent="0.2">
      <c r="A1098" s="67"/>
      <c r="B1098" s="76">
        <f>COUNTIF($F$6:$F1098,$F1098)</f>
        <v>0</v>
      </c>
      <c r="C1098" s="76" t="str">
        <f t="shared" si="156"/>
        <v>0</v>
      </c>
      <c r="D1098" s="76">
        <f>COUNTIF($H$6:$H1098,$H1098)</f>
        <v>0</v>
      </c>
      <c r="E1098" s="76" t="str">
        <f t="shared" si="157"/>
        <v>0</v>
      </c>
      <c r="F1098" s="2"/>
      <c r="G1098" s="22"/>
      <c r="H1098" s="2"/>
      <c r="I1098" s="3"/>
      <c r="J1098" s="2"/>
      <c r="K1098" s="2"/>
      <c r="L1098" s="4"/>
      <c r="M1098" s="4"/>
      <c r="N1098" s="4"/>
      <c r="O1098" s="2"/>
      <c r="P1098" s="2"/>
      <c r="Q1098" s="4"/>
      <c r="R1098" s="102"/>
      <c r="S1098" s="102"/>
      <c r="T1098" s="3"/>
      <c r="U1098" s="3"/>
      <c r="V1098" s="3"/>
      <c r="W1098" s="3"/>
      <c r="X1098" s="80" t="str">
        <f t="shared" si="161"/>
        <v/>
      </c>
      <c r="Y1098" s="80" t="str">
        <f t="shared" si="162"/>
        <v/>
      </c>
      <c r="Z1098" s="2"/>
      <c r="AA1098" s="77" t="str">
        <f t="shared" si="163"/>
        <v/>
      </c>
      <c r="AB1098" s="77" t="str">
        <f t="shared" si="158"/>
        <v/>
      </c>
      <c r="AC1098" s="77" t="str">
        <f>IFERROR(VLOOKUP(IF($P1098="","",MONTH($I1098)),List!$I:$J,2,0),"")</f>
        <v/>
      </c>
      <c r="AD1098" s="77" t="str">
        <f>IFERROR(VLOOKUP(F1098,List!$D:$E,2,0),"")</f>
        <v/>
      </c>
      <c r="AE1098" s="78">
        <f t="shared" si="159"/>
        <v>0</v>
      </c>
      <c r="AF1098" s="77" t="str">
        <f t="shared" si="155"/>
        <v/>
      </c>
      <c r="AG1098" s="77" t="str">
        <f t="shared" si="160"/>
        <v/>
      </c>
    </row>
    <row r="1099" spans="1:33" s="72" customFormat="1" ht="15.75" x14ac:dyDescent="0.2">
      <c r="A1099" s="67"/>
      <c r="B1099" s="76">
        <f>COUNTIF($F$6:$F1099,$F1099)</f>
        <v>0</v>
      </c>
      <c r="C1099" s="76" t="str">
        <f t="shared" si="156"/>
        <v>0</v>
      </c>
      <c r="D1099" s="76">
        <f>COUNTIF($H$6:$H1099,$H1099)</f>
        <v>0</v>
      </c>
      <c r="E1099" s="76" t="str">
        <f t="shared" si="157"/>
        <v>0</v>
      </c>
      <c r="F1099" s="2"/>
      <c r="G1099" s="22"/>
      <c r="H1099" s="2"/>
      <c r="I1099" s="3"/>
      <c r="J1099" s="2"/>
      <c r="K1099" s="2"/>
      <c r="L1099" s="4"/>
      <c r="M1099" s="4"/>
      <c r="N1099" s="4"/>
      <c r="O1099" s="2"/>
      <c r="P1099" s="2"/>
      <c r="Q1099" s="4"/>
      <c r="R1099" s="102"/>
      <c r="S1099" s="102"/>
      <c r="T1099" s="3"/>
      <c r="U1099" s="3"/>
      <c r="V1099" s="3"/>
      <c r="W1099" s="3"/>
      <c r="X1099" s="80" t="str">
        <f t="shared" si="161"/>
        <v/>
      </c>
      <c r="Y1099" s="80" t="str">
        <f t="shared" si="162"/>
        <v/>
      </c>
      <c r="Z1099" s="2"/>
      <c r="AA1099" s="77" t="str">
        <f t="shared" si="163"/>
        <v/>
      </c>
      <c r="AB1099" s="77" t="str">
        <f t="shared" si="158"/>
        <v/>
      </c>
      <c r="AC1099" s="77" t="str">
        <f>IFERROR(VLOOKUP(IF($P1099="","",MONTH($I1099)),List!$I:$J,2,0),"")</f>
        <v/>
      </c>
      <c r="AD1099" s="77" t="str">
        <f>IFERROR(VLOOKUP(F1099,List!$D:$E,2,0),"")</f>
        <v/>
      </c>
      <c r="AE1099" s="78">
        <f t="shared" si="159"/>
        <v>0</v>
      </c>
      <c r="AF1099" s="77" t="str">
        <f t="shared" si="155"/>
        <v/>
      </c>
      <c r="AG1099" s="77" t="str">
        <f t="shared" si="160"/>
        <v/>
      </c>
    </row>
    <row r="1100" spans="1:33" s="72" customFormat="1" ht="15.75" x14ac:dyDescent="0.2">
      <c r="A1100" s="67"/>
      <c r="B1100" s="76">
        <f>COUNTIF($F$6:$F1100,$F1100)</f>
        <v>0</v>
      </c>
      <c r="C1100" s="76" t="str">
        <f t="shared" si="156"/>
        <v>0</v>
      </c>
      <c r="D1100" s="76">
        <f>COUNTIF($H$6:$H1100,$H1100)</f>
        <v>0</v>
      </c>
      <c r="E1100" s="76" t="str">
        <f t="shared" si="157"/>
        <v>0</v>
      </c>
      <c r="F1100" s="2"/>
      <c r="G1100" s="22"/>
      <c r="H1100" s="2"/>
      <c r="I1100" s="3"/>
      <c r="J1100" s="2"/>
      <c r="K1100" s="2"/>
      <c r="L1100" s="4"/>
      <c r="M1100" s="4"/>
      <c r="N1100" s="4"/>
      <c r="O1100" s="2"/>
      <c r="P1100" s="2"/>
      <c r="Q1100" s="4"/>
      <c r="R1100" s="102"/>
      <c r="S1100" s="102"/>
      <c r="T1100" s="3"/>
      <c r="U1100" s="3"/>
      <c r="V1100" s="3"/>
      <c r="W1100" s="3"/>
      <c r="X1100" s="80" t="str">
        <f t="shared" si="161"/>
        <v/>
      </c>
      <c r="Y1100" s="80" t="str">
        <f t="shared" si="162"/>
        <v/>
      </c>
      <c r="Z1100" s="2"/>
      <c r="AA1100" s="77" t="str">
        <f t="shared" si="163"/>
        <v/>
      </c>
      <c r="AB1100" s="77" t="str">
        <f t="shared" si="158"/>
        <v/>
      </c>
      <c r="AC1100" s="77" t="str">
        <f>IFERROR(VLOOKUP(IF($P1100="","",MONTH($I1100)),List!$I:$J,2,0),"")</f>
        <v/>
      </c>
      <c r="AD1100" s="77" t="str">
        <f>IFERROR(VLOOKUP(F1100,List!$D:$E,2,0),"")</f>
        <v/>
      </c>
      <c r="AE1100" s="78">
        <f t="shared" si="159"/>
        <v>0</v>
      </c>
      <c r="AF1100" s="77" t="str">
        <f t="shared" si="155"/>
        <v/>
      </c>
      <c r="AG1100" s="77" t="str">
        <f t="shared" si="160"/>
        <v/>
      </c>
    </row>
    <row r="1101" spans="1:33" s="72" customFormat="1" ht="15.75" x14ac:dyDescent="0.2">
      <c r="A1101" s="67"/>
      <c r="B1101" s="76">
        <f>COUNTIF($F$6:$F1101,$F1101)</f>
        <v>0</v>
      </c>
      <c r="C1101" s="76" t="str">
        <f t="shared" si="156"/>
        <v>0</v>
      </c>
      <c r="D1101" s="76">
        <f>COUNTIF($H$6:$H1101,$H1101)</f>
        <v>0</v>
      </c>
      <c r="E1101" s="76" t="str">
        <f t="shared" si="157"/>
        <v>0</v>
      </c>
      <c r="F1101" s="2"/>
      <c r="G1101" s="22"/>
      <c r="H1101" s="2"/>
      <c r="I1101" s="3"/>
      <c r="J1101" s="2"/>
      <c r="K1101" s="2"/>
      <c r="L1101" s="4"/>
      <c r="M1101" s="4"/>
      <c r="N1101" s="4"/>
      <c r="O1101" s="2"/>
      <c r="P1101" s="2"/>
      <c r="Q1101" s="4"/>
      <c r="R1101" s="102"/>
      <c r="S1101" s="102"/>
      <c r="T1101" s="3"/>
      <c r="U1101" s="3"/>
      <c r="V1101" s="3"/>
      <c r="W1101" s="3"/>
      <c r="X1101" s="80" t="str">
        <f t="shared" si="161"/>
        <v/>
      </c>
      <c r="Y1101" s="80" t="str">
        <f t="shared" si="162"/>
        <v/>
      </c>
      <c r="Z1101" s="2"/>
      <c r="AA1101" s="77" t="str">
        <f t="shared" si="163"/>
        <v/>
      </c>
      <c r="AB1101" s="77" t="str">
        <f t="shared" si="158"/>
        <v/>
      </c>
      <c r="AC1101" s="77" t="str">
        <f>IFERROR(VLOOKUP(IF($P1101="","",MONTH($I1101)),List!$I:$J,2,0),"")</f>
        <v/>
      </c>
      <c r="AD1101" s="77" t="str">
        <f>IFERROR(VLOOKUP(F1101,List!$D:$E,2,0),"")</f>
        <v/>
      </c>
      <c r="AE1101" s="78">
        <f t="shared" si="159"/>
        <v>0</v>
      </c>
      <c r="AF1101" s="77" t="str">
        <f t="shared" si="155"/>
        <v/>
      </c>
      <c r="AG1101" s="77" t="str">
        <f t="shared" si="160"/>
        <v/>
      </c>
    </row>
    <row r="1102" spans="1:33" s="72" customFormat="1" ht="15.75" x14ac:dyDescent="0.2">
      <c r="A1102" s="67"/>
      <c r="B1102" s="76">
        <f>COUNTIF($F$6:$F1102,$F1102)</f>
        <v>0</v>
      </c>
      <c r="C1102" s="76" t="str">
        <f t="shared" si="156"/>
        <v>0</v>
      </c>
      <c r="D1102" s="76">
        <f>COUNTIF($H$6:$H1102,$H1102)</f>
        <v>0</v>
      </c>
      <c r="E1102" s="76" t="str">
        <f t="shared" si="157"/>
        <v>0</v>
      </c>
      <c r="F1102" s="2"/>
      <c r="G1102" s="22"/>
      <c r="H1102" s="2"/>
      <c r="I1102" s="3"/>
      <c r="J1102" s="2"/>
      <c r="K1102" s="2"/>
      <c r="L1102" s="4"/>
      <c r="M1102" s="4"/>
      <c r="N1102" s="4"/>
      <c r="O1102" s="2"/>
      <c r="P1102" s="2"/>
      <c r="Q1102" s="4"/>
      <c r="R1102" s="102"/>
      <c r="S1102" s="102"/>
      <c r="T1102" s="3"/>
      <c r="U1102" s="3"/>
      <c r="V1102" s="3"/>
      <c r="W1102" s="3"/>
      <c r="X1102" s="80" t="str">
        <f t="shared" si="161"/>
        <v/>
      </c>
      <c r="Y1102" s="80" t="str">
        <f t="shared" si="162"/>
        <v/>
      </c>
      <c r="Z1102" s="2"/>
      <c r="AA1102" s="77" t="str">
        <f t="shared" si="163"/>
        <v/>
      </c>
      <c r="AB1102" s="77" t="str">
        <f t="shared" si="158"/>
        <v/>
      </c>
      <c r="AC1102" s="77" t="str">
        <f>IFERROR(VLOOKUP(IF($P1102="","",MONTH($I1102)),List!$I:$J,2,0),"")</f>
        <v/>
      </c>
      <c r="AD1102" s="77" t="str">
        <f>IFERROR(VLOOKUP(F1102,List!$D:$E,2,0),"")</f>
        <v/>
      </c>
      <c r="AE1102" s="78">
        <f t="shared" si="159"/>
        <v>0</v>
      </c>
      <c r="AF1102" s="77" t="str">
        <f t="shared" si="155"/>
        <v/>
      </c>
      <c r="AG1102" s="77" t="str">
        <f t="shared" si="160"/>
        <v/>
      </c>
    </row>
    <row r="1103" spans="1:33" s="72" customFormat="1" ht="15.75" x14ac:dyDescent="0.2">
      <c r="A1103" s="67"/>
      <c r="B1103" s="76">
        <f>COUNTIF($F$6:$F1103,$F1103)</f>
        <v>0</v>
      </c>
      <c r="C1103" s="76" t="str">
        <f t="shared" si="156"/>
        <v>0</v>
      </c>
      <c r="D1103" s="76">
        <f>COUNTIF($H$6:$H1103,$H1103)</f>
        <v>0</v>
      </c>
      <c r="E1103" s="76" t="str">
        <f t="shared" si="157"/>
        <v>0</v>
      </c>
      <c r="F1103" s="2"/>
      <c r="G1103" s="22"/>
      <c r="H1103" s="2"/>
      <c r="I1103" s="3"/>
      <c r="J1103" s="2"/>
      <c r="K1103" s="2"/>
      <c r="L1103" s="4"/>
      <c r="M1103" s="4"/>
      <c r="N1103" s="4"/>
      <c r="O1103" s="2"/>
      <c r="P1103" s="2"/>
      <c r="Q1103" s="4"/>
      <c r="R1103" s="102"/>
      <c r="S1103" s="102"/>
      <c r="T1103" s="3"/>
      <c r="U1103" s="3"/>
      <c r="V1103" s="3"/>
      <c r="W1103" s="3"/>
      <c r="X1103" s="80" t="str">
        <f t="shared" si="161"/>
        <v/>
      </c>
      <c r="Y1103" s="80" t="str">
        <f t="shared" si="162"/>
        <v/>
      </c>
      <c r="Z1103" s="2"/>
      <c r="AA1103" s="77" t="str">
        <f t="shared" si="163"/>
        <v/>
      </c>
      <c r="AB1103" s="77" t="str">
        <f t="shared" si="158"/>
        <v/>
      </c>
      <c r="AC1103" s="77" t="str">
        <f>IFERROR(VLOOKUP(IF($P1103="","",MONTH($I1103)),List!$I:$J,2,0),"")</f>
        <v/>
      </c>
      <c r="AD1103" s="77" t="str">
        <f>IFERROR(VLOOKUP(F1103,List!$D:$E,2,0),"")</f>
        <v/>
      </c>
      <c r="AE1103" s="78">
        <f t="shared" si="159"/>
        <v>0</v>
      </c>
      <c r="AF1103" s="77" t="str">
        <f t="shared" si="155"/>
        <v/>
      </c>
      <c r="AG1103" s="77" t="str">
        <f t="shared" si="160"/>
        <v/>
      </c>
    </row>
    <row r="1104" spans="1:33" s="72" customFormat="1" ht="15.75" x14ac:dyDescent="0.2">
      <c r="A1104" s="67"/>
      <c r="B1104" s="76">
        <f>COUNTIF($F$6:$F1104,$F1104)</f>
        <v>0</v>
      </c>
      <c r="C1104" s="76" t="str">
        <f t="shared" si="156"/>
        <v>0</v>
      </c>
      <c r="D1104" s="76">
        <f>COUNTIF($H$6:$H1104,$H1104)</f>
        <v>0</v>
      </c>
      <c r="E1104" s="76" t="str">
        <f t="shared" si="157"/>
        <v>0</v>
      </c>
      <c r="F1104" s="2"/>
      <c r="G1104" s="22"/>
      <c r="H1104" s="2"/>
      <c r="I1104" s="3"/>
      <c r="J1104" s="2"/>
      <c r="K1104" s="2"/>
      <c r="L1104" s="4"/>
      <c r="M1104" s="4"/>
      <c r="N1104" s="4"/>
      <c r="O1104" s="2"/>
      <c r="P1104" s="2"/>
      <c r="Q1104" s="4"/>
      <c r="R1104" s="102"/>
      <c r="S1104" s="102"/>
      <c r="T1104" s="3"/>
      <c r="U1104" s="3"/>
      <c r="V1104" s="3"/>
      <c r="W1104" s="3"/>
      <c r="X1104" s="80" t="str">
        <f t="shared" si="161"/>
        <v/>
      </c>
      <c r="Y1104" s="80" t="str">
        <f t="shared" si="162"/>
        <v/>
      </c>
      <c r="Z1104" s="2"/>
      <c r="AA1104" s="77" t="str">
        <f t="shared" si="163"/>
        <v/>
      </c>
      <c r="AB1104" s="77" t="str">
        <f t="shared" si="158"/>
        <v/>
      </c>
      <c r="AC1104" s="77" t="str">
        <f>IFERROR(VLOOKUP(IF($P1104="","",MONTH($I1104)),List!$I:$J,2,0),"")</f>
        <v/>
      </c>
      <c r="AD1104" s="77" t="str">
        <f>IFERROR(VLOOKUP(F1104,List!$D:$E,2,0),"")</f>
        <v/>
      </c>
      <c r="AE1104" s="78">
        <f t="shared" si="159"/>
        <v>0</v>
      </c>
      <c r="AF1104" s="77" t="str">
        <f t="shared" si="155"/>
        <v/>
      </c>
      <c r="AG1104" s="77" t="str">
        <f t="shared" si="160"/>
        <v/>
      </c>
    </row>
    <row r="1105" spans="1:33" s="72" customFormat="1" ht="15.75" x14ac:dyDescent="0.2">
      <c r="A1105" s="67"/>
      <c r="B1105" s="76">
        <f>COUNTIF($F$6:$F1105,$F1105)</f>
        <v>0</v>
      </c>
      <c r="C1105" s="76" t="str">
        <f t="shared" si="156"/>
        <v>0</v>
      </c>
      <c r="D1105" s="76">
        <f>COUNTIF($H$6:$H1105,$H1105)</f>
        <v>0</v>
      </c>
      <c r="E1105" s="76" t="str">
        <f t="shared" si="157"/>
        <v>0</v>
      </c>
      <c r="F1105" s="2"/>
      <c r="G1105" s="22"/>
      <c r="H1105" s="2"/>
      <c r="I1105" s="3"/>
      <c r="J1105" s="2"/>
      <c r="K1105" s="2"/>
      <c r="L1105" s="4"/>
      <c r="M1105" s="4"/>
      <c r="N1105" s="4"/>
      <c r="O1105" s="2"/>
      <c r="P1105" s="2"/>
      <c r="Q1105" s="4"/>
      <c r="R1105" s="102"/>
      <c r="S1105" s="102"/>
      <c r="T1105" s="3"/>
      <c r="U1105" s="3"/>
      <c r="V1105" s="3"/>
      <c r="W1105" s="3"/>
      <c r="X1105" s="80" t="str">
        <f t="shared" si="161"/>
        <v/>
      </c>
      <c r="Y1105" s="80" t="str">
        <f t="shared" si="162"/>
        <v/>
      </c>
      <c r="Z1105" s="2"/>
      <c r="AA1105" s="77" t="str">
        <f t="shared" si="163"/>
        <v/>
      </c>
      <c r="AB1105" s="77" t="str">
        <f t="shared" si="158"/>
        <v/>
      </c>
      <c r="AC1105" s="77" t="str">
        <f>IFERROR(VLOOKUP(IF($P1105="","",MONTH($I1105)),List!$I:$J,2,0),"")</f>
        <v/>
      </c>
      <c r="AD1105" s="77" t="str">
        <f>IFERROR(VLOOKUP(F1105,List!$D:$E,2,0),"")</f>
        <v/>
      </c>
      <c r="AE1105" s="78">
        <f t="shared" si="159"/>
        <v>0</v>
      </c>
      <c r="AF1105" s="77" t="str">
        <f t="shared" si="155"/>
        <v/>
      </c>
      <c r="AG1105" s="77" t="str">
        <f t="shared" si="160"/>
        <v/>
      </c>
    </row>
    <row r="1106" spans="1:33" s="72" customFormat="1" ht="15.75" x14ac:dyDescent="0.2">
      <c r="A1106" s="67"/>
      <c r="B1106" s="76">
        <f>COUNTIF($F$6:$F1106,$F1106)</f>
        <v>0</v>
      </c>
      <c r="C1106" s="76" t="str">
        <f t="shared" si="156"/>
        <v>0</v>
      </c>
      <c r="D1106" s="76">
        <f>COUNTIF($H$6:$H1106,$H1106)</f>
        <v>0</v>
      </c>
      <c r="E1106" s="76" t="str">
        <f t="shared" si="157"/>
        <v>0</v>
      </c>
      <c r="F1106" s="2"/>
      <c r="G1106" s="22"/>
      <c r="H1106" s="2"/>
      <c r="I1106" s="3"/>
      <c r="J1106" s="2"/>
      <c r="K1106" s="2"/>
      <c r="L1106" s="4"/>
      <c r="M1106" s="4"/>
      <c r="N1106" s="4"/>
      <c r="O1106" s="2"/>
      <c r="P1106" s="2"/>
      <c r="Q1106" s="4"/>
      <c r="R1106" s="102"/>
      <c r="S1106" s="102"/>
      <c r="T1106" s="3"/>
      <c r="U1106" s="3"/>
      <c r="V1106" s="3"/>
      <c r="W1106" s="3"/>
      <c r="X1106" s="80" t="str">
        <f t="shared" si="161"/>
        <v/>
      </c>
      <c r="Y1106" s="80" t="str">
        <f t="shared" si="162"/>
        <v/>
      </c>
      <c r="Z1106" s="2"/>
      <c r="AA1106" s="77" t="str">
        <f t="shared" si="163"/>
        <v/>
      </c>
      <c r="AB1106" s="77" t="str">
        <f t="shared" si="158"/>
        <v/>
      </c>
      <c r="AC1106" s="77" t="str">
        <f>IFERROR(VLOOKUP(IF($P1106="","",MONTH($I1106)),List!$I:$J,2,0),"")</f>
        <v/>
      </c>
      <c r="AD1106" s="77" t="str">
        <f>IFERROR(VLOOKUP(F1106,List!$D:$E,2,0),"")</f>
        <v/>
      </c>
      <c r="AE1106" s="78">
        <f t="shared" si="159"/>
        <v>0</v>
      </c>
      <c r="AF1106" s="77" t="str">
        <f t="shared" si="155"/>
        <v/>
      </c>
      <c r="AG1106" s="77" t="str">
        <f t="shared" si="160"/>
        <v/>
      </c>
    </row>
    <row r="1107" spans="1:33" s="72" customFormat="1" ht="15.75" x14ac:dyDescent="0.2">
      <c r="A1107" s="67"/>
      <c r="B1107" s="76">
        <f>COUNTIF($F$6:$F1107,$F1107)</f>
        <v>0</v>
      </c>
      <c r="C1107" s="76" t="str">
        <f t="shared" si="156"/>
        <v>0</v>
      </c>
      <c r="D1107" s="76">
        <f>COUNTIF($H$6:$H1107,$H1107)</f>
        <v>0</v>
      </c>
      <c r="E1107" s="76" t="str">
        <f t="shared" si="157"/>
        <v>0</v>
      </c>
      <c r="F1107" s="2"/>
      <c r="G1107" s="22"/>
      <c r="H1107" s="2"/>
      <c r="I1107" s="3"/>
      <c r="J1107" s="2"/>
      <c r="K1107" s="2"/>
      <c r="L1107" s="4"/>
      <c r="M1107" s="4"/>
      <c r="N1107" s="4"/>
      <c r="O1107" s="2"/>
      <c r="P1107" s="2"/>
      <c r="Q1107" s="4"/>
      <c r="R1107" s="102"/>
      <c r="S1107" s="102"/>
      <c r="T1107" s="3"/>
      <c r="U1107" s="3"/>
      <c r="V1107" s="3"/>
      <c r="W1107" s="3"/>
      <c r="X1107" s="80" t="str">
        <f t="shared" si="161"/>
        <v/>
      </c>
      <c r="Y1107" s="80" t="str">
        <f t="shared" si="162"/>
        <v/>
      </c>
      <c r="Z1107" s="2"/>
      <c r="AA1107" s="77" t="str">
        <f t="shared" si="163"/>
        <v/>
      </c>
      <c r="AB1107" s="77" t="str">
        <f t="shared" si="158"/>
        <v/>
      </c>
      <c r="AC1107" s="77" t="str">
        <f>IFERROR(VLOOKUP(IF($P1107="","",MONTH($I1107)),List!$I:$J,2,0),"")</f>
        <v/>
      </c>
      <c r="AD1107" s="77" t="str">
        <f>IFERROR(VLOOKUP(F1107,List!$D:$E,2,0),"")</f>
        <v/>
      </c>
      <c r="AE1107" s="78">
        <f t="shared" si="159"/>
        <v>0</v>
      </c>
      <c r="AF1107" s="77" t="str">
        <f t="shared" si="155"/>
        <v/>
      </c>
      <c r="AG1107" s="77" t="str">
        <f t="shared" si="160"/>
        <v/>
      </c>
    </row>
    <row r="1108" spans="1:33" s="72" customFormat="1" ht="15.75" x14ac:dyDescent="0.2">
      <c r="A1108" s="67"/>
      <c r="B1108" s="76">
        <f>COUNTIF($F$6:$F1108,$F1108)</f>
        <v>0</v>
      </c>
      <c r="C1108" s="76" t="str">
        <f t="shared" si="156"/>
        <v>0</v>
      </c>
      <c r="D1108" s="76">
        <f>COUNTIF($H$6:$H1108,$H1108)</f>
        <v>0</v>
      </c>
      <c r="E1108" s="76" t="str">
        <f t="shared" si="157"/>
        <v>0</v>
      </c>
      <c r="F1108" s="2"/>
      <c r="G1108" s="22"/>
      <c r="H1108" s="2"/>
      <c r="I1108" s="3"/>
      <c r="J1108" s="2"/>
      <c r="K1108" s="2"/>
      <c r="L1108" s="4"/>
      <c r="M1108" s="4"/>
      <c r="N1108" s="4"/>
      <c r="O1108" s="2"/>
      <c r="P1108" s="2"/>
      <c r="Q1108" s="4"/>
      <c r="R1108" s="102"/>
      <c r="S1108" s="102"/>
      <c r="T1108" s="3"/>
      <c r="U1108" s="3"/>
      <c r="V1108" s="3"/>
      <c r="W1108" s="3"/>
      <c r="X1108" s="80" t="str">
        <f t="shared" si="161"/>
        <v/>
      </c>
      <c r="Y1108" s="80" t="str">
        <f t="shared" si="162"/>
        <v/>
      </c>
      <c r="Z1108" s="2"/>
      <c r="AA1108" s="77" t="str">
        <f t="shared" si="163"/>
        <v/>
      </c>
      <c r="AB1108" s="77" t="str">
        <f t="shared" si="158"/>
        <v/>
      </c>
      <c r="AC1108" s="77" t="str">
        <f>IFERROR(VLOOKUP(IF($P1108="","",MONTH($I1108)),List!$I:$J,2,0),"")</f>
        <v/>
      </c>
      <c r="AD1108" s="77" t="str">
        <f>IFERROR(VLOOKUP(F1108,List!$D:$E,2,0),"")</f>
        <v/>
      </c>
      <c r="AE1108" s="78">
        <f t="shared" si="159"/>
        <v>0</v>
      </c>
      <c r="AF1108" s="77" t="str">
        <f t="shared" si="155"/>
        <v/>
      </c>
      <c r="AG1108" s="77" t="str">
        <f t="shared" si="160"/>
        <v/>
      </c>
    </row>
    <row r="1109" spans="1:33" s="72" customFormat="1" ht="15.75" x14ac:dyDescent="0.2">
      <c r="A1109" s="67"/>
      <c r="B1109" s="76">
        <f>COUNTIF($F$6:$F1109,$F1109)</f>
        <v>0</v>
      </c>
      <c r="C1109" s="76" t="str">
        <f t="shared" si="156"/>
        <v>0</v>
      </c>
      <c r="D1109" s="76">
        <f>COUNTIF($H$6:$H1109,$H1109)</f>
        <v>0</v>
      </c>
      <c r="E1109" s="76" t="str">
        <f t="shared" si="157"/>
        <v>0</v>
      </c>
      <c r="F1109" s="2"/>
      <c r="G1109" s="22"/>
      <c r="H1109" s="2"/>
      <c r="I1109" s="3"/>
      <c r="J1109" s="2"/>
      <c r="K1109" s="2"/>
      <c r="L1109" s="4"/>
      <c r="M1109" s="4"/>
      <c r="N1109" s="4"/>
      <c r="O1109" s="2"/>
      <c r="P1109" s="2"/>
      <c r="Q1109" s="4"/>
      <c r="R1109" s="102"/>
      <c r="S1109" s="102"/>
      <c r="T1109" s="3"/>
      <c r="U1109" s="3"/>
      <c r="V1109" s="3"/>
      <c r="W1109" s="3"/>
      <c r="X1109" s="80" t="str">
        <f t="shared" si="161"/>
        <v/>
      </c>
      <c r="Y1109" s="80" t="str">
        <f t="shared" si="162"/>
        <v/>
      </c>
      <c r="Z1109" s="2"/>
      <c r="AA1109" s="77" t="str">
        <f t="shared" si="163"/>
        <v/>
      </c>
      <c r="AB1109" s="77" t="str">
        <f t="shared" si="158"/>
        <v/>
      </c>
      <c r="AC1109" s="77" t="str">
        <f>IFERROR(VLOOKUP(IF($P1109="","",MONTH($I1109)),List!$I:$J,2,0),"")</f>
        <v/>
      </c>
      <c r="AD1109" s="77" t="str">
        <f>IFERROR(VLOOKUP(F1109,List!$D:$E,2,0),"")</f>
        <v/>
      </c>
      <c r="AE1109" s="78">
        <f t="shared" si="159"/>
        <v>0</v>
      </c>
      <c r="AF1109" s="77" t="str">
        <f t="shared" si="155"/>
        <v/>
      </c>
      <c r="AG1109" s="77" t="str">
        <f t="shared" si="160"/>
        <v/>
      </c>
    </row>
    <row r="1110" spans="1:33" s="72" customFormat="1" ht="15.75" x14ac:dyDescent="0.2">
      <c r="A1110" s="67"/>
      <c r="B1110" s="76">
        <f>COUNTIF($F$6:$F1110,$F1110)</f>
        <v>0</v>
      </c>
      <c r="C1110" s="76" t="str">
        <f t="shared" si="156"/>
        <v>0</v>
      </c>
      <c r="D1110" s="76">
        <f>COUNTIF($H$6:$H1110,$H1110)</f>
        <v>0</v>
      </c>
      <c r="E1110" s="76" t="str">
        <f t="shared" si="157"/>
        <v>0</v>
      </c>
      <c r="F1110" s="2"/>
      <c r="G1110" s="22"/>
      <c r="H1110" s="2"/>
      <c r="I1110" s="3"/>
      <c r="J1110" s="2"/>
      <c r="K1110" s="2"/>
      <c r="L1110" s="4"/>
      <c r="M1110" s="4"/>
      <c r="N1110" s="4"/>
      <c r="O1110" s="2"/>
      <c r="P1110" s="2"/>
      <c r="Q1110" s="4"/>
      <c r="R1110" s="102"/>
      <c r="S1110" s="102"/>
      <c r="T1110" s="3"/>
      <c r="U1110" s="3"/>
      <c r="V1110" s="3"/>
      <c r="W1110" s="3"/>
      <c r="X1110" s="80" t="str">
        <f t="shared" si="161"/>
        <v/>
      </c>
      <c r="Y1110" s="80" t="str">
        <f t="shared" si="162"/>
        <v/>
      </c>
      <c r="Z1110" s="2"/>
      <c r="AA1110" s="77" t="str">
        <f t="shared" si="163"/>
        <v/>
      </c>
      <c r="AB1110" s="77" t="str">
        <f t="shared" si="158"/>
        <v/>
      </c>
      <c r="AC1110" s="77" t="str">
        <f>IFERROR(VLOOKUP(IF($P1110="","",MONTH($I1110)),List!$I:$J,2,0),"")</f>
        <v/>
      </c>
      <c r="AD1110" s="77" t="str">
        <f>IFERROR(VLOOKUP(F1110,List!$D:$E,2,0),"")</f>
        <v/>
      </c>
      <c r="AE1110" s="78">
        <f t="shared" si="159"/>
        <v>0</v>
      </c>
      <c r="AF1110" s="77" t="str">
        <f t="shared" si="155"/>
        <v/>
      </c>
      <c r="AG1110" s="77" t="str">
        <f t="shared" si="160"/>
        <v/>
      </c>
    </row>
    <row r="1111" spans="1:33" s="72" customFormat="1" ht="15.75" x14ac:dyDescent="0.2">
      <c r="A1111" s="67"/>
      <c r="B1111" s="76">
        <f>COUNTIF($F$6:$F1111,$F1111)</f>
        <v>0</v>
      </c>
      <c r="C1111" s="76" t="str">
        <f t="shared" si="156"/>
        <v>0</v>
      </c>
      <c r="D1111" s="76">
        <f>COUNTIF($H$6:$H1111,$H1111)</f>
        <v>0</v>
      </c>
      <c r="E1111" s="76" t="str">
        <f t="shared" si="157"/>
        <v>0</v>
      </c>
      <c r="F1111" s="2"/>
      <c r="G1111" s="22"/>
      <c r="H1111" s="2"/>
      <c r="I1111" s="3"/>
      <c r="J1111" s="2"/>
      <c r="K1111" s="2"/>
      <c r="L1111" s="4"/>
      <c r="M1111" s="4"/>
      <c r="N1111" s="4"/>
      <c r="O1111" s="2"/>
      <c r="P1111" s="2"/>
      <c r="Q1111" s="4"/>
      <c r="R1111" s="102"/>
      <c r="S1111" s="102"/>
      <c r="T1111" s="3"/>
      <c r="U1111" s="3"/>
      <c r="V1111" s="3"/>
      <c r="W1111" s="3"/>
      <c r="X1111" s="80" t="str">
        <f t="shared" si="161"/>
        <v/>
      </c>
      <c r="Y1111" s="80" t="str">
        <f t="shared" si="162"/>
        <v/>
      </c>
      <c r="Z1111" s="2"/>
      <c r="AA1111" s="77" t="str">
        <f t="shared" si="163"/>
        <v/>
      </c>
      <c r="AB1111" s="77" t="str">
        <f t="shared" si="158"/>
        <v/>
      </c>
      <c r="AC1111" s="77" t="str">
        <f>IFERROR(VLOOKUP(IF($P1111="","",MONTH($I1111)),List!$I:$J,2,0),"")</f>
        <v/>
      </c>
      <c r="AD1111" s="77" t="str">
        <f>IFERROR(VLOOKUP(F1111,List!$D:$E,2,0),"")</f>
        <v/>
      </c>
      <c r="AE1111" s="78">
        <f t="shared" si="159"/>
        <v>0</v>
      </c>
      <c r="AF1111" s="77" t="str">
        <f t="shared" si="155"/>
        <v/>
      </c>
      <c r="AG1111" s="77" t="str">
        <f t="shared" si="160"/>
        <v/>
      </c>
    </row>
    <row r="1112" spans="1:33" s="72" customFormat="1" ht="15.75" x14ac:dyDescent="0.2">
      <c r="A1112" s="67"/>
      <c r="B1112" s="76">
        <f>COUNTIF($F$6:$F1112,$F1112)</f>
        <v>0</v>
      </c>
      <c r="C1112" s="76" t="str">
        <f t="shared" si="156"/>
        <v>0</v>
      </c>
      <c r="D1112" s="76">
        <f>COUNTIF($H$6:$H1112,$H1112)</f>
        <v>0</v>
      </c>
      <c r="E1112" s="76" t="str">
        <f t="shared" si="157"/>
        <v>0</v>
      </c>
      <c r="F1112" s="2"/>
      <c r="G1112" s="22"/>
      <c r="H1112" s="2"/>
      <c r="I1112" s="3"/>
      <c r="J1112" s="2"/>
      <c r="K1112" s="2"/>
      <c r="L1112" s="4"/>
      <c r="M1112" s="4"/>
      <c r="N1112" s="4"/>
      <c r="O1112" s="2"/>
      <c r="P1112" s="2"/>
      <c r="Q1112" s="4"/>
      <c r="R1112" s="102"/>
      <c r="S1112" s="102"/>
      <c r="T1112" s="3"/>
      <c r="U1112" s="3"/>
      <c r="V1112" s="3"/>
      <c r="W1112" s="3"/>
      <c r="X1112" s="80" t="str">
        <f t="shared" si="161"/>
        <v/>
      </c>
      <c r="Y1112" s="80" t="str">
        <f t="shared" si="162"/>
        <v/>
      </c>
      <c r="Z1112" s="2"/>
      <c r="AA1112" s="77" t="str">
        <f t="shared" si="163"/>
        <v/>
      </c>
      <c r="AB1112" s="77" t="str">
        <f t="shared" si="158"/>
        <v/>
      </c>
      <c r="AC1112" s="77" t="str">
        <f>IFERROR(VLOOKUP(IF($P1112="","",MONTH($I1112)),List!$I:$J,2,0),"")</f>
        <v/>
      </c>
      <c r="AD1112" s="77" t="str">
        <f>IFERROR(VLOOKUP(F1112,List!$D:$E,2,0),"")</f>
        <v/>
      </c>
      <c r="AE1112" s="78">
        <f t="shared" si="159"/>
        <v>0</v>
      </c>
      <c r="AF1112" s="77" t="str">
        <f t="shared" si="155"/>
        <v/>
      </c>
      <c r="AG1112" s="77" t="str">
        <f t="shared" si="160"/>
        <v/>
      </c>
    </row>
    <row r="1113" spans="1:33" s="72" customFormat="1" ht="15.75" x14ac:dyDescent="0.2">
      <c r="A1113" s="67"/>
      <c r="B1113" s="76">
        <f>COUNTIF($F$6:$F1113,$F1113)</f>
        <v>0</v>
      </c>
      <c r="C1113" s="76" t="str">
        <f t="shared" si="156"/>
        <v>0</v>
      </c>
      <c r="D1113" s="76">
        <f>COUNTIF($H$6:$H1113,$H1113)</f>
        <v>0</v>
      </c>
      <c r="E1113" s="76" t="str">
        <f t="shared" si="157"/>
        <v>0</v>
      </c>
      <c r="F1113" s="2"/>
      <c r="G1113" s="22"/>
      <c r="H1113" s="2"/>
      <c r="I1113" s="3"/>
      <c r="J1113" s="2"/>
      <c r="K1113" s="2"/>
      <c r="L1113" s="4"/>
      <c r="M1113" s="4"/>
      <c r="N1113" s="4"/>
      <c r="O1113" s="2"/>
      <c r="P1113" s="2"/>
      <c r="Q1113" s="4"/>
      <c r="R1113" s="102"/>
      <c r="S1113" s="102"/>
      <c r="T1113" s="3"/>
      <c r="U1113" s="3"/>
      <c r="V1113" s="3"/>
      <c r="W1113" s="3"/>
      <c r="X1113" s="80" t="str">
        <f t="shared" si="161"/>
        <v/>
      </c>
      <c r="Y1113" s="80" t="str">
        <f t="shared" si="162"/>
        <v/>
      </c>
      <c r="Z1113" s="2"/>
      <c r="AA1113" s="77" t="str">
        <f t="shared" si="163"/>
        <v/>
      </c>
      <c r="AB1113" s="77" t="str">
        <f t="shared" si="158"/>
        <v/>
      </c>
      <c r="AC1113" s="77" t="str">
        <f>IFERROR(VLOOKUP(IF($P1113="","",MONTH($I1113)),List!$I:$J,2,0),"")</f>
        <v/>
      </c>
      <c r="AD1113" s="77" t="str">
        <f>IFERROR(VLOOKUP(F1113,List!$D:$E,2,0),"")</f>
        <v/>
      </c>
      <c r="AE1113" s="78">
        <f t="shared" si="159"/>
        <v>0</v>
      </c>
      <c r="AF1113" s="77" t="str">
        <f t="shared" si="155"/>
        <v/>
      </c>
      <c r="AG1113" s="77" t="str">
        <f t="shared" si="160"/>
        <v/>
      </c>
    </row>
    <row r="1114" spans="1:33" s="72" customFormat="1" ht="15.75" x14ac:dyDescent="0.2">
      <c r="A1114" s="67"/>
      <c r="B1114" s="76">
        <f>COUNTIF($F$6:$F1114,$F1114)</f>
        <v>0</v>
      </c>
      <c r="C1114" s="76" t="str">
        <f t="shared" si="156"/>
        <v>0</v>
      </c>
      <c r="D1114" s="76">
        <f>COUNTIF($H$6:$H1114,$H1114)</f>
        <v>0</v>
      </c>
      <c r="E1114" s="76" t="str">
        <f t="shared" si="157"/>
        <v>0</v>
      </c>
      <c r="F1114" s="2"/>
      <c r="G1114" s="22"/>
      <c r="H1114" s="2"/>
      <c r="I1114" s="3"/>
      <c r="J1114" s="2"/>
      <c r="K1114" s="2"/>
      <c r="L1114" s="4"/>
      <c r="M1114" s="4"/>
      <c r="N1114" s="4"/>
      <c r="O1114" s="2"/>
      <c r="P1114" s="2"/>
      <c r="Q1114" s="4"/>
      <c r="R1114" s="102"/>
      <c r="S1114" s="102"/>
      <c r="T1114" s="3"/>
      <c r="U1114" s="3"/>
      <c r="V1114" s="3"/>
      <c r="W1114" s="3"/>
      <c r="X1114" s="80" t="str">
        <f t="shared" si="161"/>
        <v/>
      </c>
      <c r="Y1114" s="80" t="str">
        <f t="shared" si="162"/>
        <v/>
      </c>
      <c r="Z1114" s="2"/>
      <c r="AA1114" s="77" t="str">
        <f t="shared" si="163"/>
        <v/>
      </c>
      <c r="AB1114" s="77" t="str">
        <f t="shared" si="158"/>
        <v/>
      </c>
      <c r="AC1114" s="77" t="str">
        <f>IFERROR(VLOOKUP(IF($P1114="","",MONTH($I1114)),List!$I:$J,2,0),"")</f>
        <v/>
      </c>
      <c r="AD1114" s="77" t="str">
        <f>IFERROR(VLOOKUP(F1114,List!$D:$E,2,0),"")</f>
        <v/>
      </c>
      <c r="AE1114" s="78">
        <f t="shared" si="159"/>
        <v>0</v>
      </c>
      <c r="AF1114" s="77" t="str">
        <f t="shared" si="155"/>
        <v/>
      </c>
      <c r="AG1114" s="77" t="str">
        <f t="shared" si="160"/>
        <v/>
      </c>
    </row>
    <row r="1115" spans="1:33" s="72" customFormat="1" ht="15.75" x14ac:dyDescent="0.2">
      <c r="A1115" s="67"/>
      <c r="B1115" s="76">
        <f>COUNTIF($F$6:$F1115,$F1115)</f>
        <v>0</v>
      </c>
      <c r="C1115" s="76" t="str">
        <f t="shared" si="156"/>
        <v>0</v>
      </c>
      <c r="D1115" s="76">
        <f>COUNTIF($H$6:$H1115,$H1115)</f>
        <v>0</v>
      </c>
      <c r="E1115" s="76" t="str">
        <f t="shared" si="157"/>
        <v>0</v>
      </c>
      <c r="F1115" s="2"/>
      <c r="G1115" s="22"/>
      <c r="H1115" s="2"/>
      <c r="I1115" s="3"/>
      <c r="J1115" s="2"/>
      <c r="K1115" s="2"/>
      <c r="L1115" s="4"/>
      <c r="M1115" s="4"/>
      <c r="N1115" s="4"/>
      <c r="O1115" s="2"/>
      <c r="P1115" s="2"/>
      <c r="Q1115" s="4"/>
      <c r="R1115" s="102"/>
      <c r="S1115" s="102"/>
      <c r="T1115" s="3"/>
      <c r="U1115" s="3"/>
      <c r="V1115" s="3"/>
      <c r="W1115" s="3"/>
      <c r="X1115" s="80" t="str">
        <f t="shared" si="161"/>
        <v/>
      </c>
      <c r="Y1115" s="80" t="str">
        <f t="shared" si="162"/>
        <v/>
      </c>
      <c r="Z1115" s="2"/>
      <c r="AA1115" s="77" t="str">
        <f t="shared" si="163"/>
        <v/>
      </c>
      <c r="AB1115" s="77" t="str">
        <f t="shared" si="158"/>
        <v/>
      </c>
      <c r="AC1115" s="77" t="str">
        <f>IFERROR(VLOOKUP(IF($P1115="","",MONTH($I1115)),List!$I:$J,2,0),"")</f>
        <v/>
      </c>
      <c r="AD1115" s="77" t="str">
        <f>IFERROR(VLOOKUP(F1115,List!$D:$E,2,0),"")</f>
        <v/>
      </c>
      <c r="AE1115" s="78">
        <f t="shared" si="159"/>
        <v>0</v>
      </c>
      <c r="AF1115" s="77" t="str">
        <f t="shared" si="155"/>
        <v/>
      </c>
      <c r="AG1115" s="77" t="str">
        <f t="shared" si="160"/>
        <v/>
      </c>
    </row>
    <row r="1116" spans="1:33" s="72" customFormat="1" ht="15.75" x14ac:dyDescent="0.2">
      <c r="A1116" s="67"/>
      <c r="B1116" s="76">
        <f>COUNTIF($F$6:$F1116,$F1116)</f>
        <v>0</v>
      </c>
      <c r="C1116" s="76" t="str">
        <f t="shared" si="156"/>
        <v>0</v>
      </c>
      <c r="D1116" s="76">
        <f>COUNTIF($H$6:$H1116,$H1116)</f>
        <v>0</v>
      </c>
      <c r="E1116" s="76" t="str">
        <f t="shared" si="157"/>
        <v>0</v>
      </c>
      <c r="F1116" s="2"/>
      <c r="G1116" s="22"/>
      <c r="H1116" s="2"/>
      <c r="I1116" s="3"/>
      <c r="J1116" s="2"/>
      <c r="K1116" s="2"/>
      <c r="L1116" s="4"/>
      <c r="M1116" s="4"/>
      <c r="N1116" s="4"/>
      <c r="O1116" s="2"/>
      <c r="P1116" s="2"/>
      <c r="Q1116" s="4"/>
      <c r="R1116" s="102"/>
      <c r="S1116" s="102"/>
      <c r="T1116" s="3"/>
      <c r="U1116" s="3"/>
      <c r="V1116" s="3"/>
      <c r="W1116" s="3"/>
      <c r="X1116" s="80" t="str">
        <f t="shared" si="161"/>
        <v/>
      </c>
      <c r="Y1116" s="80" t="str">
        <f t="shared" si="162"/>
        <v/>
      </c>
      <c r="Z1116" s="2"/>
      <c r="AA1116" s="77" t="str">
        <f t="shared" si="163"/>
        <v/>
      </c>
      <c r="AB1116" s="77" t="str">
        <f t="shared" si="158"/>
        <v/>
      </c>
      <c r="AC1116" s="77" t="str">
        <f>IFERROR(VLOOKUP(IF($P1116="","",MONTH($I1116)),List!$I:$J,2,0),"")</f>
        <v/>
      </c>
      <c r="AD1116" s="77" t="str">
        <f>IFERROR(VLOOKUP(F1116,List!$D:$E,2,0),"")</f>
        <v/>
      </c>
      <c r="AE1116" s="78">
        <f t="shared" si="159"/>
        <v>0</v>
      </c>
      <c r="AF1116" s="77" t="str">
        <f t="shared" si="155"/>
        <v/>
      </c>
      <c r="AG1116" s="77" t="str">
        <f t="shared" si="160"/>
        <v/>
      </c>
    </row>
    <row r="1117" spans="1:33" s="72" customFormat="1" ht="15.75" x14ac:dyDescent="0.2">
      <c r="A1117" s="67"/>
      <c r="B1117" s="76">
        <f>COUNTIF($F$6:$F1117,$F1117)</f>
        <v>0</v>
      </c>
      <c r="C1117" s="76" t="str">
        <f t="shared" si="156"/>
        <v>0</v>
      </c>
      <c r="D1117" s="76">
        <f>COUNTIF($H$6:$H1117,$H1117)</f>
        <v>0</v>
      </c>
      <c r="E1117" s="76" t="str">
        <f t="shared" si="157"/>
        <v>0</v>
      </c>
      <c r="F1117" s="2"/>
      <c r="G1117" s="22"/>
      <c r="H1117" s="2"/>
      <c r="I1117" s="3"/>
      <c r="J1117" s="2"/>
      <c r="K1117" s="2"/>
      <c r="L1117" s="4"/>
      <c r="M1117" s="4"/>
      <c r="N1117" s="4"/>
      <c r="O1117" s="2"/>
      <c r="P1117" s="2"/>
      <c r="Q1117" s="4"/>
      <c r="R1117" s="102"/>
      <c r="S1117" s="102"/>
      <c r="T1117" s="3"/>
      <c r="U1117" s="3"/>
      <c r="V1117" s="3"/>
      <c r="W1117" s="3"/>
      <c r="X1117" s="80" t="str">
        <f t="shared" si="161"/>
        <v/>
      </c>
      <c r="Y1117" s="80" t="str">
        <f t="shared" si="162"/>
        <v/>
      </c>
      <c r="Z1117" s="2"/>
      <c r="AA1117" s="77" t="str">
        <f t="shared" si="163"/>
        <v/>
      </c>
      <c r="AB1117" s="77" t="str">
        <f t="shared" si="158"/>
        <v/>
      </c>
      <c r="AC1117" s="77" t="str">
        <f>IFERROR(VLOOKUP(IF($P1117="","",MONTH($I1117)),List!$I:$J,2,0),"")</f>
        <v/>
      </c>
      <c r="AD1117" s="77" t="str">
        <f>IFERROR(VLOOKUP(F1117,List!$D:$E,2,0),"")</f>
        <v/>
      </c>
      <c r="AE1117" s="78">
        <f t="shared" si="159"/>
        <v>0</v>
      </c>
      <c r="AF1117" s="77" t="str">
        <f t="shared" si="155"/>
        <v/>
      </c>
      <c r="AG1117" s="77" t="str">
        <f t="shared" si="160"/>
        <v/>
      </c>
    </row>
    <row r="1118" spans="1:33" s="72" customFormat="1" ht="15.75" x14ac:dyDescent="0.2">
      <c r="A1118" s="67"/>
      <c r="B1118" s="76">
        <f>COUNTIF($F$6:$F1118,$F1118)</f>
        <v>0</v>
      </c>
      <c r="C1118" s="76" t="str">
        <f t="shared" si="156"/>
        <v>0</v>
      </c>
      <c r="D1118" s="76">
        <f>COUNTIF($H$6:$H1118,$H1118)</f>
        <v>0</v>
      </c>
      <c r="E1118" s="76" t="str">
        <f t="shared" si="157"/>
        <v>0</v>
      </c>
      <c r="F1118" s="2"/>
      <c r="G1118" s="22"/>
      <c r="H1118" s="2"/>
      <c r="I1118" s="3"/>
      <c r="J1118" s="2"/>
      <c r="K1118" s="2"/>
      <c r="L1118" s="4"/>
      <c r="M1118" s="4"/>
      <c r="N1118" s="4"/>
      <c r="O1118" s="2"/>
      <c r="P1118" s="2"/>
      <c r="Q1118" s="4"/>
      <c r="R1118" s="102"/>
      <c r="S1118" s="102"/>
      <c r="T1118" s="3"/>
      <c r="U1118" s="3"/>
      <c r="V1118" s="3"/>
      <c r="W1118" s="3"/>
      <c r="X1118" s="80" t="str">
        <f t="shared" si="161"/>
        <v/>
      </c>
      <c r="Y1118" s="80" t="str">
        <f t="shared" si="162"/>
        <v/>
      </c>
      <c r="Z1118" s="2"/>
      <c r="AA1118" s="77" t="str">
        <f t="shared" si="163"/>
        <v/>
      </c>
      <c r="AB1118" s="77" t="str">
        <f t="shared" si="158"/>
        <v/>
      </c>
      <c r="AC1118" s="77" t="str">
        <f>IFERROR(VLOOKUP(IF($P1118="","",MONTH($I1118)),List!$I:$J,2,0),"")</f>
        <v/>
      </c>
      <c r="AD1118" s="77" t="str">
        <f>IFERROR(VLOOKUP(F1118,List!$D:$E,2,0),"")</f>
        <v/>
      </c>
      <c r="AE1118" s="78">
        <f t="shared" si="159"/>
        <v>0</v>
      </c>
      <c r="AF1118" s="77" t="str">
        <f t="shared" si="155"/>
        <v/>
      </c>
      <c r="AG1118" s="77" t="str">
        <f t="shared" si="160"/>
        <v/>
      </c>
    </row>
    <row r="1119" spans="1:33" s="72" customFormat="1" ht="15.75" x14ac:dyDescent="0.2">
      <c r="A1119" s="67"/>
      <c r="B1119" s="76">
        <f>COUNTIF($F$6:$F1119,$F1119)</f>
        <v>0</v>
      </c>
      <c r="C1119" s="76" t="str">
        <f t="shared" si="156"/>
        <v>0</v>
      </c>
      <c r="D1119" s="76">
        <f>COUNTIF($H$6:$H1119,$H1119)</f>
        <v>0</v>
      </c>
      <c r="E1119" s="76" t="str">
        <f t="shared" si="157"/>
        <v>0</v>
      </c>
      <c r="F1119" s="2"/>
      <c r="G1119" s="22"/>
      <c r="H1119" s="2"/>
      <c r="I1119" s="3"/>
      <c r="J1119" s="2"/>
      <c r="K1119" s="2"/>
      <c r="L1119" s="4"/>
      <c r="M1119" s="4"/>
      <c r="N1119" s="4"/>
      <c r="O1119" s="2"/>
      <c r="P1119" s="2"/>
      <c r="Q1119" s="4"/>
      <c r="R1119" s="102"/>
      <c r="S1119" s="102"/>
      <c r="T1119" s="3"/>
      <c r="U1119" s="3"/>
      <c r="V1119" s="3"/>
      <c r="W1119" s="3"/>
      <c r="X1119" s="80" t="str">
        <f t="shared" si="161"/>
        <v/>
      </c>
      <c r="Y1119" s="80" t="str">
        <f t="shared" si="162"/>
        <v/>
      </c>
      <c r="Z1119" s="2"/>
      <c r="AA1119" s="77" t="str">
        <f t="shared" si="163"/>
        <v/>
      </c>
      <c r="AB1119" s="77" t="str">
        <f t="shared" si="158"/>
        <v/>
      </c>
      <c r="AC1119" s="77" t="str">
        <f>IFERROR(VLOOKUP(IF($P1119="","",MONTH($I1119)),List!$I:$J,2,0),"")</f>
        <v/>
      </c>
      <c r="AD1119" s="77" t="str">
        <f>IFERROR(VLOOKUP(F1119,List!$D:$E,2,0),"")</f>
        <v/>
      </c>
      <c r="AE1119" s="78">
        <f t="shared" si="159"/>
        <v>0</v>
      </c>
      <c r="AF1119" s="77" t="str">
        <f t="shared" si="155"/>
        <v/>
      </c>
      <c r="AG1119" s="77" t="str">
        <f t="shared" si="160"/>
        <v/>
      </c>
    </row>
    <row r="1120" spans="1:33" s="72" customFormat="1" ht="15.75" x14ac:dyDescent="0.2">
      <c r="A1120" s="67"/>
      <c r="B1120" s="76">
        <f>COUNTIF($F$6:$F1120,$F1120)</f>
        <v>0</v>
      </c>
      <c r="C1120" s="76" t="str">
        <f t="shared" si="156"/>
        <v>0</v>
      </c>
      <c r="D1120" s="76">
        <f>COUNTIF($H$6:$H1120,$H1120)</f>
        <v>0</v>
      </c>
      <c r="E1120" s="76" t="str">
        <f t="shared" si="157"/>
        <v>0</v>
      </c>
      <c r="F1120" s="2"/>
      <c r="G1120" s="22"/>
      <c r="H1120" s="2"/>
      <c r="I1120" s="3"/>
      <c r="J1120" s="2"/>
      <c r="K1120" s="2"/>
      <c r="L1120" s="4"/>
      <c r="M1120" s="4"/>
      <c r="N1120" s="4"/>
      <c r="O1120" s="2"/>
      <c r="P1120" s="2"/>
      <c r="Q1120" s="4"/>
      <c r="R1120" s="102"/>
      <c r="S1120" s="102"/>
      <c r="T1120" s="3"/>
      <c r="U1120" s="3"/>
      <c r="V1120" s="3"/>
      <c r="W1120" s="3"/>
      <c r="X1120" s="80" t="str">
        <f t="shared" si="161"/>
        <v/>
      </c>
      <c r="Y1120" s="80" t="str">
        <f t="shared" si="162"/>
        <v/>
      </c>
      <c r="Z1120" s="2"/>
      <c r="AA1120" s="77" t="str">
        <f t="shared" si="163"/>
        <v/>
      </c>
      <c r="AB1120" s="77" t="str">
        <f t="shared" si="158"/>
        <v/>
      </c>
      <c r="AC1120" s="77" t="str">
        <f>IFERROR(VLOOKUP(IF($P1120="","",MONTH($I1120)),List!$I:$J,2,0),"")</f>
        <v/>
      </c>
      <c r="AD1120" s="77" t="str">
        <f>IFERROR(VLOOKUP(F1120,List!$D:$E,2,0),"")</f>
        <v/>
      </c>
      <c r="AE1120" s="78">
        <f t="shared" si="159"/>
        <v>0</v>
      </c>
      <c r="AF1120" s="77" t="str">
        <f t="shared" ref="AF1120:AF1183" si="164">IF(AC1120="","","All")</f>
        <v/>
      </c>
      <c r="AG1120" s="77" t="str">
        <f t="shared" si="160"/>
        <v/>
      </c>
    </row>
    <row r="1121" spans="1:33" s="72" customFormat="1" ht="15.75" x14ac:dyDescent="0.2">
      <c r="A1121" s="67"/>
      <c r="B1121" s="76">
        <f>COUNTIF($F$6:$F1121,$F1121)</f>
        <v>0</v>
      </c>
      <c r="C1121" s="76" t="str">
        <f t="shared" si="156"/>
        <v>0</v>
      </c>
      <c r="D1121" s="76">
        <f>COUNTIF($H$6:$H1121,$H1121)</f>
        <v>0</v>
      </c>
      <c r="E1121" s="76" t="str">
        <f t="shared" si="157"/>
        <v>0</v>
      </c>
      <c r="F1121" s="2"/>
      <c r="G1121" s="22"/>
      <c r="H1121" s="2"/>
      <c r="I1121" s="3"/>
      <c r="J1121" s="2"/>
      <c r="K1121" s="2"/>
      <c r="L1121" s="4"/>
      <c r="M1121" s="4"/>
      <c r="N1121" s="4"/>
      <c r="O1121" s="2"/>
      <c r="P1121" s="2"/>
      <c r="Q1121" s="4"/>
      <c r="R1121" s="102"/>
      <c r="S1121" s="102"/>
      <c r="T1121" s="3"/>
      <c r="U1121" s="3"/>
      <c r="V1121" s="3"/>
      <c r="W1121" s="3"/>
      <c r="X1121" s="80" t="str">
        <f t="shared" si="161"/>
        <v/>
      </c>
      <c r="Y1121" s="80" t="str">
        <f t="shared" si="162"/>
        <v/>
      </c>
      <c r="Z1121" s="2"/>
      <c r="AA1121" s="77" t="str">
        <f t="shared" si="163"/>
        <v/>
      </c>
      <c r="AB1121" s="77" t="str">
        <f t="shared" si="158"/>
        <v/>
      </c>
      <c r="AC1121" s="77" t="str">
        <f>IFERROR(VLOOKUP(IF($P1121="","",MONTH($I1121)),List!$I:$J,2,0),"")</f>
        <v/>
      </c>
      <c r="AD1121" s="77" t="str">
        <f>IFERROR(VLOOKUP(F1121,List!$D:$E,2,0),"")</f>
        <v/>
      </c>
      <c r="AE1121" s="78">
        <f t="shared" si="159"/>
        <v>0</v>
      </c>
      <c r="AF1121" s="77" t="str">
        <f t="shared" si="164"/>
        <v/>
      </c>
      <c r="AG1121" s="77" t="str">
        <f t="shared" si="160"/>
        <v/>
      </c>
    </row>
    <row r="1122" spans="1:33" s="72" customFormat="1" ht="15.75" x14ac:dyDescent="0.2">
      <c r="A1122" s="67"/>
      <c r="B1122" s="76">
        <f>COUNTIF($F$6:$F1122,$F1122)</f>
        <v>0</v>
      </c>
      <c r="C1122" s="76" t="str">
        <f t="shared" si="156"/>
        <v>0</v>
      </c>
      <c r="D1122" s="76">
        <f>COUNTIF($H$6:$H1122,$H1122)</f>
        <v>0</v>
      </c>
      <c r="E1122" s="76" t="str">
        <f t="shared" si="157"/>
        <v>0</v>
      </c>
      <c r="F1122" s="2"/>
      <c r="G1122" s="22"/>
      <c r="H1122" s="2"/>
      <c r="I1122" s="3"/>
      <c r="J1122" s="2"/>
      <c r="K1122" s="2"/>
      <c r="L1122" s="4"/>
      <c r="M1122" s="4"/>
      <c r="N1122" s="4"/>
      <c r="O1122" s="2"/>
      <c r="P1122" s="2"/>
      <c r="Q1122" s="4"/>
      <c r="R1122" s="102"/>
      <c r="S1122" s="102"/>
      <c r="T1122" s="3"/>
      <c r="U1122" s="3"/>
      <c r="V1122" s="3"/>
      <c r="W1122" s="3"/>
      <c r="X1122" s="80" t="str">
        <f t="shared" si="161"/>
        <v/>
      </c>
      <c r="Y1122" s="80" t="str">
        <f t="shared" si="162"/>
        <v/>
      </c>
      <c r="Z1122" s="2"/>
      <c r="AA1122" s="77" t="str">
        <f t="shared" si="163"/>
        <v/>
      </c>
      <c r="AB1122" s="77" t="str">
        <f t="shared" si="158"/>
        <v/>
      </c>
      <c r="AC1122" s="77" t="str">
        <f>IFERROR(VLOOKUP(IF($P1122="","",MONTH($I1122)),List!$I:$J,2,0),"")</f>
        <v/>
      </c>
      <c r="AD1122" s="77" t="str">
        <f>IFERROR(VLOOKUP(F1122,List!$D:$E,2,0),"")</f>
        <v/>
      </c>
      <c r="AE1122" s="78">
        <f t="shared" si="159"/>
        <v>0</v>
      </c>
      <c r="AF1122" s="77" t="str">
        <f t="shared" si="164"/>
        <v/>
      </c>
      <c r="AG1122" s="77" t="str">
        <f t="shared" si="160"/>
        <v/>
      </c>
    </row>
    <row r="1123" spans="1:33" s="72" customFormat="1" ht="15.75" x14ac:dyDescent="0.2">
      <c r="A1123" s="67"/>
      <c r="B1123" s="76">
        <f>COUNTIF($F$6:$F1123,$F1123)</f>
        <v>0</v>
      </c>
      <c r="C1123" s="76" t="str">
        <f t="shared" si="156"/>
        <v>0</v>
      </c>
      <c r="D1123" s="76">
        <f>COUNTIF($H$6:$H1123,$H1123)</f>
        <v>0</v>
      </c>
      <c r="E1123" s="76" t="str">
        <f t="shared" si="157"/>
        <v>0</v>
      </c>
      <c r="F1123" s="2"/>
      <c r="G1123" s="22"/>
      <c r="H1123" s="2"/>
      <c r="I1123" s="3"/>
      <c r="J1123" s="2"/>
      <c r="K1123" s="2"/>
      <c r="L1123" s="4"/>
      <c r="M1123" s="4"/>
      <c r="N1123" s="4"/>
      <c r="O1123" s="2"/>
      <c r="P1123" s="2"/>
      <c r="Q1123" s="4"/>
      <c r="R1123" s="102"/>
      <c r="S1123" s="102"/>
      <c r="T1123" s="3"/>
      <c r="U1123" s="3"/>
      <c r="V1123" s="3"/>
      <c r="W1123" s="3"/>
      <c r="X1123" s="80" t="str">
        <f t="shared" si="161"/>
        <v/>
      </c>
      <c r="Y1123" s="80" t="str">
        <f t="shared" si="162"/>
        <v/>
      </c>
      <c r="Z1123" s="2"/>
      <c r="AA1123" s="77" t="str">
        <f t="shared" si="163"/>
        <v/>
      </c>
      <c r="AB1123" s="77" t="str">
        <f t="shared" si="158"/>
        <v/>
      </c>
      <c r="AC1123" s="77" t="str">
        <f>IFERROR(VLOOKUP(IF($P1123="","",MONTH($I1123)),List!$I:$J,2,0),"")</f>
        <v/>
      </c>
      <c r="AD1123" s="77" t="str">
        <f>IFERROR(VLOOKUP(F1123,List!$D:$E,2,0),"")</f>
        <v/>
      </c>
      <c r="AE1123" s="78">
        <f t="shared" si="159"/>
        <v>0</v>
      </c>
      <c r="AF1123" s="77" t="str">
        <f t="shared" si="164"/>
        <v/>
      </c>
      <c r="AG1123" s="77" t="str">
        <f t="shared" si="160"/>
        <v/>
      </c>
    </row>
    <row r="1124" spans="1:33" s="72" customFormat="1" ht="15.75" x14ac:dyDescent="0.2">
      <c r="A1124" s="67"/>
      <c r="B1124" s="76">
        <f>COUNTIF($F$6:$F1124,$F1124)</f>
        <v>0</v>
      </c>
      <c r="C1124" s="76" t="str">
        <f t="shared" si="156"/>
        <v>0</v>
      </c>
      <c r="D1124" s="76">
        <f>COUNTIF($H$6:$H1124,$H1124)</f>
        <v>0</v>
      </c>
      <c r="E1124" s="76" t="str">
        <f t="shared" si="157"/>
        <v>0</v>
      </c>
      <c r="F1124" s="2"/>
      <c r="G1124" s="22"/>
      <c r="H1124" s="2"/>
      <c r="I1124" s="3"/>
      <c r="J1124" s="2"/>
      <c r="K1124" s="2"/>
      <c r="L1124" s="4"/>
      <c r="M1124" s="4"/>
      <c r="N1124" s="4"/>
      <c r="O1124" s="2"/>
      <c r="P1124" s="2"/>
      <c r="Q1124" s="4"/>
      <c r="R1124" s="102"/>
      <c r="S1124" s="102"/>
      <c r="T1124" s="3"/>
      <c r="U1124" s="3"/>
      <c r="V1124" s="3"/>
      <c r="W1124" s="3"/>
      <c r="X1124" s="80" t="str">
        <f t="shared" si="161"/>
        <v/>
      </c>
      <c r="Y1124" s="80" t="str">
        <f t="shared" si="162"/>
        <v/>
      </c>
      <c r="Z1124" s="2"/>
      <c r="AA1124" s="77" t="str">
        <f t="shared" si="163"/>
        <v/>
      </c>
      <c r="AB1124" s="77" t="str">
        <f t="shared" si="158"/>
        <v/>
      </c>
      <c r="AC1124" s="77" t="str">
        <f>IFERROR(VLOOKUP(IF($P1124="","",MONTH($I1124)),List!$I:$J,2,0),"")</f>
        <v/>
      </c>
      <c r="AD1124" s="77" t="str">
        <f>IFERROR(VLOOKUP(F1124,List!$D:$E,2,0),"")</f>
        <v/>
      </c>
      <c r="AE1124" s="78">
        <f t="shared" si="159"/>
        <v>0</v>
      </c>
      <c r="AF1124" s="77" t="str">
        <f t="shared" si="164"/>
        <v/>
      </c>
      <c r="AG1124" s="77" t="str">
        <f t="shared" si="160"/>
        <v/>
      </c>
    </row>
    <row r="1125" spans="1:33" s="72" customFormat="1" ht="15.75" x14ac:dyDescent="0.2">
      <c r="A1125" s="67"/>
      <c r="B1125" s="76">
        <f>COUNTIF($F$6:$F1125,$F1125)</f>
        <v>0</v>
      </c>
      <c r="C1125" s="76" t="str">
        <f t="shared" si="156"/>
        <v>0</v>
      </c>
      <c r="D1125" s="76">
        <f>COUNTIF($H$6:$H1125,$H1125)</f>
        <v>0</v>
      </c>
      <c r="E1125" s="76" t="str">
        <f t="shared" si="157"/>
        <v>0</v>
      </c>
      <c r="F1125" s="2"/>
      <c r="G1125" s="22"/>
      <c r="H1125" s="2"/>
      <c r="I1125" s="3"/>
      <c r="J1125" s="2"/>
      <c r="K1125" s="2"/>
      <c r="L1125" s="4"/>
      <c r="M1125" s="4"/>
      <c r="N1125" s="4"/>
      <c r="O1125" s="2"/>
      <c r="P1125" s="2"/>
      <c r="Q1125" s="4"/>
      <c r="R1125" s="102"/>
      <c r="S1125" s="102"/>
      <c r="T1125" s="3"/>
      <c r="U1125" s="3"/>
      <c r="V1125" s="3"/>
      <c r="W1125" s="3"/>
      <c r="X1125" s="80" t="str">
        <f t="shared" si="161"/>
        <v/>
      </c>
      <c r="Y1125" s="80" t="str">
        <f t="shared" si="162"/>
        <v/>
      </c>
      <c r="Z1125" s="2"/>
      <c r="AA1125" s="77" t="str">
        <f t="shared" si="163"/>
        <v/>
      </c>
      <c r="AB1125" s="77" t="str">
        <f t="shared" si="158"/>
        <v/>
      </c>
      <c r="AC1125" s="77" t="str">
        <f>IFERROR(VLOOKUP(IF($P1125="","",MONTH($I1125)),List!$I:$J,2,0),"")</f>
        <v/>
      </c>
      <c r="AD1125" s="77" t="str">
        <f>IFERROR(VLOOKUP(F1125,List!$D:$E,2,0),"")</f>
        <v/>
      </c>
      <c r="AE1125" s="78">
        <f t="shared" si="159"/>
        <v>0</v>
      </c>
      <c r="AF1125" s="77" t="str">
        <f t="shared" si="164"/>
        <v/>
      </c>
      <c r="AG1125" s="77" t="str">
        <f t="shared" si="160"/>
        <v/>
      </c>
    </row>
    <row r="1126" spans="1:33" s="72" customFormat="1" ht="15.75" x14ac:dyDescent="0.2">
      <c r="A1126" s="67"/>
      <c r="B1126" s="76">
        <f>COUNTIF($F$6:$F1126,$F1126)</f>
        <v>0</v>
      </c>
      <c r="C1126" s="76" t="str">
        <f t="shared" ref="C1126:C1189" si="165">$B1126&amp;$F1126</f>
        <v>0</v>
      </c>
      <c r="D1126" s="76">
        <f>COUNTIF($H$6:$H1126,$H1126)</f>
        <v>0</v>
      </c>
      <c r="E1126" s="76" t="str">
        <f t="shared" ref="E1126:E1189" si="166">$D1126&amp;$H1126</f>
        <v>0</v>
      </c>
      <c r="F1126" s="2"/>
      <c r="G1126" s="22"/>
      <c r="H1126" s="2"/>
      <c r="I1126" s="3"/>
      <c r="J1126" s="2"/>
      <c r="K1126" s="2"/>
      <c r="L1126" s="4"/>
      <c r="M1126" s="4"/>
      <c r="N1126" s="4"/>
      <c r="O1126" s="2"/>
      <c r="P1126" s="2"/>
      <c r="Q1126" s="4"/>
      <c r="R1126" s="102"/>
      <c r="S1126" s="102"/>
      <c r="T1126" s="3"/>
      <c r="U1126" s="3"/>
      <c r="V1126" s="3"/>
      <c r="W1126" s="3"/>
      <c r="X1126" s="80" t="str">
        <f t="shared" si="161"/>
        <v/>
      </c>
      <c r="Y1126" s="80" t="str">
        <f t="shared" si="162"/>
        <v/>
      </c>
      <c r="Z1126" s="2"/>
      <c r="AA1126" s="77" t="str">
        <f t="shared" si="163"/>
        <v/>
      </c>
      <c r="AB1126" s="77" t="str">
        <f t="shared" ref="AB1126:AB1189" si="167">IF($P1126="","",YEAR($I1126))</f>
        <v/>
      </c>
      <c r="AC1126" s="77" t="str">
        <f>IFERROR(VLOOKUP(IF($P1126="","",MONTH($I1126)),List!$I:$J,2,0),"")</f>
        <v/>
      </c>
      <c r="AD1126" s="77" t="str">
        <f>IFERROR(VLOOKUP(F1126,List!$D:$E,2,0),"")</f>
        <v/>
      </c>
      <c r="AE1126" s="78">
        <f t="shared" si="159"/>
        <v>0</v>
      </c>
      <c r="AF1126" s="77" t="str">
        <f t="shared" si="164"/>
        <v/>
      </c>
      <c r="AG1126" s="77" t="str">
        <f t="shared" si="160"/>
        <v/>
      </c>
    </row>
    <row r="1127" spans="1:33" s="72" customFormat="1" ht="15.75" x14ac:dyDescent="0.2">
      <c r="A1127" s="67"/>
      <c r="B1127" s="76">
        <f>COUNTIF($F$6:$F1127,$F1127)</f>
        <v>0</v>
      </c>
      <c r="C1127" s="76" t="str">
        <f t="shared" si="165"/>
        <v>0</v>
      </c>
      <c r="D1127" s="76">
        <f>COUNTIF($H$6:$H1127,$H1127)</f>
        <v>0</v>
      </c>
      <c r="E1127" s="76" t="str">
        <f t="shared" si="166"/>
        <v>0</v>
      </c>
      <c r="F1127" s="2"/>
      <c r="G1127" s="22"/>
      <c r="H1127" s="2"/>
      <c r="I1127" s="3"/>
      <c r="J1127" s="2"/>
      <c r="K1127" s="2"/>
      <c r="L1127" s="4"/>
      <c r="M1127" s="4"/>
      <c r="N1127" s="4"/>
      <c r="O1127" s="2"/>
      <c r="P1127" s="2"/>
      <c r="Q1127" s="4"/>
      <c r="R1127" s="102"/>
      <c r="S1127" s="102"/>
      <c r="T1127" s="3"/>
      <c r="U1127" s="3"/>
      <c r="V1127" s="3"/>
      <c r="W1127" s="3"/>
      <c r="X1127" s="80" t="str">
        <f t="shared" si="161"/>
        <v/>
      </c>
      <c r="Y1127" s="80" t="str">
        <f t="shared" si="162"/>
        <v/>
      </c>
      <c r="Z1127" s="2"/>
      <c r="AA1127" s="77" t="str">
        <f t="shared" si="163"/>
        <v/>
      </c>
      <c r="AB1127" s="77" t="str">
        <f t="shared" si="167"/>
        <v/>
      </c>
      <c r="AC1127" s="77" t="str">
        <f>IFERROR(VLOOKUP(IF($P1127="","",MONTH($I1127)),List!$I:$J,2,0),"")</f>
        <v/>
      </c>
      <c r="AD1127" s="77" t="str">
        <f>IFERROR(VLOOKUP(F1127,List!$D:$E,2,0),"")</f>
        <v/>
      </c>
      <c r="AE1127" s="78">
        <f t="shared" si="159"/>
        <v>0</v>
      </c>
      <c r="AF1127" s="77" t="str">
        <f t="shared" si="164"/>
        <v/>
      </c>
      <c r="AG1127" s="77" t="str">
        <f t="shared" si="160"/>
        <v/>
      </c>
    </row>
    <row r="1128" spans="1:33" s="72" customFormat="1" ht="15.75" x14ac:dyDescent="0.2">
      <c r="A1128" s="67"/>
      <c r="B1128" s="76">
        <f>COUNTIF($F$6:$F1128,$F1128)</f>
        <v>0</v>
      </c>
      <c r="C1128" s="76" t="str">
        <f t="shared" si="165"/>
        <v>0</v>
      </c>
      <c r="D1128" s="76">
        <f>COUNTIF($H$6:$H1128,$H1128)</f>
        <v>0</v>
      </c>
      <c r="E1128" s="76" t="str">
        <f t="shared" si="166"/>
        <v>0</v>
      </c>
      <c r="F1128" s="2"/>
      <c r="G1128" s="22"/>
      <c r="H1128" s="2"/>
      <c r="I1128" s="3"/>
      <c r="J1128" s="2"/>
      <c r="K1128" s="2"/>
      <c r="L1128" s="4"/>
      <c r="M1128" s="4"/>
      <c r="N1128" s="4"/>
      <c r="O1128" s="2"/>
      <c r="P1128" s="2"/>
      <c r="Q1128" s="4"/>
      <c r="R1128" s="102"/>
      <c r="S1128" s="102"/>
      <c r="T1128" s="3"/>
      <c r="U1128" s="3"/>
      <c r="V1128" s="3"/>
      <c r="W1128" s="3"/>
      <c r="X1128" s="80" t="str">
        <f t="shared" si="161"/>
        <v/>
      </c>
      <c r="Y1128" s="80" t="str">
        <f t="shared" si="162"/>
        <v/>
      </c>
      <c r="Z1128" s="2"/>
      <c r="AA1128" s="77" t="str">
        <f t="shared" si="163"/>
        <v/>
      </c>
      <c r="AB1128" s="77" t="str">
        <f t="shared" si="167"/>
        <v/>
      </c>
      <c r="AC1128" s="77" t="str">
        <f>IFERROR(VLOOKUP(IF($P1128="","",MONTH($I1128)),List!$I:$J,2,0),"")</f>
        <v/>
      </c>
      <c r="AD1128" s="77" t="str">
        <f>IFERROR(VLOOKUP(F1128,List!$D:$E,2,0),"")</f>
        <v/>
      </c>
      <c r="AE1128" s="78">
        <f t="shared" si="159"/>
        <v>0</v>
      </c>
      <c r="AF1128" s="77" t="str">
        <f t="shared" si="164"/>
        <v/>
      </c>
      <c r="AG1128" s="77" t="str">
        <f t="shared" si="160"/>
        <v/>
      </c>
    </row>
    <row r="1129" spans="1:33" s="72" customFormat="1" ht="15.75" x14ac:dyDescent="0.2">
      <c r="A1129" s="67"/>
      <c r="B1129" s="76">
        <f>COUNTIF($F$6:$F1129,$F1129)</f>
        <v>0</v>
      </c>
      <c r="C1129" s="76" t="str">
        <f t="shared" si="165"/>
        <v>0</v>
      </c>
      <c r="D1129" s="76">
        <f>COUNTIF($H$6:$H1129,$H1129)</f>
        <v>0</v>
      </c>
      <c r="E1129" s="76" t="str">
        <f t="shared" si="166"/>
        <v>0</v>
      </c>
      <c r="F1129" s="2"/>
      <c r="G1129" s="22"/>
      <c r="H1129" s="2"/>
      <c r="I1129" s="3"/>
      <c r="J1129" s="2"/>
      <c r="K1129" s="2"/>
      <c r="L1129" s="4"/>
      <c r="M1129" s="4"/>
      <c r="N1129" s="4"/>
      <c r="O1129" s="2"/>
      <c r="P1129" s="2"/>
      <c r="Q1129" s="4"/>
      <c r="R1129" s="102"/>
      <c r="S1129" s="102"/>
      <c r="T1129" s="3"/>
      <c r="U1129" s="3"/>
      <c r="V1129" s="3"/>
      <c r="W1129" s="3"/>
      <c r="X1129" s="80" t="str">
        <f t="shared" si="161"/>
        <v/>
      </c>
      <c r="Y1129" s="80" t="str">
        <f t="shared" si="162"/>
        <v/>
      </c>
      <c r="Z1129" s="2"/>
      <c r="AA1129" s="77" t="str">
        <f t="shared" si="163"/>
        <v/>
      </c>
      <c r="AB1129" s="77" t="str">
        <f t="shared" si="167"/>
        <v/>
      </c>
      <c r="AC1129" s="77" t="str">
        <f>IFERROR(VLOOKUP(IF($P1129="","",MONTH($I1129)),List!$I:$J,2,0),"")</f>
        <v/>
      </c>
      <c r="AD1129" s="77" t="str">
        <f>IFERROR(VLOOKUP(F1129,List!$D:$E,2,0),"")</f>
        <v/>
      </c>
      <c r="AE1129" s="78">
        <f t="shared" si="159"/>
        <v>0</v>
      </c>
      <c r="AF1129" s="77" t="str">
        <f t="shared" si="164"/>
        <v/>
      </c>
      <c r="AG1129" s="77" t="str">
        <f t="shared" si="160"/>
        <v/>
      </c>
    </row>
    <row r="1130" spans="1:33" s="72" customFormat="1" ht="15.75" x14ac:dyDescent="0.2">
      <c r="A1130" s="67"/>
      <c r="B1130" s="76">
        <f>COUNTIF($F$6:$F1130,$F1130)</f>
        <v>0</v>
      </c>
      <c r="C1130" s="76" t="str">
        <f t="shared" si="165"/>
        <v>0</v>
      </c>
      <c r="D1130" s="76">
        <f>COUNTIF($H$6:$H1130,$H1130)</f>
        <v>0</v>
      </c>
      <c r="E1130" s="76" t="str">
        <f t="shared" si="166"/>
        <v>0</v>
      </c>
      <c r="F1130" s="2"/>
      <c r="G1130" s="22"/>
      <c r="H1130" s="2"/>
      <c r="I1130" s="3"/>
      <c r="J1130" s="2"/>
      <c r="K1130" s="2"/>
      <c r="L1130" s="4"/>
      <c r="M1130" s="4"/>
      <c r="N1130" s="4"/>
      <c r="O1130" s="2"/>
      <c r="P1130" s="2"/>
      <c r="Q1130" s="4"/>
      <c r="R1130" s="102"/>
      <c r="S1130" s="102"/>
      <c r="T1130" s="3"/>
      <c r="U1130" s="3"/>
      <c r="V1130" s="3"/>
      <c r="W1130" s="3"/>
      <c r="X1130" s="80" t="str">
        <f t="shared" si="161"/>
        <v/>
      </c>
      <c r="Y1130" s="80" t="str">
        <f t="shared" si="162"/>
        <v/>
      </c>
      <c r="Z1130" s="2"/>
      <c r="AA1130" s="77" t="str">
        <f t="shared" si="163"/>
        <v/>
      </c>
      <c r="AB1130" s="77" t="str">
        <f t="shared" si="167"/>
        <v/>
      </c>
      <c r="AC1130" s="77" t="str">
        <f>IFERROR(VLOOKUP(IF($P1130="","",MONTH($I1130)),List!$I:$J,2,0),"")</f>
        <v/>
      </c>
      <c r="AD1130" s="77" t="str">
        <f>IFERROR(VLOOKUP(F1130,List!$D:$E,2,0),"")</f>
        <v/>
      </c>
      <c r="AE1130" s="78">
        <f t="shared" si="159"/>
        <v>0</v>
      </c>
      <c r="AF1130" s="77" t="str">
        <f t="shared" si="164"/>
        <v/>
      </c>
      <c r="AG1130" s="77" t="str">
        <f t="shared" si="160"/>
        <v/>
      </c>
    </row>
    <row r="1131" spans="1:33" s="72" customFormat="1" ht="15.75" x14ac:dyDescent="0.2">
      <c r="A1131" s="67"/>
      <c r="B1131" s="76">
        <f>COUNTIF($F$6:$F1131,$F1131)</f>
        <v>0</v>
      </c>
      <c r="C1131" s="76" t="str">
        <f t="shared" si="165"/>
        <v>0</v>
      </c>
      <c r="D1131" s="76">
        <f>COUNTIF($H$6:$H1131,$H1131)</f>
        <v>0</v>
      </c>
      <c r="E1131" s="76" t="str">
        <f t="shared" si="166"/>
        <v>0</v>
      </c>
      <c r="F1131" s="2"/>
      <c r="G1131" s="22"/>
      <c r="H1131" s="2"/>
      <c r="I1131" s="3"/>
      <c r="J1131" s="2"/>
      <c r="K1131" s="2"/>
      <c r="L1131" s="4"/>
      <c r="M1131" s="4"/>
      <c r="N1131" s="4"/>
      <c r="O1131" s="2"/>
      <c r="P1131" s="2"/>
      <c r="Q1131" s="4"/>
      <c r="R1131" s="102"/>
      <c r="S1131" s="102"/>
      <c r="T1131" s="3"/>
      <c r="U1131" s="3"/>
      <c r="V1131" s="3"/>
      <c r="W1131" s="3"/>
      <c r="X1131" s="80" t="str">
        <f t="shared" si="161"/>
        <v/>
      </c>
      <c r="Y1131" s="80" t="str">
        <f t="shared" si="162"/>
        <v/>
      </c>
      <c r="Z1131" s="2"/>
      <c r="AA1131" s="77" t="str">
        <f t="shared" si="163"/>
        <v/>
      </c>
      <c r="AB1131" s="77" t="str">
        <f t="shared" si="167"/>
        <v/>
      </c>
      <c r="AC1131" s="77" t="str">
        <f>IFERROR(VLOOKUP(IF($P1131="","",MONTH($I1131)),List!$I:$J,2,0),"")</f>
        <v/>
      </c>
      <c r="AD1131" s="77" t="str">
        <f>IFERROR(VLOOKUP(F1131,List!$D:$E,2,0),"")</f>
        <v/>
      </c>
      <c r="AE1131" s="78">
        <f t="shared" si="159"/>
        <v>0</v>
      </c>
      <c r="AF1131" s="77" t="str">
        <f t="shared" si="164"/>
        <v/>
      </c>
      <c r="AG1131" s="77" t="str">
        <f t="shared" si="160"/>
        <v/>
      </c>
    </row>
    <row r="1132" spans="1:33" s="72" customFormat="1" ht="15.75" x14ac:dyDescent="0.2">
      <c r="A1132" s="67"/>
      <c r="B1132" s="76">
        <f>COUNTIF($F$6:$F1132,$F1132)</f>
        <v>0</v>
      </c>
      <c r="C1132" s="76" t="str">
        <f t="shared" si="165"/>
        <v>0</v>
      </c>
      <c r="D1132" s="76">
        <f>COUNTIF($H$6:$H1132,$H1132)</f>
        <v>0</v>
      </c>
      <c r="E1132" s="76" t="str">
        <f t="shared" si="166"/>
        <v>0</v>
      </c>
      <c r="F1132" s="2"/>
      <c r="G1132" s="22"/>
      <c r="H1132" s="2"/>
      <c r="I1132" s="3"/>
      <c r="J1132" s="2"/>
      <c r="K1132" s="2"/>
      <c r="L1132" s="4"/>
      <c r="M1132" s="4"/>
      <c r="N1132" s="4"/>
      <c r="O1132" s="2"/>
      <c r="P1132" s="2"/>
      <c r="Q1132" s="4"/>
      <c r="R1132" s="102"/>
      <c r="S1132" s="102"/>
      <c r="T1132" s="3"/>
      <c r="U1132" s="3"/>
      <c r="V1132" s="3"/>
      <c r="W1132" s="3"/>
      <c r="X1132" s="80" t="str">
        <f t="shared" si="161"/>
        <v/>
      </c>
      <c r="Y1132" s="80" t="str">
        <f t="shared" si="162"/>
        <v/>
      </c>
      <c r="Z1132" s="2"/>
      <c r="AA1132" s="77" t="str">
        <f t="shared" si="163"/>
        <v/>
      </c>
      <c r="AB1132" s="77" t="str">
        <f t="shared" si="167"/>
        <v/>
      </c>
      <c r="AC1132" s="77" t="str">
        <f>IFERROR(VLOOKUP(IF($P1132="","",MONTH($I1132)),List!$I:$J,2,0),"")</f>
        <v/>
      </c>
      <c r="AD1132" s="77" t="str">
        <f>IFERROR(VLOOKUP(F1132,List!$D:$E,2,0),"")</f>
        <v/>
      </c>
      <c r="AE1132" s="78">
        <f t="shared" si="159"/>
        <v>0</v>
      </c>
      <c r="AF1132" s="77" t="str">
        <f t="shared" si="164"/>
        <v/>
      </c>
      <c r="AG1132" s="77" t="str">
        <f t="shared" si="160"/>
        <v/>
      </c>
    </row>
    <row r="1133" spans="1:33" s="72" customFormat="1" ht="15.75" x14ac:dyDescent="0.2">
      <c r="A1133" s="67"/>
      <c r="B1133" s="76">
        <f>COUNTIF($F$6:$F1133,$F1133)</f>
        <v>0</v>
      </c>
      <c r="C1133" s="76" t="str">
        <f t="shared" si="165"/>
        <v>0</v>
      </c>
      <c r="D1133" s="76">
        <f>COUNTIF($H$6:$H1133,$H1133)</f>
        <v>0</v>
      </c>
      <c r="E1133" s="76" t="str">
        <f t="shared" si="166"/>
        <v>0</v>
      </c>
      <c r="F1133" s="2"/>
      <c r="G1133" s="22"/>
      <c r="H1133" s="2"/>
      <c r="I1133" s="3"/>
      <c r="J1133" s="2"/>
      <c r="K1133" s="2"/>
      <c r="L1133" s="4"/>
      <c r="M1133" s="4"/>
      <c r="N1133" s="4"/>
      <c r="O1133" s="2"/>
      <c r="P1133" s="2"/>
      <c r="Q1133" s="4"/>
      <c r="R1133" s="102"/>
      <c r="S1133" s="102"/>
      <c r="T1133" s="3"/>
      <c r="U1133" s="3"/>
      <c r="V1133" s="3"/>
      <c r="W1133" s="3"/>
      <c r="X1133" s="80" t="str">
        <f t="shared" si="161"/>
        <v/>
      </c>
      <c r="Y1133" s="80" t="str">
        <f t="shared" si="162"/>
        <v/>
      </c>
      <c r="Z1133" s="2"/>
      <c r="AA1133" s="77" t="str">
        <f t="shared" si="163"/>
        <v/>
      </c>
      <c r="AB1133" s="77" t="str">
        <f t="shared" si="167"/>
        <v/>
      </c>
      <c r="AC1133" s="77" t="str">
        <f>IFERROR(VLOOKUP(IF($P1133="","",MONTH($I1133)),List!$I:$J,2,0),"")</f>
        <v/>
      </c>
      <c r="AD1133" s="77" t="str">
        <f>IFERROR(VLOOKUP(F1133,List!$D:$E,2,0),"")</f>
        <v/>
      </c>
      <c r="AE1133" s="78">
        <f t="shared" si="159"/>
        <v>0</v>
      </c>
      <c r="AF1133" s="77" t="str">
        <f t="shared" si="164"/>
        <v/>
      </c>
      <c r="AG1133" s="77" t="str">
        <f t="shared" si="160"/>
        <v/>
      </c>
    </row>
    <row r="1134" spans="1:33" s="72" customFormat="1" ht="15.75" x14ac:dyDescent="0.2">
      <c r="A1134" s="67"/>
      <c r="B1134" s="76">
        <f>COUNTIF($F$6:$F1134,$F1134)</f>
        <v>0</v>
      </c>
      <c r="C1134" s="76" t="str">
        <f t="shared" si="165"/>
        <v>0</v>
      </c>
      <c r="D1134" s="76">
        <f>COUNTIF($H$6:$H1134,$H1134)</f>
        <v>0</v>
      </c>
      <c r="E1134" s="76" t="str">
        <f t="shared" si="166"/>
        <v>0</v>
      </c>
      <c r="F1134" s="2"/>
      <c r="G1134" s="22"/>
      <c r="H1134" s="2"/>
      <c r="I1134" s="3"/>
      <c r="J1134" s="2"/>
      <c r="K1134" s="2"/>
      <c r="L1134" s="4"/>
      <c r="M1134" s="4"/>
      <c r="N1134" s="4"/>
      <c r="O1134" s="2"/>
      <c r="P1134" s="2"/>
      <c r="Q1134" s="4"/>
      <c r="R1134" s="102"/>
      <c r="S1134" s="102"/>
      <c r="T1134" s="3"/>
      <c r="U1134" s="3"/>
      <c r="V1134" s="3"/>
      <c r="W1134" s="3"/>
      <c r="X1134" s="80" t="str">
        <f t="shared" si="161"/>
        <v/>
      </c>
      <c r="Y1134" s="80" t="str">
        <f t="shared" si="162"/>
        <v/>
      </c>
      <c r="Z1134" s="2"/>
      <c r="AA1134" s="77" t="str">
        <f t="shared" si="163"/>
        <v/>
      </c>
      <c r="AB1134" s="77" t="str">
        <f t="shared" si="167"/>
        <v/>
      </c>
      <c r="AC1134" s="77" t="str">
        <f>IFERROR(VLOOKUP(IF($P1134="","",MONTH($I1134)),List!$I:$J,2,0),"")</f>
        <v/>
      </c>
      <c r="AD1134" s="77" t="str">
        <f>IFERROR(VLOOKUP(F1134,List!$D:$E,2,0),"")</f>
        <v/>
      </c>
      <c r="AE1134" s="78">
        <f t="shared" si="159"/>
        <v>0</v>
      </c>
      <c r="AF1134" s="77" t="str">
        <f t="shared" si="164"/>
        <v/>
      </c>
      <c r="AG1134" s="77" t="str">
        <f t="shared" si="160"/>
        <v/>
      </c>
    </row>
    <row r="1135" spans="1:33" s="72" customFormat="1" ht="15.75" x14ac:dyDescent="0.2">
      <c r="A1135" s="67"/>
      <c r="B1135" s="76">
        <f>COUNTIF($F$6:$F1135,$F1135)</f>
        <v>0</v>
      </c>
      <c r="C1135" s="76" t="str">
        <f t="shared" si="165"/>
        <v>0</v>
      </c>
      <c r="D1135" s="76">
        <f>COUNTIF($H$6:$H1135,$H1135)</f>
        <v>0</v>
      </c>
      <c r="E1135" s="76" t="str">
        <f t="shared" si="166"/>
        <v>0</v>
      </c>
      <c r="F1135" s="2"/>
      <c r="G1135" s="22"/>
      <c r="H1135" s="2"/>
      <c r="I1135" s="3"/>
      <c r="J1135" s="2"/>
      <c r="K1135" s="2"/>
      <c r="L1135" s="4"/>
      <c r="M1135" s="4"/>
      <c r="N1135" s="4"/>
      <c r="O1135" s="2"/>
      <c r="P1135" s="2"/>
      <c r="Q1135" s="4"/>
      <c r="R1135" s="102"/>
      <c r="S1135" s="102"/>
      <c r="T1135" s="3"/>
      <c r="U1135" s="3"/>
      <c r="V1135" s="3"/>
      <c r="W1135" s="3"/>
      <c r="X1135" s="80" t="str">
        <f t="shared" si="161"/>
        <v/>
      </c>
      <c r="Y1135" s="80" t="str">
        <f t="shared" si="162"/>
        <v/>
      </c>
      <c r="Z1135" s="2"/>
      <c r="AA1135" s="77" t="str">
        <f t="shared" si="163"/>
        <v/>
      </c>
      <c r="AB1135" s="77" t="str">
        <f t="shared" si="167"/>
        <v/>
      </c>
      <c r="AC1135" s="77" t="str">
        <f>IFERROR(VLOOKUP(IF($P1135="","",MONTH($I1135)),List!$I:$J,2,0),"")</f>
        <v/>
      </c>
      <c r="AD1135" s="77" t="str">
        <f>IFERROR(VLOOKUP(F1135,List!$D:$E,2,0),"")</f>
        <v/>
      </c>
      <c r="AE1135" s="78">
        <f t="shared" si="159"/>
        <v>0</v>
      </c>
      <c r="AF1135" s="77" t="str">
        <f t="shared" si="164"/>
        <v/>
      </c>
      <c r="AG1135" s="77" t="str">
        <f t="shared" si="160"/>
        <v/>
      </c>
    </row>
    <row r="1136" spans="1:33" s="72" customFormat="1" ht="15.75" x14ac:dyDescent="0.2">
      <c r="A1136" s="67"/>
      <c r="B1136" s="76">
        <f>COUNTIF($F$6:$F1136,$F1136)</f>
        <v>0</v>
      </c>
      <c r="C1136" s="76" t="str">
        <f t="shared" si="165"/>
        <v>0</v>
      </c>
      <c r="D1136" s="76">
        <f>COUNTIF($H$6:$H1136,$H1136)</f>
        <v>0</v>
      </c>
      <c r="E1136" s="76" t="str">
        <f t="shared" si="166"/>
        <v>0</v>
      </c>
      <c r="F1136" s="2"/>
      <c r="G1136" s="22"/>
      <c r="H1136" s="2"/>
      <c r="I1136" s="3"/>
      <c r="J1136" s="2"/>
      <c r="K1136" s="2"/>
      <c r="L1136" s="4"/>
      <c r="M1136" s="4"/>
      <c r="N1136" s="4"/>
      <c r="O1136" s="2"/>
      <c r="P1136" s="2"/>
      <c r="Q1136" s="4"/>
      <c r="R1136" s="102"/>
      <c r="S1136" s="102"/>
      <c r="T1136" s="3"/>
      <c r="U1136" s="3"/>
      <c r="V1136" s="3"/>
      <c r="W1136" s="3"/>
      <c r="X1136" s="80" t="str">
        <f t="shared" si="161"/>
        <v/>
      </c>
      <c r="Y1136" s="80" t="str">
        <f t="shared" si="162"/>
        <v/>
      </c>
      <c r="Z1136" s="2"/>
      <c r="AA1136" s="77" t="str">
        <f t="shared" si="163"/>
        <v/>
      </c>
      <c r="AB1136" s="77" t="str">
        <f t="shared" si="167"/>
        <v/>
      </c>
      <c r="AC1136" s="77" t="str">
        <f>IFERROR(VLOOKUP(IF($P1136="","",MONTH($I1136)),List!$I:$J,2,0),"")</f>
        <v/>
      </c>
      <c r="AD1136" s="77" t="str">
        <f>IFERROR(VLOOKUP(F1136,List!$D:$E,2,0),"")</f>
        <v/>
      </c>
      <c r="AE1136" s="78">
        <f t="shared" si="159"/>
        <v>0</v>
      </c>
      <c r="AF1136" s="77" t="str">
        <f t="shared" si="164"/>
        <v/>
      </c>
      <c r="AG1136" s="77" t="str">
        <f t="shared" si="160"/>
        <v/>
      </c>
    </row>
    <row r="1137" spans="1:33" s="72" customFormat="1" ht="15.75" x14ac:dyDescent="0.2">
      <c r="A1137" s="67"/>
      <c r="B1137" s="76">
        <f>COUNTIF($F$6:$F1137,$F1137)</f>
        <v>0</v>
      </c>
      <c r="C1137" s="76" t="str">
        <f t="shared" si="165"/>
        <v>0</v>
      </c>
      <c r="D1137" s="76">
        <f>COUNTIF($H$6:$H1137,$H1137)</f>
        <v>0</v>
      </c>
      <c r="E1137" s="76" t="str">
        <f t="shared" si="166"/>
        <v>0</v>
      </c>
      <c r="F1137" s="2"/>
      <c r="G1137" s="22"/>
      <c r="H1137" s="2"/>
      <c r="I1137" s="3"/>
      <c r="J1137" s="2"/>
      <c r="K1137" s="2"/>
      <c r="L1137" s="4"/>
      <c r="M1137" s="4"/>
      <c r="N1137" s="4"/>
      <c r="O1137" s="2"/>
      <c r="P1137" s="2"/>
      <c r="Q1137" s="4"/>
      <c r="R1137" s="102"/>
      <c r="S1137" s="102"/>
      <c r="T1137" s="3"/>
      <c r="U1137" s="3"/>
      <c r="V1137" s="3"/>
      <c r="W1137" s="3"/>
      <c r="X1137" s="80" t="str">
        <f t="shared" si="161"/>
        <v/>
      </c>
      <c r="Y1137" s="80" t="str">
        <f t="shared" si="162"/>
        <v/>
      </c>
      <c r="Z1137" s="2"/>
      <c r="AA1137" s="77" t="str">
        <f t="shared" si="163"/>
        <v/>
      </c>
      <c r="AB1137" s="77" t="str">
        <f t="shared" si="167"/>
        <v/>
      </c>
      <c r="AC1137" s="77" t="str">
        <f>IFERROR(VLOOKUP(IF($P1137="","",MONTH($I1137)),List!$I:$J,2,0),"")</f>
        <v/>
      </c>
      <c r="AD1137" s="77" t="str">
        <f>IFERROR(VLOOKUP(F1137,List!$D:$E,2,0),"")</f>
        <v/>
      </c>
      <c r="AE1137" s="78">
        <f t="shared" si="159"/>
        <v>0</v>
      </c>
      <c r="AF1137" s="77" t="str">
        <f t="shared" si="164"/>
        <v/>
      </c>
      <c r="AG1137" s="77" t="str">
        <f t="shared" si="160"/>
        <v/>
      </c>
    </row>
    <row r="1138" spans="1:33" s="72" customFormat="1" ht="15.75" x14ac:dyDescent="0.2">
      <c r="A1138" s="67"/>
      <c r="B1138" s="76">
        <f>COUNTIF($F$6:$F1138,$F1138)</f>
        <v>0</v>
      </c>
      <c r="C1138" s="76" t="str">
        <f t="shared" si="165"/>
        <v>0</v>
      </c>
      <c r="D1138" s="76">
        <f>COUNTIF($H$6:$H1138,$H1138)</f>
        <v>0</v>
      </c>
      <c r="E1138" s="76" t="str">
        <f t="shared" si="166"/>
        <v>0</v>
      </c>
      <c r="F1138" s="2"/>
      <c r="G1138" s="22"/>
      <c r="H1138" s="2"/>
      <c r="I1138" s="3"/>
      <c r="J1138" s="2"/>
      <c r="K1138" s="2"/>
      <c r="L1138" s="4"/>
      <c r="M1138" s="4"/>
      <c r="N1138" s="4"/>
      <c r="O1138" s="2"/>
      <c r="P1138" s="2"/>
      <c r="Q1138" s="4"/>
      <c r="R1138" s="102"/>
      <c r="S1138" s="102"/>
      <c r="T1138" s="3"/>
      <c r="U1138" s="3"/>
      <c r="V1138" s="3"/>
      <c r="W1138" s="3"/>
      <c r="X1138" s="80" t="str">
        <f t="shared" si="161"/>
        <v/>
      </c>
      <c r="Y1138" s="80" t="str">
        <f t="shared" si="162"/>
        <v/>
      </c>
      <c r="Z1138" s="2"/>
      <c r="AA1138" s="77" t="str">
        <f t="shared" si="163"/>
        <v/>
      </c>
      <c r="AB1138" s="77" t="str">
        <f t="shared" si="167"/>
        <v/>
      </c>
      <c r="AC1138" s="77" t="str">
        <f>IFERROR(VLOOKUP(IF($P1138="","",MONTH($I1138)),List!$I:$J,2,0),"")</f>
        <v/>
      </c>
      <c r="AD1138" s="77" t="str">
        <f>IFERROR(VLOOKUP(F1138,List!$D:$E,2,0),"")</f>
        <v/>
      </c>
      <c r="AE1138" s="78">
        <f t="shared" si="159"/>
        <v>0</v>
      </c>
      <c r="AF1138" s="77" t="str">
        <f t="shared" si="164"/>
        <v/>
      </c>
      <c r="AG1138" s="77" t="str">
        <f t="shared" si="160"/>
        <v/>
      </c>
    </row>
    <row r="1139" spans="1:33" s="72" customFormat="1" ht="15.75" x14ac:dyDescent="0.2">
      <c r="A1139" s="67"/>
      <c r="B1139" s="76">
        <f>COUNTIF($F$6:$F1139,$F1139)</f>
        <v>0</v>
      </c>
      <c r="C1139" s="76" t="str">
        <f t="shared" si="165"/>
        <v>0</v>
      </c>
      <c r="D1139" s="76">
        <f>COUNTIF($H$6:$H1139,$H1139)</f>
        <v>0</v>
      </c>
      <c r="E1139" s="76" t="str">
        <f t="shared" si="166"/>
        <v>0</v>
      </c>
      <c r="F1139" s="2"/>
      <c r="G1139" s="22"/>
      <c r="H1139" s="2"/>
      <c r="I1139" s="3"/>
      <c r="J1139" s="2"/>
      <c r="K1139" s="2"/>
      <c r="L1139" s="4"/>
      <c r="M1139" s="4"/>
      <c r="N1139" s="4"/>
      <c r="O1139" s="2"/>
      <c r="P1139" s="2"/>
      <c r="Q1139" s="4"/>
      <c r="R1139" s="102"/>
      <c r="S1139" s="102"/>
      <c r="T1139" s="3"/>
      <c r="U1139" s="3"/>
      <c r="V1139" s="3"/>
      <c r="W1139" s="3"/>
      <c r="X1139" s="80" t="str">
        <f t="shared" si="161"/>
        <v/>
      </c>
      <c r="Y1139" s="80" t="str">
        <f t="shared" si="162"/>
        <v/>
      </c>
      <c r="Z1139" s="2"/>
      <c r="AA1139" s="77" t="str">
        <f t="shared" si="163"/>
        <v/>
      </c>
      <c r="AB1139" s="77" t="str">
        <f t="shared" si="167"/>
        <v/>
      </c>
      <c r="AC1139" s="77" t="str">
        <f>IFERROR(VLOOKUP(IF($P1139="","",MONTH($I1139)),List!$I:$J,2,0),"")</f>
        <v/>
      </c>
      <c r="AD1139" s="77" t="str">
        <f>IFERROR(VLOOKUP(F1139,List!$D:$E,2,0),"")</f>
        <v/>
      </c>
      <c r="AE1139" s="78">
        <f t="shared" si="159"/>
        <v>0</v>
      </c>
      <c r="AF1139" s="77" t="str">
        <f t="shared" si="164"/>
        <v/>
      </c>
      <c r="AG1139" s="77" t="str">
        <f t="shared" si="160"/>
        <v/>
      </c>
    </row>
    <row r="1140" spans="1:33" s="72" customFormat="1" ht="15.75" x14ac:dyDescent="0.2">
      <c r="A1140" s="67"/>
      <c r="B1140" s="76">
        <f>COUNTIF($F$6:$F1140,$F1140)</f>
        <v>0</v>
      </c>
      <c r="C1140" s="76" t="str">
        <f t="shared" si="165"/>
        <v>0</v>
      </c>
      <c r="D1140" s="76">
        <f>COUNTIF($H$6:$H1140,$H1140)</f>
        <v>0</v>
      </c>
      <c r="E1140" s="76" t="str">
        <f t="shared" si="166"/>
        <v>0</v>
      </c>
      <c r="F1140" s="2"/>
      <c r="G1140" s="22"/>
      <c r="H1140" s="2"/>
      <c r="I1140" s="3"/>
      <c r="J1140" s="2"/>
      <c r="K1140" s="2"/>
      <c r="L1140" s="4"/>
      <c r="M1140" s="4"/>
      <c r="N1140" s="4"/>
      <c r="O1140" s="2"/>
      <c r="P1140" s="2"/>
      <c r="Q1140" s="4"/>
      <c r="R1140" s="102"/>
      <c r="S1140" s="102"/>
      <c r="T1140" s="3"/>
      <c r="U1140" s="3"/>
      <c r="V1140" s="3"/>
      <c r="W1140" s="3"/>
      <c r="X1140" s="80" t="str">
        <f t="shared" si="161"/>
        <v/>
      </c>
      <c r="Y1140" s="80" t="str">
        <f t="shared" si="162"/>
        <v/>
      </c>
      <c r="Z1140" s="2"/>
      <c r="AA1140" s="77" t="str">
        <f t="shared" si="163"/>
        <v/>
      </c>
      <c r="AB1140" s="77" t="str">
        <f t="shared" si="167"/>
        <v/>
      </c>
      <c r="AC1140" s="77" t="str">
        <f>IFERROR(VLOOKUP(IF($P1140="","",MONTH($I1140)),List!$I:$J,2,0),"")</f>
        <v/>
      </c>
      <c r="AD1140" s="77" t="str">
        <f>IFERROR(VLOOKUP(F1140,List!$D:$E,2,0),"")</f>
        <v/>
      </c>
      <c r="AE1140" s="78">
        <f t="shared" si="159"/>
        <v>0</v>
      </c>
      <c r="AF1140" s="77" t="str">
        <f t="shared" si="164"/>
        <v/>
      </c>
      <c r="AG1140" s="77" t="str">
        <f t="shared" si="160"/>
        <v/>
      </c>
    </row>
    <row r="1141" spans="1:33" s="72" customFormat="1" ht="15.75" x14ac:dyDescent="0.2">
      <c r="A1141" s="67"/>
      <c r="B1141" s="76">
        <f>COUNTIF($F$6:$F1141,$F1141)</f>
        <v>0</v>
      </c>
      <c r="C1141" s="76" t="str">
        <f t="shared" si="165"/>
        <v>0</v>
      </c>
      <c r="D1141" s="76">
        <f>COUNTIF($H$6:$H1141,$H1141)</f>
        <v>0</v>
      </c>
      <c r="E1141" s="76" t="str">
        <f t="shared" si="166"/>
        <v>0</v>
      </c>
      <c r="F1141" s="2"/>
      <c r="G1141" s="22"/>
      <c r="H1141" s="2"/>
      <c r="I1141" s="3"/>
      <c r="J1141" s="2"/>
      <c r="K1141" s="2"/>
      <c r="L1141" s="4"/>
      <c r="M1141" s="4"/>
      <c r="N1141" s="4"/>
      <c r="O1141" s="2"/>
      <c r="P1141" s="2"/>
      <c r="Q1141" s="4"/>
      <c r="R1141" s="102"/>
      <c r="S1141" s="102"/>
      <c r="T1141" s="3"/>
      <c r="U1141" s="3"/>
      <c r="V1141" s="3"/>
      <c r="W1141" s="3"/>
      <c r="X1141" s="80" t="str">
        <f t="shared" si="161"/>
        <v/>
      </c>
      <c r="Y1141" s="80" t="str">
        <f t="shared" si="162"/>
        <v/>
      </c>
      <c r="Z1141" s="2"/>
      <c r="AA1141" s="77" t="str">
        <f t="shared" si="163"/>
        <v/>
      </c>
      <c r="AB1141" s="77" t="str">
        <f t="shared" si="167"/>
        <v/>
      </c>
      <c r="AC1141" s="77" t="str">
        <f>IFERROR(VLOOKUP(IF($P1141="","",MONTH($I1141)),List!$I:$J,2,0),"")</f>
        <v/>
      </c>
      <c r="AD1141" s="77" t="str">
        <f>IFERROR(VLOOKUP(F1141,List!$D:$E,2,0),"")</f>
        <v/>
      </c>
      <c r="AE1141" s="78">
        <f t="shared" si="159"/>
        <v>0</v>
      </c>
      <c r="AF1141" s="77" t="str">
        <f t="shared" si="164"/>
        <v/>
      </c>
      <c r="AG1141" s="77" t="str">
        <f t="shared" si="160"/>
        <v/>
      </c>
    </row>
    <row r="1142" spans="1:33" s="72" customFormat="1" ht="15.75" x14ac:dyDescent="0.2">
      <c r="A1142" s="67"/>
      <c r="B1142" s="76">
        <f>COUNTIF($F$6:$F1142,$F1142)</f>
        <v>0</v>
      </c>
      <c r="C1142" s="76" t="str">
        <f t="shared" si="165"/>
        <v>0</v>
      </c>
      <c r="D1142" s="76">
        <f>COUNTIF($H$6:$H1142,$H1142)</f>
        <v>0</v>
      </c>
      <c r="E1142" s="76" t="str">
        <f t="shared" si="166"/>
        <v>0</v>
      </c>
      <c r="F1142" s="2"/>
      <c r="G1142" s="22"/>
      <c r="H1142" s="2"/>
      <c r="I1142" s="3"/>
      <c r="J1142" s="2"/>
      <c r="K1142" s="2"/>
      <c r="L1142" s="4"/>
      <c r="M1142" s="4"/>
      <c r="N1142" s="4"/>
      <c r="O1142" s="2"/>
      <c r="P1142" s="2"/>
      <c r="Q1142" s="4"/>
      <c r="R1142" s="102"/>
      <c r="S1142" s="102"/>
      <c r="T1142" s="3"/>
      <c r="U1142" s="3"/>
      <c r="V1142" s="3"/>
      <c r="W1142" s="3"/>
      <c r="X1142" s="80" t="str">
        <f t="shared" si="161"/>
        <v/>
      </c>
      <c r="Y1142" s="80" t="str">
        <f t="shared" si="162"/>
        <v/>
      </c>
      <c r="Z1142" s="2"/>
      <c r="AA1142" s="77" t="str">
        <f t="shared" si="163"/>
        <v/>
      </c>
      <c r="AB1142" s="77" t="str">
        <f t="shared" si="167"/>
        <v/>
      </c>
      <c r="AC1142" s="77" t="str">
        <f>IFERROR(VLOOKUP(IF($P1142="","",MONTH($I1142)),List!$I:$J,2,0),"")</f>
        <v/>
      </c>
      <c r="AD1142" s="77" t="str">
        <f>IFERROR(VLOOKUP(F1142,List!$D:$E,2,0),"")</f>
        <v/>
      </c>
      <c r="AE1142" s="78">
        <f t="shared" si="159"/>
        <v>0</v>
      </c>
      <c r="AF1142" s="77" t="str">
        <f t="shared" si="164"/>
        <v/>
      </c>
      <c r="AG1142" s="77" t="str">
        <f t="shared" si="160"/>
        <v/>
      </c>
    </row>
    <row r="1143" spans="1:33" s="72" customFormat="1" ht="15.75" x14ac:dyDescent="0.2">
      <c r="A1143" s="67"/>
      <c r="B1143" s="76">
        <f>COUNTIF($F$6:$F1143,$F1143)</f>
        <v>0</v>
      </c>
      <c r="C1143" s="76" t="str">
        <f t="shared" si="165"/>
        <v>0</v>
      </c>
      <c r="D1143" s="76">
        <f>COUNTIF($H$6:$H1143,$H1143)</f>
        <v>0</v>
      </c>
      <c r="E1143" s="76" t="str">
        <f t="shared" si="166"/>
        <v>0</v>
      </c>
      <c r="F1143" s="2"/>
      <c r="G1143" s="22"/>
      <c r="H1143" s="2"/>
      <c r="I1143" s="3"/>
      <c r="J1143" s="2"/>
      <c r="K1143" s="2"/>
      <c r="L1143" s="4"/>
      <c r="M1143" s="4"/>
      <c r="N1143" s="4"/>
      <c r="O1143" s="2"/>
      <c r="P1143" s="2"/>
      <c r="Q1143" s="4"/>
      <c r="R1143" s="102"/>
      <c r="S1143" s="102"/>
      <c r="T1143" s="3"/>
      <c r="U1143" s="3"/>
      <c r="V1143" s="3"/>
      <c r="W1143" s="3"/>
      <c r="X1143" s="80" t="str">
        <f t="shared" si="161"/>
        <v/>
      </c>
      <c r="Y1143" s="80" t="str">
        <f t="shared" si="162"/>
        <v/>
      </c>
      <c r="Z1143" s="2"/>
      <c r="AA1143" s="77" t="str">
        <f t="shared" si="163"/>
        <v/>
      </c>
      <c r="AB1143" s="77" t="str">
        <f t="shared" si="167"/>
        <v/>
      </c>
      <c r="AC1143" s="77" t="str">
        <f>IFERROR(VLOOKUP(IF($P1143="","",MONTH($I1143)),List!$I:$J,2,0),"")</f>
        <v/>
      </c>
      <c r="AD1143" s="77" t="str">
        <f>IFERROR(VLOOKUP(F1143,List!$D:$E,2,0),"")</f>
        <v/>
      </c>
      <c r="AE1143" s="78">
        <f t="shared" si="159"/>
        <v>0</v>
      </c>
      <c r="AF1143" s="77" t="str">
        <f t="shared" si="164"/>
        <v/>
      </c>
      <c r="AG1143" s="77" t="str">
        <f t="shared" si="160"/>
        <v/>
      </c>
    </row>
    <row r="1144" spans="1:33" s="72" customFormat="1" ht="15.75" x14ac:dyDescent="0.2">
      <c r="A1144" s="67"/>
      <c r="B1144" s="76">
        <f>COUNTIF($F$6:$F1144,$F1144)</f>
        <v>0</v>
      </c>
      <c r="C1144" s="76" t="str">
        <f t="shared" si="165"/>
        <v>0</v>
      </c>
      <c r="D1144" s="76">
        <f>COUNTIF($H$6:$H1144,$H1144)</f>
        <v>0</v>
      </c>
      <c r="E1144" s="76" t="str">
        <f t="shared" si="166"/>
        <v>0</v>
      </c>
      <c r="F1144" s="2"/>
      <c r="G1144" s="22"/>
      <c r="H1144" s="2"/>
      <c r="I1144" s="3"/>
      <c r="J1144" s="2"/>
      <c r="K1144" s="2"/>
      <c r="L1144" s="4"/>
      <c r="M1144" s="4"/>
      <c r="N1144" s="4"/>
      <c r="O1144" s="2"/>
      <c r="P1144" s="2"/>
      <c r="Q1144" s="4"/>
      <c r="R1144" s="102"/>
      <c r="S1144" s="102"/>
      <c r="T1144" s="3"/>
      <c r="U1144" s="3"/>
      <c r="V1144" s="3"/>
      <c r="W1144" s="3"/>
      <c r="X1144" s="80" t="str">
        <f t="shared" si="161"/>
        <v/>
      </c>
      <c r="Y1144" s="80" t="str">
        <f t="shared" si="162"/>
        <v/>
      </c>
      <c r="Z1144" s="2"/>
      <c r="AA1144" s="77" t="str">
        <f t="shared" si="163"/>
        <v/>
      </c>
      <c r="AB1144" s="77" t="str">
        <f t="shared" si="167"/>
        <v/>
      </c>
      <c r="AC1144" s="77" t="str">
        <f>IFERROR(VLOOKUP(IF($P1144="","",MONTH($I1144)),List!$I:$J,2,0),"")</f>
        <v/>
      </c>
      <c r="AD1144" s="77" t="str">
        <f>IFERROR(VLOOKUP(F1144,List!$D:$E,2,0),"")</f>
        <v/>
      </c>
      <c r="AE1144" s="78">
        <f t="shared" si="159"/>
        <v>0</v>
      </c>
      <c r="AF1144" s="77" t="str">
        <f t="shared" si="164"/>
        <v/>
      </c>
      <c r="AG1144" s="77" t="str">
        <f t="shared" si="160"/>
        <v/>
      </c>
    </row>
    <row r="1145" spans="1:33" s="72" customFormat="1" ht="15.75" x14ac:dyDescent="0.2">
      <c r="A1145" s="67"/>
      <c r="B1145" s="76">
        <f>COUNTIF($F$6:$F1145,$F1145)</f>
        <v>0</v>
      </c>
      <c r="C1145" s="76" t="str">
        <f t="shared" si="165"/>
        <v>0</v>
      </c>
      <c r="D1145" s="76">
        <f>COUNTIF($H$6:$H1145,$H1145)</f>
        <v>0</v>
      </c>
      <c r="E1145" s="76" t="str">
        <f t="shared" si="166"/>
        <v>0</v>
      </c>
      <c r="F1145" s="2"/>
      <c r="G1145" s="22"/>
      <c r="H1145" s="2"/>
      <c r="I1145" s="3"/>
      <c r="J1145" s="2"/>
      <c r="K1145" s="2"/>
      <c r="L1145" s="4"/>
      <c r="M1145" s="4"/>
      <c r="N1145" s="4"/>
      <c r="O1145" s="2"/>
      <c r="P1145" s="2"/>
      <c r="Q1145" s="4"/>
      <c r="R1145" s="102"/>
      <c r="S1145" s="102"/>
      <c r="T1145" s="3"/>
      <c r="U1145" s="3"/>
      <c r="V1145" s="3"/>
      <c r="W1145" s="3"/>
      <c r="X1145" s="80" t="str">
        <f t="shared" si="161"/>
        <v/>
      </c>
      <c r="Y1145" s="80" t="str">
        <f t="shared" si="162"/>
        <v/>
      </c>
      <c r="Z1145" s="2"/>
      <c r="AA1145" s="77" t="str">
        <f t="shared" si="163"/>
        <v/>
      </c>
      <c r="AB1145" s="77" t="str">
        <f t="shared" si="167"/>
        <v/>
      </c>
      <c r="AC1145" s="77" t="str">
        <f>IFERROR(VLOOKUP(IF($P1145="","",MONTH($I1145)),List!$I:$J,2,0),"")</f>
        <v/>
      </c>
      <c r="AD1145" s="77" t="str">
        <f>IFERROR(VLOOKUP(F1145,List!$D:$E,2,0),"")</f>
        <v/>
      </c>
      <c r="AE1145" s="78">
        <f t="shared" si="159"/>
        <v>0</v>
      </c>
      <c r="AF1145" s="77" t="str">
        <f t="shared" si="164"/>
        <v/>
      </c>
      <c r="AG1145" s="77" t="str">
        <f t="shared" si="160"/>
        <v/>
      </c>
    </row>
    <row r="1146" spans="1:33" s="72" customFormat="1" ht="15.75" x14ac:dyDescent="0.2">
      <c r="A1146" s="67"/>
      <c r="B1146" s="76">
        <f>COUNTIF($F$6:$F1146,$F1146)</f>
        <v>0</v>
      </c>
      <c r="C1146" s="76" t="str">
        <f t="shared" si="165"/>
        <v>0</v>
      </c>
      <c r="D1146" s="76">
        <f>COUNTIF($H$6:$H1146,$H1146)</f>
        <v>0</v>
      </c>
      <c r="E1146" s="76" t="str">
        <f t="shared" si="166"/>
        <v>0</v>
      </c>
      <c r="F1146" s="2"/>
      <c r="G1146" s="22"/>
      <c r="H1146" s="2"/>
      <c r="I1146" s="3"/>
      <c r="J1146" s="2"/>
      <c r="K1146" s="2"/>
      <c r="L1146" s="4"/>
      <c r="M1146" s="4"/>
      <c r="N1146" s="4"/>
      <c r="O1146" s="2"/>
      <c r="P1146" s="2"/>
      <c r="Q1146" s="4"/>
      <c r="R1146" s="102"/>
      <c r="S1146" s="102"/>
      <c r="T1146" s="3"/>
      <c r="U1146" s="3"/>
      <c r="V1146" s="3"/>
      <c r="W1146" s="3"/>
      <c r="X1146" s="80" t="str">
        <f t="shared" si="161"/>
        <v/>
      </c>
      <c r="Y1146" s="80" t="str">
        <f t="shared" si="162"/>
        <v/>
      </c>
      <c r="Z1146" s="2"/>
      <c r="AA1146" s="77" t="str">
        <f t="shared" si="163"/>
        <v/>
      </c>
      <c r="AB1146" s="77" t="str">
        <f t="shared" si="167"/>
        <v/>
      </c>
      <c r="AC1146" s="77" t="str">
        <f>IFERROR(VLOOKUP(IF($P1146="","",MONTH($I1146)),List!$I:$J,2,0),"")</f>
        <v/>
      </c>
      <c r="AD1146" s="77" t="str">
        <f>IFERROR(VLOOKUP(F1146,List!$D:$E,2,0),"")</f>
        <v/>
      </c>
      <c r="AE1146" s="78">
        <f t="shared" si="159"/>
        <v>0</v>
      </c>
      <c r="AF1146" s="77" t="str">
        <f t="shared" si="164"/>
        <v/>
      </c>
      <c r="AG1146" s="77" t="str">
        <f t="shared" si="160"/>
        <v/>
      </c>
    </row>
    <row r="1147" spans="1:33" s="72" customFormat="1" ht="15.75" x14ac:dyDescent="0.2">
      <c r="A1147" s="67"/>
      <c r="B1147" s="76">
        <f>COUNTIF($F$6:$F1147,$F1147)</f>
        <v>0</v>
      </c>
      <c r="C1147" s="76" t="str">
        <f t="shared" si="165"/>
        <v>0</v>
      </c>
      <c r="D1147" s="76">
        <f>COUNTIF($H$6:$H1147,$H1147)</f>
        <v>0</v>
      </c>
      <c r="E1147" s="76" t="str">
        <f t="shared" si="166"/>
        <v>0</v>
      </c>
      <c r="F1147" s="2"/>
      <c r="G1147" s="22"/>
      <c r="H1147" s="2"/>
      <c r="I1147" s="3"/>
      <c r="J1147" s="2"/>
      <c r="K1147" s="2"/>
      <c r="L1147" s="4"/>
      <c r="M1147" s="4"/>
      <c r="N1147" s="4"/>
      <c r="O1147" s="2"/>
      <c r="P1147" s="2"/>
      <c r="Q1147" s="4"/>
      <c r="R1147" s="102"/>
      <c r="S1147" s="102"/>
      <c r="T1147" s="3"/>
      <c r="U1147" s="3"/>
      <c r="V1147" s="3"/>
      <c r="W1147" s="3"/>
      <c r="X1147" s="80" t="str">
        <f t="shared" si="161"/>
        <v/>
      </c>
      <c r="Y1147" s="80" t="str">
        <f t="shared" si="162"/>
        <v/>
      </c>
      <c r="Z1147" s="2"/>
      <c r="AA1147" s="77" t="str">
        <f t="shared" si="163"/>
        <v/>
      </c>
      <c r="AB1147" s="77" t="str">
        <f t="shared" si="167"/>
        <v/>
      </c>
      <c r="AC1147" s="77" t="str">
        <f>IFERROR(VLOOKUP(IF($P1147="","",MONTH($I1147)),List!$I:$J,2,0),"")</f>
        <v/>
      </c>
      <c r="AD1147" s="77" t="str">
        <f>IFERROR(VLOOKUP(F1147,List!$D:$E,2,0),"")</f>
        <v/>
      </c>
      <c r="AE1147" s="78">
        <f t="shared" si="159"/>
        <v>0</v>
      </c>
      <c r="AF1147" s="77" t="str">
        <f t="shared" si="164"/>
        <v/>
      </c>
      <c r="AG1147" s="77" t="str">
        <f t="shared" si="160"/>
        <v/>
      </c>
    </row>
    <row r="1148" spans="1:33" s="72" customFormat="1" ht="15.75" x14ac:dyDescent="0.2">
      <c r="A1148" s="67"/>
      <c r="B1148" s="76">
        <f>COUNTIF($F$6:$F1148,$F1148)</f>
        <v>0</v>
      </c>
      <c r="C1148" s="76" t="str">
        <f t="shared" si="165"/>
        <v>0</v>
      </c>
      <c r="D1148" s="76">
        <f>COUNTIF($H$6:$H1148,$H1148)</f>
        <v>0</v>
      </c>
      <c r="E1148" s="76" t="str">
        <f t="shared" si="166"/>
        <v>0</v>
      </c>
      <c r="F1148" s="2"/>
      <c r="G1148" s="22"/>
      <c r="H1148" s="2"/>
      <c r="I1148" s="3"/>
      <c r="J1148" s="2"/>
      <c r="K1148" s="2"/>
      <c r="L1148" s="4"/>
      <c r="M1148" s="4"/>
      <c r="N1148" s="4"/>
      <c r="O1148" s="2"/>
      <c r="P1148" s="2"/>
      <c r="Q1148" s="4"/>
      <c r="R1148" s="102"/>
      <c r="S1148" s="102"/>
      <c r="T1148" s="3"/>
      <c r="U1148" s="3"/>
      <c r="V1148" s="3"/>
      <c r="W1148" s="3"/>
      <c r="X1148" s="80" t="str">
        <f t="shared" si="161"/>
        <v/>
      </c>
      <c r="Y1148" s="80" t="str">
        <f t="shared" si="162"/>
        <v/>
      </c>
      <c r="Z1148" s="2"/>
      <c r="AA1148" s="77" t="str">
        <f t="shared" si="163"/>
        <v/>
      </c>
      <c r="AB1148" s="77" t="str">
        <f t="shared" si="167"/>
        <v/>
      </c>
      <c r="AC1148" s="77" t="str">
        <f>IFERROR(VLOOKUP(IF($P1148="","",MONTH($I1148)),List!$I:$J,2,0),"")</f>
        <v/>
      </c>
      <c r="AD1148" s="77" t="str">
        <f>IFERROR(VLOOKUP(F1148,List!$D:$E,2,0),"")</f>
        <v/>
      </c>
      <c r="AE1148" s="78">
        <f t="shared" si="159"/>
        <v>0</v>
      </c>
      <c r="AF1148" s="77" t="str">
        <f t="shared" si="164"/>
        <v/>
      </c>
      <c r="AG1148" s="77" t="str">
        <f t="shared" si="160"/>
        <v/>
      </c>
    </row>
    <row r="1149" spans="1:33" s="72" customFormat="1" ht="15.75" x14ac:dyDescent="0.2">
      <c r="A1149" s="67"/>
      <c r="B1149" s="76">
        <f>COUNTIF($F$6:$F1149,$F1149)</f>
        <v>0</v>
      </c>
      <c r="C1149" s="76" t="str">
        <f t="shared" si="165"/>
        <v>0</v>
      </c>
      <c r="D1149" s="76">
        <f>COUNTIF($H$6:$H1149,$H1149)</f>
        <v>0</v>
      </c>
      <c r="E1149" s="76" t="str">
        <f t="shared" si="166"/>
        <v>0</v>
      </c>
      <c r="F1149" s="2"/>
      <c r="G1149" s="22"/>
      <c r="H1149" s="2"/>
      <c r="I1149" s="3"/>
      <c r="J1149" s="2"/>
      <c r="K1149" s="2"/>
      <c r="L1149" s="4"/>
      <c r="M1149" s="4"/>
      <c r="N1149" s="4"/>
      <c r="O1149" s="2"/>
      <c r="P1149" s="2"/>
      <c r="Q1149" s="4"/>
      <c r="R1149" s="102"/>
      <c r="S1149" s="102"/>
      <c r="T1149" s="3"/>
      <c r="U1149" s="3"/>
      <c r="V1149" s="3"/>
      <c r="W1149" s="3"/>
      <c r="X1149" s="80" t="str">
        <f t="shared" si="161"/>
        <v/>
      </c>
      <c r="Y1149" s="80" t="str">
        <f t="shared" si="162"/>
        <v/>
      </c>
      <c r="Z1149" s="2"/>
      <c r="AA1149" s="77" t="str">
        <f t="shared" si="163"/>
        <v/>
      </c>
      <c r="AB1149" s="77" t="str">
        <f t="shared" si="167"/>
        <v/>
      </c>
      <c r="AC1149" s="77" t="str">
        <f>IFERROR(VLOOKUP(IF($P1149="","",MONTH($I1149)),List!$I:$J,2,0),"")</f>
        <v/>
      </c>
      <c r="AD1149" s="77" t="str">
        <f>IFERROR(VLOOKUP(F1149,List!$D:$E,2,0),"")</f>
        <v/>
      </c>
      <c r="AE1149" s="78">
        <f t="shared" si="159"/>
        <v>0</v>
      </c>
      <c r="AF1149" s="77" t="str">
        <f t="shared" si="164"/>
        <v/>
      </c>
      <c r="AG1149" s="77" t="str">
        <f t="shared" si="160"/>
        <v/>
      </c>
    </row>
    <row r="1150" spans="1:33" s="72" customFormat="1" ht="15.75" x14ac:dyDescent="0.2">
      <c r="A1150" s="67"/>
      <c r="B1150" s="76">
        <f>COUNTIF($F$6:$F1150,$F1150)</f>
        <v>0</v>
      </c>
      <c r="C1150" s="76" t="str">
        <f t="shared" si="165"/>
        <v>0</v>
      </c>
      <c r="D1150" s="76">
        <f>COUNTIF($H$6:$H1150,$H1150)</f>
        <v>0</v>
      </c>
      <c r="E1150" s="76" t="str">
        <f t="shared" si="166"/>
        <v>0</v>
      </c>
      <c r="F1150" s="2"/>
      <c r="G1150" s="22"/>
      <c r="H1150" s="2"/>
      <c r="I1150" s="3"/>
      <c r="J1150" s="2"/>
      <c r="K1150" s="2"/>
      <c r="L1150" s="4"/>
      <c r="M1150" s="4"/>
      <c r="N1150" s="4"/>
      <c r="O1150" s="2"/>
      <c r="P1150" s="2"/>
      <c r="Q1150" s="4"/>
      <c r="R1150" s="102"/>
      <c r="S1150" s="102"/>
      <c r="T1150" s="3"/>
      <c r="U1150" s="3"/>
      <c r="V1150" s="3"/>
      <c r="W1150" s="3"/>
      <c r="X1150" s="80" t="str">
        <f t="shared" si="161"/>
        <v/>
      </c>
      <c r="Y1150" s="80" t="str">
        <f t="shared" si="162"/>
        <v/>
      </c>
      <c r="Z1150" s="2"/>
      <c r="AA1150" s="77" t="str">
        <f t="shared" si="163"/>
        <v/>
      </c>
      <c r="AB1150" s="77" t="str">
        <f t="shared" si="167"/>
        <v/>
      </c>
      <c r="AC1150" s="77" t="str">
        <f>IFERROR(VLOOKUP(IF($P1150="","",MONTH($I1150)),List!$I:$J,2,0),"")</f>
        <v/>
      </c>
      <c r="AD1150" s="77" t="str">
        <f>IFERROR(VLOOKUP(F1150,List!$D:$E,2,0),"")</f>
        <v/>
      </c>
      <c r="AE1150" s="78">
        <f t="shared" ref="AE1150:AE1213" si="168">IF($AA1150="Close",IF(COUNTA($T1150:$V1150)=1,1,IF(COUNTA($T1150:$V1150)=2,0.5,0%)),0)</f>
        <v>0</v>
      </c>
      <c r="AF1150" s="77" t="str">
        <f t="shared" si="164"/>
        <v/>
      </c>
      <c r="AG1150" s="77" t="str">
        <f t="shared" ref="AG1150:AG1213" si="169">IF(W1150="","",IF(AA1150="Close",IF(COUNTA($T1150:$V1150)=1,"Open (Progress)",IF(COUNTA($T1150:$V1150)=2,"Reschedule 1x",IF(COUNTA($T1150:$V1150)=3,"Reschedule 2x","")))))</f>
        <v/>
      </c>
    </row>
    <row r="1151" spans="1:33" s="72" customFormat="1" ht="15.75" x14ac:dyDescent="0.2">
      <c r="A1151" s="67"/>
      <c r="B1151" s="76">
        <f>COUNTIF($F$6:$F1151,$F1151)</f>
        <v>0</v>
      </c>
      <c r="C1151" s="76" t="str">
        <f t="shared" si="165"/>
        <v>0</v>
      </c>
      <c r="D1151" s="76">
        <f>COUNTIF($H$6:$H1151,$H1151)</f>
        <v>0</v>
      </c>
      <c r="E1151" s="76" t="str">
        <f t="shared" si="166"/>
        <v>0</v>
      </c>
      <c r="F1151" s="2"/>
      <c r="G1151" s="22"/>
      <c r="H1151" s="2"/>
      <c r="I1151" s="3"/>
      <c r="J1151" s="2"/>
      <c r="K1151" s="2"/>
      <c r="L1151" s="4"/>
      <c r="M1151" s="4"/>
      <c r="N1151" s="4"/>
      <c r="O1151" s="2"/>
      <c r="P1151" s="2"/>
      <c r="Q1151" s="4"/>
      <c r="R1151" s="102"/>
      <c r="S1151" s="102"/>
      <c r="T1151" s="3"/>
      <c r="U1151" s="3"/>
      <c r="V1151" s="3"/>
      <c r="W1151" s="3"/>
      <c r="X1151" s="80" t="str">
        <f t="shared" si="161"/>
        <v/>
      </c>
      <c r="Y1151" s="80" t="str">
        <f t="shared" si="162"/>
        <v/>
      </c>
      <c r="Z1151" s="2"/>
      <c r="AA1151" s="77" t="str">
        <f t="shared" si="163"/>
        <v/>
      </c>
      <c r="AB1151" s="77" t="str">
        <f t="shared" si="167"/>
        <v/>
      </c>
      <c r="AC1151" s="77" t="str">
        <f>IFERROR(VLOOKUP(IF($P1151="","",MONTH($I1151)),List!$I:$J,2,0),"")</f>
        <v/>
      </c>
      <c r="AD1151" s="77" t="str">
        <f>IFERROR(VLOOKUP(F1151,List!$D:$E,2,0),"")</f>
        <v/>
      </c>
      <c r="AE1151" s="78">
        <f t="shared" si="168"/>
        <v>0</v>
      </c>
      <c r="AF1151" s="77" t="str">
        <f t="shared" si="164"/>
        <v/>
      </c>
      <c r="AG1151" s="77" t="str">
        <f t="shared" si="169"/>
        <v/>
      </c>
    </row>
    <row r="1152" spans="1:33" s="72" customFormat="1" ht="15.75" x14ac:dyDescent="0.2">
      <c r="A1152" s="67"/>
      <c r="B1152" s="76">
        <f>COUNTIF($F$6:$F1152,$F1152)</f>
        <v>0</v>
      </c>
      <c r="C1152" s="76" t="str">
        <f t="shared" si="165"/>
        <v>0</v>
      </c>
      <c r="D1152" s="76">
        <f>COUNTIF($H$6:$H1152,$H1152)</f>
        <v>0</v>
      </c>
      <c r="E1152" s="76" t="str">
        <f t="shared" si="166"/>
        <v>0</v>
      </c>
      <c r="F1152" s="2"/>
      <c r="G1152" s="22"/>
      <c r="H1152" s="2"/>
      <c r="I1152" s="3"/>
      <c r="J1152" s="2"/>
      <c r="K1152" s="2"/>
      <c r="L1152" s="4"/>
      <c r="M1152" s="4"/>
      <c r="N1152" s="4"/>
      <c r="O1152" s="2"/>
      <c r="P1152" s="2"/>
      <c r="Q1152" s="4"/>
      <c r="R1152" s="102"/>
      <c r="S1152" s="102"/>
      <c r="T1152" s="3"/>
      <c r="U1152" s="3"/>
      <c r="V1152" s="3"/>
      <c r="W1152" s="3"/>
      <c r="X1152" s="80" t="str">
        <f t="shared" si="161"/>
        <v/>
      </c>
      <c r="Y1152" s="80" t="str">
        <f t="shared" si="162"/>
        <v/>
      </c>
      <c r="Z1152" s="2"/>
      <c r="AA1152" s="77" t="str">
        <f t="shared" si="163"/>
        <v/>
      </c>
      <c r="AB1152" s="77" t="str">
        <f t="shared" si="167"/>
        <v/>
      </c>
      <c r="AC1152" s="77" t="str">
        <f>IFERROR(VLOOKUP(IF($P1152="","",MONTH($I1152)),List!$I:$J,2,0),"")</f>
        <v/>
      </c>
      <c r="AD1152" s="77" t="str">
        <f>IFERROR(VLOOKUP(F1152,List!$D:$E,2,0),"")</f>
        <v/>
      </c>
      <c r="AE1152" s="78">
        <f t="shared" si="168"/>
        <v>0</v>
      </c>
      <c r="AF1152" s="77" t="str">
        <f t="shared" si="164"/>
        <v/>
      </c>
      <c r="AG1152" s="77" t="str">
        <f t="shared" si="169"/>
        <v/>
      </c>
    </row>
    <row r="1153" spans="1:33" s="72" customFormat="1" ht="15.75" x14ac:dyDescent="0.2">
      <c r="A1153" s="67"/>
      <c r="B1153" s="76">
        <f>COUNTIF($F$6:$F1153,$F1153)</f>
        <v>0</v>
      </c>
      <c r="C1153" s="76" t="str">
        <f t="shared" si="165"/>
        <v>0</v>
      </c>
      <c r="D1153" s="76">
        <f>COUNTIF($H$6:$H1153,$H1153)</f>
        <v>0</v>
      </c>
      <c r="E1153" s="76" t="str">
        <f t="shared" si="166"/>
        <v>0</v>
      </c>
      <c r="F1153" s="2"/>
      <c r="G1153" s="22"/>
      <c r="H1153" s="2"/>
      <c r="I1153" s="3"/>
      <c r="J1153" s="2"/>
      <c r="K1153" s="2"/>
      <c r="L1153" s="4"/>
      <c r="M1153" s="4"/>
      <c r="N1153" s="4"/>
      <c r="O1153" s="2"/>
      <c r="P1153" s="2"/>
      <c r="Q1153" s="4"/>
      <c r="R1153" s="102"/>
      <c r="S1153" s="102"/>
      <c r="T1153" s="3"/>
      <c r="U1153" s="3"/>
      <c r="V1153" s="3"/>
      <c r="W1153" s="3"/>
      <c r="X1153" s="80" t="str">
        <f t="shared" si="161"/>
        <v/>
      </c>
      <c r="Y1153" s="80" t="str">
        <f t="shared" si="162"/>
        <v/>
      </c>
      <c r="Z1153" s="2"/>
      <c r="AA1153" s="77" t="str">
        <f t="shared" si="163"/>
        <v/>
      </c>
      <c r="AB1153" s="77" t="str">
        <f t="shared" si="167"/>
        <v/>
      </c>
      <c r="AC1153" s="77" t="str">
        <f>IFERROR(VLOOKUP(IF($P1153="","",MONTH($I1153)),List!$I:$J,2,0),"")</f>
        <v/>
      </c>
      <c r="AD1153" s="77" t="str">
        <f>IFERROR(VLOOKUP(F1153,List!$D:$E,2,0),"")</f>
        <v/>
      </c>
      <c r="AE1153" s="78">
        <f t="shared" si="168"/>
        <v>0</v>
      </c>
      <c r="AF1153" s="77" t="str">
        <f t="shared" si="164"/>
        <v/>
      </c>
      <c r="AG1153" s="77" t="str">
        <f t="shared" si="169"/>
        <v/>
      </c>
    </row>
    <row r="1154" spans="1:33" s="72" customFormat="1" ht="15.75" x14ac:dyDescent="0.2">
      <c r="A1154" s="67"/>
      <c r="B1154" s="76">
        <f>COUNTIF($F$6:$F1154,$F1154)</f>
        <v>0</v>
      </c>
      <c r="C1154" s="76" t="str">
        <f t="shared" si="165"/>
        <v>0</v>
      </c>
      <c r="D1154" s="76">
        <f>COUNTIF($H$6:$H1154,$H1154)</f>
        <v>0</v>
      </c>
      <c r="E1154" s="76" t="str">
        <f t="shared" si="166"/>
        <v>0</v>
      </c>
      <c r="F1154" s="2"/>
      <c r="G1154" s="22"/>
      <c r="H1154" s="2"/>
      <c r="I1154" s="3"/>
      <c r="J1154" s="2"/>
      <c r="K1154" s="2"/>
      <c r="L1154" s="4"/>
      <c r="M1154" s="4"/>
      <c r="N1154" s="4"/>
      <c r="O1154" s="2"/>
      <c r="P1154" s="2"/>
      <c r="Q1154" s="4"/>
      <c r="R1154" s="102"/>
      <c r="S1154" s="102"/>
      <c r="T1154" s="3"/>
      <c r="U1154" s="3"/>
      <c r="V1154" s="3"/>
      <c r="W1154" s="3"/>
      <c r="X1154" s="80" t="str">
        <f t="shared" si="161"/>
        <v/>
      </c>
      <c r="Y1154" s="80" t="str">
        <f t="shared" si="162"/>
        <v/>
      </c>
      <c r="Z1154" s="2"/>
      <c r="AA1154" s="77" t="str">
        <f t="shared" si="163"/>
        <v/>
      </c>
      <c r="AB1154" s="77" t="str">
        <f t="shared" si="167"/>
        <v/>
      </c>
      <c r="AC1154" s="77" t="str">
        <f>IFERROR(VLOOKUP(IF($P1154="","",MONTH($I1154)),List!$I:$J,2,0),"")</f>
        <v/>
      </c>
      <c r="AD1154" s="77" t="str">
        <f>IFERROR(VLOOKUP(F1154,List!$D:$E,2,0),"")</f>
        <v/>
      </c>
      <c r="AE1154" s="78">
        <f t="shared" si="168"/>
        <v>0</v>
      </c>
      <c r="AF1154" s="77" t="str">
        <f t="shared" si="164"/>
        <v/>
      </c>
      <c r="AG1154" s="77" t="str">
        <f t="shared" si="169"/>
        <v/>
      </c>
    </row>
    <row r="1155" spans="1:33" s="72" customFormat="1" ht="15.75" x14ac:dyDescent="0.2">
      <c r="A1155" s="67"/>
      <c r="B1155" s="76">
        <f>COUNTIF($F$6:$F1155,$F1155)</f>
        <v>0</v>
      </c>
      <c r="C1155" s="76" t="str">
        <f t="shared" si="165"/>
        <v>0</v>
      </c>
      <c r="D1155" s="76">
        <f>COUNTIF($H$6:$H1155,$H1155)</f>
        <v>0</v>
      </c>
      <c r="E1155" s="76" t="str">
        <f t="shared" si="166"/>
        <v>0</v>
      </c>
      <c r="F1155" s="2"/>
      <c r="G1155" s="22"/>
      <c r="H1155" s="2"/>
      <c r="I1155" s="3"/>
      <c r="J1155" s="2"/>
      <c r="K1155" s="2"/>
      <c r="L1155" s="4"/>
      <c r="M1155" s="4"/>
      <c r="N1155" s="4"/>
      <c r="O1155" s="2"/>
      <c r="P1155" s="2"/>
      <c r="Q1155" s="4"/>
      <c r="R1155" s="102"/>
      <c r="S1155" s="102"/>
      <c r="T1155" s="3"/>
      <c r="U1155" s="3"/>
      <c r="V1155" s="3"/>
      <c r="W1155" s="3"/>
      <c r="X1155" s="80" t="str">
        <f t="shared" si="161"/>
        <v/>
      </c>
      <c r="Y1155" s="80" t="str">
        <f t="shared" si="162"/>
        <v/>
      </c>
      <c r="Z1155" s="2"/>
      <c r="AA1155" s="77" t="str">
        <f t="shared" si="163"/>
        <v/>
      </c>
      <c r="AB1155" s="77" t="str">
        <f t="shared" si="167"/>
        <v/>
      </c>
      <c r="AC1155" s="77" t="str">
        <f>IFERROR(VLOOKUP(IF($P1155="","",MONTH($I1155)),List!$I:$J,2,0),"")</f>
        <v/>
      </c>
      <c r="AD1155" s="77" t="str">
        <f>IFERROR(VLOOKUP(F1155,List!$D:$E,2,0),"")</f>
        <v/>
      </c>
      <c r="AE1155" s="78">
        <f t="shared" si="168"/>
        <v>0</v>
      </c>
      <c r="AF1155" s="77" t="str">
        <f t="shared" si="164"/>
        <v/>
      </c>
      <c r="AG1155" s="77" t="str">
        <f t="shared" si="169"/>
        <v/>
      </c>
    </row>
    <row r="1156" spans="1:33" s="72" customFormat="1" ht="15.75" x14ac:dyDescent="0.2">
      <c r="A1156" s="67"/>
      <c r="B1156" s="76">
        <f>COUNTIF($F$6:$F1156,$F1156)</f>
        <v>0</v>
      </c>
      <c r="C1156" s="76" t="str">
        <f t="shared" si="165"/>
        <v>0</v>
      </c>
      <c r="D1156" s="76">
        <f>COUNTIF($H$6:$H1156,$H1156)</f>
        <v>0</v>
      </c>
      <c r="E1156" s="76" t="str">
        <f t="shared" si="166"/>
        <v>0</v>
      </c>
      <c r="F1156" s="2"/>
      <c r="G1156" s="22"/>
      <c r="H1156" s="2"/>
      <c r="I1156" s="3"/>
      <c r="J1156" s="2"/>
      <c r="K1156" s="2"/>
      <c r="L1156" s="4"/>
      <c r="M1156" s="4"/>
      <c r="N1156" s="4"/>
      <c r="O1156" s="2"/>
      <c r="P1156" s="2"/>
      <c r="Q1156" s="4"/>
      <c r="R1156" s="102"/>
      <c r="S1156" s="102"/>
      <c r="T1156" s="3"/>
      <c r="U1156" s="3"/>
      <c r="V1156" s="3"/>
      <c r="W1156" s="3"/>
      <c r="X1156" s="80" t="str">
        <f t="shared" si="161"/>
        <v/>
      </c>
      <c r="Y1156" s="80" t="str">
        <f t="shared" si="162"/>
        <v/>
      </c>
      <c r="Z1156" s="2"/>
      <c r="AA1156" s="77" t="str">
        <f t="shared" si="163"/>
        <v/>
      </c>
      <c r="AB1156" s="77" t="str">
        <f t="shared" si="167"/>
        <v/>
      </c>
      <c r="AC1156" s="77" t="str">
        <f>IFERROR(VLOOKUP(IF($P1156="","",MONTH($I1156)),List!$I:$J,2,0),"")</f>
        <v/>
      </c>
      <c r="AD1156" s="77" t="str">
        <f>IFERROR(VLOOKUP(F1156,List!$D:$E,2,0),"")</f>
        <v/>
      </c>
      <c r="AE1156" s="78">
        <f t="shared" si="168"/>
        <v>0</v>
      </c>
      <c r="AF1156" s="77" t="str">
        <f t="shared" si="164"/>
        <v/>
      </c>
      <c r="AG1156" s="77" t="str">
        <f t="shared" si="169"/>
        <v/>
      </c>
    </row>
    <row r="1157" spans="1:33" s="72" customFormat="1" ht="15.75" x14ac:dyDescent="0.2">
      <c r="A1157" s="67"/>
      <c r="B1157" s="76">
        <f>COUNTIF($F$6:$F1157,$F1157)</f>
        <v>0</v>
      </c>
      <c r="C1157" s="76" t="str">
        <f t="shared" si="165"/>
        <v>0</v>
      </c>
      <c r="D1157" s="76">
        <f>COUNTIF($H$6:$H1157,$H1157)</f>
        <v>0</v>
      </c>
      <c r="E1157" s="76" t="str">
        <f t="shared" si="166"/>
        <v>0</v>
      </c>
      <c r="F1157" s="2"/>
      <c r="G1157" s="22"/>
      <c r="H1157" s="2"/>
      <c r="I1157" s="3"/>
      <c r="J1157" s="2"/>
      <c r="K1157" s="2"/>
      <c r="L1157" s="4"/>
      <c r="M1157" s="4"/>
      <c r="N1157" s="4"/>
      <c r="O1157" s="2"/>
      <c r="P1157" s="2"/>
      <c r="Q1157" s="4"/>
      <c r="R1157" s="102"/>
      <c r="S1157" s="102"/>
      <c r="T1157" s="3"/>
      <c r="U1157" s="3"/>
      <c r="V1157" s="3"/>
      <c r="W1157" s="3"/>
      <c r="X1157" s="80" t="str">
        <f t="shared" si="161"/>
        <v/>
      </c>
      <c r="Y1157" s="80" t="str">
        <f t="shared" si="162"/>
        <v/>
      </c>
      <c r="Z1157" s="2"/>
      <c r="AA1157" s="77" t="str">
        <f t="shared" si="163"/>
        <v/>
      </c>
      <c r="AB1157" s="77" t="str">
        <f t="shared" si="167"/>
        <v/>
      </c>
      <c r="AC1157" s="77" t="str">
        <f>IFERROR(VLOOKUP(IF($P1157="","",MONTH($I1157)),List!$I:$J,2,0),"")</f>
        <v/>
      </c>
      <c r="AD1157" s="77" t="str">
        <f>IFERROR(VLOOKUP(F1157,List!$D:$E,2,0),"")</f>
        <v/>
      </c>
      <c r="AE1157" s="78">
        <f t="shared" si="168"/>
        <v>0</v>
      </c>
      <c r="AF1157" s="77" t="str">
        <f t="shared" si="164"/>
        <v/>
      </c>
      <c r="AG1157" s="77" t="str">
        <f t="shared" si="169"/>
        <v/>
      </c>
    </row>
    <row r="1158" spans="1:33" s="72" customFormat="1" ht="15.75" x14ac:dyDescent="0.2">
      <c r="A1158" s="67"/>
      <c r="B1158" s="76">
        <f>COUNTIF($F$6:$F1158,$F1158)</f>
        <v>0</v>
      </c>
      <c r="C1158" s="76" t="str">
        <f t="shared" si="165"/>
        <v>0</v>
      </c>
      <c r="D1158" s="76">
        <f>COUNTIF($H$6:$H1158,$H1158)</f>
        <v>0</v>
      </c>
      <c r="E1158" s="76" t="str">
        <f t="shared" si="166"/>
        <v>0</v>
      </c>
      <c r="F1158" s="2"/>
      <c r="G1158" s="22"/>
      <c r="H1158" s="2"/>
      <c r="I1158" s="3"/>
      <c r="J1158" s="2"/>
      <c r="K1158" s="2"/>
      <c r="L1158" s="4"/>
      <c r="M1158" s="4"/>
      <c r="N1158" s="4"/>
      <c r="O1158" s="2"/>
      <c r="P1158" s="2"/>
      <c r="Q1158" s="4"/>
      <c r="R1158" s="102"/>
      <c r="S1158" s="102"/>
      <c r="T1158" s="3"/>
      <c r="U1158" s="3"/>
      <c r="V1158" s="3"/>
      <c r="W1158" s="3"/>
      <c r="X1158" s="80" t="str">
        <f t="shared" ref="X1158:X1221" si="170">IF(W1158="","",IF(W1158&gt;0,"a",""))</f>
        <v/>
      </c>
      <c r="Y1158" s="80" t="str">
        <f t="shared" ref="Y1158:Y1221" si="171">IF(P1158="","",IF(W1158&gt;0,"","a"))</f>
        <v/>
      </c>
      <c r="Z1158" s="2"/>
      <c r="AA1158" s="77" t="str">
        <f t="shared" ref="AA1158:AA1221" si="172">IF($P1158="","",IF(COUNT($T1158:$W1158)=0,"Belum Ada Tanggal Target",IF(W1158&gt;0,"Close",IF(COUNTA($T1158:$V1158)=1,"Open (Progress)",IF(COUNTA($T1158:$V1158)=2,"Reschedule 1x",IF(COUNTA($T1158:$V1158)=3,"Reschedule 2x"))))))</f>
        <v/>
      </c>
      <c r="AB1158" s="77" t="str">
        <f t="shared" si="167"/>
        <v/>
      </c>
      <c r="AC1158" s="77" t="str">
        <f>IFERROR(VLOOKUP(IF($P1158="","",MONTH($I1158)),List!$I:$J,2,0),"")</f>
        <v/>
      </c>
      <c r="AD1158" s="77" t="str">
        <f>IFERROR(VLOOKUP(F1158,List!$D:$E,2,0),"")</f>
        <v/>
      </c>
      <c r="AE1158" s="78">
        <f t="shared" si="168"/>
        <v>0</v>
      </c>
      <c r="AF1158" s="77" t="str">
        <f t="shared" si="164"/>
        <v/>
      </c>
      <c r="AG1158" s="77" t="str">
        <f t="shared" si="169"/>
        <v/>
      </c>
    </row>
    <row r="1159" spans="1:33" s="72" customFormat="1" ht="15.75" x14ac:dyDescent="0.2">
      <c r="A1159" s="67"/>
      <c r="B1159" s="76">
        <f>COUNTIF($F$6:$F1159,$F1159)</f>
        <v>0</v>
      </c>
      <c r="C1159" s="76" t="str">
        <f t="shared" si="165"/>
        <v>0</v>
      </c>
      <c r="D1159" s="76">
        <f>COUNTIF($H$6:$H1159,$H1159)</f>
        <v>0</v>
      </c>
      <c r="E1159" s="76" t="str">
        <f t="shared" si="166"/>
        <v>0</v>
      </c>
      <c r="F1159" s="2"/>
      <c r="G1159" s="22"/>
      <c r="H1159" s="2"/>
      <c r="I1159" s="3"/>
      <c r="J1159" s="2"/>
      <c r="K1159" s="2"/>
      <c r="L1159" s="4"/>
      <c r="M1159" s="4"/>
      <c r="N1159" s="4"/>
      <c r="O1159" s="2"/>
      <c r="P1159" s="2"/>
      <c r="Q1159" s="4"/>
      <c r="R1159" s="102"/>
      <c r="S1159" s="102"/>
      <c r="T1159" s="3"/>
      <c r="U1159" s="3"/>
      <c r="V1159" s="3"/>
      <c r="W1159" s="3"/>
      <c r="X1159" s="80" t="str">
        <f t="shared" si="170"/>
        <v/>
      </c>
      <c r="Y1159" s="80" t="str">
        <f t="shared" si="171"/>
        <v/>
      </c>
      <c r="Z1159" s="2"/>
      <c r="AA1159" s="77" t="str">
        <f t="shared" si="172"/>
        <v/>
      </c>
      <c r="AB1159" s="77" t="str">
        <f t="shared" si="167"/>
        <v/>
      </c>
      <c r="AC1159" s="77" t="str">
        <f>IFERROR(VLOOKUP(IF($P1159="","",MONTH($I1159)),List!$I:$J,2,0),"")</f>
        <v/>
      </c>
      <c r="AD1159" s="77" t="str">
        <f>IFERROR(VLOOKUP(F1159,List!$D:$E,2,0),"")</f>
        <v/>
      </c>
      <c r="AE1159" s="78">
        <f t="shared" si="168"/>
        <v>0</v>
      </c>
      <c r="AF1159" s="77" t="str">
        <f t="shared" si="164"/>
        <v/>
      </c>
      <c r="AG1159" s="77" t="str">
        <f t="shared" si="169"/>
        <v/>
      </c>
    </row>
    <row r="1160" spans="1:33" s="72" customFormat="1" ht="15.75" x14ac:dyDescent="0.2">
      <c r="A1160" s="67"/>
      <c r="B1160" s="76">
        <f>COUNTIF($F$6:$F1160,$F1160)</f>
        <v>0</v>
      </c>
      <c r="C1160" s="76" t="str">
        <f t="shared" si="165"/>
        <v>0</v>
      </c>
      <c r="D1160" s="76">
        <f>COUNTIF($H$6:$H1160,$H1160)</f>
        <v>0</v>
      </c>
      <c r="E1160" s="76" t="str">
        <f t="shared" si="166"/>
        <v>0</v>
      </c>
      <c r="F1160" s="2"/>
      <c r="G1160" s="22"/>
      <c r="H1160" s="2"/>
      <c r="I1160" s="3"/>
      <c r="J1160" s="2"/>
      <c r="K1160" s="2"/>
      <c r="L1160" s="4"/>
      <c r="M1160" s="4"/>
      <c r="N1160" s="4"/>
      <c r="O1160" s="2"/>
      <c r="P1160" s="2"/>
      <c r="Q1160" s="4"/>
      <c r="R1160" s="102"/>
      <c r="S1160" s="102"/>
      <c r="T1160" s="3"/>
      <c r="U1160" s="3"/>
      <c r="V1160" s="3"/>
      <c r="W1160" s="3"/>
      <c r="X1160" s="80" t="str">
        <f t="shared" si="170"/>
        <v/>
      </c>
      <c r="Y1160" s="80" t="str">
        <f t="shared" si="171"/>
        <v/>
      </c>
      <c r="Z1160" s="2"/>
      <c r="AA1160" s="77" t="str">
        <f t="shared" si="172"/>
        <v/>
      </c>
      <c r="AB1160" s="77" t="str">
        <f t="shared" si="167"/>
        <v/>
      </c>
      <c r="AC1160" s="77" t="str">
        <f>IFERROR(VLOOKUP(IF($P1160="","",MONTH($I1160)),List!$I:$J,2,0),"")</f>
        <v/>
      </c>
      <c r="AD1160" s="77" t="str">
        <f>IFERROR(VLOOKUP(F1160,List!$D:$E,2,0),"")</f>
        <v/>
      </c>
      <c r="AE1160" s="78">
        <f t="shared" si="168"/>
        <v>0</v>
      </c>
      <c r="AF1160" s="77" t="str">
        <f t="shared" si="164"/>
        <v/>
      </c>
      <c r="AG1160" s="77" t="str">
        <f t="shared" si="169"/>
        <v/>
      </c>
    </row>
    <row r="1161" spans="1:33" s="72" customFormat="1" ht="15.75" x14ac:dyDescent="0.2">
      <c r="A1161" s="67"/>
      <c r="B1161" s="76">
        <f>COUNTIF($F$6:$F1161,$F1161)</f>
        <v>0</v>
      </c>
      <c r="C1161" s="76" t="str">
        <f t="shared" si="165"/>
        <v>0</v>
      </c>
      <c r="D1161" s="76">
        <f>COUNTIF($H$6:$H1161,$H1161)</f>
        <v>0</v>
      </c>
      <c r="E1161" s="76" t="str">
        <f t="shared" si="166"/>
        <v>0</v>
      </c>
      <c r="F1161" s="2"/>
      <c r="G1161" s="22"/>
      <c r="H1161" s="2"/>
      <c r="I1161" s="3"/>
      <c r="J1161" s="2"/>
      <c r="K1161" s="2"/>
      <c r="L1161" s="4"/>
      <c r="M1161" s="4"/>
      <c r="N1161" s="4"/>
      <c r="O1161" s="2"/>
      <c r="P1161" s="2"/>
      <c r="Q1161" s="4"/>
      <c r="R1161" s="102"/>
      <c r="S1161" s="102"/>
      <c r="T1161" s="3"/>
      <c r="U1161" s="3"/>
      <c r="V1161" s="3"/>
      <c r="W1161" s="3"/>
      <c r="X1161" s="80" t="str">
        <f t="shared" si="170"/>
        <v/>
      </c>
      <c r="Y1161" s="80" t="str">
        <f t="shared" si="171"/>
        <v/>
      </c>
      <c r="Z1161" s="2"/>
      <c r="AA1161" s="77" t="str">
        <f t="shared" si="172"/>
        <v/>
      </c>
      <c r="AB1161" s="77" t="str">
        <f t="shared" si="167"/>
        <v/>
      </c>
      <c r="AC1161" s="77" t="str">
        <f>IFERROR(VLOOKUP(IF($P1161="","",MONTH($I1161)),List!$I:$J,2,0),"")</f>
        <v/>
      </c>
      <c r="AD1161" s="77" t="str">
        <f>IFERROR(VLOOKUP(F1161,List!$D:$E,2,0),"")</f>
        <v/>
      </c>
      <c r="AE1161" s="78">
        <f t="shared" si="168"/>
        <v>0</v>
      </c>
      <c r="AF1161" s="77" t="str">
        <f t="shared" si="164"/>
        <v/>
      </c>
      <c r="AG1161" s="77" t="str">
        <f t="shared" si="169"/>
        <v/>
      </c>
    </row>
    <row r="1162" spans="1:33" s="72" customFormat="1" ht="15.75" x14ac:dyDescent="0.2">
      <c r="A1162" s="67"/>
      <c r="B1162" s="76">
        <f>COUNTIF($F$6:$F1162,$F1162)</f>
        <v>0</v>
      </c>
      <c r="C1162" s="76" t="str">
        <f t="shared" si="165"/>
        <v>0</v>
      </c>
      <c r="D1162" s="76">
        <f>COUNTIF($H$6:$H1162,$H1162)</f>
        <v>0</v>
      </c>
      <c r="E1162" s="76" t="str">
        <f t="shared" si="166"/>
        <v>0</v>
      </c>
      <c r="F1162" s="2"/>
      <c r="G1162" s="22"/>
      <c r="H1162" s="2"/>
      <c r="I1162" s="3"/>
      <c r="J1162" s="2"/>
      <c r="K1162" s="2"/>
      <c r="L1162" s="4"/>
      <c r="M1162" s="4"/>
      <c r="N1162" s="4"/>
      <c r="O1162" s="2"/>
      <c r="P1162" s="2"/>
      <c r="Q1162" s="4"/>
      <c r="R1162" s="102"/>
      <c r="S1162" s="102"/>
      <c r="T1162" s="3"/>
      <c r="U1162" s="3"/>
      <c r="V1162" s="3"/>
      <c r="W1162" s="3"/>
      <c r="X1162" s="80" t="str">
        <f t="shared" si="170"/>
        <v/>
      </c>
      <c r="Y1162" s="80" t="str">
        <f t="shared" si="171"/>
        <v/>
      </c>
      <c r="Z1162" s="2"/>
      <c r="AA1162" s="77" t="str">
        <f t="shared" si="172"/>
        <v/>
      </c>
      <c r="AB1162" s="77" t="str">
        <f t="shared" si="167"/>
        <v/>
      </c>
      <c r="AC1162" s="77" t="str">
        <f>IFERROR(VLOOKUP(IF($P1162="","",MONTH($I1162)),List!$I:$J,2,0),"")</f>
        <v/>
      </c>
      <c r="AD1162" s="77" t="str">
        <f>IFERROR(VLOOKUP(F1162,List!$D:$E,2,0),"")</f>
        <v/>
      </c>
      <c r="AE1162" s="78">
        <f t="shared" si="168"/>
        <v>0</v>
      </c>
      <c r="AF1162" s="77" t="str">
        <f t="shared" si="164"/>
        <v/>
      </c>
      <c r="AG1162" s="77" t="str">
        <f t="shared" si="169"/>
        <v/>
      </c>
    </row>
    <row r="1163" spans="1:33" s="72" customFormat="1" ht="15.75" x14ac:dyDescent="0.2">
      <c r="A1163" s="67"/>
      <c r="B1163" s="76">
        <f>COUNTIF($F$6:$F1163,$F1163)</f>
        <v>0</v>
      </c>
      <c r="C1163" s="76" t="str">
        <f t="shared" si="165"/>
        <v>0</v>
      </c>
      <c r="D1163" s="76">
        <f>COUNTIF($H$6:$H1163,$H1163)</f>
        <v>0</v>
      </c>
      <c r="E1163" s="76" t="str">
        <f t="shared" si="166"/>
        <v>0</v>
      </c>
      <c r="F1163" s="2"/>
      <c r="G1163" s="22"/>
      <c r="H1163" s="2"/>
      <c r="I1163" s="3"/>
      <c r="J1163" s="2"/>
      <c r="K1163" s="2"/>
      <c r="L1163" s="4"/>
      <c r="M1163" s="4"/>
      <c r="N1163" s="4"/>
      <c r="O1163" s="2"/>
      <c r="P1163" s="2"/>
      <c r="Q1163" s="4"/>
      <c r="R1163" s="102"/>
      <c r="S1163" s="102"/>
      <c r="T1163" s="3"/>
      <c r="U1163" s="3"/>
      <c r="V1163" s="3"/>
      <c r="W1163" s="3"/>
      <c r="X1163" s="80" t="str">
        <f t="shared" si="170"/>
        <v/>
      </c>
      <c r="Y1163" s="80" t="str">
        <f t="shared" si="171"/>
        <v/>
      </c>
      <c r="Z1163" s="2"/>
      <c r="AA1163" s="77" t="str">
        <f t="shared" si="172"/>
        <v/>
      </c>
      <c r="AB1163" s="77" t="str">
        <f t="shared" si="167"/>
        <v/>
      </c>
      <c r="AC1163" s="77" t="str">
        <f>IFERROR(VLOOKUP(IF($P1163="","",MONTH($I1163)),List!$I:$J,2,0),"")</f>
        <v/>
      </c>
      <c r="AD1163" s="77" t="str">
        <f>IFERROR(VLOOKUP(F1163,List!$D:$E,2,0),"")</f>
        <v/>
      </c>
      <c r="AE1163" s="78">
        <f t="shared" si="168"/>
        <v>0</v>
      </c>
      <c r="AF1163" s="77" t="str">
        <f t="shared" si="164"/>
        <v/>
      </c>
      <c r="AG1163" s="77" t="str">
        <f t="shared" si="169"/>
        <v/>
      </c>
    </row>
    <row r="1164" spans="1:33" s="72" customFormat="1" ht="15.75" x14ac:dyDescent="0.2">
      <c r="A1164" s="67"/>
      <c r="B1164" s="76">
        <f>COUNTIF($F$6:$F1164,$F1164)</f>
        <v>0</v>
      </c>
      <c r="C1164" s="76" t="str">
        <f t="shared" si="165"/>
        <v>0</v>
      </c>
      <c r="D1164" s="76">
        <f>COUNTIF($H$6:$H1164,$H1164)</f>
        <v>0</v>
      </c>
      <c r="E1164" s="76" t="str">
        <f t="shared" si="166"/>
        <v>0</v>
      </c>
      <c r="F1164" s="2"/>
      <c r="G1164" s="22"/>
      <c r="H1164" s="2"/>
      <c r="I1164" s="3"/>
      <c r="J1164" s="2"/>
      <c r="K1164" s="2"/>
      <c r="L1164" s="4"/>
      <c r="M1164" s="4"/>
      <c r="N1164" s="4"/>
      <c r="O1164" s="2"/>
      <c r="P1164" s="2"/>
      <c r="Q1164" s="4"/>
      <c r="R1164" s="102"/>
      <c r="S1164" s="102"/>
      <c r="T1164" s="3"/>
      <c r="U1164" s="3"/>
      <c r="V1164" s="3"/>
      <c r="W1164" s="3"/>
      <c r="X1164" s="80" t="str">
        <f t="shared" si="170"/>
        <v/>
      </c>
      <c r="Y1164" s="80" t="str">
        <f t="shared" si="171"/>
        <v/>
      </c>
      <c r="Z1164" s="2"/>
      <c r="AA1164" s="77" t="str">
        <f t="shared" si="172"/>
        <v/>
      </c>
      <c r="AB1164" s="77" t="str">
        <f t="shared" si="167"/>
        <v/>
      </c>
      <c r="AC1164" s="77" t="str">
        <f>IFERROR(VLOOKUP(IF($P1164="","",MONTH($I1164)),List!$I:$J,2,0),"")</f>
        <v/>
      </c>
      <c r="AD1164" s="77" t="str">
        <f>IFERROR(VLOOKUP(F1164,List!$D:$E,2,0),"")</f>
        <v/>
      </c>
      <c r="AE1164" s="78">
        <f t="shared" si="168"/>
        <v>0</v>
      </c>
      <c r="AF1164" s="77" t="str">
        <f t="shared" si="164"/>
        <v/>
      </c>
      <c r="AG1164" s="77" t="str">
        <f t="shared" si="169"/>
        <v/>
      </c>
    </row>
    <row r="1165" spans="1:33" s="72" customFormat="1" ht="15.75" x14ac:dyDescent="0.2">
      <c r="A1165" s="67"/>
      <c r="B1165" s="76">
        <f>COUNTIF($F$6:$F1165,$F1165)</f>
        <v>0</v>
      </c>
      <c r="C1165" s="76" t="str">
        <f t="shared" si="165"/>
        <v>0</v>
      </c>
      <c r="D1165" s="76">
        <f>COUNTIF($H$6:$H1165,$H1165)</f>
        <v>0</v>
      </c>
      <c r="E1165" s="76" t="str">
        <f t="shared" si="166"/>
        <v>0</v>
      </c>
      <c r="F1165" s="2"/>
      <c r="G1165" s="22"/>
      <c r="H1165" s="2"/>
      <c r="I1165" s="3"/>
      <c r="J1165" s="2"/>
      <c r="K1165" s="2"/>
      <c r="L1165" s="4"/>
      <c r="M1165" s="4"/>
      <c r="N1165" s="4"/>
      <c r="O1165" s="2"/>
      <c r="P1165" s="2"/>
      <c r="Q1165" s="4"/>
      <c r="R1165" s="102"/>
      <c r="S1165" s="102"/>
      <c r="T1165" s="3"/>
      <c r="U1165" s="3"/>
      <c r="V1165" s="3"/>
      <c r="W1165" s="3"/>
      <c r="X1165" s="80" t="str">
        <f t="shared" si="170"/>
        <v/>
      </c>
      <c r="Y1165" s="80" t="str">
        <f t="shared" si="171"/>
        <v/>
      </c>
      <c r="Z1165" s="2"/>
      <c r="AA1165" s="77" t="str">
        <f t="shared" si="172"/>
        <v/>
      </c>
      <c r="AB1165" s="77" t="str">
        <f t="shared" si="167"/>
        <v/>
      </c>
      <c r="AC1165" s="77" t="str">
        <f>IFERROR(VLOOKUP(IF($P1165="","",MONTH($I1165)),List!$I:$J,2,0),"")</f>
        <v/>
      </c>
      <c r="AD1165" s="77" t="str">
        <f>IFERROR(VLOOKUP(F1165,List!$D:$E,2,0),"")</f>
        <v/>
      </c>
      <c r="AE1165" s="78">
        <f t="shared" si="168"/>
        <v>0</v>
      </c>
      <c r="AF1165" s="77" t="str">
        <f t="shared" si="164"/>
        <v/>
      </c>
      <c r="AG1165" s="77" t="str">
        <f t="shared" si="169"/>
        <v/>
      </c>
    </row>
    <row r="1166" spans="1:33" s="72" customFormat="1" ht="15.75" x14ac:dyDescent="0.2">
      <c r="A1166" s="67"/>
      <c r="B1166" s="76">
        <f>COUNTIF($F$6:$F1166,$F1166)</f>
        <v>0</v>
      </c>
      <c r="C1166" s="76" t="str">
        <f t="shared" si="165"/>
        <v>0</v>
      </c>
      <c r="D1166" s="76">
        <f>COUNTIF($H$6:$H1166,$H1166)</f>
        <v>0</v>
      </c>
      <c r="E1166" s="76" t="str">
        <f t="shared" si="166"/>
        <v>0</v>
      </c>
      <c r="F1166" s="2"/>
      <c r="G1166" s="22"/>
      <c r="H1166" s="2"/>
      <c r="I1166" s="3"/>
      <c r="J1166" s="2"/>
      <c r="K1166" s="2"/>
      <c r="L1166" s="4"/>
      <c r="M1166" s="4"/>
      <c r="N1166" s="4"/>
      <c r="O1166" s="2"/>
      <c r="P1166" s="2"/>
      <c r="Q1166" s="4"/>
      <c r="R1166" s="102"/>
      <c r="S1166" s="102"/>
      <c r="T1166" s="3"/>
      <c r="U1166" s="3"/>
      <c r="V1166" s="3"/>
      <c r="W1166" s="3"/>
      <c r="X1166" s="80" t="str">
        <f t="shared" si="170"/>
        <v/>
      </c>
      <c r="Y1166" s="80" t="str">
        <f t="shared" si="171"/>
        <v/>
      </c>
      <c r="Z1166" s="2"/>
      <c r="AA1166" s="77" t="str">
        <f t="shared" si="172"/>
        <v/>
      </c>
      <c r="AB1166" s="77" t="str">
        <f t="shared" si="167"/>
        <v/>
      </c>
      <c r="AC1166" s="77" t="str">
        <f>IFERROR(VLOOKUP(IF($P1166="","",MONTH($I1166)),List!$I:$J,2,0),"")</f>
        <v/>
      </c>
      <c r="AD1166" s="77" t="str">
        <f>IFERROR(VLOOKUP(F1166,List!$D:$E,2,0),"")</f>
        <v/>
      </c>
      <c r="AE1166" s="78">
        <f t="shared" si="168"/>
        <v>0</v>
      </c>
      <c r="AF1166" s="77" t="str">
        <f t="shared" si="164"/>
        <v/>
      </c>
      <c r="AG1166" s="77" t="str">
        <f t="shared" si="169"/>
        <v/>
      </c>
    </row>
    <row r="1167" spans="1:33" s="72" customFormat="1" ht="15.75" x14ac:dyDescent="0.2">
      <c r="A1167" s="67"/>
      <c r="B1167" s="76">
        <f>COUNTIF($F$6:$F1167,$F1167)</f>
        <v>0</v>
      </c>
      <c r="C1167" s="76" t="str">
        <f t="shared" si="165"/>
        <v>0</v>
      </c>
      <c r="D1167" s="76">
        <f>COUNTIF($H$6:$H1167,$H1167)</f>
        <v>0</v>
      </c>
      <c r="E1167" s="76" t="str">
        <f t="shared" si="166"/>
        <v>0</v>
      </c>
      <c r="F1167" s="2"/>
      <c r="G1167" s="22"/>
      <c r="H1167" s="2"/>
      <c r="I1167" s="3"/>
      <c r="J1167" s="2"/>
      <c r="K1167" s="2"/>
      <c r="L1167" s="4"/>
      <c r="M1167" s="4"/>
      <c r="N1167" s="4"/>
      <c r="O1167" s="2"/>
      <c r="P1167" s="2"/>
      <c r="Q1167" s="4"/>
      <c r="R1167" s="102"/>
      <c r="S1167" s="102"/>
      <c r="T1167" s="3"/>
      <c r="U1167" s="3"/>
      <c r="V1167" s="3"/>
      <c r="W1167" s="3"/>
      <c r="X1167" s="80" t="str">
        <f t="shared" si="170"/>
        <v/>
      </c>
      <c r="Y1167" s="80" t="str">
        <f t="shared" si="171"/>
        <v/>
      </c>
      <c r="Z1167" s="2"/>
      <c r="AA1167" s="77" t="str">
        <f t="shared" si="172"/>
        <v/>
      </c>
      <c r="AB1167" s="77" t="str">
        <f t="shared" si="167"/>
        <v/>
      </c>
      <c r="AC1167" s="77" t="str">
        <f>IFERROR(VLOOKUP(IF($P1167="","",MONTH($I1167)),List!$I:$J,2,0),"")</f>
        <v/>
      </c>
      <c r="AD1167" s="77" t="str">
        <f>IFERROR(VLOOKUP(F1167,List!$D:$E,2,0),"")</f>
        <v/>
      </c>
      <c r="AE1167" s="78">
        <f t="shared" si="168"/>
        <v>0</v>
      </c>
      <c r="AF1167" s="77" t="str">
        <f t="shared" si="164"/>
        <v/>
      </c>
      <c r="AG1167" s="77" t="str">
        <f t="shared" si="169"/>
        <v/>
      </c>
    </row>
    <row r="1168" spans="1:33" s="72" customFormat="1" ht="15.75" x14ac:dyDescent="0.2">
      <c r="A1168" s="67"/>
      <c r="B1168" s="76">
        <f>COUNTIF($F$6:$F1168,$F1168)</f>
        <v>0</v>
      </c>
      <c r="C1168" s="76" t="str">
        <f t="shared" si="165"/>
        <v>0</v>
      </c>
      <c r="D1168" s="76">
        <f>COUNTIF($H$6:$H1168,$H1168)</f>
        <v>0</v>
      </c>
      <c r="E1168" s="76" t="str">
        <f t="shared" si="166"/>
        <v>0</v>
      </c>
      <c r="F1168" s="2"/>
      <c r="G1168" s="22"/>
      <c r="H1168" s="2"/>
      <c r="I1168" s="3"/>
      <c r="J1168" s="2"/>
      <c r="K1168" s="2"/>
      <c r="L1168" s="4"/>
      <c r="M1168" s="4"/>
      <c r="N1168" s="4"/>
      <c r="O1168" s="2"/>
      <c r="P1168" s="2"/>
      <c r="Q1168" s="4"/>
      <c r="R1168" s="102"/>
      <c r="S1168" s="102"/>
      <c r="T1168" s="3"/>
      <c r="U1168" s="3"/>
      <c r="V1168" s="3"/>
      <c r="W1168" s="3"/>
      <c r="X1168" s="80" t="str">
        <f t="shared" si="170"/>
        <v/>
      </c>
      <c r="Y1168" s="80" t="str">
        <f t="shared" si="171"/>
        <v/>
      </c>
      <c r="Z1168" s="2"/>
      <c r="AA1168" s="77" t="str">
        <f t="shared" si="172"/>
        <v/>
      </c>
      <c r="AB1168" s="77" t="str">
        <f t="shared" si="167"/>
        <v/>
      </c>
      <c r="AC1168" s="77" t="str">
        <f>IFERROR(VLOOKUP(IF($P1168="","",MONTH($I1168)),List!$I:$J,2,0),"")</f>
        <v/>
      </c>
      <c r="AD1168" s="77" t="str">
        <f>IFERROR(VLOOKUP(F1168,List!$D:$E,2,0),"")</f>
        <v/>
      </c>
      <c r="AE1168" s="78">
        <f t="shared" si="168"/>
        <v>0</v>
      </c>
      <c r="AF1168" s="77" t="str">
        <f t="shared" si="164"/>
        <v/>
      </c>
      <c r="AG1168" s="77" t="str">
        <f t="shared" si="169"/>
        <v/>
      </c>
    </row>
    <row r="1169" spans="1:33" s="72" customFormat="1" ht="15.75" x14ac:dyDescent="0.2">
      <c r="A1169" s="67"/>
      <c r="B1169" s="76">
        <f>COUNTIF($F$6:$F1169,$F1169)</f>
        <v>0</v>
      </c>
      <c r="C1169" s="76" t="str">
        <f t="shared" si="165"/>
        <v>0</v>
      </c>
      <c r="D1169" s="76">
        <f>COUNTIF($H$6:$H1169,$H1169)</f>
        <v>0</v>
      </c>
      <c r="E1169" s="76" t="str">
        <f t="shared" si="166"/>
        <v>0</v>
      </c>
      <c r="F1169" s="2"/>
      <c r="G1169" s="22"/>
      <c r="H1169" s="2"/>
      <c r="I1169" s="3"/>
      <c r="J1169" s="2"/>
      <c r="K1169" s="2"/>
      <c r="L1169" s="4"/>
      <c r="M1169" s="4"/>
      <c r="N1169" s="4"/>
      <c r="O1169" s="2"/>
      <c r="P1169" s="2"/>
      <c r="Q1169" s="4"/>
      <c r="R1169" s="102"/>
      <c r="S1169" s="102"/>
      <c r="T1169" s="3"/>
      <c r="U1169" s="3"/>
      <c r="V1169" s="3"/>
      <c r="W1169" s="3"/>
      <c r="X1169" s="80" t="str">
        <f t="shared" si="170"/>
        <v/>
      </c>
      <c r="Y1169" s="80" t="str">
        <f t="shared" si="171"/>
        <v/>
      </c>
      <c r="Z1169" s="2"/>
      <c r="AA1169" s="77" t="str">
        <f t="shared" si="172"/>
        <v/>
      </c>
      <c r="AB1169" s="77" t="str">
        <f t="shared" si="167"/>
        <v/>
      </c>
      <c r="AC1169" s="77" t="str">
        <f>IFERROR(VLOOKUP(IF($P1169="","",MONTH($I1169)),List!$I:$J,2,0),"")</f>
        <v/>
      </c>
      <c r="AD1169" s="77" t="str">
        <f>IFERROR(VLOOKUP(F1169,List!$D:$E,2,0),"")</f>
        <v/>
      </c>
      <c r="AE1169" s="78">
        <f t="shared" si="168"/>
        <v>0</v>
      </c>
      <c r="AF1169" s="77" t="str">
        <f t="shared" si="164"/>
        <v/>
      </c>
      <c r="AG1169" s="77" t="str">
        <f t="shared" si="169"/>
        <v/>
      </c>
    </row>
    <row r="1170" spans="1:33" s="72" customFormat="1" ht="15.75" x14ac:dyDescent="0.2">
      <c r="A1170" s="67"/>
      <c r="B1170" s="76">
        <f>COUNTIF($F$6:$F1170,$F1170)</f>
        <v>0</v>
      </c>
      <c r="C1170" s="76" t="str">
        <f t="shared" si="165"/>
        <v>0</v>
      </c>
      <c r="D1170" s="76">
        <f>COUNTIF($H$6:$H1170,$H1170)</f>
        <v>0</v>
      </c>
      <c r="E1170" s="76" t="str">
        <f t="shared" si="166"/>
        <v>0</v>
      </c>
      <c r="F1170" s="2"/>
      <c r="G1170" s="22"/>
      <c r="H1170" s="2"/>
      <c r="I1170" s="3"/>
      <c r="J1170" s="2"/>
      <c r="K1170" s="2"/>
      <c r="L1170" s="4"/>
      <c r="M1170" s="4"/>
      <c r="N1170" s="4"/>
      <c r="O1170" s="2"/>
      <c r="P1170" s="2"/>
      <c r="Q1170" s="4"/>
      <c r="R1170" s="102"/>
      <c r="S1170" s="102"/>
      <c r="T1170" s="3"/>
      <c r="U1170" s="3"/>
      <c r="V1170" s="3"/>
      <c r="W1170" s="3"/>
      <c r="X1170" s="80" t="str">
        <f t="shared" si="170"/>
        <v/>
      </c>
      <c r="Y1170" s="80" t="str">
        <f t="shared" si="171"/>
        <v/>
      </c>
      <c r="Z1170" s="2"/>
      <c r="AA1170" s="77" t="str">
        <f t="shared" si="172"/>
        <v/>
      </c>
      <c r="AB1170" s="77" t="str">
        <f t="shared" si="167"/>
        <v/>
      </c>
      <c r="AC1170" s="77" t="str">
        <f>IFERROR(VLOOKUP(IF($P1170="","",MONTH($I1170)),List!$I:$J,2,0),"")</f>
        <v/>
      </c>
      <c r="AD1170" s="77" t="str">
        <f>IFERROR(VLOOKUP(F1170,List!$D:$E,2,0),"")</f>
        <v/>
      </c>
      <c r="AE1170" s="78">
        <f t="shared" si="168"/>
        <v>0</v>
      </c>
      <c r="AF1170" s="77" t="str">
        <f t="shared" si="164"/>
        <v/>
      </c>
      <c r="AG1170" s="77" t="str">
        <f t="shared" si="169"/>
        <v/>
      </c>
    </row>
    <row r="1171" spans="1:33" s="72" customFormat="1" ht="15.75" x14ac:dyDescent="0.2">
      <c r="A1171" s="67"/>
      <c r="B1171" s="76">
        <f>COUNTIF($F$6:$F1171,$F1171)</f>
        <v>0</v>
      </c>
      <c r="C1171" s="76" t="str">
        <f t="shared" si="165"/>
        <v>0</v>
      </c>
      <c r="D1171" s="76">
        <f>COUNTIF($H$6:$H1171,$H1171)</f>
        <v>0</v>
      </c>
      <c r="E1171" s="76" t="str">
        <f t="shared" si="166"/>
        <v>0</v>
      </c>
      <c r="F1171" s="2"/>
      <c r="G1171" s="22"/>
      <c r="H1171" s="2"/>
      <c r="I1171" s="3"/>
      <c r="J1171" s="2"/>
      <c r="K1171" s="2"/>
      <c r="L1171" s="4"/>
      <c r="M1171" s="4"/>
      <c r="N1171" s="4"/>
      <c r="O1171" s="2"/>
      <c r="P1171" s="2"/>
      <c r="Q1171" s="4"/>
      <c r="R1171" s="102"/>
      <c r="S1171" s="102"/>
      <c r="T1171" s="3"/>
      <c r="U1171" s="3"/>
      <c r="V1171" s="3"/>
      <c r="W1171" s="3"/>
      <c r="X1171" s="80" t="str">
        <f t="shared" si="170"/>
        <v/>
      </c>
      <c r="Y1171" s="80" t="str">
        <f t="shared" si="171"/>
        <v/>
      </c>
      <c r="Z1171" s="2"/>
      <c r="AA1171" s="77" t="str">
        <f t="shared" si="172"/>
        <v/>
      </c>
      <c r="AB1171" s="77" t="str">
        <f t="shared" si="167"/>
        <v/>
      </c>
      <c r="AC1171" s="77" t="str">
        <f>IFERROR(VLOOKUP(IF($P1171="","",MONTH($I1171)),List!$I:$J,2,0),"")</f>
        <v/>
      </c>
      <c r="AD1171" s="77" t="str">
        <f>IFERROR(VLOOKUP(F1171,List!$D:$E,2,0),"")</f>
        <v/>
      </c>
      <c r="AE1171" s="78">
        <f t="shared" si="168"/>
        <v>0</v>
      </c>
      <c r="AF1171" s="77" t="str">
        <f t="shared" si="164"/>
        <v/>
      </c>
      <c r="AG1171" s="77" t="str">
        <f t="shared" si="169"/>
        <v/>
      </c>
    </row>
    <row r="1172" spans="1:33" s="72" customFormat="1" ht="15.75" x14ac:dyDescent="0.2">
      <c r="A1172" s="67"/>
      <c r="B1172" s="76">
        <f>COUNTIF($F$6:$F1172,$F1172)</f>
        <v>0</v>
      </c>
      <c r="C1172" s="76" t="str">
        <f t="shared" si="165"/>
        <v>0</v>
      </c>
      <c r="D1172" s="76">
        <f>COUNTIF($H$6:$H1172,$H1172)</f>
        <v>0</v>
      </c>
      <c r="E1172" s="76" t="str">
        <f t="shared" si="166"/>
        <v>0</v>
      </c>
      <c r="F1172" s="2"/>
      <c r="G1172" s="22"/>
      <c r="H1172" s="2"/>
      <c r="I1172" s="3"/>
      <c r="J1172" s="2"/>
      <c r="K1172" s="2"/>
      <c r="L1172" s="4"/>
      <c r="M1172" s="4"/>
      <c r="N1172" s="4"/>
      <c r="O1172" s="2"/>
      <c r="P1172" s="2"/>
      <c r="Q1172" s="4"/>
      <c r="R1172" s="102"/>
      <c r="S1172" s="102"/>
      <c r="T1172" s="3"/>
      <c r="U1172" s="3"/>
      <c r="V1172" s="3"/>
      <c r="W1172" s="3"/>
      <c r="X1172" s="80" t="str">
        <f t="shared" si="170"/>
        <v/>
      </c>
      <c r="Y1172" s="80" t="str">
        <f t="shared" si="171"/>
        <v/>
      </c>
      <c r="Z1172" s="2"/>
      <c r="AA1172" s="77" t="str">
        <f t="shared" si="172"/>
        <v/>
      </c>
      <c r="AB1172" s="77" t="str">
        <f t="shared" si="167"/>
        <v/>
      </c>
      <c r="AC1172" s="77" t="str">
        <f>IFERROR(VLOOKUP(IF($P1172="","",MONTH($I1172)),List!$I:$J,2,0),"")</f>
        <v/>
      </c>
      <c r="AD1172" s="77" t="str">
        <f>IFERROR(VLOOKUP(F1172,List!$D:$E,2,0),"")</f>
        <v/>
      </c>
      <c r="AE1172" s="78">
        <f t="shared" si="168"/>
        <v>0</v>
      </c>
      <c r="AF1172" s="77" t="str">
        <f t="shared" si="164"/>
        <v/>
      </c>
      <c r="AG1172" s="77" t="str">
        <f t="shared" si="169"/>
        <v/>
      </c>
    </row>
    <row r="1173" spans="1:33" s="72" customFormat="1" ht="15.75" x14ac:dyDescent="0.2">
      <c r="A1173" s="67"/>
      <c r="B1173" s="76">
        <f>COUNTIF($F$6:$F1173,$F1173)</f>
        <v>0</v>
      </c>
      <c r="C1173" s="76" t="str">
        <f t="shared" si="165"/>
        <v>0</v>
      </c>
      <c r="D1173" s="76">
        <f>COUNTIF($H$6:$H1173,$H1173)</f>
        <v>0</v>
      </c>
      <c r="E1173" s="76" t="str">
        <f t="shared" si="166"/>
        <v>0</v>
      </c>
      <c r="F1173" s="2"/>
      <c r="G1173" s="22"/>
      <c r="H1173" s="2"/>
      <c r="I1173" s="3"/>
      <c r="J1173" s="2"/>
      <c r="K1173" s="2"/>
      <c r="L1173" s="4"/>
      <c r="M1173" s="4"/>
      <c r="N1173" s="4"/>
      <c r="O1173" s="2"/>
      <c r="P1173" s="2"/>
      <c r="Q1173" s="4"/>
      <c r="R1173" s="102"/>
      <c r="S1173" s="102"/>
      <c r="T1173" s="3"/>
      <c r="U1173" s="3"/>
      <c r="V1173" s="3"/>
      <c r="W1173" s="3"/>
      <c r="X1173" s="80" t="str">
        <f t="shared" si="170"/>
        <v/>
      </c>
      <c r="Y1173" s="80" t="str">
        <f t="shared" si="171"/>
        <v/>
      </c>
      <c r="Z1173" s="2"/>
      <c r="AA1173" s="77" t="str">
        <f t="shared" si="172"/>
        <v/>
      </c>
      <c r="AB1173" s="77" t="str">
        <f t="shared" si="167"/>
        <v/>
      </c>
      <c r="AC1173" s="77" t="str">
        <f>IFERROR(VLOOKUP(IF($P1173="","",MONTH($I1173)),List!$I:$J,2,0),"")</f>
        <v/>
      </c>
      <c r="AD1173" s="77" t="str">
        <f>IFERROR(VLOOKUP(F1173,List!$D:$E,2,0),"")</f>
        <v/>
      </c>
      <c r="AE1173" s="78">
        <f t="shared" si="168"/>
        <v>0</v>
      </c>
      <c r="AF1173" s="77" t="str">
        <f t="shared" si="164"/>
        <v/>
      </c>
      <c r="AG1173" s="77" t="str">
        <f t="shared" si="169"/>
        <v/>
      </c>
    </row>
    <row r="1174" spans="1:33" s="72" customFormat="1" ht="15.75" x14ac:dyDescent="0.2">
      <c r="A1174" s="67"/>
      <c r="B1174" s="76">
        <f>COUNTIF($F$6:$F1174,$F1174)</f>
        <v>0</v>
      </c>
      <c r="C1174" s="76" t="str">
        <f t="shared" si="165"/>
        <v>0</v>
      </c>
      <c r="D1174" s="76">
        <f>COUNTIF($H$6:$H1174,$H1174)</f>
        <v>0</v>
      </c>
      <c r="E1174" s="76" t="str">
        <f t="shared" si="166"/>
        <v>0</v>
      </c>
      <c r="F1174" s="2"/>
      <c r="G1174" s="22"/>
      <c r="H1174" s="2"/>
      <c r="I1174" s="3"/>
      <c r="J1174" s="2"/>
      <c r="K1174" s="2"/>
      <c r="L1174" s="4"/>
      <c r="M1174" s="4"/>
      <c r="N1174" s="4"/>
      <c r="O1174" s="2"/>
      <c r="P1174" s="2"/>
      <c r="Q1174" s="4"/>
      <c r="R1174" s="102"/>
      <c r="S1174" s="102"/>
      <c r="T1174" s="3"/>
      <c r="U1174" s="3"/>
      <c r="V1174" s="3"/>
      <c r="W1174" s="3"/>
      <c r="X1174" s="80" t="str">
        <f t="shared" si="170"/>
        <v/>
      </c>
      <c r="Y1174" s="80" t="str">
        <f t="shared" si="171"/>
        <v/>
      </c>
      <c r="Z1174" s="2"/>
      <c r="AA1174" s="77" t="str">
        <f t="shared" si="172"/>
        <v/>
      </c>
      <c r="AB1174" s="77" t="str">
        <f t="shared" si="167"/>
        <v/>
      </c>
      <c r="AC1174" s="77" t="str">
        <f>IFERROR(VLOOKUP(IF($P1174="","",MONTH($I1174)),List!$I:$J,2,0),"")</f>
        <v/>
      </c>
      <c r="AD1174" s="77" t="str">
        <f>IFERROR(VLOOKUP(F1174,List!$D:$E,2,0),"")</f>
        <v/>
      </c>
      <c r="AE1174" s="78">
        <f t="shared" si="168"/>
        <v>0</v>
      </c>
      <c r="AF1174" s="77" t="str">
        <f t="shared" si="164"/>
        <v/>
      </c>
      <c r="AG1174" s="77" t="str">
        <f t="shared" si="169"/>
        <v/>
      </c>
    </row>
    <row r="1175" spans="1:33" s="72" customFormat="1" ht="15.75" x14ac:dyDescent="0.2">
      <c r="A1175" s="67"/>
      <c r="B1175" s="76">
        <f>COUNTIF($F$6:$F1175,$F1175)</f>
        <v>0</v>
      </c>
      <c r="C1175" s="76" t="str">
        <f t="shared" si="165"/>
        <v>0</v>
      </c>
      <c r="D1175" s="76">
        <f>COUNTIF($H$6:$H1175,$H1175)</f>
        <v>0</v>
      </c>
      <c r="E1175" s="76" t="str">
        <f t="shared" si="166"/>
        <v>0</v>
      </c>
      <c r="F1175" s="2"/>
      <c r="G1175" s="22"/>
      <c r="H1175" s="2"/>
      <c r="I1175" s="3"/>
      <c r="J1175" s="2"/>
      <c r="K1175" s="2"/>
      <c r="L1175" s="4"/>
      <c r="M1175" s="4"/>
      <c r="N1175" s="4"/>
      <c r="O1175" s="2"/>
      <c r="P1175" s="2"/>
      <c r="Q1175" s="4"/>
      <c r="R1175" s="102"/>
      <c r="S1175" s="102"/>
      <c r="T1175" s="3"/>
      <c r="U1175" s="3"/>
      <c r="V1175" s="3"/>
      <c r="W1175" s="3"/>
      <c r="X1175" s="80" t="str">
        <f t="shared" si="170"/>
        <v/>
      </c>
      <c r="Y1175" s="80" t="str">
        <f t="shared" si="171"/>
        <v/>
      </c>
      <c r="Z1175" s="2"/>
      <c r="AA1175" s="77" t="str">
        <f t="shared" si="172"/>
        <v/>
      </c>
      <c r="AB1175" s="77" t="str">
        <f t="shared" si="167"/>
        <v/>
      </c>
      <c r="AC1175" s="77" t="str">
        <f>IFERROR(VLOOKUP(IF($P1175="","",MONTH($I1175)),List!$I:$J,2,0),"")</f>
        <v/>
      </c>
      <c r="AD1175" s="77" t="str">
        <f>IFERROR(VLOOKUP(F1175,List!$D:$E,2,0),"")</f>
        <v/>
      </c>
      <c r="AE1175" s="78">
        <f t="shared" si="168"/>
        <v>0</v>
      </c>
      <c r="AF1175" s="77" t="str">
        <f t="shared" si="164"/>
        <v/>
      </c>
      <c r="AG1175" s="77" t="str">
        <f t="shared" si="169"/>
        <v/>
      </c>
    </row>
    <row r="1176" spans="1:33" s="72" customFormat="1" ht="15.75" x14ac:dyDescent="0.2">
      <c r="A1176" s="67"/>
      <c r="B1176" s="76">
        <f>COUNTIF($F$6:$F1176,$F1176)</f>
        <v>0</v>
      </c>
      <c r="C1176" s="76" t="str">
        <f t="shared" si="165"/>
        <v>0</v>
      </c>
      <c r="D1176" s="76">
        <f>COUNTIF($H$6:$H1176,$H1176)</f>
        <v>0</v>
      </c>
      <c r="E1176" s="76" t="str">
        <f t="shared" si="166"/>
        <v>0</v>
      </c>
      <c r="F1176" s="2"/>
      <c r="G1176" s="22"/>
      <c r="H1176" s="2"/>
      <c r="I1176" s="3"/>
      <c r="J1176" s="2"/>
      <c r="K1176" s="2"/>
      <c r="L1176" s="4"/>
      <c r="M1176" s="4"/>
      <c r="N1176" s="4"/>
      <c r="O1176" s="2"/>
      <c r="P1176" s="2"/>
      <c r="Q1176" s="4"/>
      <c r="R1176" s="102"/>
      <c r="S1176" s="102"/>
      <c r="T1176" s="3"/>
      <c r="U1176" s="3"/>
      <c r="V1176" s="3"/>
      <c r="W1176" s="3"/>
      <c r="X1176" s="80" t="str">
        <f t="shared" si="170"/>
        <v/>
      </c>
      <c r="Y1176" s="80" t="str">
        <f t="shared" si="171"/>
        <v/>
      </c>
      <c r="Z1176" s="2"/>
      <c r="AA1176" s="77" t="str">
        <f t="shared" si="172"/>
        <v/>
      </c>
      <c r="AB1176" s="77" t="str">
        <f t="shared" si="167"/>
        <v/>
      </c>
      <c r="AC1176" s="77" t="str">
        <f>IFERROR(VLOOKUP(IF($P1176="","",MONTH($I1176)),List!$I:$J,2,0),"")</f>
        <v/>
      </c>
      <c r="AD1176" s="77" t="str">
        <f>IFERROR(VLOOKUP(F1176,List!$D:$E,2,0),"")</f>
        <v/>
      </c>
      <c r="AE1176" s="78">
        <f t="shared" si="168"/>
        <v>0</v>
      </c>
      <c r="AF1176" s="77" t="str">
        <f t="shared" si="164"/>
        <v/>
      </c>
      <c r="AG1176" s="77" t="str">
        <f t="shared" si="169"/>
        <v/>
      </c>
    </row>
    <row r="1177" spans="1:33" s="72" customFormat="1" ht="15.75" x14ac:dyDescent="0.2">
      <c r="A1177" s="67"/>
      <c r="B1177" s="76">
        <f>COUNTIF($F$6:$F1177,$F1177)</f>
        <v>0</v>
      </c>
      <c r="C1177" s="76" t="str">
        <f t="shared" si="165"/>
        <v>0</v>
      </c>
      <c r="D1177" s="76">
        <f>COUNTIF($H$6:$H1177,$H1177)</f>
        <v>0</v>
      </c>
      <c r="E1177" s="76" t="str">
        <f t="shared" si="166"/>
        <v>0</v>
      </c>
      <c r="F1177" s="2"/>
      <c r="G1177" s="22"/>
      <c r="H1177" s="2"/>
      <c r="I1177" s="3"/>
      <c r="J1177" s="2"/>
      <c r="K1177" s="2"/>
      <c r="L1177" s="4"/>
      <c r="M1177" s="4"/>
      <c r="N1177" s="4"/>
      <c r="O1177" s="2"/>
      <c r="P1177" s="2"/>
      <c r="Q1177" s="4"/>
      <c r="R1177" s="102"/>
      <c r="S1177" s="102"/>
      <c r="T1177" s="3"/>
      <c r="U1177" s="3"/>
      <c r="V1177" s="3"/>
      <c r="W1177" s="3"/>
      <c r="X1177" s="80" t="str">
        <f t="shared" si="170"/>
        <v/>
      </c>
      <c r="Y1177" s="80" t="str">
        <f t="shared" si="171"/>
        <v/>
      </c>
      <c r="Z1177" s="2"/>
      <c r="AA1177" s="77" t="str">
        <f t="shared" si="172"/>
        <v/>
      </c>
      <c r="AB1177" s="77" t="str">
        <f t="shared" si="167"/>
        <v/>
      </c>
      <c r="AC1177" s="77" t="str">
        <f>IFERROR(VLOOKUP(IF($P1177="","",MONTH($I1177)),List!$I:$J,2,0),"")</f>
        <v/>
      </c>
      <c r="AD1177" s="77" t="str">
        <f>IFERROR(VLOOKUP(F1177,List!$D:$E,2,0),"")</f>
        <v/>
      </c>
      <c r="AE1177" s="78">
        <f t="shared" si="168"/>
        <v>0</v>
      </c>
      <c r="AF1177" s="77" t="str">
        <f t="shared" si="164"/>
        <v/>
      </c>
      <c r="AG1177" s="77" t="str">
        <f t="shared" si="169"/>
        <v/>
      </c>
    </row>
    <row r="1178" spans="1:33" s="72" customFormat="1" ht="15.75" x14ac:dyDescent="0.2">
      <c r="A1178" s="67"/>
      <c r="B1178" s="76">
        <f>COUNTIF($F$6:$F1178,$F1178)</f>
        <v>0</v>
      </c>
      <c r="C1178" s="76" t="str">
        <f t="shared" si="165"/>
        <v>0</v>
      </c>
      <c r="D1178" s="76">
        <f>COUNTIF($H$6:$H1178,$H1178)</f>
        <v>0</v>
      </c>
      <c r="E1178" s="76" t="str">
        <f t="shared" si="166"/>
        <v>0</v>
      </c>
      <c r="F1178" s="2"/>
      <c r="G1178" s="22"/>
      <c r="H1178" s="2"/>
      <c r="I1178" s="3"/>
      <c r="J1178" s="2"/>
      <c r="K1178" s="2"/>
      <c r="L1178" s="4"/>
      <c r="M1178" s="4"/>
      <c r="N1178" s="4"/>
      <c r="O1178" s="2"/>
      <c r="P1178" s="2"/>
      <c r="Q1178" s="4"/>
      <c r="R1178" s="102"/>
      <c r="S1178" s="102"/>
      <c r="T1178" s="3"/>
      <c r="U1178" s="3"/>
      <c r="V1178" s="3"/>
      <c r="W1178" s="3"/>
      <c r="X1178" s="80" t="str">
        <f t="shared" si="170"/>
        <v/>
      </c>
      <c r="Y1178" s="80" t="str">
        <f t="shared" si="171"/>
        <v/>
      </c>
      <c r="Z1178" s="2"/>
      <c r="AA1178" s="77" t="str">
        <f t="shared" si="172"/>
        <v/>
      </c>
      <c r="AB1178" s="77" t="str">
        <f t="shared" si="167"/>
        <v/>
      </c>
      <c r="AC1178" s="77" t="str">
        <f>IFERROR(VLOOKUP(IF($P1178="","",MONTH($I1178)),List!$I:$J,2,0),"")</f>
        <v/>
      </c>
      <c r="AD1178" s="77" t="str">
        <f>IFERROR(VLOOKUP(F1178,List!$D:$E,2,0),"")</f>
        <v/>
      </c>
      <c r="AE1178" s="78">
        <f t="shared" si="168"/>
        <v>0</v>
      </c>
      <c r="AF1178" s="77" t="str">
        <f t="shared" si="164"/>
        <v/>
      </c>
      <c r="AG1178" s="77" t="str">
        <f t="shared" si="169"/>
        <v/>
      </c>
    </row>
    <row r="1179" spans="1:33" s="72" customFormat="1" ht="15.75" x14ac:dyDescent="0.2">
      <c r="A1179" s="67"/>
      <c r="B1179" s="76">
        <f>COUNTIF($F$6:$F1179,$F1179)</f>
        <v>0</v>
      </c>
      <c r="C1179" s="76" t="str">
        <f t="shared" si="165"/>
        <v>0</v>
      </c>
      <c r="D1179" s="76">
        <f>COUNTIF($H$6:$H1179,$H1179)</f>
        <v>0</v>
      </c>
      <c r="E1179" s="76" t="str">
        <f t="shared" si="166"/>
        <v>0</v>
      </c>
      <c r="F1179" s="2"/>
      <c r="G1179" s="22"/>
      <c r="H1179" s="2"/>
      <c r="I1179" s="3"/>
      <c r="J1179" s="2"/>
      <c r="K1179" s="2"/>
      <c r="L1179" s="4"/>
      <c r="M1179" s="4"/>
      <c r="N1179" s="4"/>
      <c r="O1179" s="2"/>
      <c r="P1179" s="2"/>
      <c r="Q1179" s="4"/>
      <c r="R1179" s="102"/>
      <c r="S1179" s="102"/>
      <c r="T1179" s="3"/>
      <c r="U1179" s="3"/>
      <c r="V1179" s="3"/>
      <c r="W1179" s="3"/>
      <c r="X1179" s="80" t="str">
        <f t="shared" si="170"/>
        <v/>
      </c>
      <c r="Y1179" s="80" t="str">
        <f t="shared" si="171"/>
        <v/>
      </c>
      <c r="Z1179" s="2"/>
      <c r="AA1179" s="77" t="str">
        <f t="shared" si="172"/>
        <v/>
      </c>
      <c r="AB1179" s="77" t="str">
        <f t="shared" si="167"/>
        <v/>
      </c>
      <c r="AC1179" s="77" t="str">
        <f>IFERROR(VLOOKUP(IF($P1179="","",MONTH($I1179)),List!$I:$J,2,0),"")</f>
        <v/>
      </c>
      <c r="AD1179" s="77" t="str">
        <f>IFERROR(VLOOKUP(F1179,List!$D:$E,2,0),"")</f>
        <v/>
      </c>
      <c r="AE1179" s="78">
        <f t="shared" si="168"/>
        <v>0</v>
      </c>
      <c r="AF1179" s="77" t="str">
        <f t="shared" si="164"/>
        <v/>
      </c>
      <c r="AG1179" s="77" t="str">
        <f t="shared" si="169"/>
        <v/>
      </c>
    </row>
    <row r="1180" spans="1:33" s="72" customFormat="1" ht="15.75" x14ac:dyDescent="0.2">
      <c r="A1180" s="67"/>
      <c r="B1180" s="76">
        <f>COUNTIF($F$6:$F1180,$F1180)</f>
        <v>0</v>
      </c>
      <c r="C1180" s="76" t="str">
        <f t="shared" si="165"/>
        <v>0</v>
      </c>
      <c r="D1180" s="76">
        <f>COUNTIF($H$6:$H1180,$H1180)</f>
        <v>0</v>
      </c>
      <c r="E1180" s="76" t="str">
        <f t="shared" si="166"/>
        <v>0</v>
      </c>
      <c r="F1180" s="2"/>
      <c r="G1180" s="22"/>
      <c r="H1180" s="2"/>
      <c r="I1180" s="3"/>
      <c r="J1180" s="2"/>
      <c r="K1180" s="2"/>
      <c r="L1180" s="4"/>
      <c r="M1180" s="4"/>
      <c r="N1180" s="4"/>
      <c r="O1180" s="2"/>
      <c r="P1180" s="2"/>
      <c r="Q1180" s="4"/>
      <c r="R1180" s="102"/>
      <c r="S1180" s="102"/>
      <c r="T1180" s="3"/>
      <c r="U1180" s="3"/>
      <c r="V1180" s="3"/>
      <c r="W1180" s="3"/>
      <c r="X1180" s="80" t="str">
        <f t="shared" si="170"/>
        <v/>
      </c>
      <c r="Y1180" s="80" t="str">
        <f t="shared" si="171"/>
        <v/>
      </c>
      <c r="Z1180" s="2"/>
      <c r="AA1180" s="77" t="str">
        <f t="shared" si="172"/>
        <v/>
      </c>
      <c r="AB1180" s="77" t="str">
        <f t="shared" si="167"/>
        <v/>
      </c>
      <c r="AC1180" s="77" t="str">
        <f>IFERROR(VLOOKUP(IF($P1180="","",MONTH($I1180)),List!$I:$J,2,0),"")</f>
        <v/>
      </c>
      <c r="AD1180" s="77" t="str">
        <f>IFERROR(VLOOKUP(F1180,List!$D:$E,2,0),"")</f>
        <v/>
      </c>
      <c r="AE1180" s="78">
        <f t="shared" si="168"/>
        <v>0</v>
      </c>
      <c r="AF1180" s="77" t="str">
        <f t="shared" si="164"/>
        <v/>
      </c>
      <c r="AG1180" s="77" t="str">
        <f t="shared" si="169"/>
        <v/>
      </c>
    </row>
    <row r="1181" spans="1:33" s="72" customFormat="1" ht="15.75" x14ac:dyDescent="0.2">
      <c r="A1181" s="67"/>
      <c r="B1181" s="76">
        <f>COUNTIF($F$6:$F1181,$F1181)</f>
        <v>0</v>
      </c>
      <c r="C1181" s="76" t="str">
        <f t="shared" si="165"/>
        <v>0</v>
      </c>
      <c r="D1181" s="76">
        <f>COUNTIF($H$6:$H1181,$H1181)</f>
        <v>0</v>
      </c>
      <c r="E1181" s="76" t="str">
        <f t="shared" si="166"/>
        <v>0</v>
      </c>
      <c r="F1181" s="2"/>
      <c r="G1181" s="22"/>
      <c r="H1181" s="2"/>
      <c r="I1181" s="3"/>
      <c r="J1181" s="2"/>
      <c r="K1181" s="2"/>
      <c r="L1181" s="4"/>
      <c r="M1181" s="4"/>
      <c r="N1181" s="4"/>
      <c r="O1181" s="2"/>
      <c r="P1181" s="2"/>
      <c r="Q1181" s="4"/>
      <c r="R1181" s="102"/>
      <c r="S1181" s="102"/>
      <c r="T1181" s="3"/>
      <c r="U1181" s="3"/>
      <c r="V1181" s="3"/>
      <c r="W1181" s="3"/>
      <c r="X1181" s="80" t="str">
        <f t="shared" si="170"/>
        <v/>
      </c>
      <c r="Y1181" s="80" t="str">
        <f t="shared" si="171"/>
        <v/>
      </c>
      <c r="Z1181" s="2"/>
      <c r="AA1181" s="77" t="str">
        <f t="shared" si="172"/>
        <v/>
      </c>
      <c r="AB1181" s="77" t="str">
        <f t="shared" si="167"/>
        <v/>
      </c>
      <c r="AC1181" s="77" t="str">
        <f>IFERROR(VLOOKUP(IF($P1181="","",MONTH($I1181)),List!$I:$J,2,0),"")</f>
        <v/>
      </c>
      <c r="AD1181" s="77" t="str">
        <f>IFERROR(VLOOKUP(F1181,List!$D:$E,2,0),"")</f>
        <v/>
      </c>
      <c r="AE1181" s="78">
        <f t="shared" si="168"/>
        <v>0</v>
      </c>
      <c r="AF1181" s="77" t="str">
        <f t="shared" si="164"/>
        <v/>
      </c>
      <c r="AG1181" s="77" t="str">
        <f t="shared" si="169"/>
        <v/>
      </c>
    </row>
    <row r="1182" spans="1:33" s="72" customFormat="1" ht="15.75" x14ac:dyDescent="0.2">
      <c r="A1182" s="67"/>
      <c r="B1182" s="76">
        <f>COUNTIF($F$6:$F1182,$F1182)</f>
        <v>0</v>
      </c>
      <c r="C1182" s="76" t="str">
        <f t="shared" si="165"/>
        <v>0</v>
      </c>
      <c r="D1182" s="76">
        <f>COUNTIF($H$6:$H1182,$H1182)</f>
        <v>0</v>
      </c>
      <c r="E1182" s="76" t="str">
        <f t="shared" si="166"/>
        <v>0</v>
      </c>
      <c r="F1182" s="2"/>
      <c r="G1182" s="22"/>
      <c r="H1182" s="2"/>
      <c r="I1182" s="3"/>
      <c r="J1182" s="2"/>
      <c r="K1182" s="2"/>
      <c r="L1182" s="4"/>
      <c r="M1182" s="4"/>
      <c r="N1182" s="4"/>
      <c r="O1182" s="2"/>
      <c r="P1182" s="2"/>
      <c r="Q1182" s="4"/>
      <c r="R1182" s="102"/>
      <c r="S1182" s="102"/>
      <c r="T1182" s="3"/>
      <c r="U1182" s="3"/>
      <c r="V1182" s="3"/>
      <c r="W1182" s="3"/>
      <c r="X1182" s="80" t="str">
        <f t="shared" si="170"/>
        <v/>
      </c>
      <c r="Y1182" s="80" t="str">
        <f t="shared" si="171"/>
        <v/>
      </c>
      <c r="Z1182" s="2"/>
      <c r="AA1182" s="77" t="str">
        <f t="shared" si="172"/>
        <v/>
      </c>
      <c r="AB1182" s="77" t="str">
        <f t="shared" si="167"/>
        <v/>
      </c>
      <c r="AC1182" s="77" t="str">
        <f>IFERROR(VLOOKUP(IF($P1182="","",MONTH($I1182)),List!$I:$J,2,0),"")</f>
        <v/>
      </c>
      <c r="AD1182" s="77" t="str">
        <f>IFERROR(VLOOKUP(F1182,List!$D:$E,2,0),"")</f>
        <v/>
      </c>
      <c r="AE1182" s="78">
        <f t="shared" si="168"/>
        <v>0</v>
      </c>
      <c r="AF1182" s="77" t="str">
        <f t="shared" si="164"/>
        <v/>
      </c>
      <c r="AG1182" s="77" t="str">
        <f t="shared" si="169"/>
        <v/>
      </c>
    </row>
    <row r="1183" spans="1:33" s="72" customFormat="1" ht="15.75" x14ac:dyDescent="0.2">
      <c r="A1183" s="67"/>
      <c r="B1183" s="76">
        <f>COUNTIF($F$6:$F1183,$F1183)</f>
        <v>0</v>
      </c>
      <c r="C1183" s="76" t="str">
        <f t="shared" si="165"/>
        <v>0</v>
      </c>
      <c r="D1183" s="76">
        <f>COUNTIF($H$6:$H1183,$H1183)</f>
        <v>0</v>
      </c>
      <c r="E1183" s="76" t="str">
        <f t="shared" si="166"/>
        <v>0</v>
      </c>
      <c r="F1183" s="2"/>
      <c r="G1183" s="22"/>
      <c r="H1183" s="2"/>
      <c r="I1183" s="3"/>
      <c r="J1183" s="2"/>
      <c r="K1183" s="2"/>
      <c r="L1183" s="4"/>
      <c r="M1183" s="4"/>
      <c r="N1183" s="4"/>
      <c r="O1183" s="2"/>
      <c r="P1183" s="2"/>
      <c r="Q1183" s="4"/>
      <c r="R1183" s="102"/>
      <c r="S1183" s="102"/>
      <c r="T1183" s="3"/>
      <c r="U1183" s="3"/>
      <c r="V1183" s="3"/>
      <c r="W1183" s="3"/>
      <c r="X1183" s="80" t="str">
        <f t="shared" si="170"/>
        <v/>
      </c>
      <c r="Y1183" s="80" t="str">
        <f t="shared" si="171"/>
        <v/>
      </c>
      <c r="Z1183" s="2"/>
      <c r="AA1183" s="77" t="str">
        <f t="shared" si="172"/>
        <v/>
      </c>
      <c r="AB1183" s="77" t="str">
        <f t="shared" si="167"/>
        <v/>
      </c>
      <c r="AC1183" s="77" t="str">
        <f>IFERROR(VLOOKUP(IF($P1183="","",MONTH($I1183)),List!$I:$J,2,0),"")</f>
        <v/>
      </c>
      <c r="AD1183" s="77" t="str">
        <f>IFERROR(VLOOKUP(F1183,List!$D:$E,2,0),"")</f>
        <v/>
      </c>
      <c r="AE1183" s="78">
        <f t="shared" si="168"/>
        <v>0</v>
      </c>
      <c r="AF1183" s="77" t="str">
        <f t="shared" si="164"/>
        <v/>
      </c>
      <c r="AG1183" s="77" t="str">
        <f t="shared" si="169"/>
        <v/>
      </c>
    </row>
    <row r="1184" spans="1:33" s="72" customFormat="1" ht="15.75" x14ac:dyDescent="0.2">
      <c r="A1184" s="67"/>
      <c r="B1184" s="76">
        <f>COUNTIF($F$6:$F1184,$F1184)</f>
        <v>0</v>
      </c>
      <c r="C1184" s="76" t="str">
        <f t="shared" si="165"/>
        <v>0</v>
      </c>
      <c r="D1184" s="76">
        <f>COUNTIF($H$6:$H1184,$H1184)</f>
        <v>0</v>
      </c>
      <c r="E1184" s="76" t="str">
        <f t="shared" si="166"/>
        <v>0</v>
      </c>
      <c r="F1184" s="2"/>
      <c r="G1184" s="22"/>
      <c r="H1184" s="2"/>
      <c r="I1184" s="3"/>
      <c r="J1184" s="2"/>
      <c r="K1184" s="2"/>
      <c r="L1184" s="4"/>
      <c r="M1184" s="4"/>
      <c r="N1184" s="4"/>
      <c r="O1184" s="2"/>
      <c r="P1184" s="2"/>
      <c r="Q1184" s="4"/>
      <c r="R1184" s="102"/>
      <c r="S1184" s="102"/>
      <c r="T1184" s="3"/>
      <c r="U1184" s="3"/>
      <c r="V1184" s="3"/>
      <c r="W1184" s="3"/>
      <c r="X1184" s="80" t="str">
        <f t="shared" si="170"/>
        <v/>
      </c>
      <c r="Y1184" s="80" t="str">
        <f t="shared" si="171"/>
        <v/>
      </c>
      <c r="Z1184" s="2"/>
      <c r="AA1184" s="77" t="str">
        <f t="shared" si="172"/>
        <v/>
      </c>
      <c r="AB1184" s="77" t="str">
        <f t="shared" si="167"/>
        <v/>
      </c>
      <c r="AC1184" s="77" t="str">
        <f>IFERROR(VLOOKUP(IF($P1184="","",MONTH($I1184)),List!$I:$J,2,0),"")</f>
        <v/>
      </c>
      <c r="AD1184" s="77" t="str">
        <f>IFERROR(VLOOKUP(F1184,List!$D:$E,2,0),"")</f>
        <v/>
      </c>
      <c r="AE1184" s="78">
        <f t="shared" si="168"/>
        <v>0</v>
      </c>
      <c r="AF1184" s="77" t="str">
        <f t="shared" ref="AF1184:AF1247" si="173">IF(AC1184="","","All")</f>
        <v/>
      </c>
      <c r="AG1184" s="77" t="str">
        <f t="shared" si="169"/>
        <v/>
      </c>
    </row>
    <row r="1185" spans="1:33" s="72" customFormat="1" ht="15.75" x14ac:dyDescent="0.2">
      <c r="A1185" s="67"/>
      <c r="B1185" s="76">
        <f>COUNTIF($F$6:$F1185,$F1185)</f>
        <v>0</v>
      </c>
      <c r="C1185" s="76" t="str">
        <f t="shared" si="165"/>
        <v>0</v>
      </c>
      <c r="D1185" s="76">
        <f>COUNTIF($H$6:$H1185,$H1185)</f>
        <v>0</v>
      </c>
      <c r="E1185" s="76" t="str">
        <f t="shared" si="166"/>
        <v>0</v>
      </c>
      <c r="F1185" s="2"/>
      <c r="G1185" s="22"/>
      <c r="H1185" s="2"/>
      <c r="I1185" s="3"/>
      <c r="J1185" s="2"/>
      <c r="K1185" s="2"/>
      <c r="L1185" s="4"/>
      <c r="M1185" s="4"/>
      <c r="N1185" s="4"/>
      <c r="O1185" s="2"/>
      <c r="P1185" s="2"/>
      <c r="Q1185" s="4"/>
      <c r="R1185" s="102"/>
      <c r="S1185" s="102"/>
      <c r="T1185" s="3"/>
      <c r="U1185" s="3"/>
      <c r="V1185" s="3"/>
      <c r="W1185" s="3"/>
      <c r="X1185" s="80" t="str">
        <f t="shared" si="170"/>
        <v/>
      </c>
      <c r="Y1185" s="80" t="str">
        <f t="shared" si="171"/>
        <v/>
      </c>
      <c r="Z1185" s="2"/>
      <c r="AA1185" s="77" t="str">
        <f t="shared" si="172"/>
        <v/>
      </c>
      <c r="AB1185" s="77" t="str">
        <f t="shared" si="167"/>
        <v/>
      </c>
      <c r="AC1185" s="77" t="str">
        <f>IFERROR(VLOOKUP(IF($P1185="","",MONTH($I1185)),List!$I:$J,2,0),"")</f>
        <v/>
      </c>
      <c r="AD1185" s="77" t="str">
        <f>IFERROR(VLOOKUP(F1185,List!$D:$E,2,0),"")</f>
        <v/>
      </c>
      <c r="AE1185" s="78">
        <f t="shared" si="168"/>
        <v>0</v>
      </c>
      <c r="AF1185" s="77" t="str">
        <f t="shared" si="173"/>
        <v/>
      </c>
      <c r="AG1185" s="77" t="str">
        <f t="shared" si="169"/>
        <v/>
      </c>
    </row>
    <row r="1186" spans="1:33" s="72" customFormat="1" ht="15.75" x14ac:dyDescent="0.2">
      <c r="A1186" s="67"/>
      <c r="B1186" s="76">
        <f>COUNTIF($F$6:$F1186,$F1186)</f>
        <v>0</v>
      </c>
      <c r="C1186" s="76" t="str">
        <f t="shared" si="165"/>
        <v>0</v>
      </c>
      <c r="D1186" s="76">
        <f>COUNTIF($H$6:$H1186,$H1186)</f>
        <v>0</v>
      </c>
      <c r="E1186" s="76" t="str">
        <f t="shared" si="166"/>
        <v>0</v>
      </c>
      <c r="F1186" s="2"/>
      <c r="G1186" s="22"/>
      <c r="H1186" s="2"/>
      <c r="I1186" s="3"/>
      <c r="J1186" s="2"/>
      <c r="K1186" s="2"/>
      <c r="L1186" s="4"/>
      <c r="M1186" s="4"/>
      <c r="N1186" s="4"/>
      <c r="O1186" s="2"/>
      <c r="P1186" s="2"/>
      <c r="Q1186" s="4"/>
      <c r="R1186" s="102"/>
      <c r="S1186" s="102"/>
      <c r="T1186" s="3"/>
      <c r="U1186" s="3"/>
      <c r="V1186" s="3"/>
      <c r="W1186" s="3"/>
      <c r="X1186" s="80" t="str">
        <f t="shared" si="170"/>
        <v/>
      </c>
      <c r="Y1186" s="80" t="str">
        <f t="shared" si="171"/>
        <v/>
      </c>
      <c r="Z1186" s="2"/>
      <c r="AA1186" s="77" t="str">
        <f t="shared" si="172"/>
        <v/>
      </c>
      <c r="AB1186" s="77" t="str">
        <f t="shared" si="167"/>
        <v/>
      </c>
      <c r="AC1186" s="77" t="str">
        <f>IFERROR(VLOOKUP(IF($P1186="","",MONTH($I1186)),List!$I:$J,2,0),"")</f>
        <v/>
      </c>
      <c r="AD1186" s="77" t="str">
        <f>IFERROR(VLOOKUP(F1186,List!$D:$E,2,0),"")</f>
        <v/>
      </c>
      <c r="AE1186" s="78">
        <f t="shared" si="168"/>
        <v>0</v>
      </c>
      <c r="AF1186" s="77" t="str">
        <f t="shared" si="173"/>
        <v/>
      </c>
      <c r="AG1186" s="77" t="str">
        <f t="shared" si="169"/>
        <v/>
      </c>
    </row>
    <row r="1187" spans="1:33" s="72" customFormat="1" ht="15.75" x14ac:dyDescent="0.2">
      <c r="A1187" s="67"/>
      <c r="B1187" s="76">
        <f>COUNTIF($F$6:$F1187,$F1187)</f>
        <v>0</v>
      </c>
      <c r="C1187" s="76" t="str">
        <f t="shared" si="165"/>
        <v>0</v>
      </c>
      <c r="D1187" s="76">
        <f>COUNTIF($H$6:$H1187,$H1187)</f>
        <v>0</v>
      </c>
      <c r="E1187" s="76" t="str">
        <f t="shared" si="166"/>
        <v>0</v>
      </c>
      <c r="F1187" s="2"/>
      <c r="G1187" s="22"/>
      <c r="H1187" s="2"/>
      <c r="I1187" s="3"/>
      <c r="J1187" s="2"/>
      <c r="K1187" s="2"/>
      <c r="L1187" s="4"/>
      <c r="M1187" s="4"/>
      <c r="N1187" s="4"/>
      <c r="O1187" s="2"/>
      <c r="P1187" s="2"/>
      <c r="Q1187" s="4"/>
      <c r="R1187" s="102"/>
      <c r="S1187" s="102"/>
      <c r="T1187" s="3"/>
      <c r="U1187" s="3"/>
      <c r="V1187" s="3"/>
      <c r="W1187" s="3"/>
      <c r="X1187" s="80" t="str">
        <f t="shared" si="170"/>
        <v/>
      </c>
      <c r="Y1187" s="80" t="str">
        <f t="shared" si="171"/>
        <v/>
      </c>
      <c r="Z1187" s="2"/>
      <c r="AA1187" s="77" t="str">
        <f t="shared" si="172"/>
        <v/>
      </c>
      <c r="AB1187" s="77" t="str">
        <f t="shared" si="167"/>
        <v/>
      </c>
      <c r="AC1187" s="77" t="str">
        <f>IFERROR(VLOOKUP(IF($P1187="","",MONTH($I1187)),List!$I:$J,2,0),"")</f>
        <v/>
      </c>
      <c r="AD1187" s="77" t="str">
        <f>IFERROR(VLOOKUP(F1187,List!$D:$E,2,0),"")</f>
        <v/>
      </c>
      <c r="AE1187" s="78">
        <f t="shared" si="168"/>
        <v>0</v>
      </c>
      <c r="AF1187" s="77" t="str">
        <f t="shared" si="173"/>
        <v/>
      </c>
      <c r="AG1187" s="77" t="str">
        <f t="shared" si="169"/>
        <v/>
      </c>
    </row>
    <row r="1188" spans="1:33" s="72" customFormat="1" ht="15.75" x14ac:dyDescent="0.2">
      <c r="A1188" s="67"/>
      <c r="B1188" s="76">
        <f>COUNTIF($F$6:$F1188,$F1188)</f>
        <v>0</v>
      </c>
      <c r="C1188" s="76" t="str">
        <f t="shared" si="165"/>
        <v>0</v>
      </c>
      <c r="D1188" s="76">
        <f>COUNTIF($H$6:$H1188,$H1188)</f>
        <v>0</v>
      </c>
      <c r="E1188" s="76" t="str">
        <f t="shared" si="166"/>
        <v>0</v>
      </c>
      <c r="F1188" s="2"/>
      <c r="G1188" s="22"/>
      <c r="H1188" s="2"/>
      <c r="I1188" s="3"/>
      <c r="J1188" s="2"/>
      <c r="K1188" s="2"/>
      <c r="L1188" s="4"/>
      <c r="M1188" s="4"/>
      <c r="N1188" s="4"/>
      <c r="O1188" s="2"/>
      <c r="P1188" s="2"/>
      <c r="Q1188" s="4"/>
      <c r="R1188" s="102"/>
      <c r="S1188" s="102"/>
      <c r="T1188" s="3"/>
      <c r="U1188" s="3"/>
      <c r="V1188" s="3"/>
      <c r="W1188" s="3"/>
      <c r="X1188" s="80" t="str">
        <f t="shared" si="170"/>
        <v/>
      </c>
      <c r="Y1188" s="80" t="str">
        <f t="shared" si="171"/>
        <v/>
      </c>
      <c r="Z1188" s="2"/>
      <c r="AA1188" s="77" t="str">
        <f t="shared" si="172"/>
        <v/>
      </c>
      <c r="AB1188" s="77" t="str">
        <f t="shared" si="167"/>
        <v/>
      </c>
      <c r="AC1188" s="77" t="str">
        <f>IFERROR(VLOOKUP(IF($P1188="","",MONTH($I1188)),List!$I:$J,2,0),"")</f>
        <v/>
      </c>
      <c r="AD1188" s="77" t="str">
        <f>IFERROR(VLOOKUP(F1188,List!$D:$E,2,0),"")</f>
        <v/>
      </c>
      <c r="AE1188" s="78">
        <f t="shared" si="168"/>
        <v>0</v>
      </c>
      <c r="AF1188" s="77" t="str">
        <f t="shared" si="173"/>
        <v/>
      </c>
      <c r="AG1188" s="77" t="str">
        <f t="shared" si="169"/>
        <v/>
      </c>
    </row>
    <row r="1189" spans="1:33" s="72" customFormat="1" ht="15.75" x14ac:dyDescent="0.2">
      <c r="A1189" s="67"/>
      <c r="B1189" s="76">
        <f>COUNTIF($F$6:$F1189,$F1189)</f>
        <v>0</v>
      </c>
      <c r="C1189" s="76" t="str">
        <f t="shared" si="165"/>
        <v>0</v>
      </c>
      <c r="D1189" s="76">
        <f>COUNTIF($H$6:$H1189,$H1189)</f>
        <v>0</v>
      </c>
      <c r="E1189" s="76" t="str">
        <f t="shared" si="166"/>
        <v>0</v>
      </c>
      <c r="F1189" s="2"/>
      <c r="G1189" s="22"/>
      <c r="H1189" s="2"/>
      <c r="I1189" s="3"/>
      <c r="J1189" s="2"/>
      <c r="K1189" s="2"/>
      <c r="L1189" s="4"/>
      <c r="M1189" s="4"/>
      <c r="N1189" s="4"/>
      <c r="O1189" s="2"/>
      <c r="P1189" s="2"/>
      <c r="Q1189" s="4"/>
      <c r="R1189" s="102"/>
      <c r="S1189" s="102"/>
      <c r="T1189" s="3"/>
      <c r="U1189" s="3"/>
      <c r="V1189" s="3"/>
      <c r="W1189" s="3"/>
      <c r="X1189" s="80" t="str">
        <f t="shared" si="170"/>
        <v/>
      </c>
      <c r="Y1189" s="80" t="str">
        <f t="shared" si="171"/>
        <v/>
      </c>
      <c r="Z1189" s="2"/>
      <c r="AA1189" s="77" t="str">
        <f t="shared" si="172"/>
        <v/>
      </c>
      <c r="AB1189" s="77" t="str">
        <f t="shared" si="167"/>
        <v/>
      </c>
      <c r="AC1189" s="77" t="str">
        <f>IFERROR(VLOOKUP(IF($P1189="","",MONTH($I1189)),List!$I:$J,2,0),"")</f>
        <v/>
      </c>
      <c r="AD1189" s="77" t="str">
        <f>IFERROR(VLOOKUP(F1189,List!$D:$E,2,0),"")</f>
        <v/>
      </c>
      <c r="AE1189" s="78">
        <f t="shared" si="168"/>
        <v>0</v>
      </c>
      <c r="AF1189" s="77" t="str">
        <f t="shared" si="173"/>
        <v/>
      </c>
      <c r="AG1189" s="77" t="str">
        <f t="shared" si="169"/>
        <v/>
      </c>
    </row>
    <row r="1190" spans="1:33" s="72" customFormat="1" ht="15.75" x14ac:dyDescent="0.2">
      <c r="A1190" s="67"/>
      <c r="B1190" s="76">
        <f>COUNTIF($F$6:$F1190,$F1190)</f>
        <v>0</v>
      </c>
      <c r="C1190" s="76" t="str">
        <f t="shared" ref="C1190:C1253" si="174">$B1190&amp;$F1190</f>
        <v>0</v>
      </c>
      <c r="D1190" s="76">
        <f>COUNTIF($H$6:$H1190,$H1190)</f>
        <v>0</v>
      </c>
      <c r="E1190" s="76" t="str">
        <f t="shared" ref="E1190:E1253" si="175">$D1190&amp;$H1190</f>
        <v>0</v>
      </c>
      <c r="F1190" s="2"/>
      <c r="G1190" s="22"/>
      <c r="H1190" s="2"/>
      <c r="I1190" s="3"/>
      <c r="J1190" s="2"/>
      <c r="K1190" s="2"/>
      <c r="L1190" s="4"/>
      <c r="M1190" s="4"/>
      <c r="N1190" s="4"/>
      <c r="O1190" s="2"/>
      <c r="P1190" s="2"/>
      <c r="Q1190" s="4"/>
      <c r="R1190" s="102"/>
      <c r="S1190" s="102"/>
      <c r="T1190" s="3"/>
      <c r="U1190" s="3"/>
      <c r="V1190" s="3"/>
      <c r="W1190" s="3"/>
      <c r="X1190" s="80" t="str">
        <f t="shared" si="170"/>
        <v/>
      </c>
      <c r="Y1190" s="80" t="str">
        <f t="shared" si="171"/>
        <v/>
      </c>
      <c r="Z1190" s="2"/>
      <c r="AA1190" s="77" t="str">
        <f t="shared" si="172"/>
        <v/>
      </c>
      <c r="AB1190" s="77" t="str">
        <f t="shared" ref="AB1190:AB1253" si="176">IF($P1190="","",YEAR($I1190))</f>
        <v/>
      </c>
      <c r="AC1190" s="77" t="str">
        <f>IFERROR(VLOOKUP(IF($P1190="","",MONTH($I1190)),List!$I:$J,2,0),"")</f>
        <v/>
      </c>
      <c r="AD1190" s="77" t="str">
        <f>IFERROR(VLOOKUP(F1190,List!$D:$E,2,0),"")</f>
        <v/>
      </c>
      <c r="AE1190" s="78">
        <f t="shared" si="168"/>
        <v>0</v>
      </c>
      <c r="AF1190" s="77" t="str">
        <f t="shared" si="173"/>
        <v/>
      </c>
      <c r="AG1190" s="77" t="str">
        <f t="shared" si="169"/>
        <v/>
      </c>
    </row>
    <row r="1191" spans="1:33" s="72" customFormat="1" ht="15.75" x14ac:dyDescent="0.2">
      <c r="A1191" s="67"/>
      <c r="B1191" s="76">
        <f>COUNTIF($F$6:$F1191,$F1191)</f>
        <v>0</v>
      </c>
      <c r="C1191" s="76" t="str">
        <f t="shared" si="174"/>
        <v>0</v>
      </c>
      <c r="D1191" s="76">
        <f>COUNTIF($H$6:$H1191,$H1191)</f>
        <v>0</v>
      </c>
      <c r="E1191" s="76" t="str">
        <f t="shared" si="175"/>
        <v>0</v>
      </c>
      <c r="F1191" s="2"/>
      <c r="G1191" s="22"/>
      <c r="H1191" s="2"/>
      <c r="I1191" s="3"/>
      <c r="J1191" s="2"/>
      <c r="K1191" s="2"/>
      <c r="L1191" s="4"/>
      <c r="M1191" s="4"/>
      <c r="N1191" s="4"/>
      <c r="O1191" s="2"/>
      <c r="P1191" s="2"/>
      <c r="Q1191" s="4"/>
      <c r="R1191" s="102"/>
      <c r="S1191" s="102"/>
      <c r="T1191" s="3"/>
      <c r="U1191" s="3"/>
      <c r="V1191" s="3"/>
      <c r="W1191" s="3"/>
      <c r="X1191" s="80" t="str">
        <f t="shared" si="170"/>
        <v/>
      </c>
      <c r="Y1191" s="80" t="str">
        <f t="shared" si="171"/>
        <v/>
      </c>
      <c r="Z1191" s="2"/>
      <c r="AA1191" s="77" t="str">
        <f t="shared" si="172"/>
        <v/>
      </c>
      <c r="AB1191" s="77" t="str">
        <f t="shared" si="176"/>
        <v/>
      </c>
      <c r="AC1191" s="77" t="str">
        <f>IFERROR(VLOOKUP(IF($P1191="","",MONTH($I1191)),List!$I:$J,2,0),"")</f>
        <v/>
      </c>
      <c r="AD1191" s="77" t="str">
        <f>IFERROR(VLOOKUP(F1191,List!$D:$E,2,0),"")</f>
        <v/>
      </c>
      <c r="AE1191" s="78">
        <f t="shared" si="168"/>
        <v>0</v>
      </c>
      <c r="AF1191" s="77" t="str">
        <f t="shared" si="173"/>
        <v/>
      </c>
      <c r="AG1191" s="77" t="str">
        <f t="shared" si="169"/>
        <v/>
      </c>
    </row>
    <row r="1192" spans="1:33" s="72" customFormat="1" ht="15.75" x14ac:dyDescent="0.2">
      <c r="A1192" s="67"/>
      <c r="B1192" s="76">
        <f>COUNTIF($F$6:$F1192,$F1192)</f>
        <v>0</v>
      </c>
      <c r="C1192" s="76" t="str">
        <f t="shared" si="174"/>
        <v>0</v>
      </c>
      <c r="D1192" s="76">
        <f>COUNTIF($H$6:$H1192,$H1192)</f>
        <v>0</v>
      </c>
      <c r="E1192" s="76" t="str">
        <f t="shared" si="175"/>
        <v>0</v>
      </c>
      <c r="F1192" s="2"/>
      <c r="G1192" s="22"/>
      <c r="H1192" s="2"/>
      <c r="I1192" s="3"/>
      <c r="J1192" s="2"/>
      <c r="K1192" s="2"/>
      <c r="L1192" s="4"/>
      <c r="M1192" s="4"/>
      <c r="N1192" s="4"/>
      <c r="O1192" s="2"/>
      <c r="P1192" s="2"/>
      <c r="Q1192" s="4"/>
      <c r="R1192" s="102"/>
      <c r="S1192" s="102"/>
      <c r="T1192" s="3"/>
      <c r="U1192" s="3"/>
      <c r="V1192" s="3"/>
      <c r="W1192" s="3"/>
      <c r="X1192" s="80" t="str">
        <f t="shared" si="170"/>
        <v/>
      </c>
      <c r="Y1192" s="80" t="str">
        <f t="shared" si="171"/>
        <v/>
      </c>
      <c r="Z1192" s="2"/>
      <c r="AA1192" s="77" t="str">
        <f t="shared" si="172"/>
        <v/>
      </c>
      <c r="AB1192" s="77" t="str">
        <f t="shared" si="176"/>
        <v/>
      </c>
      <c r="AC1192" s="77" t="str">
        <f>IFERROR(VLOOKUP(IF($P1192="","",MONTH($I1192)),List!$I:$J,2,0),"")</f>
        <v/>
      </c>
      <c r="AD1192" s="77" t="str">
        <f>IFERROR(VLOOKUP(F1192,List!$D:$E,2,0),"")</f>
        <v/>
      </c>
      <c r="AE1192" s="78">
        <f t="shared" si="168"/>
        <v>0</v>
      </c>
      <c r="AF1192" s="77" t="str">
        <f t="shared" si="173"/>
        <v/>
      </c>
      <c r="AG1192" s="77" t="str">
        <f t="shared" si="169"/>
        <v/>
      </c>
    </row>
    <row r="1193" spans="1:33" s="72" customFormat="1" ht="15.75" x14ac:dyDescent="0.2">
      <c r="A1193" s="67"/>
      <c r="B1193" s="76">
        <f>COUNTIF($F$6:$F1193,$F1193)</f>
        <v>0</v>
      </c>
      <c r="C1193" s="76" t="str">
        <f t="shared" si="174"/>
        <v>0</v>
      </c>
      <c r="D1193" s="76">
        <f>COUNTIF($H$6:$H1193,$H1193)</f>
        <v>0</v>
      </c>
      <c r="E1193" s="76" t="str">
        <f t="shared" si="175"/>
        <v>0</v>
      </c>
      <c r="F1193" s="2"/>
      <c r="G1193" s="22"/>
      <c r="H1193" s="2"/>
      <c r="I1193" s="3"/>
      <c r="J1193" s="2"/>
      <c r="K1193" s="2"/>
      <c r="L1193" s="4"/>
      <c r="M1193" s="4"/>
      <c r="N1193" s="4"/>
      <c r="O1193" s="2"/>
      <c r="P1193" s="2"/>
      <c r="Q1193" s="4"/>
      <c r="R1193" s="102"/>
      <c r="S1193" s="102"/>
      <c r="T1193" s="3"/>
      <c r="U1193" s="3"/>
      <c r="V1193" s="3"/>
      <c r="W1193" s="3"/>
      <c r="X1193" s="80" t="str">
        <f t="shared" si="170"/>
        <v/>
      </c>
      <c r="Y1193" s="80" t="str">
        <f t="shared" si="171"/>
        <v/>
      </c>
      <c r="Z1193" s="2"/>
      <c r="AA1193" s="77" t="str">
        <f t="shared" si="172"/>
        <v/>
      </c>
      <c r="AB1193" s="77" t="str">
        <f t="shared" si="176"/>
        <v/>
      </c>
      <c r="AC1193" s="77" t="str">
        <f>IFERROR(VLOOKUP(IF($P1193="","",MONTH($I1193)),List!$I:$J,2,0),"")</f>
        <v/>
      </c>
      <c r="AD1193" s="77" t="str">
        <f>IFERROR(VLOOKUP(F1193,List!$D:$E,2,0),"")</f>
        <v/>
      </c>
      <c r="AE1193" s="78">
        <f t="shared" si="168"/>
        <v>0</v>
      </c>
      <c r="AF1193" s="77" t="str">
        <f t="shared" si="173"/>
        <v/>
      </c>
      <c r="AG1193" s="77" t="str">
        <f t="shared" si="169"/>
        <v/>
      </c>
    </row>
    <row r="1194" spans="1:33" s="72" customFormat="1" ht="15.75" x14ac:dyDescent="0.2">
      <c r="A1194" s="67"/>
      <c r="B1194" s="76">
        <f>COUNTIF($F$6:$F1194,$F1194)</f>
        <v>0</v>
      </c>
      <c r="C1194" s="76" t="str">
        <f t="shared" si="174"/>
        <v>0</v>
      </c>
      <c r="D1194" s="76">
        <f>COUNTIF($H$6:$H1194,$H1194)</f>
        <v>0</v>
      </c>
      <c r="E1194" s="76" t="str">
        <f t="shared" si="175"/>
        <v>0</v>
      </c>
      <c r="F1194" s="2"/>
      <c r="G1194" s="22"/>
      <c r="H1194" s="2"/>
      <c r="I1194" s="3"/>
      <c r="J1194" s="2"/>
      <c r="K1194" s="2"/>
      <c r="L1194" s="4"/>
      <c r="M1194" s="4"/>
      <c r="N1194" s="4"/>
      <c r="O1194" s="2"/>
      <c r="P1194" s="2"/>
      <c r="Q1194" s="4"/>
      <c r="R1194" s="102"/>
      <c r="S1194" s="102"/>
      <c r="T1194" s="3"/>
      <c r="U1194" s="3"/>
      <c r="V1194" s="3"/>
      <c r="W1194" s="3"/>
      <c r="X1194" s="80" t="str">
        <f t="shared" si="170"/>
        <v/>
      </c>
      <c r="Y1194" s="80" t="str">
        <f t="shared" si="171"/>
        <v/>
      </c>
      <c r="Z1194" s="2"/>
      <c r="AA1194" s="77" t="str">
        <f t="shared" si="172"/>
        <v/>
      </c>
      <c r="AB1194" s="77" t="str">
        <f t="shared" si="176"/>
        <v/>
      </c>
      <c r="AC1194" s="77" t="str">
        <f>IFERROR(VLOOKUP(IF($P1194="","",MONTH($I1194)),List!$I:$J,2,0),"")</f>
        <v/>
      </c>
      <c r="AD1194" s="77" t="str">
        <f>IFERROR(VLOOKUP(F1194,List!$D:$E,2,0),"")</f>
        <v/>
      </c>
      <c r="AE1194" s="78">
        <f t="shared" si="168"/>
        <v>0</v>
      </c>
      <c r="AF1194" s="77" t="str">
        <f t="shared" si="173"/>
        <v/>
      </c>
      <c r="AG1194" s="77" t="str">
        <f t="shared" si="169"/>
        <v/>
      </c>
    </row>
    <row r="1195" spans="1:33" s="72" customFormat="1" ht="15.75" x14ac:dyDescent="0.2">
      <c r="A1195" s="67"/>
      <c r="B1195" s="76">
        <f>COUNTIF($F$6:$F1195,$F1195)</f>
        <v>0</v>
      </c>
      <c r="C1195" s="76" t="str">
        <f t="shared" si="174"/>
        <v>0</v>
      </c>
      <c r="D1195" s="76">
        <f>COUNTIF($H$6:$H1195,$H1195)</f>
        <v>0</v>
      </c>
      <c r="E1195" s="76" t="str">
        <f t="shared" si="175"/>
        <v>0</v>
      </c>
      <c r="F1195" s="2"/>
      <c r="G1195" s="22"/>
      <c r="H1195" s="2"/>
      <c r="I1195" s="3"/>
      <c r="J1195" s="2"/>
      <c r="K1195" s="2"/>
      <c r="L1195" s="4"/>
      <c r="M1195" s="4"/>
      <c r="N1195" s="4"/>
      <c r="O1195" s="2"/>
      <c r="P1195" s="2"/>
      <c r="Q1195" s="4"/>
      <c r="R1195" s="102"/>
      <c r="S1195" s="102"/>
      <c r="T1195" s="3"/>
      <c r="U1195" s="3"/>
      <c r="V1195" s="3"/>
      <c r="W1195" s="3"/>
      <c r="X1195" s="80" t="str">
        <f t="shared" si="170"/>
        <v/>
      </c>
      <c r="Y1195" s="80" t="str">
        <f t="shared" si="171"/>
        <v/>
      </c>
      <c r="Z1195" s="2"/>
      <c r="AA1195" s="77" t="str">
        <f t="shared" si="172"/>
        <v/>
      </c>
      <c r="AB1195" s="77" t="str">
        <f t="shared" si="176"/>
        <v/>
      </c>
      <c r="AC1195" s="77" t="str">
        <f>IFERROR(VLOOKUP(IF($P1195="","",MONTH($I1195)),List!$I:$J,2,0),"")</f>
        <v/>
      </c>
      <c r="AD1195" s="77" t="str">
        <f>IFERROR(VLOOKUP(F1195,List!$D:$E,2,0),"")</f>
        <v/>
      </c>
      <c r="AE1195" s="78">
        <f t="shared" si="168"/>
        <v>0</v>
      </c>
      <c r="AF1195" s="77" t="str">
        <f t="shared" si="173"/>
        <v/>
      </c>
      <c r="AG1195" s="77" t="str">
        <f t="shared" si="169"/>
        <v/>
      </c>
    </row>
    <row r="1196" spans="1:33" s="72" customFormat="1" ht="15.75" x14ac:dyDescent="0.2">
      <c r="A1196" s="67"/>
      <c r="B1196" s="76">
        <f>COUNTIF($F$6:$F1196,$F1196)</f>
        <v>0</v>
      </c>
      <c r="C1196" s="76" t="str">
        <f t="shared" si="174"/>
        <v>0</v>
      </c>
      <c r="D1196" s="76">
        <f>COUNTIF($H$6:$H1196,$H1196)</f>
        <v>0</v>
      </c>
      <c r="E1196" s="76" t="str">
        <f t="shared" si="175"/>
        <v>0</v>
      </c>
      <c r="F1196" s="2"/>
      <c r="G1196" s="22"/>
      <c r="H1196" s="2"/>
      <c r="I1196" s="3"/>
      <c r="J1196" s="2"/>
      <c r="K1196" s="2"/>
      <c r="L1196" s="4"/>
      <c r="M1196" s="4"/>
      <c r="N1196" s="4"/>
      <c r="O1196" s="2"/>
      <c r="P1196" s="2"/>
      <c r="Q1196" s="4"/>
      <c r="R1196" s="102"/>
      <c r="S1196" s="102"/>
      <c r="T1196" s="3"/>
      <c r="U1196" s="3"/>
      <c r="V1196" s="3"/>
      <c r="W1196" s="3"/>
      <c r="X1196" s="80" t="str">
        <f t="shared" si="170"/>
        <v/>
      </c>
      <c r="Y1196" s="80" t="str">
        <f t="shared" si="171"/>
        <v/>
      </c>
      <c r="Z1196" s="2"/>
      <c r="AA1196" s="77" t="str">
        <f t="shared" si="172"/>
        <v/>
      </c>
      <c r="AB1196" s="77" t="str">
        <f t="shared" si="176"/>
        <v/>
      </c>
      <c r="AC1196" s="77" t="str">
        <f>IFERROR(VLOOKUP(IF($P1196="","",MONTH($I1196)),List!$I:$J,2,0),"")</f>
        <v/>
      </c>
      <c r="AD1196" s="77" t="str">
        <f>IFERROR(VLOOKUP(F1196,List!$D:$E,2,0),"")</f>
        <v/>
      </c>
      <c r="AE1196" s="78">
        <f t="shared" si="168"/>
        <v>0</v>
      </c>
      <c r="AF1196" s="77" t="str">
        <f t="shared" si="173"/>
        <v/>
      </c>
      <c r="AG1196" s="77" t="str">
        <f t="shared" si="169"/>
        <v/>
      </c>
    </row>
    <row r="1197" spans="1:33" s="72" customFormat="1" ht="15.75" x14ac:dyDescent="0.2">
      <c r="A1197" s="67"/>
      <c r="B1197" s="76">
        <f>COUNTIF($F$6:$F1197,$F1197)</f>
        <v>0</v>
      </c>
      <c r="C1197" s="76" t="str">
        <f t="shared" si="174"/>
        <v>0</v>
      </c>
      <c r="D1197" s="76">
        <f>COUNTIF($H$6:$H1197,$H1197)</f>
        <v>0</v>
      </c>
      <c r="E1197" s="76" t="str">
        <f t="shared" si="175"/>
        <v>0</v>
      </c>
      <c r="F1197" s="2"/>
      <c r="G1197" s="22"/>
      <c r="H1197" s="2"/>
      <c r="I1197" s="3"/>
      <c r="J1197" s="2"/>
      <c r="K1197" s="2"/>
      <c r="L1197" s="4"/>
      <c r="M1197" s="4"/>
      <c r="N1197" s="4"/>
      <c r="O1197" s="2"/>
      <c r="P1197" s="2"/>
      <c r="Q1197" s="4"/>
      <c r="R1197" s="102"/>
      <c r="S1197" s="102"/>
      <c r="T1197" s="3"/>
      <c r="U1197" s="3"/>
      <c r="V1197" s="3"/>
      <c r="W1197" s="3"/>
      <c r="X1197" s="80" t="str">
        <f t="shared" si="170"/>
        <v/>
      </c>
      <c r="Y1197" s="80" t="str">
        <f t="shared" si="171"/>
        <v/>
      </c>
      <c r="Z1197" s="2"/>
      <c r="AA1197" s="77" t="str">
        <f t="shared" si="172"/>
        <v/>
      </c>
      <c r="AB1197" s="77" t="str">
        <f t="shared" si="176"/>
        <v/>
      </c>
      <c r="AC1197" s="77" t="str">
        <f>IFERROR(VLOOKUP(IF($P1197="","",MONTH($I1197)),List!$I:$J,2,0),"")</f>
        <v/>
      </c>
      <c r="AD1197" s="77" t="str">
        <f>IFERROR(VLOOKUP(F1197,List!$D:$E,2,0),"")</f>
        <v/>
      </c>
      <c r="AE1197" s="78">
        <f t="shared" si="168"/>
        <v>0</v>
      </c>
      <c r="AF1197" s="77" t="str">
        <f t="shared" si="173"/>
        <v/>
      </c>
      <c r="AG1197" s="77" t="str">
        <f t="shared" si="169"/>
        <v/>
      </c>
    </row>
    <row r="1198" spans="1:33" s="72" customFormat="1" ht="15.75" x14ac:dyDescent="0.2">
      <c r="A1198" s="67"/>
      <c r="B1198" s="76">
        <f>COUNTIF($F$6:$F1198,$F1198)</f>
        <v>0</v>
      </c>
      <c r="C1198" s="76" t="str">
        <f t="shared" si="174"/>
        <v>0</v>
      </c>
      <c r="D1198" s="76">
        <f>COUNTIF($H$6:$H1198,$H1198)</f>
        <v>0</v>
      </c>
      <c r="E1198" s="76" t="str">
        <f t="shared" si="175"/>
        <v>0</v>
      </c>
      <c r="F1198" s="2"/>
      <c r="G1198" s="22"/>
      <c r="H1198" s="2"/>
      <c r="I1198" s="3"/>
      <c r="J1198" s="2"/>
      <c r="K1198" s="2"/>
      <c r="L1198" s="4"/>
      <c r="M1198" s="4"/>
      <c r="N1198" s="4"/>
      <c r="O1198" s="2"/>
      <c r="P1198" s="2"/>
      <c r="Q1198" s="4"/>
      <c r="R1198" s="102"/>
      <c r="S1198" s="102"/>
      <c r="T1198" s="3"/>
      <c r="U1198" s="3"/>
      <c r="V1198" s="3"/>
      <c r="W1198" s="3"/>
      <c r="X1198" s="80" t="str">
        <f t="shared" si="170"/>
        <v/>
      </c>
      <c r="Y1198" s="80" t="str">
        <f t="shared" si="171"/>
        <v/>
      </c>
      <c r="Z1198" s="2"/>
      <c r="AA1198" s="77" t="str">
        <f t="shared" si="172"/>
        <v/>
      </c>
      <c r="AB1198" s="77" t="str">
        <f t="shared" si="176"/>
        <v/>
      </c>
      <c r="AC1198" s="77" t="str">
        <f>IFERROR(VLOOKUP(IF($P1198="","",MONTH($I1198)),List!$I:$J,2,0),"")</f>
        <v/>
      </c>
      <c r="AD1198" s="77" t="str">
        <f>IFERROR(VLOOKUP(F1198,List!$D:$E,2,0),"")</f>
        <v/>
      </c>
      <c r="AE1198" s="78">
        <f t="shared" si="168"/>
        <v>0</v>
      </c>
      <c r="AF1198" s="77" t="str">
        <f t="shared" si="173"/>
        <v/>
      </c>
      <c r="AG1198" s="77" t="str">
        <f t="shared" si="169"/>
        <v/>
      </c>
    </row>
    <row r="1199" spans="1:33" s="72" customFormat="1" ht="15.75" x14ac:dyDescent="0.2">
      <c r="A1199" s="67"/>
      <c r="B1199" s="76">
        <f>COUNTIF($F$6:$F1199,$F1199)</f>
        <v>0</v>
      </c>
      <c r="C1199" s="76" t="str">
        <f t="shared" si="174"/>
        <v>0</v>
      </c>
      <c r="D1199" s="76">
        <f>COUNTIF($H$6:$H1199,$H1199)</f>
        <v>0</v>
      </c>
      <c r="E1199" s="76" t="str">
        <f t="shared" si="175"/>
        <v>0</v>
      </c>
      <c r="F1199" s="2"/>
      <c r="G1199" s="22"/>
      <c r="H1199" s="2"/>
      <c r="I1199" s="3"/>
      <c r="J1199" s="2"/>
      <c r="K1199" s="2"/>
      <c r="L1199" s="4"/>
      <c r="M1199" s="4"/>
      <c r="N1199" s="4"/>
      <c r="O1199" s="2"/>
      <c r="P1199" s="2"/>
      <c r="Q1199" s="4"/>
      <c r="R1199" s="102"/>
      <c r="S1199" s="102"/>
      <c r="T1199" s="3"/>
      <c r="U1199" s="3"/>
      <c r="V1199" s="3"/>
      <c r="W1199" s="3"/>
      <c r="X1199" s="80" t="str">
        <f t="shared" si="170"/>
        <v/>
      </c>
      <c r="Y1199" s="80" t="str">
        <f t="shared" si="171"/>
        <v/>
      </c>
      <c r="Z1199" s="2"/>
      <c r="AA1199" s="77" t="str">
        <f t="shared" si="172"/>
        <v/>
      </c>
      <c r="AB1199" s="77" t="str">
        <f t="shared" si="176"/>
        <v/>
      </c>
      <c r="AC1199" s="77" t="str">
        <f>IFERROR(VLOOKUP(IF($P1199="","",MONTH($I1199)),List!$I:$J,2,0),"")</f>
        <v/>
      </c>
      <c r="AD1199" s="77" t="str">
        <f>IFERROR(VLOOKUP(F1199,List!$D:$E,2,0),"")</f>
        <v/>
      </c>
      <c r="AE1199" s="78">
        <f t="shared" si="168"/>
        <v>0</v>
      </c>
      <c r="AF1199" s="77" t="str">
        <f t="shared" si="173"/>
        <v/>
      </c>
      <c r="AG1199" s="77" t="str">
        <f t="shared" si="169"/>
        <v/>
      </c>
    </row>
    <row r="1200" spans="1:33" s="72" customFormat="1" ht="15.75" x14ac:dyDescent="0.2">
      <c r="A1200" s="67"/>
      <c r="B1200" s="76">
        <f>COUNTIF($F$6:$F1200,$F1200)</f>
        <v>0</v>
      </c>
      <c r="C1200" s="76" t="str">
        <f t="shared" si="174"/>
        <v>0</v>
      </c>
      <c r="D1200" s="76">
        <f>COUNTIF($H$6:$H1200,$H1200)</f>
        <v>0</v>
      </c>
      <c r="E1200" s="76" t="str">
        <f t="shared" si="175"/>
        <v>0</v>
      </c>
      <c r="F1200" s="2"/>
      <c r="G1200" s="22"/>
      <c r="H1200" s="2"/>
      <c r="I1200" s="3"/>
      <c r="J1200" s="2"/>
      <c r="K1200" s="2"/>
      <c r="L1200" s="4"/>
      <c r="M1200" s="4"/>
      <c r="N1200" s="4"/>
      <c r="O1200" s="2"/>
      <c r="P1200" s="2"/>
      <c r="Q1200" s="4"/>
      <c r="R1200" s="102"/>
      <c r="S1200" s="102"/>
      <c r="T1200" s="3"/>
      <c r="U1200" s="3"/>
      <c r="V1200" s="3"/>
      <c r="W1200" s="3"/>
      <c r="X1200" s="80" t="str">
        <f t="shared" si="170"/>
        <v/>
      </c>
      <c r="Y1200" s="80" t="str">
        <f t="shared" si="171"/>
        <v/>
      </c>
      <c r="Z1200" s="2"/>
      <c r="AA1200" s="77" t="str">
        <f t="shared" si="172"/>
        <v/>
      </c>
      <c r="AB1200" s="77" t="str">
        <f t="shared" si="176"/>
        <v/>
      </c>
      <c r="AC1200" s="77" t="str">
        <f>IFERROR(VLOOKUP(IF($P1200="","",MONTH($I1200)),List!$I:$J,2,0),"")</f>
        <v/>
      </c>
      <c r="AD1200" s="77" t="str">
        <f>IFERROR(VLOOKUP(F1200,List!$D:$E,2,0),"")</f>
        <v/>
      </c>
      <c r="AE1200" s="78">
        <f t="shared" si="168"/>
        <v>0</v>
      </c>
      <c r="AF1200" s="77" t="str">
        <f t="shared" si="173"/>
        <v/>
      </c>
      <c r="AG1200" s="77" t="str">
        <f t="shared" si="169"/>
        <v/>
      </c>
    </row>
    <row r="1201" spans="1:33" s="72" customFormat="1" ht="15.75" x14ac:dyDescent="0.2">
      <c r="A1201" s="67"/>
      <c r="B1201" s="76">
        <f>COUNTIF($F$6:$F1201,$F1201)</f>
        <v>0</v>
      </c>
      <c r="C1201" s="76" t="str">
        <f t="shared" si="174"/>
        <v>0</v>
      </c>
      <c r="D1201" s="76">
        <f>COUNTIF($H$6:$H1201,$H1201)</f>
        <v>0</v>
      </c>
      <c r="E1201" s="76" t="str">
        <f t="shared" si="175"/>
        <v>0</v>
      </c>
      <c r="F1201" s="2"/>
      <c r="G1201" s="22"/>
      <c r="H1201" s="2"/>
      <c r="I1201" s="3"/>
      <c r="J1201" s="2"/>
      <c r="K1201" s="2"/>
      <c r="L1201" s="4"/>
      <c r="M1201" s="4"/>
      <c r="N1201" s="4"/>
      <c r="O1201" s="2"/>
      <c r="P1201" s="2"/>
      <c r="Q1201" s="4"/>
      <c r="R1201" s="102"/>
      <c r="S1201" s="102"/>
      <c r="T1201" s="3"/>
      <c r="U1201" s="3"/>
      <c r="V1201" s="3"/>
      <c r="W1201" s="3"/>
      <c r="X1201" s="80" t="str">
        <f t="shared" si="170"/>
        <v/>
      </c>
      <c r="Y1201" s="80" t="str">
        <f t="shared" si="171"/>
        <v/>
      </c>
      <c r="Z1201" s="2"/>
      <c r="AA1201" s="77" t="str">
        <f t="shared" si="172"/>
        <v/>
      </c>
      <c r="AB1201" s="77" t="str">
        <f t="shared" si="176"/>
        <v/>
      </c>
      <c r="AC1201" s="77" t="str">
        <f>IFERROR(VLOOKUP(IF($P1201="","",MONTH($I1201)),List!$I:$J,2,0),"")</f>
        <v/>
      </c>
      <c r="AD1201" s="77" t="str">
        <f>IFERROR(VLOOKUP(F1201,List!$D:$E,2,0),"")</f>
        <v/>
      </c>
      <c r="AE1201" s="78">
        <f t="shared" si="168"/>
        <v>0</v>
      </c>
      <c r="AF1201" s="77" t="str">
        <f t="shared" si="173"/>
        <v/>
      </c>
      <c r="AG1201" s="77" t="str">
        <f t="shared" si="169"/>
        <v/>
      </c>
    </row>
    <row r="1202" spans="1:33" s="72" customFormat="1" ht="15.75" x14ac:dyDescent="0.2">
      <c r="A1202" s="67"/>
      <c r="B1202" s="76">
        <f>COUNTIF($F$6:$F1202,$F1202)</f>
        <v>0</v>
      </c>
      <c r="C1202" s="76" t="str">
        <f t="shared" si="174"/>
        <v>0</v>
      </c>
      <c r="D1202" s="76">
        <f>COUNTIF($H$6:$H1202,$H1202)</f>
        <v>0</v>
      </c>
      <c r="E1202" s="76" t="str">
        <f t="shared" si="175"/>
        <v>0</v>
      </c>
      <c r="F1202" s="2"/>
      <c r="G1202" s="22"/>
      <c r="H1202" s="2"/>
      <c r="I1202" s="3"/>
      <c r="J1202" s="2"/>
      <c r="K1202" s="2"/>
      <c r="L1202" s="4"/>
      <c r="M1202" s="4"/>
      <c r="N1202" s="4"/>
      <c r="O1202" s="2"/>
      <c r="P1202" s="2"/>
      <c r="Q1202" s="4"/>
      <c r="R1202" s="102"/>
      <c r="S1202" s="102"/>
      <c r="T1202" s="3"/>
      <c r="U1202" s="3"/>
      <c r="V1202" s="3"/>
      <c r="W1202" s="3"/>
      <c r="X1202" s="80" t="str">
        <f t="shared" si="170"/>
        <v/>
      </c>
      <c r="Y1202" s="80" t="str">
        <f t="shared" si="171"/>
        <v/>
      </c>
      <c r="Z1202" s="2"/>
      <c r="AA1202" s="77" t="str">
        <f t="shared" si="172"/>
        <v/>
      </c>
      <c r="AB1202" s="77" t="str">
        <f t="shared" si="176"/>
        <v/>
      </c>
      <c r="AC1202" s="77" t="str">
        <f>IFERROR(VLOOKUP(IF($P1202="","",MONTH($I1202)),List!$I:$J,2,0),"")</f>
        <v/>
      </c>
      <c r="AD1202" s="77" t="str">
        <f>IFERROR(VLOOKUP(F1202,List!$D:$E,2,0),"")</f>
        <v/>
      </c>
      <c r="AE1202" s="78">
        <f t="shared" si="168"/>
        <v>0</v>
      </c>
      <c r="AF1202" s="77" t="str">
        <f t="shared" si="173"/>
        <v/>
      </c>
      <c r="AG1202" s="77" t="str">
        <f t="shared" si="169"/>
        <v/>
      </c>
    </row>
    <row r="1203" spans="1:33" s="72" customFormat="1" ht="15.75" x14ac:dyDescent="0.2">
      <c r="A1203" s="67"/>
      <c r="B1203" s="76">
        <f>COUNTIF($F$6:$F1203,$F1203)</f>
        <v>0</v>
      </c>
      <c r="C1203" s="76" t="str">
        <f t="shared" si="174"/>
        <v>0</v>
      </c>
      <c r="D1203" s="76">
        <f>COUNTIF($H$6:$H1203,$H1203)</f>
        <v>0</v>
      </c>
      <c r="E1203" s="76" t="str">
        <f t="shared" si="175"/>
        <v>0</v>
      </c>
      <c r="F1203" s="2"/>
      <c r="G1203" s="22"/>
      <c r="H1203" s="2"/>
      <c r="I1203" s="3"/>
      <c r="J1203" s="2"/>
      <c r="K1203" s="2"/>
      <c r="L1203" s="4"/>
      <c r="M1203" s="4"/>
      <c r="N1203" s="4"/>
      <c r="O1203" s="2"/>
      <c r="P1203" s="2"/>
      <c r="Q1203" s="4"/>
      <c r="R1203" s="102"/>
      <c r="S1203" s="102"/>
      <c r="T1203" s="3"/>
      <c r="U1203" s="3"/>
      <c r="V1203" s="3"/>
      <c r="W1203" s="3"/>
      <c r="X1203" s="80" t="str">
        <f t="shared" si="170"/>
        <v/>
      </c>
      <c r="Y1203" s="80" t="str">
        <f t="shared" si="171"/>
        <v/>
      </c>
      <c r="Z1203" s="2"/>
      <c r="AA1203" s="77" t="str">
        <f t="shared" si="172"/>
        <v/>
      </c>
      <c r="AB1203" s="77" t="str">
        <f t="shared" si="176"/>
        <v/>
      </c>
      <c r="AC1203" s="77" t="str">
        <f>IFERROR(VLOOKUP(IF($P1203="","",MONTH($I1203)),List!$I:$J,2,0),"")</f>
        <v/>
      </c>
      <c r="AD1203" s="77" t="str">
        <f>IFERROR(VLOOKUP(F1203,List!$D:$E,2,0),"")</f>
        <v/>
      </c>
      <c r="AE1203" s="78">
        <f t="shared" si="168"/>
        <v>0</v>
      </c>
      <c r="AF1203" s="77" t="str">
        <f t="shared" si="173"/>
        <v/>
      </c>
      <c r="AG1203" s="77" t="str">
        <f t="shared" si="169"/>
        <v/>
      </c>
    </row>
    <row r="1204" spans="1:33" s="72" customFormat="1" ht="15.75" x14ac:dyDescent="0.2">
      <c r="A1204" s="67"/>
      <c r="B1204" s="76">
        <f>COUNTIF($F$6:$F1204,$F1204)</f>
        <v>0</v>
      </c>
      <c r="C1204" s="76" t="str">
        <f t="shared" si="174"/>
        <v>0</v>
      </c>
      <c r="D1204" s="76">
        <f>COUNTIF($H$6:$H1204,$H1204)</f>
        <v>0</v>
      </c>
      <c r="E1204" s="76" t="str">
        <f t="shared" si="175"/>
        <v>0</v>
      </c>
      <c r="F1204" s="2"/>
      <c r="G1204" s="22"/>
      <c r="H1204" s="2"/>
      <c r="I1204" s="3"/>
      <c r="J1204" s="2"/>
      <c r="K1204" s="2"/>
      <c r="L1204" s="4"/>
      <c r="M1204" s="4"/>
      <c r="N1204" s="4"/>
      <c r="O1204" s="2"/>
      <c r="P1204" s="2"/>
      <c r="Q1204" s="4"/>
      <c r="R1204" s="102"/>
      <c r="S1204" s="102"/>
      <c r="T1204" s="3"/>
      <c r="U1204" s="3"/>
      <c r="V1204" s="3"/>
      <c r="W1204" s="3"/>
      <c r="X1204" s="80" t="str">
        <f t="shared" si="170"/>
        <v/>
      </c>
      <c r="Y1204" s="80" t="str">
        <f t="shared" si="171"/>
        <v/>
      </c>
      <c r="Z1204" s="2"/>
      <c r="AA1204" s="77" t="str">
        <f t="shared" si="172"/>
        <v/>
      </c>
      <c r="AB1204" s="77" t="str">
        <f t="shared" si="176"/>
        <v/>
      </c>
      <c r="AC1204" s="77" t="str">
        <f>IFERROR(VLOOKUP(IF($P1204="","",MONTH($I1204)),List!$I:$J,2,0),"")</f>
        <v/>
      </c>
      <c r="AD1204" s="77" t="str">
        <f>IFERROR(VLOOKUP(F1204,List!$D:$E,2,0),"")</f>
        <v/>
      </c>
      <c r="AE1204" s="78">
        <f t="shared" si="168"/>
        <v>0</v>
      </c>
      <c r="AF1204" s="77" t="str">
        <f t="shared" si="173"/>
        <v/>
      </c>
      <c r="AG1204" s="77" t="str">
        <f t="shared" si="169"/>
        <v/>
      </c>
    </row>
    <row r="1205" spans="1:33" s="72" customFormat="1" ht="15.75" x14ac:dyDescent="0.2">
      <c r="A1205" s="67"/>
      <c r="B1205" s="76">
        <f>COUNTIF($F$6:$F1205,$F1205)</f>
        <v>0</v>
      </c>
      <c r="C1205" s="76" t="str">
        <f t="shared" si="174"/>
        <v>0</v>
      </c>
      <c r="D1205" s="76">
        <f>COUNTIF($H$6:$H1205,$H1205)</f>
        <v>0</v>
      </c>
      <c r="E1205" s="76" t="str">
        <f t="shared" si="175"/>
        <v>0</v>
      </c>
      <c r="F1205" s="2"/>
      <c r="G1205" s="22"/>
      <c r="H1205" s="2"/>
      <c r="I1205" s="3"/>
      <c r="J1205" s="2"/>
      <c r="K1205" s="2"/>
      <c r="L1205" s="4"/>
      <c r="M1205" s="4"/>
      <c r="N1205" s="4"/>
      <c r="O1205" s="2"/>
      <c r="P1205" s="2"/>
      <c r="Q1205" s="4"/>
      <c r="R1205" s="102"/>
      <c r="S1205" s="102"/>
      <c r="T1205" s="3"/>
      <c r="U1205" s="3"/>
      <c r="V1205" s="3"/>
      <c r="W1205" s="3"/>
      <c r="X1205" s="80" t="str">
        <f t="shared" si="170"/>
        <v/>
      </c>
      <c r="Y1205" s="80" t="str">
        <f t="shared" si="171"/>
        <v/>
      </c>
      <c r="Z1205" s="2"/>
      <c r="AA1205" s="77" t="str">
        <f t="shared" si="172"/>
        <v/>
      </c>
      <c r="AB1205" s="77" t="str">
        <f t="shared" si="176"/>
        <v/>
      </c>
      <c r="AC1205" s="77" t="str">
        <f>IFERROR(VLOOKUP(IF($P1205="","",MONTH($I1205)),List!$I:$J,2,0),"")</f>
        <v/>
      </c>
      <c r="AD1205" s="77" t="str">
        <f>IFERROR(VLOOKUP(F1205,List!$D:$E,2,0),"")</f>
        <v/>
      </c>
      <c r="AE1205" s="78">
        <f t="shared" si="168"/>
        <v>0</v>
      </c>
      <c r="AF1205" s="77" t="str">
        <f t="shared" si="173"/>
        <v/>
      </c>
      <c r="AG1205" s="77" t="str">
        <f t="shared" si="169"/>
        <v/>
      </c>
    </row>
    <row r="1206" spans="1:33" s="72" customFormat="1" ht="15.75" x14ac:dyDescent="0.2">
      <c r="A1206" s="67"/>
      <c r="B1206" s="76">
        <f>COUNTIF($F$6:$F1206,$F1206)</f>
        <v>0</v>
      </c>
      <c r="C1206" s="76" t="str">
        <f t="shared" si="174"/>
        <v>0</v>
      </c>
      <c r="D1206" s="76">
        <f>COUNTIF($H$6:$H1206,$H1206)</f>
        <v>0</v>
      </c>
      <c r="E1206" s="76" t="str">
        <f t="shared" si="175"/>
        <v>0</v>
      </c>
      <c r="F1206" s="2"/>
      <c r="G1206" s="22"/>
      <c r="H1206" s="2"/>
      <c r="I1206" s="3"/>
      <c r="J1206" s="2"/>
      <c r="K1206" s="2"/>
      <c r="L1206" s="4"/>
      <c r="M1206" s="4"/>
      <c r="N1206" s="4"/>
      <c r="O1206" s="2"/>
      <c r="P1206" s="2"/>
      <c r="Q1206" s="4"/>
      <c r="R1206" s="102"/>
      <c r="S1206" s="102"/>
      <c r="T1206" s="3"/>
      <c r="U1206" s="3"/>
      <c r="V1206" s="3"/>
      <c r="W1206" s="3"/>
      <c r="X1206" s="80" t="str">
        <f t="shared" si="170"/>
        <v/>
      </c>
      <c r="Y1206" s="80" t="str">
        <f t="shared" si="171"/>
        <v/>
      </c>
      <c r="Z1206" s="2"/>
      <c r="AA1206" s="77" t="str">
        <f t="shared" si="172"/>
        <v/>
      </c>
      <c r="AB1206" s="77" t="str">
        <f t="shared" si="176"/>
        <v/>
      </c>
      <c r="AC1206" s="77" t="str">
        <f>IFERROR(VLOOKUP(IF($P1206="","",MONTH($I1206)),List!$I:$J,2,0),"")</f>
        <v/>
      </c>
      <c r="AD1206" s="77" t="str">
        <f>IFERROR(VLOOKUP(F1206,List!$D:$E,2,0),"")</f>
        <v/>
      </c>
      <c r="AE1206" s="78">
        <f t="shared" si="168"/>
        <v>0</v>
      </c>
      <c r="AF1206" s="77" t="str">
        <f t="shared" si="173"/>
        <v/>
      </c>
      <c r="AG1206" s="77" t="str">
        <f t="shared" si="169"/>
        <v/>
      </c>
    </row>
    <row r="1207" spans="1:33" s="72" customFormat="1" ht="15.75" x14ac:dyDescent="0.2">
      <c r="A1207" s="67"/>
      <c r="B1207" s="76">
        <f>COUNTIF($F$6:$F1207,$F1207)</f>
        <v>0</v>
      </c>
      <c r="C1207" s="76" t="str">
        <f t="shared" si="174"/>
        <v>0</v>
      </c>
      <c r="D1207" s="76">
        <f>COUNTIF($H$6:$H1207,$H1207)</f>
        <v>0</v>
      </c>
      <c r="E1207" s="76" t="str">
        <f t="shared" si="175"/>
        <v>0</v>
      </c>
      <c r="F1207" s="2"/>
      <c r="G1207" s="22"/>
      <c r="H1207" s="2"/>
      <c r="I1207" s="3"/>
      <c r="J1207" s="2"/>
      <c r="K1207" s="2"/>
      <c r="L1207" s="4"/>
      <c r="M1207" s="4"/>
      <c r="N1207" s="4"/>
      <c r="O1207" s="2"/>
      <c r="P1207" s="2"/>
      <c r="Q1207" s="4"/>
      <c r="R1207" s="102"/>
      <c r="S1207" s="102"/>
      <c r="T1207" s="3"/>
      <c r="U1207" s="3"/>
      <c r="V1207" s="3"/>
      <c r="W1207" s="3"/>
      <c r="X1207" s="80" t="str">
        <f t="shared" si="170"/>
        <v/>
      </c>
      <c r="Y1207" s="80" t="str">
        <f t="shared" si="171"/>
        <v/>
      </c>
      <c r="Z1207" s="2"/>
      <c r="AA1207" s="77" t="str">
        <f t="shared" si="172"/>
        <v/>
      </c>
      <c r="AB1207" s="77" t="str">
        <f t="shared" si="176"/>
        <v/>
      </c>
      <c r="AC1207" s="77" t="str">
        <f>IFERROR(VLOOKUP(IF($P1207="","",MONTH($I1207)),List!$I:$J,2,0),"")</f>
        <v/>
      </c>
      <c r="AD1207" s="77" t="str">
        <f>IFERROR(VLOOKUP(F1207,List!$D:$E,2,0),"")</f>
        <v/>
      </c>
      <c r="AE1207" s="78">
        <f t="shared" si="168"/>
        <v>0</v>
      </c>
      <c r="AF1207" s="77" t="str">
        <f t="shared" si="173"/>
        <v/>
      </c>
      <c r="AG1207" s="77" t="str">
        <f t="shared" si="169"/>
        <v/>
      </c>
    </row>
    <row r="1208" spans="1:33" s="72" customFormat="1" ht="15.75" x14ac:dyDescent="0.2">
      <c r="A1208" s="67"/>
      <c r="B1208" s="76">
        <f>COUNTIF($F$6:$F1208,$F1208)</f>
        <v>0</v>
      </c>
      <c r="C1208" s="76" t="str">
        <f t="shared" si="174"/>
        <v>0</v>
      </c>
      <c r="D1208" s="76">
        <f>COUNTIF($H$6:$H1208,$H1208)</f>
        <v>0</v>
      </c>
      <c r="E1208" s="76" t="str">
        <f t="shared" si="175"/>
        <v>0</v>
      </c>
      <c r="F1208" s="2"/>
      <c r="G1208" s="22"/>
      <c r="H1208" s="2"/>
      <c r="I1208" s="3"/>
      <c r="J1208" s="2"/>
      <c r="K1208" s="2"/>
      <c r="L1208" s="4"/>
      <c r="M1208" s="4"/>
      <c r="N1208" s="4"/>
      <c r="O1208" s="2"/>
      <c r="P1208" s="2"/>
      <c r="Q1208" s="4"/>
      <c r="R1208" s="102"/>
      <c r="S1208" s="102"/>
      <c r="T1208" s="3"/>
      <c r="U1208" s="3"/>
      <c r="V1208" s="3"/>
      <c r="W1208" s="3"/>
      <c r="X1208" s="80" t="str">
        <f t="shared" si="170"/>
        <v/>
      </c>
      <c r="Y1208" s="80" t="str">
        <f t="shared" si="171"/>
        <v/>
      </c>
      <c r="Z1208" s="2"/>
      <c r="AA1208" s="77" t="str">
        <f t="shared" si="172"/>
        <v/>
      </c>
      <c r="AB1208" s="77" t="str">
        <f t="shared" si="176"/>
        <v/>
      </c>
      <c r="AC1208" s="77" t="str">
        <f>IFERROR(VLOOKUP(IF($P1208="","",MONTH($I1208)),List!$I:$J,2,0),"")</f>
        <v/>
      </c>
      <c r="AD1208" s="77" t="str">
        <f>IFERROR(VLOOKUP(F1208,List!$D:$E,2,0),"")</f>
        <v/>
      </c>
      <c r="AE1208" s="78">
        <f t="shared" si="168"/>
        <v>0</v>
      </c>
      <c r="AF1208" s="77" t="str">
        <f t="shared" si="173"/>
        <v/>
      </c>
      <c r="AG1208" s="77" t="str">
        <f t="shared" si="169"/>
        <v/>
      </c>
    </row>
    <row r="1209" spans="1:33" s="72" customFormat="1" ht="15.75" x14ac:dyDescent="0.2">
      <c r="A1209" s="67"/>
      <c r="B1209" s="76">
        <f>COUNTIF($F$6:$F1209,$F1209)</f>
        <v>0</v>
      </c>
      <c r="C1209" s="76" t="str">
        <f t="shared" si="174"/>
        <v>0</v>
      </c>
      <c r="D1209" s="76">
        <f>COUNTIF($H$6:$H1209,$H1209)</f>
        <v>0</v>
      </c>
      <c r="E1209" s="76" t="str">
        <f t="shared" si="175"/>
        <v>0</v>
      </c>
      <c r="F1209" s="2"/>
      <c r="G1209" s="22"/>
      <c r="H1209" s="2"/>
      <c r="I1209" s="3"/>
      <c r="J1209" s="2"/>
      <c r="K1209" s="2"/>
      <c r="L1209" s="4"/>
      <c r="M1209" s="4"/>
      <c r="N1209" s="4"/>
      <c r="O1209" s="2"/>
      <c r="P1209" s="2"/>
      <c r="Q1209" s="4"/>
      <c r="R1209" s="102"/>
      <c r="S1209" s="102"/>
      <c r="T1209" s="3"/>
      <c r="U1209" s="3"/>
      <c r="V1209" s="3"/>
      <c r="W1209" s="3"/>
      <c r="X1209" s="80" t="str">
        <f t="shared" si="170"/>
        <v/>
      </c>
      <c r="Y1209" s="80" t="str">
        <f t="shared" si="171"/>
        <v/>
      </c>
      <c r="Z1209" s="2"/>
      <c r="AA1209" s="77" t="str">
        <f t="shared" si="172"/>
        <v/>
      </c>
      <c r="AB1209" s="77" t="str">
        <f t="shared" si="176"/>
        <v/>
      </c>
      <c r="AC1209" s="77" t="str">
        <f>IFERROR(VLOOKUP(IF($P1209="","",MONTH($I1209)),List!$I:$J,2,0),"")</f>
        <v/>
      </c>
      <c r="AD1209" s="77" t="str">
        <f>IFERROR(VLOOKUP(F1209,List!$D:$E,2,0),"")</f>
        <v/>
      </c>
      <c r="AE1209" s="78">
        <f t="shared" si="168"/>
        <v>0</v>
      </c>
      <c r="AF1209" s="77" t="str">
        <f t="shared" si="173"/>
        <v/>
      </c>
      <c r="AG1209" s="77" t="str">
        <f t="shared" si="169"/>
        <v/>
      </c>
    </row>
    <row r="1210" spans="1:33" s="72" customFormat="1" ht="15.75" x14ac:dyDescent="0.2">
      <c r="A1210" s="67"/>
      <c r="B1210" s="76">
        <f>COUNTIF($F$6:$F1210,$F1210)</f>
        <v>0</v>
      </c>
      <c r="C1210" s="76" t="str">
        <f t="shared" si="174"/>
        <v>0</v>
      </c>
      <c r="D1210" s="76">
        <f>COUNTIF($H$6:$H1210,$H1210)</f>
        <v>0</v>
      </c>
      <c r="E1210" s="76" t="str">
        <f t="shared" si="175"/>
        <v>0</v>
      </c>
      <c r="F1210" s="2"/>
      <c r="G1210" s="22"/>
      <c r="H1210" s="2"/>
      <c r="I1210" s="3"/>
      <c r="J1210" s="2"/>
      <c r="K1210" s="2"/>
      <c r="L1210" s="4"/>
      <c r="M1210" s="4"/>
      <c r="N1210" s="4"/>
      <c r="O1210" s="2"/>
      <c r="P1210" s="2"/>
      <c r="Q1210" s="4"/>
      <c r="R1210" s="102"/>
      <c r="S1210" s="102"/>
      <c r="T1210" s="3"/>
      <c r="U1210" s="3"/>
      <c r="V1210" s="3"/>
      <c r="W1210" s="3"/>
      <c r="X1210" s="80" t="str">
        <f t="shared" si="170"/>
        <v/>
      </c>
      <c r="Y1210" s="80" t="str">
        <f t="shared" si="171"/>
        <v/>
      </c>
      <c r="Z1210" s="2"/>
      <c r="AA1210" s="77" t="str">
        <f t="shared" si="172"/>
        <v/>
      </c>
      <c r="AB1210" s="77" t="str">
        <f t="shared" si="176"/>
        <v/>
      </c>
      <c r="AC1210" s="77" t="str">
        <f>IFERROR(VLOOKUP(IF($P1210="","",MONTH($I1210)),List!$I:$J,2,0),"")</f>
        <v/>
      </c>
      <c r="AD1210" s="77" t="str">
        <f>IFERROR(VLOOKUP(F1210,List!$D:$E,2,0),"")</f>
        <v/>
      </c>
      <c r="AE1210" s="78">
        <f t="shared" si="168"/>
        <v>0</v>
      </c>
      <c r="AF1210" s="77" t="str">
        <f t="shared" si="173"/>
        <v/>
      </c>
      <c r="AG1210" s="77" t="str">
        <f t="shared" si="169"/>
        <v/>
      </c>
    </row>
    <row r="1211" spans="1:33" s="72" customFormat="1" ht="15.75" x14ac:dyDescent="0.2">
      <c r="A1211" s="67"/>
      <c r="B1211" s="76">
        <f>COUNTIF($F$6:$F1211,$F1211)</f>
        <v>0</v>
      </c>
      <c r="C1211" s="76" t="str">
        <f t="shared" si="174"/>
        <v>0</v>
      </c>
      <c r="D1211" s="76">
        <f>COUNTIF($H$6:$H1211,$H1211)</f>
        <v>0</v>
      </c>
      <c r="E1211" s="76" t="str">
        <f t="shared" si="175"/>
        <v>0</v>
      </c>
      <c r="F1211" s="2"/>
      <c r="G1211" s="22"/>
      <c r="H1211" s="2"/>
      <c r="I1211" s="3"/>
      <c r="J1211" s="2"/>
      <c r="K1211" s="2"/>
      <c r="L1211" s="4"/>
      <c r="M1211" s="4"/>
      <c r="N1211" s="4"/>
      <c r="O1211" s="2"/>
      <c r="P1211" s="2"/>
      <c r="Q1211" s="4"/>
      <c r="R1211" s="102"/>
      <c r="S1211" s="102"/>
      <c r="T1211" s="3"/>
      <c r="U1211" s="3"/>
      <c r="V1211" s="3"/>
      <c r="W1211" s="3"/>
      <c r="X1211" s="80" t="str">
        <f t="shared" si="170"/>
        <v/>
      </c>
      <c r="Y1211" s="80" t="str">
        <f t="shared" si="171"/>
        <v/>
      </c>
      <c r="Z1211" s="2"/>
      <c r="AA1211" s="77" t="str">
        <f t="shared" si="172"/>
        <v/>
      </c>
      <c r="AB1211" s="77" t="str">
        <f t="shared" si="176"/>
        <v/>
      </c>
      <c r="AC1211" s="77" t="str">
        <f>IFERROR(VLOOKUP(IF($P1211="","",MONTH($I1211)),List!$I:$J,2,0),"")</f>
        <v/>
      </c>
      <c r="AD1211" s="77" t="str">
        <f>IFERROR(VLOOKUP(F1211,List!$D:$E,2,0),"")</f>
        <v/>
      </c>
      <c r="AE1211" s="78">
        <f t="shared" si="168"/>
        <v>0</v>
      </c>
      <c r="AF1211" s="77" t="str">
        <f t="shared" si="173"/>
        <v/>
      </c>
      <c r="AG1211" s="77" t="str">
        <f t="shared" si="169"/>
        <v/>
      </c>
    </row>
    <row r="1212" spans="1:33" s="72" customFormat="1" ht="15.75" x14ac:dyDescent="0.2">
      <c r="A1212" s="67"/>
      <c r="B1212" s="76">
        <f>COUNTIF($F$6:$F1212,$F1212)</f>
        <v>0</v>
      </c>
      <c r="C1212" s="76" t="str">
        <f t="shared" si="174"/>
        <v>0</v>
      </c>
      <c r="D1212" s="76">
        <f>COUNTIF($H$6:$H1212,$H1212)</f>
        <v>0</v>
      </c>
      <c r="E1212" s="76" t="str">
        <f t="shared" si="175"/>
        <v>0</v>
      </c>
      <c r="F1212" s="2"/>
      <c r="G1212" s="22"/>
      <c r="H1212" s="2"/>
      <c r="I1212" s="3"/>
      <c r="J1212" s="2"/>
      <c r="K1212" s="2"/>
      <c r="L1212" s="4"/>
      <c r="M1212" s="4"/>
      <c r="N1212" s="4"/>
      <c r="O1212" s="2"/>
      <c r="P1212" s="2"/>
      <c r="Q1212" s="4"/>
      <c r="R1212" s="102"/>
      <c r="S1212" s="102"/>
      <c r="T1212" s="3"/>
      <c r="U1212" s="3"/>
      <c r="V1212" s="3"/>
      <c r="W1212" s="3"/>
      <c r="X1212" s="80" t="str">
        <f t="shared" si="170"/>
        <v/>
      </c>
      <c r="Y1212" s="80" t="str">
        <f t="shared" si="171"/>
        <v/>
      </c>
      <c r="Z1212" s="2"/>
      <c r="AA1212" s="77" t="str">
        <f t="shared" si="172"/>
        <v/>
      </c>
      <c r="AB1212" s="77" t="str">
        <f t="shared" si="176"/>
        <v/>
      </c>
      <c r="AC1212" s="77" t="str">
        <f>IFERROR(VLOOKUP(IF($P1212="","",MONTH($I1212)),List!$I:$J,2,0),"")</f>
        <v/>
      </c>
      <c r="AD1212" s="77" t="str">
        <f>IFERROR(VLOOKUP(F1212,List!$D:$E,2,0),"")</f>
        <v/>
      </c>
      <c r="AE1212" s="78">
        <f t="shared" si="168"/>
        <v>0</v>
      </c>
      <c r="AF1212" s="77" t="str">
        <f t="shared" si="173"/>
        <v/>
      </c>
      <c r="AG1212" s="77" t="str">
        <f t="shared" si="169"/>
        <v/>
      </c>
    </row>
    <row r="1213" spans="1:33" s="72" customFormat="1" ht="15.75" x14ac:dyDescent="0.2">
      <c r="A1213" s="67"/>
      <c r="B1213" s="76">
        <f>COUNTIF($F$6:$F1213,$F1213)</f>
        <v>0</v>
      </c>
      <c r="C1213" s="76" t="str">
        <f t="shared" si="174"/>
        <v>0</v>
      </c>
      <c r="D1213" s="76">
        <f>COUNTIF($H$6:$H1213,$H1213)</f>
        <v>0</v>
      </c>
      <c r="E1213" s="76" t="str">
        <f t="shared" si="175"/>
        <v>0</v>
      </c>
      <c r="F1213" s="2"/>
      <c r="G1213" s="22"/>
      <c r="H1213" s="2"/>
      <c r="I1213" s="3"/>
      <c r="J1213" s="2"/>
      <c r="K1213" s="2"/>
      <c r="L1213" s="4"/>
      <c r="M1213" s="4"/>
      <c r="N1213" s="4"/>
      <c r="O1213" s="2"/>
      <c r="P1213" s="2"/>
      <c r="Q1213" s="4"/>
      <c r="R1213" s="102"/>
      <c r="S1213" s="102"/>
      <c r="T1213" s="3"/>
      <c r="U1213" s="3"/>
      <c r="V1213" s="3"/>
      <c r="W1213" s="3"/>
      <c r="X1213" s="80" t="str">
        <f t="shared" si="170"/>
        <v/>
      </c>
      <c r="Y1213" s="80" t="str">
        <f t="shared" si="171"/>
        <v/>
      </c>
      <c r="Z1213" s="2"/>
      <c r="AA1213" s="77" t="str">
        <f t="shared" si="172"/>
        <v/>
      </c>
      <c r="AB1213" s="77" t="str">
        <f t="shared" si="176"/>
        <v/>
      </c>
      <c r="AC1213" s="77" t="str">
        <f>IFERROR(VLOOKUP(IF($P1213="","",MONTH($I1213)),List!$I:$J,2,0),"")</f>
        <v/>
      </c>
      <c r="AD1213" s="77" t="str">
        <f>IFERROR(VLOOKUP(F1213,List!$D:$E,2,0),"")</f>
        <v/>
      </c>
      <c r="AE1213" s="78">
        <f t="shared" si="168"/>
        <v>0</v>
      </c>
      <c r="AF1213" s="77" t="str">
        <f t="shared" si="173"/>
        <v/>
      </c>
      <c r="AG1213" s="77" t="str">
        <f t="shared" si="169"/>
        <v/>
      </c>
    </row>
    <row r="1214" spans="1:33" s="72" customFormat="1" ht="15.75" x14ac:dyDescent="0.2">
      <c r="A1214" s="67"/>
      <c r="B1214" s="76">
        <f>COUNTIF($F$6:$F1214,$F1214)</f>
        <v>0</v>
      </c>
      <c r="C1214" s="76" t="str">
        <f t="shared" si="174"/>
        <v>0</v>
      </c>
      <c r="D1214" s="76">
        <f>COUNTIF($H$6:$H1214,$H1214)</f>
        <v>0</v>
      </c>
      <c r="E1214" s="76" t="str">
        <f t="shared" si="175"/>
        <v>0</v>
      </c>
      <c r="F1214" s="2"/>
      <c r="G1214" s="22"/>
      <c r="H1214" s="2"/>
      <c r="I1214" s="3"/>
      <c r="J1214" s="2"/>
      <c r="K1214" s="2"/>
      <c r="L1214" s="4"/>
      <c r="M1214" s="4"/>
      <c r="N1214" s="4"/>
      <c r="O1214" s="2"/>
      <c r="P1214" s="2"/>
      <c r="Q1214" s="4"/>
      <c r="R1214" s="102"/>
      <c r="S1214" s="102"/>
      <c r="T1214" s="3"/>
      <c r="U1214" s="3"/>
      <c r="V1214" s="3"/>
      <c r="W1214" s="3"/>
      <c r="X1214" s="80" t="str">
        <f t="shared" si="170"/>
        <v/>
      </c>
      <c r="Y1214" s="80" t="str">
        <f t="shared" si="171"/>
        <v/>
      </c>
      <c r="Z1214" s="2"/>
      <c r="AA1214" s="77" t="str">
        <f t="shared" si="172"/>
        <v/>
      </c>
      <c r="AB1214" s="77" t="str">
        <f t="shared" si="176"/>
        <v/>
      </c>
      <c r="AC1214" s="77" t="str">
        <f>IFERROR(VLOOKUP(IF($P1214="","",MONTH($I1214)),List!$I:$J,2,0),"")</f>
        <v/>
      </c>
      <c r="AD1214" s="77" t="str">
        <f>IFERROR(VLOOKUP(F1214,List!$D:$E,2,0),"")</f>
        <v/>
      </c>
      <c r="AE1214" s="78">
        <f t="shared" ref="AE1214:AE1277" si="177">IF($AA1214="Close",IF(COUNTA($T1214:$V1214)=1,1,IF(COUNTA($T1214:$V1214)=2,0.5,0%)),0)</f>
        <v>0</v>
      </c>
      <c r="AF1214" s="77" t="str">
        <f t="shared" si="173"/>
        <v/>
      </c>
      <c r="AG1214" s="77" t="str">
        <f t="shared" ref="AG1214:AG1277" si="178">IF(W1214="","",IF(AA1214="Close",IF(COUNTA($T1214:$V1214)=1,"Open (Progress)",IF(COUNTA($T1214:$V1214)=2,"Reschedule 1x",IF(COUNTA($T1214:$V1214)=3,"Reschedule 2x","")))))</f>
        <v/>
      </c>
    </row>
    <row r="1215" spans="1:33" s="72" customFormat="1" ht="15.75" x14ac:dyDescent="0.2">
      <c r="A1215" s="67"/>
      <c r="B1215" s="76">
        <f>COUNTIF($F$6:$F1215,$F1215)</f>
        <v>0</v>
      </c>
      <c r="C1215" s="76" t="str">
        <f t="shared" si="174"/>
        <v>0</v>
      </c>
      <c r="D1215" s="76">
        <f>COUNTIF($H$6:$H1215,$H1215)</f>
        <v>0</v>
      </c>
      <c r="E1215" s="76" t="str">
        <f t="shared" si="175"/>
        <v>0</v>
      </c>
      <c r="F1215" s="2"/>
      <c r="G1215" s="22"/>
      <c r="H1215" s="2"/>
      <c r="I1215" s="3"/>
      <c r="J1215" s="2"/>
      <c r="K1215" s="2"/>
      <c r="L1215" s="4"/>
      <c r="M1215" s="4"/>
      <c r="N1215" s="4"/>
      <c r="O1215" s="2"/>
      <c r="P1215" s="2"/>
      <c r="Q1215" s="4"/>
      <c r="R1215" s="102"/>
      <c r="S1215" s="102"/>
      <c r="T1215" s="3"/>
      <c r="U1215" s="3"/>
      <c r="V1215" s="3"/>
      <c r="W1215" s="3"/>
      <c r="X1215" s="80" t="str">
        <f t="shared" si="170"/>
        <v/>
      </c>
      <c r="Y1215" s="80" t="str">
        <f t="shared" si="171"/>
        <v/>
      </c>
      <c r="Z1215" s="2"/>
      <c r="AA1215" s="77" t="str">
        <f t="shared" si="172"/>
        <v/>
      </c>
      <c r="AB1215" s="77" t="str">
        <f t="shared" si="176"/>
        <v/>
      </c>
      <c r="AC1215" s="77" t="str">
        <f>IFERROR(VLOOKUP(IF($P1215="","",MONTH($I1215)),List!$I:$J,2,0),"")</f>
        <v/>
      </c>
      <c r="AD1215" s="77" t="str">
        <f>IFERROR(VLOOKUP(F1215,List!$D:$E,2,0),"")</f>
        <v/>
      </c>
      <c r="AE1215" s="78">
        <f t="shared" si="177"/>
        <v>0</v>
      </c>
      <c r="AF1215" s="77" t="str">
        <f t="shared" si="173"/>
        <v/>
      </c>
      <c r="AG1215" s="77" t="str">
        <f t="shared" si="178"/>
        <v/>
      </c>
    </row>
    <row r="1216" spans="1:33" s="72" customFormat="1" ht="15.75" x14ac:dyDescent="0.2">
      <c r="A1216" s="67"/>
      <c r="B1216" s="76">
        <f>COUNTIF($F$6:$F1216,$F1216)</f>
        <v>0</v>
      </c>
      <c r="C1216" s="76" t="str">
        <f t="shared" si="174"/>
        <v>0</v>
      </c>
      <c r="D1216" s="76">
        <f>COUNTIF($H$6:$H1216,$H1216)</f>
        <v>0</v>
      </c>
      <c r="E1216" s="76" t="str">
        <f t="shared" si="175"/>
        <v>0</v>
      </c>
      <c r="F1216" s="2"/>
      <c r="G1216" s="22"/>
      <c r="H1216" s="2"/>
      <c r="I1216" s="3"/>
      <c r="J1216" s="2"/>
      <c r="K1216" s="2"/>
      <c r="L1216" s="4"/>
      <c r="M1216" s="4"/>
      <c r="N1216" s="4"/>
      <c r="O1216" s="2"/>
      <c r="P1216" s="2"/>
      <c r="Q1216" s="4"/>
      <c r="R1216" s="102"/>
      <c r="S1216" s="102"/>
      <c r="T1216" s="3"/>
      <c r="U1216" s="3"/>
      <c r="V1216" s="3"/>
      <c r="W1216" s="3"/>
      <c r="X1216" s="80" t="str">
        <f t="shared" si="170"/>
        <v/>
      </c>
      <c r="Y1216" s="80" t="str">
        <f t="shared" si="171"/>
        <v/>
      </c>
      <c r="Z1216" s="2"/>
      <c r="AA1216" s="77" t="str">
        <f t="shared" si="172"/>
        <v/>
      </c>
      <c r="AB1216" s="77" t="str">
        <f t="shared" si="176"/>
        <v/>
      </c>
      <c r="AC1216" s="77" t="str">
        <f>IFERROR(VLOOKUP(IF($P1216="","",MONTH($I1216)),List!$I:$J,2,0),"")</f>
        <v/>
      </c>
      <c r="AD1216" s="77" t="str">
        <f>IFERROR(VLOOKUP(F1216,List!$D:$E,2,0),"")</f>
        <v/>
      </c>
      <c r="AE1216" s="78">
        <f t="shared" si="177"/>
        <v>0</v>
      </c>
      <c r="AF1216" s="77" t="str">
        <f t="shared" si="173"/>
        <v/>
      </c>
      <c r="AG1216" s="77" t="str">
        <f t="shared" si="178"/>
        <v/>
      </c>
    </row>
    <row r="1217" spans="1:33" s="72" customFormat="1" ht="15.75" x14ac:dyDescent="0.2">
      <c r="A1217" s="67"/>
      <c r="B1217" s="76">
        <f>COUNTIF($F$6:$F1217,$F1217)</f>
        <v>0</v>
      </c>
      <c r="C1217" s="76" t="str">
        <f t="shared" si="174"/>
        <v>0</v>
      </c>
      <c r="D1217" s="76">
        <f>COUNTIF($H$6:$H1217,$H1217)</f>
        <v>0</v>
      </c>
      <c r="E1217" s="76" t="str">
        <f t="shared" si="175"/>
        <v>0</v>
      </c>
      <c r="F1217" s="2"/>
      <c r="G1217" s="22"/>
      <c r="H1217" s="2"/>
      <c r="I1217" s="3"/>
      <c r="J1217" s="2"/>
      <c r="K1217" s="2"/>
      <c r="L1217" s="4"/>
      <c r="M1217" s="4"/>
      <c r="N1217" s="4"/>
      <c r="O1217" s="2"/>
      <c r="P1217" s="2"/>
      <c r="Q1217" s="4"/>
      <c r="R1217" s="102"/>
      <c r="S1217" s="102"/>
      <c r="T1217" s="3"/>
      <c r="U1217" s="3"/>
      <c r="V1217" s="3"/>
      <c r="W1217" s="3"/>
      <c r="X1217" s="80" t="str">
        <f t="shared" si="170"/>
        <v/>
      </c>
      <c r="Y1217" s="80" t="str">
        <f t="shared" si="171"/>
        <v/>
      </c>
      <c r="Z1217" s="2"/>
      <c r="AA1217" s="77" t="str">
        <f t="shared" si="172"/>
        <v/>
      </c>
      <c r="AB1217" s="77" t="str">
        <f t="shared" si="176"/>
        <v/>
      </c>
      <c r="AC1217" s="77" t="str">
        <f>IFERROR(VLOOKUP(IF($P1217="","",MONTH($I1217)),List!$I:$J,2,0),"")</f>
        <v/>
      </c>
      <c r="AD1217" s="77" t="str">
        <f>IFERROR(VLOOKUP(F1217,List!$D:$E,2,0),"")</f>
        <v/>
      </c>
      <c r="AE1217" s="78">
        <f t="shared" si="177"/>
        <v>0</v>
      </c>
      <c r="AF1217" s="77" t="str">
        <f t="shared" si="173"/>
        <v/>
      </c>
      <c r="AG1217" s="77" t="str">
        <f t="shared" si="178"/>
        <v/>
      </c>
    </row>
    <row r="1218" spans="1:33" s="72" customFormat="1" ht="15.75" x14ac:dyDescent="0.2">
      <c r="A1218" s="67"/>
      <c r="B1218" s="76">
        <f>COUNTIF($F$6:$F1218,$F1218)</f>
        <v>0</v>
      </c>
      <c r="C1218" s="76" t="str">
        <f t="shared" si="174"/>
        <v>0</v>
      </c>
      <c r="D1218" s="76">
        <f>COUNTIF($H$6:$H1218,$H1218)</f>
        <v>0</v>
      </c>
      <c r="E1218" s="76" t="str">
        <f t="shared" si="175"/>
        <v>0</v>
      </c>
      <c r="F1218" s="2"/>
      <c r="G1218" s="22"/>
      <c r="H1218" s="2"/>
      <c r="I1218" s="3"/>
      <c r="J1218" s="2"/>
      <c r="K1218" s="2"/>
      <c r="L1218" s="4"/>
      <c r="M1218" s="4"/>
      <c r="N1218" s="4"/>
      <c r="O1218" s="2"/>
      <c r="P1218" s="2"/>
      <c r="Q1218" s="4"/>
      <c r="R1218" s="102"/>
      <c r="S1218" s="102"/>
      <c r="T1218" s="3"/>
      <c r="U1218" s="3"/>
      <c r="V1218" s="3"/>
      <c r="W1218" s="3"/>
      <c r="X1218" s="80" t="str">
        <f t="shared" si="170"/>
        <v/>
      </c>
      <c r="Y1218" s="80" t="str">
        <f t="shared" si="171"/>
        <v/>
      </c>
      <c r="Z1218" s="2"/>
      <c r="AA1218" s="77" t="str">
        <f t="shared" si="172"/>
        <v/>
      </c>
      <c r="AB1218" s="77" t="str">
        <f t="shared" si="176"/>
        <v/>
      </c>
      <c r="AC1218" s="77" t="str">
        <f>IFERROR(VLOOKUP(IF($P1218="","",MONTH($I1218)),List!$I:$J,2,0),"")</f>
        <v/>
      </c>
      <c r="AD1218" s="77" t="str">
        <f>IFERROR(VLOOKUP(F1218,List!$D:$E,2,0),"")</f>
        <v/>
      </c>
      <c r="AE1218" s="78">
        <f t="shared" si="177"/>
        <v>0</v>
      </c>
      <c r="AF1218" s="77" t="str">
        <f t="shared" si="173"/>
        <v/>
      </c>
      <c r="AG1218" s="77" t="str">
        <f t="shared" si="178"/>
        <v/>
      </c>
    </row>
    <row r="1219" spans="1:33" s="72" customFormat="1" ht="15.75" x14ac:dyDescent="0.2">
      <c r="A1219" s="67"/>
      <c r="B1219" s="76">
        <f>COUNTIF($F$6:$F1219,$F1219)</f>
        <v>0</v>
      </c>
      <c r="C1219" s="76" t="str">
        <f t="shared" si="174"/>
        <v>0</v>
      </c>
      <c r="D1219" s="76">
        <f>COUNTIF($H$6:$H1219,$H1219)</f>
        <v>0</v>
      </c>
      <c r="E1219" s="76" t="str">
        <f t="shared" si="175"/>
        <v>0</v>
      </c>
      <c r="F1219" s="2"/>
      <c r="G1219" s="22"/>
      <c r="H1219" s="2"/>
      <c r="I1219" s="3"/>
      <c r="J1219" s="2"/>
      <c r="K1219" s="2"/>
      <c r="L1219" s="4"/>
      <c r="M1219" s="4"/>
      <c r="N1219" s="4"/>
      <c r="O1219" s="2"/>
      <c r="P1219" s="2"/>
      <c r="Q1219" s="4"/>
      <c r="R1219" s="102"/>
      <c r="S1219" s="102"/>
      <c r="T1219" s="3"/>
      <c r="U1219" s="3"/>
      <c r="V1219" s="3"/>
      <c r="W1219" s="3"/>
      <c r="X1219" s="80" t="str">
        <f t="shared" si="170"/>
        <v/>
      </c>
      <c r="Y1219" s="80" t="str">
        <f t="shared" si="171"/>
        <v/>
      </c>
      <c r="Z1219" s="2"/>
      <c r="AA1219" s="77" t="str">
        <f t="shared" si="172"/>
        <v/>
      </c>
      <c r="AB1219" s="77" t="str">
        <f t="shared" si="176"/>
        <v/>
      </c>
      <c r="AC1219" s="77" t="str">
        <f>IFERROR(VLOOKUP(IF($P1219="","",MONTH($I1219)),List!$I:$J,2,0),"")</f>
        <v/>
      </c>
      <c r="AD1219" s="77" t="str">
        <f>IFERROR(VLOOKUP(F1219,List!$D:$E,2,0),"")</f>
        <v/>
      </c>
      <c r="AE1219" s="78">
        <f t="shared" si="177"/>
        <v>0</v>
      </c>
      <c r="AF1219" s="77" t="str">
        <f t="shared" si="173"/>
        <v/>
      </c>
      <c r="AG1219" s="77" t="str">
        <f t="shared" si="178"/>
        <v/>
      </c>
    </row>
    <row r="1220" spans="1:33" s="72" customFormat="1" ht="15.75" x14ac:dyDescent="0.2">
      <c r="A1220" s="67"/>
      <c r="B1220" s="76">
        <f>COUNTIF($F$6:$F1220,$F1220)</f>
        <v>0</v>
      </c>
      <c r="C1220" s="76" t="str">
        <f t="shared" si="174"/>
        <v>0</v>
      </c>
      <c r="D1220" s="76">
        <f>COUNTIF($H$6:$H1220,$H1220)</f>
        <v>0</v>
      </c>
      <c r="E1220" s="76" t="str">
        <f t="shared" si="175"/>
        <v>0</v>
      </c>
      <c r="F1220" s="2"/>
      <c r="G1220" s="22"/>
      <c r="H1220" s="2"/>
      <c r="I1220" s="3"/>
      <c r="J1220" s="2"/>
      <c r="K1220" s="2"/>
      <c r="L1220" s="4"/>
      <c r="M1220" s="4"/>
      <c r="N1220" s="4"/>
      <c r="O1220" s="2"/>
      <c r="P1220" s="2"/>
      <c r="Q1220" s="4"/>
      <c r="R1220" s="102"/>
      <c r="S1220" s="102"/>
      <c r="T1220" s="3"/>
      <c r="U1220" s="3"/>
      <c r="V1220" s="3"/>
      <c r="W1220" s="3"/>
      <c r="X1220" s="80" t="str">
        <f t="shared" si="170"/>
        <v/>
      </c>
      <c r="Y1220" s="80" t="str">
        <f t="shared" si="171"/>
        <v/>
      </c>
      <c r="Z1220" s="2"/>
      <c r="AA1220" s="77" t="str">
        <f t="shared" si="172"/>
        <v/>
      </c>
      <c r="AB1220" s="77" t="str">
        <f t="shared" si="176"/>
        <v/>
      </c>
      <c r="AC1220" s="77" t="str">
        <f>IFERROR(VLOOKUP(IF($P1220="","",MONTH($I1220)),List!$I:$J,2,0),"")</f>
        <v/>
      </c>
      <c r="AD1220" s="77" t="str">
        <f>IFERROR(VLOOKUP(F1220,List!$D:$E,2,0),"")</f>
        <v/>
      </c>
      <c r="AE1220" s="78">
        <f t="shared" si="177"/>
        <v>0</v>
      </c>
      <c r="AF1220" s="77" t="str">
        <f t="shared" si="173"/>
        <v/>
      </c>
      <c r="AG1220" s="77" t="str">
        <f t="shared" si="178"/>
        <v/>
      </c>
    </row>
    <row r="1221" spans="1:33" s="72" customFormat="1" ht="15.75" x14ac:dyDescent="0.2">
      <c r="A1221" s="67"/>
      <c r="B1221" s="76">
        <f>COUNTIF($F$6:$F1221,$F1221)</f>
        <v>0</v>
      </c>
      <c r="C1221" s="76" t="str">
        <f t="shared" si="174"/>
        <v>0</v>
      </c>
      <c r="D1221" s="76">
        <f>COUNTIF($H$6:$H1221,$H1221)</f>
        <v>0</v>
      </c>
      <c r="E1221" s="76" t="str">
        <f t="shared" si="175"/>
        <v>0</v>
      </c>
      <c r="F1221" s="2"/>
      <c r="G1221" s="22"/>
      <c r="H1221" s="2"/>
      <c r="I1221" s="3"/>
      <c r="J1221" s="2"/>
      <c r="K1221" s="2"/>
      <c r="L1221" s="4"/>
      <c r="M1221" s="4"/>
      <c r="N1221" s="4"/>
      <c r="O1221" s="2"/>
      <c r="P1221" s="2"/>
      <c r="Q1221" s="4"/>
      <c r="R1221" s="102"/>
      <c r="S1221" s="102"/>
      <c r="T1221" s="3"/>
      <c r="U1221" s="3"/>
      <c r="V1221" s="3"/>
      <c r="W1221" s="3"/>
      <c r="X1221" s="80" t="str">
        <f t="shared" si="170"/>
        <v/>
      </c>
      <c r="Y1221" s="80" t="str">
        <f t="shared" si="171"/>
        <v/>
      </c>
      <c r="Z1221" s="2"/>
      <c r="AA1221" s="77" t="str">
        <f t="shared" si="172"/>
        <v/>
      </c>
      <c r="AB1221" s="77" t="str">
        <f t="shared" si="176"/>
        <v/>
      </c>
      <c r="AC1221" s="77" t="str">
        <f>IFERROR(VLOOKUP(IF($P1221="","",MONTH($I1221)),List!$I:$J,2,0),"")</f>
        <v/>
      </c>
      <c r="AD1221" s="77" t="str">
        <f>IFERROR(VLOOKUP(F1221,List!$D:$E,2,0),"")</f>
        <v/>
      </c>
      <c r="AE1221" s="78">
        <f t="shared" si="177"/>
        <v>0</v>
      </c>
      <c r="AF1221" s="77" t="str">
        <f t="shared" si="173"/>
        <v/>
      </c>
      <c r="AG1221" s="77" t="str">
        <f t="shared" si="178"/>
        <v/>
      </c>
    </row>
    <row r="1222" spans="1:33" s="72" customFormat="1" ht="15.75" x14ac:dyDescent="0.2">
      <c r="A1222" s="67"/>
      <c r="B1222" s="76">
        <f>COUNTIF($F$6:$F1222,$F1222)</f>
        <v>0</v>
      </c>
      <c r="C1222" s="76" t="str">
        <f t="shared" si="174"/>
        <v>0</v>
      </c>
      <c r="D1222" s="76">
        <f>COUNTIF($H$6:$H1222,$H1222)</f>
        <v>0</v>
      </c>
      <c r="E1222" s="76" t="str">
        <f t="shared" si="175"/>
        <v>0</v>
      </c>
      <c r="F1222" s="2"/>
      <c r="G1222" s="22"/>
      <c r="H1222" s="2"/>
      <c r="I1222" s="3"/>
      <c r="J1222" s="2"/>
      <c r="K1222" s="2"/>
      <c r="L1222" s="4"/>
      <c r="M1222" s="4"/>
      <c r="N1222" s="4"/>
      <c r="O1222" s="2"/>
      <c r="P1222" s="2"/>
      <c r="Q1222" s="4"/>
      <c r="R1222" s="102"/>
      <c r="S1222" s="102"/>
      <c r="T1222" s="3"/>
      <c r="U1222" s="3"/>
      <c r="V1222" s="3"/>
      <c r="W1222" s="3"/>
      <c r="X1222" s="80" t="str">
        <f t="shared" ref="X1222:X1285" si="179">IF(W1222="","",IF(W1222&gt;0,"a",""))</f>
        <v/>
      </c>
      <c r="Y1222" s="80" t="str">
        <f t="shared" ref="Y1222:Y1285" si="180">IF(P1222="","",IF(W1222&gt;0,"","a"))</f>
        <v/>
      </c>
      <c r="Z1222" s="2"/>
      <c r="AA1222" s="77" t="str">
        <f t="shared" ref="AA1222:AA1285" si="181">IF($P1222="","",IF(COUNT($T1222:$W1222)=0,"Belum Ada Tanggal Target",IF(W1222&gt;0,"Close",IF(COUNTA($T1222:$V1222)=1,"Open (Progress)",IF(COUNTA($T1222:$V1222)=2,"Reschedule 1x",IF(COUNTA($T1222:$V1222)=3,"Reschedule 2x"))))))</f>
        <v/>
      </c>
      <c r="AB1222" s="77" t="str">
        <f t="shared" si="176"/>
        <v/>
      </c>
      <c r="AC1222" s="77" t="str">
        <f>IFERROR(VLOOKUP(IF($P1222="","",MONTH($I1222)),List!$I:$J,2,0),"")</f>
        <v/>
      </c>
      <c r="AD1222" s="77" t="str">
        <f>IFERROR(VLOOKUP(F1222,List!$D:$E,2,0),"")</f>
        <v/>
      </c>
      <c r="AE1222" s="78">
        <f t="shared" si="177"/>
        <v>0</v>
      </c>
      <c r="AF1222" s="77" t="str">
        <f t="shared" si="173"/>
        <v/>
      </c>
      <c r="AG1222" s="77" t="str">
        <f t="shared" si="178"/>
        <v/>
      </c>
    </row>
    <row r="1223" spans="1:33" s="72" customFormat="1" ht="15.75" x14ac:dyDescent="0.2">
      <c r="A1223" s="67"/>
      <c r="B1223" s="76">
        <f>COUNTIF($F$6:$F1223,$F1223)</f>
        <v>0</v>
      </c>
      <c r="C1223" s="76" t="str">
        <f t="shared" si="174"/>
        <v>0</v>
      </c>
      <c r="D1223" s="76">
        <f>COUNTIF($H$6:$H1223,$H1223)</f>
        <v>0</v>
      </c>
      <c r="E1223" s="76" t="str">
        <f t="shared" si="175"/>
        <v>0</v>
      </c>
      <c r="F1223" s="2"/>
      <c r="G1223" s="22"/>
      <c r="H1223" s="2"/>
      <c r="I1223" s="3"/>
      <c r="J1223" s="2"/>
      <c r="K1223" s="2"/>
      <c r="L1223" s="4"/>
      <c r="M1223" s="4"/>
      <c r="N1223" s="4"/>
      <c r="O1223" s="2"/>
      <c r="P1223" s="2"/>
      <c r="Q1223" s="4"/>
      <c r="R1223" s="102"/>
      <c r="S1223" s="102"/>
      <c r="T1223" s="3"/>
      <c r="U1223" s="3"/>
      <c r="V1223" s="3"/>
      <c r="W1223" s="3"/>
      <c r="X1223" s="80" t="str">
        <f t="shared" si="179"/>
        <v/>
      </c>
      <c r="Y1223" s="80" t="str">
        <f t="shared" si="180"/>
        <v/>
      </c>
      <c r="Z1223" s="2"/>
      <c r="AA1223" s="77" t="str">
        <f t="shared" si="181"/>
        <v/>
      </c>
      <c r="AB1223" s="77" t="str">
        <f t="shared" si="176"/>
        <v/>
      </c>
      <c r="AC1223" s="77" t="str">
        <f>IFERROR(VLOOKUP(IF($P1223="","",MONTH($I1223)),List!$I:$J,2,0),"")</f>
        <v/>
      </c>
      <c r="AD1223" s="77" t="str">
        <f>IFERROR(VLOOKUP(F1223,List!$D:$E,2,0),"")</f>
        <v/>
      </c>
      <c r="AE1223" s="78">
        <f t="shared" si="177"/>
        <v>0</v>
      </c>
      <c r="AF1223" s="77" t="str">
        <f t="shared" si="173"/>
        <v/>
      </c>
      <c r="AG1223" s="77" t="str">
        <f t="shared" si="178"/>
        <v/>
      </c>
    </row>
    <row r="1224" spans="1:33" s="72" customFormat="1" ht="15.75" x14ac:dyDescent="0.2">
      <c r="A1224" s="67"/>
      <c r="B1224" s="76">
        <f>COUNTIF($F$6:$F1224,$F1224)</f>
        <v>0</v>
      </c>
      <c r="C1224" s="76" t="str">
        <f t="shared" si="174"/>
        <v>0</v>
      </c>
      <c r="D1224" s="76">
        <f>COUNTIF($H$6:$H1224,$H1224)</f>
        <v>0</v>
      </c>
      <c r="E1224" s="76" t="str">
        <f t="shared" si="175"/>
        <v>0</v>
      </c>
      <c r="F1224" s="2"/>
      <c r="G1224" s="22"/>
      <c r="H1224" s="2"/>
      <c r="I1224" s="3"/>
      <c r="J1224" s="2"/>
      <c r="K1224" s="2"/>
      <c r="L1224" s="4"/>
      <c r="M1224" s="4"/>
      <c r="N1224" s="4"/>
      <c r="O1224" s="2"/>
      <c r="P1224" s="2"/>
      <c r="Q1224" s="4"/>
      <c r="R1224" s="102"/>
      <c r="S1224" s="102"/>
      <c r="T1224" s="3"/>
      <c r="U1224" s="3"/>
      <c r="V1224" s="3"/>
      <c r="W1224" s="3"/>
      <c r="X1224" s="80" t="str">
        <f t="shared" si="179"/>
        <v/>
      </c>
      <c r="Y1224" s="80" t="str">
        <f t="shared" si="180"/>
        <v/>
      </c>
      <c r="Z1224" s="2"/>
      <c r="AA1224" s="77" t="str">
        <f t="shared" si="181"/>
        <v/>
      </c>
      <c r="AB1224" s="77" t="str">
        <f t="shared" si="176"/>
        <v/>
      </c>
      <c r="AC1224" s="77" t="str">
        <f>IFERROR(VLOOKUP(IF($P1224="","",MONTH($I1224)),List!$I:$J,2,0),"")</f>
        <v/>
      </c>
      <c r="AD1224" s="77" t="str">
        <f>IFERROR(VLOOKUP(F1224,List!$D:$E,2,0),"")</f>
        <v/>
      </c>
      <c r="AE1224" s="78">
        <f t="shared" si="177"/>
        <v>0</v>
      </c>
      <c r="AF1224" s="77" t="str">
        <f t="shared" si="173"/>
        <v/>
      </c>
      <c r="AG1224" s="77" t="str">
        <f t="shared" si="178"/>
        <v/>
      </c>
    </row>
    <row r="1225" spans="1:33" s="72" customFormat="1" ht="15.75" x14ac:dyDescent="0.2">
      <c r="A1225" s="67"/>
      <c r="B1225" s="76">
        <f>COUNTIF($F$6:$F1225,$F1225)</f>
        <v>0</v>
      </c>
      <c r="C1225" s="76" t="str">
        <f t="shared" si="174"/>
        <v>0</v>
      </c>
      <c r="D1225" s="76">
        <f>COUNTIF($H$6:$H1225,$H1225)</f>
        <v>0</v>
      </c>
      <c r="E1225" s="76" t="str">
        <f t="shared" si="175"/>
        <v>0</v>
      </c>
      <c r="F1225" s="2"/>
      <c r="G1225" s="22"/>
      <c r="H1225" s="2"/>
      <c r="I1225" s="3"/>
      <c r="J1225" s="2"/>
      <c r="K1225" s="2"/>
      <c r="L1225" s="4"/>
      <c r="M1225" s="4"/>
      <c r="N1225" s="4"/>
      <c r="O1225" s="2"/>
      <c r="P1225" s="2"/>
      <c r="Q1225" s="4"/>
      <c r="R1225" s="102"/>
      <c r="S1225" s="102"/>
      <c r="T1225" s="3"/>
      <c r="U1225" s="3"/>
      <c r="V1225" s="3"/>
      <c r="W1225" s="3"/>
      <c r="X1225" s="80" t="str">
        <f t="shared" si="179"/>
        <v/>
      </c>
      <c r="Y1225" s="80" t="str">
        <f t="shared" si="180"/>
        <v/>
      </c>
      <c r="Z1225" s="2"/>
      <c r="AA1225" s="77" t="str">
        <f t="shared" si="181"/>
        <v/>
      </c>
      <c r="AB1225" s="77" t="str">
        <f t="shared" si="176"/>
        <v/>
      </c>
      <c r="AC1225" s="77" t="str">
        <f>IFERROR(VLOOKUP(IF($P1225="","",MONTH($I1225)),List!$I:$J,2,0),"")</f>
        <v/>
      </c>
      <c r="AD1225" s="77" t="str">
        <f>IFERROR(VLOOKUP(F1225,List!$D:$E,2,0),"")</f>
        <v/>
      </c>
      <c r="AE1225" s="78">
        <f t="shared" si="177"/>
        <v>0</v>
      </c>
      <c r="AF1225" s="77" t="str">
        <f t="shared" si="173"/>
        <v/>
      </c>
      <c r="AG1225" s="77" t="str">
        <f t="shared" si="178"/>
        <v/>
      </c>
    </row>
    <row r="1226" spans="1:33" s="72" customFormat="1" ht="15.75" x14ac:dyDescent="0.2">
      <c r="A1226" s="67"/>
      <c r="B1226" s="76">
        <f>COUNTIF($F$6:$F1226,$F1226)</f>
        <v>0</v>
      </c>
      <c r="C1226" s="76" t="str">
        <f t="shared" si="174"/>
        <v>0</v>
      </c>
      <c r="D1226" s="76">
        <f>COUNTIF($H$6:$H1226,$H1226)</f>
        <v>0</v>
      </c>
      <c r="E1226" s="76" t="str">
        <f t="shared" si="175"/>
        <v>0</v>
      </c>
      <c r="F1226" s="2"/>
      <c r="G1226" s="22"/>
      <c r="H1226" s="2"/>
      <c r="I1226" s="3"/>
      <c r="J1226" s="2"/>
      <c r="K1226" s="2"/>
      <c r="L1226" s="4"/>
      <c r="M1226" s="4"/>
      <c r="N1226" s="4"/>
      <c r="O1226" s="2"/>
      <c r="P1226" s="2"/>
      <c r="Q1226" s="4"/>
      <c r="R1226" s="102"/>
      <c r="S1226" s="102"/>
      <c r="T1226" s="3"/>
      <c r="U1226" s="3"/>
      <c r="V1226" s="3"/>
      <c r="W1226" s="3"/>
      <c r="X1226" s="80" t="str">
        <f t="shared" si="179"/>
        <v/>
      </c>
      <c r="Y1226" s="80" t="str">
        <f t="shared" si="180"/>
        <v/>
      </c>
      <c r="Z1226" s="2"/>
      <c r="AA1226" s="77" t="str">
        <f t="shared" si="181"/>
        <v/>
      </c>
      <c r="AB1226" s="77" t="str">
        <f t="shared" si="176"/>
        <v/>
      </c>
      <c r="AC1226" s="77" t="str">
        <f>IFERROR(VLOOKUP(IF($P1226="","",MONTH($I1226)),List!$I:$J,2,0),"")</f>
        <v/>
      </c>
      <c r="AD1226" s="77" t="str">
        <f>IFERROR(VLOOKUP(F1226,List!$D:$E,2,0),"")</f>
        <v/>
      </c>
      <c r="AE1226" s="78">
        <f t="shared" si="177"/>
        <v>0</v>
      </c>
      <c r="AF1226" s="77" t="str">
        <f t="shared" si="173"/>
        <v/>
      </c>
      <c r="AG1226" s="77" t="str">
        <f t="shared" si="178"/>
        <v/>
      </c>
    </row>
    <row r="1227" spans="1:33" s="72" customFormat="1" ht="15.75" x14ac:dyDescent="0.2">
      <c r="A1227" s="67"/>
      <c r="B1227" s="76">
        <f>COUNTIF($F$6:$F1227,$F1227)</f>
        <v>0</v>
      </c>
      <c r="C1227" s="76" t="str">
        <f t="shared" si="174"/>
        <v>0</v>
      </c>
      <c r="D1227" s="76">
        <f>COUNTIF($H$6:$H1227,$H1227)</f>
        <v>0</v>
      </c>
      <c r="E1227" s="76" t="str">
        <f t="shared" si="175"/>
        <v>0</v>
      </c>
      <c r="F1227" s="2"/>
      <c r="G1227" s="22"/>
      <c r="H1227" s="2"/>
      <c r="I1227" s="3"/>
      <c r="J1227" s="2"/>
      <c r="K1227" s="2"/>
      <c r="L1227" s="4"/>
      <c r="M1227" s="4"/>
      <c r="N1227" s="4"/>
      <c r="O1227" s="2"/>
      <c r="P1227" s="2"/>
      <c r="Q1227" s="4"/>
      <c r="R1227" s="102"/>
      <c r="S1227" s="102"/>
      <c r="T1227" s="3"/>
      <c r="U1227" s="3"/>
      <c r="V1227" s="3"/>
      <c r="W1227" s="3"/>
      <c r="X1227" s="80" t="str">
        <f t="shared" si="179"/>
        <v/>
      </c>
      <c r="Y1227" s="80" t="str">
        <f t="shared" si="180"/>
        <v/>
      </c>
      <c r="Z1227" s="2"/>
      <c r="AA1227" s="77" t="str">
        <f t="shared" si="181"/>
        <v/>
      </c>
      <c r="AB1227" s="77" t="str">
        <f t="shared" si="176"/>
        <v/>
      </c>
      <c r="AC1227" s="77" t="str">
        <f>IFERROR(VLOOKUP(IF($P1227="","",MONTH($I1227)),List!$I:$J,2,0),"")</f>
        <v/>
      </c>
      <c r="AD1227" s="77" t="str">
        <f>IFERROR(VLOOKUP(F1227,List!$D:$E,2,0),"")</f>
        <v/>
      </c>
      <c r="AE1227" s="78">
        <f t="shared" si="177"/>
        <v>0</v>
      </c>
      <c r="AF1227" s="77" t="str">
        <f t="shared" si="173"/>
        <v/>
      </c>
      <c r="AG1227" s="77" t="str">
        <f t="shared" si="178"/>
        <v/>
      </c>
    </row>
    <row r="1228" spans="1:33" s="72" customFormat="1" ht="15.75" x14ac:dyDescent="0.2">
      <c r="A1228" s="67"/>
      <c r="B1228" s="76">
        <f>COUNTIF($F$6:$F1228,$F1228)</f>
        <v>0</v>
      </c>
      <c r="C1228" s="76" t="str">
        <f t="shared" si="174"/>
        <v>0</v>
      </c>
      <c r="D1228" s="76">
        <f>COUNTIF($H$6:$H1228,$H1228)</f>
        <v>0</v>
      </c>
      <c r="E1228" s="76" t="str">
        <f t="shared" si="175"/>
        <v>0</v>
      </c>
      <c r="F1228" s="2"/>
      <c r="G1228" s="22"/>
      <c r="H1228" s="2"/>
      <c r="I1228" s="3"/>
      <c r="J1228" s="2"/>
      <c r="K1228" s="2"/>
      <c r="L1228" s="4"/>
      <c r="M1228" s="4"/>
      <c r="N1228" s="4"/>
      <c r="O1228" s="2"/>
      <c r="P1228" s="2"/>
      <c r="Q1228" s="4"/>
      <c r="R1228" s="102"/>
      <c r="S1228" s="102"/>
      <c r="T1228" s="3"/>
      <c r="U1228" s="3"/>
      <c r="V1228" s="3"/>
      <c r="W1228" s="3"/>
      <c r="X1228" s="80" t="str">
        <f t="shared" si="179"/>
        <v/>
      </c>
      <c r="Y1228" s="80" t="str">
        <f t="shared" si="180"/>
        <v/>
      </c>
      <c r="Z1228" s="2"/>
      <c r="AA1228" s="77" t="str">
        <f t="shared" si="181"/>
        <v/>
      </c>
      <c r="AB1228" s="77" t="str">
        <f t="shared" si="176"/>
        <v/>
      </c>
      <c r="AC1228" s="77" t="str">
        <f>IFERROR(VLOOKUP(IF($P1228="","",MONTH($I1228)),List!$I:$J,2,0),"")</f>
        <v/>
      </c>
      <c r="AD1228" s="77" t="str">
        <f>IFERROR(VLOOKUP(F1228,List!$D:$E,2,0),"")</f>
        <v/>
      </c>
      <c r="AE1228" s="78">
        <f t="shared" si="177"/>
        <v>0</v>
      </c>
      <c r="AF1228" s="77" t="str">
        <f t="shared" si="173"/>
        <v/>
      </c>
      <c r="AG1228" s="77" t="str">
        <f t="shared" si="178"/>
        <v/>
      </c>
    </row>
    <row r="1229" spans="1:33" s="72" customFormat="1" ht="15.75" x14ac:dyDescent="0.2">
      <c r="A1229" s="67"/>
      <c r="B1229" s="76">
        <f>COUNTIF($F$6:$F1229,$F1229)</f>
        <v>0</v>
      </c>
      <c r="C1229" s="76" t="str">
        <f t="shared" si="174"/>
        <v>0</v>
      </c>
      <c r="D1229" s="76">
        <f>COUNTIF($H$6:$H1229,$H1229)</f>
        <v>0</v>
      </c>
      <c r="E1229" s="76" t="str">
        <f t="shared" si="175"/>
        <v>0</v>
      </c>
      <c r="F1229" s="2"/>
      <c r="G1229" s="22"/>
      <c r="H1229" s="2"/>
      <c r="I1229" s="3"/>
      <c r="J1229" s="2"/>
      <c r="K1229" s="2"/>
      <c r="L1229" s="4"/>
      <c r="M1229" s="4"/>
      <c r="N1229" s="4"/>
      <c r="O1229" s="2"/>
      <c r="P1229" s="2"/>
      <c r="Q1229" s="4"/>
      <c r="R1229" s="102"/>
      <c r="S1229" s="102"/>
      <c r="T1229" s="3"/>
      <c r="U1229" s="3"/>
      <c r="V1229" s="3"/>
      <c r="W1229" s="3"/>
      <c r="X1229" s="80" t="str">
        <f t="shared" si="179"/>
        <v/>
      </c>
      <c r="Y1229" s="80" t="str">
        <f t="shared" si="180"/>
        <v/>
      </c>
      <c r="Z1229" s="2"/>
      <c r="AA1229" s="77" t="str">
        <f t="shared" si="181"/>
        <v/>
      </c>
      <c r="AB1229" s="77" t="str">
        <f t="shared" si="176"/>
        <v/>
      </c>
      <c r="AC1229" s="77" t="str">
        <f>IFERROR(VLOOKUP(IF($P1229="","",MONTH($I1229)),List!$I:$J,2,0),"")</f>
        <v/>
      </c>
      <c r="AD1229" s="77" t="str">
        <f>IFERROR(VLOOKUP(F1229,List!$D:$E,2,0),"")</f>
        <v/>
      </c>
      <c r="AE1229" s="78">
        <f t="shared" si="177"/>
        <v>0</v>
      </c>
      <c r="AF1229" s="77" t="str">
        <f t="shared" si="173"/>
        <v/>
      </c>
      <c r="AG1229" s="77" t="str">
        <f t="shared" si="178"/>
        <v/>
      </c>
    </row>
    <row r="1230" spans="1:33" s="72" customFormat="1" ht="15.75" x14ac:dyDescent="0.2">
      <c r="A1230" s="67"/>
      <c r="B1230" s="76">
        <f>COUNTIF($F$6:$F1230,$F1230)</f>
        <v>0</v>
      </c>
      <c r="C1230" s="76" t="str">
        <f t="shared" si="174"/>
        <v>0</v>
      </c>
      <c r="D1230" s="76">
        <f>COUNTIF($H$6:$H1230,$H1230)</f>
        <v>0</v>
      </c>
      <c r="E1230" s="76" t="str">
        <f t="shared" si="175"/>
        <v>0</v>
      </c>
      <c r="F1230" s="2"/>
      <c r="G1230" s="22"/>
      <c r="H1230" s="2"/>
      <c r="I1230" s="3"/>
      <c r="J1230" s="2"/>
      <c r="K1230" s="2"/>
      <c r="L1230" s="4"/>
      <c r="M1230" s="4"/>
      <c r="N1230" s="4"/>
      <c r="O1230" s="2"/>
      <c r="P1230" s="2"/>
      <c r="Q1230" s="4"/>
      <c r="R1230" s="102"/>
      <c r="S1230" s="102"/>
      <c r="T1230" s="3"/>
      <c r="U1230" s="3"/>
      <c r="V1230" s="3"/>
      <c r="W1230" s="3"/>
      <c r="X1230" s="80" t="str">
        <f t="shared" si="179"/>
        <v/>
      </c>
      <c r="Y1230" s="80" t="str">
        <f t="shared" si="180"/>
        <v/>
      </c>
      <c r="Z1230" s="2"/>
      <c r="AA1230" s="77" t="str">
        <f t="shared" si="181"/>
        <v/>
      </c>
      <c r="AB1230" s="77" t="str">
        <f t="shared" si="176"/>
        <v/>
      </c>
      <c r="AC1230" s="77" t="str">
        <f>IFERROR(VLOOKUP(IF($P1230="","",MONTH($I1230)),List!$I:$J,2,0),"")</f>
        <v/>
      </c>
      <c r="AD1230" s="77" t="str">
        <f>IFERROR(VLOOKUP(F1230,List!$D:$E,2,0),"")</f>
        <v/>
      </c>
      <c r="AE1230" s="78">
        <f t="shared" si="177"/>
        <v>0</v>
      </c>
      <c r="AF1230" s="77" t="str">
        <f t="shared" si="173"/>
        <v/>
      </c>
      <c r="AG1230" s="77" t="str">
        <f t="shared" si="178"/>
        <v/>
      </c>
    </row>
    <row r="1231" spans="1:33" s="72" customFormat="1" ht="15.75" x14ac:dyDescent="0.2">
      <c r="A1231" s="67"/>
      <c r="B1231" s="76">
        <f>COUNTIF($F$6:$F1231,$F1231)</f>
        <v>0</v>
      </c>
      <c r="C1231" s="76" t="str">
        <f t="shared" si="174"/>
        <v>0</v>
      </c>
      <c r="D1231" s="76">
        <f>COUNTIF($H$6:$H1231,$H1231)</f>
        <v>0</v>
      </c>
      <c r="E1231" s="76" t="str">
        <f t="shared" si="175"/>
        <v>0</v>
      </c>
      <c r="F1231" s="2"/>
      <c r="G1231" s="22"/>
      <c r="H1231" s="2"/>
      <c r="I1231" s="3"/>
      <c r="J1231" s="2"/>
      <c r="K1231" s="2"/>
      <c r="L1231" s="4"/>
      <c r="M1231" s="4"/>
      <c r="N1231" s="4"/>
      <c r="O1231" s="2"/>
      <c r="P1231" s="2"/>
      <c r="Q1231" s="4"/>
      <c r="R1231" s="102"/>
      <c r="S1231" s="102"/>
      <c r="T1231" s="3"/>
      <c r="U1231" s="3"/>
      <c r="V1231" s="3"/>
      <c r="W1231" s="3"/>
      <c r="X1231" s="80" t="str">
        <f t="shared" si="179"/>
        <v/>
      </c>
      <c r="Y1231" s="80" t="str">
        <f t="shared" si="180"/>
        <v/>
      </c>
      <c r="Z1231" s="2"/>
      <c r="AA1231" s="77" t="str">
        <f t="shared" si="181"/>
        <v/>
      </c>
      <c r="AB1231" s="77" t="str">
        <f t="shared" si="176"/>
        <v/>
      </c>
      <c r="AC1231" s="77" t="str">
        <f>IFERROR(VLOOKUP(IF($P1231="","",MONTH($I1231)),List!$I:$J,2,0),"")</f>
        <v/>
      </c>
      <c r="AD1231" s="77" t="str">
        <f>IFERROR(VLOOKUP(F1231,List!$D:$E,2,0),"")</f>
        <v/>
      </c>
      <c r="AE1231" s="78">
        <f t="shared" si="177"/>
        <v>0</v>
      </c>
      <c r="AF1231" s="77" t="str">
        <f t="shared" si="173"/>
        <v/>
      </c>
      <c r="AG1231" s="77" t="str">
        <f t="shared" si="178"/>
        <v/>
      </c>
    </row>
    <row r="1232" spans="1:33" s="72" customFormat="1" ht="15.75" x14ac:dyDescent="0.2">
      <c r="A1232" s="67"/>
      <c r="B1232" s="76">
        <f>COUNTIF($F$6:$F1232,$F1232)</f>
        <v>0</v>
      </c>
      <c r="C1232" s="76" t="str">
        <f t="shared" si="174"/>
        <v>0</v>
      </c>
      <c r="D1232" s="76">
        <f>COUNTIF($H$6:$H1232,$H1232)</f>
        <v>0</v>
      </c>
      <c r="E1232" s="76" t="str">
        <f t="shared" si="175"/>
        <v>0</v>
      </c>
      <c r="F1232" s="2"/>
      <c r="G1232" s="22"/>
      <c r="H1232" s="2"/>
      <c r="I1232" s="3"/>
      <c r="J1232" s="2"/>
      <c r="K1232" s="2"/>
      <c r="L1232" s="4"/>
      <c r="M1232" s="4"/>
      <c r="N1232" s="4"/>
      <c r="O1232" s="2"/>
      <c r="P1232" s="2"/>
      <c r="Q1232" s="4"/>
      <c r="R1232" s="102"/>
      <c r="S1232" s="102"/>
      <c r="T1232" s="3"/>
      <c r="U1232" s="3"/>
      <c r="V1232" s="3"/>
      <c r="W1232" s="3"/>
      <c r="X1232" s="80" t="str">
        <f t="shared" si="179"/>
        <v/>
      </c>
      <c r="Y1232" s="80" t="str">
        <f t="shared" si="180"/>
        <v/>
      </c>
      <c r="Z1232" s="2"/>
      <c r="AA1232" s="77" t="str">
        <f t="shared" si="181"/>
        <v/>
      </c>
      <c r="AB1232" s="77" t="str">
        <f t="shared" si="176"/>
        <v/>
      </c>
      <c r="AC1232" s="77" t="str">
        <f>IFERROR(VLOOKUP(IF($P1232="","",MONTH($I1232)),List!$I:$J,2,0),"")</f>
        <v/>
      </c>
      <c r="AD1232" s="77" t="str">
        <f>IFERROR(VLOOKUP(F1232,List!$D:$E,2,0),"")</f>
        <v/>
      </c>
      <c r="AE1232" s="78">
        <f t="shared" si="177"/>
        <v>0</v>
      </c>
      <c r="AF1232" s="77" t="str">
        <f t="shared" si="173"/>
        <v/>
      </c>
      <c r="AG1232" s="77" t="str">
        <f t="shared" si="178"/>
        <v/>
      </c>
    </row>
    <row r="1233" spans="1:33" s="72" customFormat="1" ht="15.75" x14ac:dyDescent="0.2">
      <c r="A1233" s="67"/>
      <c r="B1233" s="76">
        <f>COUNTIF($F$6:$F1233,$F1233)</f>
        <v>0</v>
      </c>
      <c r="C1233" s="76" t="str">
        <f t="shared" si="174"/>
        <v>0</v>
      </c>
      <c r="D1233" s="76">
        <f>COUNTIF($H$6:$H1233,$H1233)</f>
        <v>0</v>
      </c>
      <c r="E1233" s="76" t="str">
        <f t="shared" si="175"/>
        <v>0</v>
      </c>
      <c r="F1233" s="2"/>
      <c r="G1233" s="22"/>
      <c r="H1233" s="2"/>
      <c r="I1233" s="3"/>
      <c r="J1233" s="2"/>
      <c r="K1233" s="2"/>
      <c r="L1233" s="4"/>
      <c r="M1233" s="4"/>
      <c r="N1233" s="4"/>
      <c r="O1233" s="2"/>
      <c r="P1233" s="2"/>
      <c r="Q1233" s="4"/>
      <c r="R1233" s="102"/>
      <c r="S1233" s="102"/>
      <c r="T1233" s="3"/>
      <c r="U1233" s="3"/>
      <c r="V1233" s="3"/>
      <c r="W1233" s="3"/>
      <c r="X1233" s="80" t="str">
        <f t="shared" si="179"/>
        <v/>
      </c>
      <c r="Y1233" s="80" t="str">
        <f t="shared" si="180"/>
        <v/>
      </c>
      <c r="Z1233" s="2"/>
      <c r="AA1233" s="77" t="str">
        <f t="shared" si="181"/>
        <v/>
      </c>
      <c r="AB1233" s="77" t="str">
        <f t="shared" si="176"/>
        <v/>
      </c>
      <c r="AC1233" s="77" t="str">
        <f>IFERROR(VLOOKUP(IF($P1233="","",MONTH($I1233)),List!$I:$J,2,0),"")</f>
        <v/>
      </c>
      <c r="AD1233" s="77" t="str">
        <f>IFERROR(VLOOKUP(F1233,List!$D:$E,2,0),"")</f>
        <v/>
      </c>
      <c r="AE1233" s="78">
        <f t="shared" si="177"/>
        <v>0</v>
      </c>
      <c r="AF1233" s="77" t="str">
        <f t="shared" si="173"/>
        <v/>
      </c>
      <c r="AG1233" s="77" t="str">
        <f t="shared" si="178"/>
        <v/>
      </c>
    </row>
    <row r="1234" spans="1:33" s="72" customFormat="1" ht="15.75" x14ac:dyDescent="0.2">
      <c r="A1234" s="67"/>
      <c r="B1234" s="76">
        <f>COUNTIF($F$6:$F1234,$F1234)</f>
        <v>0</v>
      </c>
      <c r="C1234" s="76" t="str">
        <f t="shared" si="174"/>
        <v>0</v>
      </c>
      <c r="D1234" s="76">
        <f>COUNTIF($H$6:$H1234,$H1234)</f>
        <v>0</v>
      </c>
      <c r="E1234" s="76" t="str">
        <f t="shared" si="175"/>
        <v>0</v>
      </c>
      <c r="F1234" s="2"/>
      <c r="G1234" s="22"/>
      <c r="H1234" s="2"/>
      <c r="I1234" s="3"/>
      <c r="J1234" s="2"/>
      <c r="K1234" s="2"/>
      <c r="L1234" s="4"/>
      <c r="M1234" s="4"/>
      <c r="N1234" s="4"/>
      <c r="O1234" s="2"/>
      <c r="P1234" s="2"/>
      <c r="Q1234" s="4"/>
      <c r="R1234" s="102"/>
      <c r="S1234" s="102"/>
      <c r="T1234" s="3"/>
      <c r="U1234" s="3"/>
      <c r="V1234" s="3"/>
      <c r="W1234" s="3"/>
      <c r="X1234" s="80" t="str">
        <f t="shared" si="179"/>
        <v/>
      </c>
      <c r="Y1234" s="80" t="str">
        <f t="shared" si="180"/>
        <v/>
      </c>
      <c r="Z1234" s="2"/>
      <c r="AA1234" s="77" t="str">
        <f t="shared" si="181"/>
        <v/>
      </c>
      <c r="AB1234" s="77" t="str">
        <f t="shared" si="176"/>
        <v/>
      </c>
      <c r="AC1234" s="77" t="str">
        <f>IFERROR(VLOOKUP(IF($P1234="","",MONTH($I1234)),List!$I:$J,2,0),"")</f>
        <v/>
      </c>
      <c r="AD1234" s="77" t="str">
        <f>IFERROR(VLOOKUP(F1234,List!$D:$E,2,0),"")</f>
        <v/>
      </c>
      <c r="AE1234" s="78">
        <f t="shared" si="177"/>
        <v>0</v>
      </c>
      <c r="AF1234" s="77" t="str">
        <f t="shared" si="173"/>
        <v/>
      </c>
      <c r="AG1234" s="77" t="str">
        <f t="shared" si="178"/>
        <v/>
      </c>
    </row>
    <row r="1235" spans="1:33" s="72" customFormat="1" ht="15.75" x14ac:dyDescent="0.2">
      <c r="A1235" s="67"/>
      <c r="B1235" s="76">
        <f>COUNTIF($F$6:$F1235,$F1235)</f>
        <v>0</v>
      </c>
      <c r="C1235" s="76" t="str">
        <f t="shared" si="174"/>
        <v>0</v>
      </c>
      <c r="D1235" s="76">
        <f>COUNTIF($H$6:$H1235,$H1235)</f>
        <v>0</v>
      </c>
      <c r="E1235" s="76" t="str">
        <f t="shared" si="175"/>
        <v>0</v>
      </c>
      <c r="F1235" s="2"/>
      <c r="G1235" s="22"/>
      <c r="H1235" s="2"/>
      <c r="I1235" s="3"/>
      <c r="J1235" s="2"/>
      <c r="K1235" s="2"/>
      <c r="L1235" s="4"/>
      <c r="M1235" s="4"/>
      <c r="N1235" s="4"/>
      <c r="O1235" s="2"/>
      <c r="P1235" s="2"/>
      <c r="Q1235" s="4"/>
      <c r="R1235" s="102"/>
      <c r="S1235" s="102"/>
      <c r="T1235" s="3"/>
      <c r="U1235" s="3"/>
      <c r="V1235" s="3"/>
      <c r="W1235" s="3"/>
      <c r="X1235" s="80" t="str">
        <f t="shared" si="179"/>
        <v/>
      </c>
      <c r="Y1235" s="80" t="str">
        <f t="shared" si="180"/>
        <v/>
      </c>
      <c r="Z1235" s="2"/>
      <c r="AA1235" s="77" t="str">
        <f t="shared" si="181"/>
        <v/>
      </c>
      <c r="AB1235" s="77" t="str">
        <f t="shared" si="176"/>
        <v/>
      </c>
      <c r="AC1235" s="77" t="str">
        <f>IFERROR(VLOOKUP(IF($P1235="","",MONTH($I1235)),List!$I:$J,2,0),"")</f>
        <v/>
      </c>
      <c r="AD1235" s="77" t="str">
        <f>IFERROR(VLOOKUP(F1235,List!$D:$E,2,0),"")</f>
        <v/>
      </c>
      <c r="AE1235" s="78">
        <f t="shared" si="177"/>
        <v>0</v>
      </c>
      <c r="AF1235" s="77" t="str">
        <f t="shared" si="173"/>
        <v/>
      </c>
      <c r="AG1235" s="77" t="str">
        <f t="shared" si="178"/>
        <v/>
      </c>
    </row>
    <row r="1236" spans="1:33" s="72" customFormat="1" ht="15.75" x14ac:dyDescent="0.2">
      <c r="A1236" s="67"/>
      <c r="B1236" s="76">
        <f>COUNTIF($F$6:$F1236,$F1236)</f>
        <v>0</v>
      </c>
      <c r="C1236" s="76" t="str">
        <f t="shared" si="174"/>
        <v>0</v>
      </c>
      <c r="D1236" s="76">
        <f>COUNTIF($H$6:$H1236,$H1236)</f>
        <v>0</v>
      </c>
      <c r="E1236" s="76" t="str">
        <f t="shared" si="175"/>
        <v>0</v>
      </c>
      <c r="F1236" s="2"/>
      <c r="G1236" s="22"/>
      <c r="H1236" s="2"/>
      <c r="I1236" s="3"/>
      <c r="J1236" s="2"/>
      <c r="K1236" s="2"/>
      <c r="L1236" s="4"/>
      <c r="M1236" s="4"/>
      <c r="N1236" s="4"/>
      <c r="O1236" s="2"/>
      <c r="P1236" s="2"/>
      <c r="Q1236" s="4"/>
      <c r="R1236" s="102"/>
      <c r="S1236" s="102"/>
      <c r="T1236" s="3"/>
      <c r="U1236" s="3"/>
      <c r="V1236" s="3"/>
      <c r="W1236" s="3"/>
      <c r="X1236" s="80" t="str">
        <f t="shared" si="179"/>
        <v/>
      </c>
      <c r="Y1236" s="80" t="str">
        <f t="shared" si="180"/>
        <v/>
      </c>
      <c r="Z1236" s="2"/>
      <c r="AA1236" s="77" t="str">
        <f t="shared" si="181"/>
        <v/>
      </c>
      <c r="AB1236" s="77" t="str">
        <f t="shared" si="176"/>
        <v/>
      </c>
      <c r="AC1236" s="77" t="str">
        <f>IFERROR(VLOOKUP(IF($P1236="","",MONTH($I1236)),List!$I:$J,2,0),"")</f>
        <v/>
      </c>
      <c r="AD1236" s="77" t="str">
        <f>IFERROR(VLOOKUP(F1236,List!$D:$E,2,0),"")</f>
        <v/>
      </c>
      <c r="AE1236" s="78">
        <f t="shared" si="177"/>
        <v>0</v>
      </c>
      <c r="AF1236" s="77" t="str">
        <f t="shared" si="173"/>
        <v/>
      </c>
      <c r="AG1236" s="77" t="str">
        <f t="shared" si="178"/>
        <v/>
      </c>
    </row>
    <row r="1237" spans="1:33" s="72" customFormat="1" ht="15.75" x14ac:dyDescent="0.2">
      <c r="A1237" s="67"/>
      <c r="B1237" s="76">
        <f>COUNTIF($F$6:$F1237,$F1237)</f>
        <v>0</v>
      </c>
      <c r="C1237" s="76" t="str">
        <f t="shared" si="174"/>
        <v>0</v>
      </c>
      <c r="D1237" s="76">
        <f>COUNTIF($H$6:$H1237,$H1237)</f>
        <v>0</v>
      </c>
      <c r="E1237" s="76" t="str">
        <f t="shared" si="175"/>
        <v>0</v>
      </c>
      <c r="F1237" s="2"/>
      <c r="G1237" s="22"/>
      <c r="H1237" s="2"/>
      <c r="I1237" s="3"/>
      <c r="J1237" s="2"/>
      <c r="K1237" s="2"/>
      <c r="L1237" s="4"/>
      <c r="M1237" s="4"/>
      <c r="N1237" s="4"/>
      <c r="O1237" s="2"/>
      <c r="P1237" s="2"/>
      <c r="Q1237" s="4"/>
      <c r="R1237" s="102"/>
      <c r="S1237" s="102"/>
      <c r="T1237" s="3"/>
      <c r="U1237" s="3"/>
      <c r="V1237" s="3"/>
      <c r="W1237" s="3"/>
      <c r="X1237" s="80" t="str">
        <f t="shared" si="179"/>
        <v/>
      </c>
      <c r="Y1237" s="80" t="str">
        <f t="shared" si="180"/>
        <v/>
      </c>
      <c r="Z1237" s="2"/>
      <c r="AA1237" s="77" t="str">
        <f t="shared" si="181"/>
        <v/>
      </c>
      <c r="AB1237" s="77" t="str">
        <f t="shared" si="176"/>
        <v/>
      </c>
      <c r="AC1237" s="77" t="str">
        <f>IFERROR(VLOOKUP(IF($P1237="","",MONTH($I1237)),List!$I:$J,2,0),"")</f>
        <v/>
      </c>
      <c r="AD1237" s="77" t="str">
        <f>IFERROR(VLOOKUP(F1237,List!$D:$E,2,0),"")</f>
        <v/>
      </c>
      <c r="AE1237" s="78">
        <f t="shared" si="177"/>
        <v>0</v>
      </c>
      <c r="AF1237" s="77" t="str">
        <f t="shared" si="173"/>
        <v/>
      </c>
      <c r="AG1237" s="77" t="str">
        <f t="shared" si="178"/>
        <v/>
      </c>
    </row>
    <row r="1238" spans="1:33" s="72" customFormat="1" ht="15.75" x14ac:dyDescent="0.2">
      <c r="A1238" s="67"/>
      <c r="B1238" s="76">
        <f>COUNTIF($F$6:$F1238,$F1238)</f>
        <v>0</v>
      </c>
      <c r="C1238" s="76" t="str">
        <f t="shared" si="174"/>
        <v>0</v>
      </c>
      <c r="D1238" s="76">
        <f>COUNTIF($H$6:$H1238,$H1238)</f>
        <v>0</v>
      </c>
      <c r="E1238" s="76" t="str">
        <f t="shared" si="175"/>
        <v>0</v>
      </c>
      <c r="F1238" s="2"/>
      <c r="G1238" s="22"/>
      <c r="H1238" s="2"/>
      <c r="I1238" s="3"/>
      <c r="J1238" s="2"/>
      <c r="K1238" s="2"/>
      <c r="L1238" s="4"/>
      <c r="M1238" s="4"/>
      <c r="N1238" s="4"/>
      <c r="O1238" s="2"/>
      <c r="P1238" s="2"/>
      <c r="Q1238" s="4"/>
      <c r="R1238" s="102"/>
      <c r="S1238" s="102"/>
      <c r="T1238" s="3"/>
      <c r="U1238" s="3"/>
      <c r="V1238" s="3"/>
      <c r="W1238" s="3"/>
      <c r="X1238" s="80" t="str">
        <f t="shared" si="179"/>
        <v/>
      </c>
      <c r="Y1238" s="80" t="str">
        <f t="shared" si="180"/>
        <v/>
      </c>
      <c r="Z1238" s="2"/>
      <c r="AA1238" s="77" t="str">
        <f t="shared" si="181"/>
        <v/>
      </c>
      <c r="AB1238" s="77" t="str">
        <f t="shared" si="176"/>
        <v/>
      </c>
      <c r="AC1238" s="77" t="str">
        <f>IFERROR(VLOOKUP(IF($P1238="","",MONTH($I1238)),List!$I:$J,2,0),"")</f>
        <v/>
      </c>
      <c r="AD1238" s="77" t="str">
        <f>IFERROR(VLOOKUP(F1238,List!$D:$E,2,0),"")</f>
        <v/>
      </c>
      <c r="AE1238" s="78">
        <f t="shared" si="177"/>
        <v>0</v>
      </c>
      <c r="AF1238" s="77" t="str">
        <f t="shared" si="173"/>
        <v/>
      </c>
      <c r="AG1238" s="77" t="str">
        <f t="shared" si="178"/>
        <v/>
      </c>
    </row>
    <row r="1239" spans="1:33" s="72" customFormat="1" ht="15.75" x14ac:dyDescent="0.2">
      <c r="A1239" s="67"/>
      <c r="B1239" s="76">
        <f>COUNTIF($F$6:$F1239,$F1239)</f>
        <v>0</v>
      </c>
      <c r="C1239" s="76" t="str">
        <f t="shared" si="174"/>
        <v>0</v>
      </c>
      <c r="D1239" s="76">
        <f>COUNTIF($H$6:$H1239,$H1239)</f>
        <v>0</v>
      </c>
      <c r="E1239" s="76" t="str">
        <f t="shared" si="175"/>
        <v>0</v>
      </c>
      <c r="F1239" s="2"/>
      <c r="G1239" s="22"/>
      <c r="H1239" s="2"/>
      <c r="I1239" s="3"/>
      <c r="J1239" s="2"/>
      <c r="K1239" s="2"/>
      <c r="L1239" s="4"/>
      <c r="M1239" s="4"/>
      <c r="N1239" s="4"/>
      <c r="O1239" s="2"/>
      <c r="P1239" s="2"/>
      <c r="Q1239" s="4"/>
      <c r="R1239" s="102"/>
      <c r="S1239" s="102"/>
      <c r="T1239" s="3"/>
      <c r="U1239" s="3"/>
      <c r="V1239" s="3"/>
      <c r="W1239" s="3"/>
      <c r="X1239" s="80" t="str">
        <f t="shared" si="179"/>
        <v/>
      </c>
      <c r="Y1239" s="80" t="str">
        <f t="shared" si="180"/>
        <v/>
      </c>
      <c r="Z1239" s="2"/>
      <c r="AA1239" s="77" t="str">
        <f t="shared" si="181"/>
        <v/>
      </c>
      <c r="AB1239" s="77" t="str">
        <f t="shared" si="176"/>
        <v/>
      </c>
      <c r="AC1239" s="77" t="str">
        <f>IFERROR(VLOOKUP(IF($P1239="","",MONTH($I1239)),List!$I:$J,2,0),"")</f>
        <v/>
      </c>
      <c r="AD1239" s="77" t="str">
        <f>IFERROR(VLOOKUP(F1239,List!$D:$E,2,0),"")</f>
        <v/>
      </c>
      <c r="AE1239" s="78">
        <f t="shared" si="177"/>
        <v>0</v>
      </c>
      <c r="AF1239" s="77" t="str">
        <f t="shared" si="173"/>
        <v/>
      </c>
      <c r="AG1239" s="77" t="str">
        <f t="shared" si="178"/>
        <v/>
      </c>
    </row>
    <row r="1240" spans="1:33" s="72" customFormat="1" ht="15.75" x14ac:dyDescent="0.2">
      <c r="A1240" s="67"/>
      <c r="B1240" s="76">
        <f>COUNTIF($F$6:$F1240,$F1240)</f>
        <v>0</v>
      </c>
      <c r="C1240" s="76" t="str">
        <f t="shared" si="174"/>
        <v>0</v>
      </c>
      <c r="D1240" s="76">
        <f>COUNTIF($H$6:$H1240,$H1240)</f>
        <v>0</v>
      </c>
      <c r="E1240" s="76" t="str">
        <f t="shared" si="175"/>
        <v>0</v>
      </c>
      <c r="F1240" s="2"/>
      <c r="G1240" s="22"/>
      <c r="H1240" s="2"/>
      <c r="I1240" s="3"/>
      <c r="J1240" s="2"/>
      <c r="K1240" s="2"/>
      <c r="L1240" s="4"/>
      <c r="M1240" s="4"/>
      <c r="N1240" s="4"/>
      <c r="O1240" s="2"/>
      <c r="P1240" s="2"/>
      <c r="Q1240" s="4"/>
      <c r="R1240" s="102"/>
      <c r="S1240" s="102"/>
      <c r="T1240" s="3"/>
      <c r="U1240" s="3"/>
      <c r="V1240" s="3"/>
      <c r="W1240" s="3"/>
      <c r="X1240" s="80" t="str">
        <f t="shared" si="179"/>
        <v/>
      </c>
      <c r="Y1240" s="80" t="str">
        <f t="shared" si="180"/>
        <v/>
      </c>
      <c r="Z1240" s="2"/>
      <c r="AA1240" s="77" t="str">
        <f t="shared" si="181"/>
        <v/>
      </c>
      <c r="AB1240" s="77" t="str">
        <f t="shared" si="176"/>
        <v/>
      </c>
      <c r="AC1240" s="77" t="str">
        <f>IFERROR(VLOOKUP(IF($P1240="","",MONTH($I1240)),List!$I:$J,2,0),"")</f>
        <v/>
      </c>
      <c r="AD1240" s="77" t="str">
        <f>IFERROR(VLOOKUP(F1240,List!$D:$E,2,0),"")</f>
        <v/>
      </c>
      <c r="AE1240" s="78">
        <f t="shared" si="177"/>
        <v>0</v>
      </c>
      <c r="AF1240" s="77" t="str">
        <f t="shared" si="173"/>
        <v/>
      </c>
      <c r="AG1240" s="77" t="str">
        <f t="shared" si="178"/>
        <v/>
      </c>
    </row>
    <row r="1241" spans="1:33" s="72" customFormat="1" ht="15.75" x14ac:dyDescent="0.2">
      <c r="A1241" s="67"/>
      <c r="B1241" s="76">
        <f>COUNTIF($F$6:$F1241,$F1241)</f>
        <v>0</v>
      </c>
      <c r="C1241" s="76" t="str">
        <f t="shared" si="174"/>
        <v>0</v>
      </c>
      <c r="D1241" s="76">
        <f>COUNTIF($H$6:$H1241,$H1241)</f>
        <v>0</v>
      </c>
      <c r="E1241" s="76" t="str">
        <f t="shared" si="175"/>
        <v>0</v>
      </c>
      <c r="F1241" s="2"/>
      <c r="G1241" s="22"/>
      <c r="H1241" s="2"/>
      <c r="I1241" s="3"/>
      <c r="J1241" s="2"/>
      <c r="K1241" s="2"/>
      <c r="L1241" s="4"/>
      <c r="M1241" s="4"/>
      <c r="N1241" s="4"/>
      <c r="O1241" s="2"/>
      <c r="P1241" s="2"/>
      <c r="Q1241" s="4"/>
      <c r="R1241" s="102"/>
      <c r="S1241" s="102"/>
      <c r="T1241" s="3"/>
      <c r="U1241" s="3"/>
      <c r="V1241" s="3"/>
      <c r="W1241" s="3"/>
      <c r="X1241" s="80" t="str">
        <f t="shared" si="179"/>
        <v/>
      </c>
      <c r="Y1241" s="80" t="str">
        <f t="shared" si="180"/>
        <v/>
      </c>
      <c r="Z1241" s="2"/>
      <c r="AA1241" s="77" t="str">
        <f t="shared" si="181"/>
        <v/>
      </c>
      <c r="AB1241" s="77" t="str">
        <f t="shared" si="176"/>
        <v/>
      </c>
      <c r="AC1241" s="77" t="str">
        <f>IFERROR(VLOOKUP(IF($P1241="","",MONTH($I1241)),List!$I:$J,2,0),"")</f>
        <v/>
      </c>
      <c r="AD1241" s="77" t="str">
        <f>IFERROR(VLOOKUP(F1241,List!$D:$E,2,0),"")</f>
        <v/>
      </c>
      <c r="AE1241" s="78">
        <f t="shared" si="177"/>
        <v>0</v>
      </c>
      <c r="AF1241" s="77" t="str">
        <f t="shared" si="173"/>
        <v/>
      </c>
      <c r="AG1241" s="77" t="str">
        <f t="shared" si="178"/>
        <v/>
      </c>
    </row>
    <row r="1242" spans="1:33" s="72" customFormat="1" ht="15.75" x14ac:dyDescent="0.2">
      <c r="A1242" s="67"/>
      <c r="B1242" s="76">
        <f>COUNTIF($F$6:$F1242,$F1242)</f>
        <v>0</v>
      </c>
      <c r="C1242" s="76" t="str">
        <f t="shared" si="174"/>
        <v>0</v>
      </c>
      <c r="D1242" s="76">
        <f>COUNTIF($H$6:$H1242,$H1242)</f>
        <v>0</v>
      </c>
      <c r="E1242" s="76" t="str">
        <f t="shared" si="175"/>
        <v>0</v>
      </c>
      <c r="F1242" s="2"/>
      <c r="G1242" s="22"/>
      <c r="H1242" s="2"/>
      <c r="I1242" s="3"/>
      <c r="J1242" s="2"/>
      <c r="K1242" s="2"/>
      <c r="L1242" s="4"/>
      <c r="M1242" s="4"/>
      <c r="N1242" s="4"/>
      <c r="O1242" s="2"/>
      <c r="P1242" s="2"/>
      <c r="Q1242" s="4"/>
      <c r="R1242" s="102"/>
      <c r="S1242" s="102"/>
      <c r="T1242" s="3"/>
      <c r="U1242" s="3"/>
      <c r="V1242" s="3"/>
      <c r="W1242" s="3"/>
      <c r="X1242" s="80" t="str">
        <f t="shared" si="179"/>
        <v/>
      </c>
      <c r="Y1242" s="80" t="str">
        <f t="shared" si="180"/>
        <v/>
      </c>
      <c r="Z1242" s="2"/>
      <c r="AA1242" s="77" t="str">
        <f t="shared" si="181"/>
        <v/>
      </c>
      <c r="AB1242" s="77" t="str">
        <f t="shared" si="176"/>
        <v/>
      </c>
      <c r="AC1242" s="77" t="str">
        <f>IFERROR(VLOOKUP(IF($P1242="","",MONTH($I1242)),List!$I:$J,2,0),"")</f>
        <v/>
      </c>
      <c r="AD1242" s="77" t="str">
        <f>IFERROR(VLOOKUP(F1242,List!$D:$E,2,0),"")</f>
        <v/>
      </c>
      <c r="AE1242" s="78">
        <f t="shared" si="177"/>
        <v>0</v>
      </c>
      <c r="AF1242" s="77" t="str">
        <f t="shared" si="173"/>
        <v/>
      </c>
      <c r="AG1242" s="77" t="str">
        <f t="shared" si="178"/>
        <v/>
      </c>
    </row>
    <row r="1243" spans="1:33" s="72" customFormat="1" ht="15.75" x14ac:dyDescent="0.2">
      <c r="A1243" s="67"/>
      <c r="B1243" s="76">
        <f>COUNTIF($F$6:$F1243,$F1243)</f>
        <v>0</v>
      </c>
      <c r="C1243" s="76" t="str">
        <f t="shared" si="174"/>
        <v>0</v>
      </c>
      <c r="D1243" s="76">
        <f>COUNTIF($H$6:$H1243,$H1243)</f>
        <v>0</v>
      </c>
      <c r="E1243" s="76" t="str">
        <f t="shared" si="175"/>
        <v>0</v>
      </c>
      <c r="F1243" s="2"/>
      <c r="G1243" s="22"/>
      <c r="H1243" s="2"/>
      <c r="I1243" s="3"/>
      <c r="J1243" s="2"/>
      <c r="K1243" s="2"/>
      <c r="L1243" s="4"/>
      <c r="M1243" s="4"/>
      <c r="N1243" s="4"/>
      <c r="O1243" s="2"/>
      <c r="P1243" s="2"/>
      <c r="Q1243" s="4"/>
      <c r="R1243" s="102"/>
      <c r="S1243" s="102"/>
      <c r="T1243" s="3"/>
      <c r="U1243" s="3"/>
      <c r="V1243" s="3"/>
      <c r="W1243" s="3"/>
      <c r="X1243" s="80" t="str">
        <f t="shared" si="179"/>
        <v/>
      </c>
      <c r="Y1243" s="80" t="str">
        <f t="shared" si="180"/>
        <v/>
      </c>
      <c r="Z1243" s="2"/>
      <c r="AA1243" s="77" t="str">
        <f t="shared" si="181"/>
        <v/>
      </c>
      <c r="AB1243" s="77" t="str">
        <f t="shared" si="176"/>
        <v/>
      </c>
      <c r="AC1243" s="77" t="str">
        <f>IFERROR(VLOOKUP(IF($P1243="","",MONTH($I1243)),List!$I:$J,2,0),"")</f>
        <v/>
      </c>
      <c r="AD1243" s="77" t="str">
        <f>IFERROR(VLOOKUP(F1243,List!$D:$E,2,0),"")</f>
        <v/>
      </c>
      <c r="AE1243" s="78">
        <f t="shared" si="177"/>
        <v>0</v>
      </c>
      <c r="AF1243" s="77" t="str">
        <f t="shared" si="173"/>
        <v/>
      </c>
      <c r="AG1243" s="77" t="str">
        <f t="shared" si="178"/>
        <v/>
      </c>
    </row>
    <row r="1244" spans="1:33" s="72" customFormat="1" ht="15.75" x14ac:dyDescent="0.2">
      <c r="A1244" s="67"/>
      <c r="B1244" s="76">
        <f>COUNTIF($F$6:$F1244,$F1244)</f>
        <v>0</v>
      </c>
      <c r="C1244" s="76" t="str">
        <f t="shared" si="174"/>
        <v>0</v>
      </c>
      <c r="D1244" s="76">
        <f>COUNTIF($H$6:$H1244,$H1244)</f>
        <v>0</v>
      </c>
      <c r="E1244" s="76" t="str">
        <f t="shared" si="175"/>
        <v>0</v>
      </c>
      <c r="F1244" s="2"/>
      <c r="G1244" s="22"/>
      <c r="H1244" s="2"/>
      <c r="I1244" s="3"/>
      <c r="J1244" s="2"/>
      <c r="K1244" s="2"/>
      <c r="L1244" s="4"/>
      <c r="M1244" s="4"/>
      <c r="N1244" s="4"/>
      <c r="O1244" s="2"/>
      <c r="P1244" s="2"/>
      <c r="Q1244" s="4"/>
      <c r="R1244" s="102"/>
      <c r="S1244" s="102"/>
      <c r="T1244" s="3"/>
      <c r="U1244" s="3"/>
      <c r="V1244" s="3"/>
      <c r="W1244" s="3"/>
      <c r="X1244" s="80" t="str">
        <f t="shared" si="179"/>
        <v/>
      </c>
      <c r="Y1244" s="80" t="str">
        <f t="shared" si="180"/>
        <v/>
      </c>
      <c r="Z1244" s="2"/>
      <c r="AA1244" s="77" t="str">
        <f t="shared" si="181"/>
        <v/>
      </c>
      <c r="AB1244" s="77" t="str">
        <f t="shared" si="176"/>
        <v/>
      </c>
      <c r="AC1244" s="77" t="str">
        <f>IFERROR(VLOOKUP(IF($P1244="","",MONTH($I1244)),List!$I:$J,2,0),"")</f>
        <v/>
      </c>
      <c r="AD1244" s="77" t="str">
        <f>IFERROR(VLOOKUP(F1244,List!$D:$E,2,0),"")</f>
        <v/>
      </c>
      <c r="AE1244" s="78">
        <f t="shared" si="177"/>
        <v>0</v>
      </c>
      <c r="AF1244" s="77" t="str">
        <f t="shared" si="173"/>
        <v/>
      </c>
      <c r="AG1244" s="77" t="str">
        <f t="shared" si="178"/>
        <v/>
      </c>
    </row>
    <row r="1245" spans="1:33" s="72" customFormat="1" ht="15.75" x14ac:dyDescent="0.2">
      <c r="A1245" s="67"/>
      <c r="B1245" s="76">
        <f>COUNTIF($F$6:$F1245,$F1245)</f>
        <v>0</v>
      </c>
      <c r="C1245" s="76" t="str">
        <f t="shared" si="174"/>
        <v>0</v>
      </c>
      <c r="D1245" s="76">
        <f>COUNTIF($H$6:$H1245,$H1245)</f>
        <v>0</v>
      </c>
      <c r="E1245" s="76" t="str">
        <f t="shared" si="175"/>
        <v>0</v>
      </c>
      <c r="F1245" s="2"/>
      <c r="G1245" s="22"/>
      <c r="H1245" s="2"/>
      <c r="I1245" s="3"/>
      <c r="J1245" s="2"/>
      <c r="K1245" s="2"/>
      <c r="L1245" s="4"/>
      <c r="M1245" s="4"/>
      <c r="N1245" s="4"/>
      <c r="O1245" s="2"/>
      <c r="P1245" s="2"/>
      <c r="Q1245" s="4"/>
      <c r="R1245" s="102"/>
      <c r="S1245" s="102"/>
      <c r="T1245" s="3"/>
      <c r="U1245" s="3"/>
      <c r="V1245" s="3"/>
      <c r="W1245" s="3"/>
      <c r="X1245" s="80" t="str">
        <f t="shared" si="179"/>
        <v/>
      </c>
      <c r="Y1245" s="80" t="str">
        <f t="shared" si="180"/>
        <v/>
      </c>
      <c r="Z1245" s="2"/>
      <c r="AA1245" s="77" t="str">
        <f t="shared" si="181"/>
        <v/>
      </c>
      <c r="AB1245" s="77" t="str">
        <f t="shared" si="176"/>
        <v/>
      </c>
      <c r="AC1245" s="77" t="str">
        <f>IFERROR(VLOOKUP(IF($P1245="","",MONTH($I1245)),List!$I:$J,2,0),"")</f>
        <v/>
      </c>
      <c r="AD1245" s="77" t="str">
        <f>IFERROR(VLOOKUP(F1245,List!$D:$E,2,0),"")</f>
        <v/>
      </c>
      <c r="AE1245" s="78">
        <f t="shared" si="177"/>
        <v>0</v>
      </c>
      <c r="AF1245" s="77" t="str">
        <f t="shared" si="173"/>
        <v/>
      </c>
      <c r="AG1245" s="77" t="str">
        <f t="shared" si="178"/>
        <v/>
      </c>
    </row>
    <row r="1246" spans="1:33" s="72" customFormat="1" ht="15.75" x14ac:dyDescent="0.2">
      <c r="A1246" s="67"/>
      <c r="B1246" s="76">
        <f>COUNTIF($F$6:$F1246,$F1246)</f>
        <v>0</v>
      </c>
      <c r="C1246" s="76" t="str">
        <f t="shared" si="174"/>
        <v>0</v>
      </c>
      <c r="D1246" s="76">
        <f>COUNTIF($H$6:$H1246,$H1246)</f>
        <v>0</v>
      </c>
      <c r="E1246" s="76" t="str">
        <f t="shared" si="175"/>
        <v>0</v>
      </c>
      <c r="F1246" s="2"/>
      <c r="G1246" s="22"/>
      <c r="H1246" s="2"/>
      <c r="I1246" s="3"/>
      <c r="J1246" s="2"/>
      <c r="K1246" s="2"/>
      <c r="L1246" s="4"/>
      <c r="M1246" s="4"/>
      <c r="N1246" s="4"/>
      <c r="O1246" s="2"/>
      <c r="P1246" s="2"/>
      <c r="Q1246" s="4"/>
      <c r="R1246" s="102"/>
      <c r="S1246" s="102"/>
      <c r="T1246" s="3"/>
      <c r="U1246" s="3"/>
      <c r="V1246" s="3"/>
      <c r="W1246" s="3"/>
      <c r="X1246" s="80" t="str">
        <f t="shared" si="179"/>
        <v/>
      </c>
      <c r="Y1246" s="80" t="str">
        <f t="shared" si="180"/>
        <v/>
      </c>
      <c r="Z1246" s="2"/>
      <c r="AA1246" s="77" t="str">
        <f t="shared" si="181"/>
        <v/>
      </c>
      <c r="AB1246" s="77" t="str">
        <f t="shared" si="176"/>
        <v/>
      </c>
      <c r="AC1246" s="77" t="str">
        <f>IFERROR(VLOOKUP(IF($P1246="","",MONTH($I1246)),List!$I:$J,2,0),"")</f>
        <v/>
      </c>
      <c r="AD1246" s="77" t="str">
        <f>IFERROR(VLOOKUP(F1246,List!$D:$E,2,0),"")</f>
        <v/>
      </c>
      <c r="AE1246" s="78">
        <f t="shared" si="177"/>
        <v>0</v>
      </c>
      <c r="AF1246" s="77" t="str">
        <f t="shared" si="173"/>
        <v/>
      </c>
      <c r="AG1246" s="77" t="str">
        <f t="shared" si="178"/>
        <v/>
      </c>
    </row>
    <row r="1247" spans="1:33" s="72" customFormat="1" ht="15.75" x14ac:dyDescent="0.2">
      <c r="A1247" s="67"/>
      <c r="B1247" s="76">
        <f>COUNTIF($F$6:$F1247,$F1247)</f>
        <v>0</v>
      </c>
      <c r="C1247" s="76" t="str">
        <f t="shared" si="174"/>
        <v>0</v>
      </c>
      <c r="D1247" s="76">
        <f>COUNTIF($H$6:$H1247,$H1247)</f>
        <v>0</v>
      </c>
      <c r="E1247" s="76" t="str">
        <f t="shared" si="175"/>
        <v>0</v>
      </c>
      <c r="F1247" s="2"/>
      <c r="G1247" s="22"/>
      <c r="H1247" s="2"/>
      <c r="I1247" s="3"/>
      <c r="J1247" s="2"/>
      <c r="K1247" s="2"/>
      <c r="L1247" s="4"/>
      <c r="M1247" s="4"/>
      <c r="N1247" s="4"/>
      <c r="O1247" s="2"/>
      <c r="P1247" s="2"/>
      <c r="Q1247" s="4"/>
      <c r="R1247" s="102"/>
      <c r="S1247" s="102"/>
      <c r="T1247" s="3"/>
      <c r="U1247" s="3"/>
      <c r="V1247" s="3"/>
      <c r="W1247" s="3"/>
      <c r="X1247" s="80" t="str">
        <f t="shared" si="179"/>
        <v/>
      </c>
      <c r="Y1247" s="80" t="str">
        <f t="shared" si="180"/>
        <v/>
      </c>
      <c r="Z1247" s="2"/>
      <c r="AA1247" s="77" t="str">
        <f t="shared" si="181"/>
        <v/>
      </c>
      <c r="AB1247" s="77" t="str">
        <f t="shared" si="176"/>
        <v/>
      </c>
      <c r="AC1247" s="77" t="str">
        <f>IFERROR(VLOOKUP(IF($P1247="","",MONTH($I1247)),List!$I:$J,2,0),"")</f>
        <v/>
      </c>
      <c r="AD1247" s="77" t="str">
        <f>IFERROR(VLOOKUP(F1247,List!$D:$E,2,0),"")</f>
        <v/>
      </c>
      <c r="AE1247" s="78">
        <f t="shared" si="177"/>
        <v>0</v>
      </c>
      <c r="AF1247" s="77" t="str">
        <f t="shared" si="173"/>
        <v/>
      </c>
      <c r="AG1247" s="77" t="str">
        <f t="shared" si="178"/>
        <v/>
      </c>
    </row>
    <row r="1248" spans="1:33" s="72" customFormat="1" ht="15.75" x14ac:dyDescent="0.2">
      <c r="A1248" s="67"/>
      <c r="B1248" s="76">
        <f>COUNTIF($F$6:$F1248,$F1248)</f>
        <v>0</v>
      </c>
      <c r="C1248" s="76" t="str">
        <f t="shared" si="174"/>
        <v>0</v>
      </c>
      <c r="D1248" s="76">
        <f>COUNTIF($H$6:$H1248,$H1248)</f>
        <v>0</v>
      </c>
      <c r="E1248" s="76" t="str">
        <f t="shared" si="175"/>
        <v>0</v>
      </c>
      <c r="F1248" s="2"/>
      <c r="G1248" s="22"/>
      <c r="H1248" s="2"/>
      <c r="I1248" s="3"/>
      <c r="J1248" s="2"/>
      <c r="K1248" s="2"/>
      <c r="L1248" s="4"/>
      <c r="M1248" s="4"/>
      <c r="N1248" s="4"/>
      <c r="O1248" s="2"/>
      <c r="P1248" s="2"/>
      <c r="Q1248" s="4"/>
      <c r="R1248" s="102"/>
      <c r="S1248" s="102"/>
      <c r="T1248" s="3"/>
      <c r="U1248" s="3"/>
      <c r="V1248" s="3"/>
      <c r="W1248" s="3"/>
      <c r="X1248" s="80" t="str">
        <f t="shared" si="179"/>
        <v/>
      </c>
      <c r="Y1248" s="80" t="str">
        <f t="shared" si="180"/>
        <v/>
      </c>
      <c r="Z1248" s="2"/>
      <c r="AA1248" s="77" t="str">
        <f t="shared" si="181"/>
        <v/>
      </c>
      <c r="AB1248" s="77" t="str">
        <f t="shared" si="176"/>
        <v/>
      </c>
      <c r="AC1248" s="77" t="str">
        <f>IFERROR(VLOOKUP(IF($P1248="","",MONTH($I1248)),List!$I:$J,2,0),"")</f>
        <v/>
      </c>
      <c r="AD1248" s="77" t="str">
        <f>IFERROR(VLOOKUP(F1248,List!$D:$E,2,0),"")</f>
        <v/>
      </c>
      <c r="AE1248" s="78">
        <f t="shared" si="177"/>
        <v>0</v>
      </c>
      <c r="AF1248" s="77" t="str">
        <f t="shared" ref="AF1248:AF1311" si="182">IF(AC1248="","","All")</f>
        <v/>
      </c>
      <c r="AG1248" s="77" t="str">
        <f t="shared" si="178"/>
        <v/>
      </c>
    </row>
    <row r="1249" spans="1:33" s="72" customFormat="1" ht="15.75" x14ac:dyDescent="0.2">
      <c r="A1249" s="67"/>
      <c r="B1249" s="76">
        <f>COUNTIF($F$6:$F1249,$F1249)</f>
        <v>0</v>
      </c>
      <c r="C1249" s="76" t="str">
        <f t="shared" si="174"/>
        <v>0</v>
      </c>
      <c r="D1249" s="76">
        <f>COUNTIF($H$6:$H1249,$H1249)</f>
        <v>0</v>
      </c>
      <c r="E1249" s="76" t="str">
        <f t="shared" si="175"/>
        <v>0</v>
      </c>
      <c r="F1249" s="2"/>
      <c r="G1249" s="22"/>
      <c r="H1249" s="2"/>
      <c r="I1249" s="3"/>
      <c r="J1249" s="2"/>
      <c r="K1249" s="2"/>
      <c r="L1249" s="4"/>
      <c r="M1249" s="4"/>
      <c r="N1249" s="4"/>
      <c r="O1249" s="2"/>
      <c r="P1249" s="2"/>
      <c r="Q1249" s="4"/>
      <c r="R1249" s="102"/>
      <c r="S1249" s="102"/>
      <c r="T1249" s="3"/>
      <c r="U1249" s="3"/>
      <c r="V1249" s="3"/>
      <c r="W1249" s="3"/>
      <c r="X1249" s="80" t="str">
        <f t="shared" si="179"/>
        <v/>
      </c>
      <c r="Y1249" s="80" t="str">
        <f t="shared" si="180"/>
        <v/>
      </c>
      <c r="Z1249" s="2"/>
      <c r="AA1249" s="77" t="str">
        <f t="shared" si="181"/>
        <v/>
      </c>
      <c r="AB1249" s="77" t="str">
        <f t="shared" si="176"/>
        <v/>
      </c>
      <c r="AC1249" s="77" t="str">
        <f>IFERROR(VLOOKUP(IF($P1249="","",MONTH($I1249)),List!$I:$J,2,0),"")</f>
        <v/>
      </c>
      <c r="AD1249" s="77" t="str">
        <f>IFERROR(VLOOKUP(F1249,List!$D:$E,2,0),"")</f>
        <v/>
      </c>
      <c r="AE1249" s="78">
        <f t="shared" si="177"/>
        <v>0</v>
      </c>
      <c r="AF1249" s="77" t="str">
        <f t="shared" si="182"/>
        <v/>
      </c>
      <c r="AG1249" s="77" t="str">
        <f t="shared" si="178"/>
        <v/>
      </c>
    </row>
    <row r="1250" spans="1:33" s="72" customFormat="1" ht="15.75" x14ac:dyDescent="0.2">
      <c r="A1250" s="67"/>
      <c r="B1250" s="76">
        <f>COUNTIF($F$6:$F1250,$F1250)</f>
        <v>0</v>
      </c>
      <c r="C1250" s="76" t="str">
        <f t="shared" si="174"/>
        <v>0</v>
      </c>
      <c r="D1250" s="76">
        <f>COUNTIF($H$6:$H1250,$H1250)</f>
        <v>0</v>
      </c>
      <c r="E1250" s="76" t="str">
        <f t="shared" si="175"/>
        <v>0</v>
      </c>
      <c r="F1250" s="2"/>
      <c r="G1250" s="22"/>
      <c r="H1250" s="2"/>
      <c r="I1250" s="3"/>
      <c r="J1250" s="2"/>
      <c r="K1250" s="2"/>
      <c r="L1250" s="4"/>
      <c r="M1250" s="4"/>
      <c r="N1250" s="4"/>
      <c r="O1250" s="2"/>
      <c r="P1250" s="2"/>
      <c r="Q1250" s="4"/>
      <c r="R1250" s="102"/>
      <c r="S1250" s="102"/>
      <c r="T1250" s="3"/>
      <c r="U1250" s="3"/>
      <c r="V1250" s="3"/>
      <c r="W1250" s="3"/>
      <c r="X1250" s="80" t="str">
        <f t="shared" si="179"/>
        <v/>
      </c>
      <c r="Y1250" s="80" t="str">
        <f t="shared" si="180"/>
        <v/>
      </c>
      <c r="Z1250" s="2"/>
      <c r="AA1250" s="77" t="str">
        <f t="shared" si="181"/>
        <v/>
      </c>
      <c r="AB1250" s="77" t="str">
        <f t="shared" si="176"/>
        <v/>
      </c>
      <c r="AC1250" s="77" t="str">
        <f>IFERROR(VLOOKUP(IF($P1250="","",MONTH($I1250)),List!$I:$J,2,0),"")</f>
        <v/>
      </c>
      <c r="AD1250" s="77" t="str">
        <f>IFERROR(VLOOKUP(F1250,List!$D:$E,2,0),"")</f>
        <v/>
      </c>
      <c r="AE1250" s="78">
        <f t="shared" si="177"/>
        <v>0</v>
      </c>
      <c r="AF1250" s="77" t="str">
        <f t="shared" si="182"/>
        <v/>
      </c>
      <c r="AG1250" s="77" t="str">
        <f t="shared" si="178"/>
        <v/>
      </c>
    </row>
    <row r="1251" spans="1:33" s="72" customFormat="1" ht="15.75" x14ac:dyDescent="0.2">
      <c r="A1251" s="67"/>
      <c r="B1251" s="76">
        <f>COUNTIF($F$6:$F1251,$F1251)</f>
        <v>0</v>
      </c>
      <c r="C1251" s="76" t="str">
        <f t="shared" si="174"/>
        <v>0</v>
      </c>
      <c r="D1251" s="76">
        <f>COUNTIF($H$6:$H1251,$H1251)</f>
        <v>0</v>
      </c>
      <c r="E1251" s="76" t="str">
        <f t="shared" si="175"/>
        <v>0</v>
      </c>
      <c r="F1251" s="2"/>
      <c r="G1251" s="22"/>
      <c r="H1251" s="2"/>
      <c r="I1251" s="3"/>
      <c r="J1251" s="2"/>
      <c r="K1251" s="2"/>
      <c r="L1251" s="4"/>
      <c r="M1251" s="4"/>
      <c r="N1251" s="4"/>
      <c r="O1251" s="2"/>
      <c r="P1251" s="2"/>
      <c r="Q1251" s="4"/>
      <c r="R1251" s="102"/>
      <c r="S1251" s="102"/>
      <c r="T1251" s="3"/>
      <c r="U1251" s="3"/>
      <c r="V1251" s="3"/>
      <c r="W1251" s="3"/>
      <c r="X1251" s="80" t="str">
        <f t="shared" si="179"/>
        <v/>
      </c>
      <c r="Y1251" s="80" t="str">
        <f t="shared" si="180"/>
        <v/>
      </c>
      <c r="Z1251" s="2"/>
      <c r="AA1251" s="77" t="str">
        <f t="shared" si="181"/>
        <v/>
      </c>
      <c r="AB1251" s="77" t="str">
        <f t="shared" si="176"/>
        <v/>
      </c>
      <c r="AC1251" s="77" t="str">
        <f>IFERROR(VLOOKUP(IF($P1251="","",MONTH($I1251)),List!$I:$J,2,0),"")</f>
        <v/>
      </c>
      <c r="AD1251" s="77" t="str">
        <f>IFERROR(VLOOKUP(F1251,List!$D:$E,2,0),"")</f>
        <v/>
      </c>
      <c r="AE1251" s="78">
        <f t="shared" si="177"/>
        <v>0</v>
      </c>
      <c r="AF1251" s="77" t="str">
        <f t="shared" si="182"/>
        <v/>
      </c>
      <c r="AG1251" s="77" t="str">
        <f t="shared" si="178"/>
        <v/>
      </c>
    </row>
    <row r="1252" spans="1:33" s="72" customFormat="1" ht="15.75" x14ac:dyDescent="0.2">
      <c r="A1252" s="67"/>
      <c r="B1252" s="76">
        <f>COUNTIF($F$6:$F1252,$F1252)</f>
        <v>0</v>
      </c>
      <c r="C1252" s="76" t="str">
        <f t="shared" si="174"/>
        <v>0</v>
      </c>
      <c r="D1252" s="76">
        <f>COUNTIF($H$6:$H1252,$H1252)</f>
        <v>0</v>
      </c>
      <c r="E1252" s="76" t="str">
        <f t="shared" si="175"/>
        <v>0</v>
      </c>
      <c r="F1252" s="2"/>
      <c r="G1252" s="22"/>
      <c r="H1252" s="2"/>
      <c r="I1252" s="3"/>
      <c r="J1252" s="2"/>
      <c r="K1252" s="2"/>
      <c r="L1252" s="4"/>
      <c r="M1252" s="4"/>
      <c r="N1252" s="4"/>
      <c r="O1252" s="2"/>
      <c r="P1252" s="2"/>
      <c r="Q1252" s="4"/>
      <c r="R1252" s="102"/>
      <c r="S1252" s="102"/>
      <c r="T1252" s="3"/>
      <c r="U1252" s="3"/>
      <c r="V1252" s="3"/>
      <c r="W1252" s="3"/>
      <c r="X1252" s="80" t="str">
        <f t="shared" si="179"/>
        <v/>
      </c>
      <c r="Y1252" s="80" t="str">
        <f t="shared" si="180"/>
        <v/>
      </c>
      <c r="Z1252" s="2"/>
      <c r="AA1252" s="77" t="str">
        <f t="shared" si="181"/>
        <v/>
      </c>
      <c r="AB1252" s="77" t="str">
        <f t="shared" si="176"/>
        <v/>
      </c>
      <c r="AC1252" s="77" t="str">
        <f>IFERROR(VLOOKUP(IF($P1252="","",MONTH($I1252)),List!$I:$J,2,0),"")</f>
        <v/>
      </c>
      <c r="AD1252" s="77" t="str">
        <f>IFERROR(VLOOKUP(F1252,List!$D:$E,2,0),"")</f>
        <v/>
      </c>
      <c r="AE1252" s="78">
        <f t="shared" si="177"/>
        <v>0</v>
      </c>
      <c r="AF1252" s="77" t="str">
        <f t="shared" si="182"/>
        <v/>
      </c>
      <c r="AG1252" s="77" t="str">
        <f t="shared" si="178"/>
        <v/>
      </c>
    </row>
    <row r="1253" spans="1:33" s="72" customFormat="1" ht="15.75" x14ac:dyDescent="0.2">
      <c r="A1253" s="67"/>
      <c r="B1253" s="76">
        <f>COUNTIF($F$6:$F1253,$F1253)</f>
        <v>0</v>
      </c>
      <c r="C1253" s="76" t="str">
        <f t="shared" si="174"/>
        <v>0</v>
      </c>
      <c r="D1253" s="76">
        <f>COUNTIF($H$6:$H1253,$H1253)</f>
        <v>0</v>
      </c>
      <c r="E1253" s="76" t="str">
        <f t="shared" si="175"/>
        <v>0</v>
      </c>
      <c r="F1253" s="2"/>
      <c r="G1253" s="22"/>
      <c r="H1253" s="2"/>
      <c r="I1253" s="3"/>
      <c r="J1253" s="2"/>
      <c r="K1253" s="2"/>
      <c r="L1253" s="4"/>
      <c r="M1253" s="4"/>
      <c r="N1253" s="4"/>
      <c r="O1253" s="2"/>
      <c r="P1253" s="2"/>
      <c r="Q1253" s="4"/>
      <c r="R1253" s="102"/>
      <c r="S1253" s="102"/>
      <c r="T1253" s="3"/>
      <c r="U1253" s="3"/>
      <c r="V1253" s="3"/>
      <c r="W1253" s="3"/>
      <c r="X1253" s="80" t="str">
        <f t="shared" si="179"/>
        <v/>
      </c>
      <c r="Y1253" s="80" t="str">
        <f t="shared" si="180"/>
        <v/>
      </c>
      <c r="Z1253" s="2"/>
      <c r="AA1253" s="77" t="str">
        <f t="shared" si="181"/>
        <v/>
      </c>
      <c r="AB1253" s="77" t="str">
        <f t="shared" si="176"/>
        <v/>
      </c>
      <c r="AC1253" s="77" t="str">
        <f>IFERROR(VLOOKUP(IF($P1253="","",MONTH($I1253)),List!$I:$J,2,0),"")</f>
        <v/>
      </c>
      <c r="AD1253" s="77" t="str">
        <f>IFERROR(VLOOKUP(F1253,List!$D:$E,2,0),"")</f>
        <v/>
      </c>
      <c r="AE1253" s="78">
        <f t="shared" si="177"/>
        <v>0</v>
      </c>
      <c r="AF1253" s="77" t="str">
        <f t="shared" si="182"/>
        <v/>
      </c>
      <c r="AG1253" s="77" t="str">
        <f t="shared" si="178"/>
        <v/>
      </c>
    </row>
    <row r="1254" spans="1:33" s="72" customFormat="1" ht="15.75" x14ac:dyDescent="0.2">
      <c r="A1254" s="67"/>
      <c r="B1254" s="76">
        <f>COUNTIF($F$6:$F1254,$F1254)</f>
        <v>0</v>
      </c>
      <c r="C1254" s="76" t="str">
        <f t="shared" ref="C1254:C1317" si="183">$B1254&amp;$F1254</f>
        <v>0</v>
      </c>
      <c r="D1254" s="76">
        <f>COUNTIF($H$6:$H1254,$H1254)</f>
        <v>0</v>
      </c>
      <c r="E1254" s="76" t="str">
        <f t="shared" ref="E1254:E1317" si="184">$D1254&amp;$H1254</f>
        <v>0</v>
      </c>
      <c r="F1254" s="2"/>
      <c r="G1254" s="22"/>
      <c r="H1254" s="2"/>
      <c r="I1254" s="3"/>
      <c r="J1254" s="2"/>
      <c r="K1254" s="2"/>
      <c r="L1254" s="4"/>
      <c r="M1254" s="4"/>
      <c r="N1254" s="4"/>
      <c r="O1254" s="2"/>
      <c r="P1254" s="2"/>
      <c r="Q1254" s="4"/>
      <c r="R1254" s="102"/>
      <c r="S1254" s="102"/>
      <c r="T1254" s="3"/>
      <c r="U1254" s="3"/>
      <c r="V1254" s="3"/>
      <c r="W1254" s="3"/>
      <c r="X1254" s="80" t="str">
        <f t="shared" si="179"/>
        <v/>
      </c>
      <c r="Y1254" s="80" t="str">
        <f t="shared" si="180"/>
        <v/>
      </c>
      <c r="Z1254" s="2"/>
      <c r="AA1254" s="77" t="str">
        <f t="shared" si="181"/>
        <v/>
      </c>
      <c r="AB1254" s="77" t="str">
        <f t="shared" ref="AB1254:AB1317" si="185">IF($P1254="","",YEAR($I1254))</f>
        <v/>
      </c>
      <c r="AC1254" s="77" t="str">
        <f>IFERROR(VLOOKUP(IF($P1254="","",MONTH($I1254)),List!$I:$J,2,0),"")</f>
        <v/>
      </c>
      <c r="AD1254" s="77" t="str">
        <f>IFERROR(VLOOKUP(F1254,List!$D:$E,2,0),"")</f>
        <v/>
      </c>
      <c r="AE1254" s="78">
        <f t="shared" si="177"/>
        <v>0</v>
      </c>
      <c r="AF1254" s="77" t="str">
        <f t="shared" si="182"/>
        <v/>
      </c>
      <c r="AG1254" s="77" t="str">
        <f t="shared" si="178"/>
        <v/>
      </c>
    </row>
    <row r="1255" spans="1:33" s="72" customFormat="1" ht="15.75" x14ac:dyDescent="0.2">
      <c r="A1255" s="67"/>
      <c r="B1255" s="76">
        <f>COUNTIF($F$6:$F1255,$F1255)</f>
        <v>0</v>
      </c>
      <c r="C1255" s="76" t="str">
        <f t="shared" si="183"/>
        <v>0</v>
      </c>
      <c r="D1255" s="76">
        <f>COUNTIF($H$6:$H1255,$H1255)</f>
        <v>0</v>
      </c>
      <c r="E1255" s="76" t="str">
        <f t="shared" si="184"/>
        <v>0</v>
      </c>
      <c r="F1255" s="2"/>
      <c r="G1255" s="22"/>
      <c r="H1255" s="2"/>
      <c r="I1255" s="3"/>
      <c r="J1255" s="2"/>
      <c r="K1255" s="2"/>
      <c r="L1255" s="4"/>
      <c r="M1255" s="4"/>
      <c r="N1255" s="4"/>
      <c r="O1255" s="2"/>
      <c r="P1255" s="2"/>
      <c r="Q1255" s="4"/>
      <c r="R1255" s="102"/>
      <c r="S1255" s="102"/>
      <c r="T1255" s="3"/>
      <c r="U1255" s="3"/>
      <c r="V1255" s="3"/>
      <c r="W1255" s="3"/>
      <c r="X1255" s="80" t="str">
        <f t="shared" si="179"/>
        <v/>
      </c>
      <c r="Y1255" s="80" t="str">
        <f t="shared" si="180"/>
        <v/>
      </c>
      <c r="Z1255" s="2"/>
      <c r="AA1255" s="77" t="str">
        <f t="shared" si="181"/>
        <v/>
      </c>
      <c r="AB1255" s="77" t="str">
        <f t="shared" si="185"/>
        <v/>
      </c>
      <c r="AC1255" s="77" t="str">
        <f>IFERROR(VLOOKUP(IF($P1255="","",MONTH($I1255)),List!$I:$J,2,0),"")</f>
        <v/>
      </c>
      <c r="AD1255" s="77" t="str">
        <f>IFERROR(VLOOKUP(F1255,List!$D:$E,2,0),"")</f>
        <v/>
      </c>
      <c r="AE1255" s="78">
        <f t="shared" si="177"/>
        <v>0</v>
      </c>
      <c r="AF1255" s="77" t="str">
        <f t="shared" si="182"/>
        <v/>
      </c>
      <c r="AG1255" s="77" t="str">
        <f t="shared" si="178"/>
        <v/>
      </c>
    </row>
    <row r="1256" spans="1:33" s="72" customFormat="1" ht="15.75" x14ac:dyDescent="0.2">
      <c r="A1256" s="67"/>
      <c r="B1256" s="76">
        <f>COUNTIF($F$6:$F1256,$F1256)</f>
        <v>0</v>
      </c>
      <c r="C1256" s="76" t="str">
        <f t="shared" si="183"/>
        <v>0</v>
      </c>
      <c r="D1256" s="76">
        <f>COUNTIF($H$6:$H1256,$H1256)</f>
        <v>0</v>
      </c>
      <c r="E1256" s="76" t="str">
        <f t="shared" si="184"/>
        <v>0</v>
      </c>
      <c r="F1256" s="2"/>
      <c r="G1256" s="22"/>
      <c r="H1256" s="2"/>
      <c r="I1256" s="3"/>
      <c r="J1256" s="2"/>
      <c r="K1256" s="2"/>
      <c r="L1256" s="4"/>
      <c r="M1256" s="4"/>
      <c r="N1256" s="4"/>
      <c r="O1256" s="2"/>
      <c r="P1256" s="2"/>
      <c r="Q1256" s="4"/>
      <c r="R1256" s="102"/>
      <c r="S1256" s="102"/>
      <c r="T1256" s="3"/>
      <c r="U1256" s="3"/>
      <c r="V1256" s="3"/>
      <c r="W1256" s="3"/>
      <c r="X1256" s="80" t="str">
        <f t="shared" si="179"/>
        <v/>
      </c>
      <c r="Y1256" s="80" t="str">
        <f t="shared" si="180"/>
        <v/>
      </c>
      <c r="Z1256" s="2"/>
      <c r="AA1256" s="77" t="str">
        <f t="shared" si="181"/>
        <v/>
      </c>
      <c r="AB1256" s="77" t="str">
        <f t="shared" si="185"/>
        <v/>
      </c>
      <c r="AC1256" s="77" t="str">
        <f>IFERROR(VLOOKUP(IF($P1256="","",MONTH($I1256)),List!$I:$J,2,0),"")</f>
        <v/>
      </c>
      <c r="AD1256" s="77" t="str">
        <f>IFERROR(VLOOKUP(F1256,List!$D:$E,2,0),"")</f>
        <v/>
      </c>
      <c r="AE1256" s="78">
        <f t="shared" si="177"/>
        <v>0</v>
      </c>
      <c r="AF1256" s="77" t="str">
        <f t="shared" si="182"/>
        <v/>
      </c>
      <c r="AG1256" s="77" t="str">
        <f t="shared" si="178"/>
        <v/>
      </c>
    </row>
    <row r="1257" spans="1:33" s="72" customFormat="1" ht="15.75" x14ac:dyDescent="0.2">
      <c r="A1257" s="67"/>
      <c r="B1257" s="76">
        <f>COUNTIF($F$6:$F1257,$F1257)</f>
        <v>0</v>
      </c>
      <c r="C1257" s="76" t="str">
        <f t="shared" si="183"/>
        <v>0</v>
      </c>
      <c r="D1257" s="76">
        <f>COUNTIF($H$6:$H1257,$H1257)</f>
        <v>0</v>
      </c>
      <c r="E1257" s="76" t="str">
        <f t="shared" si="184"/>
        <v>0</v>
      </c>
      <c r="F1257" s="2"/>
      <c r="G1257" s="22"/>
      <c r="H1257" s="2"/>
      <c r="I1257" s="3"/>
      <c r="J1257" s="2"/>
      <c r="K1257" s="2"/>
      <c r="L1257" s="4"/>
      <c r="M1257" s="4"/>
      <c r="N1257" s="4"/>
      <c r="O1257" s="2"/>
      <c r="P1257" s="2"/>
      <c r="Q1257" s="4"/>
      <c r="R1257" s="102"/>
      <c r="S1257" s="102"/>
      <c r="T1257" s="3"/>
      <c r="U1257" s="3"/>
      <c r="V1257" s="3"/>
      <c r="W1257" s="3"/>
      <c r="X1257" s="80" t="str">
        <f t="shared" si="179"/>
        <v/>
      </c>
      <c r="Y1257" s="80" t="str">
        <f t="shared" si="180"/>
        <v/>
      </c>
      <c r="Z1257" s="2"/>
      <c r="AA1257" s="77" t="str">
        <f t="shared" si="181"/>
        <v/>
      </c>
      <c r="AB1257" s="77" t="str">
        <f t="shared" si="185"/>
        <v/>
      </c>
      <c r="AC1257" s="77" t="str">
        <f>IFERROR(VLOOKUP(IF($P1257="","",MONTH($I1257)),List!$I:$J,2,0),"")</f>
        <v/>
      </c>
      <c r="AD1257" s="77" t="str">
        <f>IFERROR(VLOOKUP(F1257,List!$D:$E,2,0),"")</f>
        <v/>
      </c>
      <c r="AE1257" s="78">
        <f t="shared" si="177"/>
        <v>0</v>
      </c>
      <c r="AF1257" s="77" t="str">
        <f t="shared" si="182"/>
        <v/>
      </c>
      <c r="AG1257" s="77" t="str">
        <f t="shared" si="178"/>
        <v/>
      </c>
    </row>
    <row r="1258" spans="1:33" s="72" customFormat="1" ht="15.75" x14ac:dyDescent="0.2">
      <c r="A1258" s="67"/>
      <c r="B1258" s="76">
        <f>COUNTIF($F$6:$F1258,$F1258)</f>
        <v>0</v>
      </c>
      <c r="C1258" s="76" t="str">
        <f t="shared" si="183"/>
        <v>0</v>
      </c>
      <c r="D1258" s="76">
        <f>COUNTIF($H$6:$H1258,$H1258)</f>
        <v>0</v>
      </c>
      <c r="E1258" s="76" t="str">
        <f t="shared" si="184"/>
        <v>0</v>
      </c>
      <c r="F1258" s="2"/>
      <c r="G1258" s="22"/>
      <c r="H1258" s="2"/>
      <c r="I1258" s="3"/>
      <c r="J1258" s="2"/>
      <c r="K1258" s="2"/>
      <c r="L1258" s="4"/>
      <c r="M1258" s="4"/>
      <c r="N1258" s="4"/>
      <c r="O1258" s="2"/>
      <c r="P1258" s="2"/>
      <c r="Q1258" s="4"/>
      <c r="R1258" s="102"/>
      <c r="S1258" s="102"/>
      <c r="T1258" s="3"/>
      <c r="U1258" s="3"/>
      <c r="V1258" s="3"/>
      <c r="W1258" s="3"/>
      <c r="X1258" s="80" t="str">
        <f t="shared" si="179"/>
        <v/>
      </c>
      <c r="Y1258" s="80" t="str">
        <f t="shared" si="180"/>
        <v/>
      </c>
      <c r="Z1258" s="2"/>
      <c r="AA1258" s="77" t="str">
        <f t="shared" si="181"/>
        <v/>
      </c>
      <c r="AB1258" s="77" t="str">
        <f t="shared" si="185"/>
        <v/>
      </c>
      <c r="AC1258" s="77" t="str">
        <f>IFERROR(VLOOKUP(IF($P1258="","",MONTH($I1258)),List!$I:$J,2,0),"")</f>
        <v/>
      </c>
      <c r="AD1258" s="77" t="str">
        <f>IFERROR(VLOOKUP(F1258,List!$D:$E,2,0),"")</f>
        <v/>
      </c>
      <c r="AE1258" s="78">
        <f t="shared" si="177"/>
        <v>0</v>
      </c>
      <c r="AF1258" s="77" t="str">
        <f t="shared" si="182"/>
        <v/>
      </c>
      <c r="AG1258" s="77" t="str">
        <f t="shared" si="178"/>
        <v/>
      </c>
    </row>
    <row r="1259" spans="1:33" s="72" customFormat="1" ht="15.75" x14ac:dyDescent="0.2">
      <c r="A1259" s="67"/>
      <c r="B1259" s="76">
        <f>COUNTIF($F$6:$F1259,$F1259)</f>
        <v>0</v>
      </c>
      <c r="C1259" s="76" t="str">
        <f t="shared" si="183"/>
        <v>0</v>
      </c>
      <c r="D1259" s="76">
        <f>COUNTIF($H$6:$H1259,$H1259)</f>
        <v>0</v>
      </c>
      <c r="E1259" s="76" t="str">
        <f t="shared" si="184"/>
        <v>0</v>
      </c>
      <c r="F1259" s="2"/>
      <c r="G1259" s="22"/>
      <c r="H1259" s="2"/>
      <c r="I1259" s="3"/>
      <c r="J1259" s="2"/>
      <c r="K1259" s="2"/>
      <c r="L1259" s="4"/>
      <c r="M1259" s="4"/>
      <c r="N1259" s="4"/>
      <c r="O1259" s="2"/>
      <c r="P1259" s="2"/>
      <c r="Q1259" s="4"/>
      <c r="R1259" s="102"/>
      <c r="S1259" s="102"/>
      <c r="T1259" s="3"/>
      <c r="U1259" s="3"/>
      <c r="V1259" s="3"/>
      <c r="W1259" s="3"/>
      <c r="X1259" s="80" t="str">
        <f t="shared" si="179"/>
        <v/>
      </c>
      <c r="Y1259" s="80" t="str">
        <f t="shared" si="180"/>
        <v/>
      </c>
      <c r="Z1259" s="2"/>
      <c r="AA1259" s="77" t="str">
        <f t="shared" si="181"/>
        <v/>
      </c>
      <c r="AB1259" s="77" t="str">
        <f t="shared" si="185"/>
        <v/>
      </c>
      <c r="AC1259" s="77" t="str">
        <f>IFERROR(VLOOKUP(IF($P1259="","",MONTH($I1259)),List!$I:$J,2,0),"")</f>
        <v/>
      </c>
      <c r="AD1259" s="77" t="str">
        <f>IFERROR(VLOOKUP(F1259,List!$D:$E,2,0),"")</f>
        <v/>
      </c>
      <c r="AE1259" s="78">
        <f t="shared" si="177"/>
        <v>0</v>
      </c>
      <c r="AF1259" s="77" t="str">
        <f t="shared" si="182"/>
        <v/>
      </c>
      <c r="AG1259" s="77" t="str">
        <f t="shared" si="178"/>
        <v/>
      </c>
    </row>
    <row r="1260" spans="1:33" s="72" customFormat="1" ht="15.75" x14ac:dyDescent="0.2">
      <c r="A1260" s="67"/>
      <c r="B1260" s="76">
        <f>COUNTIF($F$6:$F1260,$F1260)</f>
        <v>0</v>
      </c>
      <c r="C1260" s="76" t="str">
        <f t="shared" si="183"/>
        <v>0</v>
      </c>
      <c r="D1260" s="76">
        <f>COUNTIF($H$6:$H1260,$H1260)</f>
        <v>0</v>
      </c>
      <c r="E1260" s="76" t="str">
        <f t="shared" si="184"/>
        <v>0</v>
      </c>
      <c r="F1260" s="2"/>
      <c r="G1260" s="22"/>
      <c r="H1260" s="2"/>
      <c r="I1260" s="3"/>
      <c r="J1260" s="2"/>
      <c r="K1260" s="2"/>
      <c r="L1260" s="4"/>
      <c r="M1260" s="4"/>
      <c r="N1260" s="4"/>
      <c r="O1260" s="2"/>
      <c r="P1260" s="2"/>
      <c r="Q1260" s="4"/>
      <c r="R1260" s="102"/>
      <c r="S1260" s="102"/>
      <c r="T1260" s="3"/>
      <c r="U1260" s="3"/>
      <c r="V1260" s="3"/>
      <c r="W1260" s="3"/>
      <c r="X1260" s="80" t="str">
        <f t="shared" si="179"/>
        <v/>
      </c>
      <c r="Y1260" s="80" t="str">
        <f t="shared" si="180"/>
        <v/>
      </c>
      <c r="Z1260" s="2"/>
      <c r="AA1260" s="77" t="str">
        <f t="shared" si="181"/>
        <v/>
      </c>
      <c r="AB1260" s="77" t="str">
        <f t="shared" si="185"/>
        <v/>
      </c>
      <c r="AC1260" s="77" t="str">
        <f>IFERROR(VLOOKUP(IF($P1260="","",MONTH($I1260)),List!$I:$J,2,0),"")</f>
        <v/>
      </c>
      <c r="AD1260" s="77" t="str">
        <f>IFERROR(VLOOKUP(F1260,List!$D:$E,2,0),"")</f>
        <v/>
      </c>
      <c r="AE1260" s="78">
        <f t="shared" si="177"/>
        <v>0</v>
      </c>
      <c r="AF1260" s="77" t="str">
        <f t="shared" si="182"/>
        <v/>
      </c>
      <c r="AG1260" s="77" t="str">
        <f t="shared" si="178"/>
        <v/>
      </c>
    </row>
    <row r="1261" spans="1:33" s="72" customFormat="1" ht="15.75" x14ac:dyDescent="0.2">
      <c r="A1261" s="67"/>
      <c r="B1261" s="76">
        <f>COUNTIF($F$6:$F1261,$F1261)</f>
        <v>0</v>
      </c>
      <c r="C1261" s="76" t="str">
        <f t="shared" si="183"/>
        <v>0</v>
      </c>
      <c r="D1261" s="76">
        <f>COUNTIF($H$6:$H1261,$H1261)</f>
        <v>0</v>
      </c>
      <c r="E1261" s="76" t="str">
        <f t="shared" si="184"/>
        <v>0</v>
      </c>
      <c r="F1261" s="2"/>
      <c r="G1261" s="22"/>
      <c r="H1261" s="2"/>
      <c r="I1261" s="3"/>
      <c r="J1261" s="2"/>
      <c r="K1261" s="2"/>
      <c r="L1261" s="4"/>
      <c r="M1261" s="4"/>
      <c r="N1261" s="4"/>
      <c r="O1261" s="2"/>
      <c r="P1261" s="2"/>
      <c r="Q1261" s="4"/>
      <c r="R1261" s="102"/>
      <c r="S1261" s="102"/>
      <c r="T1261" s="3"/>
      <c r="U1261" s="3"/>
      <c r="V1261" s="3"/>
      <c r="W1261" s="3"/>
      <c r="X1261" s="80" t="str">
        <f t="shared" si="179"/>
        <v/>
      </c>
      <c r="Y1261" s="80" t="str">
        <f t="shared" si="180"/>
        <v/>
      </c>
      <c r="Z1261" s="2"/>
      <c r="AA1261" s="77" t="str">
        <f t="shared" si="181"/>
        <v/>
      </c>
      <c r="AB1261" s="77" t="str">
        <f t="shared" si="185"/>
        <v/>
      </c>
      <c r="AC1261" s="77" t="str">
        <f>IFERROR(VLOOKUP(IF($P1261="","",MONTH($I1261)),List!$I:$J,2,0),"")</f>
        <v/>
      </c>
      <c r="AD1261" s="77" t="str">
        <f>IFERROR(VLOOKUP(F1261,List!$D:$E,2,0),"")</f>
        <v/>
      </c>
      <c r="AE1261" s="78">
        <f t="shared" si="177"/>
        <v>0</v>
      </c>
      <c r="AF1261" s="77" t="str">
        <f t="shared" si="182"/>
        <v/>
      </c>
      <c r="AG1261" s="77" t="str">
        <f t="shared" si="178"/>
        <v/>
      </c>
    </row>
    <row r="1262" spans="1:33" s="72" customFormat="1" ht="15.75" x14ac:dyDescent="0.2">
      <c r="A1262" s="67"/>
      <c r="B1262" s="76">
        <f>COUNTIF($F$6:$F1262,$F1262)</f>
        <v>0</v>
      </c>
      <c r="C1262" s="76" t="str">
        <f t="shared" si="183"/>
        <v>0</v>
      </c>
      <c r="D1262" s="76">
        <f>COUNTIF($H$6:$H1262,$H1262)</f>
        <v>0</v>
      </c>
      <c r="E1262" s="76" t="str">
        <f t="shared" si="184"/>
        <v>0</v>
      </c>
      <c r="F1262" s="2"/>
      <c r="G1262" s="22"/>
      <c r="H1262" s="2"/>
      <c r="I1262" s="3"/>
      <c r="J1262" s="2"/>
      <c r="K1262" s="2"/>
      <c r="L1262" s="4"/>
      <c r="M1262" s="4"/>
      <c r="N1262" s="4"/>
      <c r="O1262" s="2"/>
      <c r="P1262" s="2"/>
      <c r="Q1262" s="4"/>
      <c r="R1262" s="102"/>
      <c r="S1262" s="102"/>
      <c r="T1262" s="3"/>
      <c r="U1262" s="3"/>
      <c r="V1262" s="3"/>
      <c r="W1262" s="3"/>
      <c r="X1262" s="80" t="str">
        <f t="shared" si="179"/>
        <v/>
      </c>
      <c r="Y1262" s="80" t="str">
        <f t="shared" si="180"/>
        <v/>
      </c>
      <c r="Z1262" s="2"/>
      <c r="AA1262" s="77" t="str">
        <f t="shared" si="181"/>
        <v/>
      </c>
      <c r="AB1262" s="77" t="str">
        <f t="shared" si="185"/>
        <v/>
      </c>
      <c r="AC1262" s="77" t="str">
        <f>IFERROR(VLOOKUP(IF($P1262="","",MONTH($I1262)),List!$I:$J,2,0),"")</f>
        <v/>
      </c>
      <c r="AD1262" s="77" t="str">
        <f>IFERROR(VLOOKUP(F1262,List!$D:$E,2,0),"")</f>
        <v/>
      </c>
      <c r="AE1262" s="78">
        <f t="shared" si="177"/>
        <v>0</v>
      </c>
      <c r="AF1262" s="77" t="str">
        <f t="shared" si="182"/>
        <v/>
      </c>
      <c r="AG1262" s="77" t="str">
        <f t="shared" si="178"/>
        <v/>
      </c>
    </row>
    <row r="1263" spans="1:33" s="72" customFormat="1" ht="15.75" x14ac:dyDescent="0.2">
      <c r="A1263" s="67"/>
      <c r="B1263" s="76">
        <f>COUNTIF($F$6:$F1263,$F1263)</f>
        <v>0</v>
      </c>
      <c r="C1263" s="76" t="str">
        <f t="shared" si="183"/>
        <v>0</v>
      </c>
      <c r="D1263" s="76">
        <f>COUNTIF($H$6:$H1263,$H1263)</f>
        <v>0</v>
      </c>
      <c r="E1263" s="76" t="str">
        <f t="shared" si="184"/>
        <v>0</v>
      </c>
      <c r="F1263" s="2"/>
      <c r="G1263" s="22"/>
      <c r="H1263" s="2"/>
      <c r="I1263" s="3"/>
      <c r="J1263" s="2"/>
      <c r="K1263" s="2"/>
      <c r="L1263" s="4"/>
      <c r="M1263" s="4"/>
      <c r="N1263" s="4"/>
      <c r="O1263" s="2"/>
      <c r="P1263" s="2"/>
      <c r="Q1263" s="4"/>
      <c r="R1263" s="102"/>
      <c r="S1263" s="102"/>
      <c r="T1263" s="3"/>
      <c r="U1263" s="3"/>
      <c r="V1263" s="3"/>
      <c r="W1263" s="3"/>
      <c r="X1263" s="80" t="str">
        <f t="shared" si="179"/>
        <v/>
      </c>
      <c r="Y1263" s="80" t="str">
        <f t="shared" si="180"/>
        <v/>
      </c>
      <c r="Z1263" s="2"/>
      <c r="AA1263" s="77" t="str">
        <f t="shared" si="181"/>
        <v/>
      </c>
      <c r="AB1263" s="77" t="str">
        <f t="shared" si="185"/>
        <v/>
      </c>
      <c r="AC1263" s="77" t="str">
        <f>IFERROR(VLOOKUP(IF($P1263="","",MONTH($I1263)),List!$I:$J,2,0),"")</f>
        <v/>
      </c>
      <c r="AD1263" s="77" t="str">
        <f>IFERROR(VLOOKUP(F1263,List!$D:$E,2,0),"")</f>
        <v/>
      </c>
      <c r="AE1263" s="78">
        <f t="shared" si="177"/>
        <v>0</v>
      </c>
      <c r="AF1263" s="77" t="str">
        <f t="shared" si="182"/>
        <v/>
      </c>
      <c r="AG1263" s="77" t="str">
        <f t="shared" si="178"/>
        <v/>
      </c>
    </row>
    <row r="1264" spans="1:33" s="72" customFormat="1" ht="15.75" x14ac:dyDescent="0.2">
      <c r="A1264" s="67"/>
      <c r="B1264" s="76">
        <f>COUNTIF($F$6:$F1264,$F1264)</f>
        <v>0</v>
      </c>
      <c r="C1264" s="76" t="str">
        <f t="shared" si="183"/>
        <v>0</v>
      </c>
      <c r="D1264" s="76">
        <f>COUNTIF($H$6:$H1264,$H1264)</f>
        <v>0</v>
      </c>
      <c r="E1264" s="76" t="str">
        <f t="shared" si="184"/>
        <v>0</v>
      </c>
      <c r="F1264" s="2"/>
      <c r="G1264" s="22"/>
      <c r="H1264" s="2"/>
      <c r="I1264" s="3"/>
      <c r="J1264" s="2"/>
      <c r="K1264" s="2"/>
      <c r="L1264" s="4"/>
      <c r="M1264" s="4"/>
      <c r="N1264" s="4"/>
      <c r="O1264" s="2"/>
      <c r="P1264" s="2"/>
      <c r="Q1264" s="4"/>
      <c r="R1264" s="102"/>
      <c r="S1264" s="102"/>
      <c r="T1264" s="3"/>
      <c r="U1264" s="3"/>
      <c r="V1264" s="3"/>
      <c r="W1264" s="3"/>
      <c r="X1264" s="80" t="str">
        <f t="shared" si="179"/>
        <v/>
      </c>
      <c r="Y1264" s="80" t="str">
        <f t="shared" si="180"/>
        <v/>
      </c>
      <c r="Z1264" s="2"/>
      <c r="AA1264" s="77" t="str">
        <f t="shared" si="181"/>
        <v/>
      </c>
      <c r="AB1264" s="77" t="str">
        <f t="shared" si="185"/>
        <v/>
      </c>
      <c r="AC1264" s="77" t="str">
        <f>IFERROR(VLOOKUP(IF($P1264="","",MONTH($I1264)),List!$I:$J,2,0),"")</f>
        <v/>
      </c>
      <c r="AD1264" s="77" t="str">
        <f>IFERROR(VLOOKUP(F1264,List!$D:$E,2,0),"")</f>
        <v/>
      </c>
      <c r="AE1264" s="78">
        <f t="shared" si="177"/>
        <v>0</v>
      </c>
      <c r="AF1264" s="77" t="str">
        <f t="shared" si="182"/>
        <v/>
      </c>
      <c r="AG1264" s="77" t="str">
        <f t="shared" si="178"/>
        <v/>
      </c>
    </row>
    <row r="1265" spans="1:33" s="72" customFormat="1" ht="15.75" x14ac:dyDescent="0.2">
      <c r="A1265" s="67"/>
      <c r="B1265" s="76">
        <f>COUNTIF($F$6:$F1265,$F1265)</f>
        <v>0</v>
      </c>
      <c r="C1265" s="76" t="str">
        <f t="shared" si="183"/>
        <v>0</v>
      </c>
      <c r="D1265" s="76">
        <f>COUNTIF($H$6:$H1265,$H1265)</f>
        <v>0</v>
      </c>
      <c r="E1265" s="76" t="str">
        <f t="shared" si="184"/>
        <v>0</v>
      </c>
      <c r="F1265" s="2"/>
      <c r="G1265" s="22"/>
      <c r="H1265" s="2"/>
      <c r="I1265" s="3"/>
      <c r="J1265" s="2"/>
      <c r="K1265" s="2"/>
      <c r="L1265" s="4"/>
      <c r="M1265" s="4"/>
      <c r="N1265" s="4"/>
      <c r="O1265" s="2"/>
      <c r="P1265" s="2"/>
      <c r="Q1265" s="4"/>
      <c r="R1265" s="102"/>
      <c r="S1265" s="102"/>
      <c r="T1265" s="3"/>
      <c r="U1265" s="3"/>
      <c r="V1265" s="3"/>
      <c r="W1265" s="3"/>
      <c r="X1265" s="80" t="str">
        <f t="shared" si="179"/>
        <v/>
      </c>
      <c r="Y1265" s="80" t="str">
        <f t="shared" si="180"/>
        <v/>
      </c>
      <c r="Z1265" s="2"/>
      <c r="AA1265" s="77" t="str">
        <f t="shared" si="181"/>
        <v/>
      </c>
      <c r="AB1265" s="77" t="str">
        <f t="shared" si="185"/>
        <v/>
      </c>
      <c r="AC1265" s="77" t="str">
        <f>IFERROR(VLOOKUP(IF($P1265="","",MONTH($I1265)),List!$I:$J,2,0),"")</f>
        <v/>
      </c>
      <c r="AD1265" s="77" t="str">
        <f>IFERROR(VLOOKUP(F1265,List!$D:$E,2,0),"")</f>
        <v/>
      </c>
      <c r="AE1265" s="78">
        <f t="shared" si="177"/>
        <v>0</v>
      </c>
      <c r="AF1265" s="77" t="str">
        <f t="shared" si="182"/>
        <v/>
      </c>
      <c r="AG1265" s="77" t="str">
        <f t="shared" si="178"/>
        <v/>
      </c>
    </row>
    <row r="1266" spans="1:33" s="72" customFormat="1" ht="15.75" x14ac:dyDescent="0.2">
      <c r="A1266" s="67"/>
      <c r="B1266" s="76">
        <f>COUNTIF($F$6:$F1266,$F1266)</f>
        <v>0</v>
      </c>
      <c r="C1266" s="76" t="str">
        <f t="shared" si="183"/>
        <v>0</v>
      </c>
      <c r="D1266" s="76">
        <f>COUNTIF($H$6:$H1266,$H1266)</f>
        <v>0</v>
      </c>
      <c r="E1266" s="76" t="str">
        <f t="shared" si="184"/>
        <v>0</v>
      </c>
      <c r="F1266" s="2"/>
      <c r="G1266" s="22"/>
      <c r="H1266" s="2"/>
      <c r="I1266" s="3"/>
      <c r="J1266" s="2"/>
      <c r="K1266" s="2"/>
      <c r="L1266" s="4"/>
      <c r="M1266" s="4"/>
      <c r="N1266" s="4"/>
      <c r="O1266" s="2"/>
      <c r="P1266" s="2"/>
      <c r="Q1266" s="4"/>
      <c r="R1266" s="102"/>
      <c r="S1266" s="102"/>
      <c r="T1266" s="3"/>
      <c r="U1266" s="3"/>
      <c r="V1266" s="3"/>
      <c r="W1266" s="3"/>
      <c r="X1266" s="80" t="str">
        <f t="shared" si="179"/>
        <v/>
      </c>
      <c r="Y1266" s="80" t="str">
        <f t="shared" si="180"/>
        <v/>
      </c>
      <c r="Z1266" s="2"/>
      <c r="AA1266" s="77" t="str">
        <f t="shared" si="181"/>
        <v/>
      </c>
      <c r="AB1266" s="77" t="str">
        <f t="shared" si="185"/>
        <v/>
      </c>
      <c r="AC1266" s="77" t="str">
        <f>IFERROR(VLOOKUP(IF($P1266="","",MONTH($I1266)),List!$I:$J,2,0),"")</f>
        <v/>
      </c>
      <c r="AD1266" s="77" t="str">
        <f>IFERROR(VLOOKUP(F1266,List!$D:$E,2,0),"")</f>
        <v/>
      </c>
      <c r="AE1266" s="78">
        <f t="shared" si="177"/>
        <v>0</v>
      </c>
      <c r="AF1266" s="77" t="str">
        <f t="shared" si="182"/>
        <v/>
      </c>
      <c r="AG1266" s="77" t="str">
        <f t="shared" si="178"/>
        <v/>
      </c>
    </row>
    <row r="1267" spans="1:33" s="72" customFormat="1" ht="15.75" x14ac:dyDescent="0.2">
      <c r="A1267" s="67"/>
      <c r="B1267" s="76">
        <f>COUNTIF($F$6:$F1267,$F1267)</f>
        <v>0</v>
      </c>
      <c r="C1267" s="76" t="str">
        <f t="shared" si="183"/>
        <v>0</v>
      </c>
      <c r="D1267" s="76">
        <f>COUNTIF($H$6:$H1267,$H1267)</f>
        <v>0</v>
      </c>
      <c r="E1267" s="76" t="str">
        <f t="shared" si="184"/>
        <v>0</v>
      </c>
      <c r="F1267" s="2"/>
      <c r="G1267" s="22"/>
      <c r="H1267" s="2"/>
      <c r="I1267" s="3"/>
      <c r="J1267" s="2"/>
      <c r="K1267" s="2"/>
      <c r="L1267" s="4"/>
      <c r="M1267" s="4"/>
      <c r="N1267" s="4"/>
      <c r="O1267" s="2"/>
      <c r="P1267" s="2"/>
      <c r="Q1267" s="4"/>
      <c r="R1267" s="102"/>
      <c r="S1267" s="102"/>
      <c r="T1267" s="3"/>
      <c r="U1267" s="3"/>
      <c r="V1267" s="3"/>
      <c r="W1267" s="3"/>
      <c r="X1267" s="80" t="str">
        <f t="shared" si="179"/>
        <v/>
      </c>
      <c r="Y1267" s="80" t="str">
        <f t="shared" si="180"/>
        <v/>
      </c>
      <c r="Z1267" s="2"/>
      <c r="AA1267" s="77" t="str">
        <f t="shared" si="181"/>
        <v/>
      </c>
      <c r="AB1267" s="77" t="str">
        <f t="shared" si="185"/>
        <v/>
      </c>
      <c r="AC1267" s="77" t="str">
        <f>IFERROR(VLOOKUP(IF($P1267="","",MONTH($I1267)),List!$I:$J,2,0),"")</f>
        <v/>
      </c>
      <c r="AD1267" s="77" t="str">
        <f>IFERROR(VLOOKUP(F1267,List!$D:$E,2,0),"")</f>
        <v/>
      </c>
      <c r="AE1267" s="78">
        <f t="shared" si="177"/>
        <v>0</v>
      </c>
      <c r="AF1267" s="77" t="str">
        <f t="shared" si="182"/>
        <v/>
      </c>
      <c r="AG1267" s="77" t="str">
        <f t="shared" si="178"/>
        <v/>
      </c>
    </row>
    <row r="1268" spans="1:33" s="72" customFormat="1" ht="15.75" x14ac:dyDescent="0.2">
      <c r="A1268" s="67"/>
      <c r="B1268" s="76">
        <f>COUNTIF($F$6:$F1268,$F1268)</f>
        <v>0</v>
      </c>
      <c r="C1268" s="76" t="str">
        <f t="shared" si="183"/>
        <v>0</v>
      </c>
      <c r="D1268" s="76">
        <f>COUNTIF($H$6:$H1268,$H1268)</f>
        <v>0</v>
      </c>
      <c r="E1268" s="76" t="str">
        <f t="shared" si="184"/>
        <v>0</v>
      </c>
      <c r="F1268" s="2"/>
      <c r="G1268" s="22"/>
      <c r="H1268" s="2"/>
      <c r="I1268" s="3"/>
      <c r="J1268" s="2"/>
      <c r="K1268" s="2"/>
      <c r="L1268" s="4"/>
      <c r="M1268" s="4"/>
      <c r="N1268" s="4"/>
      <c r="O1268" s="2"/>
      <c r="P1268" s="2"/>
      <c r="Q1268" s="4"/>
      <c r="R1268" s="102"/>
      <c r="S1268" s="102"/>
      <c r="T1268" s="3"/>
      <c r="U1268" s="3"/>
      <c r="V1268" s="3"/>
      <c r="W1268" s="3"/>
      <c r="X1268" s="80" t="str">
        <f t="shared" si="179"/>
        <v/>
      </c>
      <c r="Y1268" s="80" t="str">
        <f t="shared" si="180"/>
        <v/>
      </c>
      <c r="Z1268" s="2"/>
      <c r="AA1268" s="77" t="str">
        <f t="shared" si="181"/>
        <v/>
      </c>
      <c r="AB1268" s="77" t="str">
        <f t="shared" si="185"/>
        <v/>
      </c>
      <c r="AC1268" s="77" t="str">
        <f>IFERROR(VLOOKUP(IF($P1268="","",MONTH($I1268)),List!$I:$J,2,0),"")</f>
        <v/>
      </c>
      <c r="AD1268" s="77" t="str">
        <f>IFERROR(VLOOKUP(F1268,List!$D:$E,2,0),"")</f>
        <v/>
      </c>
      <c r="AE1268" s="78">
        <f t="shared" si="177"/>
        <v>0</v>
      </c>
      <c r="AF1268" s="77" t="str">
        <f t="shared" si="182"/>
        <v/>
      </c>
      <c r="AG1268" s="77" t="str">
        <f t="shared" si="178"/>
        <v/>
      </c>
    </row>
    <row r="1269" spans="1:33" s="72" customFormat="1" ht="15.75" x14ac:dyDescent="0.2">
      <c r="A1269" s="67"/>
      <c r="B1269" s="76">
        <f>COUNTIF($F$6:$F1269,$F1269)</f>
        <v>0</v>
      </c>
      <c r="C1269" s="76" t="str">
        <f t="shared" si="183"/>
        <v>0</v>
      </c>
      <c r="D1269" s="76">
        <f>COUNTIF($H$6:$H1269,$H1269)</f>
        <v>0</v>
      </c>
      <c r="E1269" s="76" t="str">
        <f t="shared" si="184"/>
        <v>0</v>
      </c>
      <c r="F1269" s="2"/>
      <c r="G1269" s="22"/>
      <c r="H1269" s="2"/>
      <c r="I1269" s="3"/>
      <c r="J1269" s="2"/>
      <c r="K1269" s="2"/>
      <c r="L1269" s="4"/>
      <c r="M1269" s="4"/>
      <c r="N1269" s="4"/>
      <c r="O1269" s="2"/>
      <c r="P1269" s="2"/>
      <c r="Q1269" s="4"/>
      <c r="R1269" s="102"/>
      <c r="S1269" s="102"/>
      <c r="T1269" s="3"/>
      <c r="U1269" s="3"/>
      <c r="V1269" s="3"/>
      <c r="W1269" s="3"/>
      <c r="X1269" s="80" t="str">
        <f t="shared" si="179"/>
        <v/>
      </c>
      <c r="Y1269" s="80" t="str">
        <f t="shared" si="180"/>
        <v/>
      </c>
      <c r="Z1269" s="2"/>
      <c r="AA1269" s="77" t="str">
        <f t="shared" si="181"/>
        <v/>
      </c>
      <c r="AB1269" s="77" t="str">
        <f t="shared" si="185"/>
        <v/>
      </c>
      <c r="AC1269" s="77" t="str">
        <f>IFERROR(VLOOKUP(IF($P1269="","",MONTH($I1269)),List!$I:$J,2,0),"")</f>
        <v/>
      </c>
      <c r="AD1269" s="77" t="str">
        <f>IFERROR(VLOOKUP(F1269,List!$D:$E,2,0),"")</f>
        <v/>
      </c>
      <c r="AE1269" s="78">
        <f t="shared" si="177"/>
        <v>0</v>
      </c>
      <c r="AF1269" s="77" t="str">
        <f t="shared" si="182"/>
        <v/>
      </c>
      <c r="AG1269" s="77" t="str">
        <f t="shared" si="178"/>
        <v/>
      </c>
    </row>
    <row r="1270" spans="1:33" s="72" customFormat="1" ht="15.75" x14ac:dyDescent="0.2">
      <c r="A1270" s="67"/>
      <c r="B1270" s="76">
        <f>COUNTIF($F$6:$F1270,$F1270)</f>
        <v>0</v>
      </c>
      <c r="C1270" s="76" t="str">
        <f t="shared" si="183"/>
        <v>0</v>
      </c>
      <c r="D1270" s="76">
        <f>COUNTIF($H$6:$H1270,$H1270)</f>
        <v>0</v>
      </c>
      <c r="E1270" s="76" t="str">
        <f t="shared" si="184"/>
        <v>0</v>
      </c>
      <c r="F1270" s="2"/>
      <c r="G1270" s="22"/>
      <c r="H1270" s="2"/>
      <c r="I1270" s="3"/>
      <c r="J1270" s="2"/>
      <c r="K1270" s="2"/>
      <c r="L1270" s="4"/>
      <c r="M1270" s="4"/>
      <c r="N1270" s="4"/>
      <c r="O1270" s="2"/>
      <c r="P1270" s="2"/>
      <c r="Q1270" s="4"/>
      <c r="R1270" s="102"/>
      <c r="S1270" s="102"/>
      <c r="T1270" s="3"/>
      <c r="U1270" s="3"/>
      <c r="V1270" s="3"/>
      <c r="W1270" s="3"/>
      <c r="X1270" s="80" t="str">
        <f t="shared" si="179"/>
        <v/>
      </c>
      <c r="Y1270" s="80" t="str">
        <f t="shared" si="180"/>
        <v/>
      </c>
      <c r="Z1270" s="2"/>
      <c r="AA1270" s="77" t="str">
        <f t="shared" si="181"/>
        <v/>
      </c>
      <c r="AB1270" s="77" t="str">
        <f t="shared" si="185"/>
        <v/>
      </c>
      <c r="AC1270" s="77" t="str">
        <f>IFERROR(VLOOKUP(IF($P1270="","",MONTH($I1270)),List!$I:$J,2,0),"")</f>
        <v/>
      </c>
      <c r="AD1270" s="77" t="str">
        <f>IFERROR(VLOOKUP(F1270,List!$D:$E,2,0),"")</f>
        <v/>
      </c>
      <c r="AE1270" s="78">
        <f t="shared" si="177"/>
        <v>0</v>
      </c>
      <c r="AF1270" s="77" t="str">
        <f t="shared" si="182"/>
        <v/>
      </c>
      <c r="AG1270" s="77" t="str">
        <f t="shared" si="178"/>
        <v/>
      </c>
    </row>
    <row r="1271" spans="1:33" s="72" customFormat="1" ht="15.75" x14ac:dyDescent="0.2">
      <c r="A1271" s="67"/>
      <c r="B1271" s="76">
        <f>COUNTIF($F$6:$F1271,$F1271)</f>
        <v>0</v>
      </c>
      <c r="C1271" s="76" t="str">
        <f t="shared" si="183"/>
        <v>0</v>
      </c>
      <c r="D1271" s="76">
        <f>COUNTIF($H$6:$H1271,$H1271)</f>
        <v>0</v>
      </c>
      <c r="E1271" s="76" t="str">
        <f t="shared" si="184"/>
        <v>0</v>
      </c>
      <c r="F1271" s="2"/>
      <c r="G1271" s="22"/>
      <c r="H1271" s="2"/>
      <c r="I1271" s="3"/>
      <c r="J1271" s="2"/>
      <c r="K1271" s="2"/>
      <c r="L1271" s="4"/>
      <c r="M1271" s="4"/>
      <c r="N1271" s="4"/>
      <c r="O1271" s="2"/>
      <c r="P1271" s="2"/>
      <c r="Q1271" s="4"/>
      <c r="R1271" s="102"/>
      <c r="S1271" s="102"/>
      <c r="T1271" s="3"/>
      <c r="U1271" s="3"/>
      <c r="V1271" s="3"/>
      <c r="W1271" s="3"/>
      <c r="X1271" s="80" t="str">
        <f t="shared" si="179"/>
        <v/>
      </c>
      <c r="Y1271" s="80" t="str">
        <f t="shared" si="180"/>
        <v/>
      </c>
      <c r="Z1271" s="2"/>
      <c r="AA1271" s="77" t="str">
        <f t="shared" si="181"/>
        <v/>
      </c>
      <c r="AB1271" s="77" t="str">
        <f t="shared" si="185"/>
        <v/>
      </c>
      <c r="AC1271" s="77" t="str">
        <f>IFERROR(VLOOKUP(IF($P1271="","",MONTH($I1271)),List!$I:$J,2,0),"")</f>
        <v/>
      </c>
      <c r="AD1271" s="77" t="str">
        <f>IFERROR(VLOOKUP(F1271,List!$D:$E,2,0),"")</f>
        <v/>
      </c>
      <c r="AE1271" s="78">
        <f t="shared" si="177"/>
        <v>0</v>
      </c>
      <c r="AF1271" s="77" t="str">
        <f t="shared" si="182"/>
        <v/>
      </c>
      <c r="AG1271" s="77" t="str">
        <f t="shared" si="178"/>
        <v/>
      </c>
    </row>
    <row r="1272" spans="1:33" s="72" customFormat="1" ht="15.75" x14ac:dyDescent="0.2">
      <c r="A1272" s="67"/>
      <c r="B1272" s="76">
        <f>COUNTIF($F$6:$F1272,$F1272)</f>
        <v>0</v>
      </c>
      <c r="C1272" s="76" t="str">
        <f t="shared" si="183"/>
        <v>0</v>
      </c>
      <c r="D1272" s="76">
        <f>COUNTIF($H$6:$H1272,$H1272)</f>
        <v>0</v>
      </c>
      <c r="E1272" s="76" t="str">
        <f t="shared" si="184"/>
        <v>0</v>
      </c>
      <c r="F1272" s="2"/>
      <c r="G1272" s="22"/>
      <c r="H1272" s="2"/>
      <c r="I1272" s="3"/>
      <c r="J1272" s="2"/>
      <c r="K1272" s="2"/>
      <c r="L1272" s="4"/>
      <c r="M1272" s="4"/>
      <c r="N1272" s="4"/>
      <c r="O1272" s="2"/>
      <c r="P1272" s="2"/>
      <c r="Q1272" s="4"/>
      <c r="R1272" s="102"/>
      <c r="S1272" s="102"/>
      <c r="T1272" s="3"/>
      <c r="U1272" s="3"/>
      <c r="V1272" s="3"/>
      <c r="W1272" s="3"/>
      <c r="X1272" s="80" t="str">
        <f t="shared" si="179"/>
        <v/>
      </c>
      <c r="Y1272" s="80" t="str">
        <f t="shared" si="180"/>
        <v/>
      </c>
      <c r="Z1272" s="2"/>
      <c r="AA1272" s="77" t="str">
        <f t="shared" si="181"/>
        <v/>
      </c>
      <c r="AB1272" s="77" t="str">
        <f t="shared" si="185"/>
        <v/>
      </c>
      <c r="AC1272" s="77" t="str">
        <f>IFERROR(VLOOKUP(IF($P1272="","",MONTH($I1272)),List!$I:$J,2,0),"")</f>
        <v/>
      </c>
      <c r="AD1272" s="77" t="str">
        <f>IFERROR(VLOOKUP(F1272,List!$D:$E,2,0),"")</f>
        <v/>
      </c>
      <c r="AE1272" s="78">
        <f t="shared" si="177"/>
        <v>0</v>
      </c>
      <c r="AF1272" s="77" t="str">
        <f t="shared" si="182"/>
        <v/>
      </c>
      <c r="AG1272" s="77" t="str">
        <f t="shared" si="178"/>
        <v/>
      </c>
    </row>
    <row r="1273" spans="1:33" s="72" customFormat="1" ht="15.75" x14ac:dyDescent="0.2">
      <c r="A1273" s="67"/>
      <c r="B1273" s="76">
        <f>COUNTIF($F$6:$F1273,$F1273)</f>
        <v>0</v>
      </c>
      <c r="C1273" s="76" t="str">
        <f t="shared" si="183"/>
        <v>0</v>
      </c>
      <c r="D1273" s="76">
        <f>COUNTIF($H$6:$H1273,$H1273)</f>
        <v>0</v>
      </c>
      <c r="E1273" s="76" t="str">
        <f t="shared" si="184"/>
        <v>0</v>
      </c>
      <c r="F1273" s="2"/>
      <c r="G1273" s="22"/>
      <c r="H1273" s="2"/>
      <c r="I1273" s="3"/>
      <c r="J1273" s="2"/>
      <c r="K1273" s="2"/>
      <c r="L1273" s="4"/>
      <c r="M1273" s="4"/>
      <c r="N1273" s="4"/>
      <c r="O1273" s="2"/>
      <c r="P1273" s="2"/>
      <c r="Q1273" s="4"/>
      <c r="R1273" s="102"/>
      <c r="S1273" s="102"/>
      <c r="T1273" s="3"/>
      <c r="U1273" s="3"/>
      <c r="V1273" s="3"/>
      <c r="W1273" s="3"/>
      <c r="X1273" s="80" t="str">
        <f t="shared" si="179"/>
        <v/>
      </c>
      <c r="Y1273" s="80" t="str">
        <f t="shared" si="180"/>
        <v/>
      </c>
      <c r="Z1273" s="2"/>
      <c r="AA1273" s="77" t="str">
        <f t="shared" si="181"/>
        <v/>
      </c>
      <c r="AB1273" s="77" t="str">
        <f t="shared" si="185"/>
        <v/>
      </c>
      <c r="AC1273" s="77" t="str">
        <f>IFERROR(VLOOKUP(IF($P1273="","",MONTH($I1273)),List!$I:$J,2,0),"")</f>
        <v/>
      </c>
      <c r="AD1273" s="77" t="str">
        <f>IFERROR(VLOOKUP(F1273,List!$D:$E,2,0),"")</f>
        <v/>
      </c>
      <c r="AE1273" s="78">
        <f t="shared" si="177"/>
        <v>0</v>
      </c>
      <c r="AF1273" s="77" t="str">
        <f t="shared" si="182"/>
        <v/>
      </c>
      <c r="AG1273" s="77" t="str">
        <f t="shared" si="178"/>
        <v/>
      </c>
    </row>
    <row r="1274" spans="1:33" s="72" customFormat="1" ht="15.75" x14ac:dyDescent="0.2">
      <c r="A1274" s="67"/>
      <c r="B1274" s="76">
        <f>COUNTIF($F$6:$F1274,$F1274)</f>
        <v>0</v>
      </c>
      <c r="C1274" s="76" t="str">
        <f t="shared" si="183"/>
        <v>0</v>
      </c>
      <c r="D1274" s="76">
        <f>COUNTIF($H$6:$H1274,$H1274)</f>
        <v>0</v>
      </c>
      <c r="E1274" s="76" t="str">
        <f t="shared" si="184"/>
        <v>0</v>
      </c>
      <c r="F1274" s="2"/>
      <c r="G1274" s="22"/>
      <c r="H1274" s="2"/>
      <c r="I1274" s="3"/>
      <c r="J1274" s="2"/>
      <c r="K1274" s="2"/>
      <c r="L1274" s="4"/>
      <c r="M1274" s="4"/>
      <c r="N1274" s="4"/>
      <c r="O1274" s="2"/>
      <c r="P1274" s="2"/>
      <c r="Q1274" s="4"/>
      <c r="R1274" s="102"/>
      <c r="S1274" s="102"/>
      <c r="T1274" s="3"/>
      <c r="U1274" s="3"/>
      <c r="V1274" s="3"/>
      <c r="W1274" s="3"/>
      <c r="X1274" s="80" t="str">
        <f t="shared" si="179"/>
        <v/>
      </c>
      <c r="Y1274" s="80" t="str">
        <f t="shared" si="180"/>
        <v/>
      </c>
      <c r="Z1274" s="2"/>
      <c r="AA1274" s="77" t="str">
        <f t="shared" si="181"/>
        <v/>
      </c>
      <c r="AB1274" s="77" t="str">
        <f t="shared" si="185"/>
        <v/>
      </c>
      <c r="AC1274" s="77" t="str">
        <f>IFERROR(VLOOKUP(IF($P1274="","",MONTH($I1274)),List!$I:$J,2,0),"")</f>
        <v/>
      </c>
      <c r="AD1274" s="77" t="str">
        <f>IFERROR(VLOOKUP(F1274,List!$D:$E,2,0),"")</f>
        <v/>
      </c>
      <c r="AE1274" s="78">
        <f t="shared" si="177"/>
        <v>0</v>
      </c>
      <c r="AF1274" s="77" t="str">
        <f t="shared" si="182"/>
        <v/>
      </c>
      <c r="AG1274" s="77" t="str">
        <f t="shared" si="178"/>
        <v/>
      </c>
    </row>
    <row r="1275" spans="1:33" s="72" customFormat="1" ht="15.75" x14ac:dyDescent="0.2">
      <c r="A1275" s="67"/>
      <c r="B1275" s="76">
        <f>COUNTIF($F$6:$F1275,$F1275)</f>
        <v>0</v>
      </c>
      <c r="C1275" s="76" t="str">
        <f t="shared" si="183"/>
        <v>0</v>
      </c>
      <c r="D1275" s="76">
        <f>COUNTIF($H$6:$H1275,$H1275)</f>
        <v>0</v>
      </c>
      <c r="E1275" s="76" t="str">
        <f t="shared" si="184"/>
        <v>0</v>
      </c>
      <c r="F1275" s="2"/>
      <c r="G1275" s="22"/>
      <c r="H1275" s="2"/>
      <c r="I1275" s="3"/>
      <c r="J1275" s="2"/>
      <c r="K1275" s="2"/>
      <c r="L1275" s="4"/>
      <c r="M1275" s="4"/>
      <c r="N1275" s="4"/>
      <c r="O1275" s="2"/>
      <c r="P1275" s="2"/>
      <c r="Q1275" s="4"/>
      <c r="R1275" s="102"/>
      <c r="S1275" s="102"/>
      <c r="T1275" s="3"/>
      <c r="U1275" s="3"/>
      <c r="V1275" s="3"/>
      <c r="W1275" s="3"/>
      <c r="X1275" s="80" t="str">
        <f t="shared" si="179"/>
        <v/>
      </c>
      <c r="Y1275" s="80" t="str">
        <f t="shared" si="180"/>
        <v/>
      </c>
      <c r="Z1275" s="2"/>
      <c r="AA1275" s="77" t="str">
        <f t="shared" si="181"/>
        <v/>
      </c>
      <c r="AB1275" s="77" t="str">
        <f t="shared" si="185"/>
        <v/>
      </c>
      <c r="AC1275" s="77" t="str">
        <f>IFERROR(VLOOKUP(IF($P1275="","",MONTH($I1275)),List!$I:$J,2,0),"")</f>
        <v/>
      </c>
      <c r="AD1275" s="77" t="str">
        <f>IFERROR(VLOOKUP(F1275,List!$D:$E,2,0),"")</f>
        <v/>
      </c>
      <c r="AE1275" s="78">
        <f t="shared" si="177"/>
        <v>0</v>
      </c>
      <c r="AF1275" s="77" t="str">
        <f t="shared" si="182"/>
        <v/>
      </c>
      <c r="AG1275" s="77" t="str">
        <f t="shared" si="178"/>
        <v/>
      </c>
    </row>
    <row r="1276" spans="1:33" s="72" customFormat="1" ht="15.75" x14ac:dyDescent="0.2">
      <c r="A1276" s="67"/>
      <c r="B1276" s="76">
        <f>COUNTIF($F$6:$F1276,$F1276)</f>
        <v>0</v>
      </c>
      <c r="C1276" s="76" t="str">
        <f t="shared" si="183"/>
        <v>0</v>
      </c>
      <c r="D1276" s="76">
        <f>COUNTIF($H$6:$H1276,$H1276)</f>
        <v>0</v>
      </c>
      <c r="E1276" s="76" t="str">
        <f t="shared" si="184"/>
        <v>0</v>
      </c>
      <c r="F1276" s="2"/>
      <c r="G1276" s="22"/>
      <c r="H1276" s="2"/>
      <c r="I1276" s="3"/>
      <c r="J1276" s="2"/>
      <c r="K1276" s="2"/>
      <c r="L1276" s="4"/>
      <c r="M1276" s="4"/>
      <c r="N1276" s="4"/>
      <c r="O1276" s="2"/>
      <c r="P1276" s="2"/>
      <c r="Q1276" s="4"/>
      <c r="R1276" s="102"/>
      <c r="S1276" s="102"/>
      <c r="T1276" s="3"/>
      <c r="U1276" s="3"/>
      <c r="V1276" s="3"/>
      <c r="W1276" s="3"/>
      <c r="X1276" s="80" t="str">
        <f t="shared" si="179"/>
        <v/>
      </c>
      <c r="Y1276" s="80" t="str">
        <f t="shared" si="180"/>
        <v/>
      </c>
      <c r="Z1276" s="2"/>
      <c r="AA1276" s="77" t="str">
        <f t="shared" si="181"/>
        <v/>
      </c>
      <c r="AB1276" s="77" t="str">
        <f t="shared" si="185"/>
        <v/>
      </c>
      <c r="AC1276" s="77" t="str">
        <f>IFERROR(VLOOKUP(IF($P1276="","",MONTH($I1276)),List!$I:$J,2,0),"")</f>
        <v/>
      </c>
      <c r="AD1276" s="77" t="str">
        <f>IFERROR(VLOOKUP(F1276,List!$D:$E,2,0),"")</f>
        <v/>
      </c>
      <c r="AE1276" s="78">
        <f t="shared" si="177"/>
        <v>0</v>
      </c>
      <c r="AF1276" s="77" t="str">
        <f t="shared" si="182"/>
        <v/>
      </c>
      <c r="AG1276" s="77" t="str">
        <f t="shared" si="178"/>
        <v/>
      </c>
    </row>
    <row r="1277" spans="1:33" s="72" customFormat="1" ht="15.75" x14ac:dyDescent="0.2">
      <c r="A1277" s="67"/>
      <c r="B1277" s="76">
        <f>COUNTIF($F$6:$F1277,$F1277)</f>
        <v>0</v>
      </c>
      <c r="C1277" s="76" t="str">
        <f t="shared" si="183"/>
        <v>0</v>
      </c>
      <c r="D1277" s="76">
        <f>COUNTIF($H$6:$H1277,$H1277)</f>
        <v>0</v>
      </c>
      <c r="E1277" s="76" t="str">
        <f t="shared" si="184"/>
        <v>0</v>
      </c>
      <c r="F1277" s="2"/>
      <c r="G1277" s="22"/>
      <c r="H1277" s="2"/>
      <c r="I1277" s="3"/>
      <c r="J1277" s="2"/>
      <c r="K1277" s="2"/>
      <c r="L1277" s="4"/>
      <c r="M1277" s="4"/>
      <c r="N1277" s="4"/>
      <c r="O1277" s="2"/>
      <c r="P1277" s="2"/>
      <c r="Q1277" s="4"/>
      <c r="R1277" s="102"/>
      <c r="S1277" s="102"/>
      <c r="T1277" s="3"/>
      <c r="U1277" s="3"/>
      <c r="V1277" s="3"/>
      <c r="W1277" s="3"/>
      <c r="X1277" s="80" t="str">
        <f t="shared" si="179"/>
        <v/>
      </c>
      <c r="Y1277" s="80" t="str">
        <f t="shared" si="180"/>
        <v/>
      </c>
      <c r="Z1277" s="2"/>
      <c r="AA1277" s="77" t="str">
        <f t="shared" si="181"/>
        <v/>
      </c>
      <c r="AB1277" s="77" t="str">
        <f t="shared" si="185"/>
        <v/>
      </c>
      <c r="AC1277" s="77" t="str">
        <f>IFERROR(VLOOKUP(IF($P1277="","",MONTH($I1277)),List!$I:$J,2,0),"")</f>
        <v/>
      </c>
      <c r="AD1277" s="77" t="str">
        <f>IFERROR(VLOOKUP(F1277,List!$D:$E,2,0),"")</f>
        <v/>
      </c>
      <c r="AE1277" s="78">
        <f t="shared" si="177"/>
        <v>0</v>
      </c>
      <c r="AF1277" s="77" t="str">
        <f t="shared" si="182"/>
        <v/>
      </c>
      <c r="AG1277" s="77" t="str">
        <f t="shared" si="178"/>
        <v/>
      </c>
    </row>
    <row r="1278" spans="1:33" s="72" customFormat="1" ht="15.75" x14ac:dyDescent="0.2">
      <c r="A1278" s="67"/>
      <c r="B1278" s="76">
        <f>COUNTIF($F$6:$F1278,$F1278)</f>
        <v>0</v>
      </c>
      <c r="C1278" s="76" t="str">
        <f t="shared" si="183"/>
        <v>0</v>
      </c>
      <c r="D1278" s="76">
        <f>COUNTIF($H$6:$H1278,$H1278)</f>
        <v>0</v>
      </c>
      <c r="E1278" s="76" t="str">
        <f t="shared" si="184"/>
        <v>0</v>
      </c>
      <c r="F1278" s="2"/>
      <c r="G1278" s="22"/>
      <c r="H1278" s="2"/>
      <c r="I1278" s="3"/>
      <c r="J1278" s="2"/>
      <c r="K1278" s="2"/>
      <c r="L1278" s="4"/>
      <c r="M1278" s="4"/>
      <c r="N1278" s="4"/>
      <c r="O1278" s="2"/>
      <c r="P1278" s="2"/>
      <c r="Q1278" s="4"/>
      <c r="R1278" s="102"/>
      <c r="S1278" s="102"/>
      <c r="T1278" s="3"/>
      <c r="U1278" s="3"/>
      <c r="V1278" s="3"/>
      <c r="W1278" s="3"/>
      <c r="X1278" s="80" t="str">
        <f t="shared" si="179"/>
        <v/>
      </c>
      <c r="Y1278" s="80" t="str">
        <f t="shared" si="180"/>
        <v/>
      </c>
      <c r="Z1278" s="2"/>
      <c r="AA1278" s="77" t="str">
        <f t="shared" si="181"/>
        <v/>
      </c>
      <c r="AB1278" s="77" t="str">
        <f t="shared" si="185"/>
        <v/>
      </c>
      <c r="AC1278" s="77" t="str">
        <f>IFERROR(VLOOKUP(IF($P1278="","",MONTH($I1278)),List!$I:$J,2,0),"")</f>
        <v/>
      </c>
      <c r="AD1278" s="77" t="str">
        <f>IFERROR(VLOOKUP(F1278,List!$D:$E,2,0),"")</f>
        <v/>
      </c>
      <c r="AE1278" s="78">
        <f t="shared" ref="AE1278:AE1341" si="186">IF($AA1278="Close",IF(COUNTA($T1278:$V1278)=1,1,IF(COUNTA($T1278:$V1278)=2,0.5,0%)),0)</f>
        <v>0</v>
      </c>
      <c r="AF1278" s="77" t="str">
        <f t="shared" si="182"/>
        <v/>
      </c>
      <c r="AG1278" s="77" t="str">
        <f t="shared" ref="AG1278:AG1341" si="187">IF(W1278="","",IF(AA1278="Close",IF(COUNTA($T1278:$V1278)=1,"Open (Progress)",IF(COUNTA($T1278:$V1278)=2,"Reschedule 1x",IF(COUNTA($T1278:$V1278)=3,"Reschedule 2x","")))))</f>
        <v/>
      </c>
    </row>
    <row r="1279" spans="1:33" s="72" customFormat="1" ht="15.75" x14ac:dyDescent="0.2">
      <c r="A1279" s="67"/>
      <c r="B1279" s="76">
        <f>COUNTIF($F$6:$F1279,$F1279)</f>
        <v>0</v>
      </c>
      <c r="C1279" s="76" t="str">
        <f t="shared" si="183"/>
        <v>0</v>
      </c>
      <c r="D1279" s="76">
        <f>COUNTIF($H$6:$H1279,$H1279)</f>
        <v>0</v>
      </c>
      <c r="E1279" s="76" t="str">
        <f t="shared" si="184"/>
        <v>0</v>
      </c>
      <c r="F1279" s="2"/>
      <c r="G1279" s="22"/>
      <c r="H1279" s="2"/>
      <c r="I1279" s="3"/>
      <c r="J1279" s="2"/>
      <c r="K1279" s="2"/>
      <c r="L1279" s="4"/>
      <c r="M1279" s="4"/>
      <c r="N1279" s="4"/>
      <c r="O1279" s="2"/>
      <c r="P1279" s="2"/>
      <c r="Q1279" s="4"/>
      <c r="R1279" s="102"/>
      <c r="S1279" s="102"/>
      <c r="T1279" s="3"/>
      <c r="U1279" s="3"/>
      <c r="V1279" s="3"/>
      <c r="W1279" s="3"/>
      <c r="X1279" s="80" t="str">
        <f t="shared" si="179"/>
        <v/>
      </c>
      <c r="Y1279" s="80" t="str">
        <f t="shared" si="180"/>
        <v/>
      </c>
      <c r="Z1279" s="2"/>
      <c r="AA1279" s="77" t="str">
        <f t="shared" si="181"/>
        <v/>
      </c>
      <c r="AB1279" s="77" t="str">
        <f t="shared" si="185"/>
        <v/>
      </c>
      <c r="AC1279" s="77" t="str">
        <f>IFERROR(VLOOKUP(IF($P1279="","",MONTH($I1279)),List!$I:$J,2,0),"")</f>
        <v/>
      </c>
      <c r="AD1279" s="77" t="str">
        <f>IFERROR(VLOOKUP(F1279,List!$D:$E,2,0),"")</f>
        <v/>
      </c>
      <c r="AE1279" s="78">
        <f t="shared" si="186"/>
        <v>0</v>
      </c>
      <c r="AF1279" s="77" t="str">
        <f t="shared" si="182"/>
        <v/>
      </c>
      <c r="AG1279" s="77" t="str">
        <f t="shared" si="187"/>
        <v/>
      </c>
    </row>
    <row r="1280" spans="1:33" s="72" customFormat="1" ht="15.75" x14ac:dyDescent="0.2">
      <c r="A1280" s="67"/>
      <c r="B1280" s="76">
        <f>COUNTIF($F$6:$F1280,$F1280)</f>
        <v>0</v>
      </c>
      <c r="C1280" s="76" t="str">
        <f t="shared" si="183"/>
        <v>0</v>
      </c>
      <c r="D1280" s="76">
        <f>COUNTIF($H$6:$H1280,$H1280)</f>
        <v>0</v>
      </c>
      <c r="E1280" s="76" t="str">
        <f t="shared" si="184"/>
        <v>0</v>
      </c>
      <c r="F1280" s="2"/>
      <c r="G1280" s="22"/>
      <c r="H1280" s="2"/>
      <c r="I1280" s="3"/>
      <c r="J1280" s="2"/>
      <c r="K1280" s="2"/>
      <c r="L1280" s="4"/>
      <c r="M1280" s="4"/>
      <c r="N1280" s="4"/>
      <c r="O1280" s="2"/>
      <c r="P1280" s="2"/>
      <c r="Q1280" s="4"/>
      <c r="R1280" s="102"/>
      <c r="S1280" s="102"/>
      <c r="T1280" s="3"/>
      <c r="U1280" s="3"/>
      <c r="V1280" s="3"/>
      <c r="W1280" s="3"/>
      <c r="X1280" s="80" t="str">
        <f t="shared" si="179"/>
        <v/>
      </c>
      <c r="Y1280" s="80" t="str">
        <f t="shared" si="180"/>
        <v/>
      </c>
      <c r="Z1280" s="2"/>
      <c r="AA1280" s="77" t="str">
        <f t="shared" si="181"/>
        <v/>
      </c>
      <c r="AB1280" s="77" t="str">
        <f t="shared" si="185"/>
        <v/>
      </c>
      <c r="AC1280" s="77" t="str">
        <f>IFERROR(VLOOKUP(IF($P1280="","",MONTH($I1280)),List!$I:$J,2,0),"")</f>
        <v/>
      </c>
      <c r="AD1280" s="77" t="str">
        <f>IFERROR(VLOOKUP(F1280,List!$D:$E,2,0),"")</f>
        <v/>
      </c>
      <c r="AE1280" s="78">
        <f t="shared" si="186"/>
        <v>0</v>
      </c>
      <c r="AF1280" s="77" t="str">
        <f t="shared" si="182"/>
        <v/>
      </c>
      <c r="AG1280" s="77" t="str">
        <f t="shared" si="187"/>
        <v/>
      </c>
    </row>
    <row r="1281" spans="1:33" s="72" customFormat="1" ht="15.75" x14ac:dyDescent="0.2">
      <c r="A1281" s="67"/>
      <c r="B1281" s="76">
        <f>COUNTIF($F$6:$F1281,$F1281)</f>
        <v>0</v>
      </c>
      <c r="C1281" s="76" t="str">
        <f t="shared" si="183"/>
        <v>0</v>
      </c>
      <c r="D1281" s="76">
        <f>COUNTIF($H$6:$H1281,$H1281)</f>
        <v>0</v>
      </c>
      <c r="E1281" s="76" t="str">
        <f t="shared" si="184"/>
        <v>0</v>
      </c>
      <c r="F1281" s="2"/>
      <c r="G1281" s="22"/>
      <c r="H1281" s="2"/>
      <c r="I1281" s="3"/>
      <c r="J1281" s="2"/>
      <c r="K1281" s="2"/>
      <c r="L1281" s="4"/>
      <c r="M1281" s="4"/>
      <c r="N1281" s="4"/>
      <c r="O1281" s="2"/>
      <c r="P1281" s="2"/>
      <c r="Q1281" s="4"/>
      <c r="R1281" s="102"/>
      <c r="S1281" s="102"/>
      <c r="T1281" s="3"/>
      <c r="U1281" s="3"/>
      <c r="V1281" s="3"/>
      <c r="W1281" s="3"/>
      <c r="X1281" s="80" t="str">
        <f t="shared" si="179"/>
        <v/>
      </c>
      <c r="Y1281" s="80" t="str">
        <f t="shared" si="180"/>
        <v/>
      </c>
      <c r="Z1281" s="2"/>
      <c r="AA1281" s="77" t="str">
        <f t="shared" si="181"/>
        <v/>
      </c>
      <c r="AB1281" s="77" t="str">
        <f t="shared" si="185"/>
        <v/>
      </c>
      <c r="AC1281" s="77" t="str">
        <f>IFERROR(VLOOKUP(IF($P1281="","",MONTH($I1281)),List!$I:$J,2,0),"")</f>
        <v/>
      </c>
      <c r="AD1281" s="77" t="str">
        <f>IFERROR(VLOOKUP(F1281,List!$D:$E,2,0),"")</f>
        <v/>
      </c>
      <c r="AE1281" s="78">
        <f t="shared" si="186"/>
        <v>0</v>
      </c>
      <c r="AF1281" s="77" t="str">
        <f t="shared" si="182"/>
        <v/>
      </c>
      <c r="AG1281" s="77" t="str">
        <f t="shared" si="187"/>
        <v/>
      </c>
    </row>
    <row r="1282" spans="1:33" s="72" customFormat="1" ht="15.75" x14ac:dyDescent="0.2">
      <c r="A1282" s="67"/>
      <c r="B1282" s="76">
        <f>COUNTIF($F$6:$F1282,$F1282)</f>
        <v>0</v>
      </c>
      <c r="C1282" s="76" t="str">
        <f t="shared" si="183"/>
        <v>0</v>
      </c>
      <c r="D1282" s="76">
        <f>COUNTIF($H$6:$H1282,$H1282)</f>
        <v>0</v>
      </c>
      <c r="E1282" s="76" t="str">
        <f t="shared" si="184"/>
        <v>0</v>
      </c>
      <c r="F1282" s="2"/>
      <c r="G1282" s="22"/>
      <c r="H1282" s="2"/>
      <c r="I1282" s="3"/>
      <c r="J1282" s="2"/>
      <c r="K1282" s="2"/>
      <c r="L1282" s="4"/>
      <c r="M1282" s="4"/>
      <c r="N1282" s="4"/>
      <c r="O1282" s="2"/>
      <c r="P1282" s="2"/>
      <c r="Q1282" s="4"/>
      <c r="R1282" s="102"/>
      <c r="S1282" s="102"/>
      <c r="T1282" s="3"/>
      <c r="U1282" s="3"/>
      <c r="V1282" s="3"/>
      <c r="W1282" s="3"/>
      <c r="X1282" s="80" t="str">
        <f t="shared" si="179"/>
        <v/>
      </c>
      <c r="Y1282" s="80" t="str">
        <f t="shared" si="180"/>
        <v/>
      </c>
      <c r="Z1282" s="2"/>
      <c r="AA1282" s="77" t="str">
        <f t="shared" si="181"/>
        <v/>
      </c>
      <c r="AB1282" s="77" t="str">
        <f t="shared" si="185"/>
        <v/>
      </c>
      <c r="AC1282" s="77" t="str">
        <f>IFERROR(VLOOKUP(IF($P1282="","",MONTH($I1282)),List!$I:$J,2,0),"")</f>
        <v/>
      </c>
      <c r="AD1282" s="77" t="str">
        <f>IFERROR(VLOOKUP(F1282,List!$D:$E,2,0),"")</f>
        <v/>
      </c>
      <c r="AE1282" s="78">
        <f t="shared" si="186"/>
        <v>0</v>
      </c>
      <c r="AF1282" s="77" t="str">
        <f t="shared" si="182"/>
        <v/>
      </c>
      <c r="AG1282" s="77" t="str">
        <f t="shared" si="187"/>
        <v/>
      </c>
    </row>
    <row r="1283" spans="1:33" s="72" customFormat="1" ht="15.75" x14ac:dyDescent="0.2">
      <c r="A1283" s="67"/>
      <c r="B1283" s="76">
        <f>COUNTIF($F$6:$F1283,$F1283)</f>
        <v>0</v>
      </c>
      <c r="C1283" s="76" t="str">
        <f t="shared" si="183"/>
        <v>0</v>
      </c>
      <c r="D1283" s="76">
        <f>COUNTIF($H$6:$H1283,$H1283)</f>
        <v>0</v>
      </c>
      <c r="E1283" s="76" t="str">
        <f t="shared" si="184"/>
        <v>0</v>
      </c>
      <c r="F1283" s="2"/>
      <c r="G1283" s="22"/>
      <c r="H1283" s="2"/>
      <c r="I1283" s="3"/>
      <c r="J1283" s="2"/>
      <c r="K1283" s="2"/>
      <c r="L1283" s="4"/>
      <c r="M1283" s="4"/>
      <c r="N1283" s="4"/>
      <c r="O1283" s="2"/>
      <c r="P1283" s="2"/>
      <c r="Q1283" s="4"/>
      <c r="R1283" s="102"/>
      <c r="S1283" s="102"/>
      <c r="T1283" s="3"/>
      <c r="U1283" s="3"/>
      <c r="V1283" s="3"/>
      <c r="W1283" s="3"/>
      <c r="X1283" s="80" t="str">
        <f t="shared" si="179"/>
        <v/>
      </c>
      <c r="Y1283" s="80" t="str">
        <f t="shared" si="180"/>
        <v/>
      </c>
      <c r="Z1283" s="2"/>
      <c r="AA1283" s="77" t="str">
        <f t="shared" si="181"/>
        <v/>
      </c>
      <c r="AB1283" s="77" t="str">
        <f t="shared" si="185"/>
        <v/>
      </c>
      <c r="AC1283" s="77" t="str">
        <f>IFERROR(VLOOKUP(IF($P1283="","",MONTH($I1283)),List!$I:$J,2,0),"")</f>
        <v/>
      </c>
      <c r="AD1283" s="77" t="str">
        <f>IFERROR(VLOOKUP(F1283,List!$D:$E,2,0),"")</f>
        <v/>
      </c>
      <c r="AE1283" s="78">
        <f t="shared" si="186"/>
        <v>0</v>
      </c>
      <c r="AF1283" s="77" t="str">
        <f t="shared" si="182"/>
        <v/>
      </c>
      <c r="AG1283" s="77" t="str">
        <f t="shared" si="187"/>
        <v/>
      </c>
    </row>
    <row r="1284" spans="1:33" s="72" customFormat="1" ht="15.75" x14ac:dyDescent="0.2">
      <c r="A1284" s="67"/>
      <c r="B1284" s="76">
        <f>COUNTIF($F$6:$F1284,$F1284)</f>
        <v>0</v>
      </c>
      <c r="C1284" s="76" t="str">
        <f t="shared" si="183"/>
        <v>0</v>
      </c>
      <c r="D1284" s="76">
        <f>COUNTIF($H$6:$H1284,$H1284)</f>
        <v>0</v>
      </c>
      <c r="E1284" s="76" t="str">
        <f t="shared" si="184"/>
        <v>0</v>
      </c>
      <c r="F1284" s="2"/>
      <c r="G1284" s="22"/>
      <c r="H1284" s="2"/>
      <c r="I1284" s="3"/>
      <c r="J1284" s="2"/>
      <c r="K1284" s="2"/>
      <c r="L1284" s="4"/>
      <c r="M1284" s="4"/>
      <c r="N1284" s="4"/>
      <c r="O1284" s="2"/>
      <c r="P1284" s="2"/>
      <c r="Q1284" s="4"/>
      <c r="R1284" s="102"/>
      <c r="S1284" s="102"/>
      <c r="T1284" s="3"/>
      <c r="U1284" s="3"/>
      <c r="V1284" s="3"/>
      <c r="W1284" s="3"/>
      <c r="X1284" s="80" t="str">
        <f t="shared" si="179"/>
        <v/>
      </c>
      <c r="Y1284" s="80" t="str">
        <f t="shared" si="180"/>
        <v/>
      </c>
      <c r="Z1284" s="2"/>
      <c r="AA1284" s="77" t="str">
        <f t="shared" si="181"/>
        <v/>
      </c>
      <c r="AB1284" s="77" t="str">
        <f t="shared" si="185"/>
        <v/>
      </c>
      <c r="AC1284" s="77" t="str">
        <f>IFERROR(VLOOKUP(IF($P1284="","",MONTH($I1284)),List!$I:$J,2,0),"")</f>
        <v/>
      </c>
      <c r="AD1284" s="77" t="str">
        <f>IFERROR(VLOOKUP(F1284,List!$D:$E,2,0),"")</f>
        <v/>
      </c>
      <c r="AE1284" s="78">
        <f t="shared" si="186"/>
        <v>0</v>
      </c>
      <c r="AF1284" s="77" t="str">
        <f t="shared" si="182"/>
        <v/>
      </c>
      <c r="AG1284" s="77" t="str">
        <f t="shared" si="187"/>
        <v/>
      </c>
    </row>
    <row r="1285" spans="1:33" s="72" customFormat="1" ht="15.75" x14ac:dyDescent="0.2">
      <c r="A1285" s="67"/>
      <c r="B1285" s="76">
        <f>COUNTIF($F$6:$F1285,$F1285)</f>
        <v>0</v>
      </c>
      <c r="C1285" s="76" t="str">
        <f t="shared" si="183"/>
        <v>0</v>
      </c>
      <c r="D1285" s="76">
        <f>COUNTIF($H$6:$H1285,$H1285)</f>
        <v>0</v>
      </c>
      <c r="E1285" s="76" t="str">
        <f t="shared" si="184"/>
        <v>0</v>
      </c>
      <c r="F1285" s="2"/>
      <c r="G1285" s="22"/>
      <c r="H1285" s="2"/>
      <c r="I1285" s="3"/>
      <c r="J1285" s="2"/>
      <c r="K1285" s="2"/>
      <c r="L1285" s="4"/>
      <c r="M1285" s="4"/>
      <c r="N1285" s="4"/>
      <c r="O1285" s="2"/>
      <c r="P1285" s="2"/>
      <c r="Q1285" s="4"/>
      <c r="R1285" s="102"/>
      <c r="S1285" s="102"/>
      <c r="T1285" s="3"/>
      <c r="U1285" s="3"/>
      <c r="V1285" s="3"/>
      <c r="W1285" s="3"/>
      <c r="X1285" s="80" t="str">
        <f t="shared" si="179"/>
        <v/>
      </c>
      <c r="Y1285" s="80" t="str">
        <f t="shared" si="180"/>
        <v/>
      </c>
      <c r="Z1285" s="2"/>
      <c r="AA1285" s="77" t="str">
        <f t="shared" si="181"/>
        <v/>
      </c>
      <c r="AB1285" s="77" t="str">
        <f t="shared" si="185"/>
        <v/>
      </c>
      <c r="AC1285" s="77" t="str">
        <f>IFERROR(VLOOKUP(IF($P1285="","",MONTH($I1285)),List!$I:$J,2,0),"")</f>
        <v/>
      </c>
      <c r="AD1285" s="77" t="str">
        <f>IFERROR(VLOOKUP(F1285,List!$D:$E,2,0),"")</f>
        <v/>
      </c>
      <c r="AE1285" s="78">
        <f t="shared" si="186"/>
        <v>0</v>
      </c>
      <c r="AF1285" s="77" t="str">
        <f t="shared" si="182"/>
        <v/>
      </c>
      <c r="AG1285" s="77" t="str">
        <f t="shared" si="187"/>
        <v/>
      </c>
    </row>
    <row r="1286" spans="1:33" s="72" customFormat="1" ht="15.75" x14ac:dyDescent="0.2">
      <c r="A1286" s="67"/>
      <c r="B1286" s="76">
        <f>COUNTIF($F$6:$F1286,$F1286)</f>
        <v>0</v>
      </c>
      <c r="C1286" s="76" t="str">
        <f t="shared" si="183"/>
        <v>0</v>
      </c>
      <c r="D1286" s="76">
        <f>COUNTIF($H$6:$H1286,$H1286)</f>
        <v>0</v>
      </c>
      <c r="E1286" s="76" t="str">
        <f t="shared" si="184"/>
        <v>0</v>
      </c>
      <c r="F1286" s="2"/>
      <c r="G1286" s="22"/>
      <c r="H1286" s="2"/>
      <c r="I1286" s="3"/>
      <c r="J1286" s="2"/>
      <c r="K1286" s="2"/>
      <c r="L1286" s="4"/>
      <c r="M1286" s="4"/>
      <c r="N1286" s="4"/>
      <c r="O1286" s="2"/>
      <c r="P1286" s="2"/>
      <c r="Q1286" s="4"/>
      <c r="R1286" s="102"/>
      <c r="S1286" s="102"/>
      <c r="T1286" s="3"/>
      <c r="U1286" s="3"/>
      <c r="V1286" s="3"/>
      <c r="W1286" s="3"/>
      <c r="X1286" s="80" t="str">
        <f t="shared" ref="X1286:X1349" si="188">IF(W1286="","",IF(W1286&gt;0,"a",""))</f>
        <v/>
      </c>
      <c r="Y1286" s="80" t="str">
        <f t="shared" ref="Y1286:Y1349" si="189">IF(P1286="","",IF(W1286&gt;0,"","a"))</f>
        <v/>
      </c>
      <c r="Z1286" s="2"/>
      <c r="AA1286" s="77" t="str">
        <f t="shared" ref="AA1286:AA1349" si="190">IF($P1286="","",IF(COUNT($T1286:$W1286)=0,"Belum Ada Tanggal Target",IF(W1286&gt;0,"Close",IF(COUNTA($T1286:$V1286)=1,"Open (Progress)",IF(COUNTA($T1286:$V1286)=2,"Reschedule 1x",IF(COUNTA($T1286:$V1286)=3,"Reschedule 2x"))))))</f>
        <v/>
      </c>
      <c r="AB1286" s="77" t="str">
        <f t="shared" si="185"/>
        <v/>
      </c>
      <c r="AC1286" s="77" t="str">
        <f>IFERROR(VLOOKUP(IF($P1286="","",MONTH($I1286)),List!$I:$J,2,0),"")</f>
        <v/>
      </c>
      <c r="AD1286" s="77" t="str">
        <f>IFERROR(VLOOKUP(F1286,List!$D:$E,2,0),"")</f>
        <v/>
      </c>
      <c r="AE1286" s="78">
        <f t="shared" si="186"/>
        <v>0</v>
      </c>
      <c r="AF1286" s="77" t="str">
        <f t="shared" si="182"/>
        <v/>
      </c>
      <c r="AG1286" s="77" t="str">
        <f t="shared" si="187"/>
        <v/>
      </c>
    </row>
    <row r="1287" spans="1:33" s="72" customFormat="1" ht="15.75" x14ac:dyDescent="0.2">
      <c r="A1287" s="67"/>
      <c r="B1287" s="76">
        <f>COUNTIF($F$6:$F1287,$F1287)</f>
        <v>0</v>
      </c>
      <c r="C1287" s="76" t="str">
        <f t="shared" si="183"/>
        <v>0</v>
      </c>
      <c r="D1287" s="76">
        <f>COUNTIF($H$6:$H1287,$H1287)</f>
        <v>0</v>
      </c>
      <c r="E1287" s="76" t="str">
        <f t="shared" si="184"/>
        <v>0</v>
      </c>
      <c r="F1287" s="2"/>
      <c r="G1287" s="22"/>
      <c r="H1287" s="2"/>
      <c r="I1287" s="3"/>
      <c r="J1287" s="2"/>
      <c r="K1287" s="2"/>
      <c r="L1287" s="4"/>
      <c r="M1287" s="4"/>
      <c r="N1287" s="4"/>
      <c r="O1287" s="2"/>
      <c r="P1287" s="2"/>
      <c r="Q1287" s="4"/>
      <c r="R1287" s="102"/>
      <c r="S1287" s="102"/>
      <c r="T1287" s="3"/>
      <c r="U1287" s="3"/>
      <c r="V1287" s="3"/>
      <c r="W1287" s="3"/>
      <c r="X1287" s="80" t="str">
        <f t="shared" si="188"/>
        <v/>
      </c>
      <c r="Y1287" s="80" t="str">
        <f t="shared" si="189"/>
        <v/>
      </c>
      <c r="Z1287" s="2"/>
      <c r="AA1287" s="77" t="str">
        <f t="shared" si="190"/>
        <v/>
      </c>
      <c r="AB1287" s="77" t="str">
        <f t="shared" si="185"/>
        <v/>
      </c>
      <c r="AC1287" s="77" t="str">
        <f>IFERROR(VLOOKUP(IF($P1287="","",MONTH($I1287)),List!$I:$J,2,0),"")</f>
        <v/>
      </c>
      <c r="AD1287" s="77" t="str">
        <f>IFERROR(VLOOKUP(F1287,List!$D:$E,2,0),"")</f>
        <v/>
      </c>
      <c r="AE1287" s="78">
        <f t="shared" si="186"/>
        <v>0</v>
      </c>
      <c r="AF1287" s="77" t="str">
        <f t="shared" si="182"/>
        <v/>
      </c>
      <c r="AG1287" s="77" t="str">
        <f t="shared" si="187"/>
        <v/>
      </c>
    </row>
    <row r="1288" spans="1:33" s="72" customFormat="1" ht="15.75" x14ac:dyDescent="0.2">
      <c r="A1288" s="67"/>
      <c r="B1288" s="76">
        <f>COUNTIF($F$6:$F1288,$F1288)</f>
        <v>0</v>
      </c>
      <c r="C1288" s="76" t="str">
        <f t="shared" si="183"/>
        <v>0</v>
      </c>
      <c r="D1288" s="76">
        <f>COUNTIF($H$6:$H1288,$H1288)</f>
        <v>0</v>
      </c>
      <c r="E1288" s="76" t="str">
        <f t="shared" si="184"/>
        <v>0</v>
      </c>
      <c r="F1288" s="2"/>
      <c r="G1288" s="22"/>
      <c r="H1288" s="2"/>
      <c r="I1288" s="3"/>
      <c r="J1288" s="2"/>
      <c r="K1288" s="2"/>
      <c r="L1288" s="4"/>
      <c r="M1288" s="4"/>
      <c r="N1288" s="4"/>
      <c r="O1288" s="2"/>
      <c r="P1288" s="2"/>
      <c r="Q1288" s="4"/>
      <c r="R1288" s="102"/>
      <c r="S1288" s="102"/>
      <c r="T1288" s="3"/>
      <c r="U1288" s="3"/>
      <c r="V1288" s="3"/>
      <c r="W1288" s="3"/>
      <c r="X1288" s="80" t="str">
        <f t="shared" si="188"/>
        <v/>
      </c>
      <c r="Y1288" s="80" t="str">
        <f t="shared" si="189"/>
        <v/>
      </c>
      <c r="Z1288" s="2"/>
      <c r="AA1288" s="77" t="str">
        <f t="shared" si="190"/>
        <v/>
      </c>
      <c r="AB1288" s="77" t="str">
        <f t="shared" si="185"/>
        <v/>
      </c>
      <c r="AC1288" s="77" t="str">
        <f>IFERROR(VLOOKUP(IF($P1288="","",MONTH($I1288)),List!$I:$J,2,0),"")</f>
        <v/>
      </c>
      <c r="AD1288" s="77" t="str">
        <f>IFERROR(VLOOKUP(F1288,List!$D:$E,2,0),"")</f>
        <v/>
      </c>
      <c r="AE1288" s="78">
        <f t="shared" si="186"/>
        <v>0</v>
      </c>
      <c r="AF1288" s="77" t="str">
        <f t="shared" si="182"/>
        <v/>
      </c>
      <c r="AG1288" s="77" t="str">
        <f t="shared" si="187"/>
        <v/>
      </c>
    </row>
    <row r="1289" spans="1:33" s="72" customFormat="1" ht="15.75" x14ac:dyDescent="0.2">
      <c r="A1289" s="67"/>
      <c r="B1289" s="76">
        <f>COUNTIF($F$6:$F1289,$F1289)</f>
        <v>0</v>
      </c>
      <c r="C1289" s="76" t="str">
        <f t="shared" si="183"/>
        <v>0</v>
      </c>
      <c r="D1289" s="76">
        <f>COUNTIF($H$6:$H1289,$H1289)</f>
        <v>0</v>
      </c>
      <c r="E1289" s="76" t="str">
        <f t="shared" si="184"/>
        <v>0</v>
      </c>
      <c r="F1289" s="2"/>
      <c r="G1289" s="22"/>
      <c r="H1289" s="2"/>
      <c r="I1289" s="3"/>
      <c r="J1289" s="2"/>
      <c r="K1289" s="2"/>
      <c r="L1289" s="4"/>
      <c r="M1289" s="4"/>
      <c r="N1289" s="4"/>
      <c r="O1289" s="2"/>
      <c r="P1289" s="2"/>
      <c r="Q1289" s="4"/>
      <c r="R1289" s="102"/>
      <c r="S1289" s="102"/>
      <c r="T1289" s="3"/>
      <c r="U1289" s="3"/>
      <c r="V1289" s="3"/>
      <c r="W1289" s="3"/>
      <c r="X1289" s="80" t="str">
        <f t="shared" si="188"/>
        <v/>
      </c>
      <c r="Y1289" s="80" t="str">
        <f t="shared" si="189"/>
        <v/>
      </c>
      <c r="Z1289" s="2"/>
      <c r="AA1289" s="77" t="str">
        <f t="shared" si="190"/>
        <v/>
      </c>
      <c r="AB1289" s="77" t="str">
        <f t="shared" si="185"/>
        <v/>
      </c>
      <c r="AC1289" s="77" t="str">
        <f>IFERROR(VLOOKUP(IF($P1289="","",MONTH($I1289)),List!$I:$J,2,0),"")</f>
        <v/>
      </c>
      <c r="AD1289" s="77" t="str">
        <f>IFERROR(VLOOKUP(F1289,List!$D:$E,2,0),"")</f>
        <v/>
      </c>
      <c r="AE1289" s="78">
        <f t="shared" si="186"/>
        <v>0</v>
      </c>
      <c r="AF1289" s="77" t="str">
        <f t="shared" si="182"/>
        <v/>
      </c>
      <c r="AG1289" s="77" t="str">
        <f t="shared" si="187"/>
        <v/>
      </c>
    </row>
    <row r="1290" spans="1:33" s="72" customFormat="1" ht="15.75" x14ac:dyDescent="0.2">
      <c r="A1290" s="67"/>
      <c r="B1290" s="76">
        <f>COUNTIF($F$6:$F1290,$F1290)</f>
        <v>0</v>
      </c>
      <c r="C1290" s="76" t="str">
        <f t="shared" si="183"/>
        <v>0</v>
      </c>
      <c r="D1290" s="76">
        <f>COUNTIF($H$6:$H1290,$H1290)</f>
        <v>0</v>
      </c>
      <c r="E1290" s="76" t="str">
        <f t="shared" si="184"/>
        <v>0</v>
      </c>
      <c r="F1290" s="2"/>
      <c r="G1290" s="22"/>
      <c r="H1290" s="2"/>
      <c r="I1290" s="3"/>
      <c r="J1290" s="2"/>
      <c r="K1290" s="2"/>
      <c r="L1290" s="4"/>
      <c r="M1290" s="4"/>
      <c r="N1290" s="4"/>
      <c r="O1290" s="2"/>
      <c r="P1290" s="2"/>
      <c r="Q1290" s="4"/>
      <c r="R1290" s="102"/>
      <c r="S1290" s="102"/>
      <c r="T1290" s="3"/>
      <c r="U1290" s="3"/>
      <c r="V1290" s="3"/>
      <c r="W1290" s="3"/>
      <c r="X1290" s="80" t="str">
        <f t="shared" si="188"/>
        <v/>
      </c>
      <c r="Y1290" s="80" t="str">
        <f t="shared" si="189"/>
        <v/>
      </c>
      <c r="Z1290" s="2"/>
      <c r="AA1290" s="77" t="str">
        <f t="shared" si="190"/>
        <v/>
      </c>
      <c r="AB1290" s="77" t="str">
        <f t="shared" si="185"/>
        <v/>
      </c>
      <c r="AC1290" s="77" t="str">
        <f>IFERROR(VLOOKUP(IF($P1290="","",MONTH($I1290)),List!$I:$J,2,0),"")</f>
        <v/>
      </c>
      <c r="AD1290" s="77" t="str">
        <f>IFERROR(VLOOKUP(F1290,List!$D:$E,2,0),"")</f>
        <v/>
      </c>
      <c r="AE1290" s="78">
        <f t="shared" si="186"/>
        <v>0</v>
      </c>
      <c r="AF1290" s="77" t="str">
        <f t="shared" si="182"/>
        <v/>
      </c>
      <c r="AG1290" s="77" t="str">
        <f t="shared" si="187"/>
        <v/>
      </c>
    </row>
    <row r="1291" spans="1:33" s="72" customFormat="1" ht="15.75" x14ac:dyDescent="0.2">
      <c r="A1291" s="67"/>
      <c r="B1291" s="76">
        <f>COUNTIF($F$6:$F1291,$F1291)</f>
        <v>0</v>
      </c>
      <c r="C1291" s="76" t="str">
        <f t="shared" si="183"/>
        <v>0</v>
      </c>
      <c r="D1291" s="76">
        <f>COUNTIF($H$6:$H1291,$H1291)</f>
        <v>0</v>
      </c>
      <c r="E1291" s="76" t="str">
        <f t="shared" si="184"/>
        <v>0</v>
      </c>
      <c r="F1291" s="2"/>
      <c r="G1291" s="22"/>
      <c r="H1291" s="2"/>
      <c r="I1291" s="3"/>
      <c r="J1291" s="2"/>
      <c r="K1291" s="2"/>
      <c r="L1291" s="4"/>
      <c r="M1291" s="4"/>
      <c r="N1291" s="4"/>
      <c r="O1291" s="2"/>
      <c r="P1291" s="2"/>
      <c r="Q1291" s="4"/>
      <c r="R1291" s="102"/>
      <c r="S1291" s="102"/>
      <c r="T1291" s="3"/>
      <c r="U1291" s="3"/>
      <c r="V1291" s="3"/>
      <c r="W1291" s="3"/>
      <c r="X1291" s="80" t="str">
        <f t="shared" si="188"/>
        <v/>
      </c>
      <c r="Y1291" s="80" t="str">
        <f t="shared" si="189"/>
        <v/>
      </c>
      <c r="Z1291" s="2"/>
      <c r="AA1291" s="77" t="str">
        <f t="shared" si="190"/>
        <v/>
      </c>
      <c r="AB1291" s="77" t="str">
        <f t="shared" si="185"/>
        <v/>
      </c>
      <c r="AC1291" s="77" t="str">
        <f>IFERROR(VLOOKUP(IF($P1291="","",MONTH($I1291)),List!$I:$J,2,0),"")</f>
        <v/>
      </c>
      <c r="AD1291" s="77" t="str">
        <f>IFERROR(VLOOKUP(F1291,List!$D:$E,2,0),"")</f>
        <v/>
      </c>
      <c r="AE1291" s="78">
        <f t="shared" si="186"/>
        <v>0</v>
      </c>
      <c r="AF1291" s="77" t="str">
        <f t="shared" si="182"/>
        <v/>
      </c>
      <c r="AG1291" s="77" t="str">
        <f t="shared" si="187"/>
        <v/>
      </c>
    </row>
    <row r="1292" spans="1:33" s="72" customFormat="1" ht="15.75" x14ac:dyDescent="0.2">
      <c r="A1292" s="67"/>
      <c r="B1292" s="76">
        <f>COUNTIF($F$6:$F1292,$F1292)</f>
        <v>0</v>
      </c>
      <c r="C1292" s="76" t="str">
        <f t="shared" si="183"/>
        <v>0</v>
      </c>
      <c r="D1292" s="76">
        <f>COUNTIF($H$6:$H1292,$H1292)</f>
        <v>0</v>
      </c>
      <c r="E1292" s="76" t="str">
        <f t="shared" si="184"/>
        <v>0</v>
      </c>
      <c r="F1292" s="2"/>
      <c r="G1292" s="22"/>
      <c r="H1292" s="2"/>
      <c r="I1292" s="3"/>
      <c r="J1292" s="2"/>
      <c r="K1292" s="2"/>
      <c r="L1292" s="4"/>
      <c r="M1292" s="4"/>
      <c r="N1292" s="4"/>
      <c r="O1292" s="2"/>
      <c r="P1292" s="2"/>
      <c r="Q1292" s="4"/>
      <c r="R1292" s="102"/>
      <c r="S1292" s="102"/>
      <c r="T1292" s="3"/>
      <c r="U1292" s="3"/>
      <c r="V1292" s="3"/>
      <c r="W1292" s="3"/>
      <c r="X1292" s="80" t="str">
        <f t="shared" si="188"/>
        <v/>
      </c>
      <c r="Y1292" s="80" t="str">
        <f t="shared" si="189"/>
        <v/>
      </c>
      <c r="Z1292" s="2"/>
      <c r="AA1292" s="77" t="str">
        <f t="shared" si="190"/>
        <v/>
      </c>
      <c r="AB1292" s="77" t="str">
        <f t="shared" si="185"/>
        <v/>
      </c>
      <c r="AC1292" s="77" t="str">
        <f>IFERROR(VLOOKUP(IF($P1292="","",MONTH($I1292)),List!$I:$J,2,0),"")</f>
        <v/>
      </c>
      <c r="AD1292" s="77" t="str">
        <f>IFERROR(VLOOKUP(F1292,List!$D:$E,2,0),"")</f>
        <v/>
      </c>
      <c r="AE1292" s="78">
        <f t="shared" si="186"/>
        <v>0</v>
      </c>
      <c r="AF1292" s="77" t="str">
        <f t="shared" si="182"/>
        <v/>
      </c>
      <c r="AG1292" s="77" t="str">
        <f t="shared" si="187"/>
        <v/>
      </c>
    </row>
    <row r="1293" spans="1:33" s="72" customFormat="1" ht="15.75" x14ac:dyDescent="0.2">
      <c r="A1293" s="67"/>
      <c r="B1293" s="76">
        <f>COUNTIF($F$6:$F1293,$F1293)</f>
        <v>0</v>
      </c>
      <c r="C1293" s="76" t="str">
        <f t="shared" si="183"/>
        <v>0</v>
      </c>
      <c r="D1293" s="76">
        <f>COUNTIF($H$6:$H1293,$H1293)</f>
        <v>0</v>
      </c>
      <c r="E1293" s="76" t="str">
        <f t="shared" si="184"/>
        <v>0</v>
      </c>
      <c r="F1293" s="2"/>
      <c r="G1293" s="22"/>
      <c r="H1293" s="2"/>
      <c r="I1293" s="3"/>
      <c r="J1293" s="2"/>
      <c r="K1293" s="2"/>
      <c r="L1293" s="4"/>
      <c r="M1293" s="4"/>
      <c r="N1293" s="4"/>
      <c r="O1293" s="2"/>
      <c r="P1293" s="2"/>
      <c r="Q1293" s="4"/>
      <c r="R1293" s="102"/>
      <c r="S1293" s="102"/>
      <c r="T1293" s="3"/>
      <c r="U1293" s="3"/>
      <c r="V1293" s="3"/>
      <c r="W1293" s="3"/>
      <c r="X1293" s="80" t="str">
        <f t="shared" si="188"/>
        <v/>
      </c>
      <c r="Y1293" s="80" t="str">
        <f t="shared" si="189"/>
        <v/>
      </c>
      <c r="Z1293" s="2"/>
      <c r="AA1293" s="77" t="str">
        <f t="shared" si="190"/>
        <v/>
      </c>
      <c r="AB1293" s="77" t="str">
        <f t="shared" si="185"/>
        <v/>
      </c>
      <c r="AC1293" s="77" t="str">
        <f>IFERROR(VLOOKUP(IF($P1293="","",MONTH($I1293)),List!$I:$J,2,0),"")</f>
        <v/>
      </c>
      <c r="AD1293" s="77" t="str">
        <f>IFERROR(VLOOKUP(F1293,List!$D:$E,2,0),"")</f>
        <v/>
      </c>
      <c r="AE1293" s="78">
        <f t="shared" si="186"/>
        <v>0</v>
      </c>
      <c r="AF1293" s="77" t="str">
        <f t="shared" si="182"/>
        <v/>
      </c>
      <c r="AG1293" s="77" t="str">
        <f t="shared" si="187"/>
        <v/>
      </c>
    </row>
    <row r="1294" spans="1:33" s="72" customFormat="1" ht="15.75" x14ac:dyDescent="0.2">
      <c r="A1294" s="67"/>
      <c r="B1294" s="76">
        <f>COUNTIF($F$6:$F1294,$F1294)</f>
        <v>0</v>
      </c>
      <c r="C1294" s="76" t="str">
        <f t="shared" si="183"/>
        <v>0</v>
      </c>
      <c r="D1294" s="76">
        <f>COUNTIF($H$6:$H1294,$H1294)</f>
        <v>0</v>
      </c>
      <c r="E1294" s="76" t="str">
        <f t="shared" si="184"/>
        <v>0</v>
      </c>
      <c r="F1294" s="2"/>
      <c r="G1294" s="22"/>
      <c r="H1294" s="2"/>
      <c r="I1294" s="3"/>
      <c r="J1294" s="2"/>
      <c r="K1294" s="2"/>
      <c r="L1294" s="4"/>
      <c r="M1294" s="4"/>
      <c r="N1294" s="4"/>
      <c r="O1294" s="2"/>
      <c r="P1294" s="2"/>
      <c r="Q1294" s="4"/>
      <c r="R1294" s="102"/>
      <c r="S1294" s="102"/>
      <c r="T1294" s="3"/>
      <c r="U1294" s="3"/>
      <c r="V1294" s="3"/>
      <c r="W1294" s="3"/>
      <c r="X1294" s="80" t="str">
        <f t="shared" si="188"/>
        <v/>
      </c>
      <c r="Y1294" s="80" t="str">
        <f t="shared" si="189"/>
        <v/>
      </c>
      <c r="Z1294" s="2"/>
      <c r="AA1294" s="77" t="str">
        <f t="shared" si="190"/>
        <v/>
      </c>
      <c r="AB1294" s="77" t="str">
        <f t="shared" si="185"/>
        <v/>
      </c>
      <c r="AC1294" s="77" t="str">
        <f>IFERROR(VLOOKUP(IF($P1294="","",MONTH($I1294)),List!$I:$J,2,0),"")</f>
        <v/>
      </c>
      <c r="AD1294" s="77" t="str">
        <f>IFERROR(VLOOKUP(F1294,List!$D:$E,2,0),"")</f>
        <v/>
      </c>
      <c r="AE1294" s="78">
        <f t="shared" si="186"/>
        <v>0</v>
      </c>
      <c r="AF1294" s="77" t="str">
        <f t="shared" si="182"/>
        <v/>
      </c>
      <c r="AG1294" s="77" t="str">
        <f t="shared" si="187"/>
        <v/>
      </c>
    </row>
    <row r="1295" spans="1:33" s="72" customFormat="1" ht="15.75" x14ac:dyDescent="0.2">
      <c r="A1295" s="67"/>
      <c r="B1295" s="76">
        <f>COUNTIF($F$6:$F1295,$F1295)</f>
        <v>0</v>
      </c>
      <c r="C1295" s="76" t="str">
        <f t="shared" si="183"/>
        <v>0</v>
      </c>
      <c r="D1295" s="76">
        <f>COUNTIF($H$6:$H1295,$H1295)</f>
        <v>0</v>
      </c>
      <c r="E1295" s="76" t="str">
        <f t="shared" si="184"/>
        <v>0</v>
      </c>
      <c r="F1295" s="2"/>
      <c r="G1295" s="22"/>
      <c r="H1295" s="2"/>
      <c r="I1295" s="3"/>
      <c r="J1295" s="2"/>
      <c r="K1295" s="2"/>
      <c r="L1295" s="4"/>
      <c r="M1295" s="4"/>
      <c r="N1295" s="4"/>
      <c r="O1295" s="2"/>
      <c r="P1295" s="2"/>
      <c r="Q1295" s="4"/>
      <c r="R1295" s="102"/>
      <c r="S1295" s="102"/>
      <c r="T1295" s="3"/>
      <c r="U1295" s="3"/>
      <c r="V1295" s="3"/>
      <c r="W1295" s="3"/>
      <c r="X1295" s="80" t="str">
        <f t="shared" si="188"/>
        <v/>
      </c>
      <c r="Y1295" s="80" t="str">
        <f t="shared" si="189"/>
        <v/>
      </c>
      <c r="Z1295" s="2"/>
      <c r="AA1295" s="77" t="str">
        <f t="shared" si="190"/>
        <v/>
      </c>
      <c r="AB1295" s="77" t="str">
        <f t="shared" si="185"/>
        <v/>
      </c>
      <c r="AC1295" s="77" t="str">
        <f>IFERROR(VLOOKUP(IF($P1295="","",MONTH($I1295)),List!$I:$J,2,0),"")</f>
        <v/>
      </c>
      <c r="AD1295" s="77" t="str">
        <f>IFERROR(VLOOKUP(F1295,List!$D:$E,2,0),"")</f>
        <v/>
      </c>
      <c r="AE1295" s="78">
        <f t="shared" si="186"/>
        <v>0</v>
      </c>
      <c r="AF1295" s="77" t="str">
        <f t="shared" si="182"/>
        <v/>
      </c>
      <c r="AG1295" s="77" t="str">
        <f t="shared" si="187"/>
        <v/>
      </c>
    </row>
    <row r="1296" spans="1:33" s="72" customFormat="1" ht="15.75" x14ac:dyDescent="0.2">
      <c r="A1296" s="67"/>
      <c r="B1296" s="76">
        <f>COUNTIF($F$6:$F1296,$F1296)</f>
        <v>0</v>
      </c>
      <c r="C1296" s="76" t="str">
        <f t="shared" si="183"/>
        <v>0</v>
      </c>
      <c r="D1296" s="76">
        <f>COUNTIF($H$6:$H1296,$H1296)</f>
        <v>0</v>
      </c>
      <c r="E1296" s="76" t="str">
        <f t="shared" si="184"/>
        <v>0</v>
      </c>
      <c r="F1296" s="2"/>
      <c r="G1296" s="22"/>
      <c r="H1296" s="2"/>
      <c r="I1296" s="3"/>
      <c r="J1296" s="2"/>
      <c r="K1296" s="2"/>
      <c r="L1296" s="4"/>
      <c r="M1296" s="4"/>
      <c r="N1296" s="4"/>
      <c r="O1296" s="2"/>
      <c r="P1296" s="2"/>
      <c r="Q1296" s="4"/>
      <c r="R1296" s="102"/>
      <c r="S1296" s="102"/>
      <c r="T1296" s="3"/>
      <c r="U1296" s="3"/>
      <c r="V1296" s="3"/>
      <c r="W1296" s="3"/>
      <c r="X1296" s="80" t="str">
        <f t="shared" si="188"/>
        <v/>
      </c>
      <c r="Y1296" s="80" t="str">
        <f t="shared" si="189"/>
        <v/>
      </c>
      <c r="Z1296" s="2"/>
      <c r="AA1296" s="77" t="str">
        <f t="shared" si="190"/>
        <v/>
      </c>
      <c r="AB1296" s="77" t="str">
        <f t="shared" si="185"/>
        <v/>
      </c>
      <c r="AC1296" s="77" t="str">
        <f>IFERROR(VLOOKUP(IF($P1296="","",MONTH($I1296)),List!$I:$J,2,0),"")</f>
        <v/>
      </c>
      <c r="AD1296" s="77" t="str">
        <f>IFERROR(VLOOKUP(F1296,List!$D:$E,2,0),"")</f>
        <v/>
      </c>
      <c r="AE1296" s="78">
        <f t="shared" si="186"/>
        <v>0</v>
      </c>
      <c r="AF1296" s="77" t="str">
        <f t="shared" si="182"/>
        <v/>
      </c>
      <c r="AG1296" s="77" t="str">
        <f t="shared" si="187"/>
        <v/>
      </c>
    </row>
    <row r="1297" spans="1:33" s="72" customFormat="1" ht="15.75" x14ac:dyDescent="0.2">
      <c r="A1297" s="67"/>
      <c r="B1297" s="76">
        <f>COUNTIF($F$6:$F1297,$F1297)</f>
        <v>0</v>
      </c>
      <c r="C1297" s="76" t="str">
        <f t="shared" si="183"/>
        <v>0</v>
      </c>
      <c r="D1297" s="76">
        <f>COUNTIF($H$6:$H1297,$H1297)</f>
        <v>0</v>
      </c>
      <c r="E1297" s="76" t="str">
        <f t="shared" si="184"/>
        <v>0</v>
      </c>
      <c r="F1297" s="2"/>
      <c r="G1297" s="22"/>
      <c r="H1297" s="2"/>
      <c r="I1297" s="3"/>
      <c r="J1297" s="2"/>
      <c r="K1297" s="2"/>
      <c r="L1297" s="4"/>
      <c r="M1297" s="4"/>
      <c r="N1297" s="4"/>
      <c r="O1297" s="2"/>
      <c r="P1297" s="2"/>
      <c r="Q1297" s="4"/>
      <c r="R1297" s="102"/>
      <c r="S1297" s="102"/>
      <c r="T1297" s="3"/>
      <c r="U1297" s="3"/>
      <c r="V1297" s="3"/>
      <c r="W1297" s="3"/>
      <c r="X1297" s="80" t="str">
        <f t="shared" si="188"/>
        <v/>
      </c>
      <c r="Y1297" s="80" t="str">
        <f t="shared" si="189"/>
        <v/>
      </c>
      <c r="Z1297" s="2"/>
      <c r="AA1297" s="77" t="str">
        <f t="shared" si="190"/>
        <v/>
      </c>
      <c r="AB1297" s="77" t="str">
        <f t="shared" si="185"/>
        <v/>
      </c>
      <c r="AC1297" s="77" t="str">
        <f>IFERROR(VLOOKUP(IF($P1297="","",MONTH($I1297)),List!$I:$J,2,0),"")</f>
        <v/>
      </c>
      <c r="AD1297" s="77" t="str">
        <f>IFERROR(VLOOKUP(F1297,List!$D:$E,2,0),"")</f>
        <v/>
      </c>
      <c r="AE1297" s="78">
        <f t="shared" si="186"/>
        <v>0</v>
      </c>
      <c r="AF1297" s="77" t="str">
        <f t="shared" si="182"/>
        <v/>
      </c>
      <c r="AG1297" s="77" t="str">
        <f t="shared" si="187"/>
        <v/>
      </c>
    </row>
    <row r="1298" spans="1:33" s="72" customFormat="1" ht="15.75" x14ac:dyDescent="0.2">
      <c r="A1298" s="67"/>
      <c r="B1298" s="76">
        <f>COUNTIF($F$6:$F1298,$F1298)</f>
        <v>0</v>
      </c>
      <c r="C1298" s="76" t="str">
        <f t="shared" si="183"/>
        <v>0</v>
      </c>
      <c r="D1298" s="76">
        <f>COUNTIF($H$6:$H1298,$H1298)</f>
        <v>0</v>
      </c>
      <c r="E1298" s="76" t="str">
        <f t="shared" si="184"/>
        <v>0</v>
      </c>
      <c r="F1298" s="2"/>
      <c r="G1298" s="22"/>
      <c r="H1298" s="2"/>
      <c r="I1298" s="3"/>
      <c r="J1298" s="2"/>
      <c r="K1298" s="2"/>
      <c r="L1298" s="4"/>
      <c r="M1298" s="4"/>
      <c r="N1298" s="4"/>
      <c r="O1298" s="2"/>
      <c r="P1298" s="2"/>
      <c r="Q1298" s="4"/>
      <c r="R1298" s="102"/>
      <c r="S1298" s="102"/>
      <c r="T1298" s="3"/>
      <c r="U1298" s="3"/>
      <c r="V1298" s="3"/>
      <c r="W1298" s="3"/>
      <c r="X1298" s="80" t="str">
        <f t="shared" si="188"/>
        <v/>
      </c>
      <c r="Y1298" s="80" t="str">
        <f t="shared" si="189"/>
        <v/>
      </c>
      <c r="Z1298" s="2"/>
      <c r="AA1298" s="77" t="str">
        <f t="shared" si="190"/>
        <v/>
      </c>
      <c r="AB1298" s="77" t="str">
        <f t="shared" si="185"/>
        <v/>
      </c>
      <c r="AC1298" s="77" t="str">
        <f>IFERROR(VLOOKUP(IF($P1298="","",MONTH($I1298)),List!$I:$J,2,0),"")</f>
        <v/>
      </c>
      <c r="AD1298" s="77" t="str">
        <f>IFERROR(VLOOKUP(F1298,List!$D:$E,2,0),"")</f>
        <v/>
      </c>
      <c r="AE1298" s="78">
        <f t="shared" si="186"/>
        <v>0</v>
      </c>
      <c r="AF1298" s="77" t="str">
        <f t="shared" si="182"/>
        <v/>
      </c>
      <c r="AG1298" s="77" t="str">
        <f t="shared" si="187"/>
        <v/>
      </c>
    </row>
    <row r="1299" spans="1:33" s="72" customFormat="1" ht="15.75" x14ac:dyDescent="0.2">
      <c r="A1299" s="67"/>
      <c r="B1299" s="76">
        <f>COUNTIF($F$6:$F1299,$F1299)</f>
        <v>0</v>
      </c>
      <c r="C1299" s="76" t="str">
        <f t="shared" si="183"/>
        <v>0</v>
      </c>
      <c r="D1299" s="76">
        <f>COUNTIF($H$6:$H1299,$H1299)</f>
        <v>0</v>
      </c>
      <c r="E1299" s="76" t="str">
        <f t="shared" si="184"/>
        <v>0</v>
      </c>
      <c r="F1299" s="2"/>
      <c r="G1299" s="22"/>
      <c r="H1299" s="2"/>
      <c r="I1299" s="3"/>
      <c r="J1299" s="2"/>
      <c r="K1299" s="2"/>
      <c r="L1299" s="4"/>
      <c r="M1299" s="4"/>
      <c r="N1299" s="4"/>
      <c r="O1299" s="2"/>
      <c r="P1299" s="2"/>
      <c r="Q1299" s="4"/>
      <c r="R1299" s="102"/>
      <c r="S1299" s="102"/>
      <c r="T1299" s="3"/>
      <c r="U1299" s="3"/>
      <c r="V1299" s="3"/>
      <c r="W1299" s="3"/>
      <c r="X1299" s="80" t="str">
        <f t="shared" si="188"/>
        <v/>
      </c>
      <c r="Y1299" s="80" t="str">
        <f t="shared" si="189"/>
        <v/>
      </c>
      <c r="Z1299" s="2"/>
      <c r="AA1299" s="77" t="str">
        <f t="shared" si="190"/>
        <v/>
      </c>
      <c r="AB1299" s="77" t="str">
        <f t="shared" si="185"/>
        <v/>
      </c>
      <c r="AC1299" s="77" t="str">
        <f>IFERROR(VLOOKUP(IF($P1299="","",MONTH($I1299)),List!$I:$J,2,0),"")</f>
        <v/>
      </c>
      <c r="AD1299" s="77" t="str">
        <f>IFERROR(VLOOKUP(F1299,List!$D:$E,2,0),"")</f>
        <v/>
      </c>
      <c r="AE1299" s="78">
        <f t="shared" si="186"/>
        <v>0</v>
      </c>
      <c r="AF1299" s="77" t="str">
        <f t="shared" si="182"/>
        <v/>
      </c>
      <c r="AG1299" s="77" t="str">
        <f t="shared" si="187"/>
        <v/>
      </c>
    </row>
    <row r="1300" spans="1:33" s="72" customFormat="1" ht="15.75" x14ac:dyDescent="0.2">
      <c r="A1300" s="67"/>
      <c r="B1300" s="76">
        <f>COUNTIF($F$6:$F1300,$F1300)</f>
        <v>0</v>
      </c>
      <c r="C1300" s="76" t="str">
        <f t="shared" si="183"/>
        <v>0</v>
      </c>
      <c r="D1300" s="76">
        <f>COUNTIF($H$6:$H1300,$H1300)</f>
        <v>0</v>
      </c>
      <c r="E1300" s="76" t="str">
        <f t="shared" si="184"/>
        <v>0</v>
      </c>
      <c r="F1300" s="2"/>
      <c r="G1300" s="22"/>
      <c r="H1300" s="2"/>
      <c r="I1300" s="3"/>
      <c r="J1300" s="2"/>
      <c r="K1300" s="2"/>
      <c r="L1300" s="4"/>
      <c r="M1300" s="4"/>
      <c r="N1300" s="4"/>
      <c r="O1300" s="2"/>
      <c r="P1300" s="2"/>
      <c r="Q1300" s="4"/>
      <c r="R1300" s="102"/>
      <c r="S1300" s="102"/>
      <c r="T1300" s="3"/>
      <c r="U1300" s="3"/>
      <c r="V1300" s="3"/>
      <c r="W1300" s="3"/>
      <c r="X1300" s="80" t="str">
        <f t="shared" si="188"/>
        <v/>
      </c>
      <c r="Y1300" s="80" t="str">
        <f t="shared" si="189"/>
        <v/>
      </c>
      <c r="Z1300" s="2"/>
      <c r="AA1300" s="77" t="str">
        <f t="shared" si="190"/>
        <v/>
      </c>
      <c r="AB1300" s="77" t="str">
        <f t="shared" si="185"/>
        <v/>
      </c>
      <c r="AC1300" s="77" t="str">
        <f>IFERROR(VLOOKUP(IF($P1300="","",MONTH($I1300)),List!$I:$J,2,0),"")</f>
        <v/>
      </c>
      <c r="AD1300" s="77" t="str">
        <f>IFERROR(VLOOKUP(F1300,List!$D:$E,2,0),"")</f>
        <v/>
      </c>
      <c r="AE1300" s="78">
        <f t="shared" si="186"/>
        <v>0</v>
      </c>
      <c r="AF1300" s="77" t="str">
        <f t="shared" si="182"/>
        <v/>
      </c>
      <c r="AG1300" s="77" t="str">
        <f t="shared" si="187"/>
        <v/>
      </c>
    </row>
    <row r="1301" spans="1:33" s="72" customFormat="1" ht="15.75" x14ac:dyDescent="0.2">
      <c r="A1301" s="67"/>
      <c r="B1301" s="76">
        <f>COUNTIF($F$6:$F1301,$F1301)</f>
        <v>0</v>
      </c>
      <c r="C1301" s="76" t="str">
        <f t="shared" si="183"/>
        <v>0</v>
      </c>
      <c r="D1301" s="76">
        <f>COUNTIF($H$6:$H1301,$H1301)</f>
        <v>0</v>
      </c>
      <c r="E1301" s="76" t="str">
        <f t="shared" si="184"/>
        <v>0</v>
      </c>
      <c r="F1301" s="2"/>
      <c r="G1301" s="22"/>
      <c r="H1301" s="2"/>
      <c r="I1301" s="3"/>
      <c r="J1301" s="2"/>
      <c r="K1301" s="2"/>
      <c r="L1301" s="4"/>
      <c r="M1301" s="4"/>
      <c r="N1301" s="4"/>
      <c r="O1301" s="2"/>
      <c r="P1301" s="2"/>
      <c r="Q1301" s="4"/>
      <c r="R1301" s="102"/>
      <c r="S1301" s="102"/>
      <c r="T1301" s="3"/>
      <c r="U1301" s="3"/>
      <c r="V1301" s="3"/>
      <c r="W1301" s="3"/>
      <c r="X1301" s="80" t="str">
        <f t="shared" si="188"/>
        <v/>
      </c>
      <c r="Y1301" s="80" t="str">
        <f t="shared" si="189"/>
        <v/>
      </c>
      <c r="Z1301" s="2"/>
      <c r="AA1301" s="77" t="str">
        <f t="shared" si="190"/>
        <v/>
      </c>
      <c r="AB1301" s="77" t="str">
        <f t="shared" si="185"/>
        <v/>
      </c>
      <c r="AC1301" s="77" t="str">
        <f>IFERROR(VLOOKUP(IF($P1301="","",MONTH($I1301)),List!$I:$J,2,0),"")</f>
        <v/>
      </c>
      <c r="AD1301" s="77" t="str">
        <f>IFERROR(VLOOKUP(F1301,List!$D:$E,2,0),"")</f>
        <v/>
      </c>
      <c r="AE1301" s="78">
        <f t="shared" si="186"/>
        <v>0</v>
      </c>
      <c r="AF1301" s="77" t="str">
        <f t="shared" si="182"/>
        <v/>
      </c>
      <c r="AG1301" s="77" t="str">
        <f t="shared" si="187"/>
        <v/>
      </c>
    </row>
    <row r="1302" spans="1:33" s="72" customFormat="1" ht="15.75" x14ac:dyDescent="0.2">
      <c r="A1302" s="67"/>
      <c r="B1302" s="76">
        <f>COUNTIF($F$6:$F1302,$F1302)</f>
        <v>0</v>
      </c>
      <c r="C1302" s="76" t="str">
        <f t="shared" si="183"/>
        <v>0</v>
      </c>
      <c r="D1302" s="76">
        <f>COUNTIF($H$6:$H1302,$H1302)</f>
        <v>0</v>
      </c>
      <c r="E1302" s="76" t="str">
        <f t="shared" si="184"/>
        <v>0</v>
      </c>
      <c r="F1302" s="2"/>
      <c r="G1302" s="22"/>
      <c r="H1302" s="2"/>
      <c r="I1302" s="3"/>
      <c r="J1302" s="2"/>
      <c r="K1302" s="2"/>
      <c r="L1302" s="4"/>
      <c r="M1302" s="4"/>
      <c r="N1302" s="4"/>
      <c r="O1302" s="2"/>
      <c r="P1302" s="2"/>
      <c r="Q1302" s="4"/>
      <c r="R1302" s="102"/>
      <c r="S1302" s="102"/>
      <c r="T1302" s="3"/>
      <c r="U1302" s="3"/>
      <c r="V1302" s="3"/>
      <c r="W1302" s="3"/>
      <c r="X1302" s="80" t="str">
        <f t="shared" si="188"/>
        <v/>
      </c>
      <c r="Y1302" s="80" t="str">
        <f t="shared" si="189"/>
        <v/>
      </c>
      <c r="Z1302" s="2"/>
      <c r="AA1302" s="77" t="str">
        <f t="shared" si="190"/>
        <v/>
      </c>
      <c r="AB1302" s="77" t="str">
        <f t="shared" si="185"/>
        <v/>
      </c>
      <c r="AC1302" s="77" t="str">
        <f>IFERROR(VLOOKUP(IF($P1302="","",MONTH($I1302)),List!$I:$J,2,0),"")</f>
        <v/>
      </c>
      <c r="AD1302" s="77" t="str">
        <f>IFERROR(VLOOKUP(F1302,List!$D:$E,2,0),"")</f>
        <v/>
      </c>
      <c r="AE1302" s="78">
        <f t="shared" si="186"/>
        <v>0</v>
      </c>
      <c r="AF1302" s="77" t="str">
        <f t="shared" si="182"/>
        <v/>
      </c>
      <c r="AG1302" s="77" t="str">
        <f t="shared" si="187"/>
        <v/>
      </c>
    </row>
    <row r="1303" spans="1:33" s="72" customFormat="1" ht="15.75" x14ac:dyDescent="0.2">
      <c r="A1303" s="67"/>
      <c r="B1303" s="76">
        <f>COUNTIF($F$6:$F1303,$F1303)</f>
        <v>0</v>
      </c>
      <c r="C1303" s="76" t="str">
        <f t="shared" si="183"/>
        <v>0</v>
      </c>
      <c r="D1303" s="76">
        <f>COUNTIF($H$6:$H1303,$H1303)</f>
        <v>0</v>
      </c>
      <c r="E1303" s="76" t="str">
        <f t="shared" si="184"/>
        <v>0</v>
      </c>
      <c r="F1303" s="2"/>
      <c r="G1303" s="22"/>
      <c r="H1303" s="2"/>
      <c r="I1303" s="3"/>
      <c r="J1303" s="2"/>
      <c r="K1303" s="2"/>
      <c r="L1303" s="4"/>
      <c r="M1303" s="4"/>
      <c r="N1303" s="4"/>
      <c r="O1303" s="2"/>
      <c r="P1303" s="2"/>
      <c r="Q1303" s="4"/>
      <c r="R1303" s="102"/>
      <c r="S1303" s="102"/>
      <c r="T1303" s="3"/>
      <c r="U1303" s="3"/>
      <c r="V1303" s="3"/>
      <c r="W1303" s="3"/>
      <c r="X1303" s="80" t="str">
        <f t="shared" si="188"/>
        <v/>
      </c>
      <c r="Y1303" s="80" t="str">
        <f t="shared" si="189"/>
        <v/>
      </c>
      <c r="Z1303" s="2"/>
      <c r="AA1303" s="77" t="str">
        <f t="shared" si="190"/>
        <v/>
      </c>
      <c r="AB1303" s="77" t="str">
        <f t="shared" si="185"/>
        <v/>
      </c>
      <c r="AC1303" s="77" t="str">
        <f>IFERROR(VLOOKUP(IF($P1303="","",MONTH($I1303)),List!$I:$J,2,0),"")</f>
        <v/>
      </c>
      <c r="AD1303" s="77" t="str">
        <f>IFERROR(VLOOKUP(F1303,List!$D:$E,2,0),"")</f>
        <v/>
      </c>
      <c r="AE1303" s="78">
        <f t="shared" si="186"/>
        <v>0</v>
      </c>
      <c r="AF1303" s="77" t="str">
        <f t="shared" si="182"/>
        <v/>
      </c>
      <c r="AG1303" s="77" t="str">
        <f t="shared" si="187"/>
        <v/>
      </c>
    </row>
    <row r="1304" spans="1:33" s="72" customFormat="1" ht="15.75" x14ac:dyDescent="0.2">
      <c r="A1304" s="67"/>
      <c r="B1304" s="76">
        <f>COUNTIF($F$6:$F1304,$F1304)</f>
        <v>0</v>
      </c>
      <c r="C1304" s="76" t="str">
        <f t="shared" si="183"/>
        <v>0</v>
      </c>
      <c r="D1304" s="76">
        <f>COUNTIF($H$6:$H1304,$H1304)</f>
        <v>0</v>
      </c>
      <c r="E1304" s="76" t="str">
        <f t="shared" si="184"/>
        <v>0</v>
      </c>
      <c r="F1304" s="2"/>
      <c r="G1304" s="22"/>
      <c r="H1304" s="2"/>
      <c r="I1304" s="3"/>
      <c r="J1304" s="2"/>
      <c r="K1304" s="2"/>
      <c r="L1304" s="4"/>
      <c r="M1304" s="4"/>
      <c r="N1304" s="4"/>
      <c r="O1304" s="2"/>
      <c r="P1304" s="2"/>
      <c r="Q1304" s="4"/>
      <c r="R1304" s="102"/>
      <c r="S1304" s="102"/>
      <c r="T1304" s="3"/>
      <c r="U1304" s="3"/>
      <c r="V1304" s="3"/>
      <c r="W1304" s="3"/>
      <c r="X1304" s="80" t="str">
        <f t="shared" si="188"/>
        <v/>
      </c>
      <c r="Y1304" s="80" t="str">
        <f t="shared" si="189"/>
        <v/>
      </c>
      <c r="Z1304" s="2"/>
      <c r="AA1304" s="77" t="str">
        <f t="shared" si="190"/>
        <v/>
      </c>
      <c r="AB1304" s="77" t="str">
        <f t="shared" si="185"/>
        <v/>
      </c>
      <c r="AC1304" s="77" t="str">
        <f>IFERROR(VLOOKUP(IF($P1304="","",MONTH($I1304)),List!$I:$J,2,0),"")</f>
        <v/>
      </c>
      <c r="AD1304" s="77" t="str">
        <f>IFERROR(VLOOKUP(F1304,List!$D:$E,2,0),"")</f>
        <v/>
      </c>
      <c r="AE1304" s="78">
        <f t="shared" si="186"/>
        <v>0</v>
      </c>
      <c r="AF1304" s="77" t="str">
        <f t="shared" si="182"/>
        <v/>
      </c>
      <c r="AG1304" s="77" t="str">
        <f t="shared" si="187"/>
        <v/>
      </c>
    </row>
    <row r="1305" spans="1:33" s="72" customFormat="1" ht="15.75" x14ac:dyDescent="0.2">
      <c r="A1305" s="67"/>
      <c r="B1305" s="76">
        <f>COUNTIF($F$6:$F1305,$F1305)</f>
        <v>0</v>
      </c>
      <c r="C1305" s="76" t="str">
        <f t="shared" si="183"/>
        <v>0</v>
      </c>
      <c r="D1305" s="76">
        <f>COUNTIF($H$6:$H1305,$H1305)</f>
        <v>0</v>
      </c>
      <c r="E1305" s="76" t="str">
        <f t="shared" si="184"/>
        <v>0</v>
      </c>
      <c r="F1305" s="2"/>
      <c r="G1305" s="22"/>
      <c r="H1305" s="2"/>
      <c r="I1305" s="3"/>
      <c r="J1305" s="2"/>
      <c r="K1305" s="2"/>
      <c r="L1305" s="4"/>
      <c r="M1305" s="4"/>
      <c r="N1305" s="4"/>
      <c r="O1305" s="2"/>
      <c r="P1305" s="2"/>
      <c r="Q1305" s="4"/>
      <c r="R1305" s="102"/>
      <c r="S1305" s="102"/>
      <c r="T1305" s="3"/>
      <c r="U1305" s="3"/>
      <c r="V1305" s="3"/>
      <c r="W1305" s="3"/>
      <c r="X1305" s="80" t="str">
        <f t="shared" si="188"/>
        <v/>
      </c>
      <c r="Y1305" s="80" t="str">
        <f t="shared" si="189"/>
        <v/>
      </c>
      <c r="Z1305" s="2"/>
      <c r="AA1305" s="77" t="str">
        <f t="shared" si="190"/>
        <v/>
      </c>
      <c r="AB1305" s="77" t="str">
        <f t="shared" si="185"/>
        <v/>
      </c>
      <c r="AC1305" s="77" t="str">
        <f>IFERROR(VLOOKUP(IF($P1305="","",MONTH($I1305)),List!$I:$J,2,0),"")</f>
        <v/>
      </c>
      <c r="AD1305" s="77" t="str">
        <f>IFERROR(VLOOKUP(F1305,List!$D:$E,2,0),"")</f>
        <v/>
      </c>
      <c r="AE1305" s="78">
        <f t="shared" si="186"/>
        <v>0</v>
      </c>
      <c r="AF1305" s="77" t="str">
        <f t="shared" si="182"/>
        <v/>
      </c>
      <c r="AG1305" s="77" t="str">
        <f t="shared" si="187"/>
        <v/>
      </c>
    </row>
    <row r="1306" spans="1:33" s="72" customFormat="1" ht="15.75" x14ac:dyDescent="0.2">
      <c r="A1306" s="67"/>
      <c r="B1306" s="76">
        <f>COUNTIF($F$6:$F1306,$F1306)</f>
        <v>0</v>
      </c>
      <c r="C1306" s="76" t="str">
        <f t="shared" si="183"/>
        <v>0</v>
      </c>
      <c r="D1306" s="76">
        <f>COUNTIF($H$6:$H1306,$H1306)</f>
        <v>0</v>
      </c>
      <c r="E1306" s="76" t="str">
        <f t="shared" si="184"/>
        <v>0</v>
      </c>
      <c r="F1306" s="2"/>
      <c r="G1306" s="22"/>
      <c r="H1306" s="2"/>
      <c r="I1306" s="3"/>
      <c r="J1306" s="2"/>
      <c r="K1306" s="2"/>
      <c r="L1306" s="4"/>
      <c r="M1306" s="4"/>
      <c r="N1306" s="4"/>
      <c r="O1306" s="2"/>
      <c r="P1306" s="2"/>
      <c r="Q1306" s="4"/>
      <c r="R1306" s="102"/>
      <c r="S1306" s="102"/>
      <c r="T1306" s="3"/>
      <c r="U1306" s="3"/>
      <c r="V1306" s="3"/>
      <c r="W1306" s="3"/>
      <c r="X1306" s="80" t="str">
        <f t="shared" si="188"/>
        <v/>
      </c>
      <c r="Y1306" s="80" t="str">
        <f t="shared" si="189"/>
        <v/>
      </c>
      <c r="Z1306" s="2"/>
      <c r="AA1306" s="77" t="str">
        <f t="shared" si="190"/>
        <v/>
      </c>
      <c r="AB1306" s="77" t="str">
        <f t="shared" si="185"/>
        <v/>
      </c>
      <c r="AC1306" s="77" t="str">
        <f>IFERROR(VLOOKUP(IF($P1306="","",MONTH($I1306)),List!$I:$J,2,0),"")</f>
        <v/>
      </c>
      <c r="AD1306" s="77" t="str">
        <f>IFERROR(VLOOKUP(F1306,List!$D:$E,2,0),"")</f>
        <v/>
      </c>
      <c r="AE1306" s="78">
        <f t="shared" si="186"/>
        <v>0</v>
      </c>
      <c r="AF1306" s="77" t="str">
        <f t="shared" si="182"/>
        <v/>
      </c>
      <c r="AG1306" s="77" t="str">
        <f t="shared" si="187"/>
        <v/>
      </c>
    </row>
    <row r="1307" spans="1:33" s="72" customFormat="1" ht="15.75" x14ac:dyDescent="0.2">
      <c r="A1307" s="67"/>
      <c r="B1307" s="76">
        <f>COUNTIF($F$6:$F1307,$F1307)</f>
        <v>0</v>
      </c>
      <c r="C1307" s="76" t="str">
        <f t="shared" si="183"/>
        <v>0</v>
      </c>
      <c r="D1307" s="76">
        <f>COUNTIF($H$6:$H1307,$H1307)</f>
        <v>0</v>
      </c>
      <c r="E1307" s="76" t="str">
        <f t="shared" si="184"/>
        <v>0</v>
      </c>
      <c r="F1307" s="2"/>
      <c r="G1307" s="22"/>
      <c r="H1307" s="2"/>
      <c r="I1307" s="3"/>
      <c r="J1307" s="2"/>
      <c r="K1307" s="2"/>
      <c r="L1307" s="4"/>
      <c r="M1307" s="4"/>
      <c r="N1307" s="4"/>
      <c r="O1307" s="2"/>
      <c r="P1307" s="2"/>
      <c r="Q1307" s="4"/>
      <c r="R1307" s="102"/>
      <c r="S1307" s="102"/>
      <c r="T1307" s="3"/>
      <c r="U1307" s="3"/>
      <c r="V1307" s="3"/>
      <c r="W1307" s="3"/>
      <c r="X1307" s="80" t="str">
        <f t="shared" si="188"/>
        <v/>
      </c>
      <c r="Y1307" s="80" t="str">
        <f t="shared" si="189"/>
        <v/>
      </c>
      <c r="Z1307" s="2"/>
      <c r="AA1307" s="77" t="str">
        <f t="shared" si="190"/>
        <v/>
      </c>
      <c r="AB1307" s="77" t="str">
        <f t="shared" si="185"/>
        <v/>
      </c>
      <c r="AC1307" s="77" t="str">
        <f>IFERROR(VLOOKUP(IF($P1307="","",MONTH($I1307)),List!$I:$J,2,0),"")</f>
        <v/>
      </c>
      <c r="AD1307" s="77" t="str">
        <f>IFERROR(VLOOKUP(F1307,List!$D:$E,2,0),"")</f>
        <v/>
      </c>
      <c r="AE1307" s="78">
        <f t="shared" si="186"/>
        <v>0</v>
      </c>
      <c r="AF1307" s="77" t="str">
        <f t="shared" si="182"/>
        <v/>
      </c>
      <c r="AG1307" s="77" t="str">
        <f t="shared" si="187"/>
        <v/>
      </c>
    </row>
    <row r="1308" spans="1:33" s="72" customFormat="1" ht="15.75" x14ac:dyDescent="0.2">
      <c r="A1308" s="67"/>
      <c r="B1308" s="76">
        <f>COUNTIF($F$6:$F1308,$F1308)</f>
        <v>0</v>
      </c>
      <c r="C1308" s="76" t="str">
        <f t="shared" si="183"/>
        <v>0</v>
      </c>
      <c r="D1308" s="76">
        <f>COUNTIF($H$6:$H1308,$H1308)</f>
        <v>0</v>
      </c>
      <c r="E1308" s="76" t="str">
        <f t="shared" si="184"/>
        <v>0</v>
      </c>
      <c r="F1308" s="2"/>
      <c r="G1308" s="22"/>
      <c r="H1308" s="2"/>
      <c r="I1308" s="3"/>
      <c r="J1308" s="2"/>
      <c r="K1308" s="2"/>
      <c r="L1308" s="4"/>
      <c r="M1308" s="4"/>
      <c r="N1308" s="4"/>
      <c r="O1308" s="2"/>
      <c r="P1308" s="2"/>
      <c r="Q1308" s="4"/>
      <c r="R1308" s="102"/>
      <c r="S1308" s="102"/>
      <c r="T1308" s="3"/>
      <c r="U1308" s="3"/>
      <c r="V1308" s="3"/>
      <c r="W1308" s="3"/>
      <c r="X1308" s="80" t="str">
        <f t="shared" si="188"/>
        <v/>
      </c>
      <c r="Y1308" s="80" t="str">
        <f t="shared" si="189"/>
        <v/>
      </c>
      <c r="Z1308" s="2"/>
      <c r="AA1308" s="77" t="str">
        <f t="shared" si="190"/>
        <v/>
      </c>
      <c r="AB1308" s="77" t="str">
        <f t="shared" si="185"/>
        <v/>
      </c>
      <c r="AC1308" s="77" t="str">
        <f>IFERROR(VLOOKUP(IF($P1308="","",MONTH($I1308)),List!$I:$J,2,0),"")</f>
        <v/>
      </c>
      <c r="AD1308" s="77" t="str">
        <f>IFERROR(VLOOKUP(F1308,List!$D:$E,2,0),"")</f>
        <v/>
      </c>
      <c r="AE1308" s="78">
        <f t="shared" si="186"/>
        <v>0</v>
      </c>
      <c r="AF1308" s="77" t="str">
        <f t="shared" si="182"/>
        <v/>
      </c>
      <c r="AG1308" s="77" t="str">
        <f t="shared" si="187"/>
        <v/>
      </c>
    </row>
    <row r="1309" spans="1:33" s="72" customFormat="1" ht="15.75" x14ac:dyDescent="0.2">
      <c r="A1309" s="67"/>
      <c r="B1309" s="76">
        <f>COUNTIF($F$6:$F1309,$F1309)</f>
        <v>0</v>
      </c>
      <c r="C1309" s="76" t="str">
        <f t="shared" si="183"/>
        <v>0</v>
      </c>
      <c r="D1309" s="76">
        <f>COUNTIF($H$6:$H1309,$H1309)</f>
        <v>0</v>
      </c>
      <c r="E1309" s="76" t="str">
        <f t="shared" si="184"/>
        <v>0</v>
      </c>
      <c r="F1309" s="2"/>
      <c r="G1309" s="22"/>
      <c r="H1309" s="2"/>
      <c r="I1309" s="3"/>
      <c r="J1309" s="2"/>
      <c r="K1309" s="2"/>
      <c r="L1309" s="4"/>
      <c r="M1309" s="4"/>
      <c r="N1309" s="4"/>
      <c r="O1309" s="2"/>
      <c r="P1309" s="2"/>
      <c r="Q1309" s="4"/>
      <c r="R1309" s="102"/>
      <c r="S1309" s="102"/>
      <c r="T1309" s="3"/>
      <c r="U1309" s="3"/>
      <c r="V1309" s="3"/>
      <c r="W1309" s="3"/>
      <c r="X1309" s="80" t="str">
        <f t="shared" si="188"/>
        <v/>
      </c>
      <c r="Y1309" s="80" t="str">
        <f t="shared" si="189"/>
        <v/>
      </c>
      <c r="Z1309" s="2"/>
      <c r="AA1309" s="77" t="str">
        <f t="shared" si="190"/>
        <v/>
      </c>
      <c r="AB1309" s="77" t="str">
        <f t="shared" si="185"/>
        <v/>
      </c>
      <c r="AC1309" s="77" t="str">
        <f>IFERROR(VLOOKUP(IF($P1309="","",MONTH($I1309)),List!$I:$J,2,0),"")</f>
        <v/>
      </c>
      <c r="AD1309" s="77" t="str">
        <f>IFERROR(VLOOKUP(F1309,List!$D:$E,2,0),"")</f>
        <v/>
      </c>
      <c r="AE1309" s="78">
        <f t="shared" si="186"/>
        <v>0</v>
      </c>
      <c r="AF1309" s="77" t="str">
        <f t="shared" si="182"/>
        <v/>
      </c>
      <c r="AG1309" s="77" t="str">
        <f t="shared" si="187"/>
        <v/>
      </c>
    </row>
    <row r="1310" spans="1:33" s="72" customFormat="1" ht="15.75" x14ac:dyDescent="0.2">
      <c r="A1310" s="67"/>
      <c r="B1310" s="76">
        <f>COUNTIF($F$6:$F1310,$F1310)</f>
        <v>0</v>
      </c>
      <c r="C1310" s="76" t="str">
        <f t="shared" si="183"/>
        <v>0</v>
      </c>
      <c r="D1310" s="76">
        <f>COUNTIF($H$6:$H1310,$H1310)</f>
        <v>0</v>
      </c>
      <c r="E1310" s="76" t="str">
        <f t="shared" si="184"/>
        <v>0</v>
      </c>
      <c r="F1310" s="2"/>
      <c r="G1310" s="22"/>
      <c r="H1310" s="2"/>
      <c r="I1310" s="3"/>
      <c r="J1310" s="2"/>
      <c r="K1310" s="2"/>
      <c r="L1310" s="4"/>
      <c r="M1310" s="4"/>
      <c r="N1310" s="4"/>
      <c r="O1310" s="2"/>
      <c r="P1310" s="2"/>
      <c r="Q1310" s="4"/>
      <c r="R1310" s="102"/>
      <c r="S1310" s="102"/>
      <c r="T1310" s="3"/>
      <c r="U1310" s="3"/>
      <c r="V1310" s="3"/>
      <c r="W1310" s="3"/>
      <c r="X1310" s="80" t="str">
        <f t="shared" si="188"/>
        <v/>
      </c>
      <c r="Y1310" s="80" t="str">
        <f t="shared" si="189"/>
        <v/>
      </c>
      <c r="Z1310" s="2"/>
      <c r="AA1310" s="77" t="str">
        <f t="shared" si="190"/>
        <v/>
      </c>
      <c r="AB1310" s="77" t="str">
        <f t="shared" si="185"/>
        <v/>
      </c>
      <c r="AC1310" s="77" t="str">
        <f>IFERROR(VLOOKUP(IF($P1310="","",MONTH($I1310)),List!$I:$J,2,0),"")</f>
        <v/>
      </c>
      <c r="AD1310" s="77" t="str">
        <f>IFERROR(VLOOKUP(F1310,List!$D:$E,2,0),"")</f>
        <v/>
      </c>
      <c r="AE1310" s="78">
        <f t="shared" si="186"/>
        <v>0</v>
      </c>
      <c r="AF1310" s="77" t="str">
        <f t="shared" si="182"/>
        <v/>
      </c>
      <c r="AG1310" s="77" t="str">
        <f t="shared" si="187"/>
        <v/>
      </c>
    </row>
    <row r="1311" spans="1:33" s="72" customFormat="1" ht="15.75" x14ac:dyDescent="0.2">
      <c r="A1311" s="67"/>
      <c r="B1311" s="76">
        <f>COUNTIF($F$6:$F1311,$F1311)</f>
        <v>0</v>
      </c>
      <c r="C1311" s="76" t="str">
        <f t="shared" si="183"/>
        <v>0</v>
      </c>
      <c r="D1311" s="76">
        <f>COUNTIF($H$6:$H1311,$H1311)</f>
        <v>0</v>
      </c>
      <c r="E1311" s="76" t="str">
        <f t="shared" si="184"/>
        <v>0</v>
      </c>
      <c r="F1311" s="2"/>
      <c r="G1311" s="22"/>
      <c r="H1311" s="2"/>
      <c r="I1311" s="3"/>
      <c r="J1311" s="2"/>
      <c r="K1311" s="2"/>
      <c r="L1311" s="4"/>
      <c r="M1311" s="4"/>
      <c r="N1311" s="4"/>
      <c r="O1311" s="2"/>
      <c r="P1311" s="2"/>
      <c r="Q1311" s="4"/>
      <c r="R1311" s="102"/>
      <c r="S1311" s="102"/>
      <c r="T1311" s="3"/>
      <c r="U1311" s="3"/>
      <c r="V1311" s="3"/>
      <c r="W1311" s="3"/>
      <c r="X1311" s="80" t="str">
        <f t="shared" si="188"/>
        <v/>
      </c>
      <c r="Y1311" s="80" t="str">
        <f t="shared" si="189"/>
        <v/>
      </c>
      <c r="Z1311" s="2"/>
      <c r="AA1311" s="77" t="str">
        <f t="shared" si="190"/>
        <v/>
      </c>
      <c r="AB1311" s="77" t="str">
        <f t="shared" si="185"/>
        <v/>
      </c>
      <c r="AC1311" s="77" t="str">
        <f>IFERROR(VLOOKUP(IF($P1311="","",MONTH($I1311)),List!$I:$J,2,0),"")</f>
        <v/>
      </c>
      <c r="AD1311" s="77" t="str">
        <f>IFERROR(VLOOKUP(F1311,List!$D:$E,2,0),"")</f>
        <v/>
      </c>
      <c r="AE1311" s="78">
        <f t="shared" si="186"/>
        <v>0</v>
      </c>
      <c r="AF1311" s="77" t="str">
        <f t="shared" si="182"/>
        <v/>
      </c>
      <c r="AG1311" s="77" t="str">
        <f t="shared" si="187"/>
        <v/>
      </c>
    </row>
    <row r="1312" spans="1:33" s="72" customFormat="1" ht="15.75" x14ac:dyDescent="0.2">
      <c r="A1312" s="67"/>
      <c r="B1312" s="76">
        <f>COUNTIF($F$6:$F1312,$F1312)</f>
        <v>0</v>
      </c>
      <c r="C1312" s="76" t="str">
        <f t="shared" si="183"/>
        <v>0</v>
      </c>
      <c r="D1312" s="76">
        <f>COUNTIF($H$6:$H1312,$H1312)</f>
        <v>0</v>
      </c>
      <c r="E1312" s="76" t="str">
        <f t="shared" si="184"/>
        <v>0</v>
      </c>
      <c r="F1312" s="2"/>
      <c r="G1312" s="22"/>
      <c r="H1312" s="2"/>
      <c r="I1312" s="3"/>
      <c r="J1312" s="2"/>
      <c r="K1312" s="2"/>
      <c r="L1312" s="4"/>
      <c r="M1312" s="4"/>
      <c r="N1312" s="4"/>
      <c r="O1312" s="2"/>
      <c r="P1312" s="2"/>
      <c r="Q1312" s="4"/>
      <c r="R1312" s="102"/>
      <c r="S1312" s="102"/>
      <c r="T1312" s="3"/>
      <c r="U1312" s="3"/>
      <c r="V1312" s="3"/>
      <c r="W1312" s="3"/>
      <c r="X1312" s="80" t="str">
        <f t="shared" si="188"/>
        <v/>
      </c>
      <c r="Y1312" s="80" t="str">
        <f t="shared" si="189"/>
        <v/>
      </c>
      <c r="Z1312" s="2"/>
      <c r="AA1312" s="77" t="str">
        <f t="shared" si="190"/>
        <v/>
      </c>
      <c r="AB1312" s="77" t="str">
        <f t="shared" si="185"/>
        <v/>
      </c>
      <c r="AC1312" s="77" t="str">
        <f>IFERROR(VLOOKUP(IF($P1312="","",MONTH($I1312)),List!$I:$J,2,0),"")</f>
        <v/>
      </c>
      <c r="AD1312" s="77" t="str">
        <f>IFERROR(VLOOKUP(F1312,List!$D:$E,2,0),"")</f>
        <v/>
      </c>
      <c r="AE1312" s="78">
        <f t="shared" si="186"/>
        <v>0</v>
      </c>
      <c r="AF1312" s="77" t="str">
        <f t="shared" ref="AF1312:AF1375" si="191">IF(AC1312="","","All")</f>
        <v/>
      </c>
      <c r="AG1312" s="77" t="str">
        <f t="shared" si="187"/>
        <v/>
      </c>
    </row>
    <row r="1313" spans="1:33" s="72" customFormat="1" ht="15.75" x14ac:dyDescent="0.2">
      <c r="A1313" s="67"/>
      <c r="B1313" s="76">
        <f>COUNTIF($F$6:$F1313,$F1313)</f>
        <v>0</v>
      </c>
      <c r="C1313" s="76" t="str">
        <f t="shared" si="183"/>
        <v>0</v>
      </c>
      <c r="D1313" s="76">
        <f>COUNTIF($H$6:$H1313,$H1313)</f>
        <v>0</v>
      </c>
      <c r="E1313" s="76" t="str">
        <f t="shared" si="184"/>
        <v>0</v>
      </c>
      <c r="F1313" s="2"/>
      <c r="G1313" s="22"/>
      <c r="H1313" s="2"/>
      <c r="I1313" s="3"/>
      <c r="J1313" s="2"/>
      <c r="K1313" s="2"/>
      <c r="L1313" s="4"/>
      <c r="M1313" s="4"/>
      <c r="N1313" s="4"/>
      <c r="O1313" s="2"/>
      <c r="P1313" s="2"/>
      <c r="Q1313" s="4"/>
      <c r="R1313" s="102"/>
      <c r="S1313" s="102"/>
      <c r="T1313" s="3"/>
      <c r="U1313" s="3"/>
      <c r="V1313" s="3"/>
      <c r="W1313" s="3"/>
      <c r="X1313" s="80" t="str">
        <f t="shared" si="188"/>
        <v/>
      </c>
      <c r="Y1313" s="80" t="str">
        <f t="shared" si="189"/>
        <v/>
      </c>
      <c r="Z1313" s="2"/>
      <c r="AA1313" s="77" t="str">
        <f t="shared" si="190"/>
        <v/>
      </c>
      <c r="AB1313" s="77" t="str">
        <f t="shared" si="185"/>
        <v/>
      </c>
      <c r="AC1313" s="77" t="str">
        <f>IFERROR(VLOOKUP(IF($P1313="","",MONTH($I1313)),List!$I:$J,2,0),"")</f>
        <v/>
      </c>
      <c r="AD1313" s="77" t="str">
        <f>IFERROR(VLOOKUP(F1313,List!$D:$E,2,0),"")</f>
        <v/>
      </c>
      <c r="AE1313" s="78">
        <f t="shared" si="186"/>
        <v>0</v>
      </c>
      <c r="AF1313" s="77" t="str">
        <f t="shared" si="191"/>
        <v/>
      </c>
      <c r="AG1313" s="77" t="str">
        <f t="shared" si="187"/>
        <v/>
      </c>
    </row>
    <row r="1314" spans="1:33" s="72" customFormat="1" ht="15.75" x14ac:dyDescent="0.2">
      <c r="A1314" s="67"/>
      <c r="B1314" s="76">
        <f>COUNTIF($F$6:$F1314,$F1314)</f>
        <v>0</v>
      </c>
      <c r="C1314" s="76" t="str">
        <f t="shared" si="183"/>
        <v>0</v>
      </c>
      <c r="D1314" s="76">
        <f>COUNTIF($H$6:$H1314,$H1314)</f>
        <v>0</v>
      </c>
      <c r="E1314" s="76" t="str">
        <f t="shared" si="184"/>
        <v>0</v>
      </c>
      <c r="F1314" s="2"/>
      <c r="G1314" s="22"/>
      <c r="H1314" s="2"/>
      <c r="I1314" s="3"/>
      <c r="J1314" s="2"/>
      <c r="K1314" s="2"/>
      <c r="L1314" s="4"/>
      <c r="M1314" s="4"/>
      <c r="N1314" s="4"/>
      <c r="O1314" s="2"/>
      <c r="P1314" s="2"/>
      <c r="Q1314" s="4"/>
      <c r="R1314" s="102"/>
      <c r="S1314" s="102"/>
      <c r="T1314" s="3"/>
      <c r="U1314" s="3"/>
      <c r="V1314" s="3"/>
      <c r="W1314" s="3"/>
      <c r="X1314" s="80" t="str">
        <f t="shared" si="188"/>
        <v/>
      </c>
      <c r="Y1314" s="80" t="str">
        <f t="shared" si="189"/>
        <v/>
      </c>
      <c r="Z1314" s="2"/>
      <c r="AA1314" s="77" t="str">
        <f t="shared" si="190"/>
        <v/>
      </c>
      <c r="AB1314" s="77" t="str">
        <f t="shared" si="185"/>
        <v/>
      </c>
      <c r="AC1314" s="77" t="str">
        <f>IFERROR(VLOOKUP(IF($P1314="","",MONTH($I1314)),List!$I:$J,2,0),"")</f>
        <v/>
      </c>
      <c r="AD1314" s="77" t="str">
        <f>IFERROR(VLOOKUP(F1314,List!$D:$E,2,0),"")</f>
        <v/>
      </c>
      <c r="AE1314" s="78">
        <f t="shared" si="186"/>
        <v>0</v>
      </c>
      <c r="AF1314" s="77" t="str">
        <f t="shared" si="191"/>
        <v/>
      </c>
      <c r="AG1314" s="77" t="str">
        <f t="shared" si="187"/>
        <v/>
      </c>
    </row>
    <row r="1315" spans="1:33" s="72" customFormat="1" ht="15.75" x14ac:dyDescent="0.2">
      <c r="A1315" s="67"/>
      <c r="B1315" s="76">
        <f>COUNTIF($F$6:$F1315,$F1315)</f>
        <v>0</v>
      </c>
      <c r="C1315" s="76" t="str">
        <f t="shared" si="183"/>
        <v>0</v>
      </c>
      <c r="D1315" s="76">
        <f>COUNTIF($H$6:$H1315,$H1315)</f>
        <v>0</v>
      </c>
      <c r="E1315" s="76" t="str">
        <f t="shared" si="184"/>
        <v>0</v>
      </c>
      <c r="F1315" s="2"/>
      <c r="G1315" s="22"/>
      <c r="H1315" s="2"/>
      <c r="I1315" s="3"/>
      <c r="J1315" s="2"/>
      <c r="K1315" s="2"/>
      <c r="L1315" s="4"/>
      <c r="M1315" s="4"/>
      <c r="N1315" s="4"/>
      <c r="O1315" s="2"/>
      <c r="P1315" s="2"/>
      <c r="Q1315" s="4"/>
      <c r="R1315" s="102"/>
      <c r="S1315" s="102"/>
      <c r="T1315" s="3"/>
      <c r="U1315" s="3"/>
      <c r="V1315" s="3"/>
      <c r="W1315" s="3"/>
      <c r="X1315" s="80" t="str">
        <f t="shared" si="188"/>
        <v/>
      </c>
      <c r="Y1315" s="80" t="str">
        <f t="shared" si="189"/>
        <v/>
      </c>
      <c r="Z1315" s="2"/>
      <c r="AA1315" s="77" t="str">
        <f t="shared" si="190"/>
        <v/>
      </c>
      <c r="AB1315" s="77" t="str">
        <f t="shared" si="185"/>
        <v/>
      </c>
      <c r="AC1315" s="77" t="str">
        <f>IFERROR(VLOOKUP(IF($P1315="","",MONTH($I1315)),List!$I:$J,2,0),"")</f>
        <v/>
      </c>
      <c r="AD1315" s="77" t="str">
        <f>IFERROR(VLOOKUP(F1315,List!$D:$E,2,0),"")</f>
        <v/>
      </c>
      <c r="AE1315" s="78">
        <f t="shared" si="186"/>
        <v>0</v>
      </c>
      <c r="AF1315" s="77" t="str">
        <f t="shared" si="191"/>
        <v/>
      </c>
      <c r="AG1315" s="77" t="str">
        <f t="shared" si="187"/>
        <v/>
      </c>
    </row>
    <row r="1316" spans="1:33" s="72" customFormat="1" ht="15.75" x14ac:dyDescent="0.2">
      <c r="A1316" s="67"/>
      <c r="B1316" s="76">
        <f>COUNTIF($F$6:$F1316,$F1316)</f>
        <v>0</v>
      </c>
      <c r="C1316" s="76" t="str">
        <f t="shared" si="183"/>
        <v>0</v>
      </c>
      <c r="D1316" s="76">
        <f>COUNTIF($H$6:$H1316,$H1316)</f>
        <v>0</v>
      </c>
      <c r="E1316" s="76" t="str">
        <f t="shared" si="184"/>
        <v>0</v>
      </c>
      <c r="F1316" s="2"/>
      <c r="G1316" s="22"/>
      <c r="H1316" s="2"/>
      <c r="I1316" s="3"/>
      <c r="J1316" s="2"/>
      <c r="K1316" s="2"/>
      <c r="L1316" s="4"/>
      <c r="M1316" s="4"/>
      <c r="N1316" s="4"/>
      <c r="O1316" s="2"/>
      <c r="P1316" s="2"/>
      <c r="Q1316" s="4"/>
      <c r="R1316" s="102"/>
      <c r="S1316" s="102"/>
      <c r="T1316" s="3"/>
      <c r="U1316" s="3"/>
      <c r="V1316" s="3"/>
      <c r="W1316" s="3"/>
      <c r="X1316" s="80" t="str">
        <f t="shared" si="188"/>
        <v/>
      </c>
      <c r="Y1316" s="80" t="str">
        <f t="shared" si="189"/>
        <v/>
      </c>
      <c r="Z1316" s="2"/>
      <c r="AA1316" s="77" t="str">
        <f t="shared" si="190"/>
        <v/>
      </c>
      <c r="AB1316" s="77" t="str">
        <f t="shared" si="185"/>
        <v/>
      </c>
      <c r="AC1316" s="77" t="str">
        <f>IFERROR(VLOOKUP(IF($P1316="","",MONTH($I1316)),List!$I:$J,2,0),"")</f>
        <v/>
      </c>
      <c r="AD1316" s="77" t="str">
        <f>IFERROR(VLOOKUP(F1316,List!$D:$E,2,0),"")</f>
        <v/>
      </c>
      <c r="AE1316" s="78">
        <f t="shared" si="186"/>
        <v>0</v>
      </c>
      <c r="AF1316" s="77" t="str">
        <f t="shared" si="191"/>
        <v/>
      </c>
      <c r="AG1316" s="77" t="str">
        <f t="shared" si="187"/>
        <v/>
      </c>
    </row>
    <row r="1317" spans="1:33" s="72" customFormat="1" ht="15.75" x14ac:dyDescent="0.2">
      <c r="A1317" s="67"/>
      <c r="B1317" s="76">
        <f>COUNTIF($F$6:$F1317,$F1317)</f>
        <v>0</v>
      </c>
      <c r="C1317" s="76" t="str">
        <f t="shared" si="183"/>
        <v>0</v>
      </c>
      <c r="D1317" s="76">
        <f>COUNTIF($H$6:$H1317,$H1317)</f>
        <v>0</v>
      </c>
      <c r="E1317" s="76" t="str">
        <f t="shared" si="184"/>
        <v>0</v>
      </c>
      <c r="F1317" s="2"/>
      <c r="G1317" s="22"/>
      <c r="H1317" s="2"/>
      <c r="I1317" s="3"/>
      <c r="J1317" s="2"/>
      <c r="K1317" s="2"/>
      <c r="L1317" s="4"/>
      <c r="M1317" s="4"/>
      <c r="N1317" s="4"/>
      <c r="O1317" s="2"/>
      <c r="P1317" s="2"/>
      <c r="Q1317" s="4"/>
      <c r="R1317" s="102"/>
      <c r="S1317" s="102"/>
      <c r="T1317" s="3"/>
      <c r="U1317" s="3"/>
      <c r="V1317" s="3"/>
      <c r="W1317" s="3"/>
      <c r="X1317" s="80" t="str">
        <f t="shared" si="188"/>
        <v/>
      </c>
      <c r="Y1317" s="80" t="str">
        <f t="shared" si="189"/>
        <v/>
      </c>
      <c r="Z1317" s="2"/>
      <c r="AA1317" s="77" t="str">
        <f t="shared" si="190"/>
        <v/>
      </c>
      <c r="AB1317" s="77" t="str">
        <f t="shared" si="185"/>
        <v/>
      </c>
      <c r="AC1317" s="77" t="str">
        <f>IFERROR(VLOOKUP(IF($P1317="","",MONTH($I1317)),List!$I:$J,2,0),"")</f>
        <v/>
      </c>
      <c r="AD1317" s="77" t="str">
        <f>IFERROR(VLOOKUP(F1317,List!$D:$E,2,0),"")</f>
        <v/>
      </c>
      <c r="AE1317" s="78">
        <f t="shared" si="186"/>
        <v>0</v>
      </c>
      <c r="AF1317" s="77" t="str">
        <f t="shared" si="191"/>
        <v/>
      </c>
      <c r="AG1317" s="77" t="str">
        <f t="shared" si="187"/>
        <v/>
      </c>
    </row>
    <row r="1318" spans="1:33" s="72" customFormat="1" ht="15.75" x14ac:dyDescent="0.2">
      <c r="A1318" s="67"/>
      <c r="B1318" s="76">
        <f>COUNTIF($F$6:$F1318,$F1318)</f>
        <v>0</v>
      </c>
      <c r="C1318" s="76" t="str">
        <f t="shared" ref="C1318:C1381" si="192">$B1318&amp;$F1318</f>
        <v>0</v>
      </c>
      <c r="D1318" s="76">
        <f>COUNTIF($H$6:$H1318,$H1318)</f>
        <v>0</v>
      </c>
      <c r="E1318" s="76" t="str">
        <f t="shared" ref="E1318:E1381" si="193">$D1318&amp;$H1318</f>
        <v>0</v>
      </c>
      <c r="F1318" s="2"/>
      <c r="G1318" s="22"/>
      <c r="H1318" s="2"/>
      <c r="I1318" s="3"/>
      <c r="J1318" s="2"/>
      <c r="K1318" s="2"/>
      <c r="L1318" s="4"/>
      <c r="M1318" s="4"/>
      <c r="N1318" s="4"/>
      <c r="O1318" s="2"/>
      <c r="P1318" s="2"/>
      <c r="Q1318" s="4"/>
      <c r="R1318" s="102"/>
      <c r="S1318" s="102"/>
      <c r="T1318" s="3"/>
      <c r="U1318" s="3"/>
      <c r="V1318" s="3"/>
      <c r="W1318" s="3"/>
      <c r="X1318" s="80" t="str">
        <f t="shared" si="188"/>
        <v/>
      </c>
      <c r="Y1318" s="80" t="str">
        <f t="shared" si="189"/>
        <v/>
      </c>
      <c r="Z1318" s="2"/>
      <c r="AA1318" s="77" t="str">
        <f t="shared" si="190"/>
        <v/>
      </c>
      <c r="AB1318" s="77" t="str">
        <f t="shared" ref="AB1318:AB1381" si="194">IF($P1318="","",YEAR($I1318))</f>
        <v/>
      </c>
      <c r="AC1318" s="77" t="str">
        <f>IFERROR(VLOOKUP(IF($P1318="","",MONTH($I1318)),List!$I:$J,2,0),"")</f>
        <v/>
      </c>
      <c r="AD1318" s="77" t="str">
        <f>IFERROR(VLOOKUP(F1318,List!$D:$E,2,0),"")</f>
        <v/>
      </c>
      <c r="AE1318" s="78">
        <f t="shared" si="186"/>
        <v>0</v>
      </c>
      <c r="AF1318" s="77" t="str">
        <f t="shared" si="191"/>
        <v/>
      </c>
      <c r="AG1318" s="77" t="str">
        <f t="shared" si="187"/>
        <v/>
      </c>
    </row>
    <row r="1319" spans="1:33" s="72" customFormat="1" ht="15.75" x14ac:dyDescent="0.2">
      <c r="A1319" s="67"/>
      <c r="B1319" s="76">
        <f>COUNTIF($F$6:$F1319,$F1319)</f>
        <v>0</v>
      </c>
      <c r="C1319" s="76" t="str">
        <f t="shared" si="192"/>
        <v>0</v>
      </c>
      <c r="D1319" s="76">
        <f>COUNTIF($H$6:$H1319,$H1319)</f>
        <v>0</v>
      </c>
      <c r="E1319" s="76" t="str">
        <f t="shared" si="193"/>
        <v>0</v>
      </c>
      <c r="F1319" s="2"/>
      <c r="G1319" s="22"/>
      <c r="H1319" s="2"/>
      <c r="I1319" s="3"/>
      <c r="J1319" s="2"/>
      <c r="K1319" s="2"/>
      <c r="L1319" s="4"/>
      <c r="M1319" s="4"/>
      <c r="N1319" s="4"/>
      <c r="O1319" s="2"/>
      <c r="P1319" s="2"/>
      <c r="Q1319" s="4"/>
      <c r="R1319" s="102"/>
      <c r="S1319" s="102"/>
      <c r="T1319" s="3"/>
      <c r="U1319" s="3"/>
      <c r="V1319" s="3"/>
      <c r="W1319" s="3"/>
      <c r="X1319" s="80" t="str">
        <f t="shared" si="188"/>
        <v/>
      </c>
      <c r="Y1319" s="80" t="str">
        <f t="shared" si="189"/>
        <v/>
      </c>
      <c r="Z1319" s="2"/>
      <c r="AA1319" s="77" t="str">
        <f t="shared" si="190"/>
        <v/>
      </c>
      <c r="AB1319" s="77" t="str">
        <f t="shared" si="194"/>
        <v/>
      </c>
      <c r="AC1319" s="77" t="str">
        <f>IFERROR(VLOOKUP(IF($P1319="","",MONTH($I1319)),List!$I:$J,2,0),"")</f>
        <v/>
      </c>
      <c r="AD1319" s="77" t="str">
        <f>IFERROR(VLOOKUP(F1319,List!$D:$E,2,0),"")</f>
        <v/>
      </c>
      <c r="AE1319" s="78">
        <f t="shared" si="186"/>
        <v>0</v>
      </c>
      <c r="AF1319" s="77" t="str">
        <f t="shared" si="191"/>
        <v/>
      </c>
      <c r="AG1319" s="77" t="str">
        <f t="shared" si="187"/>
        <v/>
      </c>
    </row>
    <row r="1320" spans="1:33" s="72" customFormat="1" ht="15.75" x14ac:dyDescent="0.2">
      <c r="A1320" s="67"/>
      <c r="B1320" s="76">
        <f>COUNTIF($F$6:$F1320,$F1320)</f>
        <v>0</v>
      </c>
      <c r="C1320" s="76" t="str">
        <f t="shared" si="192"/>
        <v>0</v>
      </c>
      <c r="D1320" s="76">
        <f>COUNTIF($H$6:$H1320,$H1320)</f>
        <v>0</v>
      </c>
      <c r="E1320" s="76" t="str">
        <f t="shared" si="193"/>
        <v>0</v>
      </c>
      <c r="F1320" s="2"/>
      <c r="G1320" s="22"/>
      <c r="H1320" s="2"/>
      <c r="I1320" s="3"/>
      <c r="J1320" s="2"/>
      <c r="K1320" s="2"/>
      <c r="L1320" s="4"/>
      <c r="M1320" s="4"/>
      <c r="N1320" s="4"/>
      <c r="O1320" s="2"/>
      <c r="P1320" s="2"/>
      <c r="Q1320" s="4"/>
      <c r="R1320" s="102"/>
      <c r="S1320" s="102"/>
      <c r="T1320" s="3"/>
      <c r="U1320" s="3"/>
      <c r="V1320" s="3"/>
      <c r="W1320" s="3"/>
      <c r="X1320" s="80" t="str">
        <f t="shared" si="188"/>
        <v/>
      </c>
      <c r="Y1320" s="80" t="str">
        <f t="shared" si="189"/>
        <v/>
      </c>
      <c r="Z1320" s="2"/>
      <c r="AA1320" s="77" t="str">
        <f t="shared" si="190"/>
        <v/>
      </c>
      <c r="AB1320" s="77" t="str">
        <f t="shared" si="194"/>
        <v/>
      </c>
      <c r="AC1320" s="77" t="str">
        <f>IFERROR(VLOOKUP(IF($P1320="","",MONTH($I1320)),List!$I:$J,2,0),"")</f>
        <v/>
      </c>
      <c r="AD1320" s="77" t="str">
        <f>IFERROR(VLOOKUP(F1320,List!$D:$E,2,0),"")</f>
        <v/>
      </c>
      <c r="AE1320" s="78">
        <f t="shared" si="186"/>
        <v>0</v>
      </c>
      <c r="AF1320" s="77" t="str">
        <f t="shared" si="191"/>
        <v/>
      </c>
      <c r="AG1320" s="77" t="str">
        <f t="shared" si="187"/>
        <v/>
      </c>
    </row>
    <row r="1321" spans="1:33" s="72" customFormat="1" ht="15.75" x14ac:dyDescent="0.2">
      <c r="A1321" s="67"/>
      <c r="B1321" s="76">
        <f>COUNTIF($F$6:$F1321,$F1321)</f>
        <v>0</v>
      </c>
      <c r="C1321" s="76" t="str">
        <f t="shared" si="192"/>
        <v>0</v>
      </c>
      <c r="D1321" s="76">
        <f>COUNTIF($H$6:$H1321,$H1321)</f>
        <v>0</v>
      </c>
      <c r="E1321" s="76" t="str">
        <f t="shared" si="193"/>
        <v>0</v>
      </c>
      <c r="F1321" s="2"/>
      <c r="G1321" s="22"/>
      <c r="H1321" s="2"/>
      <c r="I1321" s="3"/>
      <c r="J1321" s="2"/>
      <c r="K1321" s="2"/>
      <c r="L1321" s="4"/>
      <c r="M1321" s="4"/>
      <c r="N1321" s="4"/>
      <c r="O1321" s="2"/>
      <c r="P1321" s="2"/>
      <c r="Q1321" s="4"/>
      <c r="R1321" s="102"/>
      <c r="S1321" s="102"/>
      <c r="T1321" s="3"/>
      <c r="U1321" s="3"/>
      <c r="V1321" s="3"/>
      <c r="W1321" s="3"/>
      <c r="X1321" s="80" t="str">
        <f t="shared" si="188"/>
        <v/>
      </c>
      <c r="Y1321" s="80" t="str">
        <f t="shared" si="189"/>
        <v/>
      </c>
      <c r="Z1321" s="2"/>
      <c r="AA1321" s="77" t="str">
        <f t="shared" si="190"/>
        <v/>
      </c>
      <c r="AB1321" s="77" t="str">
        <f t="shared" si="194"/>
        <v/>
      </c>
      <c r="AC1321" s="77" t="str">
        <f>IFERROR(VLOOKUP(IF($P1321="","",MONTH($I1321)),List!$I:$J,2,0),"")</f>
        <v/>
      </c>
      <c r="AD1321" s="77" t="str">
        <f>IFERROR(VLOOKUP(F1321,List!$D:$E,2,0),"")</f>
        <v/>
      </c>
      <c r="AE1321" s="78">
        <f t="shared" si="186"/>
        <v>0</v>
      </c>
      <c r="AF1321" s="77" t="str">
        <f t="shared" si="191"/>
        <v/>
      </c>
      <c r="AG1321" s="77" t="str">
        <f t="shared" si="187"/>
        <v/>
      </c>
    </row>
    <row r="1322" spans="1:33" s="72" customFormat="1" ht="15.75" x14ac:dyDescent="0.2">
      <c r="A1322" s="67"/>
      <c r="B1322" s="76">
        <f>COUNTIF($F$6:$F1322,$F1322)</f>
        <v>0</v>
      </c>
      <c r="C1322" s="76" t="str">
        <f t="shared" si="192"/>
        <v>0</v>
      </c>
      <c r="D1322" s="76">
        <f>COUNTIF($H$6:$H1322,$H1322)</f>
        <v>0</v>
      </c>
      <c r="E1322" s="76" t="str">
        <f t="shared" si="193"/>
        <v>0</v>
      </c>
      <c r="F1322" s="2"/>
      <c r="G1322" s="22"/>
      <c r="H1322" s="2"/>
      <c r="I1322" s="3"/>
      <c r="J1322" s="2"/>
      <c r="K1322" s="2"/>
      <c r="L1322" s="4"/>
      <c r="M1322" s="4"/>
      <c r="N1322" s="4"/>
      <c r="O1322" s="2"/>
      <c r="P1322" s="2"/>
      <c r="Q1322" s="4"/>
      <c r="R1322" s="102"/>
      <c r="S1322" s="102"/>
      <c r="T1322" s="3"/>
      <c r="U1322" s="3"/>
      <c r="V1322" s="3"/>
      <c r="W1322" s="3"/>
      <c r="X1322" s="80" t="str">
        <f t="shared" si="188"/>
        <v/>
      </c>
      <c r="Y1322" s="80" t="str">
        <f t="shared" si="189"/>
        <v/>
      </c>
      <c r="Z1322" s="2"/>
      <c r="AA1322" s="77" t="str">
        <f t="shared" si="190"/>
        <v/>
      </c>
      <c r="AB1322" s="77" t="str">
        <f t="shared" si="194"/>
        <v/>
      </c>
      <c r="AC1322" s="77" t="str">
        <f>IFERROR(VLOOKUP(IF($P1322="","",MONTH($I1322)),List!$I:$J,2,0),"")</f>
        <v/>
      </c>
      <c r="AD1322" s="77" t="str">
        <f>IFERROR(VLOOKUP(F1322,List!$D:$E,2,0),"")</f>
        <v/>
      </c>
      <c r="AE1322" s="78">
        <f t="shared" si="186"/>
        <v>0</v>
      </c>
      <c r="AF1322" s="77" t="str">
        <f t="shared" si="191"/>
        <v/>
      </c>
      <c r="AG1322" s="77" t="str">
        <f t="shared" si="187"/>
        <v/>
      </c>
    </row>
    <row r="1323" spans="1:33" s="72" customFormat="1" ht="15.75" x14ac:dyDescent="0.2">
      <c r="A1323" s="67"/>
      <c r="B1323" s="76">
        <f>COUNTIF($F$6:$F1323,$F1323)</f>
        <v>0</v>
      </c>
      <c r="C1323" s="76" t="str">
        <f t="shared" si="192"/>
        <v>0</v>
      </c>
      <c r="D1323" s="76">
        <f>COUNTIF($H$6:$H1323,$H1323)</f>
        <v>0</v>
      </c>
      <c r="E1323" s="76" t="str">
        <f t="shared" si="193"/>
        <v>0</v>
      </c>
      <c r="F1323" s="2"/>
      <c r="G1323" s="22"/>
      <c r="H1323" s="2"/>
      <c r="I1323" s="3"/>
      <c r="J1323" s="2"/>
      <c r="K1323" s="2"/>
      <c r="L1323" s="4"/>
      <c r="M1323" s="4"/>
      <c r="N1323" s="4"/>
      <c r="O1323" s="2"/>
      <c r="P1323" s="2"/>
      <c r="Q1323" s="4"/>
      <c r="R1323" s="102"/>
      <c r="S1323" s="102"/>
      <c r="T1323" s="3"/>
      <c r="U1323" s="3"/>
      <c r="V1323" s="3"/>
      <c r="W1323" s="3"/>
      <c r="X1323" s="80" t="str">
        <f t="shared" si="188"/>
        <v/>
      </c>
      <c r="Y1323" s="80" t="str">
        <f t="shared" si="189"/>
        <v/>
      </c>
      <c r="Z1323" s="2"/>
      <c r="AA1323" s="77" t="str">
        <f t="shared" si="190"/>
        <v/>
      </c>
      <c r="AB1323" s="77" t="str">
        <f t="shared" si="194"/>
        <v/>
      </c>
      <c r="AC1323" s="77" t="str">
        <f>IFERROR(VLOOKUP(IF($P1323="","",MONTH($I1323)),List!$I:$J,2,0),"")</f>
        <v/>
      </c>
      <c r="AD1323" s="77" t="str">
        <f>IFERROR(VLOOKUP(F1323,List!$D:$E,2,0),"")</f>
        <v/>
      </c>
      <c r="AE1323" s="78">
        <f t="shared" si="186"/>
        <v>0</v>
      </c>
      <c r="AF1323" s="77" t="str">
        <f t="shared" si="191"/>
        <v/>
      </c>
      <c r="AG1323" s="77" t="str">
        <f t="shared" si="187"/>
        <v/>
      </c>
    </row>
    <row r="1324" spans="1:33" s="72" customFormat="1" ht="15.75" x14ac:dyDescent="0.2">
      <c r="A1324" s="67"/>
      <c r="B1324" s="76">
        <f>COUNTIF($F$6:$F1324,$F1324)</f>
        <v>0</v>
      </c>
      <c r="C1324" s="76" t="str">
        <f t="shared" si="192"/>
        <v>0</v>
      </c>
      <c r="D1324" s="76">
        <f>COUNTIF($H$6:$H1324,$H1324)</f>
        <v>0</v>
      </c>
      <c r="E1324" s="76" t="str">
        <f t="shared" si="193"/>
        <v>0</v>
      </c>
      <c r="F1324" s="2"/>
      <c r="G1324" s="22"/>
      <c r="H1324" s="2"/>
      <c r="I1324" s="3"/>
      <c r="J1324" s="2"/>
      <c r="K1324" s="2"/>
      <c r="L1324" s="4"/>
      <c r="M1324" s="4"/>
      <c r="N1324" s="4"/>
      <c r="O1324" s="2"/>
      <c r="P1324" s="2"/>
      <c r="Q1324" s="4"/>
      <c r="R1324" s="102"/>
      <c r="S1324" s="102"/>
      <c r="T1324" s="3"/>
      <c r="U1324" s="3"/>
      <c r="V1324" s="3"/>
      <c r="W1324" s="3"/>
      <c r="X1324" s="80" t="str">
        <f t="shared" si="188"/>
        <v/>
      </c>
      <c r="Y1324" s="80" t="str">
        <f t="shared" si="189"/>
        <v/>
      </c>
      <c r="Z1324" s="2"/>
      <c r="AA1324" s="77" t="str">
        <f t="shared" si="190"/>
        <v/>
      </c>
      <c r="AB1324" s="77" t="str">
        <f t="shared" si="194"/>
        <v/>
      </c>
      <c r="AC1324" s="77" t="str">
        <f>IFERROR(VLOOKUP(IF($P1324="","",MONTH($I1324)),List!$I:$J,2,0),"")</f>
        <v/>
      </c>
      <c r="AD1324" s="77" t="str">
        <f>IFERROR(VLOOKUP(F1324,List!$D:$E,2,0),"")</f>
        <v/>
      </c>
      <c r="AE1324" s="78">
        <f t="shared" si="186"/>
        <v>0</v>
      </c>
      <c r="AF1324" s="77" t="str">
        <f t="shared" si="191"/>
        <v/>
      </c>
      <c r="AG1324" s="77" t="str">
        <f t="shared" si="187"/>
        <v/>
      </c>
    </row>
    <row r="1325" spans="1:33" s="72" customFormat="1" ht="15.75" x14ac:dyDescent="0.2">
      <c r="A1325" s="67"/>
      <c r="B1325" s="76">
        <f>COUNTIF($F$6:$F1325,$F1325)</f>
        <v>0</v>
      </c>
      <c r="C1325" s="76" t="str">
        <f t="shared" si="192"/>
        <v>0</v>
      </c>
      <c r="D1325" s="76">
        <f>COUNTIF($H$6:$H1325,$H1325)</f>
        <v>0</v>
      </c>
      <c r="E1325" s="76" t="str">
        <f t="shared" si="193"/>
        <v>0</v>
      </c>
      <c r="F1325" s="2"/>
      <c r="G1325" s="22"/>
      <c r="H1325" s="2"/>
      <c r="I1325" s="3"/>
      <c r="J1325" s="2"/>
      <c r="K1325" s="2"/>
      <c r="L1325" s="4"/>
      <c r="M1325" s="4"/>
      <c r="N1325" s="4"/>
      <c r="O1325" s="2"/>
      <c r="P1325" s="2"/>
      <c r="Q1325" s="4"/>
      <c r="R1325" s="102"/>
      <c r="S1325" s="102"/>
      <c r="T1325" s="3"/>
      <c r="U1325" s="3"/>
      <c r="V1325" s="3"/>
      <c r="W1325" s="3"/>
      <c r="X1325" s="80" t="str">
        <f t="shared" si="188"/>
        <v/>
      </c>
      <c r="Y1325" s="80" t="str">
        <f t="shared" si="189"/>
        <v/>
      </c>
      <c r="Z1325" s="2"/>
      <c r="AA1325" s="77" t="str">
        <f t="shared" si="190"/>
        <v/>
      </c>
      <c r="AB1325" s="77" t="str">
        <f t="shared" si="194"/>
        <v/>
      </c>
      <c r="AC1325" s="77" t="str">
        <f>IFERROR(VLOOKUP(IF($P1325="","",MONTH($I1325)),List!$I:$J,2,0),"")</f>
        <v/>
      </c>
      <c r="AD1325" s="77" t="str">
        <f>IFERROR(VLOOKUP(F1325,List!$D:$E,2,0),"")</f>
        <v/>
      </c>
      <c r="AE1325" s="78">
        <f t="shared" si="186"/>
        <v>0</v>
      </c>
      <c r="AF1325" s="77" t="str">
        <f t="shared" si="191"/>
        <v/>
      </c>
      <c r="AG1325" s="77" t="str">
        <f t="shared" si="187"/>
        <v/>
      </c>
    </row>
    <row r="1326" spans="1:33" s="72" customFormat="1" ht="15.75" x14ac:dyDescent="0.2">
      <c r="A1326" s="67"/>
      <c r="B1326" s="76">
        <f>COUNTIF($F$6:$F1326,$F1326)</f>
        <v>0</v>
      </c>
      <c r="C1326" s="76" t="str">
        <f t="shared" si="192"/>
        <v>0</v>
      </c>
      <c r="D1326" s="76">
        <f>COUNTIF($H$6:$H1326,$H1326)</f>
        <v>0</v>
      </c>
      <c r="E1326" s="76" t="str">
        <f t="shared" si="193"/>
        <v>0</v>
      </c>
      <c r="F1326" s="2"/>
      <c r="G1326" s="22"/>
      <c r="H1326" s="2"/>
      <c r="I1326" s="3"/>
      <c r="J1326" s="2"/>
      <c r="K1326" s="2"/>
      <c r="L1326" s="4"/>
      <c r="M1326" s="4"/>
      <c r="N1326" s="4"/>
      <c r="O1326" s="2"/>
      <c r="P1326" s="2"/>
      <c r="Q1326" s="4"/>
      <c r="R1326" s="102"/>
      <c r="S1326" s="102"/>
      <c r="T1326" s="3"/>
      <c r="U1326" s="3"/>
      <c r="V1326" s="3"/>
      <c r="W1326" s="3"/>
      <c r="X1326" s="80" t="str">
        <f t="shared" si="188"/>
        <v/>
      </c>
      <c r="Y1326" s="80" t="str">
        <f t="shared" si="189"/>
        <v/>
      </c>
      <c r="Z1326" s="2"/>
      <c r="AA1326" s="77" t="str">
        <f t="shared" si="190"/>
        <v/>
      </c>
      <c r="AB1326" s="77" t="str">
        <f t="shared" si="194"/>
        <v/>
      </c>
      <c r="AC1326" s="77" t="str">
        <f>IFERROR(VLOOKUP(IF($P1326="","",MONTH($I1326)),List!$I:$J,2,0),"")</f>
        <v/>
      </c>
      <c r="AD1326" s="77" t="str">
        <f>IFERROR(VLOOKUP(F1326,List!$D:$E,2,0),"")</f>
        <v/>
      </c>
      <c r="AE1326" s="78">
        <f t="shared" si="186"/>
        <v>0</v>
      </c>
      <c r="AF1326" s="77" t="str">
        <f t="shared" si="191"/>
        <v/>
      </c>
      <c r="AG1326" s="77" t="str">
        <f t="shared" si="187"/>
        <v/>
      </c>
    </row>
    <row r="1327" spans="1:33" s="72" customFormat="1" ht="15.75" x14ac:dyDescent="0.2">
      <c r="A1327" s="67"/>
      <c r="B1327" s="76">
        <f>COUNTIF($F$6:$F1327,$F1327)</f>
        <v>0</v>
      </c>
      <c r="C1327" s="76" t="str">
        <f t="shared" si="192"/>
        <v>0</v>
      </c>
      <c r="D1327" s="76">
        <f>COUNTIF($H$6:$H1327,$H1327)</f>
        <v>0</v>
      </c>
      <c r="E1327" s="76" t="str">
        <f t="shared" si="193"/>
        <v>0</v>
      </c>
      <c r="F1327" s="2"/>
      <c r="G1327" s="22"/>
      <c r="H1327" s="2"/>
      <c r="I1327" s="3"/>
      <c r="J1327" s="2"/>
      <c r="K1327" s="2"/>
      <c r="L1327" s="4"/>
      <c r="M1327" s="4"/>
      <c r="N1327" s="4"/>
      <c r="O1327" s="2"/>
      <c r="P1327" s="2"/>
      <c r="Q1327" s="4"/>
      <c r="R1327" s="102"/>
      <c r="S1327" s="102"/>
      <c r="T1327" s="3"/>
      <c r="U1327" s="3"/>
      <c r="V1327" s="3"/>
      <c r="W1327" s="3"/>
      <c r="X1327" s="80" t="str">
        <f t="shared" si="188"/>
        <v/>
      </c>
      <c r="Y1327" s="80" t="str">
        <f t="shared" si="189"/>
        <v/>
      </c>
      <c r="Z1327" s="2"/>
      <c r="AA1327" s="77" t="str">
        <f t="shared" si="190"/>
        <v/>
      </c>
      <c r="AB1327" s="77" t="str">
        <f t="shared" si="194"/>
        <v/>
      </c>
      <c r="AC1327" s="77" t="str">
        <f>IFERROR(VLOOKUP(IF($P1327="","",MONTH($I1327)),List!$I:$J,2,0),"")</f>
        <v/>
      </c>
      <c r="AD1327" s="77" t="str">
        <f>IFERROR(VLOOKUP(F1327,List!$D:$E,2,0),"")</f>
        <v/>
      </c>
      <c r="AE1327" s="78">
        <f t="shared" si="186"/>
        <v>0</v>
      </c>
      <c r="AF1327" s="77" t="str">
        <f t="shared" si="191"/>
        <v/>
      </c>
      <c r="AG1327" s="77" t="str">
        <f t="shared" si="187"/>
        <v/>
      </c>
    </row>
    <row r="1328" spans="1:33" s="72" customFormat="1" ht="15.75" x14ac:dyDescent="0.2">
      <c r="A1328" s="67"/>
      <c r="B1328" s="76">
        <f>COUNTIF($F$6:$F1328,$F1328)</f>
        <v>0</v>
      </c>
      <c r="C1328" s="76" t="str">
        <f t="shared" si="192"/>
        <v>0</v>
      </c>
      <c r="D1328" s="76">
        <f>COUNTIF($H$6:$H1328,$H1328)</f>
        <v>0</v>
      </c>
      <c r="E1328" s="76" t="str">
        <f t="shared" si="193"/>
        <v>0</v>
      </c>
      <c r="F1328" s="2"/>
      <c r="G1328" s="22"/>
      <c r="H1328" s="2"/>
      <c r="I1328" s="3"/>
      <c r="J1328" s="2"/>
      <c r="K1328" s="2"/>
      <c r="L1328" s="4"/>
      <c r="M1328" s="4"/>
      <c r="N1328" s="4"/>
      <c r="O1328" s="2"/>
      <c r="P1328" s="2"/>
      <c r="Q1328" s="4"/>
      <c r="R1328" s="102"/>
      <c r="S1328" s="102"/>
      <c r="T1328" s="3"/>
      <c r="U1328" s="3"/>
      <c r="V1328" s="3"/>
      <c r="W1328" s="3"/>
      <c r="X1328" s="80" t="str">
        <f t="shared" si="188"/>
        <v/>
      </c>
      <c r="Y1328" s="80" t="str">
        <f t="shared" si="189"/>
        <v/>
      </c>
      <c r="Z1328" s="2"/>
      <c r="AA1328" s="77" t="str">
        <f t="shared" si="190"/>
        <v/>
      </c>
      <c r="AB1328" s="77" t="str">
        <f t="shared" si="194"/>
        <v/>
      </c>
      <c r="AC1328" s="77" t="str">
        <f>IFERROR(VLOOKUP(IF($P1328="","",MONTH($I1328)),List!$I:$J,2,0),"")</f>
        <v/>
      </c>
      <c r="AD1328" s="77" t="str">
        <f>IFERROR(VLOOKUP(F1328,List!$D:$E,2,0),"")</f>
        <v/>
      </c>
      <c r="AE1328" s="78">
        <f t="shared" si="186"/>
        <v>0</v>
      </c>
      <c r="AF1328" s="77" t="str">
        <f t="shared" si="191"/>
        <v/>
      </c>
      <c r="AG1328" s="77" t="str">
        <f t="shared" si="187"/>
        <v/>
      </c>
    </row>
    <row r="1329" spans="1:33" s="72" customFormat="1" ht="15.75" x14ac:dyDescent="0.2">
      <c r="A1329" s="67"/>
      <c r="B1329" s="76">
        <f>COUNTIF($F$6:$F1329,$F1329)</f>
        <v>0</v>
      </c>
      <c r="C1329" s="76" t="str">
        <f t="shared" si="192"/>
        <v>0</v>
      </c>
      <c r="D1329" s="76">
        <f>COUNTIF($H$6:$H1329,$H1329)</f>
        <v>0</v>
      </c>
      <c r="E1329" s="76" t="str">
        <f t="shared" si="193"/>
        <v>0</v>
      </c>
      <c r="F1329" s="2"/>
      <c r="G1329" s="22"/>
      <c r="H1329" s="2"/>
      <c r="I1329" s="3"/>
      <c r="J1329" s="2"/>
      <c r="K1329" s="2"/>
      <c r="L1329" s="4"/>
      <c r="M1329" s="4"/>
      <c r="N1329" s="4"/>
      <c r="O1329" s="2"/>
      <c r="P1329" s="2"/>
      <c r="Q1329" s="4"/>
      <c r="R1329" s="102"/>
      <c r="S1329" s="102"/>
      <c r="T1329" s="3"/>
      <c r="U1329" s="3"/>
      <c r="V1329" s="3"/>
      <c r="W1329" s="3"/>
      <c r="X1329" s="80" t="str">
        <f t="shared" si="188"/>
        <v/>
      </c>
      <c r="Y1329" s="80" t="str">
        <f t="shared" si="189"/>
        <v/>
      </c>
      <c r="Z1329" s="2"/>
      <c r="AA1329" s="77" t="str">
        <f t="shared" si="190"/>
        <v/>
      </c>
      <c r="AB1329" s="77" t="str">
        <f t="shared" si="194"/>
        <v/>
      </c>
      <c r="AC1329" s="77" t="str">
        <f>IFERROR(VLOOKUP(IF($P1329="","",MONTH($I1329)),List!$I:$J,2,0),"")</f>
        <v/>
      </c>
      <c r="AD1329" s="77" t="str">
        <f>IFERROR(VLOOKUP(F1329,List!$D:$E,2,0),"")</f>
        <v/>
      </c>
      <c r="AE1329" s="78">
        <f t="shared" si="186"/>
        <v>0</v>
      </c>
      <c r="AF1329" s="77" t="str">
        <f t="shared" si="191"/>
        <v/>
      </c>
      <c r="AG1329" s="77" t="str">
        <f t="shared" si="187"/>
        <v/>
      </c>
    </row>
    <row r="1330" spans="1:33" s="72" customFormat="1" ht="15.75" x14ac:dyDescent="0.2">
      <c r="A1330" s="67"/>
      <c r="B1330" s="76">
        <f>COUNTIF($F$6:$F1330,$F1330)</f>
        <v>0</v>
      </c>
      <c r="C1330" s="76" t="str">
        <f t="shared" si="192"/>
        <v>0</v>
      </c>
      <c r="D1330" s="76">
        <f>COUNTIF($H$6:$H1330,$H1330)</f>
        <v>0</v>
      </c>
      <c r="E1330" s="76" t="str">
        <f t="shared" si="193"/>
        <v>0</v>
      </c>
      <c r="F1330" s="2"/>
      <c r="G1330" s="22"/>
      <c r="H1330" s="2"/>
      <c r="I1330" s="3"/>
      <c r="J1330" s="2"/>
      <c r="K1330" s="2"/>
      <c r="L1330" s="4"/>
      <c r="M1330" s="4"/>
      <c r="N1330" s="4"/>
      <c r="O1330" s="2"/>
      <c r="P1330" s="2"/>
      <c r="Q1330" s="4"/>
      <c r="R1330" s="102"/>
      <c r="S1330" s="102"/>
      <c r="T1330" s="3"/>
      <c r="U1330" s="3"/>
      <c r="V1330" s="3"/>
      <c r="W1330" s="3"/>
      <c r="X1330" s="80" t="str">
        <f t="shared" si="188"/>
        <v/>
      </c>
      <c r="Y1330" s="80" t="str">
        <f t="shared" si="189"/>
        <v/>
      </c>
      <c r="Z1330" s="2"/>
      <c r="AA1330" s="77" t="str">
        <f t="shared" si="190"/>
        <v/>
      </c>
      <c r="AB1330" s="77" t="str">
        <f t="shared" si="194"/>
        <v/>
      </c>
      <c r="AC1330" s="77" t="str">
        <f>IFERROR(VLOOKUP(IF($P1330="","",MONTH($I1330)),List!$I:$J,2,0),"")</f>
        <v/>
      </c>
      <c r="AD1330" s="77" t="str">
        <f>IFERROR(VLOOKUP(F1330,List!$D:$E,2,0),"")</f>
        <v/>
      </c>
      <c r="AE1330" s="78">
        <f t="shared" si="186"/>
        <v>0</v>
      </c>
      <c r="AF1330" s="77" t="str">
        <f t="shared" si="191"/>
        <v/>
      </c>
      <c r="AG1330" s="77" t="str">
        <f t="shared" si="187"/>
        <v/>
      </c>
    </row>
    <row r="1331" spans="1:33" s="72" customFormat="1" ht="15.75" x14ac:dyDescent="0.2">
      <c r="A1331" s="67"/>
      <c r="B1331" s="76">
        <f>COUNTIF($F$6:$F1331,$F1331)</f>
        <v>0</v>
      </c>
      <c r="C1331" s="76" t="str">
        <f t="shared" si="192"/>
        <v>0</v>
      </c>
      <c r="D1331" s="76">
        <f>COUNTIF($H$6:$H1331,$H1331)</f>
        <v>0</v>
      </c>
      <c r="E1331" s="76" t="str">
        <f t="shared" si="193"/>
        <v>0</v>
      </c>
      <c r="F1331" s="2"/>
      <c r="G1331" s="22"/>
      <c r="H1331" s="2"/>
      <c r="I1331" s="3"/>
      <c r="J1331" s="2"/>
      <c r="K1331" s="2"/>
      <c r="L1331" s="4"/>
      <c r="M1331" s="4"/>
      <c r="N1331" s="4"/>
      <c r="O1331" s="2"/>
      <c r="P1331" s="2"/>
      <c r="Q1331" s="4"/>
      <c r="R1331" s="102"/>
      <c r="S1331" s="102"/>
      <c r="T1331" s="3"/>
      <c r="U1331" s="3"/>
      <c r="V1331" s="3"/>
      <c r="W1331" s="3"/>
      <c r="X1331" s="80" t="str">
        <f t="shared" si="188"/>
        <v/>
      </c>
      <c r="Y1331" s="80" t="str">
        <f t="shared" si="189"/>
        <v/>
      </c>
      <c r="Z1331" s="2"/>
      <c r="AA1331" s="77" t="str">
        <f t="shared" si="190"/>
        <v/>
      </c>
      <c r="AB1331" s="77" t="str">
        <f t="shared" si="194"/>
        <v/>
      </c>
      <c r="AC1331" s="77" t="str">
        <f>IFERROR(VLOOKUP(IF($P1331="","",MONTH($I1331)),List!$I:$J,2,0),"")</f>
        <v/>
      </c>
      <c r="AD1331" s="77" t="str">
        <f>IFERROR(VLOOKUP(F1331,List!$D:$E,2,0),"")</f>
        <v/>
      </c>
      <c r="AE1331" s="78">
        <f t="shared" si="186"/>
        <v>0</v>
      </c>
      <c r="AF1331" s="77" t="str">
        <f t="shared" si="191"/>
        <v/>
      </c>
      <c r="AG1331" s="77" t="str">
        <f t="shared" si="187"/>
        <v/>
      </c>
    </row>
    <row r="1332" spans="1:33" s="72" customFormat="1" ht="15.75" x14ac:dyDescent="0.2">
      <c r="A1332" s="67"/>
      <c r="B1332" s="76">
        <f>COUNTIF($F$6:$F1332,$F1332)</f>
        <v>0</v>
      </c>
      <c r="C1332" s="76" t="str">
        <f t="shared" si="192"/>
        <v>0</v>
      </c>
      <c r="D1332" s="76">
        <f>COUNTIF($H$6:$H1332,$H1332)</f>
        <v>0</v>
      </c>
      <c r="E1332" s="76" t="str">
        <f t="shared" si="193"/>
        <v>0</v>
      </c>
      <c r="F1332" s="2"/>
      <c r="G1332" s="22"/>
      <c r="H1332" s="2"/>
      <c r="I1332" s="3"/>
      <c r="J1332" s="2"/>
      <c r="K1332" s="2"/>
      <c r="L1332" s="4"/>
      <c r="M1332" s="4"/>
      <c r="N1332" s="4"/>
      <c r="O1332" s="2"/>
      <c r="P1332" s="2"/>
      <c r="Q1332" s="4"/>
      <c r="R1332" s="102"/>
      <c r="S1332" s="102"/>
      <c r="T1332" s="3"/>
      <c r="U1332" s="3"/>
      <c r="V1332" s="3"/>
      <c r="W1332" s="3"/>
      <c r="X1332" s="80" t="str">
        <f t="shared" si="188"/>
        <v/>
      </c>
      <c r="Y1332" s="80" t="str">
        <f t="shared" si="189"/>
        <v/>
      </c>
      <c r="Z1332" s="2"/>
      <c r="AA1332" s="77" t="str">
        <f t="shared" si="190"/>
        <v/>
      </c>
      <c r="AB1332" s="77" t="str">
        <f t="shared" si="194"/>
        <v/>
      </c>
      <c r="AC1332" s="77" t="str">
        <f>IFERROR(VLOOKUP(IF($P1332="","",MONTH($I1332)),List!$I:$J,2,0),"")</f>
        <v/>
      </c>
      <c r="AD1332" s="77" t="str">
        <f>IFERROR(VLOOKUP(F1332,List!$D:$E,2,0),"")</f>
        <v/>
      </c>
      <c r="AE1332" s="78">
        <f t="shared" si="186"/>
        <v>0</v>
      </c>
      <c r="AF1332" s="77" t="str">
        <f t="shared" si="191"/>
        <v/>
      </c>
      <c r="AG1332" s="77" t="str">
        <f t="shared" si="187"/>
        <v/>
      </c>
    </row>
    <row r="1333" spans="1:33" s="72" customFormat="1" ht="15.75" x14ac:dyDescent="0.2">
      <c r="A1333" s="67"/>
      <c r="B1333" s="76">
        <f>COUNTIF($F$6:$F1333,$F1333)</f>
        <v>0</v>
      </c>
      <c r="C1333" s="76" t="str">
        <f t="shared" si="192"/>
        <v>0</v>
      </c>
      <c r="D1333" s="76">
        <f>COUNTIF($H$6:$H1333,$H1333)</f>
        <v>0</v>
      </c>
      <c r="E1333" s="76" t="str">
        <f t="shared" si="193"/>
        <v>0</v>
      </c>
      <c r="F1333" s="2"/>
      <c r="G1333" s="22"/>
      <c r="H1333" s="2"/>
      <c r="I1333" s="3"/>
      <c r="J1333" s="2"/>
      <c r="K1333" s="2"/>
      <c r="L1333" s="4"/>
      <c r="M1333" s="4"/>
      <c r="N1333" s="4"/>
      <c r="O1333" s="2"/>
      <c r="P1333" s="2"/>
      <c r="Q1333" s="4"/>
      <c r="R1333" s="102"/>
      <c r="S1333" s="102"/>
      <c r="T1333" s="3"/>
      <c r="U1333" s="3"/>
      <c r="V1333" s="3"/>
      <c r="W1333" s="3"/>
      <c r="X1333" s="80" t="str">
        <f t="shared" si="188"/>
        <v/>
      </c>
      <c r="Y1333" s="80" t="str">
        <f t="shared" si="189"/>
        <v/>
      </c>
      <c r="Z1333" s="2"/>
      <c r="AA1333" s="77" t="str">
        <f t="shared" si="190"/>
        <v/>
      </c>
      <c r="AB1333" s="77" t="str">
        <f t="shared" si="194"/>
        <v/>
      </c>
      <c r="AC1333" s="77" t="str">
        <f>IFERROR(VLOOKUP(IF($P1333="","",MONTH($I1333)),List!$I:$J,2,0),"")</f>
        <v/>
      </c>
      <c r="AD1333" s="77" t="str">
        <f>IFERROR(VLOOKUP(F1333,List!$D:$E,2,0),"")</f>
        <v/>
      </c>
      <c r="AE1333" s="78">
        <f t="shared" si="186"/>
        <v>0</v>
      </c>
      <c r="AF1333" s="77" t="str">
        <f t="shared" si="191"/>
        <v/>
      </c>
      <c r="AG1333" s="77" t="str">
        <f t="shared" si="187"/>
        <v/>
      </c>
    </row>
    <row r="1334" spans="1:33" s="72" customFormat="1" ht="15.75" x14ac:dyDescent="0.2">
      <c r="A1334" s="67"/>
      <c r="B1334" s="76">
        <f>COUNTIF($F$6:$F1334,$F1334)</f>
        <v>0</v>
      </c>
      <c r="C1334" s="76" t="str">
        <f t="shared" si="192"/>
        <v>0</v>
      </c>
      <c r="D1334" s="76">
        <f>COUNTIF($H$6:$H1334,$H1334)</f>
        <v>0</v>
      </c>
      <c r="E1334" s="76" t="str">
        <f t="shared" si="193"/>
        <v>0</v>
      </c>
      <c r="F1334" s="2"/>
      <c r="G1334" s="22"/>
      <c r="H1334" s="2"/>
      <c r="I1334" s="3"/>
      <c r="J1334" s="2"/>
      <c r="K1334" s="2"/>
      <c r="L1334" s="4"/>
      <c r="M1334" s="4"/>
      <c r="N1334" s="4"/>
      <c r="O1334" s="2"/>
      <c r="P1334" s="2"/>
      <c r="Q1334" s="4"/>
      <c r="R1334" s="102"/>
      <c r="S1334" s="102"/>
      <c r="T1334" s="3"/>
      <c r="U1334" s="3"/>
      <c r="V1334" s="3"/>
      <c r="W1334" s="3"/>
      <c r="X1334" s="80" t="str">
        <f t="shared" si="188"/>
        <v/>
      </c>
      <c r="Y1334" s="80" t="str">
        <f t="shared" si="189"/>
        <v/>
      </c>
      <c r="Z1334" s="2"/>
      <c r="AA1334" s="77" t="str">
        <f t="shared" si="190"/>
        <v/>
      </c>
      <c r="AB1334" s="77" t="str">
        <f t="shared" si="194"/>
        <v/>
      </c>
      <c r="AC1334" s="77" t="str">
        <f>IFERROR(VLOOKUP(IF($P1334="","",MONTH($I1334)),List!$I:$J,2,0),"")</f>
        <v/>
      </c>
      <c r="AD1334" s="77" t="str">
        <f>IFERROR(VLOOKUP(F1334,List!$D:$E,2,0),"")</f>
        <v/>
      </c>
      <c r="AE1334" s="78">
        <f t="shared" si="186"/>
        <v>0</v>
      </c>
      <c r="AF1334" s="77" t="str">
        <f t="shared" si="191"/>
        <v/>
      </c>
      <c r="AG1334" s="77" t="str">
        <f t="shared" si="187"/>
        <v/>
      </c>
    </row>
    <row r="1335" spans="1:33" s="72" customFormat="1" ht="15.75" x14ac:dyDescent="0.2">
      <c r="A1335" s="67"/>
      <c r="B1335" s="76">
        <f>COUNTIF($F$6:$F1335,$F1335)</f>
        <v>0</v>
      </c>
      <c r="C1335" s="76" t="str">
        <f t="shared" si="192"/>
        <v>0</v>
      </c>
      <c r="D1335" s="76">
        <f>COUNTIF($H$6:$H1335,$H1335)</f>
        <v>0</v>
      </c>
      <c r="E1335" s="76" t="str">
        <f t="shared" si="193"/>
        <v>0</v>
      </c>
      <c r="F1335" s="2"/>
      <c r="G1335" s="22"/>
      <c r="H1335" s="2"/>
      <c r="I1335" s="3"/>
      <c r="J1335" s="2"/>
      <c r="K1335" s="2"/>
      <c r="L1335" s="4"/>
      <c r="M1335" s="4"/>
      <c r="N1335" s="4"/>
      <c r="O1335" s="2"/>
      <c r="P1335" s="2"/>
      <c r="Q1335" s="4"/>
      <c r="R1335" s="102"/>
      <c r="S1335" s="102"/>
      <c r="T1335" s="3"/>
      <c r="U1335" s="3"/>
      <c r="V1335" s="3"/>
      <c r="W1335" s="3"/>
      <c r="X1335" s="80" t="str">
        <f t="shared" si="188"/>
        <v/>
      </c>
      <c r="Y1335" s="80" t="str">
        <f t="shared" si="189"/>
        <v/>
      </c>
      <c r="Z1335" s="2"/>
      <c r="AA1335" s="77" t="str">
        <f t="shared" si="190"/>
        <v/>
      </c>
      <c r="AB1335" s="77" t="str">
        <f t="shared" si="194"/>
        <v/>
      </c>
      <c r="AC1335" s="77" t="str">
        <f>IFERROR(VLOOKUP(IF($P1335="","",MONTH($I1335)),List!$I:$J,2,0),"")</f>
        <v/>
      </c>
      <c r="AD1335" s="77" t="str">
        <f>IFERROR(VLOOKUP(F1335,List!$D:$E,2,0),"")</f>
        <v/>
      </c>
      <c r="AE1335" s="78">
        <f t="shared" si="186"/>
        <v>0</v>
      </c>
      <c r="AF1335" s="77" t="str">
        <f t="shared" si="191"/>
        <v/>
      </c>
      <c r="AG1335" s="77" t="str">
        <f t="shared" si="187"/>
        <v/>
      </c>
    </row>
    <row r="1336" spans="1:33" s="72" customFormat="1" ht="15.75" x14ac:dyDescent="0.2">
      <c r="A1336" s="67"/>
      <c r="B1336" s="76">
        <f>COUNTIF($F$6:$F1336,$F1336)</f>
        <v>0</v>
      </c>
      <c r="C1336" s="76" t="str">
        <f t="shared" si="192"/>
        <v>0</v>
      </c>
      <c r="D1336" s="76">
        <f>COUNTIF($H$6:$H1336,$H1336)</f>
        <v>0</v>
      </c>
      <c r="E1336" s="76" t="str">
        <f t="shared" si="193"/>
        <v>0</v>
      </c>
      <c r="F1336" s="2"/>
      <c r="G1336" s="22"/>
      <c r="H1336" s="2"/>
      <c r="I1336" s="3"/>
      <c r="J1336" s="2"/>
      <c r="K1336" s="2"/>
      <c r="L1336" s="4"/>
      <c r="M1336" s="4"/>
      <c r="N1336" s="4"/>
      <c r="O1336" s="2"/>
      <c r="P1336" s="2"/>
      <c r="Q1336" s="4"/>
      <c r="R1336" s="102"/>
      <c r="S1336" s="102"/>
      <c r="T1336" s="3"/>
      <c r="U1336" s="3"/>
      <c r="V1336" s="3"/>
      <c r="W1336" s="3"/>
      <c r="X1336" s="80" t="str">
        <f t="shared" si="188"/>
        <v/>
      </c>
      <c r="Y1336" s="80" t="str">
        <f t="shared" si="189"/>
        <v/>
      </c>
      <c r="Z1336" s="2"/>
      <c r="AA1336" s="77" t="str">
        <f t="shared" si="190"/>
        <v/>
      </c>
      <c r="AB1336" s="77" t="str">
        <f t="shared" si="194"/>
        <v/>
      </c>
      <c r="AC1336" s="77" t="str">
        <f>IFERROR(VLOOKUP(IF($P1336="","",MONTH($I1336)),List!$I:$J,2,0),"")</f>
        <v/>
      </c>
      <c r="AD1336" s="77" t="str">
        <f>IFERROR(VLOOKUP(F1336,List!$D:$E,2,0),"")</f>
        <v/>
      </c>
      <c r="AE1336" s="78">
        <f t="shared" si="186"/>
        <v>0</v>
      </c>
      <c r="AF1336" s="77" t="str">
        <f t="shared" si="191"/>
        <v/>
      </c>
      <c r="AG1336" s="77" t="str">
        <f t="shared" si="187"/>
        <v/>
      </c>
    </row>
    <row r="1337" spans="1:33" s="72" customFormat="1" ht="15.75" x14ac:dyDescent="0.2">
      <c r="A1337" s="67"/>
      <c r="B1337" s="76">
        <f>COUNTIF($F$6:$F1337,$F1337)</f>
        <v>0</v>
      </c>
      <c r="C1337" s="76" t="str">
        <f t="shared" si="192"/>
        <v>0</v>
      </c>
      <c r="D1337" s="76">
        <f>COUNTIF($H$6:$H1337,$H1337)</f>
        <v>0</v>
      </c>
      <c r="E1337" s="76" t="str">
        <f t="shared" si="193"/>
        <v>0</v>
      </c>
      <c r="F1337" s="2"/>
      <c r="G1337" s="22"/>
      <c r="H1337" s="2"/>
      <c r="I1337" s="3"/>
      <c r="J1337" s="2"/>
      <c r="K1337" s="2"/>
      <c r="L1337" s="4"/>
      <c r="M1337" s="4"/>
      <c r="N1337" s="4"/>
      <c r="O1337" s="2"/>
      <c r="P1337" s="2"/>
      <c r="Q1337" s="4"/>
      <c r="R1337" s="102"/>
      <c r="S1337" s="102"/>
      <c r="T1337" s="3"/>
      <c r="U1337" s="3"/>
      <c r="V1337" s="3"/>
      <c r="W1337" s="3"/>
      <c r="X1337" s="80" t="str">
        <f t="shared" si="188"/>
        <v/>
      </c>
      <c r="Y1337" s="80" t="str">
        <f t="shared" si="189"/>
        <v/>
      </c>
      <c r="Z1337" s="2"/>
      <c r="AA1337" s="77" t="str">
        <f t="shared" si="190"/>
        <v/>
      </c>
      <c r="AB1337" s="77" t="str">
        <f t="shared" si="194"/>
        <v/>
      </c>
      <c r="AC1337" s="77" t="str">
        <f>IFERROR(VLOOKUP(IF($P1337="","",MONTH($I1337)),List!$I:$J,2,0),"")</f>
        <v/>
      </c>
      <c r="AD1337" s="77" t="str">
        <f>IFERROR(VLOOKUP(F1337,List!$D:$E,2,0),"")</f>
        <v/>
      </c>
      <c r="AE1337" s="78">
        <f t="shared" si="186"/>
        <v>0</v>
      </c>
      <c r="AF1337" s="77" t="str">
        <f t="shared" si="191"/>
        <v/>
      </c>
      <c r="AG1337" s="77" t="str">
        <f t="shared" si="187"/>
        <v/>
      </c>
    </row>
    <row r="1338" spans="1:33" s="72" customFormat="1" ht="15.75" x14ac:dyDescent="0.2">
      <c r="A1338" s="67"/>
      <c r="B1338" s="76">
        <f>COUNTIF($F$6:$F1338,$F1338)</f>
        <v>0</v>
      </c>
      <c r="C1338" s="76" t="str">
        <f t="shared" si="192"/>
        <v>0</v>
      </c>
      <c r="D1338" s="76">
        <f>COUNTIF($H$6:$H1338,$H1338)</f>
        <v>0</v>
      </c>
      <c r="E1338" s="76" t="str">
        <f t="shared" si="193"/>
        <v>0</v>
      </c>
      <c r="F1338" s="2"/>
      <c r="G1338" s="22"/>
      <c r="H1338" s="2"/>
      <c r="I1338" s="3"/>
      <c r="J1338" s="2"/>
      <c r="K1338" s="2"/>
      <c r="L1338" s="4"/>
      <c r="M1338" s="4"/>
      <c r="N1338" s="4"/>
      <c r="O1338" s="2"/>
      <c r="P1338" s="2"/>
      <c r="Q1338" s="4"/>
      <c r="R1338" s="102"/>
      <c r="S1338" s="102"/>
      <c r="T1338" s="3"/>
      <c r="U1338" s="3"/>
      <c r="V1338" s="3"/>
      <c r="W1338" s="3"/>
      <c r="X1338" s="80" t="str">
        <f t="shared" si="188"/>
        <v/>
      </c>
      <c r="Y1338" s="80" t="str">
        <f t="shared" si="189"/>
        <v/>
      </c>
      <c r="Z1338" s="2"/>
      <c r="AA1338" s="77" t="str">
        <f t="shared" si="190"/>
        <v/>
      </c>
      <c r="AB1338" s="77" t="str">
        <f t="shared" si="194"/>
        <v/>
      </c>
      <c r="AC1338" s="77" t="str">
        <f>IFERROR(VLOOKUP(IF($P1338="","",MONTH($I1338)),List!$I:$J,2,0),"")</f>
        <v/>
      </c>
      <c r="AD1338" s="77" t="str">
        <f>IFERROR(VLOOKUP(F1338,List!$D:$E,2,0),"")</f>
        <v/>
      </c>
      <c r="AE1338" s="78">
        <f t="shared" si="186"/>
        <v>0</v>
      </c>
      <c r="AF1338" s="77" t="str">
        <f t="shared" si="191"/>
        <v/>
      </c>
      <c r="AG1338" s="77" t="str">
        <f t="shared" si="187"/>
        <v/>
      </c>
    </row>
    <row r="1339" spans="1:33" s="72" customFormat="1" ht="15.75" x14ac:dyDescent="0.2">
      <c r="A1339" s="67"/>
      <c r="B1339" s="76">
        <f>COUNTIF($F$6:$F1339,$F1339)</f>
        <v>0</v>
      </c>
      <c r="C1339" s="76" t="str">
        <f t="shared" si="192"/>
        <v>0</v>
      </c>
      <c r="D1339" s="76">
        <f>COUNTIF($H$6:$H1339,$H1339)</f>
        <v>0</v>
      </c>
      <c r="E1339" s="76" t="str">
        <f t="shared" si="193"/>
        <v>0</v>
      </c>
      <c r="F1339" s="2"/>
      <c r="G1339" s="22"/>
      <c r="H1339" s="2"/>
      <c r="I1339" s="3"/>
      <c r="J1339" s="2"/>
      <c r="K1339" s="2"/>
      <c r="L1339" s="4"/>
      <c r="M1339" s="4"/>
      <c r="N1339" s="4"/>
      <c r="O1339" s="2"/>
      <c r="P1339" s="2"/>
      <c r="Q1339" s="4"/>
      <c r="R1339" s="102"/>
      <c r="S1339" s="102"/>
      <c r="T1339" s="3"/>
      <c r="U1339" s="3"/>
      <c r="V1339" s="3"/>
      <c r="W1339" s="3"/>
      <c r="X1339" s="80" t="str">
        <f t="shared" si="188"/>
        <v/>
      </c>
      <c r="Y1339" s="80" t="str">
        <f t="shared" si="189"/>
        <v/>
      </c>
      <c r="Z1339" s="2"/>
      <c r="AA1339" s="77" t="str">
        <f t="shared" si="190"/>
        <v/>
      </c>
      <c r="AB1339" s="77" t="str">
        <f t="shared" si="194"/>
        <v/>
      </c>
      <c r="AC1339" s="77" t="str">
        <f>IFERROR(VLOOKUP(IF($P1339="","",MONTH($I1339)),List!$I:$J,2,0),"")</f>
        <v/>
      </c>
      <c r="AD1339" s="77" t="str">
        <f>IFERROR(VLOOKUP(F1339,List!$D:$E,2,0),"")</f>
        <v/>
      </c>
      <c r="AE1339" s="78">
        <f t="shared" si="186"/>
        <v>0</v>
      </c>
      <c r="AF1339" s="77" t="str">
        <f t="shared" si="191"/>
        <v/>
      </c>
      <c r="AG1339" s="77" t="str">
        <f t="shared" si="187"/>
        <v/>
      </c>
    </row>
    <row r="1340" spans="1:33" s="72" customFormat="1" ht="15.75" x14ac:dyDescent="0.2">
      <c r="A1340" s="67"/>
      <c r="B1340" s="76">
        <f>COUNTIF($F$6:$F1340,$F1340)</f>
        <v>0</v>
      </c>
      <c r="C1340" s="76" t="str">
        <f t="shared" si="192"/>
        <v>0</v>
      </c>
      <c r="D1340" s="76">
        <f>COUNTIF($H$6:$H1340,$H1340)</f>
        <v>0</v>
      </c>
      <c r="E1340" s="76" t="str">
        <f t="shared" si="193"/>
        <v>0</v>
      </c>
      <c r="F1340" s="2"/>
      <c r="G1340" s="22"/>
      <c r="H1340" s="2"/>
      <c r="I1340" s="3"/>
      <c r="J1340" s="2"/>
      <c r="K1340" s="2"/>
      <c r="L1340" s="4"/>
      <c r="M1340" s="4"/>
      <c r="N1340" s="4"/>
      <c r="O1340" s="2"/>
      <c r="P1340" s="2"/>
      <c r="Q1340" s="4"/>
      <c r="R1340" s="102"/>
      <c r="S1340" s="102"/>
      <c r="T1340" s="3"/>
      <c r="U1340" s="3"/>
      <c r="V1340" s="3"/>
      <c r="W1340" s="3"/>
      <c r="X1340" s="80" t="str">
        <f t="shared" si="188"/>
        <v/>
      </c>
      <c r="Y1340" s="80" t="str">
        <f t="shared" si="189"/>
        <v/>
      </c>
      <c r="Z1340" s="2"/>
      <c r="AA1340" s="77" t="str">
        <f t="shared" si="190"/>
        <v/>
      </c>
      <c r="AB1340" s="77" t="str">
        <f t="shared" si="194"/>
        <v/>
      </c>
      <c r="AC1340" s="77" t="str">
        <f>IFERROR(VLOOKUP(IF($P1340="","",MONTH($I1340)),List!$I:$J,2,0),"")</f>
        <v/>
      </c>
      <c r="AD1340" s="77" t="str">
        <f>IFERROR(VLOOKUP(F1340,List!$D:$E,2,0),"")</f>
        <v/>
      </c>
      <c r="AE1340" s="78">
        <f t="shared" si="186"/>
        <v>0</v>
      </c>
      <c r="AF1340" s="77" t="str">
        <f t="shared" si="191"/>
        <v/>
      </c>
      <c r="AG1340" s="77" t="str">
        <f t="shared" si="187"/>
        <v/>
      </c>
    </row>
    <row r="1341" spans="1:33" s="72" customFormat="1" ht="15.75" x14ac:dyDescent="0.2">
      <c r="A1341" s="67"/>
      <c r="B1341" s="76">
        <f>COUNTIF($F$6:$F1341,$F1341)</f>
        <v>0</v>
      </c>
      <c r="C1341" s="76" t="str">
        <f t="shared" si="192"/>
        <v>0</v>
      </c>
      <c r="D1341" s="76">
        <f>COUNTIF($H$6:$H1341,$H1341)</f>
        <v>0</v>
      </c>
      <c r="E1341" s="76" t="str">
        <f t="shared" si="193"/>
        <v>0</v>
      </c>
      <c r="F1341" s="2"/>
      <c r="G1341" s="22"/>
      <c r="H1341" s="2"/>
      <c r="I1341" s="3"/>
      <c r="J1341" s="2"/>
      <c r="K1341" s="2"/>
      <c r="L1341" s="4"/>
      <c r="M1341" s="4"/>
      <c r="N1341" s="4"/>
      <c r="O1341" s="2"/>
      <c r="P1341" s="2"/>
      <c r="Q1341" s="4"/>
      <c r="R1341" s="102"/>
      <c r="S1341" s="102"/>
      <c r="T1341" s="3"/>
      <c r="U1341" s="3"/>
      <c r="V1341" s="3"/>
      <c r="W1341" s="3"/>
      <c r="X1341" s="80" t="str">
        <f t="shared" si="188"/>
        <v/>
      </c>
      <c r="Y1341" s="80" t="str">
        <f t="shared" si="189"/>
        <v/>
      </c>
      <c r="Z1341" s="2"/>
      <c r="AA1341" s="77" t="str">
        <f t="shared" si="190"/>
        <v/>
      </c>
      <c r="AB1341" s="77" t="str">
        <f t="shared" si="194"/>
        <v/>
      </c>
      <c r="AC1341" s="77" t="str">
        <f>IFERROR(VLOOKUP(IF($P1341="","",MONTH($I1341)),List!$I:$J,2,0),"")</f>
        <v/>
      </c>
      <c r="AD1341" s="77" t="str">
        <f>IFERROR(VLOOKUP(F1341,List!$D:$E,2,0),"")</f>
        <v/>
      </c>
      <c r="AE1341" s="78">
        <f t="shared" si="186"/>
        <v>0</v>
      </c>
      <c r="AF1341" s="77" t="str">
        <f t="shared" si="191"/>
        <v/>
      </c>
      <c r="AG1341" s="77" t="str">
        <f t="shared" si="187"/>
        <v/>
      </c>
    </row>
    <row r="1342" spans="1:33" s="72" customFormat="1" ht="15.75" x14ac:dyDescent="0.2">
      <c r="A1342" s="67"/>
      <c r="B1342" s="76">
        <f>COUNTIF($F$6:$F1342,$F1342)</f>
        <v>0</v>
      </c>
      <c r="C1342" s="76" t="str">
        <f t="shared" si="192"/>
        <v>0</v>
      </c>
      <c r="D1342" s="76">
        <f>COUNTIF($H$6:$H1342,$H1342)</f>
        <v>0</v>
      </c>
      <c r="E1342" s="76" t="str">
        <f t="shared" si="193"/>
        <v>0</v>
      </c>
      <c r="F1342" s="2"/>
      <c r="G1342" s="22"/>
      <c r="H1342" s="2"/>
      <c r="I1342" s="3"/>
      <c r="J1342" s="2"/>
      <c r="K1342" s="2"/>
      <c r="L1342" s="4"/>
      <c r="M1342" s="4"/>
      <c r="N1342" s="4"/>
      <c r="O1342" s="2"/>
      <c r="P1342" s="2"/>
      <c r="Q1342" s="4"/>
      <c r="R1342" s="102"/>
      <c r="S1342" s="102"/>
      <c r="T1342" s="3"/>
      <c r="U1342" s="3"/>
      <c r="V1342" s="3"/>
      <c r="W1342" s="3"/>
      <c r="X1342" s="80" t="str">
        <f t="shared" si="188"/>
        <v/>
      </c>
      <c r="Y1342" s="80" t="str">
        <f t="shared" si="189"/>
        <v/>
      </c>
      <c r="Z1342" s="2"/>
      <c r="AA1342" s="77" t="str">
        <f t="shared" si="190"/>
        <v/>
      </c>
      <c r="AB1342" s="77" t="str">
        <f t="shared" si="194"/>
        <v/>
      </c>
      <c r="AC1342" s="77" t="str">
        <f>IFERROR(VLOOKUP(IF($P1342="","",MONTH($I1342)),List!$I:$J,2,0),"")</f>
        <v/>
      </c>
      <c r="AD1342" s="77" t="str">
        <f>IFERROR(VLOOKUP(F1342,List!$D:$E,2,0),"")</f>
        <v/>
      </c>
      <c r="AE1342" s="78">
        <f t="shared" ref="AE1342:AE1405" si="195">IF($AA1342="Close",IF(COUNTA($T1342:$V1342)=1,1,IF(COUNTA($T1342:$V1342)=2,0.5,0%)),0)</f>
        <v>0</v>
      </c>
      <c r="AF1342" s="77" t="str">
        <f t="shared" si="191"/>
        <v/>
      </c>
      <c r="AG1342" s="77" t="str">
        <f t="shared" ref="AG1342:AG1405" si="196">IF(W1342="","",IF(AA1342="Close",IF(COUNTA($T1342:$V1342)=1,"Open (Progress)",IF(COUNTA($T1342:$V1342)=2,"Reschedule 1x",IF(COUNTA($T1342:$V1342)=3,"Reschedule 2x","")))))</f>
        <v/>
      </c>
    </row>
    <row r="1343" spans="1:33" s="72" customFormat="1" ht="15.75" x14ac:dyDescent="0.2">
      <c r="A1343" s="67"/>
      <c r="B1343" s="76">
        <f>COUNTIF($F$6:$F1343,$F1343)</f>
        <v>0</v>
      </c>
      <c r="C1343" s="76" t="str">
        <f t="shared" si="192"/>
        <v>0</v>
      </c>
      <c r="D1343" s="76">
        <f>COUNTIF($H$6:$H1343,$H1343)</f>
        <v>0</v>
      </c>
      <c r="E1343" s="76" t="str">
        <f t="shared" si="193"/>
        <v>0</v>
      </c>
      <c r="F1343" s="2"/>
      <c r="G1343" s="22"/>
      <c r="H1343" s="2"/>
      <c r="I1343" s="3"/>
      <c r="J1343" s="2"/>
      <c r="K1343" s="2"/>
      <c r="L1343" s="4"/>
      <c r="M1343" s="4"/>
      <c r="N1343" s="4"/>
      <c r="O1343" s="2"/>
      <c r="P1343" s="2"/>
      <c r="Q1343" s="4"/>
      <c r="R1343" s="102"/>
      <c r="S1343" s="102"/>
      <c r="T1343" s="3"/>
      <c r="U1343" s="3"/>
      <c r="V1343" s="3"/>
      <c r="W1343" s="3"/>
      <c r="X1343" s="80" t="str">
        <f t="shared" si="188"/>
        <v/>
      </c>
      <c r="Y1343" s="80" t="str">
        <f t="shared" si="189"/>
        <v/>
      </c>
      <c r="Z1343" s="2"/>
      <c r="AA1343" s="77" t="str">
        <f t="shared" si="190"/>
        <v/>
      </c>
      <c r="AB1343" s="77" t="str">
        <f t="shared" si="194"/>
        <v/>
      </c>
      <c r="AC1343" s="77" t="str">
        <f>IFERROR(VLOOKUP(IF($P1343="","",MONTH($I1343)),List!$I:$J,2,0),"")</f>
        <v/>
      </c>
      <c r="AD1343" s="77" t="str">
        <f>IFERROR(VLOOKUP(F1343,List!$D:$E,2,0),"")</f>
        <v/>
      </c>
      <c r="AE1343" s="78">
        <f t="shared" si="195"/>
        <v>0</v>
      </c>
      <c r="AF1343" s="77" t="str">
        <f t="shared" si="191"/>
        <v/>
      </c>
      <c r="AG1343" s="77" t="str">
        <f t="shared" si="196"/>
        <v/>
      </c>
    </row>
    <row r="1344" spans="1:33" s="72" customFormat="1" ht="15.75" x14ac:dyDescent="0.2">
      <c r="A1344" s="67"/>
      <c r="B1344" s="76">
        <f>COUNTIF($F$6:$F1344,$F1344)</f>
        <v>0</v>
      </c>
      <c r="C1344" s="76" t="str">
        <f t="shared" si="192"/>
        <v>0</v>
      </c>
      <c r="D1344" s="76">
        <f>COUNTIF($H$6:$H1344,$H1344)</f>
        <v>0</v>
      </c>
      <c r="E1344" s="76" t="str">
        <f t="shared" si="193"/>
        <v>0</v>
      </c>
      <c r="F1344" s="2"/>
      <c r="G1344" s="22"/>
      <c r="H1344" s="2"/>
      <c r="I1344" s="3"/>
      <c r="J1344" s="2"/>
      <c r="K1344" s="2"/>
      <c r="L1344" s="4"/>
      <c r="M1344" s="4"/>
      <c r="N1344" s="4"/>
      <c r="O1344" s="2"/>
      <c r="P1344" s="2"/>
      <c r="Q1344" s="4"/>
      <c r="R1344" s="102"/>
      <c r="S1344" s="102"/>
      <c r="T1344" s="3"/>
      <c r="U1344" s="3"/>
      <c r="V1344" s="3"/>
      <c r="W1344" s="3"/>
      <c r="X1344" s="80" t="str">
        <f t="shared" si="188"/>
        <v/>
      </c>
      <c r="Y1344" s="80" t="str">
        <f t="shared" si="189"/>
        <v/>
      </c>
      <c r="Z1344" s="2"/>
      <c r="AA1344" s="77" t="str">
        <f t="shared" si="190"/>
        <v/>
      </c>
      <c r="AB1344" s="77" t="str">
        <f t="shared" si="194"/>
        <v/>
      </c>
      <c r="AC1344" s="77" t="str">
        <f>IFERROR(VLOOKUP(IF($P1344="","",MONTH($I1344)),List!$I:$J,2,0),"")</f>
        <v/>
      </c>
      <c r="AD1344" s="77" t="str">
        <f>IFERROR(VLOOKUP(F1344,List!$D:$E,2,0),"")</f>
        <v/>
      </c>
      <c r="AE1344" s="78">
        <f t="shared" si="195"/>
        <v>0</v>
      </c>
      <c r="AF1344" s="77" t="str">
        <f t="shared" si="191"/>
        <v/>
      </c>
      <c r="AG1344" s="77" t="str">
        <f t="shared" si="196"/>
        <v/>
      </c>
    </row>
    <row r="1345" spans="1:33" s="72" customFormat="1" ht="15.75" x14ac:dyDescent="0.2">
      <c r="A1345" s="67"/>
      <c r="B1345" s="76">
        <f>COUNTIF($F$6:$F1345,$F1345)</f>
        <v>0</v>
      </c>
      <c r="C1345" s="76" t="str">
        <f t="shared" si="192"/>
        <v>0</v>
      </c>
      <c r="D1345" s="76">
        <f>COUNTIF($H$6:$H1345,$H1345)</f>
        <v>0</v>
      </c>
      <c r="E1345" s="76" t="str">
        <f t="shared" si="193"/>
        <v>0</v>
      </c>
      <c r="F1345" s="2"/>
      <c r="G1345" s="22"/>
      <c r="H1345" s="2"/>
      <c r="I1345" s="3"/>
      <c r="J1345" s="2"/>
      <c r="K1345" s="2"/>
      <c r="L1345" s="4"/>
      <c r="M1345" s="4"/>
      <c r="N1345" s="4"/>
      <c r="O1345" s="2"/>
      <c r="P1345" s="2"/>
      <c r="Q1345" s="4"/>
      <c r="R1345" s="102"/>
      <c r="S1345" s="102"/>
      <c r="T1345" s="3"/>
      <c r="U1345" s="3"/>
      <c r="V1345" s="3"/>
      <c r="W1345" s="3"/>
      <c r="X1345" s="80" t="str">
        <f t="shared" si="188"/>
        <v/>
      </c>
      <c r="Y1345" s="80" t="str">
        <f t="shared" si="189"/>
        <v/>
      </c>
      <c r="Z1345" s="2"/>
      <c r="AA1345" s="77" t="str">
        <f t="shared" si="190"/>
        <v/>
      </c>
      <c r="AB1345" s="77" t="str">
        <f t="shared" si="194"/>
        <v/>
      </c>
      <c r="AC1345" s="77" t="str">
        <f>IFERROR(VLOOKUP(IF($P1345="","",MONTH($I1345)),List!$I:$J,2,0),"")</f>
        <v/>
      </c>
      <c r="AD1345" s="77" t="str">
        <f>IFERROR(VLOOKUP(F1345,List!$D:$E,2,0),"")</f>
        <v/>
      </c>
      <c r="AE1345" s="78">
        <f t="shared" si="195"/>
        <v>0</v>
      </c>
      <c r="AF1345" s="77" t="str">
        <f t="shared" si="191"/>
        <v/>
      </c>
      <c r="AG1345" s="77" t="str">
        <f t="shared" si="196"/>
        <v/>
      </c>
    </row>
    <row r="1346" spans="1:33" s="72" customFormat="1" ht="15.75" x14ac:dyDescent="0.2">
      <c r="A1346" s="67"/>
      <c r="B1346" s="76">
        <f>COUNTIF($F$6:$F1346,$F1346)</f>
        <v>0</v>
      </c>
      <c r="C1346" s="76" t="str">
        <f t="shared" si="192"/>
        <v>0</v>
      </c>
      <c r="D1346" s="76">
        <f>COUNTIF($H$6:$H1346,$H1346)</f>
        <v>0</v>
      </c>
      <c r="E1346" s="76" t="str">
        <f t="shared" si="193"/>
        <v>0</v>
      </c>
      <c r="F1346" s="2"/>
      <c r="G1346" s="22"/>
      <c r="H1346" s="2"/>
      <c r="I1346" s="3"/>
      <c r="J1346" s="2"/>
      <c r="K1346" s="2"/>
      <c r="L1346" s="4"/>
      <c r="M1346" s="4"/>
      <c r="N1346" s="4"/>
      <c r="O1346" s="2"/>
      <c r="P1346" s="2"/>
      <c r="Q1346" s="4"/>
      <c r="R1346" s="102"/>
      <c r="S1346" s="102"/>
      <c r="T1346" s="3"/>
      <c r="U1346" s="3"/>
      <c r="V1346" s="3"/>
      <c r="W1346" s="3"/>
      <c r="X1346" s="80" t="str">
        <f t="shared" si="188"/>
        <v/>
      </c>
      <c r="Y1346" s="80" t="str">
        <f t="shared" si="189"/>
        <v/>
      </c>
      <c r="Z1346" s="2"/>
      <c r="AA1346" s="77" t="str">
        <f t="shared" si="190"/>
        <v/>
      </c>
      <c r="AB1346" s="77" t="str">
        <f t="shared" si="194"/>
        <v/>
      </c>
      <c r="AC1346" s="77" t="str">
        <f>IFERROR(VLOOKUP(IF($P1346="","",MONTH($I1346)),List!$I:$J,2,0),"")</f>
        <v/>
      </c>
      <c r="AD1346" s="77" t="str">
        <f>IFERROR(VLOOKUP(F1346,List!$D:$E,2,0),"")</f>
        <v/>
      </c>
      <c r="AE1346" s="78">
        <f t="shared" si="195"/>
        <v>0</v>
      </c>
      <c r="AF1346" s="77" t="str">
        <f t="shared" si="191"/>
        <v/>
      </c>
      <c r="AG1346" s="77" t="str">
        <f t="shared" si="196"/>
        <v/>
      </c>
    </row>
    <row r="1347" spans="1:33" s="72" customFormat="1" ht="15.75" x14ac:dyDescent="0.2">
      <c r="A1347" s="67"/>
      <c r="B1347" s="76">
        <f>COUNTIF($F$6:$F1347,$F1347)</f>
        <v>0</v>
      </c>
      <c r="C1347" s="76" t="str">
        <f t="shared" si="192"/>
        <v>0</v>
      </c>
      <c r="D1347" s="76">
        <f>COUNTIF($H$6:$H1347,$H1347)</f>
        <v>0</v>
      </c>
      <c r="E1347" s="76" t="str">
        <f t="shared" si="193"/>
        <v>0</v>
      </c>
      <c r="F1347" s="2"/>
      <c r="G1347" s="22"/>
      <c r="H1347" s="2"/>
      <c r="I1347" s="3"/>
      <c r="J1347" s="2"/>
      <c r="K1347" s="2"/>
      <c r="L1347" s="4"/>
      <c r="M1347" s="4"/>
      <c r="N1347" s="4"/>
      <c r="O1347" s="2"/>
      <c r="P1347" s="2"/>
      <c r="Q1347" s="4"/>
      <c r="R1347" s="102"/>
      <c r="S1347" s="102"/>
      <c r="T1347" s="3"/>
      <c r="U1347" s="3"/>
      <c r="V1347" s="3"/>
      <c r="W1347" s="3"/>
      <c r="X1347" s="80" t="str">
        <f t="shared" si="188"/>
        <v/>
      </c>
      <c r="Y1347" s="80" t="str">
        <f t="shared" si="189"/>
        <v/>
      </c>
      <c r="Z1347" s="2"/>
      <c r="AA1347" s="77" t="str">
        <f t="shared" si="190"/>
        <v/>
      </c>
      <c r="AB1347" s="77" t="str">
        <f t="shared" si="194"/>
        <v/>
      </c>
      <c r="AC1347" s="77" t="str">
        <f>IFERROR(VLOOKUP(IF($P1347="","",MONTH($I1347)),List!$I:$J,2,0),"")</f>
        <v/>
      </c>
      <c r="AD1347" s="77" t="str">
        <f>IFERROR(VLOOKUP(F1347,List!$D:$E,2,0),"")</f>
        <v/>
      </c>
      <c r="AE1347" s="78">
        <f t="shared" si="195"/>
        <v>0</v>
      </c>
      <c r="AF1347" s="77" t="str">
        <f t="shared" si="191"/>
        <v/>
      </c>
      <c r="AG1347" s="77" t="str">
        <f t="shared" si="196"/>
        <v/>
      </c>
    </row>
    <row r="1348" spans="1:33" s="72" customFormat="1" ht="15.75" x14ac:dyDescent="0.2">
      <c r="A1348" s="67"/>
      <c r="B1348" s="76">
        <f>COUNTIF($F$6:$F1348,$F1348)</f>
        <v>0</v>
      </c>
      <c r="C1348" s="76" t="str">
        <f t="shared" si="192"/>
        <v>0</v>
      </c>
      <c r="D1348" s="76">
        <f>COUNTIF($H$6:$H1348,$H1348)</f>
        <v>0</v>
      </c>
      <c r="E1348" s="76" t="str">
        <f t="shared" si="193"/>
        <v>0</v>
      </c>
      <c r="F1348" s="2"/>
      <c r="G1348" s="22"/>
      <c r="H1348" s="2"/>
      <c r="I1348" s="3"/>
      <c r="J1348" s="2"/>
      <c r="K1348" s="2"/>
      <c r="L1348" s="4"/>
      <c r="M1348" s="4"/>
      <c r="N1348" s="4"/>
      <c r="O1348" s="2"/>
      <c r="P1348" s="2"/>
      <c r="Q1348" s="4"/>
      <c r="R1348" s="102"/>
      <c r="S1348" s="102"/>
      <c r="T1348" s="3"/>
      <c r="U1348" s="3"/>
      <c r="V1348" s="3"/>
      <c r="W1348" s="3"/>
      <c r="X1348" s="80" t="str">
        <f t="shared" si="188"/>
        <v/>
      </c>
      <c r="Y1348" s="80" t="str">
        <f t="shared" si="189"/>
        <v/>
      </c>
      <c r="Z1348" s="2"/>
      <c r="AA1348" s="77" t="str">
        <f t="shared" si="190"/>
        <v/>
      </c>
      <c r="AB1348" s="77" t="str">
        <f t="shared" si="194"/>
        <v/>
      </c>
      <c r="AC1348" s="77" t="str">
        <f>IFERROR(VLOOKUP(IF($P1348="","",MONTH($I1348)),List!$I:$J,2,0),"")</f>
        <v/>
      </c>
      <c r="AD1348" s="77" t="str">
        <f>IFERROR(VLOOKUP(F1348,List!$D:$E,2,0),"")</f>
        <v/>
      </c>
      <c r="AE1348" s="78">
        <f t="shared" si="195"/>
        <v>0</v>
      </c>
      <c r="AF1348" s="77" t="str">
        <f t="shared" si="191"/>
        <v/>
      </c>
      <c r="AG1348" s="77" t="str">
        <f t="shared" si="196"/>
        <v/>
      </c>
    </row>
    <row r="1349" spans="1:33" s="72" customFormat="1" ht="15.75" x14ac:dyDescent="0.2">
      <c r="A1349" s="67"/>
      <c r="B1349" s="76">
        <f>COUNTIF($F$6:$F1349,$F1349)</f>
        <v>0</v>
      </c>
      <c r="C1349" s="76" t="str">
        <f t="shared" si="192"/>
        <v>0</v>
      </c>
      <c r="D1349" s="76">
        <f>COUNTIF($H$6:$H1349,$H1349)</f>
        <v>0</v>
      </c>
      <c r="E1349" s="76" t="str">
        <f t="shared" si="193"/>
        <v>0</v>
      </c>
      <c r="F1349" s="2"/>
      <c r="G1349" s="22"/>
      <c r="H1349" s="2"/>
      <c r="I1349" s="3"/>
      <c r="J1349" s="2"/>
      <c r="K1349" s="2"/>
      <c r="L1349" s="4"/>
      <c r="M1349" s="4"/>
      <c r="N1349" s="4"/>
      <c r="O1349" s="2"/>
      <c r="P1349" s="2"/>
      <c r="Q1349" s="4"/>
      <c r="R1349" s="102"/>
      <c r="S1349" s="102"/>
      <c r="T1349" s="3"/>
      <c r="U1349" s="3"/>
      <c r="V1349" s="3"/>
      <c r="W1349" s="3"/>
      <c r="X1349" s="80" t="str">
        <f t="shared" si="188"/>
        <v/>
      </c>
      <c r="Y1349" s="80" t="str">
        <f t="shared" si="189"/>
        <v/>
      </c>
      <c r="Z1349" s="2"/>
      <c r="AA1349" s="77" t="str">
        <f t="shared" si="190"/>
        <v/>
      </c>
      <c r="AB1349" s="77" t="str">
        <f t="shared" si="194"/>
        <v/>
      </c>
      <c r="AC1349" s="77" t="str">
        <f>IFERROR(VLOOKUP(IF($P1349="","",MONTH($I1349)),List!$I:$J,2,0),"")</f>
        <v/>
      </c>
      <c r="AD1349" s="77" t="str">
        <f>IFERROR(VLOOKUP(F1349,List!$D:$E,2,0),"")</f>
        <v/>
      </c>
      <c r="AE1349" s="78">
        <f t="shared" si="195"/>
        <v>0</v>
      </c>
      <c r="AF1349" s="77" t="str">
        <f t="shared" si="191"/>
        <v/>
      </c>
      <c r="AG1349" s="77" t="str">
        <f t="shared" si="196"/>
        <v/>
      </c>
    </row>
    <row r="1350" spans="1:33" s="72" customFormat="1" ht="15.75" x14ac:dyDescent="0.2">
      <c r="A1350" s="67"/>
      <c r="B1350" s="76">
        <f>COUNTIF($F$6:$F1350,$F1350)</f>
        <v>0</v>
      </c>
      <c r="C1350" s="76" t="str">
        <f t="shared" si="192"/>
        <v>0</v>
      </c>
      <c r="D1350" s="76">
        <f>COUNTIF($H$6:$H1350,$H1350)</f>
        <v>0</v>
      </c>
      <c r="E1350" s="76" t="str">
        <f t="shared" si="193"/>
        <v>0</v>
      </c>
      <c r="F1350" s="2"/>
      <c r="G1350" s="22"/>
      <c r="H1350" s="2"/>
      <c r="I1350" s="3"/>
      <c r="J1350" s="2"/>
      <c r="K1350" s="2"/>
      <c r="L1350" s="4"/>
      <c r="M1350" s="4"/>
      <c r="N1350" s="4"/>
      <c r="O1350" s="2"/>
      <c r="P1350" s="2"/>
      <c r="Q1350" s="4"/>
      <c r="R1350" s="102"/>
      <c r="S1350" s="102"/>
      <c r="T1350" s="3"/>
      <c r="U1350" s="3"/>
      <c r="V1350" s="3"/>
      <c r="W1350" s="3"/>
      <c r="X1350" s="80" t="str">
        <f t="shared" ref="X1350:X1413" si="197">IF(W1350="","",IF(W1350&gt;0,"a",""))</f>
        <v/>
      </c>
      <c r="Y1350" s="80" t="str">
        <f t="shared" ref="Y1350:Y1413" si="198">IF(P1350="","",IF(W1350&gt;0,"","a"))</f>
        <v/>
      </c>
      <c r="Z1350" s="2"/>
      <c r="AA1350" s="77" t="str">
        <f t="shared" ref="AA1350:AA1413" si="199">IF($P1350="","",IF(COUNT($T1350:$W1350)=0,"Belum Ada Tanggal Target",IF(W1350&gt;0,"Close",IF(COUNTA($T1350:$V1350)=1,"Open (Progress)",IF(COUNTA($T1350:$V1350)=2,"Reschedule 1x",IF(COUNTA($T1350:$V1350)=3,"Reschedule 2x"))))))</f>
        <v/>
      </c>
      <c r="AB1350" s="77" t="str">
        <f t="shared" si="194"/>
        <v/>
      </c>
      <c r="AC1350" s="77" t="str">
        <f>IFERROR(VLOOKUP(IF($P1350="","",MONTH($I1350)),List!$I:$J,2,0),"")</f>
        <v/>
      </c>
      <c r="AD1350" s="77" t="str">
        <f>IFERROR(VLOOKUP(F1350,List!$D:$E,2,0),"")</f>
        <v/>
      </c>
      <c r="AE1350" s="78">
        <f t="shared" si="195"/>
        <v>0</v>
      </c>
      <c r="AF1350" s="77" t="str">
        <f t="shared" si="191"/>
        <v/>
      </c>
      <c r="AG1350" s="77" t="str">
        <f t="shared" si="196"/>
        <v/>
      </c>
    </row>
    <row r="1351" spans="1:33" s="72" customFormat="1" ht="15.75" x14ac:dyDescent="0.2">
      <c r="A1351" s="67"/>
      <c r="B1351" s="76">
        <f>COUNTIF($F$6:$F1351,$F1351)</f>
        <v>0</v>
      </c>
      <c r="C1351" s="76" t="str">
        <f t="shared" si="192"/>
        <v>0</v>
      </c>
      <c r="D1351" s="76">
        <f>COUNTIF($H$6:$H1351,$H1351)</f>
        <v>0</v>
      </c>
      <c r="E1351" s="76" t="str">
        <f t="shared" si="193"/>
        <v>0</v>
      </c>
      <c r="F1351" s="2"/>
      <c r="G1351" s="22"/>
      <c r="H1351" s="2"/>
      <c r="I1351" s="3"/>
      <c r="J1351" s="2"/>
      <c r="K1351" s="2"/>
      <c r="L1351" s="4"/>
      <c r="M1351" s="4"/>
      <c r="N1351" s="4"/>
      <c r="O1351" s="2"/>
      <c r="P1351" s="2"/>
      <c r="Q1351" s="4"/>
      <c r="R1351" s="102"/>
      <c r="S1351" s="102"/>
      <c r="T1351" s="3"/>
      <c r="U1351" s="3"/>
      <c r="V1351" s="3"/>
      <c r="W1351" s="3"/>
      <c r="X1351" s="80" t="str">
        <f t="shared" si="197"/>
        <v/>
      </c>
      <c r="Y1351" s="80" t="str">
        <f t="shared" si="198"/>
        <v/>
      </c>
      <c r="Z1351" s="2"/>
      <c r="AA1351" s="77" t="str">
        <f t="shared" si="199"/>
        <v/>
      </c>
      <c r="AB1351" s="77" t="str">
        <f t="shared" si="194"/>
        <v/>
      </c>
      <c r="AC1351" s="77" t="str">
        <f>IFERROR(VLOOKUP(IF($P1351="","",MONTH($I1351)),List!$I:$J,2,0),"")</f>
        <v/>
      </c>
      <c r="AD1351" s="77" t="str">
        <f>IFERROR(VLOOKUP(F1351,List!$D:$E,2,0),"")</f>
        <v/>
      </c>
      <c r="AE1351" s="78">
        <f t="shared" si="195"/>
        <v>0</v>
      </c>
      <c r="AF1351" s="77" t="str">
        <f t="shared" si="191"/>
        <v/>
      </c>
      <c r="AG1351" s="77" t="str">
        <f t="shared" si="196"/>
        <v/>
      </c>
    </row>
    <row r="1352" spans="1:33" s="72" customFormat="1" ht="15.75" x14ac:dyDescent="0.2">
      <c r="A1352" s="67"/>
      <c r="B1352" s="76">
        <f>COUNTIF($F$6:$F1352,$F1352)</f>
        <v>0</v>
      </c>
      <c r="C1352" s="76" t="str">
        <f t="shared" si="192"/>
        <v>0</v>
      </c>
      <c r="D1352" s="76">
        <f>COUNTIF($H$6:$H1352,$H1352)</f>
        <v>0</v>
      </c>
      <c r="E1352" s="76" t="str">
        <f t="shared" si="193"/>
        <v>0</v>
      </c>
      <c r="F1352" s="2"/>
      <c r="G1352" s="22"/>
      <c r="H1352" s="2"/>
      <c r="I1352" s="3"/>
      <c r="J1352" s="2"/>
      <c r="K1352" s="2"/>
      <c r="L1352" s="4"/>
      <c r="M1352" s="4"/>
      <c r="N1352" s="4"/>
      <c r="O1352" s="2"/>
      <c r="P1352" s="2"/>
      <c r="Q1352" s="4"/>
      <c r="R1352" s="102"/>
      <c r="S1352" s="102"/>
      <c r="T1352" s="3"/>
      <c r="U1352" s="3"/>
      <c r="V1352" s="3"/>
      <c r="W1352" s="3"/>
      <c r="X1352" s="80" t="str">
        <f t="shared" si="197"/>
        <v/>
      </c>
      <c r="Y1352" s="80" t="str">
        <f t="shared" si="198"/>
        <v/>
      </c>
      <c r="Z1352" s="2"/>
      <c r="AA1352" s="77" t="str">
        <f t="shared" si="199"/>
        <v/>
      </c>
      <c r="AB1352" s="77" t="str">
        <f t="shared" si="194"/>
        <v/>
      </c>
      <c r="AC1352" s="77" t="str">
        <f>IFERROR(VLOOKUP(IF($P1352="","",MONTH($I1352)),List!$I:$J,2,0),"")</f>
        <v/>
      </c>
      <c r="AD1352" s="77" t="str">
        <f>IFERROR(VLOOKUP(F1352,List!$D:$E,2,0),"")</f>
        <v/>
      </c>
      <c r="AE1352" s="78">
        <f t="shared" si="195"/>
        <v>0</v>
      </c>
      <c r="AF1352" s="77" t="str">
        <f t="shared" si="191"/>
        <v/>
      </c>
      <c r="AG1352" s="77" t="str">
        <f t="shared" si="196"/>
        <v/>
      </c>
    </row>
    <row r="1353" spans="1:33" s="72" customFormat="1" ht="15.75" x14ac:dyDescent="0.2">
      <c r="A1353" s="67"/>
      <c r="B1353" s="76">
        <f>COUNTIF($F$6:$F1353,$F1353)</f>
        <v>0</v>
      </c>
      <c r="C1353" s="76" t="str">
        <f t="shared" si="192"/>
        <v>0</v>
      </c>
      <c r="D1353" s="76">
        <f>COUNTIF($H$6:$H1353,$H1353)</f>
        <v>0</v>
      </c>
      <c r="E1353" s="76" t="str">
        <f t="shared" si="193"/>
        <v>0</v>
      </c>
      <c r="F1353" s="2"/>
      <c r="G1353" s="22"/>
      <c r="H1353" s="2"/>
      <c r="I1353" s="3"/>
      <c r="J1353" s="2"/>
      <c r="K1353" s="2"/>
      <c r="L1353" s="4"/>
      <c r="M1353" s="4"/>
      <c r="N1353" s="4"/>
      <c r="O1353" s="2"/>
      <c r="P1353" s="2"/>
      <c r="Q1353" s="4"/>
      <c r="R1353" s="102"/>
      <c r="S1353" s="102"/>
      <c r="T1353" s="3"/>
      <c r="U1353" s="3"/>
      <c r="V1353" s="3"/>
      <c r="W1353" s="3"/>
      <c r="X1353" s="80" t="str">
        <f t="shared" si="197"/>
        <v/>
      </c>
      <c r="Y1353" s="80" t="str">
        <f t="shared" si="198"/>
        <v/>
      </c>
      <c r="Z1353" s="2"/>
      <c r="AA1353" s="77" t="str">
        <f t="shared" si="199"/>
        <v/>
      </c>
      <c r="AB1353" s="77" t="str">
        <f t="shared" si="194"/>
        <v/>
      </c>
      <c r="AC1353" s="77" t="str">
        <f>IFERROR(VLOOKUP(IF($P1353="","",MONTH($I1353)),List!$I:$J,2,0),"")</f>
        <v/>
      </c>
      <c r="AD1353" s="77" t="str">
        <f>IFERROR(VLOOKUP(F1353,List!$D:$E,2,0),"")</f>
        <v/>
      </c>
      <c r="AE1353" s="78">
        <f t="shared" si="195"/>
        <v>0</v>
      </c>
      <c r="AF1353" s="77" t="str">
        <f t="shared" si="191"/>
        <v/>
      </c>
      <c r="AG1353" s="77" t="str">
        <f t="shared" si="196"/>
        <v/>
      </c>
    </row>
    <row r="1354" spans="1:33" s="72" customFormat="1" ht="15.75" x14ac:dyDescent="0.2">
      <c r="A1354" s="67"/>
      <c r="B1354" s="76">
        <f>COUNTIF($F$6:$F1354,$F1354)</f>
        <v>0</v>
      </c>
      <c r="C1354" s="76" t="str">
        <f t="shared" si="192"/>
        <v>0</v>
      </c>
      <c r="D1354" s="76">
        <f>COUNTIF($H$6:$H1354,$H1354)</f>
        <v>0</v>
      </c>
      <c r="E1354" s="76" t="str">
        <f t="shared" si="193"/>
        <v>0</v>
      </c>
      <c r="F1354" s="2"/>
      <c r="G1354" s="22"/>
      <c r="H1354" s="2"/>
      <c r="I1354" s="3"/>
      <c r="J1354" s="2"/>
      <c r="K1354" s="2"/>
      <c r="L1354" s="4"/>
      <c r="M1354" s="4"/>
      <c r="N1354" s="4"/>
      <c r="O1354" s="2"/>
      <c r="P1354" s="2"/>
      <c r="Q1354" s="4"/>
      <c r="R1354" s="102"/>
      <c r="S1354" s="102"/>
      <c r="T1354" s="3"/>
      <c r="U1354" s="3"/>
      <c r="V1354" s="3"/>
      <c r="W1354" s="3"/>
      <c r="X1354" s="80" t="str">
        <f t="shared" si="197"/>
        <v/>
      </c>
      <c r="Y1354" s="80" t="str">
        <f t="shared" si="198"/>
        <v/>
      </c>
      <c r="Z1354" s="2"/>
      <c r="AA1354" s="77" t="str">
        <f t="shared" si="199"/>
        <v/>
      </c>
      <c r="AB1354" s="77" t="str">
        <f t="shared" si="194"/>
        <v/>
      </c>
      <c r="AC1354" s="77" t="str">
        <f>IFERROR(VLOOKUP(IF($P1354="","",MONTH($I1354)),List!$I:$J,2,0),"")</f>
        <v/>
      </c>
      <c r="AD1354" s="77" t="str">
        <f>IFERROR(VLOOKUP(F1354,List!$D:$E,2,0),"")</f>
        <v/>
      </c>
      <c r="AE1354" s="78">
        <f t="shared" si="195"/>
        <v>0</v>
      </c>
      <c r="AF1354" s="77" t="str">
        <f t="shared" si="191"/>
        <v/>
      </c>
      <c r="AG1354" s="77" t="str">
        <f t="shared" si="196"/>
        <v/>
      </c>
    </row>
    <row r="1355" spans="1:33" s="72" customFormat="1" ht="15.75" x14ac:dyDescent="0.2">
      <c r="A1355" s="67"/>
      <c r="B1355" s="76">
        <f>COUNTIF($F$6:$F1355,$F1355)</f>
        <v>0</v>
      </c>
      <c r="C1355" s="76" t="str">
        <f t="shared" si="192"/>
        <v>0</v>
      </c>
      <c r="D1355" s="76">
        <f>COUNTIF($H$6:$H1355,$H1355)</f>
        <v>0</v>
      </c>
      <c r="E1355" s="76" t="str">
        <f t="shared" si="193"/>
        <v>0</v>
      </c>
      <c r="F1355" s="2"/>
      <c r="G1355" s="22"/>
      <c r="H1355" s="2"/>
      <c r="I1355" s="3"/>
      <c r="J1355" s="2"/>
      <c r="K1355" s="2"/>
      <c r="L1355" s="4"/>
      <c r="M1355" s="4"/>
      <c r="N1355" s="4"/>
      <c r="O1355" s="2"/>
      <c r="P1355" s="2"/>
      <c r="Q1355" s="4"/>
      <c r="R1355" s="102"/>
      <c r="S1355" s="102"/>
      <c r="T1355" s="3"/>
      <c r="U1355" s="3"/>
      <c r="V1355" s="3"/>
      <c r="W1355" s="3"/>
      <c r="X1355" s="80" t="str">
        <f t="shared" si="197"/>
        <v/>
      </c>
      <c r="Y1355" s="80" t="str">
        <f t="shared" si="198"/>
        <v/>
      </c>
      <c r="Z1355" s="2"/>
      <c r="AA1355" s="77" t="str">
        <f t="shared" si="199"/>
        <v/>
      </c>
      <c r="AB1355" s="77" t="str">
        <f t="shared" si="194"/>
        <v/>
      </c>
      <c r="AC1355" s="77" t="str">
        <f>IFERROR(VLOOKUP(IF($P1355="","",MONTH($I1355)),List!$I:$J,2,0),"")</f>
        <v/>
      </c>
      <c r="AD1355" s="77" t="str">
        <f>IFERROR(VLOOKUP(F1355,List!$D:$E,2,0),"")</f>
        <v/>
      </c>
      <c r="AE1355" s="78">
        <f t="shared" si="195"/>
        <v>0</v>
      </c>
      <c r="AF1355" s="77" t="str">
        <f t="shared" si="191"/>
        <v/>
      </c>
      <c r="AG1355" s="77" t="str">
        <f t="shared" si="196"/>
        <v/>
      </c>
    </row>
    <row r="1356" spans="1:33" s="72" customFormat="1" ht="15.75" x14ac:dyDescent="0.2">
      <c r="A1356" s="67"/>
      <c r="B1356" s="76">
        <f>COUNTIF($F$6:$F1356,$F1356)</f>
        <v>0</v>
      </c>
      <c r="C1356" s="76" t="str">
        <f t="shared" si="192"/>
        <v>0</v>
      </c>
      <c r="D1356" s="76">
        <f>COUNTIF($H$6:$H1356,$H1356)</f>
        <v>0</v>
      </c>
      <c r="E1356" s="76" t="str">
        <f t="shared" si="193"/>
        <v>0</v>
      </c>
      <c r="F1356" s="2"/>
      <c r="G1356" s="22"/>
      <c r="H1356" s="2"/>
      <c r="I1356" s="3"/>
      <c r="J1356" s="2"/>
      <c r="K1356" s="2"/>
      <c r="L1356" s="4"/>
      <c r="M1356" s="4"/>
      <c r="N1356" s="4"/>
      <c r="O1356" s="2"/>
      <c r="P1356" s="2"/>
      <c r="Q1356" s="4"/>
      <c r="R1356" s="102"/>
      <c r="S1356" s="102"/>
      <c r="T1356" s="3"/>
      <c r="U1356" s="3"/>
      <c r="V1356" s="3"/>
      <c r="W1356" s="3"/>
      <c r="X1356" s="80" t="str">
        <f t="shared" si="197"/>
        <v/>
      </c>
      <c r="Y1356" s="80" t="str">
        <f t="shared" si="198"/>
        <v/>
      </c>
      <c r="Z1356" s="2"/>
      <c r="AA1356" s="77" t="str">
        <f t="shared" si="199"/>
        <v/>
      </c>
      <c r="AB1356" s="77" t="str">
        <f t="shared" si="194"/>
        <v/>
      </c>
      <c r="AC1356" s="77" t="str">
        <f>IFERROR(VLOOKUP(IF($P1356="","",MONTH($I1356)),List!$I:$J,2,0),"")</f>
        <v/>
      </c>
      <c r="AD1356" s="77" t="str">
        <f>IFERROR(VLOOKUP(F1356,List!$D:$E,2,0),"")</f>
        <v/>
      </c>
      <c r="AE1356" s="78">
        <f t="shared" si="195"/>
        <v>0</v>
      </c>
      <c r="AF1356" s="77" t="str">
        <f t="shared" si="191"/>
        <v/>
      </c>
      <c r="AG1356" s="77" t="str">
        <f t="shared" si="196"/>
        <v/>
      </c>
    </row>
    <row r="1357" spans="1:33" s="72" customFormat="1" ht="15.75" x14ac:dyDescent="0.2">
      <c r="A1357" s="67"/>
      <c r="B1357" s="76">
        <f>COUNTIF($F$6:$F1357,$F1357)</f>
        <v>0</v>
      </c>
      <c r="C1357" s="76" t="str">
        <f t="shared" si="192"/>
        <v>0</v>
      </c>
      <c r="D1357" s="76">
        <f>COUNTIF($H$6:$H1357,$H1357)</f>
        <v>0</v>
      </c>
      <c r="E1357" s="76" t="str">
        <f t="shared" si="193"/>
        <v>0</v>
      </c>
      <c r="F1357" s="2"/>
      <c r="G1357" s="22"/>
      <c r="H1357" s="2"/>
      <c r="I1357" s="3"/>
      <c r="J1357" s="2"/>
      <c r="K1357" s="2"/>
      <c r="L1357" s="4"/>
      <c r="M1357" s="4"/>
      <c r="N1357" s="4"/>
      <c r="O1357" s="2"/>
      <c r="P1357" s="2"/>
      <c r="Q1357" s="4"/>
      <c r="R1357" s="102"/>
      <c r="S1357" s="102"/>
      <c r="T1357" s="3"/>
      <c r="U1357" s="3"/>
      <c r="V1357" s="3"/>
      <c r="W1357" s="3"/>
      <c r="X1357" s="80" t="str">
        <f t="shared" si="197"/>
        <v/>
      </c>
      <c r="Y1357" s="80" t="str">
        <f t="shared" si="198"/>
        <v/>
      </c>
      <c r="Z1357" s="2"/>
      <c r="AA1357" s="77" t="str">
        <f t="shared" si="199"/>
        <v/>
      </c>
      <c r="AB1357" s="77" t="str">
        <f t="shared" si="194"/>
        <v/>
      </c>
      <c r="AC1357" s="77" t="str">
        <f>IFERROR(VLOOKUP(IF($P1357="","",MONTH($I1357)),List!$I:$J,2,0),"")</f>
        <v/>
      </c>
      <c r="AD1357" s="77" t="str">
        <f>IFERROR(VLOOKUP(F1357,List!$D:$E,2,0),"")</f>
        <v/>
      </c>
      <c r="AE1357" s="78">
        <f t="shared" si="195"/>
        <v>0</v>
      </c>
      <c r="AF1357" s="77" t="str">
        <f t="shared" si="191"/>
        <v/>
      </c>
      <c r="AG1357" s="77" t="str">
        <f t="shared" si="196"/>
        <v/>
      </c>
    </row>
    <row r="1358" spans="1:33" s="72" customFormat="1" ht="15.75" x14ac:dyDescent="0.2">
      <c r="A1358" s="67"/>
      <c r="B1358" s="76">
        <f>COUNTIF($F$6:$F1358,$F1358)</f>
        <v>0</v>
      </c>
      <c r="C1358" s="76" t="str">
        <f t="shared" si="192"/>
        <v>0</v>
      </c>
      <c r="D1358" s="76">
        <f>COUNTIF($H$6:$H1358,$H1358)</f>
        <v>0</v>
      </c>
      <c r="E1358" s="76" t="str">
        <f t="shared" si="193"/>
        <v>0</v>
      </c>
      <c r="F1358" s="2"/>
      <c r="G1358" s="22"/>
      <c r="H1358" s="2"/>
      <c r="I1358" s="3"/>
      <c r="J1358" s="2"/>
      <c r="K1358" s="2"/>
      <c r="L1358" s="4"/>
      <c r="M1358" s="4"/>
      <c r="N1358" s="4"/>
      <c r="O1358" s="2"/>
      <c r="P1358" s="2"/>
      <c r="Q1358" s="4"/>
      <c r="R1358" s="102"/>
      <c r="S1358" s="102"/>
      <c r="T1358" s="3"/>
      <c r="U1358" s="3"/>
      <c r="V1358" s="3"/>
      <c r="W1358" s="3"/>
      <c r="X1358" s="80" t="str">
        <f t="shared" si="197"/>
        <v/>
      </c>
      <c r="Y1358" s="80" t="str">
        <f t="shared" si="198"/>
        <v/>
      </c>
      <c r="Z1358" s="2"/>
      <c r="AA1358" s="77" t="str">
        <f t="shared" si="199"/>
        <v/>
      </c>
      <c r="AB1358" s="77" t="str">
        <f t="shared" si="194"/>
        <v/>
      </c>
      <c r="AC1358" s="77" t="str">
        <f>IFERROR(VLOOKUP(IF($P1358="","",MONTH($I1358)),List!$I:$J,2,0),"")</f>
        <v/>
      </c>
      <c r="AD1358" s="77" t="str">
        <f>IFERROR(VLOOKUP(F1358,List!$D:$E,2,0),"")</f>
        <v/>
      </c>
      <c r="AE1358" s="78">
        <f t="shared" si="195"/>
        <v>0</v>
      </c>
      <c r="AF1358" s="77" t="str">
        <f t="shared" si="191"/>
        <v/>
      </c>
      <c r="AG1358" s="77" t="str">
        <f t="shared" si="196"/>
        <v/>
      </c>
    </row>
    <row r="1359" spans="1:33" s="72" customFormat="1" ht="15.75" x14ac:dyDescent="0.2">
      <c r="A1359" s="67"/>
      <c r="B1359" s="76">
        <f>COUNTIF($F$6:$F1359,$F1359)</f>
        <v>0</v>
      </c>
      <c r="C1359" s="76" t="str">
        <f t="shared" si="192"/>
        <v>0</v>
      </c>
      <c r="D1359" s="76">
        <f>COUNTIF($H$6:$H1359,$H1359)</f>
        <v>0</v>
      </c>
      <c r="E1359" s="76" t="str">
        <f t="shared" si="193"/>
        <v>0</v>
      </c>
      <c r="F1359" s="2"/>
      <c r="G1359" s="22"/>
      <c r="H1359" s="2"/>
      <c r="I1359" s="3"/>
      <c r="J1359" s="2"/>
      <c r="K1359" s="2"/>
      <c r="L1359" s="4"/>
      <c r="M1359" s="4"/>
      <c r="N1359" s="4"/>
      <c r="O1359" s="2"/>
      <c r="P1359" s="2"/>
      <c r="Q1359" s="4"/>
      <c r="R1359" s="102"/>
      <c r="S1359" s="102"/>
      <c r="T1359" s="3"/>
      <c r="U1359" s="3"/>
      <c r="V1359" s="3"/>
      <c r="W1359" s="3"/>
      <c r="X1359" s="80" t="str">
        <f t="shared" si="197"/>
        <v/>
      </c>
      <c r="Y1359" s="80" t="str">
        <f t="shared" si="198"/>
        <v/>
      </c>
      <c r="Z1359" s="2"/>
      <c r="AA1359" s="77" t="str">
        <f t="shared" si="199"/>
        <v/>
      </c>
      <c r="AB1359" s="77" t="str">
        <f t="shared" si="194"/>
        <v/>
      </c>
      <c r="AC1359" s="77" t="str">
        <f>IFERROR(VLOOKUP(IF($P1359="","",MONTH($I1359)),List!$I:$J,2,0),"")</f>
        <v/>
      </c>
      <c r="AD1359" s="77" t="str">
        <f>IFERROR(VLOOKUP(F1359,List!$D:$E,2,0),"")</f>
        <v/>
      </c>
      <c r="AE1359" s="78">
        <f t="shared" si="195"/>
        <v>0</v>
      </c>
      <c r="AF1359" s="77" t="str">
        <f t="shared" si="191"/>
        <v/>
      </c>
      <c r="AG1359" s="77" t="str">
        <f t="shared" si="196"/>
        <v/>
      </c>
    </row>
    <row r="1360" spans="1:33" s="72" customFormat="1" ht="15.75" x14ac:dyDescent="0.2">
      <c r="A1360" s="67"/>
      <c r="B1360" s="76">
        <f>COUNTIF($F$6:$F1360,$F1360)</f>
        <v>0</v>
      </c>
      <c r="C1360" s="76" t="str">
        <f t="shared" si="192"/>
        <v>0</v>
      </c>
      <c r="D1360" s="76">
        <f>COUNTIF($H$6:$H1360,$H1360)</f>
        <v>0</v>
      </c>
      <c r="E1360" s="76" t="str">
        <f t="shared" si="193"/>
        <v>0</v>
      </c>
      <c r="F1360" s="2"/>
      <c r="G1360" s="22"/>
      <c r="H1360" s="2"/>
      <c r="I1360" s="3"/>
      <c r="J1360" s="2"/>
      <c r="K1360" s="2"/>
      <c r="L1360" s="4"/>
      <c r="M1360" s="4"/>
      <c r="N1360" s="4"/>
      <c r="O1360" s="2"/>
      <c r="P1360" s="2"/>
      <c r="Q1360" s="4"/>
      <c r="R1360" s="102"/>
      <c r="S1360" s="102"/>
      <c r="T1360" s="3"/>
      <c r="U1360" s="3"/>
      <c r="V1360" s="3"/>
      <c r="W1360" s="3"/>
      <c r="X1360" s="80" t="str">
        <f t="shared" si="197"/>
        <v/>
      </c>
      <c r="Y1360" s="80" t="str">
        <f t="shared" si="198"/>
        <v/>
      </c>
      <c r="Z1360" s="2"/>
      <c r="AA1360" s="77" t="str">
        <f t="shared" si="199"/>
        <v/>
      </c>
      <c r="AB1360" s="77" t="str">
        <f t="shared" si="194"/>
        <v/>
      </c>
      <c r="AC1360" s="77" t="str">
        <f>IFERROR(VLOOKUP(IF($P1360="","",MONTH($I1360)),List!$I:$J,2,0),"")</f>
        <v/>
      </c>
      <c r="AD1360" s="77" t="str">
        <f>IFERROR(VLOOKUP(F1360,List!$D:$E,2,0),"")</f>
        <v/>
      </c>
      <c r="AE1360" s="78">
        <f t="shared" si="195"/>
        <v>0</v>
      </c>
      <c r="AF1360" s="77" t="str">
        <f t="shared" si="191"/>
        <v/>
      </c>
      <c r="AG1360" s="77" t="str">
        <f t="shared" si="196"/>
        <v/>
      </c>
    </row>
    <row r="1361" spans="1:33" s="72" customFormat="1" ht="15.75" x14ac:dyDescent="0.2">
      <c r="A1361" s="67"/>
      <c r="B1361" s="76">
        <f>COUNTIF($F$6:$F1361,$F1361)</f>
        <v>0</v>
      </c>
      <c r="C1361" s="76" t="str">
        <f t="shared" si="192"/>
        <v>0</v>
      </c>
      <c r="D1361" s="76">
        <f>COUNTIF($H$6:$H1361,$H1361)</f>
        <v>0</v>
      </c>
      <c r="E1361" s="76" t="str">
        <f t="shared" si="193"/>
        <v>0</v>
      </c>
      <c r="F1361" s="2"/>
      <c r="G1361" s="22"/>
      <c r="H1361" s="2"/>
      <c r="I1361" s="3"/>
      <c r="J1361" s="2"/>
      <c r="K1361" s="2"/>
      <c r="L1361" s="4"/>
      <c r="M1361" s="4"/>
      <c r="N1361" s="4"/>
      <c r="O1361" s="2"/>
      <c r="P1361" s="2"/>
      <c r="Q1361" s="4"/>
      <c r="R1361" s="102"/>
      <c r="S1361" s="102"/>
      <c r="T1361" s="3"/>
      <c r="U1361" s="3"/>
      <c r="V1361" s="3"/>
      <c r="W1361" s="3"/>
      <c r="X1361" s="80" t="str">
        <f t="shared" si="197"/>
        <v/>
      </c>
      <c r="Y1361" s="80" t="str">
        <f t="shared" si="198"/>
        <v/>
      </c>
      <c r="Z1361" s="2"/>
      <c r="AA1361" s="77" t="str">
        <f t="shared" si="199"/>
        <v/>
      </c>
      <c r="AB1361" s="77" t="str">
        <f t="shared" si="194"/>
        <v/>
      </c>
      <c r="AC1361" s="77" t="str">
        <f>IFERROR(VLOOKUP(IF($P1361="","",MONTH($I1361)),List!$I:$J,2,0),"")</f>
        <v/>
      </c>
      <c r="AD1361" s="77" t="str">
        <f>IFERROR(VLOOKUP(F1361,List!$D:$E,2,0),"")</f>
        <v/>
      </c>
      <c r="AE1361" s="78">
        <f t="shared" si="195"/>
        <v>0</v>
      </c>
      <c r="AF1361" s="77" t="str">
        <f t="shared" si="191"/>
        <v/>
      </c>
      <c r="AG1361" s="77" t="str">
        <f t="shared" si="196"/>
        <v/>
      </c>
    </row>
    <row r="1362" spans="1:33" s="72" customFormat="1" ht="15.75" x14ac:dyDescent="0.2">
      <c r="A1362" s="67"/>
      <c r="B1362" s="76">
        <f>COUNTIF($F$6:$F1362,$F1362)</f>
        <v>0</v>
      </c>
      <c r="C1362" s="76" t="str">
        <f t="shared" si="192"/>
        <v>0</v>
      </c>
      <c r="D1362" s="76">
        <f>COUNTIF($H$6:$H1362,$H1362)</f>
        <v>0</v>
      </c>
      <c r="E1362" s="76" t="str">
        <f t="shared" si="193"/>
        <v>0</v>
      </c>
      <c r="F1362" s="2"/>
      <c r="G1362" s="22"/>
      <c r="H1362" s="2"/>
      <c r="I1362" s="3"/>
      <c r="J1362" s="2"/>
      <c r="K1362" s="2"/>
      <c r="L1362" s="4"/>
      <c r="M1362" s="4"/>
      <c r="N1362" s="4"/>
      <c r="O1362" s="2"/>
      <c r="P1362" s="2"/>
      <c r="Q1362" s="4"/>
      <c r="R1362" s="102"/>
      <c r="S1362" s="102"/>
      <c r="T1362" s="3"/>
      <c r="U1362" s="3"/>
      <c r="V1362" s="3"/>
      <c r="W1362" s="3"/>
      <c r="X1362" s="80" t="str">
        <f t="shared" si="197"/>
        <v/>
      </c>
      <c r="Y1362" s="80" t="str">
        <f t="shared" si="198"/>
        <v/>
      </c>
      <c r="Z1362" s="2"/>
      <c r="AA1362" s="77" t="str">
        <f t="shared" si="199"/>
        <v/>
      </c>
      <c r="AB1362" s="77" t="str">
        <f t="shared" si="194"/>
        <v/>
      </c>
      <c r="AC1362" s="77" t="str">
        <f>IFERROR(VLOOKUP(IF($P1362="","",MONTH($I1362)),List!$I:$J,2,0),"")</f>
        <v/>
      </c>
      <c r="AD1362" s="77" t="str">
        <f>IFERROR(VLOOKUP(F1362,List!$D:$E,2,0),"")</f>
        <v/>
      </c>
      <c r="AE1362" s="78">
        <f t="shared" si="195"/>
        <v>0</v>
      </c>
      <c r="AF1362" s="77" t="str">
        <f t="shared" si="191"/>
        <v/>
      </c>
      <c r="AG1362" s="77" t="str">
        <f t="shared" si="196"/>
        <v/>
      </c>
    </row>
    <row r="1363" spans="1:33" s="72" customFormat="1" ht="15.75" x14ac:dyDescent="0.2">
      <c r="A1363" s="67"/>
      <c r="B1363" s="76">
        <f>COUNTIF($F$6:$F1363,$F1363)</f>
        <v>0</v>
      </c>
      <c r="C1363" s="76" t="str">
        <f t="shared" si="192"/>
        <v>0</v>
      </c>
      <c r="D1363" s="76">
        <f>COUNTIF($H$6:$H1363,$H1363)</f>
        <v>0</v>
      </c>
      <c r="E1363" s="76" t="str">
        <f t="shared" si="193"/>
        <v>0</v>
      </c>
      <c r="F1363" s="2"/>
      <c r="G1363" s="22"/>
      <c r="H1363" s="2"/>
      <c r="I1363" s="3"/>
      <c r="J1363" s="2"/>
      <c r="K1363" s="2"/>
      <c r="L1363" s="4"/>
      <c r="M1363" s="4"/>
      <c r="N1363" s="4"/>
      <c r="O1363" s="2"/>
      <c r="P1363" s="2"/>
      <c r="Q1363" s="4"/>
      <c r="R1363" s="102"/>
      <c r="S1363" s="102"/>
      <c r="T1363" s="3"/>
      <c r="U1363" s="3"/>
      <c r="V1363" s="3"/>
      <c r="W1363" s="3"/>
      <c r="X1363" s="80" t="str">
        <f t="shared" si="197"/>
        <v/>
      </c>
      <c r="Y1363" s="80" t="str">
        <f t="shared" si="198"/>
        <v/>
      </c>
      <c r="Z1363" s="2"/>
      <c r="AA1363" s="77" t="str">
        <f t="shared" si="199"/>
        <v/>
      </c>
      <c r="AB1363" s="77" t="str">
        <f t="shared" si="194"/>
        <v/>
      </c>
      <c r="AC1363" s="77" t="str">
        <f>IFERROR(VLOOKUP(IF($P1363="","",MONTH($I1363)),List!$I:$J,2,0),"")</f>
        <v/>
      </c>
      <c r="AD1363" s="77" t="str">
        <f>IFERROR(VLOOKUP(F1363,List!$D:$E,2,0),"")</f>
        <v/>
      </c>
      <c r="AE1363" s="78">
        <f t="shared" si="195"/>
        <v>0</v>
      </c>
      <c r="AF1363" s="77" t="str">
        <f t="shared" si="191"/>
        <v/>
      </c>
      <c r="AG1363" s="77" t="str">
        <f t="shared" si="196"/>
        <v/>
      </c>
    </row>
    <row r="1364" spans="1:33" s="72" customFormat="1" ht="15.75" x14ac:dyDescent="0.2">
      <c r="A1364" s="67"/>
      <c r="B1364" s="76">
        <f>COUNTIF($F$6:$F1364,$F1364)</f>
        <v>0</v>
      </c>
      <c r="C1364" s="76" t="str">
        <f t="shared" si="192"/>
        <v>0</v>
      </c>
      <c r="D1364" s="76">
        <f>COUNTIF($H$6:$H1364,$H1364)</f>
        <v>0</v>
      </c>
      <c r="E1364" s="76" t="str">
        <f t="shared" si="193"/>
        <v>0</v>
      </c>
      <c r="F1364" s="2"/>
      <c r="G1364" s="22"/>
      <c r="H1364" s="2"/>
      <c r="I1364" s="3"/>
      <c r="J1364" s="2"/>
      <c r="K1364" s="2"/>
      <c r="L1364" s="4"/>
      <c r="M1364" s="4"/>
      <c r="N1364" s="4"/>
      <c r="O1364" s="2"/>
      <c r="P1364" s="2"/>
      <c r="Q1364" s="4"/>
      <c r="R1364" s="102"/>
      <c r="S1364" s="102"/>
      <c r="T1364" s="3"/>
      <c r="U1364" s="3"/>
      <c r="V1364" s="3"/>
      <c r="W1364" s="3"/>
      <c r="X1364" s="80" t="str">
        <f t="shared" si="197"/>
        <v/>
      </c>
      <c r="Y1364" s="80" t="str">
        <f t="shared" si="198"/>
        <v/>
      </c>
      <c r="Z1364" s="2"/>
      <c r="AA1364" s="77" t="str">
        <f t="shared" si="199"/>
        <v/>
      </c>
      <c r="AB1364" s="77" t="str">
        <f t="shared" si="194"/>
        <v/>
      </c>
      <c r="AC1364" s="77" t="str">
        <f>IFERROR(VLOOKUP(IF($P1364="","",MONTH($I1364)),List!$I:$J,2,0),"")</f>
        <v/>
      </c>
      <c r="AD1364" s="77" t="str">
        <f>IFERROR(VLOOKUP(F1364,List!$D:$E,2,0),"")</f>
        <v/>
      </c>
      <c r="AE1364" s="78">
        <f t="shared" si="195"/>
        <v>0</v>
      </c>
      <c r="AF1364" s="77" t="str">
        <f t="shared" si="191"/>
        <v/>
      </c>
      <c r="AG1364" s="77" t="str">
        <f t="shared" si="196"/>
        <v/>
      </c>
    </row>
    <row r="1365" spans="1:33" s="72" customFormat="1" ht="15.75" x14ac:dyDescent="0.2">
      <c r="A1365" s="67"/>
      <c r="B1365" s="76">
        <f>COUNTIF($F$6:$F1365,$F1365)</f>
        <v>0</v>
      </c>
      <c r="C1365" s="76" t="str">
        <f t="shared" si="192"/>
        <v>0</v>
      </c>
      <c r="D1365" s="76">
        <f>COUNTIF($H$6:$H1365,$H1365)</f>
        <v>0</v>
      </c>
      <c r="E1365" s="76" t="str">
        <f t="shared" si="193"/>
        <v>0</v>
      </c>
      <c r="F1365" s="2"/>
      <c r="G1365" s="22"/>
      <c r="H1365" s="2"/>
      <c r="I1365" s="3"/>
      <c r="J1365" s="2"/>
      <c r="K1365" s="2"/>
      <c r="L1365" s="4"/>
      <c r="M1365" s="4"/>
      <c r="N1365" s="4"/>
      <c r="O1365" s="2"/>
      <c r="P1365" s="2"/>
      <c r="Q1365" s="4"/>
      <c r="R1365" s="102"/>
      <c r="S1365" s="102"/>
      <c r="T1365" s="3"/>
      <c r="U1365" s="3"/>
      <c r="V1365" s="3"/>
      <c r="W1365" s="3"/>
      <c r="X1365" s="80" t="str">
        <f t="shared" si="197"/>
        <v/>
      </c>
      <c r="Y1365" s="80" t="str">
        <f t="shared" si="198"/>
        <v/>
      </c>
      <c r="Z1365" s="2"/>
      <c r="AA1365" s="77" t="str">
        <f t="shared" si="199"/>
        <v/>
      </c>
      <c r="AB1365" s="77" t="str">
        <f t="shared" si="194"/>
        <v/>
      </c>
      <c r="AC1365" s="77" t="str">
        <f>IFERROR(VLOOKUP(IF($P1365="","",MONTH($I1365)),List!$I:$J,2,0),"")</f>
        <v/>
      </c>
      <c r="AD1365" s="77" t="str">
        <f>IFERROR(VLOOKUP(F1365,List!$D:$E,2,0),"")</f>
        <v/>
      </c>
      <c r="AE1365" s="78">
        <f t="shared" si="195"/>
        <v>0</v>
      </c>
      <c r="AF1365" s="77" t="str">
        <f t="shared" si="191"/>
        <v/>
      </c>
      <c r="AG1365" s="77" t="str">
        <f t="shared" si="196"/>
        <v/>
      </c>
    </row>
    <row r="1366" spans="1:33" s="72" customFormat="1" ht="15.75" x14ac:dyDescent="0.2">
      <c r="A1366" s="67"/>
      <c r="B1366" s="76">
        <f>COUNTIF($F$6:$F1366,$F1366)</f>
        <v>0</v>
      </c>
      <c r="C1366" s="76" t="str">
        <f t="shared" si="192"/>
        <v>0</v>
      </c>
      <c r="D1366" s="76">
        <f>COUNTIF($H$6:$H1366,$H1366)</f>
        <v>0</v>
      </c>
      <c r="E1366" s="76" t="str">
        <f t="shared" si="193"/>
        <v>0</v>
      </c>
      <c r="F1366" s="2"/>
      <c r="G1366" s="22"/>
      <c r="H1366" s="2"/>
      <c r="I1366" s="3"/>
      <c r="J1366" s="2"/>
      <c r="K1366" s="2"/>
      <c r="L1366" s="4"/>
      <c r="M1366" s="4"/>
      <c r="N1366" s="4"/>
      <c r="O1366" s="2"/>
      <c r="P1366" s="2"/>
      <c r="Q1366" s="4"/>
      <c r="R1366" s="102"/>
      <c r="S1366" s="102"/>
      <c r="T1366" s="3"/>
      <c r="U1366" s="3"/>
      <c r="V1366" s="3"/>
      <c r="W1366" s="3"/>
      <c r="X1366" s="80" t="str">
        <f t="shared" si="197"/>
        <v/>
      </c>
      <c r="Y1366" s="80" t="str">
        <f t="shared" si="198"/>
        <v/>
      </c>
      <c r="Z1366" s="2"/>
      <c r="AA1366" s="77" t="str">
        <f t="shared" si="199"/>
        <v/>
      </c>
      <c r="AB1366" s="77" t="str">
        <f t="shared" si="194"/>
        <v/>
      </c>
      <c r="AC1366" s="77" t="str">
        <f>IFERROR(VLOOKUP(IF($P1366="","",MONTH($I1366)),List!$I:$J,2,0),"")</f>
        <v/>
      </c>
      <c r="AD1366" s="77" t="str">
        <f>IFERROR(VLOOKUP(F1366,List!$D:$E,2,0),"")</f>
        <v/>
      </c>
      <c r="AE1366" s="78">
        <f t="shared" si="195"/>
        <v>0</v>
      </c>
      <c r="AF1366" s="77" t="str">
        <f t="shared" si="191"/>
        <v/>
      </c>
      <c r="AG1366" s="77" t="str">
        <f t="shared" si="196"/>
        <v/>
      </c>
    </row>
    <row r="1367" spans="1:33" s="72" customFormat="1" ht="15.75" x14ac:dyDescent="0.2">
      <c r="A1367" s="67"/>
      <c r="B1367" s="76">
        <f>COUNTIF($F$6:$F1367,$F1367)</f>
        <v>0</v>
      </c>
      <c r="C1367" s="76" t="str">
        <f t="shared" si="192"/>
        <v>0</v>
      </c>
      <c r="D1367" s="76">
        <f>COUNTIF($H$6:$H1367,$H1367)</f>
        <v>0</v>
      </c>
      <c r="E1367" s="76" t="str">
        <f t="shared" si="193"/>
        <v>0</v>
      </c>
      <c r="F1367" s="2"/>
      <c r="G1367" s="22"/>
      <c r="H1367" s="2"/>
      <c r="I1367" s="3"/>
      <c r="J1367" s="2"/>
      <c r="K1367" s="2"/>
      <c r="L1367" s="4"/>
      <c r="M1367" s="4"/>
      <c r="N1367" s="4"/>
      <c r="O1367" s="2"/>
      <c r="P1367" s="2"/>
      <c r="Q1367" s="4"/>
      <c r="R1367" s="102"/>
      <c r="S1367" s="102"/>
      <c r="T1367" s="3"/>
      <c r="U1367" s="3"/>
      <c r="V1367" s="3"/>
      <c r="W1367" s="3"/>
      <c r="X1367" s="80" t="str">
        <f t="shared" si="197"/>
        <v/>
      </c>
      <c r="Y1367" s="80" t="str">
        <f t="shared" si="198"/>
        <v/>
      </c>
      <c r="Z1367" s="2"/>
      <c r="AA1367" s="77" t="str">
        <f t="shared" si="199"/>
        <v/>
      </c>
      <c r="AB1367" s="77" t="str">
        <f t="shared" si="194"/>
        <v/>
      </c>
      <c r="AC1367" s="77" t="str">
        <f>IFERROR(VLOOKUP(IF($P1367="","",MONTH($I1367)),List!$I:$J,2,0),"")</f>
        <v/>
      </c>
      <c r="AD1367" s="77" t="str">
        <f>IFERROR(VLOOKUP(F1367,List!$D:$E,2,0),"")</f>
        <v/>
      </c>
      <c r="AE1367" s="78">
        <f t="shared" si="195"/>
        <v>0</v>
      </c>
      <c r="AF1367" s="77" t="str">
        <f t="shared" si="191"/>
        <v/>
      </c>
      <c r="AG1367" s="77" t="str">
        <f t="shared" si="196"/>
        <v/>
      </c>
    </row>
    <row r="1368" spans="1:33" s="72" customFormat="1" ht="15.75" x14ac:dyDescent="0.2">
      <c r="A1368" s="67"/>
      <c r="B1368" s="76">
        <f>COUNTIF($F$6:$F1368,$F1368)</f>
        <v>0</v>
      </c>
      <c r="C1368" s="76" t="str">
        <f t="shared" si="192"/>
        <v>0</v>
      </c>
      <c r="D1368" s="76">
        <f>COUNTIF($H$6:$H1368,$H1368)</f>
        <v>0</v>
      </c>
      <c r="E1368" s="76" t="str">
        <f t="shared" si="193"/>
        <v>0</v>
      </c>
      <c r="F1368" s="2"/>
      <c r="G1368" s="22"/>
      <c r="H1368" s="2"/>
      <c r="I1368" s="3"/>
      <c r="J1368" s="2"/>
      <c r="K1368" s="2"/>
      <c r="L1368" s="4"/>
      <c r="M1368" s="4"/>
      <c r="N1368" s="4"/>
      <c r="O1368" s="2"/>
      <c r="P1368" s="2"/>
      <c r="Q1368" s="4"/>
      <c r="R1368" s="102"/>
      <c r="S1368" s="102"/>
      <c r="T1368" s="3"/>
      <c r="U1368" s="3"/>
      <c r="V1368" s="3"/>
      <c r="W1368" s="3"/>
      <c r="X1368" s="80" t="str">
        <f t="shared" si="197"/>
        <v/>
      </c>
      <c r="Y1368" s="80" t="str">
        <f t="shared" si="198"/>
        <v/>
      </c>
      <c r="Z1368" s="2"/>
      <c r="AA1368" s="77" t="str">
        <f t="shared" si="199"/>
        <v/>
      </c>
      <c r="AB1368" s="77" t="str">
        <f t="shared" si="194"/>
        <v/>
      </c>
      <c r="AC1368" s="77" t="str">
        <f>IFERROR(VLOOKUP(IF($P1368="","",MONTH($I1368)),List!$I:$J,2,0),"")</f>
        <v/>
      </c>
      <c r="AD1368" s="77" t="str">
        <f>IFERROR(VLOOKUP(F1368,List!$D:$E,2,0),"")</f>
        <v/>
      </c>
      <c r="AE1368" s="78">
        <f t="shared" si="195"/>
        <v>0</v>
      </c>
      <c r="AF1368" s="77" t="str">
        <f t="shared" si="191"/>
        <v/>
      </c>
      <c r="AG1368" s="77" t="str">
        <f t="shared" si="196"/>
        <v/>
      </c>
    </row>
    <row r="1369" spans="1:33" s="72" customFormat="1" ht="15.75" x14ac:dyDescent="0.2">
      <c r="A1369" s="67"/>
      <c r="B1369" s="76">
        <f>COUNTIF($F$6:$F1369,$F1369)</f>
        <v>0</v>
      </c>
      <c r="C1369" s="76" t="str">
        <f t="shared" si="192"/>
        <v>0</v>
      </c>
      <c r="D1369" s="76">
        <f>COUNTIF($H$6:$H1369,$H1369)</f>
        <v>0</v>
      </c>
      <c r="E1369" s="76" t="str">
        <f t="shared" si="193"/>
        <v>0</v>
      </c>
      <c r="F1369" s="2"/>
      <c r="G1369" s="22"/>
      <c r="H1369" s="2"/>
      <c r="I1369" s="3"/>
      <c r="J1369" s="2"/>
      <c r="K1369" s="2"/>
      <c r="L1369" s="4"/>
      <c r="M1369" s="4"/>
      <c r="N1369" s="4"/>
      <c r="O1369" s="2"/>
      <c r="P1369" s="2"/>
      <c r="Q1369" s="4"/>
      <c r="R1369" s="102"/>
      <c r="S1369" s="102"/>
      <c r="T1369" s="3"/>
      <c r="U1369" s="3"/>
      <c r="V1369" s="3"/>
      <c r="W1369" s="3"/>
      <c r="X1369" s="80" t="str">
        <f t="shared" si="197"/>
        <v/>
      </c>
      <c r="Y1369" s="80" t="str">
        <f t="shared" si="198"/>
        <v/>
      </c>
      <c r="Z1369" s="2"/>
      <c r="AA1369" s="77" t="str">
        <f t="shared" si="199"/>
        <v/>
      </c>
      <c r="AB1369" s="77" t="str">
        <f t="shared" si="194"/>
        <v/>
      </c>
      <c r="AC1369" s="77" t="str">
        <f>IFERROR(VLOOKUP(IF($P1369="","",MONTH($I1369)),List!$I:$J,2,0),"")</f>
        <v/>
      </c>
      <c r="AD1369" s="77" t="str">
        <f>IFERROR(VLOOKUP(F1369,List!$D:$E,2,0),"")</f>
        <v/>
      </c>
      <c r="AE1369" s="78">
        <f t="shared" si="195"/>
        <v>0</v>
      </c>
      <c r="AF1369" s="77" t="str">
        <f t="shared" si="191"/>
        <v/>
      </c>
      <c r="AG1369" s="77" t="str">
        <f t="shared" si="196"/>
        <v/>
      </c>
    </row>
    <row r="1370" spans="1:33" s="72" customFormat="1" ht="15.75" x14ac:dyDescent="0.2">
      <c r="A1370" s="67"/>
      <c r="B1370" s="76">
        <f>COUNTIF($F$6:$F1370,$F1370)</f>
        <v>0</v>
      </c>
      <c r="C1370" s="76" t="str">
        <f t="shared" si="192"/>
        <v>0</v>
      </c>
      <c r="D1370" s="76">
        <f>COUNTIF($H$6:$H1370,$H1370)</f>
        <v>0</v>
      </c>
      <c r="E1370" s="76" t="str">
        <f t="shared" si="193"/>
        <v>0</v>
      </c>
      <c r="F1370" s="2"/>
      <c r="G1370" s="22"/>
      <c r="H1370" s="2"/>
      <c r="I1370" s="3"/>
      <c r="J1370" s="2"/>
      <c r="K1370" s="2"/>
      <c r="L1370" s="4"/>
      <c r="M1370" s="4"/>
      <c r="N1370" s="4"/>
      <c r="O1370" s="2"/>
      <c r="P1370" s="2"/>
      <c r="Q1370" s="4"/>
      <c r="R1370" s="102"/>
      <c r="S1370" s="102"/>
      <c r="T1370" s="3"/>
      <c r="U1370" s="3"/>
      <c r="V1370" s="3"/>
      <c r="W1370" s="3"/>
      <c r="X1370" s="80" t="str">
        <f t="shared" si="197"/>
        <v/>
      </c>
      <c r="Y1370" s="80" t="str">
        <f t="shared" si="198"/>
        <v/>
      </c>
      <c r="Z1370" s="2"/>
      <c r="AA1370" s="77" t="str">
        <f t="shared" si="199"/>
        <v/>
      </c>
      <c r="AB1370" s="77" t="str">
        <f t="shared" si="194"/>
        <v/>
      </c>
      <c r="AC1370" s="77" t="str">
        <f>IFERROR(VLOOKUP(IF($P1370="","",MONTH($I1370)),List!$I:$J,2,0),"")</f>
        <v/>
      </c>
      <c r="AD1370" s="77" t="str">
        <f>IFERROR(VLOOKUP(F1370,List!$D:$E,2,0),"")</f>
        <v/>
      </c>
      <c r="AE1370" s="78">
        <f t="shared" si="195"/>
        <v>0</v>
      </c>
      <c r="AF1370" s="77" t="str">
        <f t="shared" si="191"/>
        <v/>
      </c>
      <c r="AG1370" s="77" t="str">
        <f t="shared" si="196"/>
        <v/>
      </c>
    </row>
    <row r="1371" spans="1:33" s="72" customFormat="1" ht="15.75" x14ac:dyDescent="0.2">
      <c r="A1371" s="67"/>
      <c r="B1371" s="76">
        <f>COUNTIF($F$6:$F1371,$F1371)</f>
        <v>0</v>
      </c>
      <c r="C1371" s="76" t="str">
        <f t="shared" si="192"/>
        <v>0</v>
      </c>
      <c r="D1371" s="76">
        <f>COUNTIF($H$6:$H1371,$H1371)</f>
        <v>0</v>
      </c>
      <c r="E1371" s="76" t="str">
        <f t="shared" si="193"/>
        <v>0</v>
      </c>
      <c r="F1371" s="2"/>
      <c r="G1371" s="22"/>
      <c r="H1371" s="2"/>
      <c r="I1371" s="3"/>
      <c r="J1371" s="2"/>
      <c r="K1371" s="2"/>
      <c r="L1371" s="4"/>
      <c r="M1371" s="4"/>
      <c r="N1371" s="4"/>
      <c r="O1371" s="2"/>
      <c r="P1371" s="2"/>
      <c r="Q1371" s="4"/>
      <c r="R1371" s="102"/>
      <c r="S1371" s="102"/>
      <c r="T1371" s="3"/>
      <c r="U1371" s="3"/>
      <c r="V1371" s="3"/>
      <c r="W1371" s="3"/>
      <c r="X1371" s="80" t="str">
        <f t="shared" si="197"/>
        <v/>
      </c>
      <c r="Y1371" s="80" t="str">
        <f t="shared" si="198"/>
        <v/>
      </c>
      <c r="Z1371" s="2"/>
      <c r="AA1371" s="77" t="str">
        <f t="shared" si="199"/>
        <v/>
      </c>
      <c r="AB1371" s="77" t="str">
        <f t="shared" si="194"/>
        <v/>
      </c>
      <c r="AC1371" s="77" t="str">
        <f>IFERROR(VLOOKUP(IF($P1371="","",MONTH($I1371)),List!$I:$J,2,0),"")</f>
        <v/>
      </c>
      <c r="AD1371" s="77" t="str">
        <f>IFERROR(VLOOKUP(F1371,List!$D:$E,2,0),"")</f>
        <v/>
      </c>
      <c r="AE1371" s="78">
        <f t="shared" si="195"/>
        <v>0</v>
      </c>
      <c r="AF1371" s="77" t="str">
        <f t="shared" si="191"/>
        <v/>
      </c>
      <c r="AG1371" s="77" t="str">
        <f t="shared" si="196"/>
        <v/>
      </c>
    </row>
    <row r="1372" spans="1:33" s="72" customFormat="1" ht="15.75" x14ac:dyDescent="0.2">
      <c r="A1372" s="67"/>
      <c r="B1372" s="76">
        <f>COUNTIF($F$6:$F1372,$F1372)</f>
        <v>0</v>
      </c>
      <c r="C1372" s="76" t="str">
        <f t="shared" si="192"/>
        <v>0</v>
      </c>
      <c r="D1372" s="76">
        <f>COUNTIF($H$6:$H1372,$H1372)</f>
        <v>0</v>
      </c>
      <c r="E1372" s="76" t="str">
        <f t="shared" si="193"/>
        <v>0</v>
      </c>
      <c r="F1372" s="2"/>
      <c r="G1372" s="22"/>
      <c r="H1372" s="2"/>
      <c r="I1372" s="3"/>
      <c r="J1372" s="2"/>
      <c r="K1372" s="2"/>
      <c r="L1372" s="4"/>
      <c r="M1372" s="4"/>
      <c r="N1372" s="4"/>
      <c r="O1372" s="2"/>
      <c r="P1372" s="2"/>
      <c r="Q1372" s="4"/>
      <c r="R1372" s="102"/>
      <c r="S1372" s="102"/>
      <c r="T1372" s="3"/>
      <c r="U1372" s="3"/>
      <c r="V1372" s="3"/>
      <c r="W1372" s="3"/>
      <c r="X1372" s="80" t="str">
        <f t="shared" si="197"/>
        <v/>
      </c>
      <c r="Y1372" s="80" t="str">
        <f t="shared" si="198"/>
        <v/>
      </c>
      <c r="Z1372" s="2"/>
      <c r="AA1372" s="77" t="str">
        <f t="shared" si="199"/>
        <v/>
      </c>
      <c r="AB1372" s="77" t="str">
        <f t="shared" si="194"/>
        <v/>
      </c>
      <c r="AC1372" s="77" t="str">
        <f>IFERROR(VLOOKUP(IF($P1372="","",MONTH($I1372)),List!$I:$J,2,0),"")</f>
        <v/>
      </c>
      <c r="AD1372" s="77" t="str">
        <f>IFERROR(VLOOKUP(F1372,List!$D:$E,2,0),"")</f>
        <v/>
      </c>
      <c r="AE1372" s="78">
        <f t="shared" si="195"/>
        <v>0</v>
      </c>
      <c r="AF1372" s="77" t="str">
        <f t="shared" si="191"/>
        <v/>
      </c>
      <c r="AG1372" s="77" t="str">
        <f t="shared" si="196"/>
        <v/>
      </c>
    </row>
    <row r="1373" spans="1:33" s="72" customFormat="1" ht="15.75" x14ac:dyDescent="0.2">
      <c r="A1373" s="67"/>
      <c r="B1373" s="76">
        <f>COUNTIF($F$6:$F1373,$F1373)</f>
        <v>0</v>
      </c>
      <c r="C1373" s="76" t="str">
        <f t="shared" si="192"/>
        <v>0</v>
      </c>
      <c r="D1373" s="76">
        <f>COUNTIF($H$6:$H1373,$H1373)</f>
        <v>0</v>
      </c>
      <c r="E1373" s="76" t="str">
        <f t="shared" si="193"/>
        <v>0</v>
      </c>
      <c r="F1373" s="2"/>
      <c r="G1373" s="22"/>
      <c r="H1373" s="2"/>
      <c r="I1373" s="3"/>
      <c r="J1373" s="2"/>
      <c r="K1373" s="2"/>
      <c r="L1373" s="4"/>
      <c r="M1373" s="4"/>
      <c r="N1373" s="4"/>
      <c r="O1373" s="2"/>
      <c r="P1373" s="2"/>
      <c r="Q1373" s="4"/>
      <c r="R1373" s="102"/>
      <c r="S1373" s="102"/>
      <c r="T1373" s="3"/>
      <c r="U1373" s="3"/>
      <c r="V1373" s="3"/>
      <c r="W1373" s="3"/>
      <c r="X1373" s="80" t="str">
        <f t="shared" si="197"/>
        <v/>
      </c>
      <c r="Y1373" s="80" t="str">
        <f t="shared" si="198"/>
        <v/>
      </c>
      <c r="Z1373" s="2"/>
      <c r="AA1373" s="77" t="str">
        <f t="shared" si="199"/>
        <v/>
      </c>
      <c r="AB1373" s="77" t="str">
        <f t="shared" si="194"/>
        <v/>
      </c>
      <c r="AC1373" s="77" t="str">
        <f>IFERROR(VLOOKUP(IF($P1373="","",MONTH($I1373)),List!$I:$J,2,0),"")</f>
        <v/>
      </c>
      <c r="AD1373" s="77" t="str">
        <f>IFERROR(VLOOKUP(F1373,List!$D:$E,2,0),"")</f>
        <v/>
      </c>
      <c r="AE1373" s="78">
        <f t="shared" si="195"/>
        <v>0</v>
      </c>
      <c r="AF1373" s="77" t="str">
        <f t="shared" si="191"/>
        <v/>
      </c>
      <c r="AG1373" s="77" t="str">
        <f t="shared" si="196"/>
        <v/>
      </c>
    </row>
    <row r="1374" spans="1:33" s="72" customFormat="1" ht="15.75" x14ac:dyDescent="0.2">
      <c r="A1374" s="67"/>
      <c r="B1374" s="76">
        <f>COUNTIF($F$6:$F1374,$F1374)</f>
        <v>0</v>
      </c>
      <c r="C1374" s="76" t="str">
        <f t="shared" si="192"/>
        <v>0</v>
      </c>
      <c r="D1374" s="76">
        <f>COUNTIF($H$6:$H1374,$H1374)</f>
        <v>0</v>
      </c>
      <c r="E1374" s="76" t="str">
        <f t="shared" si="193"/>
        <v>0</v>
      </c>
      <c r="F1374" s="2"/>
      <c r="G1374" s="22"/>
      <c r="H1374" s="2"/>
      <c r="I1374" s="3"/>
      <c r="J1374" s="2"/>
      <c r="K1374" s="2"/>
      <c r="L1374" s="4"/>
      <c r="M1374" s="4"/>
      <c r="N1374" s="4"/>
      <c r="O1374" s="2"/>
      <c r="P1374" s="2"/>
      <c r="Q1374" s="4"/>
      <c r="R1374" s="102"/>
      <c r="S1374" s="102"/>
      <c r="T1374" s="3"/>
      <c r="U1374" s="3"/>
      <c r="V1374" s="3"/>
      <c r="W1374" s="3"/>
      <c r="X1374" s="80" t="str">
        <f t="shared" si="197"/>
        <v/>
      </c>
      <c r="Y1374" s="80" t="str">
        <f t="shared" si="198"/>
        <v/>
      </c>
      <c r="Z1374" s="2"/>
      <c r="AA1374" s="77" t="str">
        <f t="shared" si="199"/>
        <v/>
      </c>
      <c r="AB1374" s="77" t="str">
        <f t="shared" si="194"/>
        <v/>
      </c>
      <c r="AC1374" s="77" t="str">
        <f>IFERROR(VLOOKUP(IF($P1374="","",MONTH($I1374)),List!$I:$J,2,0),"")</f>
        <v/>
      </c>
      <c r="AD1374" s="77" t="str">
        <f>IFERROR(VLOOKUP(F1374,List!$D:$E,2,0),"")</f>
        <v/>
      </c>
      <c r="AE1374" s="78">
        <f t="shared" si="195"/>
        <v>0</v>
      </c>
      <c r="AF1374" s="77" t="str">
        <f t="shared" si="191"/>
        <v/>
      </c>
      <c r="AG1374" s="77" t="str">
        <f t="shared" si="196"/>
        <v/>
      </c>
    </row>
    <row r="1375" spans="1:33" s="72" customFormat="1" ht="15.75" x14ac:dyDescent="0.2">
      <c r="A1375" s="67"/>
      <c r="B1375" s="76">
        <f>COUNTIF($F$6:$F1375,$F1375)</f>
        <v>0</v>
      </c>
      <c r="C1375" s="76" t="str">
        <f t="shared" si="192"/>
        <v>0</v>
      </c>
      <c r="D1375" s="76">
        <f>COUNTIF($H$6:$H1375,$H1375)</f>
        <v>0</v>
      </c>
      <c r="E1375" s="76" t="str">
        <f t="shared" si="193"/>
        <v>0</v>
      </c>
      <c r="F1375" s="2"/>
      <c r="G1375" s="22"/>
      <c r="H1375" s="2"/>
      <c r="I1375" s="3"/>
      <c r="J1375" s="2"/>
      <c r="K1375" s="2"/>
      <c r="L1375" s="4"/>
      <c r="M1375" s="4"/>
      <c r="N1375" s="4"/>
      <c r="O1375" s="2"/>
      <c r="P1375" s="2"/>
      <c r="Q1375" s="4"/>
      <c r="R1375" s="102"/>
      <c r="S1375" s="102"/>
      <c r="T1375" s="3"/>
      <c r="U1375" s="3"/>
      <c r="V1375" s="3"/>
      <c r="W1375" s="3"/>
      <c r="X1375" s="80" t="str">
        <f t="shared" si="197"/>
        <v/>
      </c>
      <c r="Y1375" s="80" t="str">
        <f t="shared" si="198"/>
        <v/>
      </c>
      <c r="Z1375" s="2"/>
      <c r="AA1375" s="77" t="str">
        <f t="shared" si="199"/>
        <v/>
      </c>
      <c r="AB1375" s="77" t="str">
        <f t="shared" si="194"/>
        <v/>
      </c>
      <c r="AC1375" s="77" t="str">
        <f>IFERROR(VLOOKUP(IF($P1375="","",MONTH($I1375)),List!$I:$J,2,0),"")</f>
        <v/>
      </c>
      <c r="AD1375" s="77" t="str">
        <f>IFERROR(VLOOKUP(F1375,List!$D:$E,2,0),"")</f>
        <v/>
      </c>
      <c r="AE1375" s="78">
        <f t="shared" si="195"/>
        <v>0</v>
      </c>
      <c r="AF1375" s="77" t="str">
        <f t="shared" si="191"/>
        <v/>
      </c>
      <c r="AG1375" s="77" t="str">
        <f t="shared" si="196"/>
        <v/>
      </c>
    </row>
    <row r="1376" spans="1:33" s="72" customFormat="1" ht="15.75" x14ac:dyDescent="0.2">
      <c r="A1376" s="67"/>
      <c r="B1376" s="76">
        <f>COUNTIF($F$6:$F1376,$F1376)</f>
        <v>0</v>
      </c>
      <c r="C1376" s="76" t="str">
        <f t="shared" si="192"/>
        <v>0</v>
      </c>
      <c r="D1376" s="76">
        <f>COUNTIF($H$6:$H1376,$H1376)</f>
        <v>0</v>
      </c>
      <c r="E1376" s="76" t="str">
        <f t="shared" si="193"/>
        <v>0</v>
      </c>
      <c r="F1376" s="2"/>
      <c r="G1376" s="22"/>
      <c r="H1376" s="2"/>
      <c r="I1376" s="3"/>
      <c r="J1376" s="2"/>
      <c r="K1376" s="2"/>
      <c r="L1376" s="4"/>
      <c r="M1376" s="4"/>
      <c r="N1376" s="4"/>
      <c r="O1376" s="2"/>
      <c r="P1376" s="2"/>
      <c r="Q1376" s="4"/>
      <c r="R1376" s="102"/>
      <c r="S1376" s="102"/>
      <c r="T1376" s="3"/>
      <c r="U1376" s="3"/>
      <c r="V1376" s="3"/>
      <c r="W1376" s="3"/>
      <c r="X1376" s="80" t="str">
        <f t="shared" si="197"/>
        <v/>
      </c>
      <c r="Y1376" s="80" t="str">
        <f t="shared" si="198"/>
        <v/>
      </c>
      <c r="Z1376" s="2"/>
      <c r="AA1376" s="77" t="str">
        <f t="shared" si="199"/>
        <v/>
      </c>
      <c r="AB1376" s="77" t="str">
        <f t="shared" si="194"/>
        <v/>
      </c>
      <c r="AC1376" s="77" t="str">
        <f>IFERROR(VLOOKUP(IF($P1376="","",MONTH($I1376)),List!$I:$J,2,0),"")</f>
        <v/>
      </c>
      <c r="AD1376" s="77" t="str">
        <f>IFERROR(VLOOKUP(F1376,List!$D:$E,2,0),"")</f>
        <v/>
      </c>
      <c r="AE1376" s="78">
        <f t="shared" si="195"/>
        <v>0</v>
      </c>
      <c r="AF1376" s="77" t="str">
        <f t="shared" ref="AF1376:AF1439" si="200">IF(AC1376="","","All")</f>
        <v/>
      </c>
      <c r="AG1376" s="77" t="str">
        <f t="shared" si="196"/>
        <v/>
      </c>
    </row>
    <row r="1377" spans="1:33" s="72" customFormat="1" ht="15.75" x14ac:dyDescent="0.2">
      <c r="A1377" s="67"/>
      <c r="B1377" s="76">
        <f>COUNTIF($F$6:$F1377,$F1377)</f>
        <v>0</v>
      </c>
      <c r="C1377" s="76" t="str">
        <f t="shared" si="192"/>
        <v>0</v>
      </c>
      <c r="D1377" s="76">
        <f>COUNTIF($H$6:$H1377,$H1377)</f>
        <v>0</v>
      </c>
      <c r="E1377" s="76" t="str">
        <f t="shared" si="193"/>
        <v>0</v>
      </c>
      <c r="F1377" s="2"/>
      <c r="G1377" s="22"/>
      <c r="H1377" s="2"/>
      <c r="I1377" s="3"/>
      <c r="J1377" s="2"/>
      <c r="K1377" s="2"/>
      <c r="L1377" s="4"/>
      <c r="M1377" s="4"/>
      <c r="N1377" s="4"/>
      <c r="O1377" s="2"/>
      <c r="P1377" s="2"/>
      <c r="Q1377" s="4"/>
      <c r="R1377" s="102"/>
      <c r="S1377" s="102"/>
      <c r="T1377" s="3"/>
      <c r="U1377" s="3"/>
      <c r="V1377" s="3"/>
      <c r="W1377" s="3"/>
      <c r="X1377" s="80" t="str">
        <f t="shared" si="197"/>
        <v/>
      </c>
      <c r="Y1377" s="80" t="str">
        <f t="shared" si="198"/>
        <v/>
      </c>
      <c r="Z1377" s="2"/>
      <c r="AA1377" s="77" t="str">
        <f t="shared" si="199"/>
        <v/>
      </c>
      <c r="AB1377" s="77" t="str">
        <f t="shared" si="194"/>
        <v/>
      </c>
      <c r="AC1377" s="77" t="str">
        <f>IFERROR(VLOOKUP(IF($P1377="","",MONTH($I1377)),List!$I:$J,2,0),"")</f>
        <v/>
      </c>
      <c r="AD1377" s="77" t="str">
        <f>IFERROR(VLOOKUP(F1377,List!$D:$E,2,0),"")</f>
        <v/>
      </c>
      <c r="AE1377" s="78">
        <f t="shared" si="195"/>
        <v>0</v>
      </c>
      <c r="AF1377" s="77" t="str">
        <f t="shared" si="200"/>
        <v/>
      </c>
      <c r="AG1377" s="77" t="str">
        <f t="shared" si="196"/>
        <v/>
      </c>
    </row>
    <row r="1378" spans="1:33" s="72" customFormat="1" ht="15.75" x14ac:dyDescent="0.2">
      <c r="A1378" s="67"/>
      <c r="B1378" s="76">
        <f>COUNTIF($F$6:$F1378,$F1378)</f>
        <v>0</v>
      </c>
      <c r="C1378" s="76" t="str">
        <f t="shared" si="192"/>
        <v>0</v>
      </c>
      <c r="D1378" s="76">
        <f>COUNTIF($H$6:$H1378,$H1378)</f>
        <v>0</v>
      </c>
      <c r="E1378" s="76" t="str">
        <f t="shared" si="193"/>
        <v>0</v>
      </c>
      <c r="F1378" s="2"/>
      <c r="G1378" s="22"/>
      <c r="H1378" s="2"/>
      <c r="I1378" s="3"/>
      <c r="J1378" s="2"/>
      <c r="K1378" s="2"/>
      <c r="L1378" s="4"/>
      <c r="M1378" s="4"/>
      <c r="N1378" s="4"/>
      <c r="O1378" s="2"/>
      <c r="P1378" s="2"/>
      <c r="Q1378" s="4"/>
      <c r="R1378" s="102"/>
      <c r="S1378" s="102"/>
      <c r="T1378" s="3"/>
      <c r="U1378" s="3"/>
      <c r="V1378" s="3"/>
      <c r="W1378" s="3"/>
      <c r="X1378" s="80" t="str">
        <f t="shared" si="197"/>
        <v/>
      </c>
      <c r="Y1378" s="80" t="str">
        <f t="shared" si="198"/>
        <v/>
      </c>
      <c r="Z1378" s="2"/>
      <c r="AA1378" s="77" t="str">
        <f t="shared" si="199"/>
        <v/>
      </c>
      <c r="AB1378" s="77" t="str">
        <f t="shared" si="194"/>
        <v/>
      </c>
      <c r="AC1378" s="77" t="str">
        <f>IFERROR(VLOOKUP(IF($P1378="","",MONTH($I1378)),List!$I:$J,2,0),"")</f>
        <v/>
      </c>
      <c r="AD1378" s="77" t="str">
        <f>IFERROR(VLOOKUP(F1378,List!$D:$E,2,0),"")</f>
        <v/>
      </c>
      <c r="AE1378" s="78">
        <f t="shared" si="195"/>
        <v>0</v>
      </c>
      <c r="AF1378" s="77" t="str">
        <f t="shared" si="200"/>
        <v/>
      </c>
      <c r="AG1378" s="77" t="str">
        <f t="shared" si="196"/>
        <v/>
      </c>
    </row>
    <row r="1379" spans="1:33" s="72" customFormat="1" ht="15.75" x14ac:dyDescent="0.2">
      <c r="A1379" s="67"/>
      <c r="B1379" s="76">
        <f>COUNTIF($F$6:$F1379,$F1379)</f>
        <v>0</v>
      </c>
      <c r="C1379" s="76" t="str">
        <f t="shared" si="192"/>
        <v>0</v>
      </c>
      <c r="D1379" s="76">
        <f>COUNTIF($H$6:$H1379,$H1379)</f>
        <v>0</v>
      </c>
      <c r="E1379" s="76" t="str">
        <f t="shared" si="193"/>
        <v>0</v>
      </c>
      <c r="F1379" s="2"/>
      <c r="G1379" s="22"/>
      <c r="H1379" s="2"/>
      <c r="I1379" s="3"/>
      <c r="J1379" s="2"/>
      <c r="K1379" s="2"/>
      <c r="L1379" s="4"/>
      <c r="M1379" s="4"/>
      <c r="N1379" s="4"/>
      <c r="O1379" s="2"/>
      <c r="P1379" s="2"/>
      <c r="Q1379" s="4"/>
      <c r="R1379" s="102"/>
      <c r="S1379" s="102"/>
      <c r="T1379" s="3"/>
      <c r="U1379" s="3"/>
      <c r="V1379" s="3"/>
      <c r="W1379" s="3"/>
      <c r="X1379" s="80" t="str">
        <f t="shared" si="197"/>
        <v/>
      </c>
      <c r="Y1379" s="80" t="str">
        <f t="shared" si="198"/>
        <v/>
      </c>
      <c r="Z1379" s="2"/>
      <c r="AA1379" s="77" t="str">
        <f t="shared" si="199"/>
        <v/>
      </c>
      <c r="AB1379" s="77" t="str">
        <f t="shared" si="194"/>
        <v/>
      </c>
      <c r="AC1379" s="77" t="str">
        <f>IFERROR(VLOOKUP(IF($P1379="","",MONTH($I1379)),List!$I:$J,2,0),"")</f>
        <v/>
      </c>
      <c r="AD1379" s="77" t="str">
        <f>IFERROR(VLOOKUP(F1379,List!$D:$E,2,0),"")</f>
        <v/>
      </c>
      <c r="AE1379" s="78">
        <f t="shared" si="195"/>
        <v>0</v>
      </c>
      <c r="AF1379" s="77" t="str">
        <f t="shared" si="200"/>
        <v/>
      </c>
      <c r="AG1379" s="77" t="str">
        <f t="shared" si="196"/>
        <v/>
      </c>
    </row>
    <row r="1380" spans="1:33" s="72" customFormat="1" ht="15.75" x14ac:dyDescent="0.2">
      <c r="A1380" s="67"/>
      <c r="B1380" s="76">
        <f>COUNTIF($F$6:$F1380,$F1380)</f>
        <v>0</v>
      </c>
      <c r="C1380" s="76" t="str">
        <f t="shared" si="192"/>
        <v>0</v>
      </c>
      <c r="D1380" s="76">
        <f>COUNTIF($H$6:$H1380,$H1380)</f>
        <v>0</v>
      </c>
      <c r="E1380" s="76" t="str">
        <f t="shared" si="193"/>
        <v>0</v>
      </c>
      <c r="F1380" s="2"/>
      <c r="G1380" s="22"/>
      <c r="H1380" s="2"/>
      <c r="I1380" s="3"/>
      <c r="J1380" s="2"/>
      <c r="K1380" s="2"/>
      <c r="L1380" s="4"/>
      <c r="M1380" s="4"/>
      <c r="N1380" s="4"/>
      <c r="O1380" s="2"/>
      <c r="P1380" s="2"/>
      <c r="Q1380" s="4"/>
      <c r="R1380" s="102"/>
      <c r="S1380" s="102"/>
      <c r="T1380" s="3"/>
      <c r="U1380" s="3"/>
      <c r="V1380" s="3"/>
      <c r="W1380" s="3"/>
      <c r="X1380" s="80" t="str">
        <f t="shared" si="197"/>
        <v/>
      </c>
      <c r="Y1380" s="80" t="str">
        <f t="shared" si="198"/>
        <v/>
      </c>
      <c r="Z1380" s="2"/>
      <c r="AA1380" s="77" t="str">
        <f t="shared" si="199"/>
        <v/>
      </c>
      <c r="AB1380" s="77" t="str">
        <f t="shared" si="194"/>
        <v/>
      </c>
      <c r="AC1380" s="77" t="str">
        <f>IFERROR(VLOOKUP(IF($P1380="","",MONTH($I1380)),List!$I:$J,2,0),"")</f>
        <v/>
      </c>
      <c r="AD1380" s="77" t="str">
        <f>IFERROR(VLOOKUP(F1380,List!$D:$E,2,0),"")</f>
        <v/>
      </c>
      <c r="AE1380" s="78">
        <f t="shared" si="195"/>
        <v>0</v>
      </c>
      <c r="AF1380" s="77" t="str">
        <f t="shared" si="200"/>
        <v/>
      </c>
      <c r="AG1380" s="77" t="str">
        <f t="shared" si="196"/>
        <v/>
      </c>
    </row>
    <row r="1381" spans="1:33" s="72" customFormat="1" ht="15.75" x14ac:dyDescent="0.2">
      <c r="A1381" s="67"/>
      <c r="B1381" s="76">
        <f>COUNTIF($F$6:$F1381,$F1381)</f>
        <v>0</v>
      </c>
      <c r="C1381" s="76" t="str">
        <f t="shared" si="192"/>
        <v>0</v>
      </c>
      <c r="D1381" s="76">
        <f>COUNTIF($H$6:$H1381,$H1381)</f>
        <v>0</v>
      </c>
      <c r="E1381" s="76" t="str">
        <f t="shared" si="193"/>
        <v>0</v>
      </c>
      <c r="F1381" s="2"/>
      <c r="G1381" s="22"/>
      <c r="H1381" s="2"/>
      <c r="I1381" s="3"/>
      <c r="J1381" s="2"/>
      <c r="K1381" s="2"/>
      <c r="L1381" s="4"/>
      <c r="M1381" s="4"/>
      <c r="N1381" s="4"/>
      <c r="O1381" s="2"/>
      <c r="P1381" s="2"/>
      <c r="Q1381" s="4"/>
      <c r="R1381" s="102"/>
      <c r="S1381" s="102"/>
      <c r="T1381" s="3"/>
      <c r="U1381" s="3"/>
      <c r="V1381" s="3"/>
      <c r="W1381" s="3"/>
      <c r="X1381" s="80" t="str">
        <f t="shared" si="197"/>
        <v/>
      </c>
      <c r="Y1381" s="80" t="str">
        <f t="shared" si="198"/>
        <v/>
      </c>
      <c r="Z1381" s="2"/>
      <c r="AA1381" s="77" t="str">
        <f t="shared" si="199"/>
        <v/>
      </c>
      <c r="AB1381" s="77" t="str">
        <f t="shared" si="194"/>
        <v/>
      </c>
      <c r="AC1381" s="77" t="str">
        <f>IFERROR(VLOOKUP(IF($P1381="","",MONTH($I1381)),List!$I:$J,2,0),"")</f>
        <v/>
      </c>
      <c r="AD1381" s="77" t="str">
        <f>IFERROR(VLOOKUP(F1381,List!$D:$E,2,0),"")</f>
        <v/>
      </c>
      <c r="AE1381" s="78">
        <f t="shared" si="195"/>
        <v>0</v>
      </c>
      <c r="AF1381" s="77" t="str">
        <f t="shared" si="200"/>
        <v/>
      </c>
      <c r="AG1381" s="77" t="str">
        <f t="shared" si="196"/>
        <v/>
      </c>
    </row>
    <row r="1382" spans="1:33" s="72" customFormat="1" ht="15.75" x14ac:dyDescent="0.2">
      <c r="A1382" s="67"/>
      <c r="B1382" s="76">
        <f>COUNTIF($F$6:$F1382,$F1382)</f>
        <v>0</v>
      </c>
      <c r="C1382" s="76" t="str">
        <f t="shared" ref="C1382:C1445" si="201">$B1382&amp;$F1382</f>
        <v>0</v>
      </c>
      <c r="D1382" s="76">
        <f>COUNTIF($H$6:$H1382,$H1382)</f>
        <v>0</v>
      </c>
      <c r="E1382" s="76" t="str">
        <f t="shared" ref="E1382:E1445" si="202">$D1382&amp;$H1382</f>
        <v>0</v>
      </c>
      <c r="F1382" s="2"/>
      <c r="G1382" s="22"/>
      <c r="H1382" s="2"/>
      <c r="I1382" s="3"/>
      <c r="J1382" s="2"/>
      <c r="K1382" s="2"/>
      <c r="L1382" s="4"/>
      <c r="M1382" s="4"/>
      <c r="N1382" s="4"/>
      <c r="O1382" s="2"/>
      <c r="P1382" s="2"/>
      <c r="Q1382" s="4"/>
      <c r="R1382" s="102"/>
      <c r="S1382" s="102"/>
      <c r="T1382" s="3"/>
      <c r="U1382" s="3"/>
      <c r="V1382" s="3"/>
      <c r="W1382" s="3"/>
      <c r="X1382" s="80" t="str">
        <f t="shared" si="197"/>
        <v/>
      </c>
      <c r="Y1382" s="80" t="str">
        <f t="shared" si="198"/>
        <v/>
      </c>
      <c r="Z1382" s="2"/>
      <c r="AA1382" s="77" t="str">
        <f t="shared" si="199"/>
        <v/>
      </c>
      <c r="AB1382" s="77" t="str">
        <f t="shared" ref="AB1382:AB1445" si="203">IF($P1382="","",YEAR($I1382))</f>
        <v/>
      </c>
      <c r="AC1382" s="77" t="str">
        <f>IFERROR(VLOOKUP(IF($P1382="","",MONTH($I1382)),List!$I:$J,2,0),"")</f>
        <v/>
      </c>
      <c r="AD1382" s="77" t="str">
        <f>IFERROR(VLOOKUP(F1382,List!$D:$E,2,0),"")</f>
        <v/>
      </c>
      <c r="AE1382" s="78">
        <f t="shared" si="195"/>
        <v>0</v>
      </c>
      <c r="AF1382" s="77" t="str">
        <f t="shared" si="200"/>
        <v/>
      </c>
      <c r="AG1382" s="77" t="str">
        <f t="shared" si="196"/>
        <v/>
      </c>
    </row>
    <row r="1383" spans="1:33" s="72" customFormat="1" ht="15.75" x14ac:dyDescent="0.2">
      <c r="A1383" s="67"/>
      <c r="B1383" s="76">
        <f>COUNTIF($F$6:$F1383,$F1383)</f>
        <v>0</v>
      </c>
      <c r="C1383" s="76" t="str">
        <f t="shared" si="201"/>
        <v>0</v>
      </c>
      <c r="D1383" s="76">
        <f>COUNTIF($H$6:$H1383,$H1383)</f>
        <v>0</v>
      </c>
      <c r="E1383" s="76" t="str">
        <f t="shared" si="202"/>
        <v>0</v>
      </c>
      <c r="F1383" s="2"/>
      <c r="G1383" s="22"/>
      <c r="H1383" s="2"/>
      <c r="I1383" s="3"/>
      <c r="J1383" s="2"/>
      <c r="K1383" s="2"/>
      <c r="L1383" s="4"/>
      <c r="M1383" s="4"/>
      <c r="N1383" s="4"/>
      <c r="O1383" s="2"/>
      <c r="P1383" s="2"/>
      <c r="Q1383" s="4"/>
      <c r="R1383" s="102"/>
      <c r="S1383" s="102"/>
      <c r="T1383" s="3"/>
      <c r="U1383" s="3"/>
      <c r="V1383" s="3"/>
      <c r="W1383" s="3"/>
      <c r="X1383" s="80" t="str">
        <f t="shared" si="197"/>
        <v/>
      </c>
      <c r="Y1383" s="80" t="str">
        <f t="shared" si="198"/>
        <v/>
      </c>
      <c r="Z1383" s="2"/>
      <c r="AA1383" s="77" t="str">
        <f t="shared" si="199"/>
        <v/>
      </c>
      <c r="AB1383" s="77" t="str">
        <f t="shared" si="203"/>
        <v/>
      </c>
      <c r="AC1383" s="77" t="str">
        <f>IFERROR(VLOOKUP(IF($P1383="","",MONTH($I1383)),List!$I:$J,2,0),"")</f>
        <v/>
      </c>
      <c r="AD1383" s="77" t="str">
        <f>IFERROR(VLOOKUP(F1383,List!$D:$E,2,0),"")</f>
        <v/>
      </c>
      <c r="AE1383" s="78">
        <f t="shared" si="195"/>
        <v>0</v>
      </c>
      <c r="AF1383" s="77" t="str">
        <f t="shared" si="200"/>
        <v/>
      </c>
      <c r="AG1383" s="77" t="str">
        <f t="shared" si="196"/>
        <v/>
      </c>
    </row>
    <row r="1384" spans="1:33" s="72" customFormat="1" ht="15.75" x14ac:dyDescent="0.2">
      <c r="A1384" s="67"/>
      <c r="B1384" s="76">
        <f>COUNTIF($F$6:$F1384,$F1384)</f>
        <v>0</v>
      </c>
      <c r="C1384" s="76" t="str">
        <f t="shared" si="201"/>
        <v>0</v>
      </c>
      <c r="D1384" s="76">
        <f>COUNTIF($H$6:$H1384,$H1384)</f>
        <v>0</v>
      </c>
      <c r="E1384" s="76" t="str">
        <f t="shared" si="202"/>
        <v>0</v>
      </c>
      <c r="F1384" s="2"/>
      <c r="G1384" s="22"/>
      <c r="H1384" s="2"/>
      <c r="I1384" s="3"/>
      <c r="J1384" s="2"/>
      <c r="K1384" s="2"/>
      <c r="L1384" s="4"/>
      <c r="M1384" s="4"/>
      <c r="N1384" s="4"/>
      <c r="O1384" s="2"/>
      <c r="P1384" s="2"/>
      <c r="Q1384" s="4"/>
      <c r="R1384" s="102"/>
      <c r="S1384" s="102"/>
      <c r="T1384" s="3"/>
      <c r="U1384" s="3"/>
      <c r="V1384" s="3"/>
      <c r="W1384" s="3"/>
      <c r="X1384" s="80" t="str">
        <f t="shared" si="197"/>
        <v/>
      </c>
      <c r="Y1384" s="80" t="str">
        <f t="shared" si="198"/>
        <v/>
      </c>
      <c r="Z1384" s="2"/>
      <c r="AA1384" s="77" t="str">
        <f t="shared" si="199"/>
        <v/>
      </c>
      <c r="AB1384" s="77" t="str">
        <f t="shared" si="203"/>
        <v/>
      </c>
      <c r="AC1384" s="77" t="str">
        <f>IFERROR(VLOOKUP(IF($P1384="","",MONTH($I1384)),List!$I:$J,2,0),"")</f>
        <v/>
      </c>
      <c r="AD1384" s="77" t="str">
        <f>IFERROR(VLOOKUP(F1384,List!$D:$E,2,0),"")</f>
        <v/>
      </c>
      <c r="AE1384" s="78">
        <f t="shared" si="195"/>
        <v>0</v>
      </c>
      <c r="AF1384" s="77" t="str">
        <f t="shared" si="200"/>
        <v/>
      </c>
      <c r="AG1384" s="77" t="str">
        <f t="shared" si="196"/>
        <v/>
      </c>
    </row>
    <row r="1385" spans="1:33" s="72" customFormat="1" ht="15.75" x14ac:dyDescent="0.2">
      <c r="A1385" s="67"/>
      <c r="B1385" s="76">
        <f>COUNTIF($F$6:$F1385,$F1385)</f>
        <v>0</v>
      </c>
      <c r="C1385" s="76" t="str">
        <f t="shared" si="201"/>
        <v>0</v>
      </c>
      <c r="D1385" s="76">
        <f>COUNTIF($H$6:$H1385,$H1385)</f>
        <v>0</v>
      </c>
      <c r="E1385" s="76" t="str">
        <f t="shared" si="202"/>
        <v>0</v>
      </c>
      <c r="F1385" s="2"/>
      <c r="G1385" s="22"/>
      <c r="H1385" s="2"/>
      <c r="I1385" s="3"/>
      <c r="J1385" s="2"/>
      <c r="K1385" s="2"/>
      <c r="L1385" s="4"/>
      <c r="M1385" s="4"/>
      <c r="N1385" s="4"/>
      <c r="O1385" s="2"/>
      <c r="P1385" s="2"/>
      <c r="Q1385" s="4"/>
      <c r="R1385" s="102"/>
      <c r="S1385" s="102"/>
      <c r="T1385" s="3"/>
      <c r="U1385" s="3"/>
      <c r="V1385" s="3"/>
      <c r="W1385" s="3"/>
      <c r="X1385" s="80" t="str">
        <f t="shared" si="197"/>
        <v/>
      </c>
      <c r="Y1385" s="80" t="str">
        <f t="shared" si="198"/>
        <v/>
      </c>
      <c r="Z1385" s="2"/>
      <c r="AA1385" s="77" t="str">
        <f t="shared" si="199"/>
        <v/>
      </c>
      <c r="AB1385" s="77" t="str">
        <f t="shared" si="203"/>
        <v/>
      </c>
      <c r="AC1385" s="77" t="str">
        <f>IFERROR(VLOOKUP(IF($P1385="","",MONTH($I1385)),List!$I:$J,2,0),"")</f>
        <v/>
      </c>
      <c r="AD1385" s="77" t="str">
        <f>IFERROR(VLOOKUP(F1385,List!$D:$E,2,0),"")</f>
        <v/>
      </c>
      <c r="AE1385" s="78">
        <f t="shared" si="195"/>
        <v>0</v>
      </c>
      <c r="AF1385" s="77" t="str">
        <f t="shared" si="200"/>
        <v/>
      </c>
      <c r="AG1385" s="77" t="str">
        <f t="shared" si="196"/>
        <v/>
      </c>
    </row>
    <row r="1386" spans="1:33" s="72" customFormat="1" ht="15.75" x14ac:dyDescent="0.2">
      <c r="A1386" s="67"/>
      <c r="B1386" s="76">
        <f>COUNTIF($F$6:$F1386,$F1386)</f>
        <v>0</v>
      </c>
      <c r="C1386" s="76" t="str">
        <f t="shared" si="201"/>
        <v>0</v>
      </c>
      <c r="D1386" s="76">
        <f>COUNTIF($H$6:$H1386,$H1386)</f>
        <v>0</v>
      </c>
      <c r="E1386" s="76" t="str">
        <f t="shared" si="202"/>
        <v>0</v>
      </c>
      <c r="F1386" s="2"/>
      <c r="G1386" s="22"/>
      <c r="H1386" s="2"/>
      <c r="I1386" s="3"/>
      <c r="J1386" s="2"/>
      <c r="K1386" s="2"/>
      <c r="L1386" s="4"/>
      <c r="M1386" s="4"/>
      <c r="N1386" s="4"/>
      <c r="O1386" s="2"/>
      <c r="P1386" s="2"/>
      <c r="Q1386" s="4"/>
      <c r="R1386" s="102"/>
      <c r="S1386" s="102"/>
      <c r="T1386" s="3"/>
      <c r="U1386" s="3"/>
      <c r="V1386" s="3"/>
      <c r="W1386" s="3"/>
      <c r="X1386" s="80" t="str">
        <f t="shared" si="197"/>
        <v/>
      </c>
      <c r="Y1386" s="80" t="str">
        <f t="shared" si="198"/>
        <v/>
      </c>
      <c r="Z1386" s="2"/>
      <c r="AA1386" s="77" t="str">
        <f t="shared" si="199"/>
        <v/>
      </c>
      <c r="AB1386" s="77" t="str">
        <f t="shared" si="203"/>
        <v/>
      </c>
      <c r="AC1386" s="77" t="str">
        <f>IFERROR(VLOOKUP(IF($P1386="","",MONTH($I1386)),List!$I:$J,2,0),"")</f>
        <v/>
      </c>
      <c r="AD1386" s="77" t="str">
        <f>IFERROR(VLOOKUP(F1386,List!$D:$E,2,0),"")</f>
        <v/>
      </c>
      <c r="AE1386" s="78">
        <f t="shared" si="195"/>
        <v>0</v>
      </c>
      <c r="AF1386" s="77" t="str">
        <f t="shared" si="200"/>
        <v/>
      </c>
      <c r="AG1386" s="77" t="str">
        <f t="shared" si="196"/>
        <v/>
      </c>
    </row>
    <row r="1387" spans="1:33" s="72" customFormat="1" ht="15.75" x14ac:dyDescent="0.2">
      <c r="A1387" s="67"/>
      <c r="B1387" s="76">
        <f>COUNTIF($F$6:$F1387,$F1387)</f>
        <v>0</v>
      </c>
      <c r="C1387" s="76" t="str">
        <f t="shared" si="201"/>
        <v>0</v>
      </c>
      <c r="D1387" s="76">
        <f>COUNTIF($H$6:$H1387,$H1387)</f>
        <v>0</v>
      </c>
      <c r="E1387" s="76" t="str">
        <f t="shared" si="202"/>
        <v>0</v>
      </c>
      <c r="F1387" s="2"/>
      <c r="G1387" s="22"/>
      <c r="H1387" s="2"/>
      <c r="I1387" s="3"/>
      <c r="J1387" s="2"/>
      <c r="K1387" s="2"/>
      <c r="L1387" s="4"/>
      <c r="M1387" s="4"/>
      <c r="N1387" s="4"/>
      <c r="O1387" s="2"/>
      <c r="P1387" s="2"/>
      <c r="Q1387" s="4"/>
      <c r="R1387" s="102"/>
      <c r="S1387" s="102"/>
      <c r="T1387" s="3"/>
      <c r="U1387" s="3"/>
      <c r="V1387" s="3"/>
      <c r="W1387" s="3"/>
      <c r="X1387" s="80" t="str">
        <f t="shared" si="197"/>
        <v/>
      </c>
      <c r="Y1387" s="80" t="str">
        <f t="shared" si="198"/>
        <v/>
      </c>
      <c r="Z1387" s="2"/>
      <c r="AA1387" s="77" t="str">
        <f t="shared" si="199"/>
        <v/>
      </c>
      <c r="AB1387" s="77" t="str">
        <f t="shared" si="203"/>
        <v/>
      </c>
      <c r="AC1387" s="77" t="str">
        <f>IFERROR(VLOOKUP(IF($P1387="","",MONTH($I1387)),List!$I:$J,2,0),"")</f>
        <v/>
      </c>
      <c r="AD1387" s="77" t="str">
        <f>IFERROR(VLOOKUP(F1387,List!$D:$E,2,0),"")</f>
        <v/>
      </c>
      <c r="AE1387" s="78">
        <f t="shared" si="195"/>
        <v>0</v>
      </c>
      <c r="AF1387" s="77" t="str">
        <f t="shared" si="200"/>
        <v/>
      </c>
      <c r="AG1387" s="77" t="str">
        <f t="shared" si="196"/>
        <v/>
      </c>
    </row>
    <row r="1388" spans="1:33" s="72" customFormat="1" ht="15.75" x14ac:dyDescent="0.2">
      <c r="A1388" s="67"/>
      <c r="B1388" s="76">
        <f>COUNTIF($F$6:$F1388,$F1388)</f>
        <v>0</v>
      </c>
      <c r="C1388" s="76" t="str">
        <f t="shared" si="201"/>
        <v>0</v>
      </c>
      <c r="D1388" s="76">
        <f>COUNTIF($H$6:$H1388,$H1388)</f>
        <v>0</v>
      </c>
      <c r="E1388" s="76" t="str">
        <f t="shared" si="202"/>
        <v>0</v>
      </c>
      <c r="F1388" s="2"/>
      <c r="G1388" s="22"/>
      <c r="H1388" s="2"/>
      <c r="I1388" s="3"/>
      <c r="J1388" s="2"/>
      <c r="K1388" s="2"/>
      <c r="L1388" s="4"/>
      <c r="M1388" s="4"/>
      <c r="N1388" s="4"/>
      <c r="O1388" s="2"/>
      <c r="P1388" s="2"/>
      <c r="Q1388" s="4"/>
      <c r="R1388" s="102"/>
      <c r="S1388" s="102"/>
      <c r="T1388" s="3"/>
      <c r="U1388" s="3"/>
      <c r="V1388" s="3"/>
      <c r="W1388" s="3"/>
      <c r="X1388" s="80" t="str">
        <f t="shared" si="197"/>
        <v/>
      </c>
      <c r="Y1388" s="80" t="str">
        <f t="shared" si="198"/>
        <v/>
      </c>
      <c r="Z1388" s="2"/>
      <c r="AA1388" s="77" t="str">
        <f t="shared" si="199"/>
        <v/>
      </c>
      <c r="AB1388" s="77" t="str">
        <f t="shared" si="203"/>
        <v/>
      </c>
      <c r="AC1388" s="77" t="str">
        <f>IFERROR(VLOOKUP(IF($P1388="","",MONTH($I1388)),List!$I:$J,2,0),"")</f>
        <v/>
      </c>
      <c r="AD1388" s="77" t="str">
        <f>IFERROR(VLOOKUP(F1388,List!$D:$E,2,0),"")</f>
        <v/>
      </c>
      <c r="AE1388" s="78">
        <f t="shared" si="195"/>
        <v>0</v>
      </c>
      <c r="AF1388" s="77" t="str">
        <f t="shared" si="200"/>
        <v/>
      </c>
      <c r="AG1388" s="77" t="str">
        <f t="shared" si="196"/>
        <v/>
      </c>
    </row>
    <row r="1389" spans="1:33" s="72" customFormat="1" ht="15.75" x14ac:dyDescent="0.2">
      <c r="A1389" s="67"/>
      <c r="B1389" s="76">
        <f>COUNTIF($F$6:$F1389,$F1389)</f>
        <v>0</v>
      </c>
      <c r="C1389" s="76" t="str">
        <f t="shared" si="201"/>
        <v>0</v>
      </c>
      <c r="D1389" s="76">
        <f>COUNTIF($H$6:$H1389,$H1389)</f>
        <v>0</v>
      </c>
      <c r="E1389" s="76" t="str">
        <f t="shared" si="202"/>
        <v>0</v>
      </c>
      <c r="F1389" s="2"/>
      <c r="G1389" s="22"/>
      <c r="H1389" s="2"/>
      <c r="I1389" s="3"/>
      <c r="J1389" s="2"/>
      <c r="K1389" s="2"/>
      <c r="L1389" s="4"/>
      <c r="M1389" s="4"/>
      <c r="N1389" s="4"/>
      <c r="O1389" s="2"/>
      <c r="P1389" s="2"/>
      <c r="Q1389" s="4"/>
      <c r="R1389" s="102"/>
      <c r="S1389" s="102"/>
      <c r="T1389" s="3"/>
      <c r="U1389" s="3"/>
      <c r="V1389" s="3"/>
      <c r="W1389" s="3"/>
      <c r="X1389" s="80" t="str">
        <f t="shared" si="197"/>
        <v/>
      </c>
      <c r="Y1389" s="80" t="str">
        <f t="shared" si="198"/>
        <v/>
      </c>
      <c r="Z1389" s="2"/>
      <c r="AA1389" s="77" t="str">
        <f t="shared" si="199"/>
        <v/>
      </c>
      <c r="AB1389" s="77" t="str">
        <f t="shared" si="203"/>
        <v/>
      </c>
      <c r="AC1389" s="77" t="str">
        <f>IFERROR(VLOOKUP(IF($P1389="","",MONTH($I1389)),List!$I:$J,2,0),"")</f>
        <v/>
      </c>
      <c r="AD1389" s="77" t="str">
        <f>IFERROR(VLOOKUP(F1389,List!$D:$E,2,0),"")</f>
        <v/>
      </c>
      <c r="AE1389" s="78">
        <f t="shared" si="195"/>
        <v>0</v>
      </c>
      <c r="AF1389" s="77" t="str">
        <f t="shared" si="200"/>
        <v/>
      </c>
      <c r="AG1389" s="77" t="str">
        <f t="shared" si="196"/>
        <v/>
      </c>
    </row>
    <row r="1390" spans="1:33" s="72" customFormat="1" ht="15.75" x14ac:dyDescent="0.2">
      <c r="A1390" s="67"/>
      <c r="B1390" s="76">
        <f>COUNTIF($F$6:$F1390,$F1390)</f>
        <v>0</v>
      </c>
      <c r="C1390" s="76" t="str">
        <f t="shared" si="201"/>
        <v>0</v>
      </c>
      <c r="D1390" s="76">
        <f>COUNTIF($H$6:$H1390,$H1390)</f>
        <v>0</v>
      </c>
      <c r="E1390" s="76" t="str">
        <f t="shared" si="202"/>
        <v>0</v>
      </c>
      <c r="F1390" s="2"/>
      <c r="G1390" s="22"/>
      <c r="H1390" s="2"/>
      <c r="I1390" s="3"/>
      <c r="J1390" s="2"/>
      <c r="K1390" s="2"/>
      <c r="L1390" s="4"/>
      <c r="M1390" s="4"/>
      <c r="N1390" s="4"/>
      <c r="O1390" s="2"/>
      <c r="P1390" s="2"/>
      <c r="Q1390" s="4"/>
      <c r="R1390" s="102"/>
      <c r="S1390" s="102"/>
      <c r="T1390" s="3"/>
      <c r="U1390" s="3"/>
      <c r="V1390" s="3"/>
      <c r="W1390" s="3"/>
      <c r="X1390" s="80" t="str">
        <f t="shared" si="197"/>
        <v/>
      </c>
      <c r="Y1390" s="80" t="str">
        <f t="shared" si="198"/>
        <v/>
      </c>
      <c r="Z1390" s="2"/>
      <c r="AA1390" s="77" t="str">
        <f t="shared" si="199"/>
        <v/>
      </c>
      <c r="AB1390" s="77" t="str">
        <f t="shared" si="203"/>
        <v/>
      </c>
      <c r="AC1390" s="77" t="str">
        <f>IFERROR(VLOOKUP(IF($P1390="","",MONTH($I1390)),List!$I:$J,2,0),"")</f>
        <v/>
      </c>
      <c r="AD1390" s="77" t="str">
        <f>IFERROR(VLOOKUP(F1390,List!$D:$E,2,0),"")</f>
        <v/>
      </c>
      <c r="AE1390" s="78">
        <f t="shared" si="195"/>
        <v>0</v>
      </c>
      <c r="AF1390" s="77" t="str">
        <f t="shared" si="200"/>
        <v/>
      </c>
      <c r="AG1390" s="77" t="str">
        <f t="shared" si="196"/>
        <v/>
      </c>
    </row>
    <row r="1391" spans="1:33" s="72" customFormat="1" ht="15.75" x14ac:dyDescent="0.2">
      <c r="A1391" s="67"/>
      <c r="B1391" s="76">
        <f>COUNTIF($F$6:$F1391,$F1391)</f>
        <v>0</v>
      </c>
      <c r="C1391" s="76" t="str">
        <f t="shared" si="201"/>
        <v>0</v>
      </c>
      <c r="D1391" s="76">
        <f>COUNTIF($H$6:$H1391,$H1391)</f>
        <v>0</v>
      </c>
      <c r="E1391" s="76" t="str">
        <f t="shared" si="202"/>
        <v>0</v>
      </c>
      <c r="F1391" s="2"/>
      <c r="G1391" s="22"/>
      <c r="H1391" s="2"/>
      <c r="I1391" s="3"/>
      <c r="J1391" s="2"/>
      <c r="K1391" s="2"/>
      <c r="L1391" s="4"/>
      <c r="M1391" s="4"/>
      <c r="N1391" s="4"/>
      <c r="O1391" s="2"/>
      <c r="P1391" s="2"/>
      <c r="Q1391" s="4"/>
      <c r="R1391" s="102"/>
      <c r="S1391" s="102"/>
      <c r="T1391" s="3"/>
      <c r="U1391" s="3"/>
      <c r="V1391" s="3"/>
      <c r="W1391" s="3"/>
      <c r="X1391" s="80" t="str">
        <f t="shared" si="197"/>
        <v/>
      </c>
      <c r="Y1391" s="80" t="str">
        <f t="shared" si="198"/>
        <v/>
      </c>
      <c r="Z1391" s="2"/>
      <c r="AA1391" s="77" t="str">
        <f t="shared" si="199"/>
        <v/>
      </c>
      <c r="AB1391" s="77" t="str">
        <f t="shared" si="203"/>
        <v/>
      </c>
      <c r="AC1391" s="77" t="str">
        <f>IFERROR(VLOOKUP(IF($P1391="","",MONTH($I1391)),List!$I:$J,2,0),"")</f>
        <v/>
      </c>
      <c r="AD1391" s="77" t="str">
        <f>IFERROR(VLOOKUP(F1391,List!$D:$E,2,0),"")</f>
        <v/>
      </c>
      <c r="AE1391" s="78">
        <f t="shared" si="195"/>
        <v>0</v>
      </c>
      <c r="AF1391" s="77" t="str">
        <f t="shared" si="200"/>
        <v/>
      </c>
      <c r="AG1391" s="77" t="str">
        <f t="shared" si="196"/>
        <v/>
      </c>
    </row>
    <row r="1392" spans="1:33" s="72" customFormat="1" ht="15.75" x14ac:dyDescent="0.2">
      <c r="A1392" s="67"/>
      <c r="B1392" s="76">
        <f>COUNTIF($F$6:$F1392,$F1392)</f>
        <v>0</v>
      </c>
      <c r="C1392" s="76" t="str">
        <f t="shared" si="201"/>
        <v>0</v>
      </c>
      <c r="D1392" s="76">
        <f>COUNTIF($H$6:$H1392,$H1392)</f>
        <v>0</v>
      </c>
      <c r="E1392" s="76" t="str">
        <f t="shared" si="202"/>
        <v>0</v>
      </c>
      <c r="F1392" s="2"/>
      <c r="G1392" s="22"/>
      <c r="H1392" s="2"/>
      <c r="I1392" s="3"/>
      <c r="J1392" s="2"/>
      <c r="K1392" s="2"/>
      <c r="L1392" s="4"/>
      <c r="M1392" s="4"/>
      <c r="N1392" s="4"/>
      <c r="O1392" s="2"/>
      <c r="P1392" s="2"/>
      <c r="Q1392" s="4"/>
      <c r="R1392" s="102"/>
      <c r="S1392" s="102"/>
      <c r="T1392" s="3"/>
      <c r="U1392" s="3"/>
      <c r="V1392" s="3"/>
      <c r="W1392" s="3"/>
      <c r="X1392" s="80" t="str">
        <f t="shared" si="197"/>
        <v/>
      </c>
      <c r="Y1392" s="80" t="str">
        <f t="shared" si="198"/>
        <v/>
      </c>
      <c r="Z1392" s="2"/>
      <c r="AA1392" s="77" t="str">
        <f t="shared" si="199"/>
        <v/>
      </c>
      <c r="AB1392" s="77" t="str">
        <f t="shared" si="203"/>
        <v/>
      </c>
      <c r="AC1392" s="77" t="str">
        <f>IFERROR(VLOOKUP(IF($P1392="","",MONTH($I1392)),List!$I:$J,2,0),"")</f>
        <v/>
      </c>
      <c r="AD1392" s="77" t="str">
        <f>IFERROR(VLOOKUP(F1392,List!$D:$E,2,0),"")</f>
        <v/>
      </c>
      <c r="AE1392" s="78">
        <f t="shared" si="195"/>
        <v>0</v>
      </c>
      <c r="AF1392" s="77" t="str">
        <f t="shared" si="200"/>
        <v/>
      </c>
      <c r="AG1392" s="77" t="str">
        <f t="shared" si="196"/>
        <v/>
      </c>
    </row>
    <row r="1393" spans="1:33" s="72" customFormat="1" ht="15.75" x14ac:dyDescent="0.2">
      <c r="A1393" s="67"/>
      <c r="B1393" s="76">
        <f>COUNTIF($F$6:$F1393,$F1393)</f>
        <v>0</v>
      </c>
      <c r="C1393" s="76" t="str">
        <f t="shared" si="201"/>
        <v>0</v>
      </c>
      <c r="D1393" s="76">
        <f>COUNTIF($H$6:$H1393,$H1393)</f>
        <v>0</v>
      </c>
      <c r="E1393" s="76" t="str">
        <f t="shared" si="202"/>
        <v>0</v>
      </c>
      <c r="F1393" s="2"/>
      <c r="G1393" s="22"/>
      <c r="H1393" s="2"/>
      <c r="I1393" s="3"/>
      <c r="J1393" s="2"/>
      <c r="K1393" s="2"/>
      <c r="L1393" s="4"/>
      <c r="M1393" s="4"/>
      <c r="N1393" s="4"/>
      <c r="O1393" s="2"/>
      <c r="P1393" s="2"/>
      <c r="Q1393" s="4"/>
      <c r="R1393" s="102"/>
      <c r="S1393" s="102"/>
      <c r="T1393" s="3"/>
      <c r="U1393" s="3"/>
      <c r="V1393" s="3"/>
      <c r="W1393" s="3"/>
      <c r="X1393" s="80" t="str">
        <f t="shared" si="197"/>
        <v/>
      </c>
      <c r="Y1393" s="80" t="str">
        <f t="shared" si="198"/>
        <v/>
      </c>
      <c r="Z1393" s="2"/>
      <c r="AA1393" s="77" t="str">
        <f t="shared" si="199"/>
        <v/>
      </c>
      <c r="AB1393" s="77" t="str">
        <f t="shared" si="203"/>
        <v/>
      </c>
      <c r="AC1393" s="77" t="str">
        <f>IFERROR(VLOOKUP(IF($P1393="","",MONTH($I1393)),List!$I:$J,2,0),"")</f>
        <v/>
      </c>
      <c r="AD1393" s="77" t="str">
        <f>IFERROR(VLOOKUP(F1393,List!$D:$E,2,0),"")</f>
        <v/>
      </c>
      <c r="AE1393" s="78">
        <f t="shared" si="195"/>
        <v>0</v>
      </c>
      <c r="AF1393" s="77" t="str">
        <f t="shared" si="200"/>
        <v/>
      </c>
      <c r="AG1393" s="77" t="str">
        <f t="shared" si="196"/>
        <v/>
      </c>
    </row>
    <row r="1394" spans="1:33" s="72" customFormat="1" ht="15.75" x14ac:dyDescent="0.2">
      <c r="A1394" s="67"/>
      <c r="B1394" s="76">
        <f>COUNTIF($F$6:$F1394,$F1394)</f>
        <v>0</v>
      </c>
      <c r="C1394" s="76" t="str">
        <f t="shared" si="201"/>
        <v>0</v>
      </c>
      <c r="D1394" s="76">
        <f>COUNTIF($H$6:$H1394,$H1394)</f>
        <v>0</v>
      </c>
      <c r="E1394" s="76" t="str">
        <f t="shared" si="202"/>
        <v>0</v>
      </c>
      <c r="F1394" s="2"/>
      <c r="G1394" s="22"/>
      <c r="H1394" s="2"/>
      <c r="I1394" s="3"/>
      <c r="J1394" s="2"/>
      <c r="K1394" s="2"/>
      <c r="L1394" s="4"/>
      <c r="M1394" s="4"/>
      <c r="N1394" s="4"/>
      <c r="O1394" s="2"/>
      <c r="P1394" s="2"/>
      <c r="Q1394" s="4"/>
      <c r="R1394" s="102"/>
      <c r="S1394" s="102"/>
      <c r="T1394" s="3"/>
      <c r="U1394" s="3"/>
      <c r="V1394" s="3"/>
      <c r="W1394" s="3"/>
      <c r="X1394" s="80" t="str">
        <f t="shared" si="197"/>
        <v/>
      </c>
      <c r="Y1394" s="80" t="str">
        <f t="shared" si="198"/>
        <v/>
      </c>
      <c r="Z1394" s="2"/>
      <c r="AA1394" s="77" t="str">
        <f t="shared" si="199"/>
        <v/>
      </c>
      <c r="AB1394" s="77" t="str">
        <f t="shared" si="203"/>
        <v/>
      </c>
      <c r="AC1394" s="77" t="str">
        <f>IFERROR(VLOOKUP(IF($P1394="","",MONTH($I1394)),List!$I:$J,2,0),"")</f>
        <v/>
      </c>
      <c r="AD1394" s="77" t="str">
        <f>IFERROR(VLOOKUP(F1394,List!$D:$E,2,0),"")</f>
        <v/>
      </c>
      <c r="AE1394" s="78">
        <f t="shared" si="195"/>
        <v>0</v>
      </c>
      <c r="AF1394" s="77" t="str">
        <f t="shared" si="200"/>
        <v/>
      </c>
      <c r="AG1394" s="77" t="str">
        <f t="shared" si="196"/>
        <v/>
      </c>
    </row>
    <row r="1395" spans="1:33" s="72" customFormat="1" ht="15.75" x14ac:dyDescent="0.2">
      <c r="A1395" s="67"/>
      <c r="B1395" s="76">
        <f>COUNTIF($F$6:$F1395,$F1395)</f>
        <v>0</v>
      </c>
      <c r="C1395" s="76" t="str">
        <f t="shared" si="201"/>
        <v>0</v>
      </c>
      <c r="D1395" s="76">
        <f>COUNTIF($H$6:$H1395,$H1395)</f>
        <v>0</v>
      </c>
      <c r="E1395" s="76" t="str">
        <f t="shared" si="202"/>
        <v>0</v>
      </c>
      <c r="F1395" s="2"/>
      <c r="G1395" s="22"/>
      <c r="H1395" s="2"/>
      <c r="I1395" s="3"/>
      <c r="J1395" s="2"/>
      <c r="K1395" s="2"/>
      <c r="L1395" s="4"/>
      <c r="M1395" s="4"/>
      <c r="N1395" s="4"/>
      <c r="O1395" s="2"/>
      <c r="P1395" s="2"/>
      <c r="Q1395" s="4"/>
      <c r="R1395" s="102"/>
      <c r="S1395" s="102"/>
      <c r="T1395" s="3"/>
      <c r="U1395" s="3"/>
      <c r="V1395" s="3"/>
      <c r="W1395" s="3"/>
      <c r="X1395" s="80" t="str">
        <f t="shared" si="197"/>
        <v/>
      </c>
      <c r="Y1395" s="80" t="str">
        <f t="shared" si="198"/>
        <v/>
      </c>
      <c r="Z1395" s="2"/>
      <c r="AA1395" s="77" t="str">
        <f t="shared" si="199"/>
        <v/>
      </c>
      <c r="AB1395" s="77" t="str">
        <f t="shared" si="203"/>
        <v/>
      </c>
      <c r="AC1395" s="77" t="str">
        <f>IFERROR(VLOOKUP(IF($P1395="","",MONTH($I1395)),List!$I:$J,2,0),"")</f>
        <v/>
      </c>
      <c r="AD1395" s="77" t="str">
        <f>IFERROR(VLOOKUP(F1395,List!$D:$E,2,0),"")</f>
        <v/>
      </c>
      <c r="AE1395" s="78">
        <f t="shared" si="195"/>
        <v>0</v>
      </c>
      <c r="AF1395" s="77" t="str">
        <f t="shared" si="200"/>
        <v/>
      </c>
      <c r="AG1395" s="77" t="str">
        <f t="shared" si="196"/>
        <v/>
      </c>
    </row>
    <row r="1396" spans="1:33" s="72" customFormat="1" ht="15.75" x14ac:dyDescent="0.2">
      <c r="A1396" s="67"/>
      <c r="B1396" s="76">
        <f>COUNTIF($F$6:$F1396,$F1396)</f>
        <v>0</v>
      </c>
      <c r="C1396" s="76" t="str">
        <f t="shared" si="201"/>
        <v>0</v>
      </c>
      <c r="D1396" s="76">
        <f>COUNTIF($H$6:$H1396,$H1396)</f>
        <v>0</v>
      </c>
      <c r="E1396" s="76" t="str">
        <f t="shared" si="202"/>
        <v>0</v>
      </c>
      <c r="F1396" s="2"/>
      <c r="G1396" s="22"/>
      <c r="H1396" s="2"/>
      <c r="I1396" s="3"/>
      <c r="J1396" s="2"/>
      <c r="K1396" s="2"/>
      <c r="L1396" s="4"/>
      <c r="M1396" s="4"/>
      <c r="N1396" s="4"/>
      <c r="O1396" s="2"/>
      <c r="P1396" s="2"/>
      <c r="Q1396" s="4"/>
      <c r="R1396" s="102"/>
      <c r="S1396" s="102"/>
      <c r="T1396" s="3"/>
      <c r="U1396" s="3"/>
      <c r="V1396" s="3"/>
      <c r="W1396" s="3"/>
      <c r="X1396" s="80" t="str">
        <f t="shared" si="197"/>
        <v/>
      </c>
      <c r="Y1396" s="80" t="str">
        <f t="shared" si="198"/>
        <v/>
      </c>
      <c r="Z1396" s="2"/>
      <c r="AA1396" s="77" t="str">
        <f t="shared" si="199"/>
        <v/>
      </c>
      <c r="AB1396" s="77" t="str">
        <f t="shared" si="203"/>
        <v/>
      </c>
      <c r="AC1396" s="77" t="str">
        <f>IFERROR(VLOOKUP(IF($P1396="","",MONTH($I1396)),List!$I:$J,2,0),"")</f>
        <v/>
      </c>
      <c r="AD1396" s="77" t="str">
        <f>IFERROR(VLOOKUP(F1396,List!$D:$E,2,0),"")</f>
        <v/>
      </c>
      <c r="AE1396" s="78">
        <f t="shared" si="195"/>
        <v>0</v>
      </c>
      <c r="AF1396" s="77" t="str">
        <f t="shared" si="200"/>
        <v/>
      </c>
      <c r="AG1396" s="77" t="str">
        <f t="shared" si="196"/>
        <v/>
      </c>
    </row>
    <row r="1397" spans="1:33" s="72" customFormat="1" ht="15.75" x14ac:dyDescent="0.2">
      <c r="A1397" s="67"/>
      <c r="B1397" s="76">
        <f>COUNTIF($F$6:$F1397,$F1397)</f>
        <v>0</v>
      </c>
      <c r="C1397" s="76" t="str">
        <f t="shared" si="201"/>
        <v>0</v>
      </c>
      <c r="D1397" s="76">
        <f>COUNTIF($H$6:$H1397,$H1397)</f>
        <v>0</v>
      </c>
      <c r="E1397" s="76" t="str">
        <f t="shared" si="202"/>
        <v>0</v>
      </c>
      <c r="F1397" s="2"/>
      <c r="G1397" s="22"/>
      <c r="H1397" s="2"/>
      <c r="I1397" s="3"/>
      <c r="J1397" s="2"/>
      <c r="K1397" s="2"/>
      <c r="L1397" s="4"/>
      <c r="M1397" s="4"/>
      <c r="N1397" s="4"/>
      <c r="O1397" s="2"/>
      <c r="P1397" s="2"/>
      <c r="Q1397" s="4"/>
      <c r="R1397" s="102"/>
      <c r="S1397" s="102"/>
      <c r="T1397" s="3"/>
      <c r="U1397" s="3"/>
      <c r="V1397" s="3"/>
      <c r="W1397" s="3"/>
      <c r="X1397" s="80" t="str">
        <f t="shared" si="197"/>
        <v/>
      </c>
      <c r="Y1397" s="80" t="str">
        <f t="shared" si="198"/>
        <v/>
      </c>
      <c r="Z1397" s="2"/>
      <c r="AA1397" s="77" t="str">
        <f t="shared" si="199"/>
        <v/>
      </c>
      <c r="AB1397" s="77" t="str">
        <f t="shared" si="203"/>
        <v/>
      </c>
      <c r="AC1397" s="77" t="str">
        <f>IFERROR(VLOOKUP(IF($P1397="","",MONTH($I1397)),List!$I:$J,2,0),"")</f>
        <v/>
      </c>
      <c r="AD1397" s="77" t="str">
        <f>IFERROR(VLOOKUP(F1397,List!$D:$E,2,0),"")</f>
        <v/>
      </c>
      <c r="AE1397" s="78">
        <f t="shared" si="195"/>
        <v>0</v>
      </c>
      <c r="AF1397" s="77" t="str">
        <f t="shared" si="200"/>
        <v/>
      </c>
      <c r="AG1397" s="77" t="str">
        <f t="shared" si="196"/>
        <v/>
      </c>
    </row>
    <row r="1398" spans="1:33" s="72" customFormat="1" ht="15.75" x14ac:dyDescent="0.2">
      <c r="A1398" s="67"/>
      <c r="B1398" s="76">
        <f>COUNTIF($F$6:$F1398,$F1398)</f>
        <v>0</v>
      </c>
      <c r="C1398" s="76" t="str">
        <f t="shared" si="201"/>
        <v>0</v>
      </c>
      <c r="D1398" s="76">
        <f>COUNTIF($H$6:$H1398,$H1398)</f>
        <v>0</v>
      </c>
      <c r="E1398" s="76" t="str">
        <f t="shared" si="202"/>
        <v>0</v>
      </c>
      <c r="F1398" s="2"/>
      <c r="G1398" s="22"/>
      <c r="H1398" s="2"/>
      <c r="I1398" s="3"/>
      <c r="J1398" s="2"/>
      <c r="K1398" s="2"/>
      <c r="L1398" s="4"/>
      <c r="M1398" s="4"/>
      <c r="N1398" s="4"/>
      <c r="O1398" s="2"/>
      <c r="P1398" s="2"/>
      <c r="Q1398" s="4"/>
      <c r="R1398" s="102"/>
      <c r="S1398" s="102"/>
      <c r="T1398" s="3"/>
      <c r="U1398" s="3"/>
      <c r="V1398" s="3"/>
      <c r="W1398" s="3"/>
      <c r="X1398" s="80" t="str">
        <f t="shared" si="197"/>
        <v/>
      </c>
      <c r="Y1398" s="80" t="str">
        <f t="shared" si="198"/>
        <v/>
      </c>
      <c r="Z1398" s="2"/>
      <c r="AA1398" s="77" t="str">
        <f t="shared" si="199"/>
        <v/>
      </c>
      <c r="AB1398" s="77" t="str">
        <f t="shared" si="203"/>
        <v/>
      </c>
      <c r="AC1398" s="77" t="str">
        <f>IFERROR(VLOOKUP(IF($P1398="","",MONTH($I1398)),List!$I:$J,2,0),"")</f>
        <v/>
      </c>
      <c r="AD1398" s="77" t="str">
        <f>IFERROR(VLOOKUP(F1398,List!$D:$E,2,0),"")</f>
        <v/>
      </c>
      <c r="AE1398" s="78">
        <f t="shared" si="195"/>
        <v>0</v>
      </c>
      <c r="AF1398" s="77" t="str">
        <f t="shared" si="200"/>
        <v/>
      </c>
      <c r="AG1398" s="77" t="str">
        <f t="shared" si="196"/>
        <v/>
      </c>
    </row>
    <row r="1399" spans="1:33" s="72" customFormat="1" ht="15.75" x14ac:dyDescent="0.2">
      <c r="A1399" s="67"/>
      <c r="B1399" s="76">
        <f>COUNTIF($F$6:$F1399,$F1399)</f>
        <v>0</v>
      </c>
      <c r="C1399" s="76" t="str">
        <f t="shared" si="201"/>
        <v>0</v>
      </c>
      <c r="D1399" s="76">
        <f>COUNTIF($H$6:$H1399,$H1399)</f>
        <v>0</v>
      </c>
      <c r="E1399" s="76" t="str">
        <f t="shared" si="202"/>
        <v>0</v>
      </c>
      <c r="F1399" s="2"/>
      <c r="G1399" s="22"/>
      <c r="H1399" s="2"/>
      <c r="I1399" s="3"/>
      <c r="J1399" s="2"/>
      <c r="K1399" s="2"/>
      <c r="L1399" s="4"/>
      <c r="M1399" s="4"/>
      <c r="N1399" s="4"/>
      <c r="O1399" s="2"/>
      <c r="P1399" s="2"/>
      <c r="Q1399" s="4"/>
      <c r="R1399" s="102"/>
      <c r="S1399" s="102"/>
      <c r="T1399" s="3"/>
      <c r="U1399" s="3"/>
      <c r="V1399" s="3"/>
      <c r="W1399" s="3"/>
      <c r="X1399" s="80" t="str">
        <f t="shared" si="197"/>
        <v/>
      </c>
      <c r="Y1399" s="80" t="str">
        <f t="shared" si="198"/>
        <v/>
      </c>
      <c r="Z1399" s="2"/>
      <c r="AA1399" s="77" t="str">
        <f t="shared" si="199"/>
        <v/>
      </c>
      <c r="AB1399" s="77" t="str">
        <f t="shared" si="203"/>
        <v/>
      </c>
      <c r="AC1399" s="77" t="str">
        <f>IFERROR(VLOOKUP(IF($P1399="","",MONTH($I1399)),List!$I:$J,2,0),"")</f>
        <v/>
      </c>
      <c r="AD1399" s="77" t="str">
        <f>IFERROR(VLOOKUP(F1399,List!$D:$E,2,0),"")</f>
        <v/>
      </c>
      <c r="AE1399" s="78">
        <f t="shared" si="195"/>
        <v>0</v>
      </c>
      <c r="AF1399" s="77" t="str">
        <f t="shared" si="200"/>
        <v/>
      </c>
      <c r="AG1399" s="77" t="str">
        <f t="shared" si="196"/>
        <v/>
      </c>
    </row>
    <row r="1400" spans="1:33" s="72" customFormat="1" ht="15.75" x14ac:dyDescent="0.2">
      <c r="A1400" s="67"/>
      <c r="B1400" s="76">
        <f>COUNTIF($F$6:$F1400,$F1400)</f>
        <v>0</v>
      </c>
      <c r="C1400" s="76" t="str">
        <f t="shared" si="201"/>
        <v>0</v>
      </c>
      <c r="D1400" s="76">
        <f>COUNTIF($H$6:$H1400,$H1400)</f>
        <v>0</v>
      </c>
      <c r="E1400" s="76" t="str">
        <f t="shared" si="202"/>
        <v>0</v>
      </c>
      <c r="F1400" s="2"/>
      <c r="G1400" s="22"/>
      <c r="H1400" s="2"/>
      <c r="I1400" s="3"/>
      <c r="J1400" s="2"/>
      <c r="K1400" s="2"/>
      <c r="L1400" s="4"/>
      <c r="M1400" s="4"/>
      <c r="N1400" s="4"/>
      <c r="O1400" s="2"/>
      <c r="P1400" s="2"/>
      <c r="Q1400" s="4"/>
      <c r="R1400" s="102"/>
      <c r="S1400" s="102"/>
      <c r="T1400" s="3"/>
      <c r="U1400" s="3"/>
      <c r="V1400" s="3"/>
      <c r="W1400" s="3"/>
      <c r="X1400" s="80" t="str">
        <f t="shared" si="197"/>
        <v/>
      </c>
      <c r="Y1400" s="80" t="str">
        <f t="shared" si="198"/>
        <v/>
      </c>
      <c r="Z1400" s="2"/>
      <c r="AA1400" s="77" t="str">
        <f t="shared" si="199"/>
        <v/>
      </c>
      <c r="AB1400" s="77" t="str">
        <f t="shared" si="203"/>
        <v/>
      </c>
      <c r="AC1400" s="77" t="str">
        <f>IFERROR(VLOOKUP(IF($P1400="","",MONTH($I1400)),List!$I:$J,2,0),"")</f>
        <v/>
      </c>
      <c r="AD1400" s="77" t="str">
        <f>IFERROR(VLOOKUP(F1400,List!$D:$E,2,0),"")</f>
        <v/>
      </c>
      <c r="AE1400" s="78">
        <f t="shared" si="195"/>
        <v>0</v>
      </c>
      <c r="AF1400" s="77" t="str">
        <f t="shared" si="200"/>
        <v/>
      </c>
      <c r="AG1400" s="77" t="str">
        <f t="shared" si="196"/>
        <v/>
      </c>
    </row>
    <row r="1401" spans="1:33" s="72" customFormat="1" ht="15.75" x14ac:dyDescent="0.2">
      <c r="A1401" s="67"/>
      <c r="B1401" s="76">
        <f>COUNTIF($F$6:$F1401,$F1401)</f>
        <v>0</v>
      </c>
      <c r="C1401" s="76" t="str">
        <f t="shared" si="201"/>
        <v>0</v>
      </c>
      <c r="D1401" s="76">
        <f>COUNTIF($H$6:$H1401,$H1401)</f>
        <v>0</v>
      </c>
      <c r="E1401" s="76" t="str">
        <f t="shared" si="202"/>
        <v>0</v>
      </c>
      <c r="F1401" s="2"/>
      <c r="G1401" s="22"/>
      <c r="H1401" s="2"/>
      <c r="I1401" s="3"/>
      <c r="J1401" s="2"/>
      <c r="K1401" s="2"/>
      <c r="L1401" s="4"/>
      <c r="M1401" s="4"/>
      <c r="N1401" s="4"/>
      <c r="O1401" s="2"/>
      <c r="P1401" s="2"/>
      <c r="Q1401" s="4"/>
      <c r="R1401" s="102"/>
      <c r="S1401" s="102"/>
      <c r="T1401" s="3"/>
      <c r="U1401" s="3"/>
      <c r="V1401" s="3"/>
      <c r="W1401" s="3"/>
      <c r="X1401" s="80" t="str">
        <f t="shared" si="197"/>
        <v/>
      </c>
      <c r="Y1401" s="80" t="str">
        <f t="shared" si="198"/>
        <v/>
      </c>
      <c r="Z1401" s="2"/>
      <c r="AA1401" s="77" t="str">
        <f t="shared" si="199"/>
        <v/>
      </c>
      <c r="AB1401" s="77" t="str">
        <f t="shared" si="203"/>
        <v/>
      </c>
      <c r="AC1401" s="77" t="str">
        <f>IFERROR(VLOOKUP(IF($P1401="","",MONTH($I1401)),List!$I:$J,2,0),"")</f>
        <v/>
      </c>
      <c r="AD1401" s="77" t="str">
        <f>IFERROR(VLOOKUP(F1401,List!$D:$E,2,0),"")</f>
        <v/>
      </c>
      <c r="AE1401" s="78">
        <f t="shared" si="195"/>
        <v>0</v>
      </c>
      <c r="AF1401" s="77" t="str">
        <f t="shared" si="200"/>
        <v/>
      </c>
      <c r="AG1401" s="77" t="str">
        <f t="shared" si="196"/>
        <v/>
      </c>
    </row>
    <row r="1402" spans="1:33" s="72" customFormat="1" ht="15.75" x14ac:dyDescent="0.2">
      <c r="A1402" s="67"/>
      <c r="B1402" s="76">
        <f>COUNTIF($F$6:$F1402,$F1402)</f>
        <v>0</v>
      </c>
      <c r="C1402" s="76" t="str">
        <f t="shared" si="201"/>
        <v>0</v>
      </c>
      <c r="D1402" s="76">
        <f>COUNTIF($H$6:$H1402,$H1402)</f>
        <v>0</v>
      </c>
      <c r="E1402" s="76" t="str">
        <f t="shared" si="202"/>
        <v>0</v>
      </c>
      <c r="F1402" s="2"/>
      <c r="G1402" s="22"/>
      <c r="H1402" s="2"/>
      <c r="I1402" s="3"/>
      <c r="J1402" s="2"/>
      <c r="K1402" s="2"/>
      <c r="L1402" s="4"/>
      <c r="M1402" s="4"/>
      <c r="N1402" s="4"/>
      <c r="O1402" s="2"/>
      <c r="P1402" s="2"/>
      <c r="Q1402" s="4"/>
      <c r="R1402" s="102"/>
      <c r="S1402" s="102"/>
      <c r="T1402" s="3"/>
      <c r="U1402" s="3"/>
      <c r="V1402" s="3"/>
      <c r="W1402" s="3"/>
      <c r="X1402" s="80" t="str">
        <f t="shared" si="197"/>
        <v/>
      </c>
      <c r="Y1402" s="80" t="str">
        <f t="shared" si="198"/>
        <v/>
      </c>
      <c r="Z1402" s="2"/>
      <c r="AA1402" s="77" t="str">
        <f t="shared" si="199"/>
        <v/>
      </c>
      <c r="AB1402" s="77" t="str">
        <f t="shared" si="203"/>
        <v/>
      </c>
      <c r="AC1402" s="77" t="str">
        <f>IFERROR(VLOOKUP(IF($P1402="","",MONTH($I1402)),List!$I:$J,2,0),"")</f>
        <v/>
      </c>
      <c r="AD1402" s="77" t="str">
        <f>IFERROR(VLOOKUP(F1402,List!$D:$E,2,0),"")</f>
        <v/>
      </c>
      <c r="AE1402" s="78">
        <f t="shared" si="195"/>
        <v>0</v>
      </c>
      <c r="AF1402" s="77" t="str">
        <f t="shared" si="200"/>
        <v/>
      </c>
      <c r="AG1402" s="77" t="str">
        <f t="shared" si="196"/>
        <v/>
      </c>
    </row>
    <row r="1403" spans="1:33" s="72" customFormat="1" ht="15.75" x14ac:dyDescent="0.2">
      <c r="A1403" s="67"/>
      <c r="B1403" s="76">
        <f>COUNTIF($F$6:$F1403,$F1403)</f>
        <v>0</v>
      </c>
      <c r="C1403" s="76" t="str">
        <f t="shared" si="201"/>
        <v>0</v>
      </c>
      <c r="D1403" s="76">
        <f>COUNTIF($H$6:$H1403,$H1403)</f>
        <v>0</v>
      </c>
      <c r="E1403" s="76" t="str">
        <f t="shared" si="202"/>
        <v>0</v>
      </c>
      <c r="F1403" s="2"/>
      <c r="G1403" s="22"/>
      <c r="H1403" s="2"/>
      <c r="I1403" s="3"/>
      <c r="J1403" s="2"/>
      <c r="K1403" s="2"/>
      <c r="L1403" s="4"/>
      <c r="M1403" s="4"/>
      <c r="N1403" s="4"/>
      <c r="O1403" s="2"/>
      <c r="P1403" s="2"/>
      <c r="Q1403" s="4"/>
      <c r="R1403" s="102"/>
      <c r="S1403" s="102"/>
      <c r="T1403" s="3"/>
      <c r="U1403" s="3"/>
      <c r="V1403" s="3"/>
      <c r="W1403" s="3"/>
      <c r="X1403" s="80" t="str">
        <f t="shared" si="197"/>
        <v/>
      </c>
      <c r="Y1403" s="80" t="str">
        <f t="shared" si="198"/>
        <v/>
      </c>
      <c r="Z1403" s="2"/>
      <c r="AA1403" s="77" t="str">
        <f t="shared" si="199"/>
        <v/>
      </c>
      <c r="AB1403" s="77" t="str">
        <f t="shared" si="203"/>
        <v/>
      </c>
      <c r="AC1403" s="77" t="str">
        <f>IFERROR(VLOOKUP(IF($P1403="","",MONTH($I1403)),List!$I:$J,2,0),"")</f>
        <v/>
      </c>
      <c r="AD1403" s="77" t="str">
        <f>IFERROR(VLOOKUP(F1403,List!$D:$E,2,0),"")</f>
        <v/>
      </c>
      <c r="AE1403" s="78">
        <f t="shared" si="195"/>
        <v>0</v>
      </c>
      <c r="AF1403" s="77" t="str">
        <f t="shared" si="200"/>
        <v/>
      </c>
      <c r="AG1403" s="77" t="str">
        <f t="shared" si="196"/>
        <v/>
      </c>
    </row>
    <row r="1404" spans="1:33" s="72" customFormat="1" ht="15.75" x14ac:dyDescent="0.2">
      <c r="A1404" s="67"/>
      <c r="B1404" s="76">
        <f>COUNTIF($F$6:$F1404,$F1404)</f>
        <v>0</v>
      </c>
      <c r="C1404" s="76" t="str">
        <f t="shared" si="201"/>
        <v>0</v>
      </c>
      <c r="D1404" s="76">
        <f>COUNTIF($H$6:$H1404,$H1404)</f>
        <v>0</v>
      </c>
      <c r="E1404" s="76" t="str">
        <f t="shared" si="202"/>
        <v>0</v>
      </c>
      <c r="F1404" s="2"/>
      <c r="G1404" s="22"/>
      <c r="H1404" s="2"/>
      <c r="I1404" s="3"/>
      <c r="J1404" s="2"/>
      <c r="K1404" s="2"/>
      <c r="L1404" s="4"/>
      <c r="M1404" s="4"/>
      <c r="N1404" s="4"/>
      <c r="O1404" s="2"/>
      <c r="P1404" s="2"/>
      <c r="Q1404" s="4"/>
      <c r="R1404" s="102"/>
      <c r="S1404" s="102"/>
      <c r="T1404" s="3"/>
      <c r="U1404" s="3"/>
      <c r="V1404" s="3"/>
      <c r="W1404" s="3"/>
      <c r="X1404" s="80" t="str">
        <f t="shared" si="197"/>
        <v/>
      </c>
      <c r="Y1404" s="80" t="str">
        <f t="shared" si="198"/>
        <v/>
      </c>
      <c r="Z1404" s="2"/>
      <c r="AA1404" s="77" t="str">
        <f t="shared" si="199"/>
        <v/>
      </c>
      <c r="AB1404" s="77" t="str">
        <f t="shared" si="203"/>
        <v/>
      </c>
      <c r="AC1404" s="77" t="str">
        <f>IFERROR(VLOOKUP(IF($P1404="","",MONTH($I1404)),List!$I:$J,2,0),"")</f>
        <v/>
      </c>
      <c r="AD1404" s="77" t="str">
        <f>IFERROR(VLOOKUP(F1404,List!$D:$E,2,0),"")</f>
        <v/>
      </c>
      <c r="AE1404" s="78">
        <f t="shared" si="195"/>
        <v>0</v>
      </c>
      <c r="AF1404" s="77" t="str">
        <f t="shared" si="200"/>
        <v/>
      </c>
      <c r="AG1404" s="77" t="str">
        <f t="shared" si="196"/>
        <v/>
      </c>
    </row>
    <row r="1405" spans="1:33" s="72" customFormat="1" ht="15.75" x14ac:dyDescent="0.2">
      <c r="A1405" s="67"/>
      <c r="B1405" s="76">
        <f>COUNTIF($F$6:$F1405,$F1405)</f>
        <v>0</v>
      </c>
      <c r="C1405" s="76" t="str">
        <f t="shared" si="201"/>
        <v>0</v>
      </c>
      <c r="D1405" s="76">
        <f>COUNTIF($H$6:$H1405,$H1405)</f>
        <v>0</v>
      </c>
      <c r="E1405" s="76" t="str">
        <f t="shared" si="202"/>
        <v>0</v>
      </c>
      <c r="F1405" s="2"/>
      <c r="G1405" s="22"/>
      <c r="H1405" s="2"/>
      <c r="I1405" s="3"/>
      <c r="J1405" s="2"/>
      <c r="K1405" s="2"/>
      <c r="L1405" s="4"/>
      <c r="M1405" s="4"/>
      <c r="N1405" s="4"/>
      <c r="O1405" s="2"/>
      <c r="P1405" s="2"/>
      <c r="Q1405" s="4"/>
      <c r="R1405" s="102"/>
      <c r="S1405" s="102"/>
      <c r="T1405" s="3"/>
      <c r="U1405" s="3"/>
      <c r="V1405" s="3"/>
      <c r="W1405" s="3"/>
      <c r="X1405" s="80" t="str">
        <f t="shared" si="197"/>
        <v/>
      </c>
      <c r="Y1405" s="80" t="str">
        <f t="shared" si="198"/>
        <v/>
      </c>
      <c r="Z1405" s="2"/>
      <c r="AA1405" s="77" t="str">
        <f t="shared" si="199"/>
        <v/>
      </c>
      <c r="AB1405" s="77" t="str">
        <f t="shared" si="203"/>
        <v/>
      </c>
      <c r="AC1405" s="77" t="str">
        <f>IFERROR(VLOOKUP(IF($P1405="","",MONTH($I1405)),List!$I:$J,2,0),"")</f>
        <v/>
      </c>
      <c r="AD1405" s="77" t="str">
        <f>IFERROR(VLOOKUP(F1405,List!$D:$E,2,0),"")</f>
        <v/>
      </c>
      <c r="AE1405" s="78">
        <f t="shared" si="195"/>
        <v>0</v>
      </c>
      <c r="AF1405" s="77" t="str">
        <f t="shared" si="200"/>
        <v/>
      </c>
      <c r="AG1405" s="77" t="str">
        <f t="shared" si="196"/>
        <v/>
      </c>
    </row>
    <row r="1406" spans="1:33" s="72" customFormat="1" ht="15.75" x14ac:dyDescent="0.2">
      <c r="A1406" s="67"/>
      <c r="B1406" s="76">
        <f>COUNTIF($F$6:$F1406,$F1406)</f>
        <v>0</v>
      </c>
      <c r="C1406" s="76" t="str">
        <f t="shared" si="201"/>
        <v>0</v>
      </c>
      <c r="D1406" s="76">
        <f>COUNTIF($H$6:$H1406,$H1406)</f>
        <v>0</v>
      </c>
      <c r="E1406" s="76" t="str">
        <f t="shared" si="202"/>
        <v>0</v>
      </c>
      <c r="F1406" s="2"/>
      <c r="G1406" s="22"/>
      <c r="H1406" s="2"/>
      <c r="I1406" s="3"/>
      <c r="J1406" s="2"/>
      <c r="K1406" s="2"/>
      <c r="L1406" s="4"/>
      <c r="M1406" s="4"/>
      <c r="N1406" s="4"/>
      <c r="O1406" s="2"/>
      <c r="P1406" s="2"/>
      <c r="Q1406" s="4"/>
      <c r="R1406" s="102"/>
      <c r="S1406" s="102"/>
      <c r="T1406" s="3"/>
      <c r="U1406" s="3"/>
      <c r="V1406" s="3"/>
      <c r="W1406" s="3"/>
      <c r="X1406" s="80" t="str">
        <f t="shared" si="197"/>
        <v/>
      </c>
      <c r="Y1406" s="80" t="str">
        <f t="shared" si="198"/>
        <v/>
      </c>
      <c r="Z1406" s="2"/>
      <c r="AA1406" s="77" t="str">
        <f t="shared" si="199"/>
        <v/>
      </c>
      <c r="AB1406" s="77" t="str">
        <f t="shared" si="203"/>
        <v/>
      </c>
      <c r="AC1406" s="77" t="str">
        <f>IFERROR(VLOOKUP(IF($P1406="","",MONTH($I1406)),List!$I:$J,2,0),"")</f>
        <v/>
      </c>
      <c r="AD1406" s="77" t="str">
        <f>IFERROR(VLOOKUP(F1406,List!$D:$E,2,0),"")</f>
        <v/>
      </c>
      <c r="AE1406" s="78">
        <f t="shared" ref="AE1406:AE1469" si="204">IF($AA1406="Close",IF(COUNTA($T1406:$V1406)=1,1,IF(COUNTA($T1406:$V1406)=2,0.5,0%)),0)</f>
        <v>0</v>
      </c>
      <c r="AF1406" s="77" t="str">
        <f t="shared" si="200"/>
        <v/>
      </c>
      <c r="AG1406" s="77" t="str">
        <f t="shared" ref="AG1406:AG1469" si="205">IF(W1406="","",IF(AA1406="Close",IF(COUNTA($T1406:$V1406)=1,"Open (Progress)",IF(COUNTA($T1406:$V1406)=2,"Reschedule 1x",IF(COUNTA($T1406:$V1406)=3,"Reschedule 2x","")))))</f>
        <v/>
      </c>
    </row>
    <row r="1407" spans="1:33" s="72" customFormat="1" ht="15.75" x14ac:dyDescent="0.2">
      <c r="A1407" s="67"/>
      <c r="B1407" s="76">
        <f>COUNTIF($F$6:$F1407,$F1407)</f>
        <v>0</v>
      </c>
      <c r="C1407" s="76" t="str">
        <f t="shared" si="201"/>
        <v>0</v>
      </c>
      <c r="D1407" s="76">
        <f>COUNTIF($H$6:$H1407,$H1407)</f>
        <v>0</v>
      </c>
      <c r="E1407" s="76" t="str">
        <f t="shared" si="202"/>
        <v>0</v>
      </c>
      <c r="F1407" s="2"/>
      <c r="G1407" s="22"/>
      <c r="H1407" s="2"/>
      <c r="I1407" s="3"/>
      <c r="J1407" s="2"/>
      <c r="K1407" s="2"/>
      <c r="L1407" s="4"/>
      <c r="M1407" s="4"/>
      <c r="N1407" s="4"/>
      <c r="O1407" s="2"/>
      <c r="P1407" s="2"/>
      <c r="Q1407" s="4"/>
      <c r="R1407" s="102"/>
      <c r="S1407" s="102"/>
      <c r="T1407" s="3"/>
      <c r="U1407" s="3"/>
      <c r="V1407" s="3"/>
      <c r="W1407" s="3"/>
      <c r="X1407" s="80" t="str">
        <f t="shared" si="197"/>
        <v/>
      </c>
      <c r="Y1407" s="80" t="str">
        <f t="shared" si="198"/>
        <v/>
      </c>
      <c r="Z1407" s="2"/>
      <c r="AA1407" s="77" t="str">
        <f t="shared" si="199"/>
        <v/>
      </c>
      <c r="AB1407" s="77" t="str">
        <f t="shared" si="203"/>
        <v/>
      </c>
      <c r="AC1407" s="77" t="str">
        <f>IFERROR(VLOOKUP(IF($P1407="","",MONTH($I1407)),List!$I:$J,2,0),"")</f>
        <v/>
      </c>
      <c r="AD1407" s="77" t="str">
        <f>IFERROR(VLOOKUP(F1407,List!$D:$E,2,0),"")</f>
        <v/>
      </c>
      <c r="AE1407" s="78">
        <f t="shared" si="204"/>
        <v>0</v>
      </c>
      <c r="AF1407" s="77" t="str">
        <f t="shared" si="200"/>
        <v/>
      </c>
      <c r="AG1407" s="77" t="str">
        <f t="shared" si="205"/>
        <v/>
      </c>
    </row>
    <row r="1408" spans="1:33" s="72" customFormat="1" ht="15.75" x14ac:dyDescent="0.2">
      <c r="A1408" s="67"/>
      <c r="B1408" s="76">
        <f>COUNTIF($F$6:$F1408,$F1408)</f>
        <v>0</v>
      </c>
      <c r="C1408" s="76" t="str">
        <f t="shared" si="201"/>
        <v>0</v>
      </c>
      <c r="D1408" s="76">
        <f>COUNTIF($H$6:$H1408,$H1408)</f>
        <v>0</v>
      </c>
      <c r="E1408" s="76" t="str">
        <f t="shared" si="202"/>
        <v>0</v>
      </c>
      <c r="F1408" s="2"/>
      <c r="G1408" s="22"/>
      <c r="H1408" s="2"/>
      <c r="I1408" s="3"/>
      <c r="J1408" s="2"/>
      <c r="K1408" s="2"/>
      <c r="L1408" s="4"/>
      <c r="M1408" s="4"/>
      <c r="N1408" s="4"/>
      <c r="O1408" s="2"/>
      <c r="P1408" s="2"/>
      <c r="Q1408" s="4"/>
      <c r="R1408" s="102"/>
      <c r="S1408" s="102"/>
      <c r="T1408" s="3"/>
      <c r="U1408" s="3"/>
      <c r="V1408" s="3"/>
      <c r="W1408" s="3"/>
      <c r="X1408" s="80" t="str">
        <f t="shared" si="197"/>
        <v/>
      </c>
      <c r="Y1408" s="80" t="str">
        <f t="shared" si="198"/>
        <v/>
      </c>
      <c r="Z1408" s="2"/>
      <c r="AA1408" s="77" t="str">
        <f t="shared" si="199"/>
        <v/>
      </c>
      <c r="AB1408" s="77" t="str">
        <f t="shared" si="203"/>
        <v/>
      </c>
      <c r="AC1408" s="77" t="str">
        <f>IFERROR(VLOOKUP(IF($P1408="","",MONTH($I1408)),List!$I:$J,2,0),"")</f>
        <v/>
      </c>
      <c r="AD1408" s="77" t="str">
        <f>IFERROR(VLOOKUP(F1408,List!$D:$E,2,0),"")</f>
        <v/>
      </c>
      <c r="AE1408" s="78">
        <f t="shared" si="204"/>
        <v>0</v>
      </c>
      <c r="AF1408" s="77" t="str">
        <f t="shared" si="200"/>
        <v/>
      </c>
      <c r="AG1408" s="77" t="str">
        <f t="shared" si="205"/>
        <v/>
      </c>
    </row>
    <row r="1409" spans="1:33" s="72" customFormat="1" ht="15.75" x14ac:dyDescent="0.2">
      <c r="A1409" s="67"/>
      <c r="B1409" s="76">
        <f>COUNTIF($F$6:$F1409,$F1409)</f>
        <v>0</v>
      </c>
      <c r="C1409" s="76" t="str">
        <f t="shared" si="201"/>
        <v>0</v>
      </c>
      <c r="D1409" s="76">
        <f>COUNTIF($H$6:$H1409,$H1409)</f>
        <v>0</v>
      </c>
      <c r="E1409" s="76" t="str">
        <f t="shared" si="202"/>
        <v>0</v>
      </c>
      <c r="F1409" s="2"/>
      <c r="G1409" s="22"/>
      <c r="H1409" s="2"/>
      <c r="I1409" s="3"/>
      <c r="J1409" s="2"/>
      <c r="K1409" s="2"/>
      <c r="L1409" s="4"/>
      <c r="M1409" s="4"/>
      <c r="N1409" s="4"/>
      <c r="O1409" s="2"/>
      <c r="P1409" s="2"/>
      <c r="Q1409" s="4"/>
      <c r="R1409" s="102"/>
      <c r="S1409" s="102"/>
      <c r="T1409" s="3"/>
      <c r="U1409" s="3"/>
      <c r="V1409" s="3"/>
      <c r="W1409" s="3"/>
      <c r="X1409" s="80" t="str">
        <f t="shared" si="197"/>
        <v/>
      </c>
      <c r="Y1409" s="80" t="str">
        <f t="shared" si="198"/>
        <v/>
      </c>
      <c r="Z1409" s="2"/>
      <c r="AA1409" s="77" t="str">
        <f t="shared" si="199"/>
        <v/>
      </c>
      <c r="AB1409" s="77" t="str">
        <f t="shared" si="203"/>
        <v/>
      </c>
      <c r="AC1409" s="77" t="str">
        <f>IFERROR(VLOOKUP(IF($P1409="","",MONTH($I1409)),List!$I:$J,2,0),"")</f>
        <v/>
      </c>
      <c r="AD1409" s="77" t="str">
        <f>IFERROR(VLOOKUP(F1409,List!$D:$E,2,0),"")</f>
        <v/>
      </c>
      <c r="AE1409" s="78">
        <f t="shared" si="204"/>
        <v>0</v>
      </c>
      <c r="AF1409" s="77" t="str">
        <f t="shared" si="200"/>
        <v/>
      </c>
      <c r="AG1409" s="77" t="str">
        <f t="shared" si="205"/>
        <v/>
      </c>
    </row>
    <row r="1410" spans="1:33" s="72" customFormat="1" ht="15.75" x14ac:dyDescent="0.2">
      <c r="A1410" s="67"/>
      <c r="B1410" s="76">
        <f>COUNTIF($F$6:$F1410,$F1410)</f>
        <v>0</v>
      </c>
      <c r="C1410" s="76" t="str">
        <f t="shared" si="201"/>
        <v>0</v>
      </c>
      <c r="D1410" s="76">
        <f>COUNTIF($H$6:$H1410,$H1410)</f>
        <v>0</v>
      </c>
      <c r="E1410" s="76" t="str">
        <f t="shared" si="202"/>
        <v>0</v>
      </c>
      <c r="F1410" s="2"/>
      <c r="G1410" s="22"/>
      <c r="H1410" s="2"/>
      <c r="I1410" s="3"/>
      <c r="J1410" s="2"/>
      <c r="K1410" s="2"/>
      <c r="L1410" s="4"/>
      <c r="M1410" s="4"/>
      <c r="N1410" s="4"/>
      <c r="O1410" s="2"/>
      <c r="P1410" s="2"/>
      <c r="Q1410" s="4"/>
      <c r="R1410" s="102"/>
      <c r="S1410" s="102"/>
      <c r="T1410" s="3"/>
      <c r="U1410" s="3"/>
      <c r="V1410" s="3"/>
      <c r="W1410" s="3"/>
      <c r="X1410" s="80" t="str">
        <f t="shared" si="197"/>
        <v/>
      </c>
      <c r="Y1410" s="80" t="str">
        <f t="shared" si="198"/>
        <v/>
      </c>
      <c r="Z1410" s="2"/>
      <c r="AA1410" s="77" t="str">
        <f t="shared" si="199"/>
        <v/>
      </c>
      <c r="AB1410" s="77" t="str">
        <f t="shared" si="203"/>
        <v/>
      </c>
      <c r="AC1410" s="77" t="str">
        <f>IFERROR(VLOOKUP(IF($P1410="","",MONTH($I1410)),List!$I:$J,2,0),"")</f>
        <v/>
      </c>
      <c r="AD1410" s="77" t="str">
        <f>IFERROR(VLOOKUP(F1410,List!$D:$E,2,0),"")</f>
        <v/>
      </c>
      <c r="AE1410" s="78">
        <f t="shared" si="204"/>
        <v>0</v>
      </c>
      <c r="AF1410" s="77" t="str">
        <f t="shared" si="200"/>
        <v/>
      </c>
      <c r="AG1410" s="77" t="str">
        <f t="shared" si="205"/>
        <v/>
      </c>
    </row>
    <row r="1411" spans="1:33" s="72" customFormat="1" ht="15.75" x14ac:dyDescent="0.2">
      <c r="A1411" s="67"/>
      <c r="B1411" s="76">
        <f>COUNTIF($F$6:$F1411,$F1411)</f>
        <v>0</v>
      </c>
      <c r="C1411" s="76" t="str">
        <f t="shared" si="201"/>
        <v>0</v>
      </c>
      <c r="D1411" s="76">
        <f>COUNTIF($H$6:$H1411,$H1411)</f>
        <v>0</v>
      </c>
      <c r="E1411" s="76" t="str">
        <f t="shared" si="202"/>
        <v>0</v>
      </c>
      <c r="F1411" s="2"/>
      <c r="G1411" s="22"/>
      <c r="H1411" s="2"/>
      <c r="I1411" s="3"/>
      <c r="J1411" s="2"/>
      <c r="K1411" s="2"/>
      <c r="L1411" s="4"/>
      <c r="M1411" s="4"/>
      <c r="N1411" s="4"/>
      <c r="O1411" s="2"/>
      <c r="P1411" s="2"/>
      <c r="Q1411" s="4"/>
      <c r="R1411" s="102"/>
      <c r="S1411" s="102"/>
      <c r="T1411" s="3"/>
      <c r="U1411" s="3"/>
      <c r="V1411" s="3"/>
      <c r="W1411" s="3"/>
      <c r="X1411" s="80" t="str">
        <f t="shared" si="197"/>
        <v/>
      </c>
      <c r="Y1411" s="80" t="str">
        <f t="shared" si="198"/>
        <v/>
      </c>
      <c r="Z1411" s="2"/>
      <c r="AA1411" s="77" t="str">
        <f t="shared" si="199"/>
        <v/>
      </c>
      <c r="AB1411" s="77" t="str">
        <f t="shared" si="203"/>
        <v/>
      </c>
      <c r="AC1411" s="77" t="str">
        <f>IFERROR(VLOOKUP(IF($P1411="","",MONTH($I1411)),List!$I:$J,2,0),"")</f>
        <v/>
      </c>
      <c r="AD1411" s="77" t="str">
        <f>IFERROR(VLOOKUP(F1411,List!$D:$E,2,0),"")</f>
        <v/>
      </c>
      <c r="AE1411" s="78">
        <f t="shared" si="204"/>
        <v>0</v>
      </c>
      <c r="AF1411" s="77" t="str">
        <f t="shared" si="200"/>
        <v/>
      </c>
      <c r="AG1411" s="77" t="str">
        <f t="shared" si="205"/>
        <v/>
      </c>
    </row>
    <row r="1412" spans="1:33" s="72" customFormat="1" ht="15.75" x14ac:dyDescent="0.2">
      <c r="A1412" s="67"/>
      <c r="B1412" s="76">
        <f>COUNTIF($F$6:$F1412,$F1412)</f>
        <v>0</v>
      </c>
      <c r="C1412" s="76" t="str">
        <f t="shared" si="201"/>
        <v>0</v>
      </c>
      <c r="D1412" s="76">
        <f>COUNTIF($H$6:$H1412,$H1412)</f>
        <v>0</v>
      </c>
      <c r="E1412" s="76" t="str">
        <f t="shared" si="202"/>
        <v>0</v>
      </c>
      <c r="F1412" s="2"/>
      <c r="G1412" s="22"/>
      <c r="H1412" s="2"/>
      <c r="I1412" s="3"/>
      <c r="J1412" s="2"/>
      <c r="K1412" s="2"/>
      <c r="L1412" s="4"/>
      <c r="M1412" s="4"/>
      <c r="N1412" s="4"/>
      <c r="O1412" s="2"/>
      <c r="P1412" s="2"/>
      <c r="Q1412" s="4"/>
      <c r="R1412" s="102"/>
      <c r="S1412" s="102"/>
      <c r="T1412" s="3"/>
      <c r="U1412" s="3"/>
      <c r="V1412" s="3"/>
      <c r="W1412" s="3"/>
      <c r="X1412" s="80" t="str">
        <f t="shared" si="197"/>
        <v/>
      </c>
      <c r="Y1412" s="80" t="str">
        <f t="shared" si="198"/>
        <v/>
      </c>
      <c r="Z1412" s="2"/>
      <c r="AA1412" s="77" t="str">
        <f t="shared" si="199"/>
        <v/>
      </c>
      <c r="AB1412" s="77" t="str">
        <f t="shared" si="203"/>
        <v/>
      </c>
      <c r="AC1412" s="77" t="str">
        <f>IFERROR(VLOOKUP(IF($P1412="","",MONTH($I1412)),List!$I:$J,2,0),"")</f>
        <v/>
      </c>
      <c r="AD1412" s="77" t="str">
        <f>IFERROR(VLOOKUP(F1412,List!$D:$E,2,0),"")</f>
        <v/>
      </c>
      <c r="AE1412" s="78">
        <f t="shared" si="204"/>
        <v>0</v>
      </c>
      <c r="AF1412" s="77" t="str">
        <f t="shared" si="200"/>
        <v/>
      </c>
      <c r="AG1412" s="77" t="str">
        <f t="shared" si="205"/>
        <v/>
      </c>
    </row>
    <row r="1413" spans="1:33" s="72" customFormat="1" ht="15.75" x14ac:dyDescent="0.2">
      <c r="A1413" s="67"/>
      <c r="B1413" s="76">
        <f>COUNTIF($F$6:$F1413,$F1413)</f>
        <v>0</v>
      </c>
      <c r="C1413" s="76" t="str">
        <f t="shared" si="201"/>
        <v>0</v>
      </c>
      <c r="D1413" s="76">
        <f>COUNTIF($H$6:$H1413,$H1413)</f>
        <v>0</v>
      </c>
      <c r="E1413" s="76" t="str">
        <f t="shared" si="202"/>
        <v>0</v>
      </c>
      <c r="F1413" s="2"/>
      <c r="G1413" s="22"/>
      <c r="H1413" s="2"/>
      <c r="I1413" s="3"/>
      <c r="J1413" s="2"/>
      <c r="K1413" s="2"/>
      <c r="L1413" s="4"/>
      <c r="M1413" s="4"/>
      <c r="N1413" s="4"/>
      <c r="O1413" s="2"/>
      <c r="P1413" s="2"/>
      <c r="Q1413" s="4"/>
      <c r="R1413" s="102"/>
      <c r="S1413" s="102"/>
      <c r="T1413" s="3"/>
      <c r="U1413" s="3"/>
      <c r="V1413" s="3"/>
      <c r="W1413" s="3"/>
      <c r="X1413" s="80" t="str">
        <f t="shared" si="197"/>
        <v/>
      </c>
      <c r="Y1413" s="80" t="str">
        <f t="shared" si="198"/>
        <v/>
      </c>
      <c r="Z1413" s="2"/>
      <c r="AA1413" s="77" t="str">
        <f t="shared" si="199"/>
        <v/>
      </c>
      <c r="AB1413" s="77" t="str">
        <f t="shared" si="203"/>
        <v/>
      </c>
      <c r="AC1413" s="77" t="str">
        <f>IFERROR(VLOOKUP(IF($P1413="","",MONTH($I1413)),List!$I:$J,2,0),"")</f>
        <v/>
      </c>
      <c r="AD1413" s="77" t="str">
        <f>IFERROR(VLOOKUP(F1413,List!$D:$E,2,0),"")</f>
        <v/>
      </c>
      <c r="AE1413" s="78">
        <f t="shared" si="204"/>
        <v>0</v>
      </c>
      <c r="AF1413" s="77" t="str">
        <f t="shared" si="200"/>
        <v/>
      </c>
      <c r="AG1413" s="77" t="str">
        <f t="shared" si="205"/>
        <v/>
      </c>
    </row>
    <row r="1414" spans="1:33" s="72" customFormat="1" ht="15.75" x14ac:dyDescent="0.2">
      <c r="A1414" s="67"/>
      <c r="B1414" s="76">
        <f>COUNTIF($F$6:$F1414,$F1414)</f>
        <v>0</v>
      </c>
      <c r="C1414" s="76" t="str">
        <f t="shared" si="201"/>
        <v>0</v>
      </c>
      <c r="D1414" s="76">
        <f>COUNTIF($H$6:$H1414,$H1414)</f>
        <v>0</v>
      </c>
      <c r="E1414" s="76" t="str">
        <f t="shared" si="202"/>
        <v>0</v>
      </c>
      <c r="F1414" s="2"/>
      <c r="G1414" s="22"/>
      <c r="H1414" s="2"/>
      <c r="I1414" s="3"/>
      <c r="J1414" s="2"/>
      <c r="K1414" s="2"/>
      <c r="L1414" s="4"/>
      <c r="M1414" s="4"/>
      <c r="N1414" s="4"/>
      <c r="O1414" s="2"/>
      <c r="P1414" s="2"/>
      <c r="Q1414" s="4"/>
      <c r="R1414" s="102"/>
      <c r="S1414" s="102"/>
      <c r="T1414" s="3"/>
      <c r="U1414" s="3"/>
      <c r="V1414" s="3"/>
      <c r="W1414" s="3"/>
      <c r="X1414" s="80" t="str">
        <f t="shared" ref="X1414:X1477" si="206">IF(W1414="","",IF(W1414&gt;0,"a",""))</f>
        <v/>
      </c>
      <c r="Y1414" s="80" t="str">
        <f t="shared" ref="Y1414:Y1477" si="207">IF(P1414="","",IF(W1414&gt;0,"","a"))</f>
        <v/>
      </c>
      <c r="Z1414" s="2"/>
      <c r="AA1414" s="77" t="str">
        <f t="shared" ref="AA1414:AA1477" si="208">IF($P1414="","",IF(COUNT($T1414:$W1414)=0,"Belum Ada Tanggal Target",IF(W1414&gt;0,"Close",IF(COUNTA($T1414:$V1414)=1,"Open (Progress)",IF(COUNTA($T1414:$V1414)=2,"Reschedule 1x",IF(COUNTA($T1414:$V1414)=3,"Reschedule 2x"))))))</f>
        <v/>
      </c>
      <c r="AB1414" s="77" t="str">
        <f t="shared" si="203"/>
        <v/>
      </c>
      <c r="AC1414" s="77" t="str">
        <f>IFERROR(VLOOKUP(IF($P1414="","",MONTH($I1414)),List!$I:$J,2,0),"")</f>
        <v/>
      </c>
      <c r="AD1414" s="77" t="str">
        <f>IFERROR(VLOOKUP(F1414,List!$D:$E,2,0),"")</f>
        <v/>
      </c>
      <c r="AE1414" s="78">
        <f t="shared" si="204"/>
        <v>0</v>
      </c>
      <c r="AF1414" s="77" t="str">
        <f t="shared" si="200"/>
        <v/>
      </c>
      <c r="AG1414" s="77" t="str">
        <f t="shared" si="205"/>
        <v/>
      </c>
    </row>
    <row r="1415" spans="1:33" s="72" customFormat="1" ht="15.75" x14ac:dyDescent="0.2">
      <c r="A1415" s="67"/>
      <c r="B1415" s="76">
        <f>COUNTIF($F$6:$F1415,$F1415)</f>
        <v>0</v>
      </c>
      <c r="C1415" s="76" t="str">
        <f t="shared" si="201"/>
        <v>0</v>
      </c>
      <c r="D1415" s="76">
        <f>COUNTIF($H$6:$H1415,$H1415)</f>
        <v>0</v>
      </c>
      <c r="E1415" s="76" t="str">
        <f t="shared" si="202"/>
        <v>0</v>
      </c>
      <c r="F1415" s="2"/>
      <c r="G1415" s="22"/>
      <c r="H1415" s="2"/>
      <c r="I1415" s="3"/>
      <c r="J1415" s="2"/>
      <c r="K1415" s="2"/>
      <c r="L1415" s="4"/>
      <c r="M1415" s="4"/>
      <c r="N1415" s="4"/>
      <c r="O1415" s="2"/>
      <c r="P1415" s="2"/>
      <c r="Q1415" s="4"/>
      <c r="R1415" s="102"/>
      <c r="S1415" s="102"/>
      <c r="T1415" s="3"/>
      <c r="U1415" s="3"/>
      <c r="V1415" s="3"/>
      <c r="W1415" s="3"/>
      <c r="X1415" s="80" t="str">
        <f t="shared" si="206"/>
        <v/>
      </c>
      <c r="Y1415" s="80" t="str">
        <f t="shared" si="207"/>
        <v/>
      </c>
      <c r="Z1415" s="2"/>
      <c r="AA1415" s="77" t="str">
        <f t="shared" si="208"/>
        <v/>
      </c>
      <c r="AB1415" s="77" t="str">
        <f t="shared" si="203"/>
        <v/>
      </c>
      <c r="AC1415" s="77" t="str">
        <f>IFERROR(VLOOKUP(IF($P1415="","",MONTH($I1415)),List!$I:$J,2,0),"")</f>
        <v/>
      </c>
      <c r="AD1415" s="77" t="str">
        <f>IFERROR(VLOOKUP(F1415,List!$D:$E,2,0),"")</f>
        <v/>
      </c>
      <c r="AE1415" s="78">
        <f t="shared" si="204"/>
        <v>0</v>
      </c>
      <c r="AF1415" s="77" t="str">
        <f t="shared" si="200"/>
        <v/>
      </c>
      <c r="AG1415" s="77" t="str">
        <f t="shared" si="205"/>
        <v/>
      </c>
    </row>
    <row r="1416" spans="1:33" s="72" customFormat="1" ht="15.75" x14ac:dyDescent="0.2">
      <c r="A1416" s="67"/>
      <c r="B1416" s="76">
        <f>COUNTIF($F$6:$F1416,$F1416)</f>
        <v>0</v>
      </c>
      <c r="C1416" s="76" t="str">
        <f t="shared" si="201"/>
        <v>0</v>
      </c>
      <c r="D1416" s="76">
        <f>COUNTIF($H$6:$H1416,$H1416)</f>
        <v>0</v>
      </c>
      <c r="E1416" s="76" t="str">
        <f t="shared" si="202"/>
        <v>0</v>
      </c>
      <c r="F1416" s="2"/>
      <c r="G1416" s="22"/>
      <c r="H1416" s="2"/>
      <c r="I1416" s="3"/>
      <c r="J1416" s="2"/>
      <c r="K1416" s="2"/>
      <c r="L1416" s="4"/>
      <c r="M1416" s="4"/>
      <c r="N1416" s="4"/>
      <c r="O1416" s="2"/>
      <c r="P1416" s="2"/>
      <c r="Q1416" s="4"/>
      <c r="R1416" s="102"/>
      <c r="S1416" s="102"/>
      <c r="T1416" s="3"/>
      <c r="U1416" s="3"/>
      <c r="V1416" s="3"/>
      <c r="W1416" s="3"/>
      <c r="X1416" s="80" t="str">
        <f t="shared" si="206"/>
        <v/>
      </c>
      <c r="Y1416" s="80" t="str">
        <f t="shared" si="207"/>
        <v/>
      </c>
      <c r="Z1416" s="2"/>
      <c r="AA1416" s="77" t="str">
        <f t="shared" si="208"/>
        <v/>
      </c>
      <c r="AB1416" s="77" t="str">
        <f t="shared" si="203"/>
        <v/>
      </c>
      <c r="AC1416" s="77" t="str">
        <f>IFERROR(VLOOKUP(IF($P1416="","",MONTH($I1416)),List!$I:$J,2,0),"")</f>
        <v/>
      </c>
      <c r="AD1416" s="77" t="str">
        <f>IFERROR(VLOOKUP(F1416,List!$D:$E,2,0),"")</f>
        <v/>
      </c>
      <c r="AE1416" s="78">
        <f t="shared" si="204"/>
        <v>0</v>
      </c>
      <c r="AF1416" s="77" t="str">
        <f t="shared" si="200"/>
        <v/>
      </c>
      <c r="AG1416" s="77" t="str">
        <f t="shared" si="205"/>
        <v/>
      </c>
    </row>
    <row r="1417" spans="1:33" s="72" customFormat="1" ht="15.75" x14ac:dyDescent="0.2">
      <c r="A1417" s="67"/>
      <c r="B1417" s="76">
        <f>COUNTIF($F$6:$F1417,$F1417)</f>
        <v>0</v>
      </c>
      <c r="C1417" s="76" t="str">
        <f t="shared" si="201"/>
        <v>0</v>
      </c>
      <c r="D1417" s="76">
        <f>COUNTIF($H$6:$H1417,$H1417)</f>
        <v>0</v>
      </c>
      <c r="E1417" s="76" t="str">
        <f t="shared" si="202"/>
        <v>0</v>
      </c>
      <c r="F1417" s="2"/>
      <c r="G1417" s="22"/>
      <c r="H1417" s="2"/>
      <c r="I1417" s="3"/>
      <c r="J1417" s="2"/>
      <c r="K1417" s="2"/>
      <c r="L1417" s="4"/>
      <c r="M1417" s="4"/>
      <c r="N1417" s="4"/>
      <c r="O1417" s="2"/>
      <c r="P1417" s="2"/>
      <c r="Q1417" s="4"/>
      <c r="R1417" s="102"/>
      <c r="S1417" s="102"/>
      <c r="T1417" s="3"/>
      <c r="U1417" s="3"/>
      <c r="V1417" s="3"/>
      <c r="W1417" s="3"/>
      <c r="X1417" s="80" t="str">
        <f t="shared" si="206"/>
        <v/>
      </c>
      <c r="Y1417" s="80" t="str">
        <f t="shared" si="207"/>
        <v/>
      </c>
      <c r="Z1417" s="2"/>
      <c r="AA1417" s="77" t="str">
        <f t="shared" si="208"/>
        <v/>
      </c>
      <c r="AB1417" s="77" t="str">
        <f t="shared" si="203"/>
        <v/>
      </c>
      <c r="AC1417" s="77" t="str">
        <f>IFERROR(VLOOKUP(IF($P1417="","",MONTH($I1417)),List!$I:$J,2,0),"")</f>
        <v/>
      </c>
      <c r="AD1417" s="77" t="str">
        <f>IFERROR(VLOOKUP(F1417,List!$D:$E,2,0),"")</f>
        <v/>
      </c>
      <c r="AE1417" s="78">
        <f t="shared" si="204"/>
        <v>0</v>
      </c>
      <c r="AF1417" s="77" t="str">
        <f t="shared" si="200"/>
        <v/>
      </c>
      <c r="AG1417" s="77" t="str">
        <f t="shared" si="205"/>
        <v/>
      </c>
    </row>
    <row r="1418" spans="1:33" s="72" customFormat="1" ht="15.75" x14ac:dyDescent="0.2">
      <c r="A1418" s="67"/>
      <c r="B1418" s="76">
        <f>COUNTIF($F$6:$F1418,$F1418)</f>
        <v>0</v>
      </c>
      <c r="C1418" s="76" t="str">
        <f t="shared" si="201"/>
        <v>0</v>
      </c>
      <c r="D1418" s="76">
        <f>COUNTIF($H$6:$H1418,$H1418)</f>
        <v>0</v>
      </c>
      <c r="E1418" s="76" t="str">
        <f t="shared" si="202"/>
        <v>0</v>
      </c>
      <c r="F1418" s="2"/>
      <c r="G1418" s="22"/>
      <c r="H1418" s="2"/>
      <c r="I1418" s="3"/>
      <c r="J1418" s="2"/>
      <c r="K1418" s="2"/>
      <c r="L1418" s="4"/>
      <c r="M1418" s="4"/>
      <c r="N1418" s="4"/>
      <c r="O1418" s="2"/>
      <c r="P1418" s="2"/>
      <c r="Q1418" s="4"/>
      <c r="R1418" s="102"/>
      <c r="S1418" s="102"/>
      <c r="T1418" s="3"/>
      <c r="U1418" s="3"/>
      <c r="V1418" s="3"/>
      <c r="W1418" s="3"/>
      <c r="X1418" s="80" t="str">
        <f t="shared" si="206"/>
        <v/>
      </c>
      <c r="Y1418" s="80" t="str">
        <f t="shared" si="207"/>
        <v/>
      </c>
      <c r="Z1418" s="2"/>
      <c r="AA1418" s="77" t="str">
        <f t="shared" si="208"/>
        <v/>
      </c>
      <c r="AB1418" s="77" t="str">
        <f t="shared" si="203"/>
        <v/>
      </c>
      <c r="AC1418" s="77" t="str">
        <f>IFERROR(VLOOKUP(IF($P1418="","",MONTH($I1418)),List!$I:$J,2,0),"")</f>
        <v/>
      </c>
      <c r="AD1418" s="77" t="str">
        <f>IFERROR(VLOOKUP(F1418,List!$D:$E,2,0),"")</f>
        <v/>
      </c>
      <c r="AE1418" s="78">
        <f t="shared" si="204"/>
        <v>0</v>
      </c>
      <c r="AF1418" s="77" t="str">
        <f t="shared" si="200"/>
        <v/>
      </c>
      <c r="AG1418" s="77" t="str">
        <f t="shared" si="205"/>
        <v/>
      </c>
    </row>
    <row r="1419" spans="1:33" s="72" customFormat="1" ht="15.75" x14ac:dyDescent="0.2">
      <c r="A1419" s="67"/>
      <c r="B1419" s="76">
        <f>COUNTIF($F$6:$F1419,$F1419)</f>
        <v>0</v>
      </c>
      <c r="C1419" s="76" t="str">
        <f t="shared" si="201"/>
        <v>0</v>
      </c>
      <c r="D1419" s="76">
        <f>COUNTIF($H$6:$H1419,$H1419)</f>
        <v>0</v>
      </c>
      <c r="E1419" s="76" t="str">
        <f t="shared" si="202"/>
        <v>0</v>
      </c>
      <c r="F1419" s="2"/>
      <c r="G1419" s="22"/>
      <c r="H1419" s="2"/>
      <c r="I1419" s="3"/>
      <c r="J1419" s="2"/>
      <c r="K1419" s="2"/>
      <c r="L1419" s="4"/>
      <c r="M1419" s="4"/>
      <c r="N1419" s="4"/>
      <c r="O1419" s="2"/>
      <c r="P1419" s="2"/>
      <c r="Q1419" s="4"/>
      <c r="R1419" s="102"/>
      <c r="S1419" s="102"/>
      <c r="T1419" s="3"/>
      <c r="U1419" s="3"/>
      <c r="V1419" s="3"/>
      <c r="W1419" s="3"/>
      <c r="X1419" s="80" t="str">
        <f t="shared" si="206"/>
        <v/>
      </c>
      <c r="Y1419" s="80" t="str">
        <f t="shared" si="207"/>
        <v/>
      </c>
      <c r="Z1419" s="2"/>
      <c r="AA1419" s="77" t="str">
        <f t="shared" si="208"/>
        <v/>
      </c>
      <c r="AB1419" s="77" t="str">
        <f t="shared" si="203"/>
        <v/>
      </c>
      <c r="AC1419" s="77" t="str">
        <f>IFERROR(VLOOKUP(IF($P1419="","",MONTH($I1419)),List!$I:$J,2,0),"")</f>
        <v/>
      </c>
      <c r="AD1419" s="77" t="str">
        <f>IFERROR(VLOOKUP(F1419,List!$D:$E,2,0),"")</f>
        <v/>
      </c>
      <c r="AE1419" s="78">
        <f t="shared" si="204"/>
        <v>0</v>
      </c>
      <c r="AF1419" s="77" t="str">
        <f t="shared" si="200"/>
        <v/>
      </c>
      <c r="AG1419" s="77" t="str">
        <f t="shared" si="205"/>
        <v/>
      </c>
    </row>
    <row r="1420" spans="1:33" s="72" customFormat="1" ht="15.75" x14ac:dyDescent="0.2">
      <c r="A1420" s="67"/>
      <c r="B1420" s="76">
        <f>COUNTIF($F$6:$F1420,$F1420)</f>
        <v>0</v>
      </c>
      <c r="C1420" s="76" t="str">
        <f t="shared" si="201"/>
        <v>0</v>
      </c>
      <c r="D1420" s="76">
        <f>COUNTIF($H$6:$H1420,$H1420)</f>
        <v>0</v>
      </c>
      <c r="E1420" s="76" t="str">
        <f t="shared" si="202"/>
        <v>0</v>
      </c>
      <c r="F1420" s="2"/>
      <c r="G1420" s="22"/>
      <c r="H1420" s="2"/>
      <c r="I1420" s="3"/>
      <c r="J1420" s="2"/>
      <c r="K1420" s="2"/>
      <c r="L1420" s="4"/>
      <c r="M1420" s="4"/>
      <c r="N1420" s="4"/>
      <c r="O1420" s="2"/>
      <c r="P1420" s="2"/>
      <c r="Q1420" s="4"/>
      <c r="R1420" s="102"/>
      <c r="S1420" s="102"/>
      <c r="T1420" s="3"/>
      <c r="U1420" s="3"/>
      <c r="V1420" s="3"/>
      <c r="W1420" s="3"/>
      <c r="X1420" s="80" t="str">
        <f t="shared" si="206"/>
        <v/>
      </c>
      <c r="Y1420" s="80" t="str">
        <f t="shared" si="207"/>
        <v/>
      </c>
      <c r="Z1420" s="2"/>
      <c r="AA1420" s="77" t="str">
        <f t="shared" si="208"/>
        <v/>
      </c>
      <c r="AB1420" s="77" t="str">
        <f t="shared" si="203"/>
        <v/>
      </c>
      <c r="AC1420" s="77" t="str">
        <f>IFERROR(VLOOKUP(IF($P1420="","",MONTH($I1420)),List!$I:$J,2,0),"")</f>
        <v/>
      </c>
      <c r="AD1420" s="77" t="str">
        <f>IFERROR(VLOOKUP(F1420,List!$D:$E,2,0),"")</f>
        <v/>
      </c>
      <c r="AE1420" s="78">
        <f t="shared" si="204"/>
        <v>0</v>
      </c>
      <c r="AF1420" s="77" t="str">
        <f t="shared" si="200"/>
        <v/>
      </c>
      <c r="AG1420" s="77" t="str">
        <f t="shared" si="205"/>
        <v/>
      </c>
    </row>
    <row r="1421" spans="1:33" s="72" customFormat="1" ht="15.75" x14ac:dyDescent="0.2">
      <c r="A1421" s="67"/>
      <c r="B1421" s="76">
        <f>COUNTIF($F$6:$F1421,$F1421)</f>
        <v>0</v>
      </c>
      <c r="C1421" s="76" t="str">
        <f t="shared" si="201"/>
        <v>0</v>
      </c>
      <c r="D1421" s="76">
        <f>COUNTIF($H$6:$H1421,$H1421)</f>
        <v>0</v>
      </c>
      <c r="E1421" s="76" t="str">
        <f t="shared" si="202"/>
        <v>0</v>
      </c>
      <c r="F1421" s="2"/>
      <c r="G1421" s="22"/>
      <c r="H1421" s="2"/>
      <c r="I1421" s="3"/>
      <c r="J1421" s="2"/>
      <c r="K1421" s="2"/>
      <c r="L1421" s="4"/>
      <c r="M1421" s="4"/>
      <c r="N1421" s="4"/>
      <c r="O1421" s="2"/>
      <c r="P1421" s="2"/>
      <c r="Q1421" s="4"/>
      <c r="R1421" s="102"/>
      <c r="S1421" s="102"/>
      <c r="T1421" s="3"/>
      <c r="U1421" s="3"/>
      <c r="V1421" s="3"/>
      <c r="W1421" s="3"/>
      <c r="X1421" s="80" t="str">
        <f t="shared" si="206"/>
        <v/>
      </c>
      <c r="Y1421" s="80" t="str">
        <f t="shared" si="207"/>
        <v/>
      </c>
      <c r="Z1421" s="2"/>
      <c r="AA1421" s="77" t="str">
        <f t="shared" si="208"/>
        <v/>
      </c>
      <c r="AB1421" s="77" t="str">
        <f t="shared" si="203"/>
        <v/>
      </c>
      <c r="AC1421" s="77" t="str">
        <f>IFERROR(VLOOKUP(IF($P1421="","",MONTH($I1421)),List!$I:$J,2,0),"")</f>
        <v/>
      </c>
      <c r="AD1421" s="77" t="str">
        <f>IFERROR(VLOOKUP(F1421,List!$D:$E,2,0),"")</f>
        <v/>
      </c>
      <c r="AE1421" s="78">
        <f t="shared" si="204"/>
        <v>0</v>
      </c>
      <c r="AF1421" s="77" t="str">
        <f t="shared" si="200"/>
        <v/>
      </c>
      <c r="AG1421" s="77" t="str">
        <f t="shared" si="205"/>
        <v/>
      </c>
    </row>
    <row r="1422" spans="1:33" s="72" customFormat="1" ht="15.75" x14ac:dyDescent="0.2">
      <c r="A1422" s="67"/>
      <c r="B1422" s="76">
        <f>COUNTIF($F$6:$F1422,$F1422)</f>
        <v>0</v>
      </c>
      <c r="C1422" s="76" t="str">
        <f t="shared" si="201"/>
        <v>0</v>
      </c>
      <c r="D1422" s="76">
        <f>COUNTIF($H$6:$H1422,$H1422)</f>
        <v>0</v>
      </c>
      <c r="E1422" s="76" t="str">
        <f t="shared" si="202"/>
        <v>0</v>
      </c>
      <c r="F1422" s="2"/>
      <c r="G1422" s="22"/>
      <c r="H1422" s="2"/>
      <c r="I1422" s="3"/>
      <c r="J1422" s="2"/>
      <c r="K1422" s="2"/>
      <c r="L1422" s="4"/>
      <c r="M1422" s="4"/>
      <c r="N1422" s="4"/>
      <c r="O1422" s="2"/>
      <c r="P1422" s="2"/>
      <c r="Q1422" s="4"/>
      <c r="R1422" s="102"/>
      <c r="S1422" s="102"/>
      <c r="T1422" s="3"/>
      <c r="U1422" s="3"/>
      <c r="V1422" s="3"/>
      <c r="W1422" s="3"/>
      <c r="X1422" s="80" t="str">
        <f t="shared" si="206"/>
        <v/>
      </c>
      <c r="Y1422" s="80" t="str">
        <f t="shared" si="207"/>
        <v/>
      </c>
      <c r="Z1422" s="2"/>
      <c r="AA1422" s="77" t="str">
        <f t="shared" si="208"/>
        <v/>
      </c>
      <c r="AB1422" s="77" t="str">
        <f t="shared" si="203"/>
        <v/>
      </c>
      <c r="AC1422" s="77" t="str">
        <f>IFERROR(VLOOKUP(IF($P1422="","",MONTH($I1422)),List!$I:$J,2,0),"")</f>
        <v/>
      </c>
      <c r="AD1422" s="77" t="str">
        <f>IFERROR(VLOOKUP(F1422,List!$D:$E,2,0),"")</f>
        <v/>
      </c>
      <c r="AE1422" s="78">
        <f t="shared" si="204"/>
        <v>0</v>
      </c>
      <c r="AF1422" s="77" t="str">
        <f t="shared" si="200"/>
        <v/>
      </c>
      <c r="AG1422" s="77" t="str">
        <f t="shared" si="205"/>
        <v/>
      </c>
    </row>
    <row r="1423" spans="1:33" s="72" customFormat="1" ht="15.75" x14ac:dyDescent="0.2">
      <c r="A1423" s="67"/>
      <c r="B1423" s="76">
        <f>COUNTIF($F$6:$F1423,$F1423)</f>
        <v>0</v>
      </c>
      <c r="C1423" s="76" t="str">
        <f t="shared" si="201"/>
        <v>0</v>
      </c>
      <c r="D1423" s="76">
        <f>COUNTIF($H$6:$H1423,$H1423)</f>
        <v>0</v>
      </c>
      <c r="E1423" s="76" t="str">
        <f t="shared" si="202"/>
        <v>0</v>
      </c>
      <c r="F1423" s="2"/>
      <c r="G1423" s="22"/>
      <c r="H1423" s="2"/>
      <c r="I1423" s="3"/>
      <c r="J1423" s="2"/>
      <c r="K1423" s="2"/>
      <c r="L1423" s="4"/>
      <c r="M1423" s="4"/>
      <c r="N1423" s="4"/>
      <c r="O1423" s="2"/>
      <c r="P1423" s="2"/>
      <c r="Q1423" s="4"/>
      <c r="R1423" s="102"/>
      <c r="S1423" s="102"/>
      <c r="T1423" s="3"/>
      <c r="U1423" s="3"/>
      <c r="V1423" s="3"/>
      <c r="W1423" s="3"/>
      <c r="X1423" s="80" t="str">
        <f t="shared" si="206"/>
        <v/>
      </c>
      <c r="Y1423" s="80" t="str">
        <f t="shared" si="207"/>
        <v/>
      </c>
      <c r="Z1423" s="2"/>
      <c r="AA1423" s="77" t="str">
        <f t="shared" si="208"/>
        <v/>
      </c>
      <c r="AB1423" s="77" t="str">
        <f t="shared" si="203"/>
        <v/>
      </c>
      <c r="AC1423" s="77" t="str">
        <f>IFERROR(VLOOKUP(IF($P1423="","",MONTH($I1423)),List!$I:$J,2,0),"")</f>
        <v/>
      </c>
      <c r="AD1423" s="77" t="str">
        <f>IFERROR(VLOOKUP(F1423,List!$D:$E,2,0),"")</f>
        <v/>
      </c>
      <c r="AE1423" s="78">
        <f t="shared" si="204"/>
        <v>0</v>
      </c>
      <c r="AF1423" s="77" t="str">
        <f t="shared" si="200"/>
        <v/>
      </c>
      <c r="AG1423" s="77" t="str">
        <f t="shared" si="205"/>
        <v/>
      </c>
    </row>
    <row r="1424" spans="1:33" s="72" customFormat="1" ht="15.75" x14ac:dyDescent="0.2">
      <c r="A1424" s="67"/>
      <c r="B1424" s="76">
        <f>COUNTIF($F$6:$F1424,$F1424)</f>
        <v>0</v>
      </c>
      <c r="C1424" s="76" t="str">
        <f t="shared" si="201"/>
        <v>0</v>
      </c>
      <c r="D1424" s="76">
        <f>COUNTIF($H$6:$H1424,$H1424)</f>
        <v>0</v>
      </c>
      <c r="E1424" s="76" t="str">
        <f t="shared" si="202"/>
        <v>0</v>
      </c>
      <c r="F1424" s="2"/>
      <c r="G1424" s="22"/>
      <c r="H1424" s="2"/>
      <c r="I1424" s="3"/>
      <c r="J1424" s="2"/>
      <c r="K1424" s="2"/>
      <c r="L1424" s="4"/>
      <c r="M1424" s="4"/>
      <c r="N1424" s="4"/>
      <c r="O1424" s="2"/>
      <c r="P1424" s="2"/>
      <c r="Q1424" s="4"/>
      <c r="R1424" s="102"/>
      <c r="S1424" s="102"/>
      <c r="T1424" s="3"/>
      <c r="U1424" s="3"/>
      <c r="V1424" s="3"/>
      <c r="W1424" s="3"/>
      <c r="X1424" s="80" t="str">
        <f t="shared" si="206"/>
        <v/>
      </c>
      <c r="Y1424" s="80" t="str">
        <f t="shared" si="207"/>
        <v/>
      </c>
      <c r="Z1424" s="2"/>
      <c r="AA1424" s="77" t="str">
        <f t="shared" si="208"/>
        <v/>
      </c>
      <c r="AB1424" s="77" t="str">
        <f t="shared" si="203"/>
        <v/>
      </c>
      <c r="AC1424" s="77" t="str">
        <f>IFERROR(VLOOKUP(IF($P1424="","",MONTH($I1424)),List!$I:$J,2,0),"")</f>
        <v/>
      </c>
      <c r="AD1424" s="77" t="str">
        <f>IFERROR(VLOOKUP(F1424,List!$D:$E,2,0),"")</f>
        <v/>
      </c>
      <c r="AE1424" s="78">
        <f t="shared" si="204"/>
        <v>0</v>
      </c>
      <c r="AF1424" s="77" t="str">
        <f t="shared" si="200"/>
        <v/>
      </c>
      <c r="AG1424" s="77" t="str">
        <f t="shared" si="205"/>
        <v/>
      </c>
    </row>
    <row r="1425" spans="1:33" s="72" customFormat="1" ht="15.75" x14ac:dyDescent="0.2">
      <c r="A1425" s="67"/>
      <c r="B1425" s="76">
        <f>COUNTIF($F$6:$F1425,$F1425)</f>
        <v>0</v>
      </c>
      <c r="C1425" s="76" t="str">
        <f t="shared" si="201"/>
        <v>0</v>
      </c>
      <c r="D1425" s="76">
        <f>COUNTIF($H$6:$H1425,$H1425)</f>
        <v>0</v>
      </c>
      <c r="E1425" s="76" t="str">
        <f t="shared" si="202"/>
        <v>0</v>
      </c>
      <c r="F1425" s="2"/>
      <c r="G1425" s="22"/>
      <c r="H1425" s="2"/>
      <c r="I1425" s="3"/>
      <c r="J1425" s="2"/>
      <c r="K1425" s="2"/>
      <c r="L1425" s="4"/>
      <c r="M1425" s="4"/>
      <c r="N1425" s="4"/>
      <c r="O1425" s="2"/>
      <c r="P1425" s="2"/>
      <c r="Q1425" s="4"/>
      <c r="R1425" s="102"/>
      <c r="S1425" s="102"/>
      <c r="T1425" s="3"/>
      <c r="U1425" s="3"/>
      <c r="V1425" s="3"/>
      <c r="W1425" s="3"/>
      <c r="X1425" s="80" t="str">
        <f t="shared" si="206"/>
        <v/>
      </c>
      <c r="Y1425" s="80" t="str">
        <f t="shared" si="207"/>
        <v/>
      </c>
      <c r="Z1425" s="2"/>
      <c r="AA1425" s="77" t="str">
        <f t="shared" si="208"/>
        <v/>
      </c>
      <c r="AB1425" s="77" t="str">
        <f t="shared" si="203"/>
        <v/>
      </c>
      <c r="AC1425" s="77" t="str">
        <f>IFERROR(VLOOKUP(IF($P1425="","",MONTH($I1425)),List!$I:$J,2,0),"")</f>
        <v/>
      </c>
      <c r="AD1425" s="77" t="str">
        <f>IFERROR(VLOOKUP(F1425,List!$D:$E,2,0),"")</f>
        <v/>
      </c>
      <c r="AE1425" s="78">
        <f t="shared" si="204"/>
        <v>0</v>
      </c>
      <c r="AF1425" s="77" t="str">
        <f t="shared" si="200"/>
        <v/>
      </c>
      <c r="AG1425" s="77" t="str">
        <f t="shared" si="205"/>
        <v/>
      </c>
    </row>
    <row r="1426" spans="1:33" s="72" customFormat="1" ht="15.75" x14ac:dyDescent="0.2">
      <c r="A1426" s="67"/>
      <c r="B1426" s="76">
        <f>COUNTIF($F$6:$F1426,$F1426)</f>
        <v>0</v>
      </c>
      <c r="C1426" s="76" t="str">
        <f t="shared" si="201"/>
        <v>0</v>
      </c>
      <c r="D1426" s="76">
        <f>COUNTIF($H$6:$H1426,$H1426)</f>
        <v>0</v>
      </c>
      <c r="E1426" s="76" t="str">
        <f t="shared" si="202"/>
        <v>0</v>
      </c>
      <c r="F1426" s="2"/>
      <c r="G1426" s="22"/>
      <c r="H1426" s="2"/>
      <c r="I1426" s="3"/>
      <c r="J1426" s="2"/>
      <c r="K1426" s="2"/>
      <c r="L1426" s="4"/>
      <c r="M1426" s="4"/>
      <c r="N1426" s="4"/>
      <c r="O1426" s="2"/>
      <c r="P1426" s="2"/>
      <c r="Q1426" s="4"/>
      <c r="R1426" s="102"/>
      <c r="S1426" s="102"/>
      <c r="T1426" s="3"/>
      <c r="U1426" s="3"/>
      <c r="V1426" s="3"/>
      <c r="W1426" s="3"/>
      <c r="X1426" s="80" t="str">
        <f t="shared" si="206"/>
        <v/>
      </c>
      <c r="Y1426" s="80" t="str">
        <f t="shared" si="207"/>
        <v/>
      </c>
      <c r="Z1426" s="2"/>
      <c r="AA1426" s="77" t="str">
        <f t="shared" si="208"/>
        <v/>
      </c>
      <c r="AB1426" s="77" t="str">
        <f t="shared" si="203"/>
        <v/>
      </c>
      <c r="AC1426" s="77" t="str">
        <f>IFERROR(VLOOKUP(IF($P1426="","",MONTH($I1426)),List!$I:$J,2,0),"")</f>
        <v/>
      </c>
      <c r="AD1426" s="77" t="str">
        <f>IFERROR(VLOOKUP(F1426,List!$D:$E,2,0),"")</f>
        <v/>
      </c>
      <c r="AE1426" s="78">
        <f t="shared" si="204"/>
        <v>0</v>
      </c>
      <c r="AF1426" s="77" t="str">
        <f t="shared" si="200"/>
        <v/>
      </c>
      <c r="AG1426" s="77" t="str">
        <f t="shared" si="205"/>
        <v/>
      </c>
    </row>
    <row r="1427" spans="1:33" s="72" customFormat="1" ht="15.75" x14ac:dyDescent="0.2">
      <c r="A1427" s="67"/>
      <c r="B1427" s="76">
        <f>COUNTIF($F$6:$F1427,$F1427)</f>
        <v>0</v>
      </c>
      <c r="C1427" s="76" t="str">
        <f t="shared" si="201"/>
        <v>0</v>
      </c>
      <c r="D1427" s="76">
        <f>COUNTIF($H$6:$H1427,$H1427)</f>
        <v>0</v>
      </c>
      <c r="E1427" s="76" t="str">
        <f t="shared" si="202"/>
        <v>0</v>
      </c>
      <c r="F1427" s="2"/>
      <c r="G1427" s="22"/>
      <c r="H1427" s="2"/>
      <c r="I1427" s="3"/>
      <c r="J1427" s="2"/>
      <c r="K1427" s="2"/>
      <c r="L1427" s="4"/>
      <c r="M1427" s="4"/>
      <c r="N1427" s="4"/>
      <c r="O1427" s="2"/>
      <c r="P1427" s="2"/>
      <c r="Q1427" s="4"/>
      <c r="R1427" s="102"/>
      <c r="S1427" s="102"/>
      <c r="T1427" s="3"/>
      <c r="U1427" s="3"/>
      <c r="V1427" s="3"/>
      <c r="W1427" s="3"/>
      <c r="X1427" s="80" t="str">
        <f t="shared" si="206"/>
        <v/>
      </c>
      <c r="Y1427" s="80" t="str">
        <f t="shared" si="207"/>
        <v/>
      </c>
      <c r="Z1427" s="2"/>
      <c r="AA1427" s="77" t="str">
        <f t="shared" si="208"/>
        <v/>
      </c>
      <c r="AB1427" s="77" t="str">
        <f t="shared" si="203"/>
        <v/>
      </c>
      <c r="AC1427" s="77" t="str">
        <f>IFERROR(VLOOKUP(IF($P1427="","",MONTH($I1427)),List!$I:$J,2,0),"")</f>
        <v/>
      </c>
      <c r="AD1427" s="77" t="str">
        <f>IFERROR(VLOOKUP(F1427,List!$D:$E,2,0),"")</f>
        <v/>
      </c>
      <c r="AE1427" s="78">
        <f t="shared" si="204"/>
        <v>0</v>
      </c>
      <c r="AF1427" s="77" t="str">
        <f t="shared" si="200"/>
        <v/>
      </c>
      <c r="AG1427" s="77" t="str">
        <f t="shared" si="205"/>
        <v/>
      </c>
    </row>
    <row r="1428" spans="1:33" s="72" customFormat="1" ht="15.75" x14ac:dyDescent="0.2">
      <c r="A1428" s="67"/>
      <c r="B1428" s="76">
        <f>COUNTIF($F$6:$F1428,$F1428)</f>
        <v>0</v>
      </c>
      <c r="C1428" s="76" t="str">
        <f t="shared" si="201"/>
        <v>0</v>
      </c>
      <c r="D1428" s="76">
        <f>COUNTIF($H$6:$H1428,$H1428)</f>
        <v>0</v>
      </c>
      <c r="E1428" s="76" t="str">
        <f t="shared" si="202"/>
        <v>0</v>
      </c>
      <c r="F1428" s="2"/>
      <c r="G1428" s="22"/>
      <c r="H1428" s="2"/>
      <c r="I1428" s="3"/>
      <c r="J1428" s="2"/>
      <c r="K1428" s="2"/>
      <c r="L1428" s="4"/>
      <c r="M1428" s="4"/>
      <c r="N1428" s="4"/>
      <c r="O1428" s="2"/>
      <c r="P1428" s="2"/>
      <c r="Q1428" s="4"/>
      <c r="R1428" s="102"/>
      <c r="S1428" s="102"/>
      <c r="T1428" s="3"/>
      <c r="U1428" s="3"/>
      <c r="V1428" s="3"/>
      <c r="W1428" s="3"/>
      <c r="X1428" s="80" t="str">
        <f t="shared" si="206"/>
        <v/>
      </c>
      <c r="Y1428" s="80" t="str">
        <f t="shared" si="207"/>
        <v/>
      </c>
      <c r="Z1428" s="2"/>
      <c r="AA1428" s="77" t="str">
        <f t="shared" si="208"/>
        <v/>
      </c>
      <c r="AB1428" s="77" t="str">
        <f t="shared" si="203"/>
        <v/>
      </c>
      <c r="AC1428" s="77" t="str">
        <f>IFERROR(VLOOKUP(IF($P1428="","",MONTH($I1428)),List!$I:$J,2,0),"")</f>
        <v/>
      </c>
      <c r="AD1428" s="77" t="str">
        <f>IFERROR(VLOOKUP(F1428,List!$D:$E,2,0),"")</f>
        <v/>
      </c>
      <c r="AE1428" s="78">
        <f t="shared" si="204"/>
        <v>0</v>
      </c>
      <c r="AF1428" s="77" t="str">
        <f t="shared" si="200"/>
        <v/>
      </c>
      <c r="AG1428" s="77" t="str">
        <f t="shared" si="205"/>
        <v/>
      </c>
    </row>
    <row r="1429" spans="1:33" s="72" customFormat="1" ht="15.75" x14ac:dyDescent="0.2">
      <c r="A1429" s="67"/>
      <c r="B1429" s="76">
        <f>COUNTIF($F$6:$F1429,$F1429)</f>
        <v>0</v>
      </c>
      <c r="C1429" s="76" t="str">
        <f t="shared" si="201"/>
        <v>0</v>
      </c>
      <c r="D1429" s="76">
        <f>COUNTIF($H$6:$H1429,$H1429)</f>
        <v>0</v>
      </c>
      <c r="E1429" s="76" t="str">
        <f t="shared" si="202"/>
        <v>0</v>
      </c>
      <c r="F1429" s="2"/>
      <c r="G1429" s="22"/>
      <c r="H1429" s="2"/>
      <c r="I1429" s="3"/>
      <c r="J1429" s="2"/>
      <c r="K1429" s="2"/>
      <c r="L1429" s="4"/>
      <c r="M1429" s="4"/>
      <c r="N1429" s="4"/>
      <c r="O1429" s="2"/>
      <c r="P1429" s="2"/>
      <c r="Q1429" s="4"/>
      <c r="R1429" s="102"/>
      <c r="S1429" s="102"/>
      <c r="T1429" s="3"/>
      <c r="U1429" s="3"/>
      <c r="V1429" s="3"/>
      <c r="W1429" s="3"/>
      <c r="X1429" s="80" t="str">
        <f t="shared" si="206"/>
        <v/>
      </c>
      <c r="Y1429" s="80" t="str">
        <f t="shared" si="207"/>
        <v/>
      </c>
      <c r="Z1429" s="2"/>
      <c r="AA1429" s="77" t="str">
        <f t="shared" si="208"/>
        <v/>
      </c>
      <c r="AB1429" s="77" t="str">
        <f t="shared" si="203"/>
        <v/>
      </c>
      <c r="AC1429" s="77" t="str">
        <f>IFERROR(VLOOKUP(IF($P1429="","",MONTH($I1429)),List!$I:$J,2,0),"")</f>
        <v/>
      </c>
      <c r="AD1429" s="77" t="str">
        <f>IFERROR(VLOOKUP(F1429,List!$D:$E,2,0),"")</f>
        <v/>
      </c>
      <c r="AE1429" s="78">
        <f t="shared" si="204"/>
        <v>0</v>
      </c>
      <c r="AF1429" s="77" t="str">
        <f t="shared" si="200"/>
        <v/>
      </c>
      <c r="AG1429" s="77" t="str">
        <f t="shared" si="205"/>
        <v/>
      </c>
    </row>
    <row r="1430" spans="1:33" s="72" customFormat="1" ht="15.75" x14ac:dyDescent="0.2">
      <c r="A1430" s="67"/>
      <c r="B1430" s="76">
        <f>COUNTIF($F$6:$F1430,$F1430)</f>
        <v>0</v>
      </c>
      <c r="C1430" s="76" t="str">
        <f t="shared" si="201"/>
        <v>0</v>
      </c>
      <c r="D1430" s="76">
        <f>COUNTIF($H$6:$H1430,$H1430)</f>
        <v>0</v>
      </c>
      <c r="E1430" s="76" t="str">
        <f t="shared" si="202"/>
        <v>0</v>
      </c>
      <c r="F1430" s="2"/>
      <c r="G1430" s="22"/>
      <c r="H1430" s="2"/>
      <c r="I1430" s="3"/>
      <c r="J1430" s="2"/>
      <c r="K1430" s="2"/>
      <c r="L1430" s="4"/>
      <c r="M1430" s="4"/>
      <c r="N1430" s="4"/>
      <c r="O1430" s="2"/>
      <c r="P1430" s="2"/>
      <c r="Q1430" s="4"/>
      <c r="R1430" s="102"/>
      <c r="S1430" s="102"/>
      <c r="T1430" s="3"/>
      <c r="U1430" s="3"/>
      <c r="V1430" s="3"/>
      <c r="W1430" s="3"/>
      <c r="X1430" s="80" t="str">
        <f t="shared" si="206"/>
        <v/>
      </c>
      <c r="Y1430" s="80" t="str">
        <f t="shared" si="207"/>
        <v/>
      </c>
      <c r="Z1430" s="2"/>
      <c r="AA1430" s="77" t="str">
        <f t="shared" si="208"/>
        <v/>
      </c>
      <c r="AB1430" s="77" t="str">
        <f t="shared" si="203"/>
        <v/>
      </c>
      <c r="AC1430" s="77" t="str">
        <f>IFERROR(VLOOKUP(IF($P1430="","",MONTH($I1430)),List!$I:$J,2,0),"")</f>
        <v/>
      </c>
      <c r="AD1430" s="77" t="str">
        <f>IFERROR(VLOOKUP(F1430,List!$D:$E,2,0),"")</f>
        <v/>
      </c>
      <c r="AE1430" s="78">
        <f t="shared" si="204"/>
        <v>0</v>
      </c>
      <c r="AF1430" s="77" t="str">
        <f t="shared" si="200"/>
        <v/>
      </c>
      <c r="AG1430" s="77" t="str">
        <f t="shared" si="205"/>
        <v/>
      </c>
    </row>
    <row r="1431" spans="1:33" s="72" customFormat="1" ht="15.75" x14ac:dyDescent="0.2">
      <c r="A1431" s="67"/>
      <c r="B1431" s="76">
        <f>COUNTIF($F$6:$F1431,$F1431)</f>
        <v>0</v>
      </c>
      <c r="C1431" s="76" t="str">
        <f t="shared" si="201"/>
        <v>0</v>
      </c>
      <c r="D1431" s="76">
        <f>COUNTIF($H$6:$H1431,$H1431)</f>
        <v>0</v>
      </c>
      <c r="E1431" s="76" t="str">
        <f t="shared" si="202"/>
        <v>0</v>
      </c>
      <c r="F1431" s="2"/>
      <c r="G1431" s="22"/>
      <c r="H1431" s="2"/>
      <c r="I1431" s="3"/>
      <c r="J1431" s="2"/>
      <c r="K1431" s="2"/>
      <c r="L1431" s="4"/>
      <c r="M1431" s="4"/>
      <c r="N1431" s="4"/>
      <c r="O1431" s="2"/>
      <c r="P1431" s="2"/>
      <c r="Q1431" s="4"/>
      <c r="R1431" s="102"/>
      <c r="S1431" s="102"/>
      <c r="T1431" s="3"/>
      <c r="U1431" s="3"/>
      <c r="V1431" s="3"/>
      <c r="W1431" s="3"/>
      <c r="X1431" s="80" t="str">
        <f t="shared" si="206"/>
        <v/>
      </c>
      <c r="Y1431" s="80" t="str">
        <f t="shared" si="207"/>
        <v/>
      </c>
      <c r="Z1431" s="2"/>
      <c r="AA1431" s="77" t="str">
        <f t="shared" si="208"/>
        <v/>
      </c>
      <c r="AB1431" s="77" t="str">
        <f t="shared" si="203"/>
        <v/>
      </c>
      <c r="AC1431" s="77" t="str">
        <f>IFERROR(VLOOKUP(IF($P1431="","",MONTH($I1431)),List!$I:$J,2,0),"")</f>
        <v/>
      </c>
      <c r="AD1431" s="77" t="str">
        <f>IFERROR(VLOOKUP(F1431,List!$D:$E,2,0),"")</f>
        <v/>
      </c>
      <c r="AE1431" s="78">
        <f t="shared" si="204"/>
        <v>0</v>
      </c>
      <c r="AF1431" s="77" t="str">
        <f t="shared" si="200"/>
        <v/>
      </c>
      <c r="AG1431" s="77" t="str">
        <f t="shared" si="205"/>
        <v/>
      </c>
    </row>
    <row r="1432" spans="1:33" s="72" customFormat="1" ht="15.75" x14ac:dyDescent="0.2">
      <c r="A1432" s="67"/>
      <c r="B1432" s="76">
        <f>COUNTIF($F$6:$F1432,$F1432)</f>
        <v>0</v>
      </c>
      <c r="C1432" s="76" t="str">
        <f t="shared" si="201"/>
        <v>0</v>
      </c>
      <c r="D1432" s="76">
        <f>COUNTIF($H$6:$H1432,$H1432)</f>
        <v>0</v>
      </c>
      <c r="E1432" s="76" t="str">
        <f t="shared" si="202"/>
        <v>0</v>
      </c>
      <c r="F1432" s="2"/>
      <c r="G1432" s="22"/>
      <c r="H1432" s="2"/>
      <c r="I1432" s="3"/>
      <c r="J1432" s="2"/>
      <c r="K1432" s="2"/>
      <c r="L1432" s="4"/>
      <c r="M1432" s="4"/>
      <c r="N1432" s="4"/>
      <c r="O1432" s="2"/>
      <c r="P1432" s="2"/>
      <c r="Q1432" s="4"/>
      <c r="R1432" s="102"/>
      <c r="S1432" s="102"/>
      <c r="T1432" s="3"/>
      <c r="U1432" s="3"/>
      <c r="V1432" s="3"/>
      <c r="W1432" s="3"/>
      <c r="X1432" s="80" t="str">
        <f t="shared" si="206"/>
        <v/>
      </c>
      <c r="Y1432" s="80" t="str">
        <f t="shared" si="207"/>
        <v/>
      </c>
      <c r="Z1432" s="2"/>
      <c r="AA1432" s="77" t="str">
        <f t="shared" si="208"/>
        <v/>
      </c>
      <c r="AB1432" s="77" t="str">
        <f t="shared" si="203"/>
        <v/>
      </c>
      <c r="AC1432" s="77" t="str">
        <f>IFERROR(VLOOKUP(IF($P1432="","",MONTH($I1432)),List!$I:$J,2,0),"")</f>
        <v/>
      </c>
      <c r="AD1432" s="77" t="str">
        <f>IFERROR(VLOOKUP(F1432,List!$D:$E,2,0),"")</f>
        <v/>
      </c>
      <c r="AE1432" s="78">
        <f t="shared" si="204"/>
        <v>0</v>
      </c>
      <c r="AF1432" s="77" t="str">
        <f t="shared" si="200"/>
        <v/>
      </c>
      <c r="AG1432" s="77" t="str">
        <f t="shared" si="205"/>
        <v/>
      </c>
    </row>
    <row r="1433" spans="1:33" s="72" customFormat="1" ht="15.75" x14ac:dyDescent="0.2">
      <c r="A1433" s="67"/>
      <c r="B1433" s="76">
        <f>COUNTIF($F$6:$F1433,$F1433)</f>
        <v>0</v>
      </c>
      <c r="C1433" s="76" t="str">
        <f t="shared" si="201"/>
        <v>0</v>
      </c>
      <c r="D1433" s="76">
        <f>COUNTIF($H$6:$H1433,$H1433)</f>
        <v>0</v>
      </c>
      <c r="E1433" s="76" t="str">
        <f t="shared" si="202"/>
        <v>0</v>
      </c>
      <c r="F1433" s="2"/>
      <c r="G1433" s="22"/>
      <c r="H1433" s="2"/>
      <c r="I1433" s="3"/>
      <c r="J1433" s="2"/>
      <c r="K1433" s="2"/>
      <c r="L1433" s="4"/>
      <c r="M1433" s="4"/>
      <c r="N1433" s="4"/>
      <c r="O1433" s="2"/>
      <c r="P1433" s="2"/>
      <c r="Q1433" s="4"/>
      <c r="R1433" s="102"/>
      <c r="S1433" s="102"/>
      <c r="T1433" s="3"/>
      <c r="U1433" s="3"/>
      <c r="V1433" s="3"/>
      <c r="W1433" s="3"/>
      <c r="X1433" s="80" t="str">
        <f t="shared" si="206"/>
        <v/>
      </c>
      <c r="Y1433" s="80" t="str">
        <f t="shared" si="207"/>
        <v/>
      </c>
      <c r="Z1433" s="2"/>
      <c r="AA1433" s="77" t="str">
        <f t="shared" si="208"/>
        <v/>
      </c>
      <c r="AB1433" s="77" t="str">
        <f t="shared" si="203"/>
        <v/>
      </c>
      <c r="AC1433" s="77" t="str">
        <f>IFERROR(VLOOKUP(IF($P1433="","",MONTH($I1433)),List!$I:$J,2,0),"")</f>
        <v/>
      </c>
      <c r="AD1433" s="77" t="str">
        <f>IFERROR(VLOOKUP(F1433,List!$D:$E,2,0),"")</f>
        <v/>
      </c>
      <c r="AE1433" s="78">
        <f t="shared" si="204"/>
        <v>0</v>
      </c>
      <c r="AF1433" s="77" t="str">
        <f t="shared" si="200"/>
        <v/>
      </c>
      <c r="AG1433" s="77" t="str">
        <f t="shared" si="205"/>
        <v/>
      </c>
    </row>
    <row r="1434" spans="1:33" s="72" customFormat="1" ht="15.75" x14ac:dyDescent="0.2">
      <c r="A1434" s="67"/>
      <c r="B1434" s="76">
        <f>COUNTIF($F$6:$F1434,$F1434)</f>
        <v>0</v>
      </c>
      <c r="C1434" s="76" t="str">
        <f t="shared" si="201"/>
        <v>0</v>
      </c>
      <c r="D1434" s="76">
        <f>COUNTIF($H$6:$H1434,$H1434)</f>
        <v>0</v>
      </c>
      <c r="E1434" s="76" t="str">
        <f t="shared" si="202"/>
        <v>0</v>
      </c>
      <c r="F1434" s="2"/>
      <c r="G1434" s="22"/>
      <c r="H1434" s="2"/>
      <c r="I1434" s="3"/>
      <c r="J1434" s="2"/>
      <c r="K1434" s="2"/>
      <c r="L1434" s="4"/>
      <c r="M1434" s="4"/>
      <c r="N1434" s="4"/>
      <c r="O1434" s="2"/>
      <c r="P1434" s="2"/>
      <c r="Q1434" s="4"/>
      <c r="R1434" s="102"/>
      <c r="S1434" s="102"/>
      <c r="T1434" s="3"/>
      <c r="U1434" s="3"/>
      <c r="V1434" s="3"/>
      <c r="W1434" s="3"/>
      <c r="X1434" s="80" t="str">
        <f t="shared" si="206"/>
        <v/>
      </c>
      <c r="Y1434" s="80" t="str">
        <f t="shared" si="207"/>
        <v/>
      </c>
      <c r="Z1434" s="2"/>
      <c r="AA1434" s="77" t="str">
        <f t="shared" si="208"/>
        <v/>
      </c>
      <c r="AB1434" s="77" t="str">
        <f t="shared" si="203"/>
        <v/>
      </c>
      <c r="AC1434" s="77" t="str">
        <f>IFERROR(VLOOKUP(IF($P1434="","",MONTH($I1434)),List!$I:$J,2,0),"")</f>
        <v/>
      </c>
      <c r="AD1434" s="77" t="str">
        <f>IFERROR(VLOOKUP(F1434,List!$D:$E,2,0),"")</f>
        <v/>
      </c>
      <c r="AE1434" s="78">
        <f t="shared" si="204"/>
        <v>0</v>
      </c>
      <c r="AF1434" s="77" t="str">
        <f t="shared" si="200"/>
        <v/>
      </c>
      <c r="AG1434" s="77" t="str">
        <f t="shared" si="205"/>
        <v/>
      </c>
    </row>
    <row r="1435" spans="1:33" s="72" customFormat="1" ht="15.75" x14ac:dyDescent="0.2">
      <c r="A1435" s="67"/>
      <c r="B1435" s="76">
        <f>COUNTIF($F$6:$F1435,$F1435)</f>
        <v>0</v>
      </c>
      <c r="C1435" s="76" t="str">
        <f t="shared" si="201"/>
        <v>0</v>
      </c>
      <c r="D1435" s="76">
        <f>COUNTIF($H$6:$H1435,$H1435)</f>
        <v>0</v>
      </c>
      <c r="E1435" s="76" t="str">
        <f t="shared" si="202"/>
        <v>0</v>
      </c>
      <c r="F1435" s="2"/>
      <c r="G1435" s="22"/>
      <c r="H1435" s="2"/>
      <c r="I1435" s="3"/>
      <c r="J1435" s="2"/>
      <c r="K1435" s="2"/>
      <c r="L1435" s="4"/>
      <c r="M1435" s="4"/>
      <c r="N1435" s="4"/>
      <c r="O1435" s="2"/>
      <c r="P1435" s="2"/>
      <c r="Q1435" s="4"/>
      <c r="R1435" s="102"/>
      <c r="S1435" s="102"/>
      <c r="T1435" s="3"/>
      <c r="U1435" s="3"/>
      <c r="V1435" s="3"/>
      <c r="W1435" s="3"/>
      <c r="X1435" s="80" t="str">
        <f t="shared" si="206"/>
        <v/>
      </c>
      <c r="Y1435" s="80" t="str">
        <f t="shared" si="207"/>
        <v/>
      </c>
      <c r="Z1435" s="2"/>
      <c r="AA1435" s="77" t="str">
        <f t="shared" si="208"/>
        <v/>
      </c>
      <c r="AB1435" s="77" t="str">
        <f t="shared" si="203"/>
        <v/>
      </c>
      <c r="AC1435" s="77" t="str">
        <f>IFERROR(VLOOKUP(IF($P1435="","",MONTH($I1435)),List!$I:$J,2,0),"")</f>
        <v/>
      </c>
      <c r="AD1435" s="77" t="str">
        <f>IFERROR(VLOOKUP(F1435,List!$D:$E,2,0),"")</f>
        <v/>
      </c>
      <c r="AE1435" s="78">
        <f t="shared" si="204"/>
        <v>0</v>
      </c>
      <c r="AF1435" s="77" t="str">
        <f t="shared" si="200"/>
        <v/>
      </c>
      <c r="AG1435" s="77" t="str">
        <f t="shared" si="205"/>
        <v/>
      </c>
    </row>
    <row r="1436" spans="1:33" s="72" customFormat="1" ht="15.75" x14ac:dyDescent="0.2">
      <c r="A1436" s="67"/>
      <c r="B1436" s="76">
        <f>COUNTIF($F$6:$F1436,$F1436)</f>
        <v>0</v>
      </c>
      <c r="C1436" s="76" t="str">
        <f t="shared" si="201"/>
        <v>0</v>
      </c>
      <c r="D1436" s="76">
        <f>COUNTIF($H$6:$H1436,$H1436)</f>
        <v>0</v>
      </c>
      <c r="E1436" s="76" t="str">
        <f t="shared" si="202"/>
        <v>0</v>
      </c>
      <c r="F1436" s="2"/>
      <c r="G1436" s="22"/>
      <c r="H1436" s="2"/>
      <c r="I1436" s="3"/>
      <c r="J1436" s="2"/>
      <c r="K1436" s="2"/>
      <c r="L1436" s="4"/>
      <c r="M1436" s="4"/>
      <c r="N1436" s="4"/>
      <c r="O1436" s="2"/>
      <c r="P1436" s="2"/>
      <c r="Q1436" s="4"/>
      <c r="R1436" s="102"/>
      <c r="S1436" s="102"/>
      <c r="T1436" s="3"/>
      <c r="U1436" s="3"/>
      <c r="V1436" s="3"/>
      <c r="W1436" s="3"/>
      <c r="X1436" s="80" t="str">
        <f t="shared" si="206"/>
        <v/>
      </c>
      <c r="Y1436" s="80" t="str">
        <f t="shared" si="207"/>
        <v/>
      </c>
      <c r="Z1436" s="2"/>
      <c r="AA1436" s="77" t="str">
        <f t="shared" si="208"/>
        <v/>
      </c>
      <c r="AB1436" s="77" t="str">
        <f t="shared" si="203"/>
        <v/>
      </c>
      <c r="AC1436" s="77" t="str">
        <f>IFERROR(VLOOKUP(IF($P1436="","",MONTH($I1436)),List!$I:$J,2,0),"")</f>
        <v/>
      </c>
      <c r="AD1436" s="77" t="str">
        <f>IFERROR(VLOOKUP(F1436,List!$D:$E,2,0),"")</f>
        <v/>
      </c>
      <c r="AE1436" s="78">
        <f t="shared" si="204"/>
        <v>0</v>
      </c>
      <c r="AF1436" s="77" t="str">
        <f t="shared" si="200"/>
        <v/>
      </c>
      <c r="AG1436" s="77" t="str">
        <f t="shared" si="205"/>
        <v/>
      </c>
    </row>
    <row r="1437" spans="1:33" s="72" customFormat="1" ht="15.75" x14ac:dyDescent="0.2">
      <c r="A1437" s="67"/>
      <c r="B1437" s="76">
        <f>COUNTIF($F$6:$F1437,$F1437)</f>
        <v>0</v>
      </c>
      <c r="C1437" s="76" t="str">
        <f t="shared" si="201"/>
        <v>0</v>
      </c>
      <c r="D1437" s="76">
        <f>COUNTIF($H$6:$H1437,$H1437)</f>
        <v>0</v>
      </c>
      <c r="E1437" s="76" t="str">
        <f t="shared" si="202"/>
        <v>0</v>
      </c>
      <c r="F1437" s="2"/>
      <c r="G1437" s="22"/>
      <c r="H1437" s="2"/>
      <c r="I1437" s="3"/>
      <c r="J1437" s="2"/>
      <c r="K1437" s="2"/>
      <c r="L1437" s="4"/>
      <c r="M1437" s="4"/>
      <c r="N1437" s="4"/>
      <c r="O1437" s="2"/>
      <c r="P1437" s="2"/>
      <c r="Q1437" s="4"/>
      <c r="R1437" s="102"/>
      <c r="S1437" s="102"/>
      <c r="T1437" s="3"/>
      <c r="U1437" s="3"/>
      <c r="V1437" s="3"/>
      <c r="W1437" s="3"/>
      <c r="X1437" s="80" t="str">
        <f t="shared" si="206"/>
        <v/>
      </c>
      <c r="Y1437" s="80" t="str">
        <f t="shared" si="207"/>
        <v/>
      </c>
      <c r="Z1437" s="2"/>
      <c r="AA1437" s="77" t="str">
        <f t="shared" si="208"/>
        <v/>
      </c>
      <c r="AB1437" s="77" t="str">
        <f t="shared" si="203"/>
        <v/>
      </c>
      <c r="AC1437" s="77" t="str">
        <f>IFERROR(VLOOKUP(IF($P1437="","",MONTH($I1437)),List!$I:$J,2,0),"")</f>
        <v/>
      </c>
      <c r="AD1437" s="77" t="str">
        <f>IFERROR(VLOOKUP(F1437,List!$D:$E,2,0),"")</f>
        <v/>
      </c>
      <c r="AE1437" s="78">
        <f t="shared" si="204"/>
        <v>0</v>
      </c>
      <c r="AF1437" s="77" t="str">
        <f t="shared" si="200"/>
        <v/>
      </c>
      <c r="AG1437" s="77" t="str">
        <f t="shared" si="205"/>
        <v/>
      </c>
    </row>
    <row r="1438" spans="1:33" s="72" customFormat="1" ht="15.75" x14ac:dyDescent="0.2">
      <c r="A1438" s="67"/>
      <c r="B1438" s="76">
        <f>COUNTIF($F$6:$F1438,$F1438)</f>
        <v>0</v>
      </c>
      <c r="C1438" s="76" t="str">
        <f t="shared" si="201"/>
        <v>0</v>
      </c>
      <c r="D1438" s="76">
        <f>COUNTIF($H$6:$H1438,$H1438)</f>
        <v>0</v>
      </c>
      <c r="E1438" s="76" t="str">
        <f t="shared" si="202"/>
        <v>0</v>
      </c>
      <c r="F1438" s="2"/>
      <c r="G1438" s="22"/>
      <c r="H1438" s="2"/>
      <c r="I1438" s="3"/>
      <c r="J1438" s="2"/>
      <c r="K1438" s="2"/>
      <c r="L1438" s="4"/>
      <c r="M1438" s="4"/>
      <c r="N1438" s="4"/>
      <c r="O1438" s="2"/>
      <c r="P1438" s="2"/>
      <c r="Q1438" s="4"/>
      <c r="R1438" s="102"/>
      <c r="S1438" s="102"/>
      <c r="T1438" s="3"/>
      <c r="U1438" s="3"/>
      <c r="V1438" s="3"/>
      <c r="W1438" s="3"/>
      <c r="X1438" s="80" t="str">
        <f t="shared" si="206"/>
        <v/>
      </c>
      <c r="Y1438" s="80" t="str">
        <f t="shared" si="207"/>
        <v/>
      </c>
      <c r="Z1438" s="2"/>
      <c r="AA1438" s="77" t="str">
        <f t="shared" si="208"/>
        <v/>
      </c>
      <c r="AB1438" s="77" t="str">
        <f t="shared" si="203"/>
        <v/>
      </c>
      <c r="AC1438" s="77" t="str">
        <f>IFERROR(VLOOKUP(IF($P1438="","",MONTH($I1438)),List!$I:$J,2,0),"")</f>
        <v/>
      </c>
      <c r="AD1438" s="77" t="str">
        <f>IFERROR(VLOOKUP(F1438,List!$D:$E,2,0),"")</f>
        <v/>
      </c>
      <c r="AE1438" s="78">
        <f t="shared" si="204"/>
        <v>0</v>
      </c>
      <c r="AF1438" s="77" t="str">
        <f t="shared" si="200"/>
        <v/>
      </c>
      <c r="AG1438" s="77" t="str">
        <f t="shared" si="205"/>
        <v/>
      </c>
    </row>
    <row r="1439" spans="1:33" s="72" customFormat="1" ht="15.75" x14ac:dyDescent="0.2">
      <c r="A1439" s="67"/>
      <c r="B1439" s="76">
        <f>COUNTIF($F$6:$F1439,$F1439)</f>
        <v>0</v>
      </c>
      <c r="C1439" s="76" t="str">
        <f t="shared" si="201"/>
        <v>0</v>
      </c>
      <c r="D1439" s="76">
        <f>COUNTIF($H$6:$H1439,$H1439)</f>
        <v>0</v>
      </c>
      <c r="E1439" s="76" t="str">
        <f t="shared" si="202"/>
        <v>0</v>
      </c>
      <c r="F1439" s="2"/>
      <c r="G1439" s="22"/>
      <c r="H1439" s="2"/>
      <c r="I1439" s="3"/>
      <c r="J1439" s="2"/>
      <c r="K1439" s="2"/>
      <c r="L1439" s="4"/>
      <c r="M1439" s="4"/>
      <c r="N1439" s="4"/>
      <c r="O1439" s="2"/>
      <c r="P1439" s="2"/>
      <c r="Q1439" s="4"/>
      <c r="R1439" s="102"/>
      <c r="S1439" s="102"/>
      <c r="T1439" s="3"/>
      <c r="U1439" s="3"/>
      <c r="V1439" s="3"/>
      <c r="W1439" s="3"/>
      <c r="X1439" s="80" t="str">
        <f t="shared" si="206"/>
        <v/>
      </c>
      <c r="Y1439" s="80" t="str">
        <f t="shared" si="207"/>
        <v/>
      </c>
      <c r="Z1439" s="2"/>
      <c r="AA1439" s="77" t="str">
        <f t="shared" si="208"/>
        <v/>
      </c>
      <c r="AB1439" s="77" t="str">
        <f t="shared" si="203"/>
        <v/>
      </c>
      <c r="AC1439" s="77" t="str">
        <f>IFERROR(VLOOKUP(IF($P1439="","",MONTH($I1439)),List!$I:$J,2,0),"")</f>
        <v/>
      </c>
      <c r="AD1439" s="77" t="str">
        <f>IFERROR(VLOOKUP(F1439,List!$D:$E,2,0),"")</f>
        <v/>
      </c>
      <c r="AE1439" s="78">
        <f t="shared" si="204"/>
        <v>0</v>
      </c>
      <c r="AF1439" s="77" t="str">
        <f t="shared" si="200"/>
        <v/>
      </c>
      <c r="AG1439" s="77" t="str">
        <f t="shared" si="205"/>
        <v/>
      </c>
    </row>
    <row r="1440" spans="1:33" s="72" customFormat="1" ht="15.75" x14ac:dyDescent="0.2">
      <c r="A1440" s="67"/>
      <c r="B1440" s="76">
        <f>COUNTIF($F$6:$F1440,$F1440)</f>
        <v>0</v>
      </c>
      <c r="C1440" s="76" t="str">
        <f t="shared" si="201"/>
        <v>0</v>
      </c>
      <c r="D1440" s="76">
        <f>COUNTIF($H$6:$H1440,$H1440)</f>
        <v>0</v>
      </c>
      <c r="E1440" s="76" t="str">
        <f t="shared" si="202"/>
        <v>0</v>
      </c>
      <c r="F1440" s="2"/>
      <c r="G1440" s="22"/>
      <c r="H1440" s="2"/>
      <c r="I1440" s="3"/>
      <c r="J1440" s="2"/>
      <c r="K1440" s="2"/>
      <c r="L1440" s="4"/>
      <c r="M1440" s="4"/>
      <c r="N1440" s="4"/>
      <c r="O1440" s="2"/>
      <c r="P1440" s="2"/>
      <c r="Q1440" s="4"/>
      <c r="R1440" s="102"/>
      <c r="S1440" s="102"/>
      <c r="T1440" s="3"/>
      <c r="U1440" s="3"/>
      <c r="V1440" s="3"/>
      <c r="W1440" s="3"/>
      <c r="X1440" s="80" t="str">
        <f t="shared" si="206"/>
        <v/>
      </c>
      <c r="Y1440" s="80" t="str">
        <f t="shared" si="207"/>
        <v/>
      </c>
      <c r="Z1440" s="2"/>
      <c r="AA1440" s="77" t="str">
        <f t="shared" si="208"/>
        <v/>
      </c>
      <c r="AB1440" s="77" t="str">
        <f t="shared" si="203"/>
        <v/>
      </c>
      <c r="AC1440" s="77" t="str">
        <f>IFERROR(VLOOKUP(IF($P1440="","",MONTH($I1440)),List!$I:$J,2,0),"")</f>
        <v/>
      </c>
      <c r="AD1440" s="77" t="str">
        <f>IFERROR(VLOOKUP(F1440,List!$D:$E,2,0),"")</f>
        <v/>
      </c>
      <c r="AE1440" s="78">
        <f t="shared" si="204"/>
        <v>0</v>
      </c>
      <c r="AF1440" s="77" t="str">
        <f t="shared" ref="AF1440:AF1496" si="209">IF(AC1440="","","All")</f>
        <v/>
      </c>
      <c r="AG1440" s="77" t="str">
        <f t="shared" si="205"/>
        <v/>
      </c>
    </row>
    <row r="1441" spans="1:33" s="72" customFormat="1" ht="15.75" x14ac:dyDescent="0.2">
      <c r="A1441" s="67"/>
      <c r="B1441" s="76">
        <f>COUNTIF($F$6:$F1441,$F1441)</f>
        <v>0</v>
      </c>
      <c r="C1441" s="76" t="str">
        <f t="shared" si="201"/>
        <v>0</v>
      </c>
      <c r="D1441" s="76">
        <f>COUNTIF($H$6:$H1441,$H1441)</f>
        <v>0</v>
      </c>
      <c r="E1441" s="76" t="str">
        <f t="shared" si="202"/>
        <v>0</v>
      </c>
      <c r="F1441" s="2"/>
      <c r="G1441" s="22"/>
      <c r="H1441" s="2"/>
      <c r="I1441" s="3"/>
      <c r="J1441" s="2"/>
      <c r="K1441" s="2"/>
      <c r="L1441" s="4"/>
      <c r="M1441" s="4"/>
      <c r="N1441" s="4"/>
      <c r="O1441" s="2"/>
      <c r="P1441" s="2"/>
      <c r="Q1441" s="4"/>
      <c r="R1441" s="102"/>
      <c r="S1441" s="102"/>
      <c r="T1441" s="3"/>
      <c r="U1441" s="3"/>
      <c r="V1441" s="3"/>
      <c r="W1441" s="3"/>
      <c r="X1441" s="80" t="str">
        <f t="shared" si="206"/>
        <v/>
      </c>
      <c r="Y1441" s="80" t="str">
        <f t="shared" si="207"/>
        <v/>
      </c>
      <c r="Z1441" s="2"/>
      <c r="AA1441" s="77" t="str">
        <f t="shared" si="208"/>
        <v/>
      </c>
      <c r="AB1441" s="77" t="str">
        <f t="shared" si="203"/>
        <v/>
      </c>
      <c r="AC1441" s="77" t="str">
        <f>IFERROR(VLOOKUP(IF($P1441="","",MONTH($I1441)),List!$I:$J,2,0),"")</f>
        <v/>
      </c>
      <c r="AD1441" s="77" t="str">
        <f>IFERROR(VLOOKUP(F1441,List!$D:$E,2,0),"")</f>
        <v/>
      </c>
      <c r="AE1441" s="78">
        <f t="shared" si="204"/>
        <v>0</v>
      </c>
      <c r="AF1441" s="77" t="str">
        <f t="shared" si="209"/>
        <v/>
      </c>
      <c r="AG1441" s="77" t="str">
        <f t="shared" si="205"/>
        <v/>
      </c>
    </row>
    <row r="1442" spans="1:33" s="72" customFormat="1" ht="15.75" x14ac:dyDescent="0.2">
      <c r="A1442" s="67"/>
      <c r="B1442" s="76">
        <f>COUNTIF($F$6:$F1442,$F1442)</f>
        <v>0</v>
      </c>
      <c r="C1442" s="76" t="str">
        <f t="shared" si="201"/>
        <v>0</v>
      </c>
      <c r="D1442" s="76">
        <f>COUNTIF($H$6:$H1442,$H1442)</f>
        <v>0</v>
      </c>
      <c r="E1442" s="76" t="str">
        <f t="shared" si="202"/>
        <v>0</v>
      </c>
      <c r="F1442" s="2"/>
      <c r="G1442" s="22"/>
      <c r="H1442" s="2"/>
      <c r="I1442" s="3"/>
      <c r="J1442" s="2"/>
      <c r="K1442" s="2"/>
      <c r="L1442" s="4"/>
      <c r="M1442" s="4"/>
      <c r="N1442" s="4"/>
      <c r="O1442" s="2"/>
      <c r="P1442" s="2"/>
      <c r="Q1442" s="4"/>
      <c r="R1442" s="102"/>
      <c r="S1442" s="102"/>
      <c r="T1442" s="3"/>
      <c r="U1442" s="3"/>
      <c r="V1442" s="3"/>
      <c r="W1442" s="3"/>
      <c r="X1442" s="80" t="str">
        <f t="shared" si="206"/>
        <v/>
      </c>
      <c r="Y1442" s="80" t="str">
        <f t="shared" si="207"/>
        <v/>
      </c>
      <c r="Z1442" s="2"/>
      <c r="AA1442" s="77" t="str">
        <f t="shared" si="208"/>
        <v/>
      </c>
      <c r="AB1442" s="77" t="str">
        <f t="shared" si="203"/>
        <v/>
      </c>
      <c r="AC1442" s="77" t="str">
        <f>IFERROR(VLOOKUP(IF($P1442="","",MONTH($I1442)),List!$I:$J,2,0),"")</f>
        <v/>
      </c>
      <c r="AD1442" s="77" t="str">
        <f>IFERROR(VLOOKUP(F1442,List!$D:$E,2,0),"")</f>
        <v/>
      </c>
      <c r="AE1442" s="78">
        <f t="shared" si="204"/>
        <v>0</v>
      </c>
      <c r="AF1442" s="77" t="str">
        <f t="shared" si="209"/>
        <v/>
      </c>
      <c r="AG1442" s="77" t="str">
        <f t="shared" si="205"/>
        <v/>
      </c>
    </row>
    <row r="1443" spans="1:33" s="72" customFormat="1" ht="15.75" x14ac:dyDescent="0.2">
      <c r="A1443" s="67"/>
      <c r="B1443" s="76">
        <f>COUNTIF($F$6:$F1443,$F1443)</f>
        <v>0</v>
      </c>
      <c r="C1443" s="76" t="str">
        <f t="shared" si="201"/>
        <v>0</v>
      </c>
      <c r="D1443" s="76">
        <f>COUNTIF($H$6:$H1443,$H1443)</f>
        <v>0</v>
      </c>
      <c r="E1443" s="76" t="str">
        <f t="shared" si="202"/>
        <v>0</v>
      </c>
      <c r="F1443" s="2"/>
      <c r="G1443" s="22"/>
      <c r="H1443" s="2"/>
      <c r="I1443" s="3"/>
      <c r="J1443" s="2"/>
      <c r="K1443" s="2"/>
      <c r="L1443" s="4"/>
      <c r="M1443" s="4"/>
      <c r="N1443" s="4"/>
      <c r="O1443" s="2"/>
      <c r="P1443" s="2"/>
      <c r="Q1443" s="4"/>
      <c r="R1443" s="102"/>
      <c r="S1443" s="102"/>
      <c r="T1443" s="3"/>
      <c r="U1443" s="3"/>
      <c r="V1443" s="3"/>
      <c r="W1443" s="3"/>
      <c r="X1443" s="80" t="str">
        <f t="shared" si="206"/>
        <v/>
      </c>
      <c r="Y1443" s="80" t="str">
        <f t="shared" si="207"/>
        <v/>
      </c>
      <c r="Z1443" s="2"/>
      <c r="AA1443" s="77" t="str">
        <f t="shared" si="208"/>
        <v/>
      </c>
      <c r="AB1443" s="77" t="str">
        <f t="shared" si="203"/>
        <v/>
      </c>
      <c r="AC1443" s="77" t="str">
        <f>IFERROR(VLOOKUP(IF($P1443="","",MONTH($I1443)),List!$I:$J,2,0),"")</f>
        <v/>
      </c>
      <c r="AD1443" s="77" t="str">
        <f>IFERROR(VLOOKUP(F1443,List!$D:$E,2,0),"")</f>
        <v/>
      </c>
      <c r="AE1443" s="78">
        <f t="shared" si="204"/>
        <v>0</v>
      </c>
      <c r="AF1443" s="77" t="str">
        <f t="shared" si="209"/>
        <v/>
      </c>
      <c r="AG1443" s="77" t="str">
        <f t="shared" si="205"/>
        <v/>
      </c>
    </row>
    <row r="1444" spans="1:33" s="72" customFormat="1" ht="15.75" x14ac:dyDescent="0.2">
      <c r="A1444" s="67"/>
      <c r="B1444" s="76">
        <f>COUNTIF($F$6:$F1444,$F1444)</f>
        <v>0</v>
      </c>
      <c r="C1444" s="76" t="str">
        <f t="shared" si="201"/>
        <v>0</v>
      </c>
      <c r="D1444" s="76">
        <f>COUNTIF($H$6:$H1444,$H1444)</f>
        <v>0</v>
      </c>
      <c r="E1444" s="76" t="str">
        <f t="shared" si="202"/>
        <v>0</v>
      </c>
      <c r="F1444" s="2"/>
      <c r="G1444" s="22"/>
      <c r="H1444" s="2"/>
      <c r="I1444" s="3"/>
      <c r="J1444" s="2"/>
      <c r="K1444" s="2"/>
      <c r="L1444" s="4"/>
      <c r="M1444" s="4"/>
      <c r="N1444" s="4"/>
      <c r="O1444" s="2"/>
      <c r="P1444" s="2"/>
      <c r="Q1444" s="4"/>
      <c r="R1444" s="102"/>
      <c r="S1444" s="102"/>
      <c r="T1444" s="3"/>
      <c r="U1444" s="3"/>
      <c r="V1444" s="3"/>
      <c r="W1444" s="3"/>
      <c r="X1444" s="80" t="str">
        <f t="shared" si="206"/>
        <v/>
      </c>
      <c r="Y1444" s="80" t="str">
        <f t="shared" si="207"/>
        <v/>
      </c>
      <c r="Z1444" s="2"/>
      <c r="AA1444" s="77" t="str">
        <f t="shared" si="208"/>
        <v/>
      </c>
      <c r="AB1444" s="77" t="str">
        <f t="shared" si="203"/>
        <v/>
      </c>
      <c r="AC1444" s="77" t="str">
        <f>IFERROR(VLOOKUP(IF($P1444="","",MONTH($I1444)),List!$I:$J,2,0),"")</f>
        <v/>
      </c>
      <c r="AD1444" s="77" t="str">
        <f>IFERROR(VLOOKUP(F1444,List!$D:$E,2,0),"")</f>
        <v/>
      </c>
      <c r="AE1444" s="78">
        <f t="shared" si="204"/>
        <v>0</v>
      </c>
      <c r="AF1444" s="77" t="str">
        <f t="shared" si="209"/>
        <v/>
      </c>
      <c r="AG1444" s="77" t="str">
        <f t="shared" si="205"/>
        <v/>
      </c>
    </row>
    <row r="1445" spans="1:33" s="72" customFormat="1" ht="15.75" x14ac:dyDescent="0.2">
      <c r="A1445" s="67"/>
      <c r="B1445" s="76">
        <f>COUNTIF($F$6:$F1445,$F1445)</f>
        <v>0</v>
      </c>
      <c r="C1445" s="76" t="str">
        <f t="shared" si="201"/>
        <v>0</v>
      </c>
      <c r="D1445" s="76">
        <f>COUNTIF($H$6:$H1445,$H1445)</f>
        <v>0</v>
      </c>
      <c r="E1445" s="76" t="str">
        <f t="shared" si="202"/>
        <v>0</v>
      </c>
      <c r="F1445" s="2"/>
      <c r="G1445" s="22"/>
      <c r="H1445" s="2"/>
      <c r="I1445" s="3"/>
      <c r="J1445" s="2"/>
      <c r="K1445" s="2"/>
      <c r="L1445" s="4"/>
      <c r="M1445" s="4"/>
      <c r="N1445" s="4"/>
      <c r="O1445" s="2"/>
      <c r="P1445" s="2"/>
      <c r="Q1445" s="4"/>
      <c r="R1445" s="102"/>
      <c r="S1445" s="102"/>
      <c r="T1445" s="3"/>
      <c r="U1445" s="3"/>
      <c r="V1445" s="3"/>
      <c r="W1445" s="3"/>
      <c r="X1445" s="80" t="str">
        <f t="shared" si="206"/>
        <v/>
      </c>
      <c r="Y1445" s="80" t="str">
        <f t="shared" si="207"/>
        <v/>
      </c>
      <c r="Z1445" s="2"/>
      <c r="AA1445" s="77" t="str">
        <f t="shared" si="208"/>
        <v/>
      </c>
      <c r="AB1445" s="77" t="str">
        <f t="shared" si="203"/>
        <v/>
      </c>
      <c r="AC1445" s="77" t="str">
        <f>IFERROR(VLOOKUP(IF($P1445="","",MONTH($I1445)),List!$I:$J,2,0),"")</f>
        <v/>
      </c>
      <c r="AD1445" s="77" t="str">
        <f>IFERROR(VLOOKUP(F1445,List!$D:$E,2,0),"")</f>
        <v/>
      </c>
      <c r="AE1445" s="78">
        <f t="shared" si="204"/>
        <v>0</v>
      </c>
      <c r="AF1445" s="77" t="str">
        <f t="shared" si="209"/>
        <v/>
      </c>
      <c r="AG1445" s="77" t="str">
        <f t="shared" si="205"/>
        <v/>
      </c>
    </row>
    <row r="1446" spans="1:33" s="72" customFormat="1" ht="15.75" x14ac:dyDescent="0.2">
      <c r="A1446" s="67"/>
      <c r="B1446" s="76">
        <f>COUNTIF($F$6:$F1446,$F1446)</f>
        <v>0</v>
      </c>
      <c r="C1446" s="76" t="str">
        <f t="shared" ref="C1446:C1496" si="210">$B1446&amp;$F1446</f>
        <v>0</v>
      </c>
      <c r="D1446" s="76">
        <f>COUNTIF($H$6:$H1446,$H1446)</f>
        <v>0</v>
      </c>
      <c r="E1446" s="76" t="str">
        <f t="shared" ref="E1446:E1496" si="211">$D1446&amp;$H1446</f>
        <v>0</v>
      </c>
      <c r="F1446" s="2"/>
      <c r="G1446" s="22"/>
      <c r="H1446" s="2"/>
      <c r="I1446" s="3"/>
      <c r="J1446" s="2"/>
      <c r="K1446" s="2"/>
      <c r="L1446" s="4"/>
      <c r="M1446" s="4"/>
      <c r="N1446" s="4"/>
      <c r="O1446" s="2"/>
      <c r="P1446" s="2"/>
      <c r="Q1446" s="4"/>
      <c r="R1446" s="102"/>
      <c r="S1446" s="102"/>
      <c r="T1446" s="3"/>
      <c r="U1446" s="3"/>
      <c r="V1446" s="3"/>
      <c r="W1446" s="3"/>
      <c r="X1446" s="80" t="str">
        <f t="shared" si="206"/>
        <v/>
      </c>
      <c r="Y1446" s="80" t="str">
        <f t="shared" si="207"/>
        <v/>
      </c>
      <c r="Z1446" s="2"/>
      <c r="AA1446" s="77" t="str">
        <f t="shared" si="208"/>
        <v/>
      </c>
      <c r="AB1446" s="77" t="str">
        <f t="shared" ref="AB1446:AB1496" si="212">IF($P1446="","",YEAR($I1446))</f>
        <v/>
      </c>
      <c r="AC1446" s="77" t="str">
        <f>IFERROR(VLOOKUP(IF($P1446="","",MONTH($I1446)),List!$I:$J,2,0),"")</f>
        <v/>
      </c>
      <c r="AD1446" s="77" t="str">
        <f>IFERROR(VLOOKUP(F1446,List!$D:$E,2,0),"")</f>
        <v/>
      </c>
      <c r="AE1446" s="78">
        <f t="shared" si="204"/>
        <v>0</v>
      </c>
      <c r="AF1446" s="77" t="str">
        <f t="shared" si="209"/>
        <v/>
      </c>
      <c r="AG1446" s="77" t="str">
        <f t="shared" si="205"/>
        <v/>
      </c>
    </row>
    <row r="1447" spans="1:33" s="72" customFormat="1" ht="15.75" x14ac:dyDescent="0.2">
      <c r="A1447" s="67"/>
      <c r="B1447" s="76">
        <f>COUNTIF($F$6:$F1447,$F1447)</f>
        <v>0</v>
      </c>
      <c r="C1447" s="76" t="str">
        <f t="shared" si="210"/>
        <v>0</v>
      </c>
      <c r="D1447" s="76">
        <f>COUNTIF($H$6:$H1447,$H1447)</f>
        <v>0</v>
      </c>
      <c r="E1447" s="76" t="str">
        <f t="shared" si="211"/>
        <v>0</v>
      </c>
      <c r="F1447" s="2"/>
      <c r="G1447" s="22"/>
      <c r="H1447" s="2"/>
      <c r="I1447" s="3"/>
      <c r="J1447" s="2"/>
      <c r="K1447" s="2"/>
      <c r="L1447" s="4"/>
      <c r="M1447" s="4"/>
      <c r="N1447" s="4"/>
      <c r="O1447" s="2"/>
      <c r="P1447" s="2"/>
      <c r="Q1447" s="4"/>
      <c r="R1447" s="102"/>
      <c r="S1447" s="102"/>
      <c r="T1447" s="3"/>
      <c r="U1447" s="3"/>
      <c r="V1447" s="3"/>
      <c r="W1447" s="3"/>
      <c r="X1447" s="80" t="str">
        <f t="shared" si="206"/>
        <v/>
      </c>
      <c r="Y1447" s="80" t="str">
        <f t="shared" si="207"/>
        <v/>
      </c>
      <c r="Z1447" s="2"/>
      <c r="AA1447" s="77" t="str">
        <f t="shared" si="208"/>
        <v/>
      </c>
      <c r="AB1447" s="77" t="str">
        <f t="shared" si="212"/>
        <v/>
      </c>
      <c r="AC1447" s="77" t="str">
        <f>IFERROR(VLOOKUP(IF($P1447="","",MONTH($I1447)),List!$I:$J,2,0),"")</f>
        <v/>
      </c>
      <c r="AD1447" s="77" t="str">
        <f>IFERROR(VLOOKUP(F1447,List!$D:$E,2,0),"")</f>
        <v/>
      </c>
      <c r="AE1447" s="78">
        <f t="shared" si="204"/>
        <v>0</v>
      </c>
      <c r="AF1447" s="77" t="str">
        <f t="shared" si="209"/>
        <v/>
      </c>
      <c r="AG1447" s="77" t="str">
        <f t="shared" si="205"/>
        <v/>
      </c>
    </row>
    <row r="1448" spans="1:33" s="72" customFormat="1" ht="15.75" x14ac:dyDescent="0.2">
      <c r="A1448" s="67"/>
      <c r="B1448" s="76">
        <f>COUNTIF($F$6:$F1448,$F1448)</f>
        <v>0</v>
      </c>
      <c r="C1448" s="76" t="str">
        <f t="shared" si="210"/>
        <v>0</v>
      </c>
      <c r="D1448" s="76">
        <f>COUNTIF($H$6:$H1448,$H1448)</f>
        <v>0</v>
      </c>
      <c r="E1448" s="76" t="str">
        <f t="shared" si="211"/>
        <v>0</v>
      </c>
      <c r="F1448" s="2"/>
      <c r="G1448" s="22"/>
      <c r="H1448" s="2"/>
      <c r="I1448" s="3"/>
      <c r="J1448" s="2"/>
      <c r="K1448" s="2"/>
      <c r="L1448" s="4"/>
      <c r="M1448" s="4"/>
      <c r="N1448" s="4"/>
      <c r="O1448" s="2"/>
      <c r="P1448" s="2"/>
      <c r="Q1448" s="4"/>
      <c r="R1448" s="102"/>
      <c r="S1448" s="102"/>
      <c r="T1448" s="3"/>
      <c r="U1448" s="3"/>
      <c r="V1448" s="3"/>
      <c r="W1448" s="3"/>
      <c r="X1448" s="80" t="str">
        <f t="shared" si="206"/>
        <v/>
      </c>
      <c r="Y1448" s="80" t="str">
        <f t="shared" si="207"/>
        <v/>
      </c>
      <c r="Z1448" s="2"/>
      <c r="AA1448" s="77" t="str">
        <f t="shared" si="208"/>
        <v/>
      </c>
      <c r="AB1448" s="77" t="str">
        <f t="shared" si="212"/>
        <v/>
      </c>
      <c r="AC1448" s="77" t="str">
        <f>IFERROR(VLOOKUP(IF($P1448="","",MONTH($I1448)),List!$I:$J,2,0),"")</f>
        <v/>
      </c>
      <c r="AD1448" s="77" t="str">
        <f>IFERROR(VLOOKUP(F1448,List!$D:$E,2,0),"")</f>
        <v/>
      </c>
      <c r="AE1448" s="78">
        <f t="shared" si="204"/>
        <v>0</v>
      </c>
      <c r="AF1448" s="77" t="str">
        <f t="shared" si="209"/>
        <v/>
      </c>
      <c r="AG1448" s="77" t="str">
        <f t="shared" si="205"/>
        <v/>
      </c>
    </row>
    <row r="1449" spans="1:33" s="72" customFormat="1" ht="15.75" x14ac:dyDescent="0.2">
      <c r="A1449" s="67"/>
      <c r="B1449" s="76">
        <f>COUNTIF($F$6:$F1449,$F1449)</f>
        <v>0</v>
      </c>
      <c r="C1449" s="76" t="str">
        <f t="shared" si="210"/>
        <v>0</v>
      </c>
      <c r="D1449" s="76">
        <f>COUNTIF($H$6:$H1449,$H1449)</f>
        <v>0</v>
      </c>
      <c r="E1449" s="76" t="str">
        <f t="shared" si="211"/>
        <v>0</v>
      </c>
      <c r="F1449" s="2"/>
      <c r="G1449" s="22"/>
      <c r="H1449" s="2"/>
      <c r="I1449" s="3"/>
      <c r="J1449" s="2"/>
      <c r="K1449" s="2"/>
      <c r="L1449" s="4"/>
      <c r="M1449" s="4"/>
      <c r="N1449" s="4"/>
      <c r="O1449" s="2"/>
      <c r="P1449" s="2"/>
      <c r="Q1449" s="4"/>
      <c r="R1449" s="102"/>
      <c r="S1449" s="102"/>
      <c r="T1449" s="3"/>
      <c r="U1449" s="3"/>
      <c r="V1449" s="3"/>
      <c r="W1449" s="3"/>
      <c r="X1449" s="80" t="str">
        <f t="shared" si="206"/>
        <v/>
      </c>
      <c r="Y1449" s="80" t="str">
        <f t="shared" si="207"/>
        <v/>
      </c>
      <c r="Z1449" s="2"/>
      <c r="AA1449" s="77" t="str">
        <f t="shared" si="208"/>
        <v/>
      </c>
      <c r="AB1449" s="77" t="str">
        <f t="shared" si="212"/>
        <v/>
      </c>
      <c r="AC1449" s="77" t="str">
        <f>IFERROR(VLOOKUP(IF($P1449="","",MONTH($I1449)),List!$I:$J,2,0),"")</f>
        <v/>
      </c>
      <c r="AD1449" s="77" t="str">
        <f>IFERROR(VLOOKUP(F1449,List!$D:$E,2,0),"")</f>
        <v/>
      </c>
      <c r="AE1449" s="78">
        <f t="shared" si="204"/>
        <v>0</v>
      </c>
      <c r="AF1449" s="77" t="str">
        <f t="shared" si="209"/>
        <v/>
      </c>
      <c r="AG1449" s="77" t="str">
        <f t="shared" si="205"/>
        <v/>
      </c>
    </row>
    <row r="1450" spans="1:33" s="72" customFormat="1" ht="15.75" x14ac:dyDescent="0.2">
      <c r="A1450" s="67"/>
      <c r="B1450" s="76">
        <f>COUNTIF($F$6:$F1450,$F1450)</f>
        <v>0</v>
      </c>
      <c r="C1450" s="76" t="str">
        <f t="shared" si="210"/>
        <v>0</v>
      </c>
      <c r="D1450" s="76">
        <f>COUNTIF($H$6:$H1450,$H1450)</f>
        <v>0</v>
      </c>
      <c r="E1450" s="76" t="str">
        <f t="shared" si="211"/>
        <v>0</v>
      </c>
      <c r="F1450" s="2"/>
      <c r="G1450" s="22"/>
      <c r="H1450" s="2"/>
      <c r="I1450" s="3"/>
      <c r="J1450" s="2"/>
      <c r="K1450" s="2"/>
      <c r="L1450" s="4"/>
      <c r="M1450" s="4"/>
      <c r="N1450" s="4"/>
      <c r="O1450" s="2"/>
      <c r="P1450" s="2"/>
      <c r="Q1450" s="4"/>
      <c r="R1450" s="102"/>
      <c r="S1450" s="102"/>
      <c r="T1450" s="3"/>
      <c r="U1450" s="3"/>
      <c r="V1450" s="3"/>
      <c r="W1450" s="3"/>
      <c r="X1450" s="80" t="str">
        <f t="shared" si="206"/>
        <v/>
      </c>
      <c r="Y1450" s="80" t="str">
        <f t="shared" si="207"/>
        <v/>
      </c>
      <c r="Z1450" s="2"/>
      <c r="AA1450" s="77" t="str">
        <f t="shared" si="208"/>
        <v/>
      </c>
      <c r="AB1450" s="77" t="str">
        <f t="shared" si="212"/>
        <v/>
      </c>
      <c r="AC1450" s="77" t="str">
        <f>IFERROR(VLOOKUP(IF($P1450="","",MONTH($I1450)),List!$I:$J,2,0),"")</f>
        <v/>
      </c>
      <c r="AD1450" s="77" t="str">
        <f>IFERROR(VLOOKUP(F1450,List!$D:$E,2,0),"")</f>
        <v/>
      </c>
      <c r="AE1450" s="78">
        <f t="shared" si="204"/>
        <v>0</v>
      </c>
      <c r="AF1450" s="77" t="str">
        <f t="shared" si="209"/>
        <v/>
      </c>
      <c r="AG1450" s="77" t="str">
        <f t="shared" si="205"/>
        <v/>
      </c>
    </row>
    <row r="1451" spans="1:33" s="72" customFormat="1" ht="15.75" x14ac:dyDescent="0.2">
      <c r="A1451" s="67"/>
      <c r="B1451" s="76">
        <f>COUNTIF($F$6:$F1451,$F1451)</f>
        <v>0</v>
      </c>
      <c r="C1451" s="76" t="str">
        <f t="shared" si="210"/>
        <v>0</v>
      </c>
      <c r="D1451" s="76">
        <f>COUNTIF($H$6:$H1451,$H1451)</f>
        <v>0</v>
      </c>
      <c r="E1451" s="76" t="str">
        <f t="shared" si="211"/>
        <v>0</v>
      </c>
      <c r="F1451" s="2"/>
      <c r="G1451" s="22"/>
      <c r="H1451" s="2"/>
      <c r="I1451" s="3"/>
      <c r="J1451" s="2"/>
      <c r="K1451" s="2"/>
      <c r="L1451" s="4"/>
      <c r="M1451" s="4"/>
      <c r="N1451" s="4"/>
      <c r="O1451" s="2"/>
      <c r="P1451" s="2"/>
      <c r="Q1451" s="4"/>
      <c r="R1451" s="102"/>
      <c r="S1451" s="102"/>
      <c r="T1451" s="3"/>
      <c r="U1451" s="3"/>
      <c r="V1451" s="3"/>
      <c r="W1451" s="3"/>
      <c r="X1451" s="80" t="str">
        <f t="shared" si="206"/>
        <v/>
      </c>
      <c r="Y1451" s="80" t="str">
        <f t="shared" si="207"/>
        <v/>
      </c>
      <c r="Z1451" s="2"/>
      <c r="AA1451" s="77" t="str">
        <f t="shared" si="208"/>
        <v/>
      </c>
      <c r="AB1451" s="77" t="str">
        <f t="shared" si="212"/>
        <v/>
      </c>
      <c r="AC1451" s="77" t="str">
        <f>IFERROR(VLOOKUP(IF($P1451="","",MONTH($I1451)),List!$I:$J,2,0),"")</f>
        <v/>
      </c>
      <c r="AD1451" s="77" t="str">
        <f>IFERROR(VLOOKUP(F1451,List!$D:$E,2,0),"")</f>
        <v/>
      </c>
      <c r="AE1451" s="78">
        <f t="shared" si="204"/>
        <v>0</v>
      </c>
      <c r="AF1451" s="77" t="str">
        <f t="shared" si="209"/>
        <v/>
      </c>
      <c r="AG1451" s="77" t="str">
        <f t="shared" si="205"/>
        <v/>
      </c>
    </row>
    <row r="1452" spans="1:33" s="72" customFormat="1" ht="15.75" x14ac:dyDescent="0.2">
      <c r="A1452" s="67"/>
      <c r="B1452" s="76">
        <f>COUNTIF($F$6:$F1452,$F1452)</f>
        <v>0</v>
      </c>
      <c r="C1452" s="76" t="str">
        <f t="shared" si="210"/>
        <v>0</v>
      </c>
      <c r="D1452" s="76">
        <f>COUNTIF($H$6:$H1452,$H1452)</f>
        <v>0</v>
      </c>
      <c r="E1452" s="76" t="str">
        <f t="shared" si="211"/>
        <v>0</v>
      </c>
      <c r="F1452" s="2"/>
      <c r="G1452" s="22"/>
      <c r="H1452" s="2"/>
      <c r="I1452" s="3"/>
      <c r="J1452" s="2"/>
      <c r="K1452" s="2"/>
      <c r="L1452" s="4"/>
      <c r="M1452" s="4"/>
      <c r="N1452" s="4"/>
      <c r="O1452" s="2"/>
      <c r="P1452" s="2"/>
      <c r="Q1452" s="4"/>
      <c r="R1452" s="102"/>
      <c r="S1452" s="102"/>
      <c r="T1452" s="3"/>
      <c r="U1452" s="3"/>
      <c r="V1452" s="3"/>
      <c r="W1452" s="3"/>
      <c r="X1452" s="80" t="str">
        <f t="shared" si="206"/>
        <v/>
      </c>
      <c r="Y1452" s="80" t="str">
        <f t="shared" si="207"/>
        <v/>
      </c>
      <c r="Z1452" s="2"/>
      <c r="AA1452" s="77" t="str">
        <f t="shared" si="208"/>
        <v/>
      </c>
      <c r="AB1452" s="77" t="str">
        <f t="shared" si="212"/>
        <v/>
      </c>
      <c r="AC1452" s="77" t="str">
        <f>IFERROR(VLOOKUP(IF($P1452="","",MONTH($I1452)),List!$I:$J,2,0),"")</f>
        <v/>
      </c>
      <c r="AD1452" s="77" t="str">
        <f>IFERROR(VLOOKUP(F1452,List!$D:$E,2,0),"")</f>
        <v/>
      </c>
      <c r="AE1452" s="78">
        <f t="shared" si="204"/>
        <v>0</v>
      </c>
      <c r="AF1452" s="77" t="str">
        <f t="shared" si="209"/>
        <v/>
      </c>
      <c r="AG1452" s="77" t="str">
        <f t="shared" si="205"/>
        <v/>
      </c>
    </row>
    <row r="1453" spans="1:33" s="72" customFormat="1" ht="15.75" x14ac:dyDescent="0.2">
      <c r="A1453" s="67"/>
      <c r="B1453" s="76">
        <f>COUNTIF($F$6:$F1453,$F1453)</f>
        <v>0</v>
      </c>
      <c r="C1453" s="76" t="str">
        <f t="shared" si="210"/>
        <v>0</v>
      </c>
      <c r="D1453" s="76">
        <f>COUNTIF($H$6:$H1453,$H1453)</f>
        <v>0</v>
      </c>
      <c r="E1453" s="76" t="str">
        <f t="shared" si="211"/>
        <v>0</v>
      </c>
      <c r="F1453" s="2"/>
      <c r="G1453" s="22"/>
      <c r="H1453" s="2"/>
      <c r="I1453" s="3"/>
      <c r="J1453" s="2"/>
      <c r="K1453" s="2"/>
      <c r="L1453" s="4"/>
      <c r="M1453" s="4"/>
      <c r="N1453" s="4"/>
      <c r="O1453" s="2"/>
      <c r="P1453" s="2"/>
      <c r="Q1453" s="4"/>
      <c r="R1453" s="102"/>
      <c r="S1453" s="102"/>
      <c r="T1453" s="3"/>
      <c r="U1453" s="3"/>
      <c r="V1453" s="3"/>
      <c r="W1453" s="3"/>
      <c r="X1453" s="80" t="str">
        <f t="shared" si="206"/>
        <v/>
      </c>
      <c r="Y1453" s="80" t="str">
        <f t="shared" si="207"/>
        <v/>
      </c>
      <c r="Z1453" s="2"/>
      <c r="AA1453" s="77" t="str">
        <f t="shared" si="208"/>
        <v/>
      </c>
      <c r="AB1453" s="77" t="str">
        <f t="shared" si="212"/>
        <v/>
      </c>
      <c r="AC1453" s="77" t="str">
        <f>IFERROR(VLOOKUP(IF($P1453="","",MONTH($I1453)),List!$I:$J,2,0),"")</f>
        <v/>
      </c>
      <c r="AD1453" s="77" t="str">
        <f>IFERROR(VLOOKUP(F1453,List!$D:$E,2,0),"")</f>
        <v/>
      </c>
      <c r="AE1453" s="78">
        <f t="shared" si="204"/>
        <v>0</v>
      </c>
      <c r="AF1453" s="77" t="str">
        <f t="shared" si="209"/>
        <v/>
      </c>
      <c r="AG1453" s="77" t="str">
        <f t="shared" si="205"/>
        <v/>
      </c>
    </row>
    <row r="1454" spans="1:33" s="72" customFormat="1" ht="15.75" x14ac:dyDescent="0.2">
      <c r="A1454" s="67"/>
      <c r="B1454" s="76">
        <f>COUNTIF($F$6:$F1454,$F1454)</f>
        <v>0</v>
      </c>
      <c r="C1454" s="76" t="str">
        <f t="shared" si="210"/>
        <v>0</v>
      </c>
      <c r="D1454" s="76">
        <f>COUNTIF($H$6:$H1454,$H1454)</f>
        <v>0</v>
      </c>
      <c r="E1454" s="76" t="str">
        <f t="shared" si="211"/>
        <v>0</v>
      </c>
      <c r="F1454" s="2"/>
      <c r="G1454" s="22"/>
      <c r="H1454" s="2"/>
      <c r="I1454" s="3"/>
      <c r="J1454" s="2"/>
      <c r="K1454" s="2"/>
      <c r="L1454" s="4"/>
      <c r="M1454" s="4"/>
      <c r="N1454" s="4"/>
      <c r="O1454" s="2"/>
      <c r="P1454" s="2"/>
      <c r="Q1454" s="4"/>
      <c r="R1454" s="102"/>
      <c r="S1454" s="102"/>
      <c r="T1454" s="3"/>
      <c r="U1454" s="3"/>
      <c r="V1454" s="3"/>
      <c r="W1454" s="3"/>
      <c r="X1454" s="80" t="str">
        <f t="shared" si="206"/>
        <v/>
      </c>
      <c r="Y1454" s="80" t="str">
        <f t="shared" si="207"/>
        <v/>
      </c>
      <c r="Z1454" s="2"/>
      <c r="AA1454" s="77" t="str">
        <f t="shared" si="208"/>
        <v/>
      </c>
      <c r="AB1454" s="77" t="str">
        <f t="shared" si="212"/>
        <v/>
      </c>
      <c r="AC1454" s="77" t="str">
        <f>IFERROR(VLOOKUP(IF($P1454="","",MONTH($I1454)),List!$I:$J,2,0),"")</f>
        <v/>
      </c>
      <c r="AD1454" s="77" t="str">
        <f>IFERROR(VLOOKUP(F1454,List!$D:$E,2,0),"")</f>
        <v/>
      </c>
      <c r="AE1454" s="78">
        <f t="shared" si="204"/>
        <v>0</v>
      </c>
      <c r="AF1454" s="77" t="str">
        <f t="shared" si="209"/>
        <v/>
      </c>
      <c r="AG1454" s="77" t="str">
        <f t="shared" si="205"/>
        <v/>
      </c>
    </row>
    <row r="1455" spans="1:33" s="72" customFormat="1" ht="15.75" x14ac:dyDescent="0.2">
      <c r="A1455" s="67"/>
      <c r="B1455" s="76">
        <f>COUNTIF($F$6:$F1455,$F1455)</f>
        <v>0</v>
      </c>
      <c r="C1455" s="76" t="str">
        <f t="shared" si="210"/>
        <v>0</v>
      </c>
      <c r="D1455" s="76">
        <f>COUNTIF($H$6:$H1455,$H1455)</f>
        <v>0</v>
      </c>
      <c r="E1455" s="76" t="str">
        <f t="shared" si="211"/>
        <v>0</v>
      </c>
      <c r="F1455" s="2"/>
      <c r="G1455" s="22"/>
      <c r="H1455" s="2"/>
      <c r="I1455" s="3"/>
      <c r="J1455" s="2"/>
      <c r="K1455" s="2"/>
      <c r="L1455" s="4"/>
      <c r="M1455" s="4"/>
      <c r="N1455" s="4"/>
      <c r="O1455" s="2"/>
      <c r="P1455" s="2"/>
      <c r="Q1455" s="4"/>
      <c r="R1455" s="102"/>
      <c r="S1455" s="102"/>
      <c r="T1455" s="3"/>
      <c r="U1455" s="3"/>
      <c r="V1455" s="3"/>
      <c r="W1455" s="3"/>
      <c r="X1455" s="80" t="str">
        <f t="shared" si="206"/>
        <v/>
      </c>
      <c r="Y1455" s="80" t="str">
        <f t="shared" si="207"/>
        <v/>
      </c>
      <c r="Z1455" s="2"/>
      <c r="AA1455" s="77" t="str">
        <f t="shared" si="208"/>
        <v/>
      </c>
      <c r="AB1455" s="77" t="str">
        <f t="shared" si="212"/>
        <v/>
      </c>
      <c r="AC1455" s="77" t="str">
        <f>IFERROR(VLOOKUP(IF($P1455="","",MONTH($I1455)),List!$I:$J,2,0),"")</f>
        <v/>
      </c>
      <c r="AD1455" s="77" t="str">
        <f>IFERROR(VLOOKUP(F1455,List!$D:$E,2,0),"")</f>
        <v/>
      </c>
      <c r="AE1455" s="78">
        <f t="shared" si="204"/>
        <v>0</v>
      </c>
      <c r="AF1455" s="77" t="str">
        <f t="shared" si="209"/>
        <v/>
      </c>
      <c r="AG1455" s="77" t="str">
        <f t="shared" si="205"/>
        <v/>
      </c>
    </row>
    <row r="1456" spans="1:33" s="72" customFormat="1" ht="15.75" x14ac:dyDescent="0.2">
      <c r="A1456" s="67"/>
      <c r="B1456" s="76">
        <f>COUNTIF($F$6:$F1456,$F1456)</f>
        <v>0</v>
      </c>
      <c r="C1456" s="76" t="str">
        <f t="shared" si="210"/>
        <v>0</v>
      </c>
      <c r="D1456" s="76">
        <f>COUNTIF($H$6:$H1456,$H1456)</f>
        <v>0</v>
      </c>
      <c r="E1456" s="76" t="str">
        <f t="shared" si="211"/>
        <v>0</v>
      </c>
      <c r="F1456" s="2"/>
      <c r="G1456" s="22"/>
      <c r="H1456" s="2"/>
      <c r="I1456" s="3"/>
      <c r="J1456" s="2"/>
      <c r="K1456" s="2"/>
      <c r="L1456" s="4"/>
      <c r="M1456" s="4"/>
      <c r="N1456" s="4"/>
      <c r="O1456" s="2"/>
      <c r="P1456" s="2"/>
      <c r="Q1456" s="4"/>
      <c r="R1456" s="102"/>
      <c r="S1456" s="102"/>
      <c r="T1456" s="3"/>
      <c r="U1456" s="3"/>
      <c r="V1456" s="3"/>
      <c r="W1456" s="3"/>
      <c r="X1456" s="80" t="str">
        <f t="shared" si="206"/>
        <v/>
      </c>
      <c r="Y1456" s="80" t="str">
        <f t="shared" si="207"/>
        <v/>
      </c>
      <c r="Z1456" s="2"/>
      <c r="AA1456" s="77" t="str">
        <f t="shared" si="208"/>
        <v/>
      </c>
      <c r="AB1456" s="77" t="str">
        <f t="shared" si="212"/>
        <v/>
      </c>
      <c r="AC1456" s="77" t="str">
        <f>IFERROR(VLOOKUP(IF($P1456="","",MONTH($I1456)),List!$I:$J,2,0),"")</f>
        <v/>
      </c>
      <c r="AD1456" s="77" t="str">
        <f>IFERROR(VLOOKUP(F1456,List!$D:$E,2,0),"")</f>
        <v/>
      </c>
      <c r="AE1456" s="78">
        <f t="shared" si="204"/>
        <v>0</v>
      </c>
      <c r="AF1456" s="77" t="str">
        <f t="shared" si="209"/>
        <v/>
      </c>
      <c r="AG1456" s="77" t="str">
        <f t="shared" si="205"/>
        <v/>
      </c>
    </row>
    <row r="1457" spans="1:33" s="72" customFormat="1" ht="15.75" x14ac:dyDescent="0.2">
      <c r="A1457" s="67"/>
      <c r="B1457" s="76">
        <f>COUNTIF($F$6:$F1457,$F1457)</f>
        <v>0</v>
      </c>
      <c r="C1457" s="76" t="str">
        <f t="shared" si="210"/>
        <v>0</v>
      </c>
      <c r="D1457" s="76">
        <f>COUNTIF($H$6:$H1457,$H1457)</f>
        <v>0</v>
      </c>
      <c r="E1457" s="76" t="str">
        <f t="shared" si="211"/>
        <v>0</v>
      </c>
      <c r="F1457" s="2"/>
      <c r="G1457" s="22"/>
      <c r="H1457" s="2"/>
      <c r="I1457" s="3"/>
      <c r="J1457" s="2"/>
      <c r="K1457" s="2"/>
      <c r="L1457" s="4"/>
      <c r="M1457" s="4"/>
      <c r="N1457" s="4"/>
      <c r="O1457" s="2"/>
      <c r="P1457" s="2"/>
      <c r="Q1457" s="4"/>
      <c r="R1457" s="102"/>
      <c r="S1457" s="102"/>
      <c r="T1457" s="3"/>
      <c r="U1457" s="3"/>
      <c r="V1457" s="3"/>
      <c r="W1457" s="3"/>
      <c r="X1457" s="80" t="str">
        <f t="shared" si="206"/>
        <v/>
      </c>
      <c r="Y1457" s="80" t="str">
        <f t="shared" si="207"/>
        <v/>
      </c>
      <c r="Z1457" s="2"/>
      <c r="AA1457" s="77" t="str">
        <f t="shared" si="208"/>
        <v/>
      </c>
      <c r="AB1457" s="77" t="str">
        <f t="shared" si="212"/>
        <v/>
      </c>
      <c r="AC1457" s="77" t="str">
        <f>IFERROR(VLOOKUP(IF($P1457="","",MONTH($I1457)),List!$I:$J,2,0),"")</f>
        <v/>
      </c>
      <c r="AD1457" s="77" t="str">
        <f>IFERROR(VLOOKUP(F1457,List!$D:$E,2,0),"")</f>
        <v/>
      </c>
      <c r="AE1457" s="78">
        <f t="shared" si="204"/>
        <v>0</v>
      </c>
      <c r="AF1457" s="77" t="str">
        <f t="shared" si="209"/>
        <v/>
      </c>
      <c r="AG1457" s="77" t="str">
        <f t="shared" si="205"/>
        <v/>
      </c>
    </row>
    <row r="1458" spans="1:33" s="72" customFormat="1" ht="15.75" x14ac:dyDescent="0.2">
      <c r="A1458" s="67"/>
      <c r="B1458" s="76">
        <f>COUNTIF($F$6:$F1458,$F1458)</f>
        <v>0</v>
      </c>
      <c r="C1458" s="76" t="str">
        <f t="shared" si="210"/>
        <v>0</v>
      </c>
      <c r="D1458" s="76">
        <f>COUNTIF($H$6:$H1458,$H1458)</f>
        <v>0</v>
      </c>
      <c r="E1458" s="76" t="str">
        <f t="shared" si="211"/>
        <v>0</v>
      </c>
      <c r="F1458" s="2"/>
      <c r="G1458" s="22"/>
      <c r="H1458" s="2"/>
      <c r="I1458" s="3"/>
      <c r="J1458" s="2"/>
      <c r="K1458" s="2"/>
      <c r="L1458" s="4"/>
      <c r="M1458" s="4"/>
      <c r="N1458" s="4"/>
      <c r="O1458" s="2"/>
      <c r="P1458" s="2"/>
      <c r="Q1458" s="4"/>
      <c r="R1458" s="102"/>
      <c r="S1458" s="102"/>
      <c r="T1458" s="3"/>
      <c r="U1458" s="3"/>
      <c r="V1458" s="3"/>
      <c r="W1458" s="3"/>
      <c r="X1458" s="80" t="str">
        <f t="shared" si="206"/>
        <v/>
      </c>
      <c r="Y1458" s="80" t="str">
        <f t="shared" si="207"/>
        <v/>
      </c>
      <c r="Z1458" s="2"/>
      <c r="AA1458" s="77" t="str">
        <f t="shared" si="208"/>
        <v/>
      </c>
      <c r="AB1458" s="77" t="str">
        <f t="shared" si="212"/>
        <v/>
      </c>
      <c r="AC1458" s="77" t="str">
        <f>IFERROR(VLOOKUP(IF($P1458="","",MONTH($I1458)),List!$I:$J,2,0),"")</f>
        <v/>
      </c>
      <c r="AD1458" s="77" t="str">
        <f>IFERROR(VLOOKUP(F1458,List!$D:$E,2,0),"")</f>
        <v/>
      </c>
      <c r="AE1458" s="78">
        <f t="shared" si="204"/>
        <v>0</v>
      </c>
      <c r="AF1458" s="77" t="str">
        <f t="shared" si="209"/>
        <v/>
      </c>
      <c r="AG1458" s="77" t="str">
        <f t="shared" si="205"/>
        <v/>
      </c>
    </row>
    <row r="1459" spans="1:33" s="72" customFormat="1" ht="15.75" x14ac:dyDescent="0.2">
      <c r="A1459" s="67"/>
      <c r="B1459" s="76">
        <f>COUNTIF($F$6:$F1459,$F1459)</f>
        <v>0</v>
      </c>
      <c r="C1459" s="76" t="str">
        <f t="shared" si="210"/>
        <v>0</v>
      </c>
      <c r="D1459" s="76">
        <f>COUNTIF($H$6:$H1459,$H1459)</f>
        <v>0</v>
      </c>
      <c r="E1459" s="76" t="str">
        <f t="shared" si="211"/>
        <v>0</v>
      </c>
      <c r="F1459" s="2"/>
      <c r="G1459" s="22"/>
      <c r="H1459" s="2"/>
      <c r="I1459" s="3"/>
      <c r="J1459" s="2"/>
      <c r="K1459" s="2"/>
      <c r="L1459" s="4"/>
      <c r="M1459" s="4"/>
      <c r="N1459" s="4"/>
      <c r="O1459" s="2"/>
      <c r="P1459" s="2"/>
      <c r="Q1459" s="4"/>
      <c r="R1459" s="102"/>
      <c r="S1459" s="102"/>
      <c r="T1459" s="3"/>
      <c r="U1459" s="3"/>
      <c r="V1459" s="3"/>
      <c r="W1459" s="3"/>
      <c r="X1459" s="80" t="str">
        <f t="shared" si="206"/>
        <v/>
      </c>
      <c r="Y1459" s="80" t="str">
        <f t="shared" si="207"/>
        <v/>
      </c>
      <c r="Z1459" s="2"/>
      <c r="AA1459" s="77" t="str">
        <f t="shared" si="208"/>
        <v/>
      </c>
      <c r="AB1459" s="77" t="str">
        <f t="shared" si="212"/>
        <v/>
      </c>
      <c r="AC1459" s="77" t="str">
        <f>IFERROR(VLOOKUP(IF($P1459="","",MONTH($I1459)),List!$I:$J,2,0),"")</f>
        <v/>
      </c>
      <c r="AD1459" s="77" t="str">
        <f>IFERROR(VLOOKUP(F1459,List!$D:$E,2,0),"")</f>
        <v/>
      </c>
      <c r="AE1459" s="78">
        <f t="shared" si="204"/>
        <v>0</v>
      </c>
      <c r="AF1459" s="77" t="str">
        <f t="shared" si="209"/>
        <v/>
      </c>
      <c r="AG1459" s="77" t="str">
        <f t="shared" si="205"/>
        <v/>
      </c>
    </row>
    <row r="1460" spans="1:33" s="72" customFormat="1" ht="15.75" x14ac:dyDescent="0.2">
      <c r="A1460" s="67"/>
      <c r="B1460" s="76">
        <f>COUNTIF($F$6:$F1460,$F1460)</f>
        <v>0</v>
      </c>
      <c r="C1460" s="76" t="str">
        <f t="shared" si="210"/>
        <v>0</v>
      </c>
      <c r="D1460" s="76">
        <f>COUNTIF($H$6:$H1460,$H1460)</f>
        <v>0</v>
      </c>
      <c r="E1460" s="76" t="str">
        <f t="shared" si="211"/>
        <v>0</v>
      </c>
      <c r="F1460" s="2"/>
      <c r="G1460" s="22"/>
      <c r="H1460" s="2"/>
      <c r="I1460" s="3"/>
      <c r="J1460" s="2"/>
      <c r="K1460" s="2"/>
      <c r="L1460" s="4"/>
      <c r="M1460" s="4"/>
      <c r="N1460" s="4"/>
      <c r="O1460" s="2"/>
      <c r="P1460" s="2"/>
      <c r="Q1460" s="4"/>
      <c r="R1460" s="102"/>
      <c r="S1460" s="102"/>
      <c r="T1460" s="3"/>
      <c r="U1460" s="3"/>
      <c r="V1460" s="3"/>
      <c r="W1460" s="3"/>
      <c r="X1460" s="80" t="str">
        <f t="shared" si="206"/>
        <v/>
      </c>
      <c r="Y1460" s="80" t="str">
        <f t="shared" si="207"/>
        <v/>
      </c>
      <c r="Z1460" s="2"/>
      <c r="AA1460" s="77" t="str">
        <f t="shared" si="208"/>
        <v/>
      </c>
      <c r="AB1460" s="77" t="str">
        <f t="shared" si="212"/>
        <v/>
      </c>
      <c r="AC1460" s="77" t="str">
        <f>IFERROR(VLOOKUP(IF($P1460="","",MONTH($I1460)),List!$I:$J,2,0),"")</f>
        <v/>
      </c>
      <c r="AD1460" s="77" t="str">
        <f>IFERROR(VLOOKUP(F1460,List!$D:$E,2,0),"")</f>
        <v/>
      </c>
      <c r="AE1460" s="78">
        <f t="shared" si="204"/>
        <v>0</v>
      </c>
      <c r="AF1460" s="77" t="str">
        <f t="shared" si="209"/>
        <v/>
      </c>
      <c r="AG1460" s="77" t="str">
        <f t="shared" si="205"/>
        <v/>
      </c>
    </row>
    <row r="1461" spans="1:33" s="72" customFormat="1" ht="15.75" x14ac:dyDescent="0.2">
      <c r="A1461" s="67"/>
      <c r="B1461" s="76">
        <f>COUNTIF($F$6:$F1461,$F1461)</f>
        <v>0</v>
      </c>
      <c r="C1461" s="76" t="str">
        <f t="shared" si="210"/>
        <v>0</v>
      </c>
      <c r="D1461" s="76">
        <f>COUNTIF($H$6:$H1461,$H1461)</f>
        <v>0</v>
      </c>
      <c r="E1461" s="76" t="str">
        <f t="shared" si="211"/>
        <v>0</v>
      </c>
      <c r="F1461" s="2"/>
      <c r="G1461" s="22"/>
      <c r="H1461" s="2"/>
      <c r="I1461" s="3"/>
      <c r="J1461" s="2"/>
      <c r="K1461" s="2"/>
      <c r="L1461" s="4"/>
      <c r="M1461" s="4"/>
      <c r="N1461" s="4"/>
      <c r="O1461" s="2"/>
      <c r="P1461" s="2"/>
      <c r="Q1461" s="4"/>
      <c r="R1461" s="102"/>
      <c r="S1461" s="102"/>
      <c r="T1461" s="3"/>
      <c r="U1461" s="3"/>
      <c r="V1461" s="3"/>
      <c r="W1461" s="3"/>
      <c r="X1461" s="80" t="str">
        <f t="shared" si="206"/>
        <v/>
      </c>
      <c r="Y1461" s="80" t="str">
        <f t="shared" si="207"/>
        <v/>
      </c>
      <c r="Z1461" s="2"/>
      <c r="AA1461" s="77" t="str">
        <f t="shared" si="208"/>
        <v/>
      </c>
      <c r="AB1461" s="77" t="str">
        <f t="shared" si="212"/>
        <v/>
      </c>
      <c r="AC1461" s="77" t="str">
        <f>IFERROR(VLOOKUP(IF($P1461="","",MONTH($I1461)),List!$I:$J,2,0),"")</f>
        <v/>
      </c>
      <c r="AD1461" s="77" t="str">
        <f>IFERROR(VLOOKUP(F1461,List!$D:$E,2,0),"")</f>
        <v/>
      </c>
      <c r="AE1461" s="78">
        <f t="shared" si="204"/>
        <v>0</v>
      </c>
      <c r="AF1461" s="77" t="str">
        <f t="shared" si="209"/>
        <v/>
      </c>
      <c r="AG1461" s="77" t="str">
        <f t="shared" si="205"/>
        <v/>
      </c>
    </row>
    <row r="1462" spans="1:33" s="72" customFormat="1" ht="15.75" x14ac:dyDescent="0.2">
      <c r="A1462" s="67"/>
      <c r="B1462" s="76">
        <f>COUNTIF($F$6:$F1462,$F1462)</f>
        <v>0</v>
      </c>
      <c r="C1462" s="76" t="str">
        <f t="shared" si="210"/>
        <v>0</v>
      </c>
      <c r="D1462" s="76">
        <f>COUNTIF($H$6:$H1462,$H1462)</f>
        <v>0</v>
      </c>
      <c r="E1462" s="76" t="str">
        <f t="shared" si="211"/>
        <v>0</v>
      </c>
      <c r="F1462" s="2"/>
      <c r="G1462" s="22"/>
      <c r="H1462" s="2"/>
      <c r="I1462" s="3"/>
      <c r="J1462" s="2"/>
      <c r="K1462" s="2"/>
      <c r="L1462" s="4"/>
      <c r="M1462" s="4"/>
      <c r="N1462" s="4"/>
      <c r="O1462" s="2"/>
      <c r="P1462" s="2"/>
      <c r="Q1462" s="4"/>
      <c r="R1462" s="102"/>
      <c r="S1462" s="102"/>
      <c r="T1462" s="3"/>
      <c r="U1462" s="3"/>
      <c r="V1462" s="3"/>
      <c r="W1462" s="3"/>
      <c r="X1462" s="80" t="str">
        <f t="shared" si="206"/>
        <v/>
      </c>
      <c r="Y1462" s="80" t="str">
        <f t="shared" si="207"/>
        <v/>
      </c>
      <c r="Z1462" s="2"/>
      <c r="AA1462" s="77" t="str">
        <f t="shared" si="208"/>
        <v/>
      </c>
      <c r="AB1462" s="77" t="str">
        <f t="shared" si="212"/>
        <v/>
      </c>
      <c r="AC1462" s="77" t="str">
        <f>IFERROR(VLOOKUP(IF($P1462="","",MONTH($I1462)),List!$I:$J,2,0),"")</f>
        <v/>
      </c>
      <c r="AD1462" s="77" t="str">
        <f>IFERROR(VLOOKUP(F1462,List!$D:$E,2,0),"")</f>
        <v/>
      </c>
      <c r="AE1462" s="78">
        <f t="shared" si="204"/>
        <v>0</v>
      </c>
      <c r="AF1462" s="77" t="str">
        <f t="shared" si="209"/>
        <v/>
      </c>
      <c r="AG1462" s="77" t="str">
        <f t="shared" si="205"/>
        <v/>
      </c>
    </row>
    <row r="1463" spans="1:33" s="72" customFormat="1" ht="15.75" x14ac:dyDescent="0.2">
      <c r="A1463" s="67"/>
      <c r="B1463" s="76">
        <f>COUNTIF($F$6:$F1463,$F1463)</f>
        <v>0</v>
      </c>
      <c r="C1463" s="76" t="str">
        <f t="shared" si="210"/>
        <v>0</v>
      </c>
      <c r="D1463" s="76">
        <f>COUNTIF($H$6:$H1463,$H1463)</f>
        <v>0</v>
      </c>
      <c r="E1463" s="76" t="str">
        <f t="shared" si="211"/>
        <v>0</v>
      </c>
      <c r="F1463" s="2"/>
      <c r="G1463" s="22"/>
      <c r="H1463" s="2"/>
      <c r="I1463" s="3"/>
      <c r="J1463" s="2"/>
      <c r="K1463" s="2"/>
      <c r="L1463" s="4"/>
      <c r="M1463" s="4"/>
      <c r="N1463" s="4"/>
      <c r="O1463" s="2"/>
      <c r="P1463" s="2"/>
      <c r="Q1463" s="4"/>
      <c r="R1463" s="102"/>
      <c r="S1463" s="102"/>
      <c r="T1463" s="3"/>
      <c r="U1463" s="3"/>
      <c r="V1463" s="3"/>
      <c r="W1463" s="3"/>
      <c r="X1463" s="80" t="str">
        <f t="shared" si="206"/>
        <v/>
      </c>
      <c r="Y1463" s="80" t="str">
        <f t="shared" si="207"/>
        <v/>
      </c>
      <c r="Z1463" s="2"/>
      <c r="AA1463" s="77" t="str">
        <f t="shared" si="208"/>
        <v/>
      </c>
      <c r="AB1463" s="77" t="str">
        <f t="shared" si="212"/>
        <v/>
      </c>
      <c r="AC1463" s="77" t="str">
        <f>IFERROR(VLOOKUP(IF($P1463="","",MONTH($I1463)),List!$I:$J,2,0),"")</f>
        <v/>
      </c>
      <c r="AD1463" s="77" t="str">
        <f>IFERROR(VLOOKUP(F1463,List!$D:$E,2,0),"")</f>
        <v/>
      </c>
      <c r="AE1463" s="78">
        <f t="shared" si="204"/>
        <v>0</v>
      </c>
      <c r="AF1463" s="77" t="str">
        <f t="shared" si="209"/>
        <v/>
      </c>
      <c r="AG1463" s="77" t="str">
        <f t="shared" si="205"/>
        <v/>
      </c>
    </row>
    <row r="1464" spans="1:33" s="72" customFormat="1" ht="15.75" x14ac:dyDescent="0.2">
      <c r="A1464" s="67"/>
      <c r="B1464" s="76">
        <f>COUNTIF($F$6:$F1464,$F1464)</f>
        <v>0</v>
      </c>
      <c r="C1464" s="76" t="str">
        <f t="shared" si="210"/>
        <v>0</v>
      </c>
      <c r="D1464" s="76">
        <f>COUNTIF($H$6:$H1464,$H1464)</f>
        <v>0</v>
      </c>
      <c r="E1464" s="76" t="str">
        <f t="shared" si="211"/>
        <v>0</v>
      </c>
      <c r="F1464" s="2"/>
      <c r="G1464" s="22"/>
      <c r="H1464" s="2"/>
      <c r="I1464" s="3"/>
      <c r="J1464" s="2"/>
      <c r="K1464" s="2"/>
      <c r="L1464" s="4"/>
      <c r="M1464" s="4"/>
      <c r="N1464" s="4"/>
      <c r="O1464" s="2"/>
      <c r="P1464" s="2"/>
      <c r="Q1464" s="4"/>
      <c r="R1464" s="102"/>
      <c r="S1464" s="102"/>
      <c r="T1464" s="3"/>
      <c r="U1464" s="3"/>
      <c r="V1464" s="3"/>
      <c r="W1464" s="3"/>
      <c r="X1464" s="80" t="str">
        <f t="shared" si="206"/>
        <v/>
      </c>
      <c r="Y1464" s="80" t="str">
        <f t="shared" si="207"/>
        <v/>
      </c>
      <c r="Z1464" s="2"/>
      <c r="AA1464" s="77" t="str">
        <f t="shared" si="208"/>
        <v/>
      </c>
      <c r="AB1464" s="77" t="str">
        <f t="shared" si="212"/>
        <v/>
      </c>
      <c r="AC1464" s="77" t="str">
        <f>IFERROR(VLOOKUP(IF($P1464="","",MONTH($I1464)),List!$I:$J,2,0),"")</f>
        <v/>
      </c>
      <c r="AD1464" s="77" t="str">
        <f>IFERROR(VLOOKUP(F1464,List!$D:$E,2,0),"")</f>
        <v/>
      </c>
      <c r="AE1464" s="78">
        <f t="shared" si="204"/>
        <v>0</v>
      </c>
      <c r="AF1464" s="77" t="str">
        <f t="shared" si="209"/>
        <v/>
      </c>
      <c r="AG1464" s="77" t="str">
        <f t="shared" si="205"/>
        <v/>
      </c>
    </row>
    <row r="1465" spans="1:33" s="72" customFormat="1" ht="15.75" x14ac:dyDescent="0.2">
      <c r="A1465" s="67"/>
      <c r="B1465" s="76">
        <f>COUNTIF($F$6:$F1465,$F1465)</f>
        <v>0</v>
      </c>
      <c r="C1465" s="76" t="str">
        <f t="shared" si="210"/>
        <v>0</v>
      </c>
      <c r="D1465" s="76">
        <f>COUNTIF($H$6:$H1465,$H1465)</f>
        <v>0</v>
      </c>
      <c r="E1465" s="76" t="str">
        <f t="shared" si="211"/>
        <v>0</v>
      </c>
      <c r="F1465" s="2"/>
      <c r="G1465" s="22"/>
      <c r="H1465" s="2"/>
      <c r="I1465" s="3"/>
      <c r="J1465" s="2"/>
      <c r="K1465" s="2"/>
      <c r="L1465" s="4"/>
      <c r="M1465" s="4"/>
      <c r="N1465" s="4"/>
      <c r="O1465" s="2"/>
      <c r="P1465" s="2"/>
      <c r="Q1465" s="4"/>
      <c r="R1465" s="102"/>
      <c r="S1465" s="102"/>
      <c r="T1465" s="3"/>
      <c r="U1465" s="3"/>
      <c r="V1465" s="3"/>
      <c r="W1465" s="3"/>
      <c r="X1465" s="80" t="str">
        <f t="shared" si="206"/>
        <v/>
      </c>
      <c r="Y1465" s="80" t="str">
        <f t="shared" si="207"/>
        <v/>
      </c>
      <c r="Z1465" s="2"/>
      <c r="AA1465" s="77" t="str">
        <f t="shared" si="208"/>
        <v/>
      </c>
      <c r="AB1465" s="77" t="str">
        <f t="shared" si="212"/>
        <v/>
      </c>
      <c r="AC1465" s="77" t="str">
        <f>IFERROR(VLOOKUP(IF($P1465="","",MONTH($I1465)),List!$I:$J,2,0),"")</f>
        <v/>
      </c>
      <c r="AD1465" s="77" t="str">
        <f>IFERROR(VLOOKUP(F1465,List!$D:$E,2,0),"")</f>
        <v/>
      </c>
      <c r="AE1465" s="78">
        <f t="shared" si="204"/>
        <v>0</v>
      </c>
      <c r="AF1465" s="77" t="str">
        <f t="shared" si="209"/>
        <v/>
      </c>
      <c r="AG1465" s="77" t="str">
        <f t="shared" si="205"/>
        <v/>
      </c>
    </row>
    <row r="1466" spans="1:33" s="72" customFormat="1" ht="15.75" x14ac:dyDescent="0.2">
      <c r="A1466" s="67"/>
      <c r="B1466" s="76">
        <f>COUNTIF($F$6:$F1466,$F1466)</f>
        <v>0</v>
      </c>
      <c r="C1466" s="76" t="str">
        <f t="shared" si="210"/>
        <v>0</v>
      </c>
      <c r="D1466" s="76">
        <f>COUNTIF($H$6:$H1466,$H1466)</f>
        <v>0</v>
      </c>
      <c r="E1466" s="76" t="str">
        <f t="shared" si="211"/>
        <v>0</v>
      </c>
      <c r="F1466" s="2"/>
      <c r="G1466" s="22"/>
      <c r="H1466" s="2"/>
      <c r="I1466" s="3"/>
      <c r="J1466" s="2"/>
      <c r="K1466" s="2"/>
      <c r="L1466" s="4"/>
      <c r="M1466" s="4"/>
      <c r="N1466" s="4"/>
      <c r="O1466" s="2"/>
      <c r="P1466" s="2"/>
      <c r="Q1466" s="4"/>
      <c r="R1466" s="102"/>
      <c r="S1466" s="102"/>
      <c r="T1466" s="3"/>
      <c r="U1466" s="3"/>
      <c r="V1466" s="3"/>
      <c r="W1466" s="3"/>
      <c r="X1466" s="80" t="str">
        <f t="shared" si="206"/>
        <v/>
      </c>
      <c r="Y1466" s="80" t="str">
        <f t="shared" si="207"/>
        <v/>
      </c>
      <c r="Z1466" s="2"/>
      <c r="AA1466" s="77" t="str">
        <f t="shared" si="208"/>
        <v/>
      </c>
      <c r="AB1466" s="77" t="str">
        <f t="shared" si="212"/>
        <v/>
      </c>
      <c r="AC1466" s="77" t="str">
        <f>IFERROR(VLOOKUP(IF($P1466="","",MONTH($I1466)),List!$I:$J,2,0),"")</f>
        <v/>
      </c>
      <c r="AD1466" s="77" t="str">
        <f>IFERROR(VLOOKUP(F1466,List!$D:$E,2,0),"")</f>
        <v/>
      </c>
      <c r="AE1466" s="78">
        <f t="shared" si="204"/>
        <v>0</v>
      </c>
      <c r="AF1466" s="77" t="str">
        <f t="shared" si="209"/>
        <v/>
      </c>
      <c r="AG1466" s="77" t="str">
        <f t="shared" si="205"/>
        <v/>
      </c>
    </row>
    <row r="1467" spans="1:33" s="72" customFormat="1" ht="15.75" x14ac:dyDescent="0.2">
      <c r="A1467" s="67"/>
      <c r="B1467" s="76">
        <f>COUNTIF($F$6:$F1467,$F1467)</f>
        <v>0</v>
      </c>
      <c r="C1467" s="76" t="str">
        <f t="shared" si="210"/>
        <v>0</v>
      </c>
      <c r="D1467" s="76">
        <f>COUNTIF($H$6:$H1467,$H1467)</f>
        <v>0</v>
      </c>
      <c r="E1467" s="76" t="str">
        <f t="shared" si="211"/>
        <v>0</v>
      </c>
      <c r="F1467" s="2"/>
      <c r="G1467" s="22"/>
      <c r="H1467" s="2"/>
      <c r="I1467" s="3"/>
      <c r="J1467" s="2"/>
      <c r="K1467" s="2"/>
      <c r="L1467" s="4"/>
      <c r="M1467" s="4"/>
      <c r="N1467" s="4"/>
      <c r="O1467" s="2"/>
      <c r="P1467" s="2"/>
      <c r="Q1467" s="4"/>
      <c r="R1467" s="102"/>
      <c r="S1467" s="102"/>
      <c r="T1467" s="3"/>
      <c r="U1467" s="3"/>
      <c r="V1467" s="3"/>
      <c r="W1467" s="3"/>
      <c r="X1467" s="80" t="str">
        <f t="shared" si="206"/>
        <v/>
      </c>
      <c r="Y1467" s="80" t="str">
        <f t="shared" si="207"/>
        <v/>
      </c>
      <c r="Z1467" s="2"/>
      <c r="AA1467" s="77" t="str">
        <f t="shared" si="208"/>
        <v/>
      </c>
      <c r="AB1467" s="77" t="str">
        <f t="shared" si="212"/>
        <v/>
      </c>
      <c r="AC1467" s="77" t="str">
        <f>IFERROR(VLOOKUP(IF($P1467="","",MONTH($I1467)),List!$I:$J,2,0),"")</f>
        <v/>
      </c>
      <c r="AD1467" s="77" t="str">
        <f>IFERROR(VLOOKUP(F1467,List!$D:$E,2,0),"")</f>
        <v/>
      </c>
      <c r="AE1467" s="78">
        <f t="shared" si="204"/>
        <v>0</v>
      </c>
      <c r="AF1467" s="77" t="str">
        <f t="shared" si="209"/>
        <v/>
      </c>
      <c r="AG1467" s="77" t="str">
        <f t="shared" si="205"/>
        <v/>
      </c>
    </row>
    <row r="1468" spans="1:33" s="72" customFormat="1" ht="15.75" x14ac:dyDescent="0.2">
      <c r="A1468" s="67"/>
      <c r="B1468" s="76">
        <f>COUNTIF($F$6:$F1468,$F1468)</f>
        <v>0</v>
      </c>
      <c r="C1468" s="76" t="str">
        <f t="shared" si="210"/>
        <v>0</v>
      </c>
      <c r="D1468" s="76">
        <f>COUNTIF($H$6:$H1468,$H1468)</f>
        <v>0</v>
      </c>
      <c r="E1468" s="76" t="str">
        <f t="shared" si="211"/>
        <v>0</v>
      </c>
      <c r="F1468" s="2"/>
      <c r="G1468" s="22"/>
      <c r="H1468" s="2"/>
      <c r="I1468" s="3"/>
      <c r="J1468" s="2"/>
      <c r="K1468" s="2"/>
      <c r="L1468" s="4"/>
      <c r="M1468" s="4"/>
      <c r="N1468" s="4"/>
      <c r="O1468" s="2"/>
      <c r="P1468" s="2"/>
      <c r="Q1468" s="4"/>
      <c r="R1468" s="102"/>
      <c r="S1468" s="102"/>
      <c r="T1468" s="3"/>
      <c r="U1468" s="3"/>
      <c r="V1468" s="3"/>
      <c r="W1468" s="3"/>
      <c r="X1468" s="80" t="str">
        <f t="shared" si="206"/>
        <v/>
      </c>
      <c r="Y1468" s="80" t="str">
        <f t="shared" si="207"/>
        <v/>
      </c>
      <c r="Z1468" s="2"/>
      <c r="AA1468" s="77" t="str">
        <f t="shared" si="208"/>
        <v/>
      </c>
      <c r="AB1468" s="77" t="str">
        <f t="shared" si="212"/>
        <v/>
      </c>
      <c r="AC1468" s="77" t="str">
        <f>IFERROR(VLOOKUP(IF($P1468="","",MONTH($I1468)),List!$I:$J,2,0),"")</f>
        <v/>
      </c>
      <c r="AD1468" s="77" t="str">
        <f>IFERROR(VLOOKUP(F1468,List!$D:$E,2,0),"")</f>
        <v/>
      </c>
      <c r="AE1468" s="78">
        <f t="shared" si="204"/>
        <v>0</v>
      </c>
      <c r="AF1468" s="77" t="str">
        <f t="shared" si="209"/>
        <v/>
      </c>
      <c r="AG1468" s="77" t="str">
        <f t="shared" si="205"/>
        <v/>
      </c>
    </row>
    <row r="1469" spans="1:33" s="72" customFormat="1" ht="15.75" x14ac:dyDescent="0.2">
      <c r="A1469" s="67"/>
      <c r="B1469" s="76">
        <f>COUNTIF($F$6:$F1469,$F1469)</f>
        <v>0</v>
      </c>
      <c r="C1469" s="76" t="str">
        <f t="shared" si="210"/>
        <v>0</v>
      </c>
      <c r="D1469" s="76">
        <f>COUNTIF($H$6:$H1469,$H1469)</f>
        <v>0</v>
      </c>
      <c r="E1469" s="76" t="str">
        <f t="shared" si="211"/>
        <v>0</v>
      </c>
      <c r="F1469" s="2"/>
      <c r="G1469" s="22"/>
      <c r="H1469" s="2"/>
      <c r="I1469" s="3"/>
      <c r="J1469" s="2"/>
      <c r="K1469" s="2"/>
      <c r="L1469" s="4"/>
      <c r="M1469" s="4"/>
      <c r="N1469" s="4"/>
      <c r="O1469" s="2"/>
      <c r="P1469" s="2"/>
      <c r="Q1469" s="4"/>
      <c r="R1469" s="102"/>
      <c r="S1469" s="102"/>
      <c r="T1469" s="3"/>
      <c r="U1469" s="3"/>
      <c r="V1469" s="3"/>
      <c r="W1469" s="3"/>
      <c r="X1469" s="80" t="str">
        <f t="shared" si="206"/>
        <v/>
      </c>
      <c r="Y1469" s="80" t="str">
        <f t="shared" si="207"/>
        <v/>
      </c>
      <c r="Z1469" s="2"/>
      <c r="AA1469" s="77" t="str">
        <f t="shared" si="208"/>
        <v/>
      </c>
      <c r="AB1469" s="77" t="str">
        <f t="shared" si="212"/>
        <v/>
      </c>
      <c r="AC1469" s="77" t="str">
        <f>IFERROR(VLOOKUP(IF($P1469="","",MONTH($I1469)),List!$I:$J,2,0),"")</f>
        <v/>
      </c>
      <c r="AD1469" s="77" t="str">
        <f>IFERROR(VLOOKUP(F1469,List!$D:$E,2,0),"")</f>
        <v/>
      </c>
      <c r="AE1469" s="78">
        <f t="shared" si="204"/>
        <v>0</v>
      </c>
      <c r="AF1469" s="77" t="str">
        <f t="shared" si="209"/>
        <v/>
      </c>
      <c r="AG1469" s="77" t="str">
        <f t="shared" si="205"/>
        <v/>
      </c>
    </row>
    <row r="1470" spans="1:33" s="72" customFormat="1" ht="15.75" x14ac:dyDescent="0.2">
      <c r="A1470" s="67"/>
      <c r="B1470" s="76">
        <f>COUNTIF($F$6:$F1470,$F1470)</f>
        <v>0</v>
      </c>
      <c r="C1470" s="76" t="str">
        <f t="shared" si="210"/>
        <v>0</v>
      </c>
      <c r="D1470" s="76">
        <f>COUNTIF($H$6:$H1470,$H1470)</f>
        <v>0</v>
      </c>
      <c r="E1470" s="76" t="str">
        <f t="shared" si="211"/>
        <v>0</v>
      </c>
      <c r="F1470" s="2"/>
      <c r="G1470" s="22"/>
      <c r="H1470" s="2"/>
      <c r="I1470" s="3"/>
      <c r="J1470" s="2"/>
      <c r="K1470" s="2"/>
      <c r="L1470" s="4"/>
      <c r="M1470" s="4"/>
      <c r="N1470" s="4"/>
      <c r="O1470" s="2"/>
      <c r="P1470" s="2"/>
      <c r="Q1470" s="4"/>
      <c r="R1470" s="102"/>
      <c r="S1470" s="102"/>
      <c r="T1470" s="3"/>
      <c r="U1470" s="3"/>
      <c r="V1470" s="3"/>
      <c r="W1470" s="3"/>
      <c r="X1470" s="80" t="str">
        <f t="shared" si="206"/>
        <v/>
      </c>
      <c r="Y1470" s="80" t="str">
        <f t="shared" si="207"/>
        <v/>
      </c>
      <c r="Z1470" s="2"/>
      <c r="AA1470" s="77" t="str">
        <f t="shared" si="208"/>
        <v/>
      </c>
      <c r="AB1470" s="77" t="str">
        <f t="shared" si="212"/>
        <v/>
      </c>
      <c r="AC1470" s="77" t="str">
        <f>IFERROR(VLOOKUP(IF($P1470="","",MONTH($I1470)),List!$I:$J,2,0),"")</f>
        <v/>
      </c>
      <c r="AD1470" s="77" t="str">
        <f>IFERROR(VLOOKUP(F1470,List!$D:$E,2,0),"")</f>
        <v/>
      </c>
      <c r="AE1470" s="78">
        <f t="shared" ref="AE1470:AE1496" si="213">IF($AA1470="Close",IF(COUNTA($T1470:$V1470)=1,1,IF(COUNTA($T1470:$V1470)=2,0.5,0%)),0)</f>
        <v>0</v>
      </c>
      <c r="AF1470" s="77" t="str">
        <f t="shared" si="209"/>
        <v/>
      </c>
      <c r="AG1470" s="77" t="str">
        <f t="shared" ref="AG1470:AG1496" si="214">IF(W1470="","",IF(AA1470="Close",IF(COUNTA($T1470:$V1470)=1,"Open (Progress)",IF(COUNTA($T1470:$V1470)=2,"Reschedule 1x",IF(COUNTA($T1470:$V1470)=3,"Reschedule 2x","")))))</f>
        <v/>
      </c>
    </row>
    <row r="1471" spans="1:33" s="72" customFormat="1" ht="15.75" x14ac:dyDescent="0.2">
      <c r="A1471" s="67"/>
      <c r="B1471" s="76">
        <f>COUNTIF($F$6:$F1471,$F1471)</f>
        <v>0</v>
      </c>
      <c r="C1471" s="76" t="str">
        <f t="shared" si="210"/>
        <v>0</v>
      </c>
      <c r="D1471" s="76">
        <f>COUNTIF($H$6:$H1471,$H1471)</f>
        <v>0</v>
      </c>
      <c r="E1471" s="76" t="str">
        <f t="shared" si="211"/>
        <v>0</v>
      </c>
      <c r="F1471" s="2"/>
      <c r="G1471" s="22"/>
      <c r="H1471" s="2"/>
      <c r="I1471" s="3"/>
      <c r="J1471" s="2"/>
      <c r="K1471" s="2"/>
      <c r="L1471" s="4"/>
      <c r="M1471" s="4"/>
      <c r="N1471" s="4"/>
      <c r="O1471" s="2"/>
      <c r="P1471" s="2"/>
      <c r="Q1471" s="4"/>
      <c r="R1471" s="102"/>
      <c r="S1471" s="102"/>
      <c r="T1471" s="3"/>
      <c r="U1471" s="3"/>
      <c r="V1471" s="3"/>
      <c r="W1471" s="3"/>
      <c r="X1471" s="80" t="str">
        <f t="shared" si="206"/>
        <v/>
      </c>
      <c r="Y1471" s="80" t="str">
        <f t="shared" si="207"/>
        <v/>
      </c>
      <c r="Z1471" s="2"/>
      <c r="AA1471" s="77" t="str">
        <f t="shared" si="208"/>
        <v/>
      </c>
      <c r="AB1471" s="77" t="str">
        <f t="shared" si="212"/>
        <v/>
      </c>
      <c r="AC1471" s="77" t="str">
        <f>IFERROR(VLOOKUP(IF($P1471="","",MONTH($I1471)),List!$I:$J,2,0),"")</f>
        <v/>
      </c>
      <c r="AD1471" s="77" t="str">
        <f>IFERROR(VLOOKUP(F1471,List!$D:$E,2,0),"")</f>
        <v/>
      </c>
      <c r="AE1471" s="78">
        <f t="shared" si="213"/>
        <v>0</v>
      </c>
      <c r="AF1471" s="77" t="str">
        <f t="shared" si="209"/>
        <v/>
      </c>
      <c r="AG1471" s="77" t="str">
        <f t="shared" si="214"/>
        <v/>
      </c>
    </row>
    <row r="1472" spans="1:33" s="72" customFormat="1" ht="15.75" x14ac:dyDescent="0.2">
      <c r="A1472" s="67"/>
      <c r="B1472" s="76">
        <f>COUNTIF($F$6:$F1472,$F1472)</f>
        <v>0</v>
      </c>
      <c r="C1472" s="76" t="str">
        <f t="shared" si="210"/>
        <v>0</v>
      </c>
      <c r="D1472" s="76">
        <f>COUNTIF($H$6:$H1472,$H1472)</f>
        <v>0</v>
      </c>
      <c r="E1472" s="76" t="str">
        <f t="shared" si="211"/>
        <v>0</v>
      </c>
      <c r="F1472" s="2"/>
      <c r="G1472" s="22"/>
      <c r="H1472" s="2"/>
      <c r="I1472" s="3"/>
      <c r="J1472" s="2"/>
      <c r="K1472" s="2"/>
      <c r="L1472" s="4"/>
      <c r="M1472" s="4"/>
      <c r="N1472" s="4"/>
      <c r="O1472" s="2"/>
      <c r="P1472" s="2"/>
      <c r="Q1472" s="4"/>
      <c r="R1472" s="102"/>
      <c r="S1472" s="102"/>
      <c r="T1472" s="3"/>
      <c r="U1472" s="3"/>
      <c r="V1472" s="3"/>
      <c r="W1472" s="3"/>
      <c r="X1472" s="80" t="str">
        <f t="shared" si="206"/>
        <v/>
      </c>
      <c r="Y1472" s="80" t="str">
        <f t="shared" si="207"/>
        <v/>
      </c>
      <c r="Z1472" s="2"/>
      <c r="AA1472" s="77" t="str">
        <f t="shared" si="208"/>
        <v/>
      </c>
      <c r="AB1472" s="77" t="str">
        <f t="shared" si="212"/>
        <v/>
      </c>
      <c r="AC1472" s="77" t="str">
        <f>IFERROR(VLOOKUP(IF($P1472="","",MONTH($I1472)),List!$I:$J,2,0),"")</f>
        <v/>
      </c>
      <c r="AD1472" s="77" t="str">
        <f>IFERROR(VLOOKUP(F1472,List!$D:$E,2,0),"")</f>
        <v/>
      </c>
      <c r="AE1472" s="78">
        <f t="shared" si="213"/>
        <v>0</v>
      </c>
      <c r="AF1472" s="77" t="str">
        <f t="shared" si="209"/>
        <v/>
      </c>
      <c r="AG1472" s="77" t="str">
        <f t="shared" si="214"/>
        <v/>
      </c>
    </row>
    <row r="1473" spans="1:33" s="72" customFormat="1" ht="15.75" x14ac:dyDescent="0.2">
      <c r="A1473" s="67"/>
      <c r="B1473" s="76">
        <f>COUNTIF($F$6:$F1473,$F1473)</f>
        <v>0</v>
      </c>
      <c r="C1473" s="76" t="str">
        <f t="shared" si="210"/>
        <v>0</v>
      </c>
      <c r="D1473" s="76">
        <f>COUNTIF($H$6:$H1473,$H1473)</f>
        <v>0</v>
      </c>
      <c r="E1473" s="76" t="str">
        <f t="shared" si="211"/>
        <v>0</v>
      </c>
      <c r="F1473" s="2"/>
      <c r="G1473" s="22"/>
      <c r="H1473" s="2"/>
      <c r="I1473" s="3"/>
      <c r="J1473" s="2"/>
      <c r="K1473" s="2"/>
      <c r="L1473" s="4"/>
      <c r="M1473" s="4"/>
      <c r="N1473" s="4"/>
      <c r="O1473" s="2"/>
      <c r="P1473" s="2"/>
      <c r="Q1473" s="4"/>
      <c r="R1473" s="102"/>
      <c r="S1473" s="102"/>
      <c r="T1473" s="3"/>
      <c r="U1473" s="3"/>
      <c r="V1473" s="3"/>
      <c r="W1473" s="3"/>
      <c r="X1473" s="80" t="str">
        <f t="shared" si="206"/>
        <v/>
      </c>
      <c r="Y1473" s="80" t="str">
        <f t="shared" si="207"/>
        <v/>
      </c>
      <c r="Z1473" s="2"/>
      <c r="AA1473" s="77" t="str">
        <f t="shared" si="208"/>
        <v/>
      </c>
      <c r="AB1473" s="77" t="str">
        <f t="shared" si="212"/>
        <v/>
      </c>
      <c r="AC1473" s="77" t="str">
        <f>IFERROR(VLOOKUP(IF($P1473="","",MONTH($I1473)),List!$I:$J,2,0),"")</f>
        <v/>
      </c>
      <c r="AD1473" s="77" t="str">
        <f>IFERROR(VLOOKUP(F1473,List!$D:$E,2,0),"")</f>
        <v/>
      </c>
      <c r="AE1473" s="78">
        <f t="shared" si="213"/>
        <v>0</v>
      </c>
      <c r="AF1473" s="77" t="str">
        <f t="shared" si="209"/>
        <v/>
      </c>
      <c r="AG1473" s="77" t="str">
        <f t="shared" si="214"/>
        <v/>
      </c>
    </row>
    <row r="1474" spans="1:33" s="72" customFormat="1" ht="15.75" x14ac:dyDescent="0.2">
      <c r="A1474" s="67"/>
      <c r="B1474" s="76">
        <f>COUNTIF($F$6:$F1474,$F1474)</f>
        <v>0</v>
      </c>
      <c r="C1474" s="76" t="str">
        <f t="shared" si="210"/>
        <v>0</v>
      </c>
      <c r="D1474" s="76">
        <f>COUNTIF($H$6:$H1474,$H1474)</f>
        <v>0</v>
      </c>
      <c r="E1474" s="76" t="str">
        <f t="shared" si="211"/>
        <v>0</v>
      </c>
      <c r="F1474" s="2"/>
      <c r="G1474" s="22"/>
      <c r="H1474" s="2"/>
      <c r="I1474" s="3"/>
      <c r="J1474" s="2"/>
      <c r="K1474" s="2"/>
      <c r="L1474" s="4"/>
      <c r="M1474" s="4"/>
      <c r="N1474" s="4"/>
      <c r="O1474" s="2"/>
      <c r="P1474" s="2"/>
      <c r="Q1474" s="4"/>
      <c r="R1474" s="102"/>
      <c r="S1474" s="102"/>
      <c r="T1474" s="3"/>
      <c r="U1474" s="3"/>
      <c r="V1474" s="3"/>
      <c r="W1474" s="3"/>
      <c r="X1474" s="80" t="str">
        <f t="shared" si="206"/>
        <v/>
      </c>
      <c r="Y1474" s="80" t="str">
        <f t="shared" si="207"/>
        <v/>
      </c>
      <c r="Z1474" s="2"/>
      <c r="AA1474" s="77" t="str">
        <f t="shared" si="208"/>
        <v/>
      </c>
      <c r="AB1474" s="77" t="str">
        <f t="shared" si="212"/>
        <v/>
      </c>
      <c r="AC1474" s="77" t="str">
        <f>IFERROR(VLOOKUP(IF($P1474="","",MONTH($I1474)),List!$I:$J,2,0),"")</f>
        <v/>
      </c>
      <c r="AD1474" s="77" t="str">
        <f>IFERROR(VLOOKUP(F1474,List!$D:$E,2,0),"")</f>
        <v/>
      </c>
      <c r="AE1474" s="78">
        <f t="shared" si="213"/>
        <v>0</v>
      </c>
      <c r="AF1474" s="77" t="str">
        <f t="shared" si="209"/>
        <v/>
      </c>
      <c r="AG1474" s="77" t="str">
        <f t="shared" si="214"/>
        <v/>
      </c>
    </row>
    <row r="1475" spans="1:33" s="72" customFormat="1" ht="15.75" x14ac:dyDescent="0.2">
      <c r="A1475" s="67"/>
      <c r="B1475" s="76">
        <f>COUNTIF($F$6:$F1475,$F1475)</f>
        <v>0</v>
      </c>
      <c r="C1475" s="76" t="str">
        <f t="shared" si="210"/>
        <v>0</v>
      </c>
      <c r="D1475" s="76">
        <f>COUNTIF($H$6:$H1475,$H1475)</f>
        <v>0</v>
      </c>
      <c r="E1475" s="76" t="str">
        <f t="shared" si="211"/>
        <v>0</v>
      </c>
      <c r="F1475" s="2"/>
      <c r="G1475" s="22"/>
      <c r="H1475" s="2"/>
      <c r="I1475" s="3"/>
      <c r="J1475" s="2"/>
      <c r="K1475" s="2"/>
      <c r="L1475" s="4"/>
      <c r="M1475" s="4"/>
      <c r="N1475" s="4"/>
      <c r="O1475" s="2"/>
      <c r="P1475" s="2"/>
      <c r="Q1475" s="4"/>
      <c r="R1475" s="102"/>
      <c r="S1475" s="102"/>
      <c r="T1475" s="3"/>
      <c r="U1475" s="3"/>
      <c r="V1475" s="3"/>
      <c r="W1475" s="3"/>
      <c r="X1475" s="80" t="str">
        <f t="shared" si="206"/>
        <v/>
      </c>
      <c r="Y1475" s="80" t="str">
        <f t="shared" si="207"/>
        <v/>
      </c>
      <c r="Z1475" s="2"/>
      <c r="AA1475" s="77" t="str">
        <f t="shared" si="208"/>
        <v/>
      </c>
      <c r="AB1475" s="77" t="str">
        <f t="shared" si="212"/>
        <v/>
      </c>
      <c r="AC1475" s="77" t="str">
        <f>IFERROR(VLOOKUP(IF($P1475="","",MONTH($I1475)),List!$I:$J,2,0),"")</f>
        <v/>
      </c>
      <c r="AD1475" s="77" t="str">
        <f>IFERROR(VLOOKUP(F1475,List!$D:$E,2,0),"")</f>
        <v/>
      </c>
      <c r="AE1475" s="78">
        <f t="shared" si="213"/>
        <v>0</v>
      </c>
      <c r="AF1475" s="77" t="str">
        <f t="shared" si="209"/>
        <v/>
      </c>
      <c r="AG1475" s="77" t="str">
        <f t="shared" si="214"/>
        <v/>
      </c>
    </row>
    <row r="1476" spans="1:33" s="72" customFormat="1" ht="15.75" x14ac:dyDescent="0.2">
      <c r="A1476" s="67"/>
      <c r="B1476" s="76">
        <f>COUNTIF($F$6:$F1476,$F1476)</f>
        <v>0</v>
      </c>
      <c r="C1476" s="76" t="str">
        <f t="shared" si="210"/>
        <v>0</v>
      </c>
      <c r="D1476" s="76">
        <f>COUNTIF($H$6:$H1476,$H1476)</f>
        <v>0</v>
      </c>
      <c r="E1476" s="76" t="str">
        <f t="shared" si="211"/>
        <v>0</v>
      </c>
      <c r="F1476" s="2"/>
      <c r="G1476" s="22"/>
      <c r="H1476" s="2"/>
      <c r="I1476" s="3"/>
      <c r="J1476" s="2"/>
      <c r="K1476" s="2"/>
      <c r="L1476" s="4"/>
      <c r="M1476" s="4"/>
      <c r="N1476" s="4"/>
      <c r="O1476" s="2"/>
      <c r="P1476" s="2"/>
      <c r="Q1476" s="4"/>
      <c r="R1476" s="102"/>
      <c r="S1476" s="102"/>
      <c r="T1476" s="3"/>
      <c r="U1476" s="3"/>
      <c r="V1476" s="3"/>
      <c r="W1476" s="3"/>
      <c r="X1476" s="80" t="str">
        <f t="shared" si="206"/>
        <v/>
      </c>
      <c r="Y1476" s="80" t="str">
        <f t="shared" si="207"/>
        <v/>
      </c>
      <c r="Z1476" s="2"/>
      <c r="AA1476" s="77" t="str">
        <f t="shared" si="208"/>
        <v/>
      </c>
      <c r="AB1476" s="77" t="str">
        <f t="shared" si="212"/>
        <v/>
      </c>
      <c r="AC1476" s="77" t="str">
        <f>IFERROR(VLOOKUP(IF($P1476="","",MONTH($I1476)),List!$I:$J,2,0),"")</f>
        <v/>
      </c>
      <c r="AD1476" s="77" t="str">
        <f>IFERROR(VLOOKUP(F1476,List!$D:$E,2,0),"")</f>
        <v/>
      </c>
      <c r="AE1476" s="78">
        <f t="shared" si="213"/>
        <v>0</v>
      </c>
      <c r="AF1476" s="77" t="str">
        <f t="shared" si="209"/>
        <v/>
      </c>
      <c r="AG1476" s="77" t="str">
        <f t="shared" si="214"/>
        <v/>
      </c>
    </row>
    <row r="1477" spans="1:33" s="72" customFormat="1" ht="15.75" x14ac:dyDescent="0.2">
      <c r="A1477" s="67"/>
      <c r="B1477" s="76">
        <f>COUNTIF($F$6:$F1477,$F1477)</f>
        <v>0</v>
      </c>
      <c r="C1477" s="76" t="str">
        <f t="shared" si="210"/>
        <v>0</v>
      </c>
      <c r="D1477" s="76">
        <f>COUNTIF($H$6:$H1477,$H1477)</f>
        <v>0</v>
      </c>
      <c r="E1477" s="76" t="str">
        <f t="shared" si="211"/>
        <v>0</v>
      </c>
      <c r="F1477" s="2"/>
      <c r="G1477" s="22"/>
      <c r="H1477" s="2"/>
      <c r="I1477" s="3"/>
      <c r="J1477" s="2"/>
      <c r="K1477" s="2"/>
      <c r="L1477" s="4"/>
      <c r="M1477" s="4"/>
      <c r="N1477" s="4"/>
      <c r="O1477" s="2"/>
      <c r="P1477" s="2"/>
      <c r="Q1477" s="4"/>
      <c r="R1477" s="102"/>
      <c r="S1477" s="102"/>
      <c r="T1477" s="3"/>
      <c r="U1477" s="3"/>
      <c r="V1477" s="3"/>
      <c r="W1477" s="3"/>
      <c r="X1477" s="80" t="str">
        <f t="shared" si="206"/>
        <v/>
      </c>
      <c r="Y1477" s="80" t="str">
        <f t="shared" si="207"/>
        <v/>
      </c>
      <c r="Z1477" s="2"/>
      <c r="AA1477" s="77" t="str">
        <f t="shared" si="208"/>
        <v/>
      </c>
      <c r="AB1477" s="77" t="str">
        <f t="shared" si="212"/>
        <v/>
      </c>
      <c r="AC1477" s="77" t="str">
        <f>IFERROR(VLOOKUP(IF($P1477="","",MONTH($I1477)),List!$I:$J,2,0),"")</f>
        <v/>
      </c>
      <c r="AD1477" s="77" t="str">
        <f>IFERROR(VLOOKUP(F1477,List!$D:$E,2,0),"")</f>
        <v/>
      </c>
      <c r="AE1477" s="78">
        <f t="shared" si="213"/>
        <v>0</v>
      </c>
      <c r="AF1477" s="77" t="str">
        <f t="shared" si="209"/>
        <v/>
      </c>
      <c r="AG1477" s="77" t="str">
        <f t="shared" si="214"/>
        <v/>
      </c>
    </row>
    <row r="1478" spans="1:33" s="72" customFormat="1" ht="15.75" x14ac:dyDescent="0.2">
      <c r="A1478" s="67"/>
      <c r="B1478" s="76">
        <f>COUNTIF($F$6:$F1478,$F1478)</f>
        <v>0</v>
      </c>
      <c r="C1478" s="76" t="str">
        <f t="shared" si="210"/>
        <v>0</v>
      </c>
      <c r="D1478" s="76">
        <f>COUNTIF($H$6:$H1478,$H1478)</f>
        <v>0</v>
      </c>
      <c r="E1478" s="76" t="str">
        <f t="shared" si="211"/>
        <v>0</v>
      </c>
      <c r="F1478" s="2"/>
      <c r="G1478" s="22"/>
      <c r="H1478" s="2"/>
      <c r="I1478" s="3"/>
      <c r="J1478" s="2"/>
      <c r="K1478" s="2"/>
      <c r="L1478" s="4"/>
      <c r="M1478" s="4"/>
      <c r="N1478" s="4"/>
      <c r="O1478" s="2"/>
      <c r="P1478" s="2"/>
      <c r="Q1478" s="4"/>
      <c r="R1478" s="102"/>
      <c r="S1478" s="102"/>
      <c r="T1478" s="3"/>
      <c r="U1478" s="3"/>
      <c r="V1478" s="3"/>
      <c r="W1478" s="3"/>
      <c r="X1478" s="80" t="str">
        <f t="shared" ref="X1478:X1496" si="215">IF(W1478="","",IF(W1478&gt;0,"a",""))</f>
        <v/>
      </c>
      <c r="Y1478" s="80" t="str">
        <f t="shared" ref="Y1478:Y1496" si="216">IF(P1478="","",IF(W1478&gt;0,"","a"))</f>
        <v/>
      </c>
      <c r="Z1478" s="2"/>
      <c r="AA1478" s="77" t="str">
        <f t="shared" ref="AA1478:AA1496" si="217">IF($P1478="","",IF(COUNT($T1478:$W1478)=0,"Belum Ada Tanggal Target",IF(W1478&gt;0,"Close",IF(COUNTA($T1478:$V1478)=1,"Open (Progress)",IF(COUNTA($T1478:$V1478)=2,"Reschedule 1x",IF(COUNTA($T1478:$V1478)=3,"Reschedule 2x"))))))</f>
        <v/>
      </c>
      <c r="AB1478" s="77" t="str">
        <f t="shared" si="212"/>
        <v/>
      </c>
      <c r="AC1478" s="77" t="str">
        <f>IFERROR(VLOOKUP(IF($P1478="","",MONTH($I1478)),List!$I:$J,2,0),"")</f>
        <v/>
      </c>
      <c r="AD1478" s="77" t="str">
        <f>IFERROR(VLOOKUP(F1478,List!$D:$E,2,0),"")</f>
        <v/>
      </c>
      <c r="AE1478" s="78">
        <f t="shared" si="213"/>
        <v>0</v>
      </c>
      <c r="AF1478" s="77" t="str">
        <f t="shared" si="209"/>
        <v/>
      </c>
      <c r="AG1478" s="77" t="str">
        <f t="shared" si="214"/>
        <v/>
      </c>
    </row>
    <row r="1479" spans="1:33" s="72" customFormat="1" ht="15.75" x14ac:dyDescent="0.2">
      <c r="A1479" s="67"/>
      <c r="B1479" s="76">
        <f>COUNTIF($F$6:$F1479,$F1479)</f>
        <v>0</v>
      </c>
      <c r="C1479" s="76" t="str">
        <f t="shared" si="210"/>
        <v>0</v>
      </c>
      <c r="D1479" s="76">
        <f>COUNTIF($H$6:$H1479,$H1479)</f>
        <v>0</v>
      </c>
      <c r="E1479" s="76" t="str">
        <f t="shared" si="211"/>
        <v>0</v>
      </c>
      <c r="F1479" s="2"/>
      <c r="G1479" s="22"/>
      <c r="H1479" s="2"/>
      <c r="I1479" s="3"/>
      <c r="J1479" s="2"/>
      <c r="K1479" s="2"/>
      <c r="L1479" s="4"/>
      <c r="M1479" s="4"/>
      <c r="N1479" s="4"/>
      <c r="O1479" s="2"/>
      <c r="P1479" s="2"/>
      <c r="Q1479" s="4"/>
      <c r="R1479" s="102"/>
      <c r="S1479" s="102"/>
      <c r="T1479" s="3"/>
      <c r="U1479" s="3"/>
      <c r="V1479" s="3"/>
      <c r="W1479" s="3"/>
      <c r="X1479" s="80" t="str">
        <f t="shared" si="215"/>
        <v/>
      </c>
      <c r="Y1479" s="80" t="str">
        <f t="shared" si="216"/>
        <v/>
      </c>
      <c r="Z1479" s="2"/>
      <c r="AA1479" s="77" t="str">
        <f t="shared" si="217"/>
        <v/>
      </c>
      <c r="AB1479" s="77" t="str">
        <f t="shared" si="212"/>
        <v/>
      </c>
      <c r="AC1479" s="77" t="str">
        <f>IFERROR(VLOOKUP(IF($P1479="","",MONTH($I1479)),List!$I:$J,2,0),"")</f>
        <v/>
      </c>
      <c r="AD1479" s="77" t="str">
        <f>IFERROR(VLOOKUP(F1479,List!$D:$E,2,0),"")</f>
        <v/>
      </c>
      <c r="AE1479" s="78">
        <f t="shared" si="213"/>
        <v>0</v>
      </c>
      <c r="AF1479" s="77" t="str">
        <f t="shared" si="209"/>
        <v/>
      </c>
      <c r="AG1479" s="77" t="str">
        <f t="shared" si="214"/>
        <v/>
      </c>
    </row>
    <row r="1480" spans="1:33" s="72" customFormat="1" ht="15.75" x14ac:dyDescent="0.2">
      <c r="A1480" s="67"/>
      <c r="B1480" s="76">
        <f>COUNTIF($F$6:$F1480,$F1480)</f>
        <v>0</v>
      </c>
      <c r="C1480" s="76" t="str">
        <f t="shared" si="210"/>
        <v>0</v>
      </c>
      <c r="D1480" s="76">
        <f>COUNTIF($H$6:$H1480,$H1480)</f>
        <v>0</v>
      </c>
      <c r="E1480" s="76" t="str">
        <f t="shared" si="211"/>
        <v>0</v>
      </c>
      <c r="F1480" s="2"/>
      <c r="G1480" s="22"/>
      <c r="H1480" s="2"/>
      <c r="I1480" s="3"/>
      <c r="J1480" s="2"/>
      <c r="K1480" s="2"/>
      <c r="L1480" s="4"/>
      <c r="M1480" s="4"/>
      <c r="N1480" s="4"/>
      <c r="O1480" s="2"/>
      <c r="P1480" s="2"/>
      <c r="Q1480" s="4"/>
      <c r="R1480" s="102"/>
      <c r="S1480" s="102"/>
      <c r="T1480" s="3"/>
      <c r="U1480" s="3"/>
      <c r="V1480" s="3"/>
      <c r="W1480" s="3"/>
      <c r="X1480" s="80" t="str">
        <f t="shared" si="215"/>
        <v/>
      </c>
      <c r="Y1480" s="80" t="str">
        <f t="shared" si="216"/>
        <v/>
      </c>
      <c r="Z1480" s="2"/>
      <c r="AA1480" s="77" t="str">
        <f t="shared" si="217"/>
        <v/>
      </c>
      <c r="AB1480" s="77" t="str">
        <f t="shared" si="212"/>
        <v/>
      </c>
      <c r="AC1480" s="77" t="str">
        <f>IFERROR(VLOOKUP(IF($P1480="","",MONTH($I1480)),List!$I:$J,2,0),"")</f>
        <v/>
      </c>
      <c r="AD1480" s="77" t="str">
        <f>IFERROR(VLOOKUP(F1480,List!$D:$E,2,0),"")</f>
        <v/>
      </c>
      <c r="AE1480" s="78">
        <f t="shared" si="213"/>
        <v>0</v>
      </c>
      <c r="AF1480" s="77" t="str">
        <f t="shared" si="209"/>
        <v/>
      </c>
      <c r="AG1480" s="77" t="str">
        <f t="shared" si="214"/>
        <v/>
      </c>
    </row>
    <row r="1481" spans="1:33" s="72" customFormat="1" ht="15.75" x14ac:dyDescent="0.2">
      <c r="A1481" s="67"/>
      <c r="B1481" s="76">
        <f>COUNTIF($F$6:$F1481,$F1481)</f>
        <v>0</v>
      </c>
      <c r="C1481" s="76" t="str">
        <f t="shared" si="210"/>
        <v>0</v>
      </c>
      <c r="D1481" s="76">
        <f>COUNTIF($H$6:$H1481,$H1481)</f>
        <v>0</v>
      </c>
      <c r="E1481" s="76" t="str">
        <f t="shared" si="211"/>
        <v>0</v>
      </c>
      <c r="F1481" s="2"/>
      <c r="G1481" s="22"/>
      <c r="H1481" s="2"/>
      <c r="I1481" s="3"/>
      <c r="J1481" s="2"/>
      <c r="K1481" s="2"/>
      <c r="L1481" s="4"/>
      <c r="M1481" s="4"/>
      <c r="N1481" s="4"/>
      <c r="O1481" s="2"/>
      <c r="P1481" s="2"/>
      <c r="Q1481" s="4"/>
      <c r="R1481" s="102"/>
      <c r="S1481" s="102"/>
      <c r="T1481" s="3"/>
      <c r="U1481" s="3"/>
      <c r="V1481" s="3"/>
      <c r="W1481" s="3"/>
      <c r="X1481" s="80" t="str">
        <f t="shared" si="215"/>
        <v/>
      </c>
      <c r="Y1481" s="80" t="str">
        <f t="shared" si="216"/>
        <v/>
      </c>
      <c r="Z1481" s="2"/>
      <c r="AA1481" s="77" t="str">
        <f t="shared" si="217"/>
        <v/>
      </c>
      <c r="AB1481" s="77" t="str">
        <f t="shared" si="212"/>
        <v/>
      </c>
      <c r="AC1481" s="77" t="str">
        <f>IFERROR(VLOOKUP(IF($P1481="","",MONTH($I1481)),List!$I:$J,2,0),"")</f>
        <v/>
      </c>
      <c r="AD1481" s="77" t="str">
        <f>IFERROR(VLOOKUP(F1481,List!$D:$E,2,0),"")</f>
        <v/>
      </c>
      <c r="AE1481" s="78">
        <f t="shared" si="213"/>
        <v>0</v>
      </c>
      <c r="AF1481" s="77" t="str">
        <f t="shared" si="209"/>
        <v/>
      </c>
      <c r="AG1481" s="77" t="str">
        <f t="shared" si="214"/>
        <v/>
      </c>
    </row>
    <row r="1482" spans="1:33" s="72" customFormat="1" ht="15.75" x14ac:dyDescent="0.2">
      <c r="A1482" s="67"/>
      <c r="B1482" s="76">
        <f>COUNTIF($F$6:$F1482,$F1482)</f>
        <v>0</v>
      </c>
      <c r="C1482" s="76" t="str">
        <f t="shared" si="210"/>
        <v>0</v>
      </c>
      <c r="D1482" s="76">
        <f>COUNTIF($H$6:$H1482,$H1482)</f>
        <v>0</v>
      </c>
      <c r="E1482" s="76" t="str">
        <f t="shared" si="211"/>
        <v>0</v>
      </c>
      <c r="F1482" s="2"/>
      <c r="G1482" s="22"/>
      <c r="H1482" s="2"/>
      <c r="I1482" s="3"/>
      <c r="J1482" s="2"/>
      <c r="K1482" s="2"/>
      <c r="L1482" s="4"/>
      <c r="M1482" s="4"/>
      <c r="N1482" s="4"/>
      <c r="O1482" s="2"/>
      <c r="P1482" s="2"/>
      <c r="Q1482" s="4"/>
      <c r="R1482" s="102"/>
      <c r="S1482" s="102"/>
      <c r="T1482" s="3"/>
      <c r="U1482" s="3"/>
      <c r="V1482" s="3"/>
      <c r="W1482" s="3"/>
      <c r="X1482" s="80" t="str">
        <f t="shared" si="215"/>
        <v/>
      </c>
      <c r="Y1482" s="80" t="str">
        <f t="shared" si="216"/>
        <v/>
      </c>
      <c r="Z1482" s="2"/>
      <c r="AA1482" s="77" t="str">
        <f t="shared" si="217"/>
        <v/>
      </c>
      <c r="AB1482" s="77" t="str">
        <f t="shared" si="212"/>
        <v/>
      </c>
      <c r="AC1482" s="77" t="str">
        <f>IFERROR(VLOOKUP(IF($P1482="","",MONTH($I1482)),List!$I:$J,2,0),"")</f>
        <v/>
      </c>
      <c r="AD1482" s="77" t="str">
        <f>IFERROR(VLOOKUP(F1482,List!$D:$E,2,0),"")</f>
        <v/>
      </c>
      <c r="AE1482" s="78">
        <f t="shared" si="213"/>
        <v>0</v>
      </c>
      <c r="AF1482" s="77" t="str">
        <f t="shared" si="209"/>
        <v/>
      </c>
      <c r="AG1482" s="77" t="str">
        <f t="shared" si="214"/>
        <v/>
      </c>
    </row>
    <row r="1483" spans="1:33" s="72" customFormat="1" ht="15.75" x14ac:dyDescent="0.2">
      <c r="A1483" s="67"/>
      <c r="B1483" s="76">
        <f>COUNTIF($F$6:$F1483,$F1483)</f>
        <v>0</v>
      </c>
      <c r="C1483" s="76" t="str">
        <f t="shared" si="210"/>
        <v>0</v>
      </c>
      <c r="D1483" s="76">
        <f>COUNTIF($H$6:$H1483,$H1483)</f>
        <v>0</v>
      </c>
      <c r="E1483" s="76" t="str">
        <f t="shared" si="211"/>
        <v>0</v>
      </c>
      <c r="F1483" s="2"/>
      <c r="G1483" s="22"/>
      <c r="H1483" s="2"/>
      <c r="I1483" s="3"/>
      <c r="J1483" s="2"/>
      <c r="K1483" s="2"/>
      <c r="L1483" s="4"/>
      <c r="M1483" s="4"/>
      <c r="N1483" s="4"/>
      <c r="O1483" s="2"/>
      <c r="P1483" s="2"/>
      <c r="Q1483" s="4"/>
      <c r="R1483" s="102"/>
      <c r="S1483" s="102"/>
      <c r="T1483" s="3"/>
      <c r="U1483" s="3"/>
      <c r="V1483" s="3"/>
      <c r="W1483" s="3"/>
      <c r="X1483" s="80" t="str">
        <f t="shared" si="215"/>
        <v/>
      </c>
      <c r="Y1483" s="80" t="str">
        <f t="shared" si="216"/>
        <v/>
      </c>
      <c r="Z1483" s="2"/>
      <c r="AA1483" s="77" t="str">
        <f t="shared" si="217"/>
        <v/>
      </c>
      <c r="AB1483" s="77" t="str">
        <f t="shared" si="212"/>
        <v/>
      </c>
      <c r="AC1483" s="77" t="str">
        <f>IFERROR(VLOOKUP(IF($P1483="","",MONTH($I1483)),List!$I:$J,2,0),"")</f>
        <v/>
      </c>
      <c r="AD1483" s="77" t="str">
        <f>IFERROR(VLOOKUP(F1483,List!$D:$E,2,0),"")</f>
        <v/>
      </c>
      <c r="AE1483" s="78">
        <f t="shared" si="213"/>
        <v>0</v>
      </c>
      <c r="AF1483" s="77" t="str">
        <f t="shared" si="209"/>
        <v/>
      </c>
      <c r="AG1483" s="77" t="str">
        <f t="shared" si="214"/>
        <v/>
      </c>
    </row>
    <row r="1484" spans="1:33" s="72" customFormat="1" ht="15.75" x14ac:dyDescent="0.2">
      <c r="A1484" s="67"/>
      <c r="B1484" s="76">
        <f>COUNTIF($F$6:$F1484,$F1484)</f>
        <v>0</v>
      </c>
      <c r="C1484" s="76" t="str">
        <f t="shared" si="210"/>
        <v>0</v>
      </c>
      <c r="D1484" s="76">
        <f>COUNTIF($H$6:$H1484,$H1484)</f>
        <v>0</v>
      </c>
      <c r="E1484" s="76" t="str">
        <f t="shared" si="211"/>
        <v>0</v>
      </c>
      <c r="F1484" s="2"/>
      <c r="G1484" s="22"/>
      <c r="H1484" s="2"/>
      <c r="I1484" s="3"/>
      <c r="J1484" s="2"/>
      <c r="K1484" s="2"/>
      <c r="L1484" s="4"/>
      <c r="M1484" s="4"/>
      <c r="N1484" s="4"/>
      <c r="O1484" s="2"/>
      <c r="P1484" s="2"/>
      <c r="Q1484" s="4"/>
      <c r="R1484" s="102"/>
      <c r="S1484" s="102"/>
      <c r="T1484" s="3"/>
      <c r="U1484" s="3"/>
      <c r="V1484" s="3"/>
      <c r="W1484" s="3"/>
      <c r="X1484" s="80" t="str">
        <f t="shared" si="215"/>
        <v/>
      </c>
      <c r="Y1484" s="80" t="str">
        <f t="shared" si="216"/>
        <v/>
      </c>
      <c r="Z1484" s="2"/>
      <c r="AA1484" s="77" t="str">
        <f t="shared" si="217"/>
        <v/>
      </c>
      <c r="AB1484" s="77" t="str">
        <f t="shared" si="212"/>
        <v/>
      </c>
      <c r="AC1484" s="77" t="str">
        <f>IFERROR(VLOOKUP(IF($P1484="","",MONTH($I1484)),List!$I:$J,2,0),"")</f>
        <v/>
      </c>
      <c r="AD1484" s="77" t="str">
        <f>IFERROR(VLOOKUP(F1484,List!$D:$E,2,0),"")</f>
        <v/>
      </c>
      <c r="AE1484" s="78">
        <f t="shared" si="213"/>
        <v>0</v>
      </c>
      <c r="AF1484" s="77" t="str">
        <f t="shared" si="209"/>
        <v/>
      </c>
      <c r="AG1484" s="77" t="str">
        <f t="shared" si="214"/>
        <v/>
      </c>
    </row>
    <row r="1485" spans="1:33" s="72" customFormat="1" ht="15.75" x14ac:dyDescent="0.2">
      <c r="A1485" s="67"/>
      <c r="B1485" s="76">
        <f>COUNTIF($F$6:$F1485,$F1485)</f>
        <v>0</v>
      </c>
      <c r="C1485" s="76" t="str">
        <f t="shared" si="210"/>
        <v>0</v>
      </c>
      <c r="D1485" s="76">
        <f>COUNTIF($H$6:$H1485,$H1485)</f>
        <v>0</v>
      </c>
      <c r="E1485" s="76" t="str">
        <f t="shared" si="211"/>
        <v>0</v>
      </c>
      <c r="F1485" s="2"/>
      <c r="G1485" s="22"/>
      <c r="H1485" s="2"/>
      <c r="I1485" s="3"/>
      <c r="J1485" s="2"/>
      <c r="K1485" s="2"/>
      <c r="L1485" s="4"/>
      <c r="M1485" s="4"/>
      <c r="N1485" s="4"/>
      <c r="O1485" s="2"/>
      <c r="P1485" s="2"/>
      <c r="Q1485" s="4"/>
      <c r="R1485" s="102"/>
      <c r="S1485" s="102"/>
      <c r="T1485" s="3"/>
      <c r="U1485" s="3"/>
      <c r="V1485" s="3"/>
      <c r="W1485" s="3"/>
      <c r="X1485" s="80" t="str">
        <f t="shared" si="215"/>
        <v/>
      </c>
      <c r="Y1485" s="80" t="str">
        <f t="shared" si="216"/>
        <v/>
      </c>
      <c r="Z1485" s="2"/>
      <c r="AA1485" s="77" t="str">
        <f t="shared" si="217"/>
        <v/>
      </c>
      <c r="AB1485" s="77" t="str">
        <f t="shared" si="212"/>
        <v/>
      </c>
      <c r="AC1485" s="77" t="str">
        <f>IFERROR(VLOOKUP(IF($P1485="","",MONTH($I1485)),List!$I:$J,2,0),"")</f>
        <v/>
      </c>
      <c r="AD1485" s="77" t="str">
        <f>IFERROR(VLOOKUP(F1485,List!$D:$E,2,0),"")</f>
        <v/>
      </c>
      <c r="AE1485" s="78">
        <f t="shared" si="213"/>
        <v>0</v>
      </c>
      <c r="AF1485" s="77" t="str">
        <f t="shared" si="209"/>
        <v/>
      </c>
      <c r="AG1485" s="77" t="str">
        <f t="shared" si="214"/>
        <v/>
      </c>
    </row>
    <row r="1486" spans="1:33" s="72" customFormat="1" ht="15.75" x14ac:dyDescent="0.2">
      <c r="A1486" s="67"/>
      <c r="B1486" s="76">
        <f>COUNTIF($F$6:$F1486,$F1486)</f>
        <v>0</v>
      </c>
      <c r="C1486" s="76" t="str">
        <f t="shared" si="210"/>
        <v>0</v>
      </c>
      <c r="D1486" s="76">
        <f>COUNTIF($H$6:$H1486,$H1486)</f>
        <v>0</v>
      </c>
      <c r="E1486" s="76" t="str">
        <f t="shared" si="211"/>
        <v>0</v>
      </c>
      <c r="F1486" s="2"/>
      <c r="G1486" s="22"/>
      <c r="H1486" s="2"/>
      <c r="I1486" s="3"/>
      <c r="J1486" s="2"/>
      <c r="K1486" s="2"/>
      <c r="L1486" s="4"/>
      <c r="M1486" s="4"/>
      <c r="N1486" s="4"/>
      <c r="O1486" s="2"/>
      <c r="P1486" s="2"/>
      <c r="Q1486" s="4"/>
      <c r="R1486" s="102"/>
      <c r="S1486" s="102"/>
      <c r="T1486" s="3"/>
      <c r="U1486" s="3"/>
      <c r="V1486" s="3"/>
      <c r="W1486" s="3"/>
      <c r="X1486" s="80" t="str">
        <f t="shared" si="215"/>
        <v/>
      </c>
      <c r="Y1486" s="80" t="str">
        <f t="shared" si="216"/>
        <v/>
      </c>
      <c r="Z1486" s="2"/>
      <c r="AA1486" s="77" t="str">
        <f t="shared" si="217"/>
        <v/>
      </c>
      <c r="AB1486" s="77" t="str">
        <f t="shared" si="212"/>
        <v/>
      </c>
      <c r="AC1486" s="77" t="str">
        <f>IFERROR(VLOOKUP(IF($P1486="","",MONTH($I1486)),List!$I:$J,2,0),"")</f>
        <v/>
      </c>
      <c r="AD1486" s="77" t="str">
        <f>IFERROR(VLOOKUP(F1486,List!$D:$E,2,0),"")</f>
        <v/>
      </c>
      <c r="AE1486" s="78">
        <f t="shared" si="213"/>
        <v>0</v>
      </c>
      <c r="AF1486" s="77" t="str">
        <f t="shared" si="209"/>
        <v/>
      </c>
      <c r="AG1486" s="77" t="str">
        <f t="shared" si="214"/>
        <v/>
      </c>
    </row>
    <row r="1487" spans="1:33" s="72" customFormat="1" ht="15.75" x14ac:dyDescent="0.2">
      <c r="A1487" s="67"/>
      <c r="B1487" s="76">
        <f>COUNTIF($F$6:$F1487,$F1487)</f>
        <v>0</v>
      </c>
      <c r="C1487" s="76" t="str">
        <f t="shared" si="210"/>
        <v>0</v>
      </c>
      <c r="D1487" s="76">
        <f>COUNTIF($H$6:$H1487,$H1487)</f>
        <v>0</v>
      </c>
      <c r="E1487" s="76" t="str">
        <f t="shared" si="211"/>
        <v>0</v>
      </c>
      <c r="F1487" s="2"/>
      <c r="G1487" s="22"/>
      <c r="H1487" s="2"/>
      <c r="I1487" s="3"/>
      <c r="J1487" s="2"/>
      <c r="K1487" s="2"/>
      <c r="L1487" s="4"/>
      <c r="M1487" s="4"/>
      <c r="N1487" s="4"/>
      <c r="O1487" s="2"/>
      <c r="P1487" s="2"/>
      <c r="Q1487" s="4"/>
      <c r="R1487" s="102"/>
      <c r="S1487" s="102"/>
      <c r="T1487" s="3"/>
      <c r="U1487" s="3"/>
      <c r="V1487" s="3"/>
      <c r="W1487" s="3"/>
      <c r="X1487" s="80" t="str">
        <f t="shared" si="215"/>
        <v/>
      </c>
      <c r="Y1487" s="80" t="str">
        <f t="shared" si="216"/>
        <v/>
      </c>
      <c r="Z1487" s="2"/>
      <c r="AA1487" s="77" t="str">
        <f t="shared" si="217"/>
        <v/>
      </c>
      <c r="AB1487" s="77" t="str">
        <f t="shared" si="212"/>
        <v/>
      </c>
      <c r="AC1487" s="77" t="str">
        <f>IFERROR(VLOOKUP(IF($P1487="","",MONTH($I1487)),List!$I:$J,2,0),"")</f>
        <v/>
      </c>
      <c r="AD1487" s="77" t="str">
        <f>IFERROR(VLOOKUP(F1487,List!$D:$E,2,0),"")</f>
        <v/>
      </c>
      <c r="AE1487" s="78">
        <f t="shared" si="213"/>
        <v>0</v>
      </c>
      <c r="AF1487" s="77" t="str">
        <f t="shared" si="209"/>
        <v/>
      </c>
      <c r="AG1487" s="77" t="str">
        <f t="shared" si="214"/>
        <v/>
      </c>
    </row>
    <row r="1488" spans="1:33" s="72" customFormat="1" ht="15.75" x14ac:dyDescent="0.2">
      <c r="A1488" s="67"/>
      <c r="B1488" s="76">
        <f>COUNTIF($F$6:$F1488,$F1488)</f>
        <v>0</v>
      </c>
      <c r="C1488" s="76" t="str">
        <f t="shared" si="210"/>
        <v>0</v>
      </c>
      <c r="D1488" s="76">
        <f>COUNTIF($H$6:$H1488,$H1488)</f>
        <v>0</v>
      </c>
      <c r="E1488" s="76" t="str">
        <f t="shared" si="211"/>
        <v>0</v>
      </c>
      <c r="F1488" s="2"/>
      <c r="G1488" s="22"/>
      <c r="H1488" s="2"/>
      <c r="I1488" s="3"/>
      <c r="J1488" s="2"/>
      <c r="K1488" s="2"/>
      <c r="L1488" s="4"/>
      <c r="M1488" s="4"/>
      <c r="N1488" s="4"/>
      <c r="O1488" s="2"/>
      <c r="P1488" s="2"/>
      <c r="Q1488" s="4"/>
      <c r="R1488" s="102"/>
      <c r="S1488" s="102"/>
      <c r="T1488" s="3"/>
      <c r="U1488" s="3"/>
      <c r="V1488" s="3"/>
      <c r="W1488" s="3"/>
      <c r="X1488" s="80" t="str">
        <f t="shared" si="215"/>
        <v/>
      </c>
      <c r="Y1488" s="80" t="str">
        <f t="shared" si="216"/>
        <v/>
      </c>
      <c r="Z1488" s="2"/>
      <c r="AA1488" s="77" t="str">
        <f t="shared" si="217"/>
        <v/>
      </c>
      <c r="AB1488" s="77" t="str">
        <f t="shared" si="212"/>
        <v/>
      </c>
      <c r="AC1488" s="77" t="str">
        <f>IFERROR(VLOOKUP(IF($P1488="","",MONTH($I1488)),List!$I:$J,2,0),"")</f>
        <v/>
      </c>
      <c r="AD1488" s="77" t="str">
        <f>IFERROR(VLOOKUP(F1488,List!$D:$E,2,0),"")</f>
        <v/>
      </c>
      <c r="AE1488" s="78">
        <f t="shared" si="213"/>
        <v>0</v>
      </c>
      <c r="AF1488" s="77" t="str">
        <f t="shared" si="209"/>
        <v/>
      </c>
      <c r="AG1488" s="77" t="str">
        <f t="shared" si="214"/>
        <v/>
      </c>
    </row>
    <row r="1489" spans="1:33" s="72" customFormat="1" ht="15.75" x14ac:dyDescent="0.2">
      <c r="A1489" s="67"/>
      <c r="B1489" s="76">
        <f>COUNTIF($F$6:$F1489,$F1489)</f>
        <v>0</v>
      </c>
      <c r="C1489" s="76" t="str">
        <f t="shared" si="210"/>
        <v>0</v>
      </c>
      <c r="D1489" s="76">
        <f>COUNTIF($H$6:$H1489,$H1489)</f>
        <v>0</v>
      </c>
      <c r="E1489" s="76" t="str">
        <f t="shared" si="211"/>
        <v>0</v>
      </c>
      <c r="F1489" s="2"/>
      <c r="G1489" s="22"/>
      <c r="H1489" s="2"/>
      <c r="I1489" s="3"/>
      <c r="J1489" s="2"/>
      <c r="K1489" s="2"/>
      <c r="L1489" s="4"/>
      <c r="M1489" s="4"/>
      <c r="N1489" s="4"/>
      <c r="O1489" s="2"/>
      <c r="P1489" s="2"/>
      <c r="Q1489" s="4"/>
      <c r="R1489" s="102"/>
      <c r="S1489" s="102"/>
      <c r="T1489" s="3"/>
      <c r="U1489" s="3"/>
      <c r="V1489" s="3"/>
      <c r="W1489" s="3"/>
      <c r="X1489" s="80" t="str">
        <f t="shared" si="215"/>
        <v/>
      </c>
      <c r="Y1489" s="80" t="str">
        <f t="shared" si="216"/>
        <v/>
      </c>
      <c r="Z1489" s="2"/>
      <c r="AA1489" s="77" t="str">
        <f t="shared" si="217"/>
        <v/>
      </c>
      <c r="AB1489" s="77" t="str">
        <f t="shared" si="212"/>
        <v/>
      </c>
      <c r="AC1489" s="77" t="str">
        <f>IFERROR(VLOOKUP(IF($P1489="","",MONTH($I1489)),List!$I:$J,2,0),"")</f>
        <v/>
      </c>
      <c r="AD1489" s="77" t="str">
        <f>IFERROR(VLOOKUP(F1489,List!$D:$E,2,0),"")</f>
        <v/>
      </c>
      <c r="AE1489" s="78">
        <f t="shared" si="213"/>
        <v>0</v>
      </c>
      <c r="AF1489" s="77" t="str">
        <f t="shared" si="209"/>
        <v/>
      </c>
      <c r="AG1489" s="77" t="str">
        <f t="shared" si="214"/>
        <v/>
      </c>
    </row>
    <row r="1490" spans="1:33" s="72" customFormat="1" ht="15.75" x14ac:dyDescent="0.2">
      <c r="A1490" s="67"/>
      <c r="B1490" s="76">
        <f>COUNTIF($F$6:$F1490,$F1490)</f>
        <v>0</v>
      </c>
      <c r="C1490" s="76" t="str">
        <f t="shared" si="210"/>
        <v>0</v>
      </c>
      <c r="D1490" s="76">
        <f>COUNTIF($H$6:$H1490,$H1490)</f>
        <v>0</v>
      </c>
      <c r="E1490" s="76" t="str">
        <f t="shared" si="211"/>
        <v>0</v>
      </c>
      <c r="F1490" s="2"/>
      <c r="G1490" s="22"/>
      <c r="H1490" s="2"/>
      <c r="I1490" s="3"/>
      <c r="J1490" s="2"/>
      <c r="K1490" s="2"/>
      <c r="L1490" s="4"/>
      <c r="M1490" s="4"/>
      <c r="N1490" s="4"/>
      <c r="O1490" s="2"/>
      <c r="P1490" s="2"/>
      <c r="Q1490" s="4"/>
      <c r="R1490" s="102"/>
      <c r="S1490" s="102"/>
      <c r="T1490" s="3"/>
      <c r="U1490" s="3"/>
      <c r="V1490" s="3"/>
      <c r="W1490" s="3"/>
      <c r="X1490" s="80" t="str">
        <f t="shared" si="215"/>
        <v/>
      </c>
      <c r="Y1490" s="80" t="str">
        <f t="shared" si="216"/>
        <v/>
      </c>
      <c r="Z1490" s="2"/>
      <c r="AA1490" s="77" t="str">
        <f t="shared" si="217"/>
        <v/>
      </c>
      <c r="AB1490" s="77" t="str">
        <f t="shared" si="212"/>
        <v/>
      </c>
      <c r="AC1490" s="77" t="str">
        <f>IFERROR(VLOOKUP(IF($P1490="","",MONTH($I1490)),List!$I:$J,2,0),"")</f>
        <v/>
      </c>
      <c r="AD1490" s="77" t="str">
        <f>IFERROR(VLOOKUP(F1490,List!$D:$E,2,0),"")</f>
        <v/>
      </c>
      <c r="AE1490" s="78">
        <f t="shared" si="213"/>
        <v>0</v>
      </c>
      <c r="AF1490" s="77" t="str">
        <f t="shared" si="209"/>
        <v/>
      </c>
      <c r="AG1490" s="77" t="str">
        <f t="shared" si="214"/>
        <v/>
      </c>
    </row>
    <row r="1491" spans="1:33" s="72" customFormat="1" ht="15.75" x14ac:dyDescent="0.2">
      <c r="A1491" s="67"/>
      <c r="B1491" s="76">
        <f>COUNTIF($F$6:$F1491,$F1491)</f>
        <v>0</v>
      </c>
      <c r="C1491" s="76" t="str">
        <f t="shared" si="210"/>
        <v>0</v>
      </c>
      <c r="D1491" s="76">
        <f>COUNTIF($H$6:$H1491,$H1491)</f>
        <v>0</v>
      </c>
      <c r="E1491" s="76" t="str">
        <f t="shared" si="211"/>
        <v>0</v>
      </c>
      <c r="F1491" s="2"/>
      <c r="G1491" s="22"/>
      <c r="H1491" s="2"/>
      <c r="I1491" s="3"/>
      <c r="J1491" s="2"/>
      <c r="K1491" s="2"/>
      <c r="L1491" s="4"/>
      <c r="M1491" s="4"/>
      <c r="N1491" s="4"/>
      <c r="O1491" s="2"/>
      <c r="P1491" s="2"/>
      <c r="Q1491" s="4"/>
      <c r="R1491" s="102"/>
      <c r="S1491" s="102"/>
      <c r="T1491" s="3"/>
      <c r="U1491" s="3"/>
      <c r="V1491" s="3"/>
      <c r="W1491" s="3"/>
      <c r="X1491" s="80" t="str">
        <f t="shared" si="215"/>
        <v/>
      </c>
      <c r="Y1491" s="80" t="str">
        <f t="shared" si="216"/>
        <v/>
      </c>
      <c r="Z1491" s="2"/>
      <c r="AA1491" s="77" t="str">
        <f t="shared" si="217"/>
        <v/>
      </c>
      <c r="AB1491" s="77" t="str">
        <f t="shared" si="212"/>
        <v/>
      </c>
      <c r="AC1491" s="77" t="str">
        <f>IFERROR(VLOOKUP(IF($P1491="","",MONTH($I1491)),List!$I:$J,2,0),"")</f>
        <v/>
      </c>
      <c r="AD1491" s="77" t="str">
        <f>IFERROR(VLOOKUP(F1491,List!$D:$E,2,0),"")</f>
        <v/>
      </c>
      <c r="AE1491" s="78">
        <f t="shared" si="213"/>
        <v>0</v>
      </c>
      <c r="AF1491" s="77" t="str">
        <f t="shared" si="209"/>
        <v/>
      </c>
      <c r="AG1491" s="77" t="str">
        <f t="shared" si="214"/>
        <v/>
      </c>
    </row>
    <row r="1492" spans="1:33" s="72" customFormat="1" ht="15.75" x14ac:dyDescent="0.2">
      <c r="A1492" s="67"/>
      <c r="B1492" s="76">
        <f>COUNTIF($F$6:$F1492,$F1492)</f>
        <v>0</v>
      </c>
      <c r="C1492" s="76" t="str">
        <f t="shared" si="210"/>
        <v>0</v>
      </c>
      <c r="D1492" s="76">
        <f>COUNTIF($H$6:$H1492,$H1492)</f>
        <v>0</v>
      </c>
      <c r="E1492" s="76" t="str">
        <f t="shared" si="211"/>
        <v>0</v>
      </c>
      <c r="F1492" s="2"/>
      <c r="G1492" s="22"/>
      <c r="H1492" s="2"/>
      <c r="I1492" s="3"/>
      <c r="J1492" s="2"/>
      <c r="K1492" s="2"/>
      <c r="L1492" s="4"/>
      <c r="M1492" s="4"/>
      <c r="N1492" s="4"/>
      <c r="O1492" s="2"/>
      <c r="P1492" s="2"/>
      <c r="Q1492" s="4"/>
      <c r="R1492" s="102"/>
      <c r="S1492" s="102"/>
      <c r="T1492" s="3"/>
      <c r="U1492" s="3"/>
      <c r="V1492" s="3"/>
      <c r="W1492" s="3"/>
      <c r="X1492" s="80" t="str">
        <f t="shared" si="215"/>
        <v/>
      </c>
      <c r="Y1492" s="80" t="str">
        <f t="shared" si="216"/>
        <v/>
      </c>
      <c r="Z1492" s="2"/>
      <c r="AA1492" s="77" t="str">
        <f t="shared" si="217"/>
        <v/>
      </c>
      <c r="AB1492" s="77" t="str">
        <f t="shared" si="212"/>
        <v/>
      </c>
      <c r="AC1492" s="77" t="str">
        <f>IFERROR(VLOOKUP(IF($P1492="","",MONTH($I1492)),List!$I:$J,2,0),"")</f>
        <v/>
      </c>
      <c r="AD1492" s="77" t="str">
        <f>IFERROR(VLOOKUP(F1492,List!$D:$E,2,0),"")</f>
        <v/>
      </c>
      <c r="AE1492" s="78">
        <f t="shared" si="213"/>
        <v>0</v>
      </c>
      <c r="AF1492" s="77" t="str">
        <f t="shared" si="209"/>
        <v/>
      </c>
      <c r="AG1492" s="77" t="str">
        <f t="shared" si="214"/>
        <v/>
      </c>
    </row>
    <row r="1493" spans="1:33" s="72" customFormat="1" ht="15.75" x14ac:dyDescent="0.2">
      <c r="A1493" s="67"/>
      <c r="B1493" s="76">
        <f>COUNTIF($F$6:$F1493,$F1493)</f>
        <v>0</v>
      </c>
      <c r="C1493" s="76" t="str">
        <f t="shared" si="210"/>
        <v>0</v>
      </c>
      <c r="D1493" s="76">
        <f>COUNTIF($H$6:$H1493,$H1493)</f>
        <v>0</v>
      </c>
      <c r="E1493" s="76" t="str">
        <f t="shared" si="211"/>
        <v>0</v>
      </c>
      <c r="F1493" s="2"/>
      <c r="G1493" s="22"/>
      <c r="H1493" s="2"/>
      <c r="I1493" s="3"/>
      <c r="J1493" s="2"/>
      <c r="K1493" s="2"/>
      <c r="L1493" s="4"/>
      <c r="M1493" s="4"/>
      <c r="N1493" s="4"/>
      <c r="O1493" s="2"/>
      <c r="P1493" s="2"/>
      <c r="Q1493" s="4"/>
      <c r="R1493" s="102"/>
      <c r="S1493" s="102"/>
      <c r="T1493" s="3"/>
      <c r="U1493" s="3"/>
      <c r="V1493" s="3"/>
      <c r="W1493" s="3"/>
      <c r="X1493" s="80" t="str">
        <f t="shared" si="215"/>
        <v/>
      </c>
      <c r="Y1493" s="80" t="str">
        <f t="shared" si="216"/>
        <v/>
      </c>
      <c r="Z1493" s="2"/>
      <c r="AA1493" s="77" t="str">
        <f t="shared" si="217"/>
        <v/>
      </c>
      <c r="AB1493" s="77" t="str">
        <f t="shared" si="212"/>
        <v/>
      </c>
      <c r="AC1493" s="77" t="str">
        <f>IFERROR(VLOOKUP(IF($P1493="","",MONTH($I1493)),List!$I:$J,2,0),"")</f>
        <v/>
      </c>
      <c r="AD1493" s="77" t="str">
        <f>IFERROR(VLOOKUP(F1493,List!$D:$E,2,0),"")</f>
        <v/>
      </c>
      <c r="AE1493" s="78">
        <f t="shared" si="213"/>
        <v>0</v>
      </c>
      <c r="AF1493" s="77" t="str">
        <f t="shared" si="209"/>
        <v/>
      </c>
      <c r="AG1493" s="77" t="str">
        <f t="shared" si="214"/>
        <v/>
      </c>
    </row>
    <row r="1494" spans="1:33" s="72" customFormat="1" ht="15.75" x14ac:dyDescent="0.2">
      <c r="A1494" s="67"/>
      <c r="B1494" s="76">
        <f>COUNTIF($F$6:$F1494,$F1494)</f>
        <v>0</v>
      </c>
      <c r="C1494" s="76" t="str">
        <f t="shared" si="210"/>
        <v>0</v>
      </c>
      <c r="D1494" s="76">
        <f>COUNTIF($H$6:$H1494,$H1494)</f>
        <v>0</v>
      </c>
      <c r="E1494" s="76" t="str">
        <f t="shared" si="211"/>
        <v>0</v>
      </c>
      <c r="F1494" s="2"/>
      <c r="G1494" s="22"/>
      <c r="H1494" s="2"/>
      <c r="I1494" s="3"/>
      <c r="J1494" s="2"/>
      <c r="K1494" s="2"/>
      <c r="L1494" s="4"/>
      <c r="M1494" s="4"/>
      <c r="N1494" s="4"/>
      <c r="O1494" s="2"/>
      <c r="P1494" s="2"/>
      <c r="Q1494" s="4"/>
      <c r="R1494" s="102"/>
      <c r="S1494" s="102"/>
      <c r="T1494" s="3"/>
      <c r="U1494" s="3"/>
      <c r="V1494" s="3"/>
      <c r="W1494" s="3"/>
      <c r="X1494" s="80" t="str">
        <f t="shared" si="215"/>
        <v/>
      </c>
      <c r="Y1494" s="80" t="str">
        <f t="shared" si="216"/>
        <v/>
      </c>
      <c r="Z1494" s="2"/>
      <c r="AA1494" s="77" t="str">
        <f t="shared" si="217"/>
        <v/>
      </c>
      <c r="AB1494" s="77" t="str">
        <f t="shared" si="212"/>
        <v/>
      </c>
      <c r="AC1494" s="77" t="str">
        <f>IFERROR(VLOOKUP(IF($P1494="","",MONTH($I1494)),List!$I:$J,2,0),"")</f>
        <v/>
      </c>
      <c r="AD1494" s="77" t="str">
        <f>IFERROR(VLOOKUP(F1494,List!$D:$E,2,0),"")</f>
        <v/>
      </c>
      <c r="AE1494" s="78">
        <f t="shared" si="213"/>
        <v>0</v>
      </c>
      <c r="AF1494" s="77" t="str">
        <f t="shared" si="209"/>
        <v/>
      </c>
      <c r="AG1494" s="77" t="str">
        <f t="shared" si="214"/>
        <v/>
      </c>
    </row>
    <row r="1495" spans="1:33" s="72" customFormat="1" ht="15.75" x14ac:dyDescent="0.2">
      <c r="A1495" s="67"/>
      <c r="B1495" s="76">
        <f>COUNTIF($F$6:$F1495,$F1495)</f>
        <v>0</v>
      </c>
      <c r="C1495" s="76" t="str">
        <f t="shared" si="210"/>
        <v>0</v>
      </c>
      <c r="D1495" s="76">
        <f>COUNTIF($H$6:$H1495,$H1495)</f>
        <v>0</v>
      </c>
      <c r="E1495" s="76" t="str">
        <f t="shared" si="211"/>
        <v>0</v>
      </c>
      <c r="F1495" s="2"/>
      <c r="G1495" s="22"/>
      <c r="H1495" s="2"/>
      <c r="I1495" s="3"/>
      <c r="J1495" s="2"/>
      <c r="K1495" s="2"/>
      <c r="L1495" s="4"/>
      <c r="M1495" s="4"/>
      <c r="N1495" s="4"/>
      <c r="O1495" s="2"/>
      <c r="P1495" s="2"/>
      <c r="Q1495" s="4"/>
      <c r="R1495" s="102"/>
      <c r="S1495" s="102"/>
      <c r="T1495" s="3"/>
      <c r="U1495" s="3"/>
      <c r="V1495" s="3"/>
      <c r="W1495" s="3"/>
      <c r="X1495" s="80" t="str">
        <f t="shared" si="215"/>
        <v/>
      </c>
      <c r="Y1495" s="80" t="str">
        <f t="shared" si="216"/>
        <v/>
      </c>
      <c r="Z1495" s="2"/>
      <c r="AA1495" s="77" t="str">
        <f t="shared" si="217"/>
        <v/>
      </c>
      <c r="AB1495" s="77" t="str">
        <f t="shared" si="212"/>
        <v/>
      </c>
      <c r="AC1495" s="77" t="str">
        <f>IFERROR(VLOOKUP(IF($P1495="","",MONTH($I1495)),List!$I:$J,2,0),"")</f>
        <v/>
      </c>
      <c r="AD1495" s="77" t="str">
        <f>IFERROR(VLOOKUP(F1495,List!$D:$E,2,0),"")</f>
        <v/>
      </c>
      <c r="AE1495" s="78">
        <f t="shared" si="213"/>
        <v>0</v>
      </c>
      <c r="AF1495" s="77" t="str">
        <f t="shared" si="209"/>
        <v/>
      </c>
      <c r="AG1495" s="77" t="str">
        <f t="shared" si="214"/>
        <v/>
      </c>
    </row>
    <row r="1496" spans="1:33" s="72" customFormat="1" ht="15.75" x14ac:dyDescent="0.2">
      <c r="A1496" s="67"/>
      <c r="B1496" s="76">
        <f>COUNTIF($F$6:$F1496,$F1496)</f>
        <v>0</v>
      </c>
      <c r="C1496" s="76" t="str">
        <f t="shared" si="210"/>
        <v>0</v>
      </c>
      <c r="D1496" s="76">
        <f>COUNTIF($H$6:$H1496,$H1496)</f>
        <v>0</v>
      </c>
      <c r="E1496" s="76" t="str">
        <f t="shared" si="211"/>
        <v>0</v>
      </c>
      <c r="F1496" s="2"/>
      <c r="G1496" s="22"/>
      <c r="H1496" s="2"/>
      <c r="I1496" s="3"/>
      <c r="J1496" s="2"/>
      <c r="K1496" s="2"/>
      <c r="L1496" s="4"/>
      <c r="M1496" s="4"/>
      <c r="N1496" s="4"/>
      <c r="O1496" s="2"/>
      <c r="P1496" s="2"/>
      <c r="Q1496" s="4"/>
      <c r="R1496" s="102"/>
      <c r="S1496" s="102"/>
      <c r="T1496" s="3"/>
      <c r="U1496" s="3"/>
      <c r="V1496" s="3"/>
      <c r="W1496" s="3"/>
      <c r="X1496" s="80" t="str">
        <f t="shared" si="215"/>
        <v/>
      </c>
      <c r="Y1496" s="80" t="str">
        <f t="shared" si="216"/>
        <v/>
      </c>
      <c r="Z1496" s="2"/>
      <c r="AA1496" s="77" t="str">
        <f t="shared" si="217"/>
        <v/>
      </c>
      <c r="AB1496" s="77" t="str">
        <f t="shared" si="212"/>
        <v/>
      </c>
      <c r="AC1496" s="77" t="str">
        <f>IFERROR(VLOOKUP(IF($P1496="","",MONTH($I1496)),List!$I:$J,2,0),"")</f>
        <v/>
      </c>
      <c r="AD1496" s="77" t="str">
        <f>IFERROR(VLOOKUP(F1496,List!$D:$E,2,0),"")</f>
        <v/>
      </c>
      <c r="AE1496" s="78">
        <f t="shared" si="213"/>
        <v>0</v>
      </c>
      <c r="AF1496" s="77" t="str">
        <f t="shared" si="209"/>
        <v/>
      </c>
      <c r="AG1496" s="77" t="str">
        <f t="shared" si="214"/>
        <v/>
      </c>
    </row>
    <row r="1048576" spans="21:21" x14ac:dyDescent="0.25">
      <c r="U1048576" s="3"/>
    </row>
  </sheetData>
  <sheetProtection formatCells="0" formatColumns="0" formatRows="0" sort="0" autoFilter="0" pivotTables="0"/>
  <autoFilter ref="A5:AA1496"/>
  <sortState ref="F6:AA608">
    <sortCondition ref="F6:F608"/>
    <sortCondition ref="I6:I608"/>
  </sortState>
  <mergeCells count="23">
    <mergeCell ref="AG3:AG4"/>
    <mergeCell ref="AE3:AE4"/>
    <mergeCell ref="AF3:AF4"/>
    <mergeCell ref="AA3:AA4"/>
    <mergeCell ref="AB3:AB4"/>
    <mergeCell ref="AC3:AC4"/>
    <mergeCell ref="AD3:AD4"/>
    <mergeCell ref="Z3:Z4"/>
    <mergeCell ref="W3:Y3"/>
    <mergeCell ref="G3:H3"/>
    <mergeCell ref="S3:S4"/>
    <mergeCell ref="M3:M4"/>
    <mergeCell ref="N3:N4"/>
    <mergeCell ref="O3:P3"/>
    <mergeCell ref="Q3:Q4"/>
    <mergeCell ref="R3:R4"/>
    <mergeCell ref="T3:V3"/>
    <mergeCell ref="A3:A4"/>
    <mergeCell ref="I3:I4"/>
    <mergeCell ref="K3:K4"/>
    <mergeCell ref="L3:L4"/>
    <mergeCell ref="F3:F4"/>
    <mergeCell ref="J3:J4"/>
  </mergeCells>
  <conditionalFormatting sqref="G976:G1496 G6:G775">
    <cfRule type="expression" dxfId="12" priority="12">
      <formula>$F6="PI"</formula>
    </cfRule>
  </conditionalFormatting>
  <conditionalFormatting sqref="G956:G975">
    <cfRule type="expression" dxfId="11" priority="10">
      <formula>$F956="PI"</formula>
    </cfRule>
  </conditionalFormatting>
  <conditionalFormatting sqref="G936:G955">
    <cfRule type="expression" dxfId="10" priority="9">
      <formula>$F936="PI"</formula>
    </cfRule>
  </conditionalFormatting>
  <conditionalFormatting sqref="G916:G935">
    <cfRule type="expression" dxfId="9" priority="8">
      <formula>$F916="PI"</formula>
    </cfRule>
  </conditionalFormatting>
  <conditionalFormatting sqref="G896:G915">
    <cfRule type="expression" dxfId="8" priority="7">
      <formula>$F896="PI"</formula>
    </cfRule>
  </conditionalFormatting>
  <conditionalFormatting sqref="G776:G795">
    <cfRule type="expression" dxfId="7" priority="6">
      <formula>$F776="PI"</formula>
    </cfRule>
  </conditionalFormatting>
  <conditionalFormatting sqref="G876:G895">
    <cfRule type="expression" dxfId="6" priority="5">
      <formula>$F876="PI"</formula>
    </cfRule>
  </conditionalFormatting>
  <conditionalFormatting sqref="G856:G875">
    <cfRule type="expression" dxfId="5" priority="4">
      <formula>$F856="PI"</formula>
    </cfRule>
  </conditionalFormatting>
  <conditionalFormatting sqref="G836:G855">
    <cfRule type="expression" dxfId="4" priority="3">
      <formula>$F836="PI"</formula>
    </cfRule>
  </conditionalFormatting>
  <conditionalFormatting sqref="G816:G835">
    <cfRule type="expression" dxfId="3" priority="2">
      <formula>$F816="PI"</formula>
    </cfRule>
  </conditionalFormatting>
  <conditionalFormatting sqref="G796:G815">
    <cfRule type="expression" dxfId="2" priority="1">
      <formula>$F796="PI"</formula>
    </cfRule>
  </conditionalFormatting>
  <hyperlinks>
    <hyperlink ref="A2" location="'Sumber PTKP'!A1" display="Pilih Sumber PTKP"/>
    <hyperlink ref="G2" location="Departemen!A1" display="Pilih Departemen"/>
  </hyperlinks>
  <pageMargins left="0.70866141732283472" right="0.70866141732283472" top="0.74803149606299213" bottom="0.74803149606299213" header="0.31496062992125984" footer="0.31496062992125984"/>
  <pageSetup paperSize="9"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List!$F$1:$F$8</xm:f>
          </x14:formula1>
          <xm:sqref>F6:F1496</xm:sqref>
        </x14:dataValidation>
        <x14:dataValidation type="list" allowBlank="1" showInputMessage="1" showErrorMessage="1">
          <x14:formula1>
            <xm:f>List!$A$1:$A$25</xm:f>
          </x14:formula1>
          <xm:sqref>H6:H1496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3"/>
  <sheetViews>
    <sheetView showGridLines="0" zoomScale="85" zoomScaleNormal="85" workbookViewId="0">
      <pane ySplit="7" topLeftCell="A8" activePane="bottomLeft" state="frozen"/>
      <selection activeCell="Z1005" sqref="Z6:Z1005"/>
      <selection pane="bottomLeft" activeCell="G11" sqref="G11"/>
    </sheetView>
  </sheetViews>
  <sheetFormatPr defaultRowHeight="17.25" x14ac:dyDescent="0.25"/>
  <cols>
    <col min="1" max="1" width="7.7109375" style="47" customWidth="1"/>
    <col min="2" max="3" width="19.140625" style="47" customWidth="1"/>
    <col min="4" max="4" width="15.28515625" style="53" customWidth="1"/>
    <col min="5" max="5" width="16" style="47" customWidth="1"/>
    <col min="6" max="6" width="16.42578125" style="47" customWidth="1"/>
    <col min="7" max="7" width="22.85546875" style="47" customWidth="1"/>
    <col min="8" max="8" width="21.5703125" style="47" customWidth="1"/>
    <col min="9" max="9" width="40.5703125" style="47" customWidth="1"/>
    <col min="10" max="10" width="10.42578125" style="47" bestFit="1" customWidth="1"/>
    <col min="11" max="11" width="19.42578125" style="47" customWidth="1"/>
    <col min="12" max="14" width="40.5703125" style="47" customWidth="1"/>
    <col min="15" max="18" width="13.5703125" style="53" customWidth="1"/>
    <col min="19" max="20" width="10.28515625" style="54" customWidth="1"/>
    <col min="21" max="22" width="16" style="47" customWidth="1"/>
    <col min="23" max="16384" width="9.140625" style="47"/>
  </cols>
  <sheetData>
    <row r="1" spans="1:22" ht="25.5" x14ac:dyDescent="0.25">
      <c r="A1" s="45" t="str">
        <f>Global!A1</f>
        <v>Laporan Hasil Audit MR 2019</v>
      </c>
      <c r="B1" s="48"/>
      <c r="C1" s="48"/>
      <c r="D1" s="46"/>
      <c r="F1" s="48"/>
      <c r="G1" s="48"/>
      <c r="H1" s="48"/>
      <c r="I1" s="48"/>
      <c r="J1" s="48"/>
      <c r="K1" s="48"/>
      <c r="L1" s="48"/>
      <c r="M1" s="48"/>
      <c r="N1" s="48"/>
      <c r="O1" s="46"/>
      <c r="P1" s="46"/>
      <c r="Q1" s="46"/>
      <c r="R1" s="46"/>
      <c r="S1" s="49"/>
      <c r="T1" s="49"/>
    </row>
    <row r="2" spans="1:22" ht="18.75" thickBot="1" x14ac:dyDescent="0.3">
      <c r="A2" s="50" t="s">
        <v>1675</v>
      </c>
      <c r="B2" s="48"/>
      <c r="C2" s="48"/>
      <c r="D2" s="46"/>
      <c r="F2" s="48"/>
      <c r="G2" s="48"/>
      <c r="H2" s="48"/>
      <c r="I2" s="48"/>
      <c r="J2" s="48"/>
      <c r="K2" s="48"/>
      <c r="L2" s="48"/>
      <c r="M2" s="48"/>
      <c r="N2" s="48"/>
      <c r="O2" s="46"/>
      <c r="P2" s="46"/>
      <c r="Q2" s="46"/>
      <c r="R2" s="46"/>
      <c r="S2" s="49"/>
      <c r="T2" s="49"/>
    </row>
    <row r="3" spans="1:22" ht="24.75" customHeight="1" thickBot="1" x14ac:dyDescent="0.3">
      <c r="A3" s="147" t="s">
        <v>60</v>
      </c>
      <c r="B3" s="148"/>
      <c r="C3" s="149"/>
      <c r="D3" s="51" t="s">
        <v>1672</v>
      </c>
      <c r="F3" s="48"/>
      <c r="G3" s="48"/>
      <c r="H3" s="48"/>
      <c r="I3" s="48"/>
      <c r="J3" s="48"/>
      <c r="K3" s="48"/>
      <c r="L3" s="48"/>
      <c r="M3" s="48"/>
      <c r="N3" s="48"/>
      <c r="O3" s="46"/>
      <c r="P3" s="46"/>
      <c r="Q3" s="46"/>
      <c r="R3" s="46"/>
      <c r="S3" s="49"/>
      <c r="T3" s="49"/>
    </row>
    <row r="4" spans="1:22" ht="18" x14ac:dyDescent="0.25">
      <c r="A4" s="52" t="str">
        <f>IFERROR(VLOOKUP(A3,List!$E$1:$F$8,2,0),"")</f>
        <v>SMK3</v>
      </c>
    </row>
    <row r="5" spans="1:22" s="55" customFormat="1" ht="14.25" customHeight="1" x14ac:dyDescent="0.25">
      <c r="A5" s="135" t="s">
        <v>0</v>
      </c>
      <c r="B5" s="135" t="s">
        <v>3</v>
      </c>
      <c r="C5" s="135"/>
      <c r="D5" s="136" t="s">
        <v>2</v>
      </c>
      <c r="E5" s="137" t="s">
        <v>65</v>
      </c>
      <c r="F5" s="137" t="s">
        <v>4</v>
      </c>
      <c r="G5" s="137" t="s">
        <v>5</v>
      </c>
      <c r="H5" s="139" t="s">
        <v>6</v>
      </c>
      <c r="I5" s="139" t="s">
        <v>7</v>
      </c>
      <c r="J5" s="142" t="s">
        <v>172</v>
      </c>
      <c r="K5" s="143"/>
      <c r="L5" s="137" t="s">
        <v>62</v>
      </c>
      <c r="M5" s="137" t="s">
        <v>63</v>
      </c>
      <c r="N5" s="137" t="s">
        <v>70</v>
      </c>
      <c r="O5" s="144" t="s">
        <v>8</v>
      </c>
      <c r="P5" s="145"/>
      <c r="Q5" s="146"/>
      <c r="R5" s="141" t="s">
        <v>9</v>
      </c>
      <c r="S5" s="141"/>
      <c r="T5" s="141"/>
      <c r="U5" s="135" t="s">
        <v>66</v>
      </c>
      <c r="V5" s="135" t="s">
        <v>9</v>
      </c>
    </row>
    <row r="6" spans="1:22" s="55" customFormat="1" ht="28.5" x14ac:dyDescent="0.25">
      <c r="A6" s="135"/>
      <c r="B6" s="56" t="s">
        <v>67</v>
      </c>
      <c r="C6" s="56" t="s">
        <v>68</v>
      </c>
      <c r="D6" s="136"/>
      <c r="E6" s="138"/>
      <c r="F6" s="138"/>
      <c r="G6" s="138"/>
      <c r="H6" s="140"/>
      <c r="I6" s="140"/>
      <c r="J6" s="56" t="s">
        <v>10</v>
      </c>
      <c r="K6" s="57" t="s">
        <v>11</v>
      </c>
      <c r="L6" s="138"/>
      <c r="M6" s="138"/>
      <c r="N6" s="138"/>
      <c r="O6" s="58" t="s">
        <v>12</v>
      </c>
      <c r="P6" s="58" t="s">
        <v>13</v>
      </c>
      <c r="Q6" s="58" t="s">
        <v>14</v>
      </c>
      <c r="R6" s="58" t="s">
        <v>64</v>
      </c>
      <c r="S6" s="59" t="s">
        <v>15</v>
      </c>
      <c r="T6" s="59" t="s">
        <v>16</v>
      </c>
      <c r="U6" s="135"/>
      <c r="V6" s="135" t="s">
        <v>9</v>
      </c>
    </row>
    <row r="7" spans="1:22" s="66" customFormat="1" ht="15.75" x14ac:dyDescent="0.25">
      <c r="A7" s="60"/>
      <c r="B7" s="60"/>
      <c r="C7" s="60"/>
      <c r="D7" s="61"/>
      <c r="E7" s="62"/>
      <c r="F7" s="62"/>
      <c r="G7" s="62"/>
      <c r="H7" s="63"/>
      <c r="I7" s="63"/>
      <c r="J7" s="60"/>
      <c r="K7" s="64"/>
      <c r="L7" s="62"/>
      <c r="M7" s="62"/>
      <c r="N7" s="62"/>
      <c r="O7" s="61"/>
      <c r="P7" s="61"/>
      <c r="Q7" s="61"/>
      <c r="R7" s="61"/>
      <c r="S7" s="65"/>
      <c r="T7" s="65"/>
      <c r="U7" s="60"/>
      <c r="V7" s="60"/>
    </row>
    <row r="8" spans="1:22" s="72" customFormat="1" ht="28.5" x14ac:dyDescent="0.2">
      <c r="A8" s="67">
        <f>IFERROR(IF(VLOOKUP($A3,List!$E$1:$G$8,3,0)=0,"",1),"")</f>
        <v>1</v>
      </c>
      <c r="B8" s="69" t="str">
        <f>IFERROR(IF(VLOOKUP($A8&amp;$A$4,Global!$C:$AA,COLUMN()+3,0)="","",VLOOKUP($A8&amp;$A$4,Global!$C:$AA,COLUMN()+3,0)),"")</f>
        <v/>
      </c>
      <c r="C8" s="79" t="str">
        <f>IFERROR(IF(VLOOKUP($A8&amp;$A$4,Global!$C:$AA,COLUMN()+3,0)="","",VLOOKUP($A8&amp;$A$4,Global!$C:$AA,COLUMN()+3,0)),"")</f>
        <v>Gudang BJ</v>
      </c>
      <c r="D8" s="68">
        <f>IFERROR(IF(VLOOKUP($A8&amp;$A$4,Global!$C:$AA,COLUMN()+3,0)="","",VLOOKUP($A8&amp;$A$4,Global!$C:$AA,COLUMN()+3,0)),"")</f>
        <v>43326</v>
      </c>
      <c r="E8" s="69" t="str">
        <f>IFERROR(IF(VLOOKUP($A8&amp;$A$4,Global!$C:$AA,COLUMN()+3,0)="","",VLOOKUP($A8&amp;$A$4,Global!$C:$AA,COLUMN()+3,0)),"")</f>
        <v>Minor</v>
      </c>
      <c r="F8" s="69" t="str">
        <f>IFERROR(IF(VLOOKUP($A8&amp;$A$4,Global!$C:$AA,COLUMN()+3,0)="","",VLOOKUP($A8&amp;$A$4,Global!$C:$AA,COLUMN()+3,0)),"")</f>
        <v>Angga HSE</v>
      </c>
      <c r="G8" s="69" t="str">
        <f>IFERROR(IF(VLOOKUP($A8&amp;$A$4,Global!$C:$AA,COLUMN()+3,0)="","",VLOOKUP($A8&amp;$A$4,Global!$C:$AA,COLUMN()+3,0)),"")</f>
        <v/>
      </c>
      <c r="H8" s="70" t="str">
        <f>IFERROR(IF(VLOOKUP($A8&amp;$A$4,Global!$C:$AA,COLUMN()+3,0)="","",VLOOKUP($A8&amp;$A$4,Global!$C:$AA,COLUMN()+3,0)),"")</f>
        <v/>
      </c>
      <c r="I8" s="70" t="str">
        <f>IFERROR(IF(VLOOKUP($A8&amp;$A$4,Global!$C:$AA,COLUMN()+3,0)="","",VLOOKUP($A8&amp;$A$4,Global!$C:$AA,COLUMN()+3,0)),"")</f>
        <v xml:space="preserve">Tidak ditemukan unsur K3 pada beberapa IK di area GBJ. </v>
      </c>
      <c r="J8" s="69" t="str">
        <f>IFERROR(IF(VLOOKUP($A8&amp;$A$4,Global!$C:$AA,COLUMN()+3,0)="","",VLOOKUP($A8&amp;$A$4,Global!$C:$AA,COLUMN()+3,0)),"")</f>
        <v>X</v>
      </c>
      <c r="K8" s="69" t="str">
        <f>IFERROR(IF(VLOOKUP($A8&amp;$A$4,Global!$C:$AA,COLUMN()+3,0)="","",VLOOKUP($A8&amp;$A$4,Global!$C:$AA,COLUMN()+3,0)),"")</f>
        <v>001/AI-SMK3/VIII/18</v>
      </c>
      <c r="L8" s="69" t="str">
        <f>IFERROR(IF(VLOOKUP($A8&amp;$A$4,Global!$C:$AA,COLUMN()+3,0)="","",VLOOKUP($A8&amp;$A$4,Global!$C:$AA,COLUMN()+3,0)),"")</f>
        <v/>
      </c>
      <c r="M8" s="68" t="str">
        <f>IFERROR(IF(VLOOKUP($A8&amp;$A$4,Global!$C:$AA,COLUMN()+3,0)="","",VLOOKUP($A8&amp;$A$4,Global!$C:$AA,COLUMN()+3,0)),"")</f>
        <v/>
      </c>
      <c r="N8" s="68" t="str">
        <f>IFERROR(IF(VLOOKUP($A8&amp;$A$4,Global!$C:$AA,COLUMN()+3,0)="","",VLOOKUP($A8&amp;$A$4,Global!$C:$AA,COLUMN()+3,0)),"")</f>
        <v/>
      </c>
      <c r="O8" s="68">
        <f>IFERROR(IF(VLOOKUP($A8&amp;$A$4,Global!$C:$AA,COLUMN()+3,0)="","",VLOOKUP($A8&amp;$A$4,Global!$C:$AA,COLUMN()+3,0)),"")</f>
        <v>43356</v>
      </c>
      <c r="P8" s="68" t="str">
        <f>IFERROR(IF(VLOOKUP($A8&amp;$A$4,Global!$C:$AA,COLUMN()+3,0)="","",VLOOKUP($A8&amp;$A$4,Global!$C:$AA,COLUMN()+3,0)),"")</f>
        <v/>
      </c>
      <c r="Q8" s="68" t="str">
        <f>IFERROR(IF(VLOOKUP($A8&amp;$A$4,Global!$C:$AA,COLUMN()+3,0)="","",VLOOKUP($A8&amp;$A$4,Global!$C:$AA,COLUMN()+3,0)),"")</f>
        <v/>
      </c>
      <c r="R8" s="68" t="str">
        <f>IFERROR(IF(VLOOKUP($A8&amp;$A$4,Global!$C:$AA,COLUMN()+3,0)="","",VLOOKUP($A8&amp;$A$4,Global!$C:$AA,COLUMN()+3,0)),"")</f>
        <v/>
      </c>
      <c r="S8" s="71" t="str">
        <f>IFERROR(IF(VLOOKUP($A8&amp;$A$4,Global!$C:$AA,COLUMN()+3,0)="","",VLOOKUP($A8&amp;$A$4,Global!$C:$AA,COLUMN()+3,0)),"")</f>
        <v/>
      </c>
      <c r="T8" s="71" t="str">
        <f>IFERROR(IF(VLOOKUP($A8&amp;$A$4,Global!$C:$AA,COLUMN()+3,0)="","",VLOOKUP($A8&amp;$A$4,Global!$C:$AA,COLUMN()+3,0)),"")</f>
        <v>a</v>
      </c>
      <c r="U8" s="69" t="str">
        <f>IFERROR(IF(VLOOKUP($A8&amp;$A$4,Global!$C:$AA,COLUMN()+3,0)="","",VLOOKUP($A8&amp;$A$4,Global!$C:$AA,COLUMN()+3,0)),"")</f>
        <v/>
      </c>
      <c r="V8" s="69" t="str">
        <f>IFERROR(IF(VLOOKUP($A8&amp;$A$4,Global!$C:$AA,COLUMN()+3,0)="","",VLOOKUP($A8&amp;$A$4,Global!$C:$AA,COLUMN()+3,0)),"")</f>
        <v>Open (Progress)</v>
      </c>
    </row>
    <row r="9" spans="1:22" s="72" customFormat="1" ht="42.75" x14ac:dyDescent="0.2">
      <c r="A9" s="67">
        <f>IFERROR(IF(A8="","",IF((A8+1)&lt;=VLOOKUP($A$3,List!$E$1:$G$8,3,0),A8+1,"")),"")</f>
        <v>2</v>
      </c>
      <c r="B9" s="69" t="str">
        <f>IFERROR(IF(VLOOKUP($A9&amp;$A$4,Global!$C:$AA,COLUMN()+3,0)="","",VLOOKUP($A9&amp;$A$4,Global!$C:$AA,COLUMN()+3,0)),"")</f>
        <v/>
      </c>
      <c r="C9" s="79" t="str">
        <f>IFERROR(IF(VLOOKUP($A9&amp;$A$4,Global!$C:$AA,COLUMN()+3,0)="","",VLOOKUP($A9&amp;$A$4,Global!$C:$AA,COLUMN()+3,0)),"")</f>
        <v>Gudang BJ</v>
      </c>
      <c r="D9" s="68">
        <f>IFERROR(IF(VLOOKUP($A9&amp;$A$4,Global!$C:$AA,COLUMN()+3,0)="","",VLOOKUP($A9&amp;$A$4,Global!$C:$AA,COLUMN()+3,0)),"")</f>
        <v>43326</v>
      </c>
      <c r="E9" s="69" t="str">
        <f>IFERROR(IF(VLOOKUP($A9&amp;$A$4,Global!$C:$AA,COLUMN()+3,0)="","",VLOOKUP($A9&amp;$A$4,Global!$C:$AA,COLUMN()+3,0)),"")</f>
        <v>Minor</v>
      </c>
      <c r="F9" s="69" t="str">
        <f>IFERROR(IF(VLOOKUP($A9&amp;$A$4,Global!$C:$AA,COLUMN()+3,0)="","",VLOOKUP($A9&amp;$A$4,Global!$C:$AA,COLUMN()+3,0)),"")</f>
        <v>Angga HSE</v>
      </c>
      <c r="G9" s="69" t="str">
        <f>IFERROR(IF(VLOOKUP($A9&amp;$A$4,Global!$C:$AA,COLUMN()+3,0)="","",VLOOKUP($A9&amp;$A$4,Global!$C:$AA,COLUMN()+3,0)),"")</f>
        <v/>
      </c>
      <c r="H9" s="70" t="str">
        <f>IFERROR(IF(VLOOKUP($A9&amp;$A$4,Global!$C:$AA,COLUMN()+3,0)="","",VLOOKUP($A9&amp;$A$4,Global!$C:$AA,COLUMN()+3,0)),"")</f>
        <v/>
      </c>
      <c r="I9" s="70" t="str">
        <f>IFERROR(IF(VLOOKUP($A9&amp;$A$4,Global!$C:$AA,COLUMN()+3,0)="","",VLOOKUP($A9&amp;$A$4,Global!$C:$AA,COLUMN()+3,0)),"")</f>
        <v>Dapat ditampilkan checklist forklift 3 bulan terakhir namun belum dapat ditampilkan tindakan perbaikan.</v>
      </c>
      <c r="J9" s="69" t="str">
        <f>IFERROR(IF(VLOOKUP($A9&amp;$A$4,Global!$C:$AA,COLUMN()+3,0)="","",VLOOKUP($A9&amp;$A$4,Global!$C:$AA,COLUMN()+3,0)),"")</f>
        <v>X</v>
      </c>
      <c r="K9" s="69" t="str">
        <f>IFERROR(IF(VLOOKUP($A9&amp;$A$4,Global!$C:$AA,COLUMN()+3,0)="","",VLOOKUP($A9&amp;$A$4,Global!$C:$AA,COLUMN()+3,0)),"")</f>
        <v>002/AI-SMK3/VIII/18</v>
      </c>
      <c r="L9" s="69" t="str">
        <f>IFERROR(IF(VLOOKUP($A9&amp;$A$4,Global!$C:$AA,COLUMN()+3,0)="","",VLOOKUP($A9&amp;$A$4,Global!$C:$AA,COLUMN()+3,0)),"")</f>
        <v/>
      </c>
      <c r="M9" s="68" t="str">
        <f>IFERROR(IF(VLOOKUP($A9&amp;$A$4,Global!$C:$AA,COLUMN()+3,0)="","",VLOOKUP($A9&amp;$A$4,Global!$C:$AA,COLUMN()+3,0)),"")</f>
        <v/>
      </c>
      <c r="N9" s="68" t="str">
        <f>IFERROR(IF(VLOOKUP($A9&amp;$A$4,Global!$C:$AA,COLUMN()+3,0)="","",VLOOKUP($A9&amp;$A$4,Global!$C:$AA,COLUMN()+3,0)),"")</f>
        <v/>
      </c>
      <c r="O9" s="68">
        <f>IFERROR(IF(VLOOKUP($A9&amp;$A$4,Global!$C:$AA,COLUMN()+3,0)="","",VLOOKUP($A9&amp;$A$4,Global!$C:$AA,COLUMN()+3,0)),"")</f>
        <v>43356</v>
      </c>
      <c r="P9" s="68" t="str">
        <f>IFERROR(IF(VLOOKUP($A9&amp;$A$4,Global!$C:$AA,COLUMN()+3,0)="","",VLOOKUP($A9&amp;$A$4,Global!$C:$AA,COLUMN()+3,0)),"")</f>
        <v/>
      </c>
      <c r="Q9" s="68" t="str">
        <f>IFERROR(IF(VLOOKUP($A9&amp;$A$4,Global!$C:$AA,COLUMN()+3,0)="","",VLOOKUP($A9&amp;$A$4,Global!$C:$AA,COLUMN()+3,0)),"")</f>
        <v/>
      </c>
      <c r="R9" s="68" t="str">
        <f>IFERROR(IF(VLOOKUP($A9&amp;$A$4,Global!$C:$AA,COLUMN()+3,0)="","",VLOOKUP($A9&amp;$A$4,Global!$C:$AA,COLUMN()+3,0)),"")</f>
        <v/>
      </c>
      <c r="S9" s="71" t="str">
        <f>IFERROR(IF(VLOOKUP($A9&amp;$A$4,Global!$C:$AA,COLUMN()+3,0)="","",VLOOKUP($A9&amp;$A$4,Global!$C:$AA,COLUMN()+3,0)),"")</f>
        <v/>
      </c>
      <c r="T9" s="71" t="str">
        <f>IFERROR(IF(VLOOKUP($A9&amp;$A$4,Global!$C:$AA,COLUMN()+3,0)="","",VLOOKUP($A9&amp;$A$4,Global!$C:$AA,COLUMN()+3,0)),"")</f>
        <v>a</v>
      </c>
      <c r="U9" s="69" t="str">
        <f>IFERROR(IF(VLOOKUP($A9&amp;$A$4,Global!$C:$AA,COLUMN()+3,0)="","",VLOOKUP($A9&amp;$A$4,Global!$C:$AA,COLUMN()+3,0)),"")</f>
        <v/>
      </c>
      <c r="V9" s="69" t="str">
        <f>IFERROR(IF(VLOOKUP($A9&amp;$A$4,Global!$C:$AA,COLUMN()+3,0)="","",VLOOKUP($A9&amp;$A$4,Global!$C:$AA,COLUMN()+3,0)),"")</f>
        <v>Open (Progress)</v>
      </c>
    </row>
    <row r="10" spans="1:22" s="72" customFormat="1" ht="57" x14ac:dyDescent="0.2">
      <c r="A10" s="67">
        <f>IFERROR(IF(A9="","",IF((A9+1)&lt;=VLOOKUP($A$3,List!$E$1:$G$8,3,0),A9+1,"")),"")</f>
        <v>3</v>
      </c>
      <c r="B10" s="69" t="str">
        <f>IFERROR(IF(VLOOKUP($A10&amp;$A$4,Global!$C:$AA,COLUMN()+3,0)="","",VLOOKUP($A10&amp;$A$4,Global!$C:$AA,COLUMN()+3,0)),"")</f>
        <v/>
      </c>
      <c r="C10" s="79" t="str">
        <f>IFERROR(IF(VLOOKUP($A10&amp;$A$4,Global!$C:$AA,COLUMN()+3,0)="","",VLOOKUP($A10&amp;$A$4,Global!$C:$AA,COLUMN()+3,0)),"")</f>
        <v>Gudang BJ</v>
      </c>
      <c r="D10" s="68">
        <f>IFERROR(IF(VLOOKUP($A10&amp;$A$4,Global!$C:$AA,COLUMN()+3,0)="","",VLOOKUP($A10&amp;$A$4,Global!$C:$AA,COLUMN()+3,0)),"")</f>
        <v>43326</v>
      </c>
      <c r="E10" s="69" t="str">
        <f>IFERROR(IF(VLOOKUP($A10&amp;$A$4,Global!$C:$AA,COLUMN()+3,0)="","",VLOOKUP($A10&amp;$A$4,Global!$C:$AA,COLUMN()+3,0)),"")</f>
        <v>Minor</v>
      </c>
      <c r="F10" s="69" t="str">
        <f>IFERROR(IF(VLOOKUP($A10&amp;$A$4,Global!$C:$AA,COLUMN()+3,0)="","",VLOOKUP($A10&amp;$A$4,Global!$C:$AA,COLUMN()+3,0)),"")</f>
        <v>Angga HSE</v>
      </c>
      <c r="G10" s="69" t="str">
        <f>IFERROR(IF(VLOOKUP($A10&amp;$A$4,Global!$C:$AA,COLUMN()+3,0)="","",VLOOKUP($A10&amp;$A$4,Global!$C:$AA,COLUMN()+3,0)),"")</f>
        <v/>
      </c>
      <c r="H10" s="70" t="str">
        <f>IFERROR(IF(VLOOKUP($A10&amp;$A$4,Global!$C:$AA,COLUMN()+3,0)="","",VLOOKUP($A10&amp;$A$4,Global!$C:$AA,COLUMN()+3,0)),"")</f>
        <v/>
      </c>
      <c r="I10" s="70" t="str">
        <f>IFERROR(IF(VLOOKUP($A10&amp;$A$4,Global!$C:$AA,COLUMN()+3,0)="","",VLOOKUP($A10&amp;$A$4,Global!$C:$AA,COLUMN()+3,0)),"")</f>
        <v>Belum dapat dibuktikan Sertifikat atau catatan Pelatihan pada Kompetensi Manajemen di departemen Gudang Barang Jadi.</v>
      </c>
      <c r="J10" s="69" t="str">
        <f>IFERROR(IF(VLOOKUP($A10&amp;$A$4,Global!$C:$AA,COLUMN()+3,0)="","",VLOOKUP($A10&amp;$A$4,Global!$C:$AA,COLUMN()+3,0)),"")</f>
        <v>X</v>
      </c>
      <c r="K10" s="69" t="str">
        <f>IFERROR(IF(VLOOKUP($A10&amp;$A$4,Global!$C:$AA,COLUMN()+3,0)="","",VLOOKUP($A10&amp;$A$4,Global!$C:$AA,COLUMN()+3,0)),"")</f>
        <v>003/AI-SMK3/VIII/18</v>
      </c>
      <c r="L10" s="69" t="str">
        <f>IFERROR(IF(VLOOKUP($A10&amp;$A$4,Global!$C:$AA,COLUMN()+3,0)="","",VLOOKUP($A10&amp;$A$4,Global!$C:$AA,COLUMN()+3,0)),"")</f>
        <v/>
      </c>
      <c r="M10" s="68" t="str">
        <f>IFERROR(IF(VLOOKUP($A10&amp;$A$4,Global!$C:$AA,COLUMN()+3,0)="","",VLOOKUP($A10&amp;$A$4,Global!$C:$AA,COLUMN()+3,0)),"")</f>
        <v/>
      </c>
      <c r="N10" s="68" t="str">
        <f>IFERROR(IF(VLOOKUP($A10&amp;$A$4,Global!$C:$AA,COLUMN()+3,0)="","",VLOOKUP($A10&amp;$A$4,Global!$C:$AA,COLUMN()+3,0)),"")</f>
        <v/>
      </c>
      <c r="O10" s="68">
        <f>IFERROR(IF(VLOOKUP($A10&amp;$A$4,Global!$C:$AA,COLUMN()+3,0)="","",VLOOKUP($A10&amp;$A$4,Global!$C:$AA,COLUMN()+3,0)),"")</f>
        <v>43356</v>
      </c>
      <c r="P10" s="68" t="str">
        <f>IFERROR(IF(VLOOKUP($A10&amp;$A$4,Global!$C:$AA,COLUMN()+3,0)="","",VLOOKUP($A10&amp;$A$4,Global!$C:$AA,COLUMN()+3,0)),"")</f>
        <v/>
      </c>
      <c r="Q10" s="68" t="str">
        <f>IFERROR(IF(VLOOKUP($A10&amp;$A$4,Global!$C:$AA,COLUMN()+3,0)="","",VLOOKUP($A10&amp;$A$4,Global!$C:$AA,COLUMN()+3,0)),"")</f>
        <v/>
      </c>
      <c r="R10" s="68" t="str">
        <f>IFERROR(IF(VLOOKUP($A10&amp;$A$4,Global!$C:$AA,COLUMN()+3,0)="","",VLOOKUP($A10&amp;$A$4,Global!$C:$AA,COLUMN()+3,0)),"")</f>
        <v/>
      </c>
      <c r="S10" s="71" t="str">
        <f>IFERROR(IF(VLOOKUP($A10&amp;$A$4,Global!$C:$AA,COLUMN()+3,0)="","",VLOOKUP($A10&amp;$A$4,Global!$C:$AA,COLUMN()+3,0)),"")</f>
        <v/>
      </c>
      <c r="T10" s="71" t="str">
        <f>IFERROR(IF(VLOOKUP($A10&amp;$A$4,Global!$C:$AA,COLUMN()+3,0)="","",VLOOKUP($A10&amp;$A$4,Global!$C:$AA,COLUMN()+3,0)),"")</f>
        <v>a</v>
      </c>
      <c r="U10" s="69" t="str">
        <f>IFERROR(IF(VLOOKUP($A10&amp;$A$4,Global!$C:$AA,COLUMN()+3,0)="","",VLOOKUP($A10&amp;$A$4,Global!$C:$AA,COLUMN()+3,0)),"")</f>
        <v/>
      </c>
      <c r="V10" s="69" t="str">
        <f>IFERROR(IF(VLOOKUP($A10&amp;$A$4,Global!$C:$AA,COLUMN()+3,0)="","",VLOOKUP($A10&amp;$A$4,Global!$C:$AA,COLUMN()+3,0)),"")</f>
        <v>Open (Progress)</v>
      </c>
    </row>
    <row r="11" spans="1:22" s="72" customFormat="1" ht="28.5" x14ac:dyDescent="0.2">
      <c r="A11" s="67">
        <f>IFERROR(IF(A10="","",IF((A10+1)&lt;=VLOOKUP($A$3,List!$E$1:$G$8,3,0),A10+1,"")),"")</f>
        <v>4</v>
      </c>
      <c r="B11" s="69" t="str">
        <f>IFERROR(IF(VLOOKUP($A11&amp;$A$4,Global!$C:$AA,COLUMN()+3,0)="","",VLOOKUP($A11&amp;$A$4,Global!$C:$AA,COLUMN()+3,0)),"")</f>
        <v/>
      </c>
      <c r="C11" s="79" t="str">
        <f>IFERROR(IF(VLOOKUP($A11&amp;$A$4,Global!$C:$AA,COLUMN()+3,0)="","",VLOOKUP($A11&amp;$A$4,Global!$C:$AA,COLUMN()+3,0)),"")</f>
        <v>HRD/ GA</v>
      </c>
      <c r="D11" s="68">
        <f>IFERROR(IF(VLOOKUP($A11&amp;$A$4,Global!$C:$AA,COLUMN()+3,0)="","",VLOOKUP($A11&amp;$A$4,Global!$C:$AA,COLUMN()+3,0)),"")</f>
        <v>43326</v>
      </c>
      <c r="E11" s="69" t="str">
        <f>IFERROR(IF(VLOOKUP($A11&amp;$A$4,Global!$C:$AA,COLUMN()+3,0)="","",VLOOKUP($A11&amp;$A$4,Global!$C:$AA,COLUMN()+3,0)),"")</f>
        <v>Minor</v>
      </c>
      <c r="F11" s="69" t="str">
        <f>IFERROR(IF(VLOOKUP($A11&amp;$A$4,Global!$C:$AA,COLUMN()+3,0)="","",VLOOKUP($A11&amp;$A$4,Global!$C:$AA,COLUMN()+3,0)),"")</f>
        <v>Angga HSE</v>
      </c>
      <c r="G11" s="69" t="str">
        <f>IFERROR(IF(VLOOKUP($A11&amp;$A$4,Global!$C:$AA,COLUMN()+3,0)="","",VLOOKUP($A11&amp;$A$4,Global!$C:$AA,COLUMN()+3,0)),"")</f>
        <v/>
      </c>
      <c r="H11" s="70" t="str">
        <f>IFERROR(IF(VLOOKUP($A11&amp;$A$4,Global!$C:$AA,COLUMN()+3,0)="","",VLOOKUP($A11&amp;$A$4,Global!$C:$AA,COLUMN()+3,0)),"")</f>
        <v/>
      </c>
      <c r="I11" s="70" t="str">
        <f>IFERROR(IF(VLOOKUP($A11&amp;$A$4,Global!$C:$AA,COLUMN()+3,0)="","",VLOOKUP($A11&amp;$A$4,Global!$C:$AA,COLUMN()+3,0)),"")</f>
        <v>Tidak dapat ditampilkan identifikasi atau tata cara penanganan pada keadaan Unfit.</v>
      </c>
      <c r="J11" s="69" t="str">
        <f>IFERROR(IF(VLOOKUP($A11&amp;$A$4,Global!$C:$AA,COLUMN()+3,0)="","",VLOOKUP($A11&amp;$A$4,Global!$C:$AA,COLUMN()+3,0)),"")</f>
        <v>X</v>
      </c>
      <c r="K11" s="69" t="str">
        <f>IFERROR(IF(VLOOKUP($A11&amp;$A$4,Global!$C:$AA,COLUMN()+3,0)="","",VLOOKUP($A11&amp;$A$4,Global!$C:$AA,COLUMN()+3,0)),"")</f>
        <v>004/AI-SMK3/VIII/18</v>
      </c>
      <c r="L11" s="69" t="str">
        <f>IFERROR(IF(VLOOKUP($A11&amp;$A$4,Global!$C:$AA,COLUMN()+3,0)="","",VLOOKUP($A11&amp;$A$4,Global!$C:$AA,COLUMN()+3,0)),"")</f>
        <v/>
      </c>
      <c r="M11" s="68" t="str">
        <f>IFERROR(IF(VLOOKUP($A11&amp;$A$4,Global!$C:$AA,COLUMN()+3,0)="","",VLOOKUP($A11&amp;$A$4,Global!$C:$AA,COLUMN()+3,0)),"")</f>
        <v/>
      </c>
      <c r="N11" s="68" t="str">
        <f>IFERROR(IF(VLOOKUP($A11&amp;$A$4,Global!$C:$AA,COLUMN()+3,0)="","",VLOOKUP($A11&amp;$A$4,Global!$C:$AA,COLUMN()+3,0)),"")</f>
        <v/>
      </c>
      <c r="O11" s="68">
        <f>IFERROR(IF(VLOOKUP($A11&amp;$A$4,Global!$C:$AA,COLUMN()+3,0)="","",VLOOKUP($A11&amp;$A$4,Global!$C:$AA,COLUMN()+3,0)),"")</f>
        <v>43356</v>
      </c>
      <c r="P11" s="68" t="str">
        <f>IFERROR(IF(VLOOKUP($A11&amp;$A$4,Global!$C:$AA,COLUMN()+3,0)="","",VLOOKUP($A11&amp;$A$4,Global!$C:$AA,COLUMN()+3,0)),"")</f>
        <v/>
      </c>
      <c r="Q11" s="68" t="str">
        <f>IFERROR(IF(VLOOKUP($A11&amp;$A$4,Global!$C:$AA,COLUMN()+3,0)="","",VLOOKUP($A11&amp;$A$4,Global!$C:$AA,COLUMN()+3,0)),"")</f>
        <v/>
      </c>
      <c r="R11" s="68" t="str">
        <f>IFERROR(IF(VLOOKUP($A11&amp;$A$4,Global!$C:$AA,COLUMN()+3,0)="","",VLOOKUP($A11&amp;$A$4,Global!$C:$AA,COLUMN()+3,0)),"")</f>
        <v/>
      </c>
      <c r="S11" s="71" t="str">
        <f>IFERROR(IF(VLOOKUP($A11&amp;$A$4,Global!$C:$AA,COLUMN()+3,0)="","",VLOOKUP($A11&amp;$A$4,Global!$C:$AA,COLUMN()+3,0)),"")</f>
        <v/>
      </c>
      <c r="T11" s="71" t="str">
        <f>IFERROR(IF(VLOOKUP($A11&amp;$A$4,Global!$C:$AA,COLUMN()+3,0)="","",VLOOKUP($A11&amp;$A$4,Global!$C:$AA,COLUMN()+3,0)),"")</f>
        <v>a</v>
      </c>
      <c r="U11" s="69" t="str">
        <f>IFERROR(IF(VLOOKUP($A11&amp;$A$4,Global!$C:$AA,COLUMN()+3,0)="","",VLOOKUP($A11&amp;$A$4,Global!$C:$AA,COLUMN()+3,0)),"")</f>
        <v/>
      </c>
      <c r="V11" s="69" t="str">
        <f>IFERROR(IF(VLOOKUP($A11&amp;$A$4,Global!$C:$AA,COLUMN()+3,0)="","",VLOOKUP($A11&amp;$A$4,Global!$C:$AA,COLUMN()+3,0)),"")</f>
        <v>Open (Progress)</v>
      </c>
    </row>
    <row r="12" spans="1:22" s="72" customFormat="1" ht="42.75" x14ac:dyDescent="0.2">
      <c r="A12" s="67">
        <f>IFERROR(IF(A11="","",IF((A11+1)&lt;=VLOOKUP($A$3,List!$E$1:$G$8,3,0),A11+1,"")),"")</f>
        <v>5</v>
      </c>
      <c r="B12" s="69" t="str">
        <f>IFERROR(IF(VLOOKUP($A12&amp;$A$4,Global!$C:$AA,COLUMN()+3,0)="","",VLOOKUP($A12&amp;$A$4,Global!$C:$AA,COLUMN()+3,0)),"")</f>
        <v/>
      </c>
      <c r="C12" s="79" t="str">
        <f>IFERROR(IF(VLOOKUP($A12&amp;$A$4,Global!$C:$AA,COLUMN()+3,0)="","",VLOOKUP($A12&amp;$A$4,Global!$C:$AA,COLUMN()+3,0)),"")</f>
        <v>HRD/ GA</v>
      </c>
      <c r="D12" s="68">
        <f>IFERROR(IF(VLOOKUP($A12&amp;$A$4,Global!$C:$AA,COLUMN()+3,0)="","",VLOOKUP($A12&amp;$A$4,Global!$C:$AA,COLUMN()+3,0)),"")</f>
        <v>43326</v>
      </c>
      <c r="E12" s="69" t="str">
        <f>IFERROR(IF(VLOOKUP($A12&amp;$A$4,Global!$C:$AA,COLUMN()+3,0)="","",VLOOKUP($A12&amp;$A$4,Global!$C:$AA,COLUMN()+3,0)),"")</f>
        <v>Minor</v>
      </c>
      <c r="F12" s="69" t="str">
        <f>IFERROR(IF(VLOOKUP($A12&amp;$A$4,Global!$C:$AA,COLUMN()+3,0)="","",VLOOKUP($A12&amp;$A$4,Global!$C:$AA,COLUMN()+3,0)),"")</f>
        <v>Angga HSE</v>
      </c>
      <c r="G12" s="69" t="str">
        <f>IFERROR(IF(VLOOKUP($A12&amp;$A$4,Global!$C:$AA,COLUMN()+3,0)="","",VLOOKUP($A12&amp;$A$4,Global!$C:$AA,COLUMN()+3,0)),"")</f>
        <v/>
      </c>
      <c r="H12" s="70" t="str">
        <f>IFERROR(IF(VLOOKUP($A12&amp;$A$4,Global!$C:$AA,COLUMN()+3,0)="","",VLOOKUP($A12&amp;$A$4,Global!$C:$AA,COLUMN()+3,0)),"")</f>
        <v/>
      </c>
      <c r="I12" s="70" t="str">
        <f>IFERROR(IF(VLOOKUP($A12&amp;$A$4,Global!$C:$AA,COLUMN()+3,0)="","",VLOOKUP($A12&amp;$A$4,Global!$C:$AA,COLUMN()+3,0)),"")</f>
        <v>Tidak dapat ditampilkan surat pengantar MCU pada penerimaan karyawan sesuai dengan prosedur MCU.</v>
      </c>
      <c r="J12" s="69" t="str">
        <f>IFERROR(IF(VLOOKUP($A12&amp;$A$4,Global!$C:$AA,COLUMN()+3,0)="","",VLOOKUP($A12&amp;$A$4,Global!$C:$AA,COLUMN()+3,0)),"")</f>
        <v>X</v>
      </c>
      <c r="K12" s="69" t="str">
        <f>IFERROR(IF(VLOOKUP($A12&amp;$A$4,Global!$C:$AA,COLUMN()+3,0)="","",VLOOKUP($A12&amp;$A$4,Global!$C:$AA,COLUMN()+3,0)),"")</f>
        <v>005/AI-SMK3/VIII/18</v>
      </c>
      <c r="L12" s="69" t="str">
        <f>IFERROR(IF(VLOOKUP($A12&amp;$A$4,Global!$C:$AA,COLUMN()+3,0)="","",VLOOKUP($A12&amp;$A$4,Global!$C:$AA,COLUMN()+3,0)),"")</f>
        <v/>
      </c>
      <c r="M12" s="68" t="str">
        <f>IFERROR(IF(VLOOKUP($A12&amp;$A$4,Global!$C:$AA,COLUMN()+3,0)="","",VLOOKUP($A12&amp;$A$4,Global!$C:$AA,COLUMN()+3,0)),"")</f>
        <v/>
      </c>
      <c r="N12" s="68" t="str">
        <f>IFERROR(IF(VLOOKUP($A12&amp;$A$4,Global!$C:$AA,COLUMN()+3,0)="","",VLOOKUP($A12&amp;$A$4,Global!$C:$AA,COLUMN()+3,0)),"")</f>
        <v/>
      </c>
      <c r="O12" s="68">
        <f>IFERROR(IF(VLOOKUP($A12&amp;$A$4,Global!$C:$AA,COLUMN()+3,0)="","",VLOOKUP($A12&amp;$A$4,Global!$C:$AA,COLUMN()+3,0)),"")</f>
        <v>43356</v>
      </c>
      <c r="P12" s="68" t="str">
        <f>IFERROR(IF(VLOOKUP($A12&amp;$A$4,Global!$C:$AA,COLUMN()+3,0)="","",VLOOKUP($A12&amp;$A$4,Global!$C:$AA,COLUMN()+3,0)),"")</f>
        <v/>
      </c>
      <c r="Q12" s="68" t="str">
        <f>IFERROR(IF(VLOOKUP($A12&amp;$A$4,Global!$C:$AA,COLUMN()+3,0)="","",VLOOKUP($A12&amp;$A$4,Global!$C:$AA,COLUMN()+3,0)),"")</f>
        <v/>
      </c>
      <c r="R12" s="68" t="str">
        <f>IFERROR(IF(VLOOKUP($A12&amp;$A$4,Global!$C:$AA,COLUMN()+3,0)="","",VLOOKUP($A12&amp;$A$4,Global!$C:$AA,COLUMN()+3,0)),"")</f>
        <v/>
      </c>
      <c r="S12" s="71" t="str">
        <f>IFERROR(IF(VLOOKUP($A12&amp;$A$4,Global!$C:$AA,COLUMN()+3,0)="","",VLOOKUP($A12&amp;$A$4,Global!$C:$AA,COLUMN()+3,0)),"")</f>
        <v/>
      </c>
      <c r="T12" s="71" t="str">
        <f>IFERROR(IF(VLOOKUP($A12&amp;$A$4,Global!$C:$AA,COLUMN()+3,0)="","",VLOOKUP($A12&amp;$A$4,Global!$C:$AA,COLUMN()+3,0)),"")</f>
        <v>a</v>
      </c>
      <c r="U12" s="69" t="str">
        <f>IFERROR(IF(VLOOKUP($A12&amp;$A$4,Global!$C:$AA,COLUMN()+3,0)="","",VLOOKUP($A12&amp;$A$4,Global!$C:$AA,COLUMN()+3,0)),"")</f>
        <v/>
      </c>
      <c r="V12" s="69" t="str">
        <f>IFERROR(IF(VLOOKUP($A12&amp;$A$4,Global!$C:$AA,COLUMN()+3,0)="","",VLOOKUP($A12&amp;$A$4,Global!$C:$AA,COLUMN()+3,0)),"")</f>
        <v>Open (Progress)</v>
      </c>
    </row>
    <row r="13" spans="1:22" s="72" customFormat="1" ht="28.5" x14ac:dyDescent="0.2">
      <c r="A13" s="67">
        <f>IFERROR(IF(A12="","",IF((A12+1)&lt;=VLOOKUP($A$3,List!$E$1:$G$8,3,0),A12+1,"")),"")</f>
        <v>6</v>
      </c>
      <c r="B13" s="69" t="str">
        <f>IFERROR(IF(VLOOKUP($A13&amp;$A$4,Global!$C:$AA,COLUMN()+3,0)="","",VLOOKUP($A13&amp;$A$4,Global!$C:$AA,COLUMN()+3,0)),"")</f>
        <v/>
      </c>
      <c r="C13" s="79" t="str">
        <f>IFERROR(IF(VLOOKUP($A13&amp;$A$4,Global!$C:$AA,COLUMN()+3,0)="","",VLOOKUP($A13&amp;$A$4,Global!$C:$AA,COLUMN()+3,0)),"")</f>
        <v>HRD/ GA</v>
      </c>
      <c r="D13" s="68">
        <f>IFERROR(IF(VLOOKUP($A13&amp;$A$4,Global!$C:$AA,COLUMN()+3,0)="","",VLOOKUP($A13&amp;$A$4,Global!$C:$AA,COLUMN()+3,0)),"")</f>
        <v>43326</v>
      </c>
      <c r="E13" s="69" t="str">
        <f>IFERROR(IF(VLOOKUP($A13&amp;$A$4,Global!$C:$AA,COLUMN()+3,0)="","",VLOOKUP($A13&amp;$A$4,Global!$C:$AA,COLUMN()+3,0)),"")</f>
        <v>Minor</v>
      </c>
      <c r="F13" s="69" t="str">
        <f>IFERROR(IF(VLOOKUP($A13&amp;$A$4,Global!$C:$AA,COLUMN()+3,0)="","",VLOOKUP($A13&amp;$A$4,Global!$C:$AA,COLUMN()+3,0)),"")</f>
        <v>Angga HSE</v>
      </c>
      <c r="G13" s="69" t="str">
        <f>IFERROR(IF(VLOOKUP($A13&amp;$A$4,Global!$C:$AA,COLUMN()+3,0)="","",VLOOKUP($A13&amp;$A$4,Global!$C:$AA,COLUMN()+3,0)),"")</f>
        <v/>
      </c>
      <c r="H13" s="70" t="str">
        <f>IFERROR(IF(VLOOKUP($A13&amp;$A$4,Global!$C:$AA,COLUMN()+3,0)="","",VLOOKUP($A13&amp;$A$4,Global!$C:$AA,COLUMN()+3,0)),"")</f>
        <v/>
      </c>
      <c r="I13" s="70" t="str">
        <f>IFERROR(IF(VLOOKUP($A13&amp;$A$4,Global!$C:$AA,COLUMN()+3,0)="","",VLOOKUP($A13&amp;$A$4,Global!$C:$AA,COLUMN()+3,0)),"")</f>
        <v>Tidak dapat ditampilkan jadwal MCU sesuai dengan prosedur MCU.</v>
      </c>
      <c r="J13" s="69" t="str">
        <f>IFERROR(IF(VLOOKUP($A13&amp;$A$4,Global!$C:$AA,COLUMN()+3,0)="","",VLOOKUP($A13&amp;$A$4,Global!$C:$AA,COLUMN()+3,0)),"")</f>
        <v>X</v>
      </c>
      <c r="K13" s="69" t="str">
        <f>IFERROR(IF(VLOOKUP($A13&amp;$A$4,Global!$C:$AA,COLUMN()+3,0)="","",VLOOKUP($A13&amp;$A$4,Global!$C:$AA,COLUMN()+3,0)),"")</f>
        <v>006/AI-SMK3/VIII/18</v>
      </c>
      <c r="L13" s="69" t="str">
        <f>IFERROR(IF(VLOOKUP($A13&amp;$A$4,Global!$C:$AA,COLUMN()+3,0)="","",VLOOKUP($A13&amp;$A$4,Global!$C:$AA,COLUMN()+3,0)),"")</f>
        <v/>
      </c>
      <c r="M13" s="68" t="str">
        <f>IFERROR(IF(VLOOKUP($A13&amp;$A$4,Global!$C:$AA,COLUMN()+3,0)="","",VLOOKUP($A13&amp;$A$4,Global!$C:$AA,COLUMN()+3,0)),"")</f>
        <v/>
      </c>
      <c r="N13" s="68" t="str">
        <f>IFERROR(IF(VLOOKUP($A13&amp;$A$4,Global!$C:$AA,COLUMN()+3,0)="","",VLOOKUP($A13&amp;$A$4,Global!$C:$AA,COLUMN()+3,0)),"")</f>
        <v/>
      </c>
      <c r="O13" s="68">
        <f>IFERROR(IF(VLOOKUP($A13&amp;$A$4,Global!$C:$AA,COLUMN()+3,0)="","",VLOOKUP($A13&amp;$A$4,Global!$C:$AA,COLUMN()+3,0)),"")</f>
        <v>43356</v>
      </c>
      <c r="P13" s="68" t="str">
        <f>IFERROR(IF(VLOOKUP($A13&amp;$A$4,Global!$C:$AA,COLUMN()+3,0)="","",VLOOKUP($A13&amp;$A$4,Global!$C:$AA,COLUMN()+3,0)),"")</f>
        <v/>
      </c>
      <c r="Q13" s="68" t="str">
        <f>IFERROR(IF(VLOOKUP($A13&amp;$A$4,Global!$C:$AA,COLUMN()+3,0)="","",VLOOKUP($A13&amp;$A$4,Global!$C:$AA,COLUMN()+3,0)),"")</f>
        <v/>
      </c>
      <c r="R13" s="68" t="str">
        <f>IFERROR(IF(VLOOKUP($A13&amp;$A$4,Global!$C:$AA,COLUMN()+3,0)="","",VLOOKUP($A13&amp;$A$4,Global!$C:$AA,COLUMN()+3,0)),"")</f>
        <v/>
      </c>
      <c r="S13" s="71" t="str">
        <f>IFERROR(IF(VLOOKUP($A13&amp;$A$4,Global!$C:$AA,COLUMN()+3,0)="","",VLOOKUP($A13&amp;$A$4,Global!$C:$AA,COLUMN()+3,0)),"")</f>
        <v/>
      </c>
      <c r="T13" s="71" t="str">
        <f>IFERROR(IF(VLOOKUP($A13&amp;$A$4,Global!$C:$AA,COLUMN()+3,0)="","",VLOOKUP($A13&amp;$A$4,Global!$C:$AA,COLUMN()+3,0)),"")</f>
        <v>a</v>
      </c>
      <c r="U13" s="69" t="str">
        <f>IFERROR(IF(VLOOKUP($A13&amp;$A$4,Global!$C:$AA,COLUMN()+3,0)="","",VLOOKUP($A13&amp;$A$4,Global!$C:$AA,COLUMN()+3,0)),"")</f>
        <v/>
      </c>
      <c r="V13" s="69" t="str">
        <f>IFERROR(IF(VLOOKUP($A13&amp;$A$4,Global!$C:$AA,COLUMN()+3,0)="","",VLOOKUP($A13&amp;$A$4,Global!$C:$AA,COLUMN()+3,0)),"")</f>
        <v>Open (Progress)</v>
      </c>
    </row>
    <row r="14" spans="1:22" s="72" customFormat="1" ht="42.75" x14ac:dyDescent="0.2">
      <c r="A14" s="67">
        <f>IFERROR(IF(A13="","",IF((A13+1)&lt;=VLOOKUP($A$3,List!$E$1:$G$8,3,0),A13+1,"")),"")</f>
        <v>7</v>
      </c>
      <c r="B14" s="69" t="str">
        <f>IFERROR(IF(VLOOKUP($A14&amp;$A$4,Global!$C:$AA,COLUMN()+3,0)="","",VLOOKUP($A14&amp;$A$4,Global!$C:$AA,COLUMN()+3,0)),"")</f>
        <v/>
      </c>
      <c r="C14" s="79" t="str">
        <f>IFERROR(IF(VLOOKUP($A14&amp;$A$4,Global!$C:$AA,COLUMN()+3,0)="","",VLOOKUP($A14&amp;$A$4,Global!$C:$AA,COLUMN()+3,0)),"")</f>
        <v>HRD/ GA</v>
      </c>
      <c r="D14" s="68">
        <f>IFERROR(IF(VLOOKUP($A14&amp;$A$4,Global!$C:$AA,COLUMN()+3,0)="","",VLOOKUP($A14&amp;$A$4,Global!$C:$AA,COLUMN()+3,0)),"")</f>
        <v>43326</v>
      </c>
      <c r="E14" s="69" t="str">
        <f>IFERROR(IF(VLOOKUP($A14&amp;$A$4,Global!$C:$AA,COLUMN()+3,0)="","",VLOOKUP($A14&amp;$A$4,Global!$C:$AA,COLUMN()+3,0)),"")</f>
        <v>Minor</v>
      </c>
      <c r="F14" s="69" t="str">
        <f>IFERROR(IF(VLOOKUP($A14&amp;$A$4,Global!$C:$AA,COLUMN()+3,0)="","",VLOOKUP($A14&amp;$A$4,Global!$C:$AA,COLUMN()+3,0)),"")</f>
        <v>Angga HSE</v>
      </c>
      <c r="G14" s="69" t="str">
        <f>IFERROR(IF(VLOOKUP($A14&amp;$A$4,Global!$C:$AA,COLUMN()+3,0)="","",VLOOKUP($A14&amp;$A$4,Global!$C:$AA,COLUMN()+3,0)),"")</f>
        <v/>
      </c>
      <c r="H14" s="70" t="str">
        <f>IFERROR(IF(VLOOKUP($A14&amp;$A$4,Global!$C:$AA,COLUMN()+3,0)="","",VLOOKUP($A14&amp;$A$4,Global!$C:$AA,COLUMN()+3,0)),"")</f>
        <v/>
      </c>
      <c r="I14" s="70" t="str">
        <f>IFERROR(IF(VLOOKUP($A14&amp;$A$4,Global!$C:$AA,COLUMN()+3,0)="","",VLOOKUP($A14&amp;$A$4,Global!$C:$AA,COLUMN()+3,0)),"")</f>
        <v>Tidak dapat ditampilkan sertifikat juru Las pada Operator Maintenance sesuai Permenaker No.2 tahun 1982.</v>
      </c>
      <c r="J14" s="69" t="str">
        <f>IFERROR(IF(VLOOKUP($A14&amp;$A$4,Global!$C:$AA,COLUMN()+3,0)="","",VLOOKUP($A14&amp;$A$4,Global!$C:$AA,COLUMN()+3,0)),"")</f>
        <v>X</v>
      </c>
      <c r="K14" s="69" t="str">
        <f>IFERROR(IF(VLOOKUP($A14&amp;$A$4,Global!$C:$AA,COLUMN()+3,0)="","",VLOOKUP($A14&amp;$A$4,Global!$C:$AA,COLUMN()+3,0)),"")</f>
        <v>007/AI-SMK3/VIII/18</v>
      </c>
      <c r="L14" s="69" t="str">
        <f>IFERROR(IF(VLOOKUP($A14&amp;$A$4,Global!$C:$AA,COLUMN()+3,0)="","",VLOOKUP($A14&amp;$A$4,Global!$C:$AA,COLUMN()+3,0)),"")</f>
        <v/>
      </c>
      <c r="M14" s="68" t="str">
        <f>IFERROR(IF(VLOOKUP($A14&amp;$A$4,Global!$C:$AA,COLUMN()+3,0)="","",VLOOKUP($A14&amp;$A$4,Global!$C:$AA,COLUMN()+3,0)),"")</f>
        <v/>
      </c>
      <c r="N14" s="68" t="str">
        <f>IFERROR(IF(VLOOKUP($A14&amp;$A$4,Global!$C:$AA,COLUMN()+3,0)="","",VLOOKUP($A14&amp;$A$4,Global!$C:$AA,COLUMN()+3,0)),"")</f>
        <v/>
      </c>
      <c r="O14" s="68">
        <f>IFERROR(IF(VLOOKUP($A14&amp;$A$4,Global!$C:$AA,COLUMN()+3,0)="","",VLOOKUP($A14&amp;$A$4,Global!$C:$AA,COLUMN()+3,0)),"")</f>
        <v>43356</v>
      </c>
      <c r="P14" s="68" t="str">
        <f>IFERROR(IF(VLOOKUP($A14&amp;$A$4,Global!$C:$AA,COLUMN()+3,0)="","",VLOOKUP($A14&amp;$A$4,Global!$C:$AA,COLUMN()+3,0)),"")</f>
        <v/>
      </c>
      <c r="Q14" s="68" t="str">
        <f>IFERROR(IF(VLOOKUP($A14&amp;$A$4,Global!$C:$AA,COLUMN()+3,0)="","",VLOOKUP($A14&amp;$A$4,Global!$C:$AA,COLUMN()+3,0)),"")</f>
        <v/>
      </c>
      <c r="R14" s="68" t="str">
        <f>IFERROR(IF(VLOOKUP($A14&amp;$A$4,Global!$C:$AA,COLUMN()+3,0)="","",VLOOKUP($A14&amp;$A$4,Global!$C:$AA,COLUMN()+3,0)),"")</f>
        <v/>
      </c>
      <c r="S14" s="71" t="str">
        <f>IFERROR(IF(VLOOKUP($A14&amp;$A$4,Global!$C:$AA,COLUMN()+3,0)="","",VLOOKUP($A14&amp;$A$4,Global!$C:$AA,COLUMN()+3,0)),"")</f>
        <v/>
      </c>
      <c r="T14" s="71" t="str">
        <f>IFERROR(IF(VLOOKUP($A14&amp;$A$4,Global!$C:$AA,COLUMN()+3,0)="","",VLOOKUP($A14&amp;$A$4,Global!$C:$AA,COLUMN()+3,0)),"")</f>
        <v>a</v>
      </c>
      <c r="U14" s="69" t="str">
        <f>IFERROR(IF(VLOOKUP($A14&amp;$A$4,Global!$C:$AA,COLUMN()+3,0)="","",VLOOKUP($A14&amp;$A$4,Global!$C:$AA,COLUMN()+3,0)),"")</f>
        <v/>
      </c>
      <c r="V14" s="69" t="str">
        <f>IFERROR(IF(VLOOKUP($A14&amp;$A$4,Global!$C:$AA,COLUMN()+3,0)="","",VLOOKUP($A14&amp;$A$4,Global!$C:$AA,COLUMN()+3,0)),"")</f>
        <v>Open (Progress)</v>
      </c>
    </row>
    <row r="15" spans="1:22" s="72" customFormat="1" ht="156.75" x14ac:dyDescent="0.2">
      <c r="A15" s="67">
        <f>IFERROR(IF(A14="","",IF((A14+1)&lt;=VLOOKUP($A$3,List!$E$1:$G$8,3,0),A14+1,"")),"")</f>
        <v>8</v>
      </c>
      <c r="B15" s="69" t="str">
        <f>IFERROR(IF(VLOOKUP($A15&amp;$A$4,Global!$C:$AA,COLUMN()+3,0)="","",VLOOKUP($A15&amp;$A$4,Global!$C:$AA,COLUMN()+3,0)),"")</f>
        <v/>
      </c>
      <c r="C15" s="79" t="str">
        <f>IFERROR(IF(VLOOKUP($A15&amp;$A$4,Global!$C:$AA,COLUMN()+3,0)="","",VLOOKUP($A15&amp;$A$4,Global!$C:$AA,COLUMN()+3,0)),"")</f>
        <v>HRD/ GA</v>
      </c>
      <c r="D15" s="68">
        <f>IFERROR(IF(VLOOKUP($A15&amp;$A$4,Global!$C:$AA,COLUMN()+3,0)="","",VLOOKUP($A15&amp;$A$4,Global!$C:$AA,COLUMN()+3,0)),"")</f>
        <v>43326</v>
      </c>
      <c r="E15" s="69" t="str">
        <f>IFERROR(IF(VLOOKUP($A15&amp;$A$4,Global!$C:$AA,COLUMN()+3,0)="","",VLOOKUP($A15&amp;$A$4,Global!$C:$AA,COLUMN()+3,0)),"")</f>
        <v>Major</v>
      </c>
      <c r="F15" s="69" t="str">
        <f>IFERROR(IF(VLOOKUP($A15&amp;$A$4,Global!$C:$AA,COLUMN()+3,0)="","",VLOOKUP($A15&amp;$A$4,Global!$C:$AA,COLUMN()+3,0)),"")</f>
        <v>Angga HSE</v>
      </c>
      <c r="G15" s="69" t="str">
        <f>IFERROR(IF(VLOOKUP($A15&amp;$A$4,Global!$C:$AA,COLUMN()+3,0)="","",VLOOKUP($A15&amp;$A$4,Global!$C:$AA,COLUMN()+3,0)),"")</f>
        <v/>
      </c>
      <c r="H15" s="70" t="str">
        <f>IFERROR(IF(VLOOKUP($A15&amp;$A$4,Global!$C:$AA,COLUMN()+3,0)="","",VLOOKUP($A15&amp;$A$4,Global!$C:$AA,COLUMN()+3,0)),"")</f>
        <v/>
      </c>
      <c r="I15" s="70" t="str">
        <f>IFERROR(IF(VLOOKUP($A15&amp;$A$4,Global!$C:$AA,COLUMN()+3,0)="","",VLOOKUP($A15&amp;$A$4,Global!$C:$AA,COLUMN()+3,0)),"")</f>
        <v>Belum tersedia Sertifikasi Uji Riksa terhadap mesin produksi sesuai Permenaker No.38/2016 meskipun mesin-mesin Produksi telah disediakan dengan alat pengaman dan dipelihara dengan baik seperti Kunci Sensor, Tombol Tanggap Darurat dan Lajur Keamanan Mesin dan lainnya. Akan teteapi persyaratan Permen 38. 2016 terkait alat tenaga dan produksi terkait sertifikat belum diperoleh dari pihak Dinas Tenaga Kerja setempat.</v>
      </c>
      <c r="J15" s="69" t="str">
        <f>IFERROR(IF(VLOOKUP($A15&amp;$A$4,Global!$C:$AA,COLUMN()+3,0)="","",VLOOKUP($A15&amp;$A$4,Global!$C:$AA,COLUMN()+3,0)),"")</f>
        <v>X</v>
      </c>
      <c r="K15" s="69" t="str">
        <f>IFERROR(IF(VLOOKUP($A15&amp;$A$4,Global!$C:$AA,COLUMN()+3,0)="","",VLOOKUP($A15&amp;$A$4,Global!$C:$AA,COLUMN()+3,0)),"")</f>
        <v>008/AI-SMK3/VIII/18</v>
      </c>
      <c r="L15" s="69" t="str">
        <f>IFERROR(IF(VLOOKUP($A15&amp;$A$4,Global!$C:$AA,COLUMN()+3,0)="","",VLOOKUP($A15&amp;$A$4,Global!$C:$AA,COLUMN()+3,0)),"")</f>
        <v/>
      </c>
      <c r="M15" s="68" t="str">
        <f>IFERROR(IF(VLOOKUP($A15&amp;$A$4,Global!$C:$AA,COLUMN()+3,0)="","",VLOOKUP($A15&amp;$A$4,Global!$C:$AA,COLUMN()+3,0)),"")</f>
        <v/>
      </c>
      <c r="N15" s="68" t="str">
        <f>IFERROR(IF(VLOOKUP($A15&amp;$A$4,Global!$C:$AA,COLUMN()+3,0)="","",VLOOKUP($A15&amp;$A$4,Global!$C:$AA,COLUMN()+3,0)),"")</f>
        <v/>
      </c>
      <c r="O15" s="68">
        <f>IFERROR(IF(VLOOKUP($A15&amp;$A$4,Global!$C:$AA,COLUMN()+3,0)="","",VLOOKUP($A15&amp;$A$4,Global!$C:$AA,COLUMN()+3,0)),"")</f>
        <v>43356</v>
      </c>
      <c r="P15" s="68" t="str">
        <f>IFERROR(IF(VLOOKUP($A15&amp;$A$4,Global!$C:$AA,COLUMN()+3,0)="","",VLOOKUP($A15&amp;$A$4,Global!$C:$AA,COLUMN()+3,0)),"")</f>
        <v/>
      </c>
      <c r="Q15" s="68" t="str">
        <f>IFERROR(IF(VLOOKUP($A15&amp;$A$4,Global!$C:$AA,COLUMN()+3,0)="","",VLOOKUP($A15&amp;$A$4,Global!$C:$AA,COLUMN()+3,0)),"")</f>
        <v/>
      </c>
      <c r="R15" s="68" t="str">
        <f>IFERROR(IF(VLOOKUP($A15&amp;$A$4,Global!$C:$AA,COLUMN()+3,0)="","",VLOOKUP($A15&amp;$A$4,Global!$C:$AA,COLUMN()+3,0)),"")</f>
        <v/>
      </c>
      <c r="S15" s="71" t="str">
        <f>IFERROR(IF(VLOOKUP($A15&amp;$A$4,Global!$C:$AA,COLUMN()+3,0)="","",VLOOKUP($A15&amp;$A$4,Global!$C:$AA,COLUMN()+3,0)),"")</f>
        <v/>
      </c>
      <c r="T15" s="71" t="str">
        <f>IFERROR(IF(VLOOKUP($A15&amp;$A$4,Global!$C:$AA,COLUMN()+3,0)="","",VLOOKUP($A15&amp;$A$4,Global!$C:$AA,COLUMN()+3,0)),"")</f>
        <v>a</v>
      </c>
      <c r="U15" s="69" t="str">
        <f>IFERROR(IF(VLOOKUP($A15&amp;$A$4,Global!$C:$AA,COLUMN()+3,0)="","",VLOOKUP($A15&amp;$A$4,Global!$C:$AA,COLUMN()+3,0)),"")</f>
        <v/>
      </c>
      <c r="V15" s="69" t="str">
        <f>IFERROR(IF(VLOOKUP($A15&amp;$A$4,Global!$C:$AA,COLUMN()+3,0)="","",VLOOKUP($A15&amp;$A$4,Global!$C:$AA,COLUMN()+3,0)),"")</f>
        <v>Open (Progress)</v>
      </c>
    </row>
    <row r="16" spans="1:22" s="72" customFormat="1" ht="99.75" x14ac:dyDescent="0.2">
      <c r="A16" s="67">
        <f>IFERROR(IF(A15="","",IF((A15+1)&lt;=VLOOKUP($A$3,List!$E$1:$G$8,3,0),A15+1,"")),"")</f>
        <v>9</v>
      </c>
      <c r="B16" s="69" t="str">
        <f>IFERROR(IF(VLOOKUP($A16&amp;$A$4,Global!$C:$AA,COLUMN()+3,0)="","",VLOOKUP($A16&amp;$A$4,Global!$C:$AA,COLUMN()+3,0)),"")</f>
        <v/>
      </c>
      <c r="C16" s="79" t="str">
        <f>IFERROR(IF(VLOOKUP($A16&amp;$A$4,Global!$C:$AA,COLUMN()+3,0)="","",VLOOKUP($A16&amp;$A$4,Global!$C:$AA,COLUMN()+3,0)),"")</f>
        <v>HRD/ GA</v>
      </c>
      <c r="D16" s="68">
        <f>IFERROR(IF(VLOOKUP($A16&amp;$A$4,Global!$C:$AA,COLUMN()+3,0)="","",VLOOKUP($A16&amp;$A$4,Global!$C:$AA,COLUMN()+3,0)),"")</f>
        <v>43326</v>
      </c>
      <c r="E16" s="69" t="str">
        <f>IFERROR(IF(VLOOKUP($A16&amp;$A$4,Global!$C:$AA,COLUMN()+3,0)="","",VLOOKUP($A16&amp;$A$4,Global!$C:$AA,COLUMN()+3,0)),"")</f>
        <v>Minor</v>
      </c>
      <c r="F16" s="69" t="str">
        <f>IFERROR(IF(VLOOKUP($A16&amp;$A$4,Global!$C:$AA,COLUMN()+3,0)="","",VLOOKUP($A16&amp;$A$4,Global!$C:$AA,COLUMN()+3,0)),"")</f>
        <v>Angga HSE</v>
      </c>
      <c r="G16" s="69" t="str">
        <f>IFERROR(IF(VLOOKUP($A16&amp;$A$4,Global!$C:$AA,COLUMN()+3,0)="","",VLOOKUP($A16&amp;$A$4,Global!$C:$AA,COLUMN()+3,0)),"")</f>
        <v/>
      </c>
      <c r="H16" s="70" t="str">
        <f>IFERROR(IF(VLOOKUP($A16&amp;$A$4,Global!$C:$AA,COLUMN()+3,0)="","",VLOOKUP($A16&amp;$A$4,Global!$C:$AA,COLUMN()+3,0)),"")</f>
        <v/>
      </c>
      <c r="I16" s="70" t="str">
        <f>IFERROR(IF(VLOOKUP($A16&amp;$A$4,Global!$C:$AA,COLUMN()+3,0)="","",VLOOKUP($A16&amp;$A$4,Global!$C:$AA,COLUMN()+3,0)),"")</f>
        <v>Berdasarkan Permenaker No,186 tahun 1999 pasal 6 ayat 2 dimana dijelaskan bahwa petugas peran kebakaran sekurang-kurangnya adalah 2 orang untuk setiap jumlah tenaga kerja 25 orang, namun yang dapat ditampilkan hanya 2 orang dengan jumlah tenaga kerja 254 orang.</v>
      </c>
      <c r="J16" s="69" t="str">
        <f>IFERROR(IF(VLOOKUP($A16&amp;$A$4,Global!$C:$AA,COLUMN()+3,0)="","",VLOOKUP($A16&amp;$A$4,Global!$C:$AA,COLUMN()+3,0)),"")</f>
        <v>X</v>
      </c>
      <c r="K16" s="69" t="str">
        <f>IFERROR(IF(VLOOKUP($A16&amp;$A$4,Global!$C:$AA,COLUMN()+3,0)="","",VLOOKUP($A16&amp;$A$4,Global!$C:$AA,COLUMN()+3,0)),"")</f>
        <v>009/AI-SMK3/VIII/18</v>
      </c>
      <c r="L16" s="69" t="str">
        <f>IFERROR(IF(VLOOKUP($A16&amp;$A$4,Global!$C:$AA,COLUMN()+3,0)="","",VLOOKUP($A16&amp;$A$4,Global!$C:$AA,COLUMN()+3,0)),"")</f>
        <v/>
      </c>
      <c r="M16" s="68" t="str">
        <f>IFERROR(IF(VLOOKUP($A16&amp;$A$4,Global!$C:$AA,COLUMN()+3,0)="","",VLOOKUP($A16&amp;$A$4,Global!$C:$AA,COLUMN()+3,0)),"")</f>
        <v/>
      </c>
      <c r="N16" s="68" t="str">
        <f>IFERROR(IF(VLOOKUP($A16&amp;$A$4,Global!$C:$AA,COLUMN()+3,0)="","",VLOOKUP($A16&amp;$A$4,Global!$C:$AA,COLUMN()+3,0)),"")</f>
        <v/>
      </c>
      <c r="O16" s="68">
        <f>IFERROR(IF(VLOOKUP($A16&amp;$A$4,Global!$C:$AA,COLUMN()+3,0)="","",VLOOKUP($A16&amp;$A$4,Global!$C:$AA,COLUMN()+3,0)),"")</f>
        <v>43356</v>
      </c>
      <c r="P16" s="68" t="str">
        <f>IFERROR(IF(VLOOKUP($A16&amp;$A$4,Global!$C:$AA,COLUMN()+3,0)="","",VLOOKUP($A16&amp;$A$4,Global!$C:$AA,COLUMN()+3,0)),"")</f>
        <v/>
      </c>
      <c r="Q16" s="68" t="str">
        <f>IFERROR(IF(VLOOKUP($A16&amp;$A$4,Global!$C:$AA,COLUMN()+3,0)="","",VLOOKUP($A16&amp;$A$4,Global!$C:$AA,COLUMN()+3,0)),"")</f>
        <v/>
      </c>
      <c r="R16" s="68" t="str">
        <f>IFERROR(IF(VLOOKUP($A16&amp;$A$4,Global!$C:$AA,COLUMN()+3,0)="","",VLOOKUP($A16&amp;$A$4,Global!$C:$AA,COLUMN()+3,0)),"")</f>
        <v/>
      </c>
      <c r="S16" s="71" t="str">
        <f>IFERROR(IF(VLOOKUP($A16&amp;$A$4,Global!$C:$AA,COLUMN()+3,0)="","",VLOOKUP($A16&amp;$A$4,Global!$C:$AA,COLUMN()+3,0)),"")</f>
        <v/>
      </c>
      <c r="T16" s="71" t="str">
        <f>IFERROR(IF(VLOOKUP($A16&amp;$A$4,Global!$C:$AA,COLUMN()+3,0)="","",VLOOKUP($A16&amp;$A$4,Global!$C:$AA,COLUMN()+3,0)),"")</f>
        <v>a</v>
      </c>
      <c r="U16" s="69" t="str">
        <f>IFERROR(IF(VLOOKUP($A16&amp;$A$4,Global!$C:$AA,COLUMN()+3,0)="","",VLOOKUP($A16&amp;$A$4,Global!$C:$AA,COLUMN()+3,0)),"")</f>
        <v/>
      </c>
      <c r="V16" s="69" t="str">
        <f>IFERROR(IF(VLOOKUP($A16&amp;$A$4,Global!$C:$AA,COLUMN()+3,0)="","",VLOOKUP($A16&amp;$A$4,Global!$C:$AA,COLUMN()+3,0)),"")</f>
        <v>Open (Progress)</v>
      </c>
    </row>
    <row r="17" spans="1:22" s="72" customFormat="1" ht="42.75" x14ac:dyDescent="0.2">
      <c r="A17" s="67">
        <f>IFERROR(IF(A16="","",IF((A16+1)&lt;=VLOOKUP($A$3,List!$E$1:$G$8,3,0),A16+1,"")),"")</f>
        <v>10</v>
      </c>
      <c r="B17" s="69" t="str">
        <f>IFERROR(IF(VLOOKUP($A17&amp;$A$4,Global!$C:$AA,COLUMN()+3,0)="","",VLOOKUP($A17&amp;$A$4,Global!$C:$AA,COLUMN()+3,0)),"")</f>
        <v/>
      </c>
      <c r="C17" s="79" t="str">
        <f>IFERROR(IF(VLOOKUP($A17&amp;$A$4,Global!$C:$AA,COLUMN()+3,0)="","",VLOOKUP($A17&amp;$A$4,Global!$C:$AA,COLUMN()+3,0)),"")</f>
        <v>HRD/ GA</v>
      </c>
      <c r="D17" s="68">
        <f>IFERROR(IF(VLOOKUP($A17&amp;$A$4,Global!$C:$AA,COLUMN()+3,0)="","",VLOOKUP($A17&amp;$A$4,Global!$C:$AA,COLUMN()+3,0)),"")</f>
        <v>43326</v>
      </c>
      <c r="E17" s="69" t="str">
        <f>IFERROR(IF(VLOOKUP($A17&amp;$A$4,Global!$C:$AA,COLUMN()+3,0)="","",VLOOKUP($A17&amp;$A$4,Global!$C:$AA,COLUMN()+3,0)),"")</f>
        <v>Minor</v>
      </c>
      <c r="F17" s="69" t="str">
        <f>IFERROR(IF(VLOOKUP($A17&amp;$A$4,Global!$C:$AA,COLUMN()+3,0)="","",VLOOKUP($A17&amp;$A$4,Global!$C:$AA,COLUMN()+3,0)),"")</f>
        <v>Angga HSE</v>
      </c>
      <c r="G17" s="69" t="str">
        <f>IFERROR(IF(VLOOKUP($A17&amp;$A$4,Global!$C:$AA,COLUMN()+3,0)="","",VLOOKUP($A17&amp;$A$4,Global!$C:$AA,COLUMN()+3,0)),"")</f>
        <v/>
      </c>
      <c r="H17" s="70" t="str">
        <f>IFERROR(IF(VLOOKUP($A17&amp;$A$4,Global!$C:$AA,COLUMN()+3,0)="","",VLOOKUP($A17&amp;$A$4,Global!$C:$AA,COLUMN()+3,0)),"")</f>
        <v/>
      </c>
      <c r="I17" s="70" t="str">
        <f>IFERROR(IF(VLOOKUP($A17&amp;$A$4,Global!$C:$AA,COLUMN()+3,0)="","",VLOOKUP($A17&amp;$A$4,Global!$C:$AA,COLUMN()+3,0)),"")</f>
        <v>Belum ada penanggung jawab AK3 Listrik sesuai dengan Permenaker No. 12 tahun 2015.</v>
      </c>
      <c r="J17" s="69" t="str">
        <f>IFERROR(IF(VLOOKUP($A17&amp;$A$4,Global!$C:$AA,COLUMN()+3,0)="","",VLOOKUP($A17&amp;$A$4,Global!$C:$AA,COLUMN()+3,0)),"")</f>
        <v>X</v>
      </c>
      <c r="K17" s="69" t="str">
        <f>IFERROR(IF(VLOOKUP($A17&amp;$A$4,Global!$C:$AA,COLUMN()+3,0)="","",VLOOKUP($A17&amp;$A$4,Global!$C:$AA,COLUMN()+3,0)),"")</f>
        <v>010/AI-SMK3/VIII/18</v>
      </c>
      <c r="L17" s="69" t="str">
        <f>IFERROR(IF(VLOOKUP($A17&amp;$A$4,Global!$C:$AA,COLUMN()+3,0)="","",VLOOKUP($A17&amp;$A$4,Global!$C:$AA,COLUMN()+3,0)),"")</f>
        <v/>
      </c>
      <c r="M17" s="68" t="str">
        <f>IFERROR(IF(VLOOKUP($A17&amp;$A$4,Global!$C:$AA,COLUMN()+3,0)="","",VLOOKUP($A17&amp;$A$4,Global!$C:$AA,COLUMN()+3,0)),"")</f>
        <v/>
      </c>
      <c r="N17" s="68" t="str">
        <f>IFERROR(IF(VLOOKUP($A17&amp;$A$4,Global!$C:$AA,COLUMN()+3,0)="","",VLOOKUP($A17&amp;$A$4,Global!$C:$AA,COLUMN()+3,0)),"")</f>
        <v/>
      </c>
      <c r="O17" s="68">
        <f>IFERROR(IF(VLOOKUP($A17&amp;$A$4,Global!$C:$AA,COLUMN()+3,0)="","",VLOOKUP($A17&amp;$A$4,Global!$C:$AA,COLUMN()+3,0)),"")</f>
        <v>43356</v>
      </c>
      <c r="P17" s="68" t="str">
        <f>IFERROR(IF(VLOOKUP($A17&amp;$A$4,Global!$C:$AA,COLUMN()+3,0)="","",VLOOKUP($A17&amp;$A$4,Global!$C:$AA,COLUMN()+3,0)),"")</f>
        <v/>
      </c>
      <c r="Q17" s="68" t="str">
        <f>IFERROR(IF(VLOOKUP($A17&amp;$A$4,Global!$C:$AA,COLUMN()+3,0)="","",VLOOKUP($A17&amp;$A$4,Global!$C:$AA,COLUMN()+3,0)),"")</f>
        <v/>
      </c>
      <c r="R17" s="68" t="str">
        <f>IFERROR(IF(VLOOKUP($A17&amp;$A$4,Global!$C:$AA,COLUMN()+3,0)="","",VLOOKUP($A17&amp;$A$4,Global!$C:$AA,COLUMN()+3,0)),"")</f>
        <v/>
      </c>
      <c r="S17" s="71" t="str">
        <f>IFERROR(IF(VLOOKUP($A17&amp;$A$4,Global!$C:$AA,COLUMN()+3,0)="","",VLOOKUP($A17&amp;$A$4,Global!$C:$AA,COLUMN()+3,0)),"")</f>
        <v/>
      </c>
      <c r="T17" s="71" t="str">
        <f>IFERROR(IF(VLOOKUP($A17&amp;$A$4,Global!$C:$AA,COLUMN()+3,0)="","",VLOOKUP($A17&amp;$A$4,Global!$C:$AA,COLUMN()+3,0)),"")</f>
        <v>a</v>
      </c>
      <c r="U17" s="69" t="str">
        <f>IFERROR(IF(VLOOKUP($A17&amp;$A$4,Global!$C:$AA,COLUMN()+3,0)="","",VLOOKUP($A17&amp;$A$4,Global!$C:$AA,COLUMN()+3,0)),"")</f>
        <v/>
      </c>
      <c r="V17" s="69" t="str">
        <f>IFERROR(IF(VLOOKUP($A17&amp;$A$4,Global!$C:$AA,COLUMN()+3,0)="","",VLOOKUP($A17&amp;$A$4,Global!$C:$AA,COLUMN()+3,0)),"")</f>
        <v>Open (Progress)</v>
      </c>
    </row>
    <row r="18" spans="1:22" s="72" customFormat="1" ht="71.25" x14ac:dyDescent="0.2">
      <c r="A18" s="67">
        <f>IFERROR(IF(A17="","",IF((A17+1)&lt;=VLOOKUP($A$3,List!$E$1:$G$8,3,0),A17+1,"")),"")</f>
        <v>11</v>
      </c>
      <c r="B18" s="69" t="str">
        <f>IFERROR(IF(VLOOKUP($A18&amp;$A$4,Global!$C:$AA,COLUMN()+3,0)="","",VLOOKUP($A18&amp;$A$4,Global!$C:$AA,COLUMN()+3,0)),"")</f>
        <v/>
      </c>
      <c r="C18" s="79" t="str">
        <f>IFERROR(IF(VLOOKUP($A18&amp;$A$4,Global!$C:$AA,COLUMN()+3,0)="","",VLOOKUP($A18&amp;$A$4,Global!$C:$AA,COLUMN()+3,0)),"")</f>
        <v>Purchasing</v>
      </c>
      <c r="D18" s="68">
        <f>IFERROR(IF(VLOOKUP($A18&amp;$A$4,Global!$C:$AA,COLUMN()+3,0)="","",VLOOKUP($A18&amp;$A$4,Global!$C:$AA,COLUMN()+3,0)),"")</f>
        <v>43326</v>
      </c>
      <c r="E18" s="69" t="str">
        <f>IFERROR(IF(VLOOKUP($A18&amp;$A$4,Global!$C:$AA,COLUMN()+3,0)="","",VLOOKUP($A18&amp;$A$4,Global!$C:$AA,COLUMN()+3,0)),"")</f>
        <v>Minor</v>
      </c>
      <c r="F18" s="69" t="str">
        <f>IFERROR(IF(VLOOKUP($A18&amp;$A$4,Global!$C:$AA,COLUMN()+3,0)="","",VLOOKUP($A18&amp;$A$4,Global!$C:$AA,COLUMN()+3,0)),"")</f>
        <v>Angga HSE</v>
      </c>
      <c r="G18" s="69" t="str">
        <f>IFERROR(IF(VLOOKUP($A18&amp;$A$4,Global!$C:$AA,COLUMN()+3,0)="","",VLOOKUP($A18&amp;$A$4,Global!$C:$AA,COLUMN()+3,0)),"")</f>
        <v/>
      </c>
      <c r="H18" s="70" t="str">
        <f>IFERROR(IF(VLOOKUP($A18&amp;$A$4,Global!$C:$AA,COLUMN()+3,0)="","",VLOOKUP($A18&amp;$A$4,Global!$C:$AA,COLUMN()+3,0)),"")</f>
        <v/>
      </c>
      <c r="I18" s="70" t="str">
        <f>IFERROR(IF(VLOOKUP($A18&amp;$A$4,Global!$C:$AA,COLUMN()+3,0)="","",VLOOKUP($A18&amp;$A$4,Global!$C:$AA,COLUMN()+3,0)),"")</f>
        <v>Dapat ditampilkan checklist pemasok barang dan jasa namun tidak tertera tanggal checklist dilakukan dan tidak terdapat TTD pemeriksa dan persetujuan pada form 01.02.00.03.</v>
      </c>
      <c r="J18" s="69" t="str">
        <f>IFERROR(IF(VLOOKUP($A18&amp;$A$4,Global!$C:$AA,COLUMN()+3,0)="","",VLOOKUP($A18&amp;$A$4,Global!$C:$AA,COLUMN()+3,0)),"")</f>
        <v>X</v>
      </c>
      <c r="K18" s="69" t="str">
        <f>IFERROR(IF(VLOOKUP($A18&amp;$A$4,Global!$C:$AA,COLUMN()+3,0)="","",VLOOKUP($A18&amp;$A$4,Global!$C:$AA,COLUMN()+3,0)),"")</f>
        <v>011/AI-SMK3/VIII/18</v>
      </c>
      <c r="L18" s="69" t="str">
        <f>IFERROR(IF(VLOOKUP($A18&amp;$A$4,Global!$C:$AA,COLUMN()+3,0)="","",VLOOKUP($A18&amp;$A$4,Global!$C:$AA,COLUMN()+3,0)),"")</f>
        <v/>
      </c>
      <c r="M18" s="68" t="str">
        <f>IFERROR(IF(VLOOKUP($A18&amp;$A$4,Global!$C:$AA,COLUMN()+3,0)="","",VLOOKUP($A18&amp;$A$4,Global!$C:$AA,COLUMN()+3,0)),"")</f>
        <v/>
      </c>
      <c r="N18" s="68" t="str">
        <f>IFERROR(IF(VLOOKUP($A18&amp;$A$4,Global!$C:$AA,COLUMN()+3,0)="","",VLOOKUP($A18&amp;$A$4,Global!$C:$AA,COLUMN()+3,0)),"")</f>
        <v/>
      </c>
      <c r="O18" s="68">
        <f>IFERROR(IF(VLOOKUP($A18&amp;$A$4,Global!$C:$AA,COLUMN()+3,0)="","",VLOOKUP($A18&amp;$A$4,Global!$C:$AA,COLUMN()+3,0)),"")</f>
        <v>43356</v>
      </c>
      <c r="P18" s="68" t="str">
        <f>IFERROR(IF(VLOOKUP($A18&amp;$A$4,Global!$C:$AA,COLUMN()+3,0)="","",VLOOKUP($A18&amp;$A$4,Global!$C:$AA,COLUMN()+3,0)),"")</f>
        <v/>
      </c>
      <c r="Q18" s="68" t="str">
        <f>IFERROR(IF(VLOOKUP($A18&amp;$A$4,Global!$C:$AA,COLUMN()+3,0)="","",VLOOKUP($A18&amp;$A$4,Global!$C:$AA,COLUMN()+3,0)),"")</f>
        <v/>
      </c>
      <c r="R18" s="68" t="str">
        <f>IFERROR(IF(VLOOKUP($A18&amp;$A$4,Global!$C:$AA,COLUMN()+3,0)="","",VLOOKUP($A18&amp;$A$4,Global!$C:$AA,COLUMN()+3,0)),"")</f>
        <v/>
      </c>
      <c r="S18" s="71" t="str">
        <f>IFERROR(IF(VLOOKUP($A18&amp;$A$4,Global!$C:$AA,COLUMN()+3,0)="","",VLOOKUP($A18&amp;$A$4,Global!$C:$AA,COLUMN()+3,0)),"")</f>
        <v/>
      </c>
      <c r="T18" s="71" t="str">
        <f>IFERROR(IF(VLOOKUP($A18&amp;$A$4,Global!$C:$AA,COLUMN()+3,0)="","",VLOOKUP($A18&amp;$A$4,Global!$C:$AA,COLUMN()+3,0)),"")</f>
        <v>a</v>
      </c>
      <c r="U18" s="69" t="str">
        <f>IFERROR(IF(VLOOKUP($A18&amp;$A$4,Global!$C:$AA,COLUMN()+3,0)="","",VLOOKUP($A18&amp;$A$4,Global!$C:$AA,COLUMN()+3,0)),"")</f>
        <v/>
      </c>
      <c r="V18" s="69" t="str">
        <f>IFERROR(IF(VLOOKUP($A18&amp;$A$4,Global!$C:$AA,COLUMN()+3,0)="","",VLOOKUP($A18&amp;$A$4,Global!$C:$AA,COLUMN()+3,0)),"")</f>
        <v>Open (Progress)</v>
      </c>
    </row>
    <row r="19" spans="1:22" s="72" customFormat="1" ht="28.5" x14ac:dyDescent="0.2">
      <c r="A19" s="67">
        <f>IFERROR(IF(A18="","",IF((A18+1)&lt;=VLOOKUP($A$3,List!$E$1:$G$8,3,0),A18+1,"")),"")</f>
        <v>12</v>
      </c>
      <c r="B19" s="69" t="str">
        <f>IFERROR(IF(VLOOKUP($A19&amp;$A$4,Global!$C:$AA,COLUMN()+3,0)="","",VLOOKUP($A19&amp;$A$4,Global!$C:$AA,COLUMN()+3,0)),"")</f>
        <v/>
      </c>
      <c r="C19" s="79" t="str">
        <f>IFERROR(IF(VLOOKUP($A19&amp;$A$4,Global!$C:$AA,COLUMN()+3,0)="","",VLOOKUP($A19&amp;$A$4,Global!$C:$AA,COLUMN()+3,0)),"")</f>
        <v>Gudang BB B</v>
      </c>
      <c r="D19" s="68">
        <f>IFERROR(IF(VLOOKUP($A19&amp;$A$4,Global!$C:$AA,COLUMN()+3,0)="","",VLOOKUP($A19&amp;$A$4,Global!$C:$AA,COLUMN()+3,0)),"")</f>
        <v>43326</v>
      </c>
      <c r="E19" s="69" t="str">
        <f>IFERROR(IF(VLOOKUP($A19&amp;$A$4,Global!$C:$AA,COLUMN()+3,0)="","",VLOOKUP($A19&amp;$A$4,Global!$C:$AA,COLUMN()+3,0)),"")</f>
        <v>Minor</v>
      </c>
      <c r="F19" s="69" t="str">
        <f>IFERROR(IF(VLOOKUP($A19&amp;$A$4,Global!$C:$AA,COLUMN()+3,0)="","",VLOOKUP($A19&amp;$A$4,Global!$C:$AA,COLUMN()+3,0)),"")</f>
        <v>Angga HSE</v>
      </c>
      <c r="G19" s="69" t="str">
        <f>IFERROR(IF(VLOOKUP($A19&amp;$A$4,Global!$C:$AA,COLUMN()+3,0)="","",VLOOKUP($A19&amp;$A$4,Global!$C:$AA,COLUMN()+3,0)),"")</f>
        <v/>
      </c>
      <c r="H19" s="70" t="str">
        <f>IFERROR(IF(VLOOKUP($A19&amp;$A$4,Global!$C:$AA,COLUMN()+3,0)="","",VLOOKUP($A19&amp;$A$4,Global!$C:$AA,COLUMN()+3,0)),"")</f>
        <v/>
      </c>
      <c r="I19" s="70" t="str">
        <f>IFERROR(IF(VLOOKUP($A19&amp;$A$4,Global!$C:$AA,COLUMN()+3,0)="","",VLOOKUP($A19&amp;$A$4,Global!$C:$AA,COLUMN()+3,0)),"")</f>
        <v>Tidak terdapat penanganan pada ceceran B3 di tempat penyimpanan minyak DOP.</v>
      </c>
      <c r="J19" s="69" t="str">
        <f>IFERROR(IF(VLOOKUP($A19&amp;$A$4,Global!$C:$AA,COLUMN()+3,0)="","",VLOOKUP($A19&amp;$A$4,Global!$C:$AA,COLUMN()+3,0)),"")</f>
        <v>X</v>
      </c>
      <c r="K19" s="69" t="str">
        <f>IFERROR(IF(VLOOKUP($A19&amp;$A$4,Global!$C:$AA,COLUMN()+3,0)="","",VLOOKUP($A19&amp;$A$4,Global!$C:$AA,COLUMN()+3,0)),"")</f>
        <v>012/AI-SMK3/VIII/18</v>
      </c>
      <c r="L19" s="69" t="str">
        <f>IFERROR(IF(VLOOKUP($A19&amp;$A$4,Global!$C:$AA,COLUMN()+3,0)="","",VLOOKUP($A19&amp;$A$4,Global!$C:$AA,COLUMN()+3,0)),"")</f>
        <v/>
      </c>
      <c r="M19" s="68" t="str">
        <f>IFERROR(IF(VLOOKUP($A19&amp;$A$4,Global!$C:$AA,COLUMN()+3,0)="","",VLOOKUP($A19&amp;$A$4,Global!$C:$AA,COLUMN()+3,0)),"")</f>
        <v/>
      </c>
      <c r="N19" s="68" t="str">
        <f>IFERROR(IF(VLOOKUP($A19&amp;$A$4,Global!$C:$AA,COLUMN()+3,0)="","",VLOOKUP($A19&amp;$A$4,Global!$C:$AA,COLUMN()+3,0)),"")</f>
        <v/>
      </c>
      <c r="O19" s="68">
        <f>IFERROR(IF(VLOOKUP($A19&amp;$A$4,Global!$C:$AA,COLUMN()+3,0)="","",VLOOKUP($A19&amp;$A$4,Global!$C:$AA,COLUMN()+3,0)),"")</f>
        <v>43356</v>
      </c>
      <c r="P19" s="68" t="str">
        <f>IFERROR(IF(VLOOKUP($A19&amp;$A$4,Global!$C:$AA,COLUMN()+3,0)="","",VLOOKUP($A19&amp;$A$4,Global!$C:$AA,COLUMN()+3,0)),"")</f>
        <v/>
      </c>
      <c r="Q19" s="68" t="str">
        <f>IFERROR(IF(VLOOKUP($A19&amp;$A$4,Global!$C:$AA,COLUMN()+3,0)="","",VLOOKUP($A19&amp;$A$4,Global!$C:$AA,COLUMN()+3,0)),"")</f>
        <v/>
      </c>
      <c r="R19" s="68" t="str">
        <f>IFERROR(IF(VLOOKUP($A19&amp;$A$4,Global!$C:$AA,COLUMN()+3,0)="","",VLOOKUP($A19&amp;$A$4,Global!$C:$AA,COLUMN()+3,0)),"")</f>
        <v/>
      </c>
      <c r="S19" s="71" t="str">
        <f>IFERROR(IF(VLOOKUP($A19&amp;$A$4,Global!$C:$AA,COLUMN()+3,0)="","",VLOOKUP($A19&amp;$A$4,Global!$C:$AA,COLUMN()+3,0)),"")</f>
        <v/>
      </c>
      <c r="T19" s="71" t="str">
        <f>IFERROR(IF(VLOOKUP($A19&amp;$A$4,Global!$C:$AA,COLUMN()+3,0)="","",VLOOKUP($A19&amp;$A$4,Global!$C:$AA,COLUMN()+3,0)),"")</f>
        <v>a</v>
      </c>
      <c r="U19" s="69" t="str">
        <f>IFERROR(IF(VLOOKUP($A19&amp;$A$4,Global!$C:$AA,COLUMN()+3,0)="","",VLOOKUP($A19&amp;$A$4,Global!$C:$AA,COLUMN()+3,0)),"")</f>
        <v/>
      </c>
      <c r="V19" s="69" t="str">
        <f>IFERROR(IF(VLOOKUP($A19&amp;$A$4,Global!$C:$AA,COLUMN()+3,0)="","",VLOOKUP($A19&amp;$A$4,Global!$C:$AA,COLUMN()+3,0)),"")</f>
        <v>Open (Progress)</v>
      </c>
    </row>
    <row r="20" spans="1:22" s="72" customFormat="1" ht="42.75" x14ac:dyDescent="0.2">
      <c r="A20" s="67">
        <f>IFERROR(IF(A19="","",IF((A19+1)&lt;=VLOOKUP($A$3,List!$E$1:$G$8,3,0),A19+1,"")),"")</f>
        <v>13</v>
      </c>
      <c r="B20" s="69" t="str">
        <f>IFERROR(IF(VLOOKUP($A20&amp;$A$4,Global!$C:$AA,COLUMN()+3,0)="","",VLOOKUP($A20&amp;$A$4,Global!$C:$AA,COLUMN()+3,0)),"")</f>
        <v/>
      </c>
      <c r="C20" s="79" t="str">
        <f>IFERROR(IF(VLOOKUP($A20&amp;$A$4,Global!$C:$AA,COLUMN()+3,0)="","",VLOOKUP($A20&amp;$A$4,Global!$C:$AA,COLUMN()+3,0)),"")</f>
        <v>Gudang BB B</v>
      </c>
      <c r="D20" s="68">
        <f>IFERROR(IF(VLOOKUP($A20&amp;$A$4,Global!$C:$AA,COLUMN()+3,0)="","",VLOOKUP($A20&amp;$A$4,Global!$C:$AA,COLUMN()+3,0)),"")</f>
        <v>43326</v>
      </c>
      <c r="E20" s="69" t="str">
        <f>IFERROR(IF(VLOOKUP($A20&amp;$A$4,Global!$C:$AA,COLUMN()+3,0)="","",VLOOKUP($A20&amp;$A$4,Global!$C:$AA,COLUMN()+3,0)),"")</f>
        <v>Minor</v>
      </c>
      <c r="F20" s="69" t="str">
        <f>IFERROR(IF(VLOOKUP($A20&amp;$A$4,Global!$C:$AA,COLUMN()+3,0)="","",VLOOKUP($A20&amp;$A$4,Global!$C:$AA,COLUMN()+3,0)),"")</f>
        <v>Angga HSE</v>
      </c>
      <c r="G20" s="69" t="str">
        <f>IFERROR(IF(VLOOKUP($A20&amp;$A$4,Global!$C:$AA,COLUMN()+3,0)="","",VLOOKUP($A20&amp;$A$4,Global!$C:$AA,COLUMN()+3,0)),"")</f>
        <v/>
      </c>
      <c r="H20" s="70" t="str">
        <f>IFERROR(IF(VLOOKUP($A20&amp;$A$4,Global!$C:$AA,COLUMN()+3,0)="","",VLOOKUP($A20&amp;$A$4,Global!$C:$AA,COLUMN()+3,0)),"")</f>
        <v/>
      </c>
      <c r="I20" s="70" t="str">
        <f>IFERROR(IF(VLOOKUP($A20&amp;$A$4,Global!$C:$AA,COLUMN()+3,0)="","",VLOOKUP($A20&amp;$A$4,Global!$C:$AA,COLUMN()+3,0)),"")</f>
        <v>Tidak terdapat Secondary Containment/ penanganan tumpahan di area tempat penyimpanan Gudang Bahan Kimia.</v>
      </c>
      <c r="J20" s="69" t="str">
        <f>IFERROR(IF(VLOOKUP($A20&amp;$A$4,Global!$C:$AA,COLUMN()+3,0)="","",VLOOKUP($A20&amp;$A$4,Global!$C:$AA,COLUMN()+3,0)),"")</f>
        <v>X</v>
      </c>
      <c r="K20" s="69" t="str">
        <f>IFERROR(IF(VLOOKUP($A20&amp;$A$4,Global!$C:$AA,COLUMN()+3,0)="","",VLOOKUP($A20&amp;$A$4,Global!$C:$AA,COLUMN()+3,0)),"")</f>
        <v>013/AI-SMK3/VIII/18</v>
      </c>
      <c r="L20" s="69" t="str">
        <f>IFERROR(IF(VLOOKUP($A20&amp;$A$4,Global!$C:$AA,COLUMN()+3,0)="","",VLOOKUP($A20&amp;$A$4,Global!$C:$AA,COLUMN()+3,0)),"")</f>
        <v/>
      </c>
      <c r="M20" s="68" t="str">
        <f>IFERROR(IF(VLOOKUP($A20&amp;$A$4,Global!$C:$AA,COLUMN()+3,0)="","",VLOOKUP($A20&amp;$A$4,Global!$C:$AA,COLUMN()+3,0)),"")</f>
        <v/>
      </c>
      <c r="N20" s="68" t="str">
        <f>IFERROR(IF(VLOOKUP($A20&amp;$A$4,Global!$C:$AA,COLUMN()+3,0)="","",VLOOKUP($A20&amp;$A$4,Global!$C:$AA,COLUMN()+3,0)),"")</f>
        <v/>
      </c>
      <c r="O20" s="68">
        <f>IFERROR(IF(VLOOKUP($A20&amp;$A$4,Global!$C:$AA,COLUMN()+3,0)="","",VLOOKUP($A20&amp;$A$4,Global!$C:$AA,COLUMN()+3,0)),"")</f>
        <v>43356</v>
      </c>
      <c r="P20" s="68" t="str">
        <f>IFERROR(IF(VLOOKUP($A20&amp;$A$4,Global!$C:$AA,COLUMN()+3,0)="","",VLOOKUP($A20&amp;$A$4,Global!$C:$AA,COLUMN()+3,0)),"")</f>
        <v/>
      </c>
      <c r="Q20" s="68" t="str">
        <f>IFERROR(IF(VLOOKUP($A20&amp;$A$4,Global!$C:$AA,COLUMN()+3,0)="","",VLOOKUP($A20&amp;$A$4,Global!$C:$AA,COLUMN()+3,0)),"")</f>
        <v/>
      </c>
      <c r="R20" s="68" t="str">
        <f>IFERROR(IF(VLOOKUP($A20&amp;$A$4,Global!$C:$AA,COLUMN()+3,0)="","",VLOOKUP($A20&amp;$A$4,Global!$C:$AA,COLUMN()+3,0)),"")</f>
        <v/>
      </c>
      <c r="S20" s="71" t="str">
        <f>IFERROR(IF(VLOOKUP($A20&amp;$A$4,Global!$C:$AA,COLUMN()+3,0)="","",VLOOKUP($A20&amp;$A$4,Global!$C:$AA,COLUMN()+3,0)),"")</f>
        <v/>
      </c>
      <c r="T20" s="71" t="str">
        <f>IFERROR(IF(VLOOKUP($A20&amp;$A$4,Global!$C:$AA,COLUMN()+3,0)="","",VLOOKUP($A20&amp;$A$4,Global!$C:$AA,COLUMN()+3,0)),"")</f>
        <v>a</v>
      </c>
      <c r="U20" s="69" t="str">
        <f>IFERROR(IF(VLOOKUP($A20&amp;$A$4,Global!$C:$AA,COLUMN()+3,0)="","",VLOOKUP($A20&amp;$A$4,Global!$C:$AA,COLUMN()+3,0)),"")</f>
        <v/>
      </c>
      <c r="V20" s="69" t="str">
        <f>IFERROR(IF(VLOOKUP($A20&amp;$A$4,Global!$C:$AA,COLUMN()+3,0)="","",VLOOKUP($A20&amp;$A$4,Global!$C:$AA,COLUMN()+3,0)),"")</f>
        <v>Open (Progress)</v>
      </c>
    </row>
    <row r="21" spans="1:22" s="72" customFormat="1" ht="85.5" x14ac:dyDescent="0.2">
      <c r="A21" s="67">
        <f>IFERROR(IF(A20="","",IF((A20+1)&lt;=VLOOKUP($A$3,List!$E$1:$G$8,3,0),A20+1,"")),"")</f>
        <v>14</v>
      </c>
      <c r="B21" s="69" t="str">
        <f>IFERROR(IF(VLOOKUP($A21&amp;$A$4,Global!$C:$AA,COLUMN()+3,0)="","",VLOOKUP($A21&amp;$A$4,Global!$C:$AA,COLUMN()+3,0)),"")</f>
        <v/>
      </c>
      <c r="C21" s="79" t="str">
        <f>IFERROR(IF(VLOOKUP($A21&amp;$A$4,Global!$C:$AA,COLUMN()+3,0)="","",VLOOKUP($A21&amp;$A$4,Global!$C:$AA,COLUMN()+3,0)),"")</f>
        <v>Gudang BB B</v>
      </c>
      <c r="D21" s="68">
        <f>IFERROR(IF(VLOOKUP($A21&amp;$A$4,Global!$C:$AA,COLUMN()+3,0)="","",VLOOKUP($A21&amp;$A$4,Global!$C:$AA,COLUMN()+3,0)),"")</f>
        <v>43326</v>
      </c>
      <c r="E21" s="69" t="str">
        <f>IFERROR(IF(VLOOKUP($A21&amp;$A$4,Global!$C:$AA,COLUMN()+3,0)="","",VLOOKUP($A21&amp;$A$4,Global!$C:$AA,COLUMN()+3,0)),"")</f>
        <v>Minor</v>
      </c>
      <c r="F21" s="69" t="str">
        <f>IFERROR(IF(VLOOKUP($A21&amp;$A$4,Global!$C:$AA,COLUMN()+3,0)="","",VLOOKUP($A21&amp;$A$4,Global!$C:$AA,COLUMN()+3,0)),"")</f>
        <v>Angga HSE</v>
      </c>
      <c r="G21" s="69" t="str">
        <f>IFERROR(IF(VLOOKUP($A21&amp;$A$4,Global!$C:$AA,COLUMN()+3,0)="","",VLOOKUP($A21&amp;$A$4,Global!$C:$AA,COLUMN()+3,0)),"")</f>
        <v/>
      </c>
      <c r="H21" s="70" t="str">
        <f>IFERROR(IF(VLOOKUP($A21&amp;$A$4,Global!$C:$AA,COLUMN()+3,0)="","",VLOOKUP($A21&amp;$A$4,Global!$C:$AA,COLUMN()+3,0)),"")</f>
        <v/>
      </c>
      <c r="I21" s="70" t="str">
        <f>IFERROR(IF(VLOOKUP($A21&amp;$A$4,Global!$C:$AA,COLUMN()+3,0)="","",VLOOKUP($A21&amp;$A$4,Global!$C:$AA,COLUMN()+3,0)),"")</f>
        <v>Belum tersedia sarana/ wadah penanggulangan tumpahan untuk mengisolasi area apabila terjadi tumpahan bahan kimia dalam jumlah besar khususnya penyimpanan bahan kimia cair dalam drum di gudang kimia.</v>
      </c>
      <c r="J21" s="69" t="str">
        <f>IFERROR(IF(VLOOKUP($A21&amp;$A$4,Global!$C:$AA,COLUMN()+3,0)="","",VLOOKUP($A21&amp;$A$4,Global!$C:$AA,COLUMN()+3,0)),"")</f>
        <v>X</v>
      </c>
      <c r="K21" s="69" t="str">
        <f>IFERROR(IF(VLOOKUP($A21&amp;$A$4,Global!$C:$AA,COLUMN()+3,0)="","",VLOOKUP($A21&amp;$A$4,Global!$C:$AA,COLUMN()+3,0)),"")</f>
        <v>014/AI-SMK3/VIII/18</v>
      </c>
      <c r="L21" s="69" t="str">
        <f>IFERROR(IF(VLOOKUP($A21&amp;$A$4,Global!$C:$AA,COLUMN()+3,0)="","",VLOOKUP($A21&amp;$A$4,Global!$C:$AA,COLUMN()+3,0)),"")</f>
        <v/>
      </c>
      <c r="M21" s="68" t="str">
        <f>IFERROR(IF(VLOOKUP($A21&amp;$A$4,Global!$C:$AA,COLUMN()+3,0)="","",VLOOKUP($A21&amp;$A$4,Global!$C:$AA,COLUMN()+3,0)),"")</f>
        <v/>
      </c>
      <c r="N21" s="68" t="str">
        <f>IFERROR(IF(VLOOKUP($A21&amp;$A$4,Global!$C:$AA,COLUMN()+3,0)="","",VLOOKUP($A21&amp;$A$4,Global!$C:$AA,COLUMN()+3,0)),"")</f>
        <v/>
      </c>
      <c r="O21" s="68">
        <f>IFERROR(IF(VLOOKUP($A21&amp;$A$4,Global!$C:$AA,COLUMN()+3,0)="","",VLOOKUP($A21&amp;$A$4,Global!$C:$AA,COLUMN()+3,0)),"")</f>
        <v>43356</v>
      </c>
      <c r="P21" s="68" t="str">
        <f>IFERROR(IF(VLOOKUP($A21&amp;$A$4,Global!$C:$AA,COLUMN()+3,0)="","",VLOOKUP($A21&amp;$A$4,Global!$C:$AA,COLUMN()+3,0)),"")</f>
        <v/>
      </c>
      <c r="Q21" s="68" t="str">
        <f>IFERROR(IF(VLOOKUP($A21&amp;$A$4,Global!$C:$AA,COLUMN()+3,0)="","",VLOOKUP($A21&amp;$A$4,Global!$C:$AA,COLUMN()+3,0)),"")</f>
        <v/>
      </c>
      <c r="R21" s="68" t="str">
        <f>IFERROR(IF(VLOOKUP($A21&amp;$A$4,Global!$C:$AA,COLUMN()+3,0)="","",VLOOKUP($A21&amp;$A$4,Global!$C:$AA,COLUMN()+3,0)),"")</f>
        <v/>
      </c>
      <c r="S21" s="71" t="str">
        <f>IFERROR(IF(VLOOKUP($A21&amp;$A$4,Global!$C:$AA,COLUMN()+3,0)="","",VLOOKUP($A21&amp;$A$4,Global!$C:$AA,COLUMN()+3,0)),"")</f>
        <v/>
      </c>
      <c r="T21" s="71" t="str">
        <f>IFERROR(IF(VLOOKUP($A21&amp;$A$4,Global!$C:$AA,COLUMN()+3,0)="","",VLOOKUP($A21&amp;$A$4,Global!$C:$AA,COLUMN()+3,0)),"")</f>
        <v>a</v>
      </c>
      <c r="U21" s="69" t="str">
        <f>IFERROR(IF(VLOOKUP($A21&amp;$A$4,Global!$C:$AA,COLUMN()+3,0)="","",VLOOKUP($A21&amp;$A$4,Global!$C:$AA,COLUMN()+3,0)),"")</f>
        <v/>
      </c>
      <c r="V21" s="69" t="str">
        <f>IFERROR(IF(VLOOKUP($A21&amp;$A$4,Global!$C:$AA,COLUMN()+3,0)="","",VLOOKUP($A21&amp;$A$4,Global!$C:$AA,COLUMN()+3,0)),"")</f>
        <v>Open (Progress)</v>
      </c>
    </row>
    <row r="22" spans="1:22" s="72" customFormat="1" ht="28.5" x14ac:dyDescent="0.2">
      <c r="A22" s="67">
        <f>IFERROR(IF(A21="","",IF((A21+1)&lt;=VLOOKUP($A$3,List!$E$1:$G$8,3,0),A21+1,"")),"")</f>
        <v>15</v>
      </c>
      <c r="B22" s="69" t="str">
        <f>IFERROR(IF(VLOOKUP($A22&amp;$A$4,Global!$C:$AA,COLUMN()+3,0)="","",VLOOKUP($A22&amp;$A$4,Global!$C:$AA,COLUMN()+3,0)),"")</f>
        <v/>
      </c>
      <c r="C22" s="79" t="str">
        <f>IFERROR(IF(VLOOKUP($A22&amp;$A$4,Global!$C:$AA,COLUMN()+3,0)="","",VLOOKUP($A22&amp;$A$4,Global!$C:$AA,COLUMN()+3,0)),"")</f>
        <v>Gudang BB B</v>
      </c>
      <c r="D22" s="68">
        <f>IFERROR(IF(VLOOKUP($A22&amp;$A$4,Global!$C:$AA,COLUMN()+3,0)="","",VLOOKUP($A22&amp;$A$4,Global!$C:$AA,COLUMN()+3,0)),"")</f>
        <v>43326</v>
      </c>
      <c r="E22" s="69" t="str">
        <f>IFERROR(IF(VLOOKUP($A22&amp;$A$4,Global!$C:$AA,COLUMN()+3,0)="","",VLOOKUP($A22&amp;$A$4,Global!$C:$AA,COLUMN()+3,0)),"")</f>
        <v>Minor</v>
      </c>
      <c r="F22" s="69" t="str">
        <f>IFERROR(IF(VLOOKUP($A22&amp;$A$4,Global!$C:$AA,COLUMN()+3,0)="","",VLOOKUP($A22&amp;$A$4,Global!$C:$AA,COLUMN()+3,0)),"")</f>
        <v>Angga HSE</v>
      </c>
      <c r="G22" s="69" t="str">
        <f>IFERROR(IF(VLOOKUP($A22&amp;$A$4,Global!$C:$AA,COLUMN()+3,0)="","",VLOOKUP($A22&amp;$A$4,Global!$C:$AA,COLUMN()+3,0)),"")</f>
        <v/>
      </c>
      <c r="H22" s="70" t="str">
        <f>IFERROR(IF(VLOOKUP($A22&amp;$A$4,Global!$C:$AA,COLUMN()+3,0)="","",VLOOKUP($A22&amp;$A$4,Global!$C:$AA,COLUMN()+3,0)),"")</f>
        <v/>
      </c>
      <c r="I22" s="70" t="str">
        <f>IFERROR(IF(VLOOKUP($A22&amp;$A$4,Global!$C:$AA,COLUMN()+3,0)="","",VLOOKUP($A22&amp;$A$4,Global!$C:$AA,COLUMN()+3,0)),"")</f>
        <v>Tidak terdapat Simbol Kemasan B3 di Gudang Bahan Baku</v>
      </c>
      <c r="J22" s="69" t="str">
        <f>IFERROR(IF(VLOOKUP($A22&amp;$A$4,Global!$C:$AA,COLUMN()+3,0)="","",VLOOKUP($A22&amp;$A$4,Global!$C:$AA,COLUMN()+3,0)),"")</f>
        <v>X</v>
      </c>
      <c r="K22" s="69" t="str">
        <f>IFERROR(IF(VLOOKUP($A22&amp;$A$4,Global!$C:$AA,COLUMN()+3,0)="","",VLOOKUP($A22&amp;$A$4,Global!$C:$AA,COLUMN()+3,0)),"")</f>
        <v>015/AI-SMK3/VIII/18</v>
      </c>
      <c r="L22" s="69" t="str">
        <f>IFERROR(IF(VLOOKUP($A22&amp;$A$4,Global!$C:$AA,COLUMN()+3,0)="","",VLOOKUP($A22&amp;$A$4,Global!$C:$AA,COLUMN()+3,0)),"")</f>
        <v/>
      </c>
      <c r="M22" s="68" t="str">
        <f>IFERROR(IF(VLOOKUP($A22&amp;$A$4,Global!$C:$AA,COLUMN()+3,0)="","",VLOOKUP($A22&amp;$A$4,Global!$C:$AA,COLUMN()+3,0)),"")</f>
        <v/>
      </c>
      <c r="N22" s="68" t="str">
        <f>IFERROR(IF(VLOOKUP($A22&amp;$A$4,Global!$C:$AA,COLUMN()+3,0)="","",VLOOKUP($A22&amp;$A$4,Global!$C:$AA,COLUMN()+3,0)),"")</f>
        <v/>
      </c>
      <c r="O22" s="68">
        <f>IFERROR(IF(VLOOKUP($A22&amp;$A$4,Global!$C:$AA,COLUMN()+3,0)="","",VLOOKUP($A22&amp;$A$4,Global!$C:$AA,COLUMN()+3,0)),"")</f>
        <v>43356</v>
      </c>
      <c r="P22" s="68" t="str">
        <f>IFERROR(IF(VLOOKUP($A22&amp;$A$4,Global!$C:$AA,COLUMN()+3,0)="","",VLOOKUP($A22&amp;$A$4,Global!$C:$AA,COLUMN()+3,0)),"")</f>
        <v/>
      </c>
      <c r="Q22" s="68" t="str">
        <f>IFERROR(IF(VLOOKUP($A22&amp;$A$4,Global!$C:$AA,COLUMN()+3,0)="","",VLOOKUP($A22&amp;$A$4,Global!$C:$AA,COLUMN()+3,0)),"")</f>
        <v/>
      </c>
      <c r="R22" s="68" t="str">
        <f>IFERROR(IF(VLOOKUP($A22&amp;$A$4,Global!$C:$AA,COLUMN()+3,0)="","",VLOOKUP($A22&amp;$A$4,Global!$C:$AA,COLUMN()+3,0)),"")</f>
        <v/>
      </c>
      <c r="S22" s="71" t="str">
        <f>IFERROR(IF(VLOOKUP($A22&amp;$A$4,Global!$C:$AA,COLUMN()+3,0)="","",VLOOKUP($A22&amp;$A$4,Global!$C:$AA,COLUMN()+3,0)),"")</f>
        <v/>
      </c>
      <c r="T22" s="71" t="str">
        <f>IFERROR(IF(VLOOKUP($A22&amp;$A$4,Global!$C:$AA,COLUMN()+3,0)="","",VLOOKUP($A22&amp;$A$4,Global!$C:$AA,COLUMN()+3,0)),"")</f>
        <v>a</v>
      </c>
      <c r="U22" s="69" t="str">
        <f>IFERROR(IF(VLOOKUP($A22&amp;$A$4,Global!$C:$AA,COLUMN()+3,0)="","",VLOOKUP($A22&amp;$A$4,Global!$C:$AA,COLUMN()+3,0)),"")</f>
        <v/>
      </c>
      <c r="V22" s="69" t="str">
        <f>IFERROR(IF(VLOOKUP($A22&amp;$A$4,Global!$C:$AA,COLUMN()+3,0)="","",VLOOKUP($A22&amp;$A$4,Global!$C:$AA,COLUMN()+3,0)),"")</f>
        <v>Open (Progress)</v>
      </c>
    </row>
    <row r="23" spans="1:22" s="72" customFormat="1" ht="42.75" x14ac:dyDescent="0.2">
      <c r="A23" s="67">
        <f>IFERROR(IF(A22="","",IF((A22+1)&lt;=VLOOKUP($A$3,List!$E$1:$G$8,3,0),A22+1,"")),"")</f>
        <v>16</v>
      </c>
      <c r="B23" s="69" t="str">
        <f>IFERROR(IF(VLOOKUP($A23&amp;$A$4,Global!$C:$AA,COLUMN()+3,0)="","",VLOOKUP($A23&amp;$A$4,Global!$C:$AA,COLUMN()+3,0)),"")</f>
        <v/>
      </c>
      <c r="C23" s="79" t="str">
        <f>IFERROR(IF(VLOOKUP($A23&amp;$A$4,Global!$C:$AA,COLUMN()+3,0)="","",VLOOKUP($A23&amp;$A$4,Global!$C:$AA,COLUMN()+3,0)),"")</f>
        <v>Gudang BB B</v>
      </c>
      <c r="D23" s="68">
        <f>IFERROR(IF(VLOOKUP($A23&amp;$A$4,Global!$C:$AA,COLUMN()+3,0)="","",VLOOKUP($A23&amp;$A$4,Global!$C:$AA,COLUMN()+3,0)),"")</f>
        <v>43326</v>
      </c>
      <c r="E23" s="69" t="str">
        <f>IFERROR(IF(VLOOKUP($A23&amp;$A$4,Global!$C:$AA,COLUMN()+3,0)="","",VLOOKUP($A23&amp;$A$4,Global!$C:$AA,COLUMN()+3,0)),"")</f>
        <v>Minor</v>
      </c>
      <c r="F23" s="69" t="str">
        <f>IFERROR(IF(VLOOKUP($A23&amp;$A$4,Global!$C:$AA,COLUMN()+3,0)="","",VLOOKUP($A23&amp;$A$4,Global!$C:$AA,COLUMN()+3,0)),"")</f>
        <v>Angga HSE</v>
      </c>
      <c r="G23" s="69" t="str">
        <f>IFERROR(IF(VLOOKUP($A23&amp;$A$4,Global!$C:$AA,COLUMN()+3,0)="","",VLOOKUP($A23&amp;$A$4,Global!$C:$AA,COLUMN()+3,0)),"")</f>
        <v/>
      </c>
      <c r="H23" s="70" t="str">
        <f>IFERROR(IF(VLOOKUP($A23&amp;$A$4,Global!$C:$AA,COLUMN()+3,0)="","",VLOOKUP($A23&amp;$A$4,Global!$C:$AA,COLUMN()+3,0)),"")</f>
        <v/>
      </c>
      <c r="I23" s="70" t="str">
        <f>IFERROR(IF(VLOOKUP($A23&amp;$A$4,Global!$C:$AA,COLUMN()+3,0)="","",VLOOKUP($A23&amp;$A$4,Global!$C:$AA,COLUMN()+3,0)),"")</f>
        <v>Masih ditemukan rencana Implementasi Desember 2014 pada review HIRA 29 Oktober 2015 dan 10 Februari 2017</v>
      </c>
      <c r="J23" s="69" t="str">
        <f>IFERROR(IF(VLOOKUP($A23&amp;$A$4,Global!$C:$AA,COLUMN()+3,0)="","",VLOOKUP($A23&amp;$A$4,Global!$C:$AA,COLUMN()+3,0)),"")</f>
        <v>X</v>
      </c>
      <c r="K23" s="69" t="str">
        <f>IFERROR(IF(VLOOKUP($A23&amp;$A$4,Global!$C:$AA,COLUMN()+3,0)="","",VLOOKUP($A23&amp;$A$4,Global!$C:$AA,COLUMN()+3,0)),"")</f>
        <v>016/AI-SMK3/VIII/18</v>
      </c>
      <c r="L23" s="69" t="str">
        <f>IFERROR(IF(VLOOKUP($A23&amp;$A$4,Global!$C:$AA,COLUMN()+3,0)="","",VLOOKUP($A23&amp;$A$4,Global!$C:$AA,COLUMN()+3,0)),"")</f>
        <v/>
      </c>
      <c r="M23" s="68" t="str">
        <f>IFERROR(IF(VLOOKUP($A23&amp;$A$4,Global!$C:$AA,COLUMN()+3,0)="","",VLOOKUP($A23&amp;$A$4,Global!$C:$AA,COLUMN()+3,0)),"")</f>
        <v/>
      </c>
      <c r="N23" s="68" t="str">
        <f>IFERROR(IF(VLOOKUP($A23&amp;$A$4,Global!$C:$AA,COLUMN()+3,0)="","",VLOOKUP($A23&amp;$A$4,Global!$C:$AA,COLUMN()+3,0)),"")</f>
        <v/>
      </c>
      <c r="O23" s="68">
        <f>IFERROR(IF(VLOOKUP($A23&amp;$A$4,Global!$C:$AA,COLUMN()+3,0)="","",VLOOKUP($A23&amp;$A$4,Global!$C:$AA,COLUMN()+3,0)),"")</f>
        <v>43356</v>
      </c>
      <c r="P23" s="68" t="str">
        <f>IFERROR(IF(VLOOKUP($A23&amp;$A$4,Global!$C:$AA,COLUMN()+3,0)="","",VLOOKUP($A23&amp;$A$4,Global!$C:$AA,COLUMN()+3,0)),"")</f>
        <v/>
      </c>
      <c r="Q23" s="68" t="str">
        <f>IFERROR(IF(VLOOKUP($A23&amp;$A$4,Global!$C:$AA,COLUMN()+3,0)="","",VLOOKUP($A23&amp;$A$4,Global!$C:$AA,COLUMN()+3,0)),"")</f>
        <v/>
      </c>
      <c r="R23" s="68" t="str">
        <f>IFERROR(IF(VLOOKUP($A23&amp;$A$4,Global!$C:$AA,COLUMN()+3,0)="","",VLOOKUP($A23&amp;$A$4,Global!$C:$AA,COLUMN()+3,0)),"")</f>
        <v/>
      </c>
      <c r="S23" s="71" t="str">
        <f>IFERROR(IF(VLOOKUP($A23&amp;$A$4,Global!$C:$AA,COLUMN()+3,0)="","",VLOOKUP($A23&amp;$A$4,Global!$C:$AA,COLUMN()+3,0)),"")</f>
        <v/>
      </c>
      <c r="T23" s="71" t="str">
        <f>IFERROR(IF(VLOOKUP($A23&amp;$A$4,Global!$C:$AA,COLUMN()+3,0)="","",VLOOKUP($A23&amp;$A$4,Global!$C:$AA,COLUMN()+3,0)),"")</f>
        <v>a</v>
      </c>
      <c r="U23" s="69" t="str">
        <f>IFERROR(IF(VLOOKUP($A23&amp;$A$4,Global!$C:$AA,COLUMN()+3,0)="","",VLOOKUP($A23&amp;$A$4,Global!$C:$AA,COLUMN()+3,0)),"")</f>
        <v/>
      </c>
      <c r="V23" s="69" t="str">
        <f>IFERROR(IF(VLOOKUP($A23&amp;$A$4,Global!$C:$AA,COLUMN()+3,0)="","",VLOOKUP($A23&amp;$A$4,Global!$C:$AA,COLUMN()+3,0)),"")</f>
        <v>Open (Progress)</v>
      </c>
    </row>
    <row r="24" spans="1:22" s="72" customFormat="1" ht="85.5" x14ac:dyDescent="0.2">
      <c r="A24" s="67">
        <f>IFERROR(IF(A23="","",IF((A23+1)&lt;=VLOOKUP($A$3,List!$E$1:$G$8,3,0),A23+1,"")),"")</f>
        <v>17</v>
      </c>
      <c r="B24" s="69" t="str">
        <f>IFERROR(IF(VLOOKUP($A24&amp;$A$4,Global!$C:$AA,COLUMN()+3,0)="","",VLOOKUP($A24&amp;$A$4,Global!$C:$AA,COLUMN()+3,0)),"")</f>
        <v/>
      </c>
      <c r="C24" s="79" t="str">
        <f>IFERROR(IF(VLOOKUP($A24&amp;$A$4,Global!$C:$AA,COLUMN()+3,0)="","",VLOOKUP($A24&amp;$A$4,Global!$C:$AA,COLUMN()+3,0)),"")</f>
        <v>Prod Assembling LV</v>
      </c>
      <c r="D24" s="68">
        <f>IFERROR(IF(VLOOKUP($A24&amp;$A$4,Global!$C:$AA,COLUMN()+3,0)="","",VLOOKUP($A24&amp;$A$4,Global!$C:$AA,COLUMN()+3,0)),"")</f>
        <v>43326</v>
      </c>
      <c r="E24" s="69" t="str">
        <f>IFERROR(IF(VLOOKUP($A24&amp;$A$4,Global!$C:$AA,COLUMN()+3,0)="","",VLOOKUP($A24&amp;$A$4,Global!$C:$AA,COLUMN()+3,0)),"")</f>
        <v>Minor</v>
      </c>
      <c r="F24" s="69" t="str">
        <f>IFERROR(IF(VLOOKUP($A24&amp;$A$4,Global!$C:$AA,COLUMN()+3,0)="","",VLOOKUP($A24&amp;$A$4,Global!$C:$AA,COLUMN()+3,0)),"")</f>
        <v>Angga HSE</v>
      </c>
      <c r="G24" s="69" t="str">
        <f>IFERROR(IF(VLOOKUP($A24&amp;$A$4,Global!$C:$AA,COLUMN()+3,0)="","",VLOOKUP($A24&amp;$A$4,Global!$C:$AA,COLUMN()+3,0)),"")</f>
        <v/>
      </c>
      <c r="H24" s="70" t="str">
        <f>IFERROR(IF(VLOOKUP($A24&amp;$A$4,Global!$C:$AA,COLUMN()+3,0)="","",VLOOKUP($A24&amp;$A$4,Global!$C:$AA,COLUMN()+3,0)),"")</f>
        <v/>
      </c>
      <c r="I24" s="70" t="str">
        <f>IFERROR(IF(VLOOKUP($A24&amp;$A$4,Global!$C:$AA,COLUMN()+3,0)="","",VLOOKUP($A24&amp;$A$4,Global!$C:$AA,COLUMN()+3,0)),"")</f>
        <v>Mesin Produksi telah menggunakan Sistem Otomatis PLC dan Sistem Interlock pada pintu pengaman, namun belum semua mesin memiliki Interlock pada sistem pengamannya. Seperti  pada mesin Extruder.</v>
      </c>
      <c r="J24" s="69" t="str">
        <f>IFERROR(IF(VLOOKUP($A24&amp;$A$4,Global!$C:$AA,COLUMN()+3,0)="","",VLOOKUP($A24&amp;$A$4,Global!$C:$AA,COLUMN()+3,0)),"")</f>
        <v>X</v>
      </c>
      <c r="K24" s="69" t="str">
        <f>IFERROR(IF(VLOOKUP($A24&amp;$A$4,Global!$C:$AA,COLUMN()+3,0)="","",VLOOKUP($A24&amp;$A$4,Global!$C:$AA,COLUMN()+3,0)),"")</f>
        <v>017/AI-SMK3/VIII/18</v>
      </c>
      <c r="L24" s="69" t="str">
        <f>IFERROR(IF(VLOOKUP($A24&amp;$A$4,Global!$C:$AA,COLUMN()+3,0)="","",VLOOKUP($A24&amp;$A$4,Global!$C:$AA,COLUMN()+3,0)),"")</f>
        <v/>
      </c>
      <c r="M24" s="68" t="str">
        <f>IFERROR(IF(VLOOKUP($A24&amp;$A$4,Global!$C:$AA,COLUMN()+3,0)="","",VLOOKUP($A24&amp;$A$4,Global!$C:$AA,COLUMN()+3,0)),"")</f>
        <v/>
      </c>
      <c r="N24" s="68" t="str">
        <f>IFERROR(IF(VLOOKUP($A24&amp;$A$4,Global!$C:$AA,COLUMN()+3,0)="","",VLOOKUP($A24&amp;$A$4,Global!$C:$AA,COLUMN()+3,0)),"")</f>
        <v/>
      </c>
      <c r="O24" s="68">
        <f>IFERROR(IF(VLOOKUP($A24&amp;$A$4,Global!$C:$AA,COLUMN()+3,0)="","",VLOOKUP($A24&amp;$A$4,Global!$C:$AA,COLUMN()+3,0)),"")</f>
        <v>43356</v>
      </c>
      <c r="P24" s="68" t="str">
        <f>IFERROR(IF(VLOOKUP($A24&amp;$A$4,Global!$C:$AA,COLUMN()+3,0)="","",VLOOKUP($A24&amp;$A$4,Global!$C:$AA,COLUMN()+3,0)),"")</f>
        <v/>
      </c>
      <c r="Q24" s="68" t="str">
        <f>IFERROR(IF(VLOOKUP($A24&amp;$A$4,Global!$C:$AA,COLUMN()+3,0)="","",VLOOKUP($A24&amp;$A$4,Global!$C:$AA,COLUMN()+3,0)),"")</f>
        <v/>
      </c>
      <c r="R24" s="68" t="str">
        <f>IFERROR(IF(VLOOKUP($A24&amp;$A$4,Global!$C:$AA,COLUMN()+3,0)="","",VLOOKUP($A24&amp;$A$4,Global!$C:$AA,COLUMN()+3,0)),"")</f>
        <v/>
      </c>
      <c r="S24" s="71" t="str">
        <f>IFERROR(IF(VLOOKUP($A24&amp;$A$4,Global!$C:$AA,COLUMN()+3,0)="","",VLOOKUP($A24&amp;$A$4,Global!$C:$AA,COLUMN()+3,0)),"")</f>
        <v/>
      </c>
      <c r="T24" s="71" t="str">
        <f>IFERROR(IF(VLOOKUP($A24&amp;$A$4,Global!$C:$AA,COLUMN()+3,0)="","",VLOOKUP($A24&amp;$A$4,Global!$C:$AA,COLUMN()+3,0)),"")</f>
        <v>a</v>
      </c>
      <c r="U24" s="69" t="str">
        <f>IFERROR(IF(VLOOKUP($A24&amp;$A$4,Global!$C:$AA,COLUMN()+3,0)="","",VLOOKUP($A24&amp;$A$4,Global!$C:$AA,COLUMN()+3,0)),"")</f>
        <v/>
      </c>
      <c r="V24" s="69" t="str">
        <f>IFERROR(IF(VLOOKUP($A24&amp;$A$4,Global!$C:$AA,COLUMN()+3,0)="","",VLOOKUP($A24&amp;$A$4,Global!$C:$AA,COLUMN()+3,0)),"")</f>
        <v>Open (Progress)</v>
      </c>
    </row>
    <row r="25" spans="1:22" s="72" customFormat="1" ht="57" x14ac:dyDescent="0.2">
      <c r="A25" s="67">
        <f>IFERROR(IF(A24="","",IF((A24+1)&lt;=VLOOKUP($A$3,List!$E$1:$G$8,3,0),A24+1,"")),"")</f>
        <v>18</v>
      </c>
      <c r="B25" s="69" t="str">
        <f>IFERROR(IF(VLOOKUP($A25&amp;$A$4,Global!$C:$AA,COLUMN()+3,0)="","",VLOOKUP($A25&amp;$A$4,Global!$C:$AA,COLUMN()+3,0)),"")</f>
        <v/>
      </c>
      <c r="C25" s="79" t="str">
        <f>IFERROR(IF(VLOOKUP($A25&amp;$A$4,Global!$C:$AA,COLUMN()+3,0)="","",VLOOKUP($A25&amp;$A$4,Global!$C:$AA,COLUMN()+3,0)),"")</f>
        <v>Prod Assembling LV</v>
      </c>
      <c r="D25" s="68">
        <f>IFERROR(IF(VLOOKUP($A25&amp;$A$4,Global!$C:$AA,COLUMN()+3,0)="","",VLOOKUP($A25&amp;$A$4,Global!$C:$AA,COLUMN()+3,0)),"")</f>
        <v>43326</v>
      </c>
      <c r="E25" s="69" t="str">
        <f>IFERROR(IF(VLOOKUP($A25&amp;$A$4,Global!$C:$AA,COLUMN()+3,0)="","",VLOOKUP($A25&amp;$A$4,Global!$C:$AA,COLUMN()+3,0)),"")</f>
        <v>Minor</v>
      </c>
      <c r="F25" s="69" t="str">
        <f>IFERROR(IF(VLOOKUP($A25&amp;$A$4,Global!$C:$AA,COLUMN()+3,0)="","",VLOOKUP($A25&amp;$A$4,Global!$C:$AA,COLUMN()+3,0)),"")</f>
        <v>Angga HSE</v>
      </c>
      <c r="G25" s="69" t="str">
        <f>IFERROR(IF(VLOOKUP($A25&amp;$A$4,Global!$C:$AA,COLUMN()+3,0)="","",VLOOKUP($A25&amp;$A$4,Global!$C:$AA,COLUMN()+3,0)),"")</f>
        <v/>
      </c>
      <c r="H25" s="70" t="str">
        <f>IFERROR(IF(VLOOKUP($A25&amp;$A$4,Global!$C:$AA,COLUMN()+3,0)="","",VLOOKUP($A25&amp;$A$4,Global!$C:$AA,COLUMN()+3,0)),"")</f>
        <v/>
      </c>
      <c r="I25" s="70" t="str">
        <f>IFERROR(IF(VLOOKUP($A25&amp;$A$4,Global!$C:$AA,COLUMN()+3,0)="","",VLOOKUP($A25&amp;$A$4,Global!$C:$AA,COLUMN()+3,0)),"")</f>
        <v>Masih terdapat rencana Implementasi di bulan Desember 2014 pada review terakhir tanggal 5 Juli 2018 HIRA produksi Assembling Mesin Drwaing D.</v>
      </c>
      <c r="J25" s="69" t="str">
        <f>IFERROR(IF(VLOOKUP($A25&amp;$A$4,Global!$C:$AA,COLUMN()+3,0)="","",VLOOKUP($A25&amp;$A$4,Global!$C:$AA,COLUMN()+3,0)),"")</f>
        <v>X</v>
      </c>
      <c r="K25" s="69" t="str">
        <f>IFERROR(IF(VLOOKUP($A25&amp;$A$4,Global!$C:$AA,COLUMN()+3,0)="","",VLOOKUP($A25&amp;$A$4,Global!$C:$AA,COLUMN()+3,0)),"")</f>
        <v>018/AI-SMK3/VIII/18</v>
      </c>
      <c r="L25" s="69" t="str">
        <f>IFERROR(IF(VLOOKUP($A25&amp;$A$4,Global!$C:$AA,COLUMN()+3,0)="","",VLOOKUP($A25&amp;$A$4,Global!$C:$AA,COLUMN()+3,0)),"")</f>
        <v/>
      </c>
      <c r="M25" s="68" t="str">
        <f>IFERROR(IF(VLOOKUP($A25&amp;$A$4,Global!$C:$AA,COLUMN()+3,0)="","",VLOOKUP($A25&amp;$A$4,Global!$C:$AA,COLUMN()+3,0)),"")</f>
        <v/>
      </c>
      <c r="N25" s="68" t="str">
        <f>IFERROR(IF(VLOOKUP($A25&amp;$A$4,Global!$C:$AA,COLUMN()+3,0)="","",VLOOKUP($A25&amp;$A$4,Global!$C:$AA,COLUMN()+3,0)),"")</f>
        <v/>
      </c>
      <c r="O25" s="68">
        <f>IFERROR(IF(VLOOKUP($A25&amp;$A$4,Global!$C:$AA,COLUMN()+3,0)="","",VLOOKUP($A25&amp;$A$4,Global!$C:$AA,COLUMN()+3,0)),"")</f>
        <v>43356</v>
      </c>
      <c r="P25" s="68" t="str">
        <f>IFERROR(IF(VLOOKUP($A25&amp;$A$4,Global!$C:$AA,COLUMN()+3,0)="","",VLOOKUP($A25&amp;$A$4,Global!$C:$AA,COLUMN()+3,0)),"")</f>
        <v/>
      </c>
      <c r="Q25" s="68" t="str">
        <f>IFERROR(IF(VLOOKUP($A25&amp;$A$4,Global!$C:$AA,COLUMN()+3,0)="","",VLOOKUP($A25&amp;$A$4,Global!$C:$AA,COLUMN()+3,0)),"")</f>
        <v/>
      </c>
      <c r="R25" s="68" t="str">
        <f>IFERROR(IF(VLOOKUP($A25&amp;$A$4,Global!$C:$AA,COLUMN()+3,0)="","",VLOOKUP($A25&amp;$A$4,Global!$C:$AA,COLUMN()+3,0)),"")</f>
        <v/>
      </c>
      <c r="S25" s="71" t="str">
        <f>IFERROR(IF(VLOOKUP($A25&amp;$A$4,Global!$C:$AA,COLUMN()+3,0)="","",VLOOKUP($A25&amp;$A$4,Global!$C:$AA,COLUMN()+3,0)),"")</f>
        <v/>
      </c>
      <c r="T25" s="71" t="str">
        <f>IFERROR(IF(VLOOKUP($A25&amp;$A$4,Global!$C:$AA,COLUMN()+3,0)="","",VLOOKUP($A25&amp;$A$4,Global!$C:$AA,COLUMN()+3,0)),"")</f>
        <v>a</v>
      </c>
      <c r="U25" s="69" t="str">
        <f>IFERROR(IF(VLOOKUP($A25&amp;$A$4,Global!$C:$AA,COLUMN()+3,0)="","",VLOOKUP($A25&amp;$A$4,Global!$C:$AA,COLUMN()+3,0)),"")</f>
        <v/>
      </c>
      <c r="V25" s="69" t="str">
        <f>IFERROR(IF(VLOOKUP($A25&amp;$A$4,Global!$C:$AA,COLUMN()+3,0)="","",VLOOKUP($A25&amp;$A$4,Global!$C:$AA,COLUMN()+3,0)),"")</f>
        <v>Open (Progress)</v>
      </c>
    </row>
    <row r="26" spans="1:22" s="72" customFormat="1" ht="28.5" x14ac:dyDescent="0.2">
      <c r="A26" s="67">
        <f>IFERROR(IF(A25="","",IF((A25+1)&lt;=VLOOKUP($A$3,List!$E$1:$G$8,3,0),A25+1,"")),"")</f>
        <v>19</v>
      </c>
      <c r="B26" s="69" t="str">
        <f>IFERROR(IF(VLOOKUP($A26&amp;$A$4,Global!$C:$AA,COLUMN()+3,0)="","",VLOOKUP($A26&amp;$A$4,Global!$C:$AA,COLUMN()+3,0)),"")</f>
        <v/>
      </c>
      <c r="C26" s="79" t="str">
        <f>IFERROR(IF(VLOOKUP($A26&amp;$A$4,Global!$C:$AA,COLUMN()+3,0)="","",VLOOKUP($A26&amp;$A$4,Global!$C:$AA,COLUMN()+3,0)),"")</f>
        <v>Prod Assembling MV/HV</v>
      </c>
      <c r="D26" s="68">
        <f>IFERROR(IF(VLOOKUP($A26&amp;$A$4,Global!$C:$AA,COLUMN()+3,0)="","",VLOOKUP($A26&amp;$A$4,Global!$C:$AA,COLUMN()+3,0)),"")</f>
        <v>43326</v>
      </c>
      <c r="E26" s="69" t="str">
        <f>IFERROR(IF(VLOOKUP($A26&amp;$A$4,Global!$C:$AA,COLUMN()+3,0)="","",VLOOKUP($A26&amp;$A$4,Global!$C:$AA,COLUMN()+3,0)),"")</f>
        <v>Minor</v>
      </c>
      <c r="F26" s="69" t="str">
        <f>IFERROR(IF(VLOOKUP($A26&amp;$A$4,Global!$C:$AA,COLUMN()+3,0)="","",VLOOKUP($A26&amp;$A$4,Global!$C:$AA,COLUMN()+3,0)),"")</f>
        <v>Angga HSE</v>
      </c>
      <c r="G26" s="69" t="str">
        <f>IFERROR(IF(VLOOKUP($A26&amp;$A$4,Global!$C:$AA,COLUMN()+3,0)="","",VLOOKUP($A26&amp;$A$4,Global!$C:$AA,COLUMN()+3,0)),"")</f>
        <v/>
      </c>
      <c r="H26" s="70" t="str">
        <f>IFERROR(IF(VLOOKUP($A26&amp;$A$4,Global!$C:$AA,COLUMN()+3,0)="","",VLOOKUP($A26&amp;$A$4,Global!$C:$AA,COLUMN()+3,0)),"")</f>
        <v/>
      </c>
      <c r="I26" s="70" t="str">
        <f>IFERROR(IF(VLOOKUP($A26&amp;$A$4,Global!$C:$AA,COLUMN()+3,0)="","",VLOOKUP($A26&amp;$A$4,Global!$C:$AA,COLUMN()+3,0)),"")</f>
        <v>Tidak ditinjau kembali HIRA Mesin CCV dan lainnya.</v>
      </c>
      <c r="J26" s="69" t="str">
        <f>IFERROR(IF(VLOOKUP($A26&amp;$A$4,Global!$C:$AA,COLUMN()+3,0)="","",VLOOKUP($A26&amp;$A$4,Global!$C:$AA,COLUMN()+3,0)),"")</f>
        <v>X</v>
      </c>
      <c r="K26" s="69" t="str">
        <f>IFERROR(IF(VLOOKUP($A26&amp;$A$4,Global!$C:$AA,COLUMN()+3,0)="","",VLOOKUP($A26&amp;$A$4,Global!$C:$AA,COLUMN()+3,0)),"")</f>
        <v>019/AI-SMK3/VIII/18</v>
      </c>
      <c r="L26" s="69" t="str">
        <f>IFERROR(IF(VLOOKUP($A26&amp;$A$4,Global!$C:$AA,COLUMN()+3,0)="","",VLOOKUP($A26&amp;$A$4,Global!$C:$AA,COLUMN()+3,0)),"")</f>
        <v/>
      </c>
      <c r="M26" s="68" t="str">
        <f>IFERROR(IF(VLOOKUP($A26&amp;$A$4,Global!$C:$AA,COLUMN()+3,0)="","",VLOOKUP($A26&amp;$A$4,Global!$C:$AA,COLUMN()+3,0)),"")</f>
        <v/>
      </c>
      <c r="N26" s="68" t="str">
        <f>IFERROR(IF(VLOOKUP($A26&amp;$A$4,Global!$C:$AA,COLUMN()+3,0)="","",VLOOKUP($A26&amp;$A$4,Global!$C:$AA,COLUMN()+3,0)),"")</f>
        <v/>
      </c>
      <c r="O26" s="68">
        <f>IFERROR(IF(VLOOKUP($A26&amp;$A$4,Global!$C:$AA,COLUMN()+3,0)="","",VLOOKUP($A26&amp;$A$4,Global!$C:$AA,COLUMN()+3,0)),"")</f>
        <v>43356</v>
      </c>
      <c r="P26" s="68" t="str">
        <f>IFERROR(IF(VLOOKUP($A26&amp;$A$4,Global!$C:$AA,COLUMN()+3,0)="","",VLOOKUP($A26&amp;$A$4,Global!$C:$AA,COLUMN()+3,0)),"")</f>
        <v/>
      </c>
      <c r="Q26" s="68" t="str">
        <f>IFERROR(IF(VLOOKUP($A26&amp;$A$4,Global!$C:$AA,COLUMN()+3,0)="","",VLOOKUP($A26&amp;$A$4,Global!$C:$AA,COLUMN()+3,0)),"")</f>
        <v/>
      </c>
      <c r="R26" s="68" t="str">
        <f>IFERROR(IF(VLOOKUP($A26&amp;$A$4,Global!$C:$AA,COLUMN()+3,0)="","",VLOOKUP($A26&amp;$A$4,Global!$C:$AA,COLUMN()+3,0)),"")</f>
        <v/>
      </c>
      <c r="S26" s="71" t="str">
        <f>IFERROR(IF(VLOOKUP($A26&amp;$A$4,Global!$C:$AA,COLUMN()+3,0)="","",VLOOKUP($A26&amp;$A$4,Global!$C:$AA,COLUMN()+3,0)),"")</f>
        <v/>
      </c>
      <c r="T26" s="71" t="str">
        <f>IFERROR(IF(VLOOKUP($A26&amp;$A$4,Global!$C:$AA,COLUMN()+3,0)="","",VLOOKUP($A26&amp;$A$4,Global!$C:$AA,COLUMN()+3,0)),"")</f>
        <v>a</v>
      </c>
      <c r="U26" s="69" t="str">
        <f>IFERROR(IF(VLOOKUP($A26&amp;$A$4,Global!$C:$AA,COLUMN()+3,0)="","",VLOOKUP($A26&amp;$A$4,Global!$C:$AA,COLUMN()+3,0)),"")</f>
        <v/>
      </c>
      <c r="V26" s="69" t="str">
        <f>IFERROR(IF(VLOOKUP($A26&amp;$A$4,Global!$C:$AA,COLUMN()+3,0)="","",VLOOKUP($A26&amp;$A$4,Global!$C:$AA,COLUMN()+3,0)),"")</f>
        <v>Open (Progress)</v>
      </c>
    </row>
    <row r="27" spans="1:22" s="72" customFormat="1" ht="42.75" x14ac:dyDescent="0.2">
      <c r="A27" s="67">
        <f>IFERROR(IF(A26="","",IF((A26+1)&lt;=VLOOKUP($A$3,List!$E$1:$G$8,3,0),A26+1,"")),"")</f>
        <v>20</v>
      </c>
      <c r="B27" s="69" t="str">
        <f>IFERROR(IF(VLOOKUP($A27&amp;$A$4,Global!$C:$AA,COLUMN()+3,0)="","",VLOOKUP($A27&amp;$A$4,Global!$C:$AA,COLUMN()+3,0)),"")</f>
        <v/>
      </c>
      <c r="C27" s="79" t="str">
        <f>IFERROR(IF(VLOOKUP($A27&amp;$A$4,Global!$C:$AA,COLUMN()+3,0)="","",VLOOKUP($A27&amp;$A$4,Global!$C:$AA,COLUMN()+3,0)),"")</f>
        <v>Prod Assembling MV/HV</v>
      </c>
      <c r="D27" s="68">
        <f>IFERROR(IF(VLOOKUP($A27&amp;$A$4,Global!$C:$AA,COLUMN()+3,0)="","",VLOOKUP($A27&amp;$A$4,Global!$C:$AA,COLUMN()+3,0)),"")</f>
        <v>43326</v>
      </c>
      <c r="E27" s="69" t="str">
        <f>IFERROR(IF(VLOOKUP($A27&amp;$A$4,Global!$C:$AA,COLUMN()+3,0)="","",VLOOKUP($A27&amp;$A$4,Global!$C:$AA,COLUMN()+3,0)),"")</f>
        <v>Minor</v>
      </c>
      <c r="F27" s="69" t="str">
        <f>IFERROR(IF(VLOOKUP($A27&amp;$A$4,Global!$C:$AA,COLUMN()+3,0)="","",VLOOKUP($A27&amp;$A$4,Global!$C:$AA,COLUMN()+3,0)),"")</f>
        <v>Angga HSE</v>
      </c>
      <c r="G27" s="69" t="str">
        <f>IFERROR(IF(VLOOKUP($A27&amp;$A$4,Global!$C:$AA,COLUMN()+3,0)="","",VLOOKUP($A27&amp;$A$4,Global!$C:$AA,COLUMN()+3,0)),"")</f>
        <v/>
      </c>
      <c r="H27" s="70" t="str">
        <f>IFERROR(IF(VLOOKUP($A27&amp;$A$4,Global!$C:$AA,COLUMN()+3,0)="","",VLOOKUP($A27&amp;$A$4,Global!$C:$AA,COLUMN()+3,0)),"")</f>
        <v/>
      </c>
      <c r="I27" s="70" t="str">
        <f>IFERROR(IF(VLOOKUP($A27&amp;$A$4,Global!$C:$AA,COLUMN()+3,0)="","",VLOOKUP($A27&amp;$A$4,Global!$C:$AA,COLUMN()+3,0)),"")</f>
        <v>Tidak dapat ditampilkan JSA pada pemasangan Mesin Baru di Produksi Assembling No.001/SKI/FMJ/VI/2017.</v>
      </c>
      <c r="J27" s="69" t="str">
        <f>IFERROR(IF(VLOOKUP($A27&amp;$A$4,Global!$C:$AA,COLUMN()+3,0)="","",VLOOKUP($A27&amp;$A$4,Global!$C:$AA,COLUMN()+3,0)),"")</f>
        <v>X</v>
      </c>
      <c r="K27" s="69" t="str">
        <f>IFERROR(IF(VLOOKUP($A27&amp;$A$4,Global!$C:$AA,COLUMN()+3,0)="","",VLOOKUP($A27&amp;$A$4,Global!$C:$AA,COLUMN()+3,0)),"")</f>
        <v>020/AI-SMK3/VIII/18</v>
      </c>
      <c r="L27" s="69" t="str">
        <f>IFERROR(IF(VLOOKUP($A27&amp;$A$4,Global!$C:$AA,COLUMN()+3,0)="","",VLOOKUP($A27&amp;$A$4,Global!$C:$AA,COLUMN()+3,0)),"")</f>
        <v/>
      </c>
      <c r="M27" s="68" t="str">
        <f>IFERROR(IF(VLOOKUP($A27&amp;$A$4,Global!$C:$AA,COLUMN()+3,0)="","",VLOOKUP($A27&amp;$A$4,Global!$C:$AA,COLUMN()+3,0)),"")</f>
        <v/>
      </c>
      <c r="N27" s="68" t="str">
        <f>IFERROR(IF(VLOOKUP($A27&amp;$A$4,Global!$C:$AA,COLUMN()+3,0)="","",VLOOKUP($A27&amp;$A$4,Global!$C:$AA,COLUMN()+3,0)),"")</f>
        <v/>
      </c>
      <c r="O27" s="68">
        <f>IFERROR(IF(VLOOKUP($A27&amp;$A$4,Global!$C:$AA,COLUMN()+3,0)="","",VLOOKUP($A27&amp;$A$4,Global!$C:$AA,COLUMN()+3,0)),"")</f>
        <v>43356</v>
      </c>
      <c r="P27" s="68" t="str">
        <f>IFERROR(IF(VLOOKUP($A27&amp;$A$4,Global!$C:$AA,COLUMN()+3,0)="","",VLOOKUP($A27&amp;$A$4,Global!$C:$AA,COLUMN()+3,0)),"")</f>
        <v/>
      </c>
      <c r="Q27" s="68" t="str">
        <f>IFERROR(IF(VLOOKUP($A27&amp;$A$4,Global!$C:$AA,COLUMN()+3,0)="","",VLOOKUP($A27&amp;$A$4,Global!$C:$AA,COLUMN()+3,0)),"")</f>
        <v/>
      </c>
      <c r="R27" s="68" t="str">
        <f>IFERROR(IF(VLOOKUP($A27&amp;$A$4,Global!$C:$AA,COLUMN()+3,0)="","",VLOOKUP($A27&amp;$A$4,Global!$C:$AA,COLUMN()+3,0)),"")</f>
        <v/>
      </c>
      <c r="S27" s="71" t="str">
        <f>IFERROR(IF(VLOOKUP($A27&amp;$A$4,Global!$C:$AA,COLUMN()+3,0)="","",VLOOKUP($A27&amp;$A$4,Global!$C:$AA,COLUMN()+3,0)),"")</f>
        <v/>
      </c>
      <c r="T27" s="71" t="str">
        <f>IFERROR(IF(VLOOKUP($A27&amp;$A$4,Global!$C:$AA,COLUMN()+3,0)="","",VLOOKUP($A27&amp;$A$4,Global!$C:$AA,COLUMN()+3,0)),"")</f>
        <v>a</v>
      </c>
      <c r="U27" s="69" t="str">
        <f>IFERROR(IF(VLOOKUP($A27&amp;$A$4,Global!$C:$AA,COLUMN()+3,0)="","",VLOOKUP($A27&amp;$A$4,Global!$C:$AA,COLUMN()+3,0)),"")</f>
        <v/>
      </c>
      <c r="V27" s="69" t="str">
        <f>IFERROR(IF(VLOOKUP($A27&amp;$A$4,Global!$C:$AA,COLUMN()+3,0)="","",VLOOKUP($A27&amp;$A$4,Global!$C:$AA,COLUMN()+3,0)),"")</f>
        <v>Open (Progress)</v>
      </c>
    </row>
    <row r="28" spans="1:22" s="72" customFormat="1" ht="28.5" x14ac:dyDescent="0.2">
      <c r="A28" s="67">
        <f>IFERROR(IF(A27="","",IF((A27+1)&lt;=VLOOKUP($A$3,List!$E$1:$G$8,3,0),A27+1,"")),"")</f>
        <v>21</v>
      </c>
      <c r="B28" s="69" t="str">
        <f>IFERROR(IF(VLOOKUP($A28&amp;$A$4,Global!$C:$AA,COLUMN()+3,0)="","",VLOOKUP($A28&amp;$A$4,Global!$C:$AA,COLUMN()+3,0)),"")</f>
        <v/>
      </c>
      <c r="C28" s="79" t="str">
        <f>IFERROR(IF(VLOOKUP($A28&amp;$A$4,Global!$C:$AA,COLUMN()+3,0)="","",VLOOKUP($A28&amp;$A$4,Global!$C:$AA,COLUMN()+3,0)),"")</f>
        <v>Prod Assembling MV/HV</v>
      </c>
      <c r="D28" s="68">
        <f>IFERROR(IF(VLOOKUP($A28&amp;$A$4,Global!$C:$AA,COLUMN()+3,0)="","",VLOOKUP($A28&amp;$A$4,Global!$C:$AA,COLUMN()+3,0)),"")</f>
        <v>43326</v>
      </c>
      <c r="E28" s="69" t="str">
        <f>IFERROR(IF(VLOOKUP($A28&amp;$A$4,Global!$C:$AA,COLUMN()+3,0)="","",VLOOKUP($A28&amp;$A$4,Global!$C:$AA,COLUMN()+3,0)),"")</f>
        <v>Minor</v>
      </c>
      <c r="F28" s="69" t="str">
        <f>IFERROR(IF(VLOOKUP($A28&amp;$A$4,Global!$C:$AA,COLUMN()+3,0)="","",VLOOKUP($A28&amp;$A$4,Global!$C:$AA,COLUMN()+3,0)),"")</f>
        <v>Angga HSE</v>
      </c>
      <c r="G28" s="69" t="str">
        <f>IFERROR(IF(VLOOKUP($A28&amp;$A$4,Global!$C:$AA,COLUMN()+3,0)="","",VLOOKUP($A28&amp;$A$4,Global!$C:$AA,COLUMN()+3,0)),"")</f>
        <v/>
      </c>
      <c r="H28" s="70" t="str">
        <f>IFERROR(IF(VLOOKUP($A28&amp;$A$4,Global!$C:$AA,COLUMN()+3,0)="","",VLOOKUP($A28&amp;$A$4,Global!$C:$AA,COLUMN()+3,0)),"")</f>
        <v/>
      </c>
      <c r="I28" s="70" t="str">
        <f>IFERROR(IF(VLOOKUP($A28&amp;$A$4,Global!$C:$AA,COLUMN()+3,0)="","",VLOOKUP($A28&amp;$A$4,Global!$C:$AA,COLUMN()+3,0)),"")</f>
        <v>Tidak dapat ditampilkan Bukti Breefing pada Area Produksi MV</v>
      </c>
      <c r="J28" s="69" t="str">
        <f>IFERROR(IF(VLOOKUP($A28&amp;$A$4,Global!$C:$AA,COLUMN()+3,0)="","",VLOOKUP($A28&amp;$A$4,Global!$C:$AA,COLUMN()+3,0)),"")</f>
        <v>X</v>
      </c>
      <c r="K28" s="69" t="str">
        <f>IFERROR(IF(VLOOKUP($A28&amp;$A$4,Global!$C:$AA,COLUMN()+3,0)="","",VLOOKUP($A28&amp;$A$4,Global!$C:$AA,COLUMN()+3,0)),"")</f>
        <v>021/AI-SMK3/VIII/18</v>
      </c>
      <c r="L28" s="69" t="str">
        <f>IFERROR(IF(VLOOKUP($A28&amp;$A$4,Global!$C:$AA,COLUMN()+3,0)="","",VLOOKUP($A28&amp;$A$4,Global!$C:$AA,COLUMN()+3,0)),"")</f>
        <v/>
      </c>
      <c r="M28" s="68" t="str">
        <f>IFERROR(IF(VLOOKUP($A28&amp;$A$4,Global!$C:$AA,COLUMN()+3,0)="","",VLOOKUP($A28&amp;$A$4,Global!$C:$AA,COLUMN()+3,0)),"")</f>
        <v/>
      </c>
      <c r="N28" s="68" t="str">
        <f>IFERROR(IF(VLOOKUP($A28&amp;$A$4,Global!$C:$AA,COLUMN()+3,0)="","",VLOOKUP($A28&amp;$A$4,Global!$C:$AA,COLUMN()+3,0)),"")</f>
        <v/>
      </c>
      <c r="O28" s="68">
        <f>IFERROR(IF(VLOOKUP($A28&amp;$A$4,Global!$C:$AA,COLUMN()+3,0)="","",VLOOKUP($A28&amp;$A$4,Global!$C:$AA,COLUMN()+3,0)),"")</f>
        <v>43356</v>
      </c>
      <c r="P28" s="68" t="str">
        <f>IFERROR(IF(VLOOKUP($A28&amp;$A$4,Global!$C:$AA,COLUMN()+3,0)="","",VLOOKUP($A28&amp;$A$4,Global!$C:$AA,COLUMN()+3,0)),"")</f>
        <v/>
      </c>
      <c r="Q28" s="68" t="str">
        <f>IFERROR(IF(VLOOKUP($A28&amp;$A$4,Global!$C:$AA,COLUMN()+3,0)="","",VLOOKUP($A28&amp;$A$4,Global!$C:$AA,COLUMN()+3,0)),"")</f>
        <v/>
      </c>
      <c r="R28" s="68" t="str">
        <f>IFERROR(IF(VLOOKUP($A28&amp;$A$4,Global!$C:$AA,COLUMN()+3,0)="","",VLOOKUP($A28&amp;$A$4,Global!$C:$AA,COLUMN()+3,0)),"")</f>
        <v/>
      </c>
      <c r="S28" s="71" t="str">
        <f>IFERROR(IF(VLOOKUP($A28&amp;$A$4,Global!$C:$AA,COLUMN()+3,0)="","",VLOOKUP($A28&amp;$A$4,Global!$C:$AA,COLUMN()+3,0)),"")</f>
        <v/>
      </c>
      <c r="T28" s="71" t="str">
        <f>IFERROR(IF(VLOOKUP($A28&amp;$A$4,Global!$C:$AA,COLUMN()+3,0)="","",VLOOKUP($A28&amp;$A$4,Global!$C:$AA,COLUMN()+3,0)),"")</f>
        <v>a</v>
      </c>
      <c r="U28" s="69" t="str">
        <f>IFERROR(IF(VLOOKUP($A28&amp;$A$4,Global!$C:$AA,COLUMN()+3,0)="","",VLOOKUP($A28&amp;$A$4,Global!$C:$AA,COLUMN()+3,0)),"")</f>
        <v/>
      </c>
      <c r="V28" s="69" t="str">
        <f>IFERROR(IF(VLOOKUP($A28&amp;$A$4,Global!$C:$AA,COLUMN()+3,0)="","",VLOOKUP($A28&amp;$A$4,Global!$C:$AA,COLUMN()+3,0)),"")</f>
        <v>Open (Progress)</v>
      </c>
    </row>
    <row r="29" spans="1:22" s="72" customFormat="1" ht="57" x14ac:dyDescent="0.2">
      <c r="A29" s="67">
        <f>IFERROR(IF(A28="","",IF((A28+1)&lt;=VLOOKUP($A$3,List!$E$1:$G$8,3,0),A28+1,"")),"")</f>
        <v>22</v>
      </c>
      <c r="B29" s="69" t="str">
        <f>IFERROR(IF(VLOOKUP($A29&amp;$A$4,Global!$C:$AA,COLUMN()+3,0)="","",VLOOKUP($A29&amp;$A$4,Global!$C:$AA,COLUMN()+3,0)),"")</f>
        <v/>
      </c>
      <c r="C29" s="79" t="str">
        <f>IFERROR(IF(VLOOKUP($A29&amp;$A$4,Global!$C:$AA,COLUMN()+3,0)="","",VLOOKUP($A29&amp;$A$4,Global!$C:$AA,COLUMN()+3,0)),"")</f>
        <v>Prod Assembling MV/HV</v>
      </c>
      <c r="D29" s="68">
        <f>IFERROR(IF(VLOOKUP($A29&amp;$A$4,Global!$C:$AA,COLUMN()+3,0)="","",VLOOKUP($A29&amp;$A$4,Global!$C:$AA,COLUMN()+3,0)),"")</f>
        <v>43326</v>
      </c>
      <c r="E29" s="69" t="str">
        <f>IFERROR(IF(VLOOKUP($A29&amp;$A$4,Global!$C:$AA,COLUMN()+3,0)="","",VLOOKUP($A29&amp;$A$4,Global!$C:$AA,COLUMN()+3,0)),"")</f>
        <v>Minor</v>
      </c>
      <c r="F29" s="69" t="str">
        <f>IFERROR(IF(VLOOKUP($A29&amp;$A$4,Global!$C:$AA,COLUMN()+3,0)="","",VLOOKUP($A29&amp;$A$4,Global!$C:$AA,COLUMN()+3,0)),"")</f>
        <v>Angga HSE</v>
      </c>
      <c r="G29" s="69" t="str">
        <f>IFERROR(IF(VLOOKUP($A29&amp;$A$4,Global!$C:$AA,COLUMN()+3,0)="","",VLOOKUP($A29&amp;$A$4,Global!$C:$AA,COLUMN()+3,0)),"")</f>
        <v/>
      </c>
      <c r="H29" s="70" t="str">
        <f>IFERROR(IF(VLOOKUP($A29&amp;$A$4,Global!$C:$AA,COLUMN()+3,0)="","",VLOOKUP($A29&amp;$A$4,Global!$C:$AA,COLUMN()+3,0)),"")</f>
        <v/>
      </c>
      <c r="I29" s="70" t="str">
        <f>IFERROR(IF(VLOOKUP($A29&amp;$A$4,Global!$C:$AA,COLUMN()+3,0)="","",VLOOKUP($A29&amp;$A$4,Global!$C:$AA,COLUMN()+3,0)),"")</f>
        <v>Sudah dapat ditampilkan record manajemen perubahan pada Mesin Tapping untuk beberapa mesin baru yang lainnya tidak dapat ditampilkan.</v>
      </c>
      <c r="J29" s="69" t="str">
        <f>IFERROR(IF(VLOOKUP($A29&amp;$A$4,Global!$C:$AA,COLUMN()+3,0)="","",VLOOKUP($A29&amp;$A$4,Global!$C:$AA,COLUMN()+3,0)),"")</f>
        <v>X</v>
      </c>
      <c r="K29" s="69" t="str">
        <f>IFERROR(IF(VLOOKUP($A29&amp;$A$4,Global!$C:$AA,COLUMN()+3,0)="","",VLOOKUP($A29&amp;$A$4,Global!$C:$AA,COLUMN()+3,0)),"")</f>
        <v>022/AI-SMK3/VIII/18</v>
      </c>
      <c r="L29" s="69" t="str">
        <f>IFERROR(IF(VLOOKUP($A29&amp;$A$4,Global!$C:$AA,COLUMN()+3,0)="","",VLOOKUP($A29&amp;$A$4,Global!$C:$AA,COLUMN()+3,0)),"")</f>
        <v/>
      </c>
      <c r="M29" s="68" t="str">
        <f>IFERROR(IF(VLOOKUP($A29&amp;$A$4,Global!$C:$AA,COLUMN()+3,0)="","",VLOOKUP($A29&amp;$A$4,Global!$C:$AA,COLUMN()+3,0)),"")</f>
        <v/>
      </c>
      <c r="N29" s="68" t="str">
        <f>IFERROR(IF(VLOOKUP($A29&amp;$A$4,Global!$C:$AA,COLUMN()+3,0)="","",VLOOKUP($A29&amp;$A$4,Global!$C:$AA,COLUMN()+3,0)),"")</f>
        <v/>
      </c>
      <c r="O29" s="68">
        <f>IFERROR(IF(VLOOKUP($A29&amp;$A$4,Global!$C:$AA,COLUMN()+3,0)="","",VLOOKUP($A29&amp;$A$4,Global!$C:$AA,COLUMN()+3,0)),"")</f>
        <v>43356</v>
      </c>
      <c r="P29" s="68" t="str">
        <f>IFERROR(IF(VLOOKUP($A29&amp;$A$4,Global!$C:$AA,COLUMN()+3,0)="","",VLOOKUP($A29&amp;$A$4,Global!$C:$AA,COLUMN()+3,0)),"")</f>
        <v/>
      </c>
      <c r="Q29" s="68" t="str">
        <f>IFERROR(IF(VLOOKUP($A29&amp;$A$4,Global!$C:$AA,COLUMN()+3,0)="","",VLOOKUP($A29&amp;$A$4,Global!$C:$AA,COLUMN()+3,0)),"")</f>
        <v/>
      </c>
      <c r="R29" s="68" t="str">
        <f>IFERROR(IF(VLOOKUP($A29&amp;$A$4,Global!$C:$AA,COLUMN()+3,0)="","",VLOOKUP($A29&amp;$A$4,Global!$C:$AA,COLUMN()+3,0)),"")</f>
        <v/>
      </c>
      <c r="S29" s="71" t="str">
        <f>IFERROR(IF(VLOOKUP($A29&amp;$A$4,Global!$C:$AA,COLUMN()+3,0)="","",VLOOKUP($A29&amp;$A$4,Global!$C:$AA,COLUMN()+3,0)),"")</f>
        <v/>
      </c>
      <c r="T29" s="71" t="str">
        <f>IFERROR(IF(VLOOKUP($A29&amp;$A$4,Global!$C:$AA,COLUMN()+3,0)="","",VLOOKUP($A29&amp;$A$4,Global!$C:$AA,COLUMN()+3,0)),"")</f>
        <v>a</v>
      </c>
      <c r="U29" s="69" t="str">
        <f>IFERROR(IF(VLOOKUP($A29&amp;$A$4,Global!$C:$AA,COLUMN()+3,0)="","",VLOOKUP($A29&amp;$A$4,Global!$C:$AA,COLUMN()+3,0)),"")</f>
        <v/>
      </c>
      <c r="V29" s="69" t="str">
        <f>IFERROR(IF(VLOOKUP($A29&amp;$A$4,Global!$C:$AA,COLUMN()+3,0)="","",VLOOKUP($A29&amp;$A$4,Global!$C:$AA,COLUMN()+3,0)),"")</f>
        <v>Open (Progress)</v>
      </c>
    </row>
    <row r="30" spans="1:22" s="72" customFormat="1" ht="99.75" x14ac:dyDescent="0.2">
      <c r="A30" s="67">
        <f>IFERROR(IF(A29="","",IF((A29+1)&lt;=VLOOKUP($A$3,List!$E$1:$G$8,3,0),A29+1,"")),"")</f>
        <v>23</v>
      </c>
      <c r="B30" s="69" t="str">
        <f>IFERROR(IF(VLOOKUP($A30&amp;$A$4,Global!$C:$AA,COLUMN()+3,0)="","",VLOOKUP($A30&amp;$A$4,Global!$C:$AA,COLUMN()+3,0)),"")</f>
        <v/>
      </c>
      <c r="C30" s="79" t="str">
        <f>IFERROR(IF(VLOOKUP($A30&amp;$A$4,Global!$C:$AA,COLUMN()+3,0)="","",VLOOKUP($A30&amp;$A$4,Global!$C:$AA,COLUMN()+3,0)),"")</f>
        <v>Prod Assembling MV/HV</v>
      </c>
      <c r="D30" s="68">
        <f>IFERROR(IF(VLOOKUP($A30&amp;$A$4,Global!$C:$AA,COLUMN()+3,0)="","",VLOOKUP($A30&amp;$A$4,Global!$C:$AA,COLUMN()+3,0)),"")</f>
        <v>43326</v>
      </c>
      <c r="E30" s="69" t="str">
        <f>IFERROR(IF(VLOOKUP($A30&amp;$A$4,Global!$C:$AA,COLUMN()+3,0)="","",VLOOKUP($A30&amp;$A$4,Global!$C:$AA,COLUMN()+3,0)),"")</f>
        <v>Minor</v>
      </c>
      <c r="F30" s="69" t="str">
        <f>IFERROR(IF(VLOOKUP($A30&amp;$A$4,Global!$C:$AA,COLUMN()+3,0)="","",VLOOKUP($A30&amp;$A$4,Global!$C:$AA,COLUMN()+3,0)),"")</f>
        <v>Angga HSE</v>
      </c>
      <c r="G30" s="69" t="str">
        <f>IFERROR(IF(VLOOKUP($A30&amp;$A$4,Global!$C:$AA,COLUMN()+3,0)="","",VLOOKUP($A30&amp;$A$4,Global!$C:$AA,COLUMN()+3,0)),"")</f>
        <v/>
      </c>
      <c r="H30" s="70" t="str">
        <f>IFERROR(IF(VLOOKUP($A30&amp;$A$4,Global!$C:$AA,COLUMN()+3,0)="","",VLOOKUP($A30&amp;$A$4,Global!$C:$AA,COLUMN()+3,0)),"")</f>
        <v/>
      </c>
      <c r="I30" s="70" t="str">
        <f>IFERROR(IF(VLOOKUP($A30&amp;$A$4,Global!$C:$AA,COLUMN()+3,0)="","",VLOOKUP($A30&amp;$A$4,Global!$C:$AA,COLUMN()+3,0)),"")</f>
        <v>Terkait dengan Manajemen perubahan dan modifikasi belum terlaksana dengan baik, beberapa perubahan dan modifikasi yang dilakukan dalam jangka waktu periode 2017-2018. cth: Renovasi bangunan lantai 2, lantai 3 di area CCV Line dan Instalasi mesin baru CCV Line High Voltage</v>
      </c>
      <c r="J30" s="69" t="str">
        <f>IFERROR(IF(VLOOKUP($A30&amp;$A$4,Global!$C:$AA,COLUMN()+3,0)="","",VLOOKUP($A30&amp;$A$4,Global!$C:$AA,COLUMN()+3,0)),"")</f>
        <v>X</v>
      </c>
      <c r="K30" s="69" t="str">
        <f>IFERROR(IF(VLOOKUP($A30&amp;$A$4,Global!$C:$AA,COLUMN()+3,0)="","",VLOOKUP($A30&amp;$A$4,Global!$C:$AA,COLUMN()+3,0)),"")</f>
        <v>023/AI-SMK3/VIII/18</v>
      </c>
      <c r="L30" s="69" t="str">
        <f>IFERROR(IF(VLOOKUP($A30&amp;$A$4,Global!$C:$AA,COLUMN()+3,0)="","",VLOOKUP($A30&amp;$A$4,Global!$C:$AA,COLUMN()+3,0)),"")</f>
        <v/>
      </c>
      <c r="M30" s="68" t="str">
        <f>IFERROR(IF(VLOOKUP($A30&amp;$A$4,Global!$C:$AA,COLUMN()+3,0)="","",VLOOKUP($A30&amp;$A$4,Global!$C:$AA,COLUMN()+3,0)),"")</f>
        <v/>
      </c>
      <c r="N30" s="68" t="str">
        <f>IFERROR(IF(VLOOKUP($A30&amp;$A$4,Global!$C:$AA,COLUMN()+3,0)="","",VLOOKUP($A30&amp;$A$4,Global!$C:$AA,COLUMN()+3,0)),"")</f>
        <v/>
      </c>
      <c r="O30" s="68">
        <f>IFERROR(IF(VLOOKUP($A30&amp;$A$4,Global!$C:$AA,COLUMN()+3,0)="","",VLOOKUP($A30&amp;$A$4,Global!$C:$AA,COLUMN()+3,0)),"")</f>
        <v>43356</v>
      </c>
      <c r="P30" s="68" t="str">
        <f>IFERROR(IF(VLOOKUP($A30&amp;$A$4,Global!$C:$AA,COLUMN()+3,0)="","",VLOOKUP($A30&amp;$A$4,Global!$C:$AA,COLUMN()+3,0)),"")</f>
        <v/>
      </c>
      <c r="Q30" s="68" t="str">
        <f>IFERROR(IF(VLOOKUP($A30&amp;$A$4,Global!$C:$AA,COLUMN()+3,0)="","",VLOOKUP($A30&amp;$A$4,Global!$C:$AA,COLUMN()+3,0)),"")</f>
        <v/>
      </c>
      <c r="R30" s="68" t="str">
        <f>IFERROR(IF(VLOOKUP($A30&amp;$A$4,Global!$C:$AA,COLUMN()+3,0)="","",VLOOKUP($A30&amp;$A$4,Global!$C:$AA,COLUMN()+3,0)),"")</f>
        <v/>
      </c>
      <c r="S30" s="71" t="str">
        <f>IFERROR(IF(VLOOKUP($A30&amp;$A$4,Global!$C:$AA,COLUMN()+3,0)="","",VLOOKUP($A30&amp;$A$4,Global!$C:$AA,COLUMN()+3,0)),"")</f>
        <v/>
      </c>
      <c r="T30" s="71" t="str">
        <f>IFERROR(IF(VLOOKUP($A30&amp;$A$4,Global!$C:$AA,COLUMN()+3,0)="","",VLOOKUP($A30&amp;$A$4,Global!$C:$AA,COLUMN()+3,0)),"")</f>
        <v>a</v>
      </c>
      <c r="U30" s="69" t="str">
        <f>IFERROR(IF(VLOOKUP($A30&amp;$A$4,Global!$C:$AA,COLUMN()+3,0)="","",VLOOKUP($A30&amp;$A$4,Global!$C:$AA,COLUMN()+3,0)),"")</f>
        <v/>
      </c>
      <c r="V30" s="69" t="str">
        <f>IFERROR(IF(VLOOKUP($A30&amp;$A$4,Global!$C:$AA,COLUMN()+3,0)="","",VLOOKUP($A30&amp;$A$4,Global!$C:$AA,COLUMN()+3,0)),"")</f>
        <v>Open (Progress)</v>
      </c>
    </row>
    <row r="31" spans="1:22" s="72" customFormat="1" ht="28.5" x14ac:dyDescent="0.2">
      <c r="A31" s="67">
        <f>IFERROR(IF(A30="","",IF((A30+1)&lt;=VLOOKUP($A$3,List!$E$1:$G$8,3,0),A30+1,"")),"")</f>
        <v>24</v>
      </c>
      <c r="B31" s="69" t="str">
        <f>IFERROR(IF(VLOOKUP($A31&amp;$A$4,Global!$C:$AA,COLUMN()+3,0)="","",VLOOKUP($A31&amp;$A$4,Global!$C:$AA,COLUMN()+3,0)),"")</f>
        <v/>
      </c>
      <c r="C31" s="79" t="str">
        <f>IFERROR(IF(VLOOKUP($A31&amp;$A$4,Global!$C:$AA,COLUMN()+3,0)="","",VLOOKUP($A31&amp;$A$4,Global!$C:$AA,COLUMN()+3,0)),"")</f>
        <v>Maintenance</v>
      </c>
      <c r="D31" s="68">
        <f>IFERROR(IF(VLOOKUP($A31&amp;$A$4,Global!$C:$AA,COLUMN()+3,0)="","",VLOOKUP($A31&amp;$A$4,Global!$C:$AA,COLUMN()+3,0)),"")</f>
        <v>43326</v>
      </c>
      <c r="E31" s="69" t="str">
        <f>IFERROR(IF(VLOOKUP($A31&amp;$A$4,Global!$C:$AA,COLUMN()+3,0)="","",VLOOKUP($A31&amp;$A$4,Global!$C:$AA,COLUMN()+3,0)),"")</f>
        <v>Minor</v>
      </c>
      <c r="F31" s="69" t="str">
        <f>IFERROR(IF(VLOOKUP($A31&amp;$A$4,Global!$C:$AA,COLUMN()+3,0)="","",VLOOKUP($A31&amp;$A$4,Global!$C:$AA,COLUMN()+3,0)),"")</f>
        <v>Angga HSE</v>
      </c>
      <c r="G31" s="69" t="str">
        <f>IFERROR(IF(VLOOKUP($A31&amp;$A$4,Global!$C:$AA,COLUMN()+3,0)="","",VLOOKUP($A31&amp;$A$4,Global!$C:$AA,COLUMN()+3,0)),"")</f>
        <v/>
      </c>
      <c r="H31" s="70" t="str">
        <f>IFERROR(IF(VLOOKUP($A31&amp;$A$4,Global!$C:$AA,COLUMN()+3,0)="","",VLOOKUP($A31&amp;$A$4,Global!$C:$AA,COLUMN()+3,0)),"")</f>
        <v/>
      </c>
      <c r="I31" s="70" t="str">
        <f>IFERROR(IF(VLOOKUP($A31&amp;$A$4,Global!$C:$AA,COLUMN()+3,0)="","",VLOOKUP($A31&amp;$A$4,Global!$C:$AA,COLUMN()+3,0)),"")</f>
        <v>Tidak dapat ditampilkan Jadwal Pemeriksaan Alat dan Mesin.</v>
      </c>
      <c r="J31" s="69" t="str">
        <f>IFERROR(IF(VLOOKUP($A31&amp;$A$4,Global!$C:$AA,COLUMN()+3,0)="","",VLOOKUP($A31&amp;$A$4,Global!$C:$AA,COLUMN()+3,0)),"")</f>
        <v>X</v>
      </c>
      <c r="K31" s="69" t="str">
        <f>IFERROR(IF(VLOOKUP($A31&amp;$A$4,Global!$C:$AA,COLUMN()+3,0)="","",VLOOKUP($A31&amp;$A$4,Global!$C:$AA,COLUMN()+3,0)),"")</f>
        <v>024/AI-SMK3/VIII/18</v>
      </c>
      <c r="L31" s="69" t="str">
        <f>IFERROR(IF(VLOOKUP($A31&amp;$A$4,Global!$C:$AA,COLUMN()+3,0)="","",VLOOKUP($A31&amp;$A$4,Global!$C:$AA,COLUMN()+3,0)),"")</f>
        <v/>
      </c>
      <c r="M31" s="68" t="str">
        <f>IFERROR(IF(VLOOKUP($A31&amp;$A$4,Global!$C:$AA,COLUMN()+3,0)="","",VLOOKUP($A31&amp;$A$4,Global!$C:$AA,COLUMN()+3,0)),"")</f>
        <v/>
      </c>
      <c r="N31" s="68" t="str">
        <f>IFERROR(IF(VLOOKUP($A31&amp;$A$4,Global!$C:$AA,COLUMN()+3,0)="","",VLOOKUP($A31&amp;$A$4,Global!$C:$AA,COLUMN()+3,0)),"")</f>
        <v/>
      </c>
      <c r="O31" s="68">
        <f>IFERROR(IF(VLOOKUP($A31&amp;$A$4,Global!$C:$AA,COLUMN()+3,0)="","",VLOOKUP($A31&amp;$A$4,Global!$C:$AA,COLUMN()+3,0)),"")</f>
        <v>43356</v>
      </c>
      <c r="P31" s="68" t="str">
        <f>IFERROR(IF(VLOOKUP($A31&amp;$A$4,Global!$C:$AA,COLUMN()+3,0)="","",VLOOKUP($A31&amp;$A$4,Global!$C:$AA,COLUMN()+3,0)),"")</f>
        <v/>
      </c>
      <c r="Q31" s="68" t="str">
        <f>IFERROR(IF(VLOOKUP($A31&amp;$A$4,Global!$C:$AA,COLUMN()+3,0)="","",VLOOKUP($A31&amp;$A$4,Global!$C:$AA,COLUMN()+3,0)),"")</f>
        <v/>
      </c>
      <c r="R31" s="68" t="str">
        <f>IFERROR(IF(VLOOKUP($A31&amp;$A$4,Global!$C:$AA,COLUMN()+3,0)="","",VLOOKUP($A31&amp;$A$4,Global!$C:$AA,COLUMN()+3,0)),"")</f>
        <v/>
      </c>
      <c r="S31" s="71" t="str">
        <f>IFERROR(IF(VLOOKUP($A31&amp;$A$4,Global!$C:$AA,COLUMN()+3,0)="","",VLOOKUP($A31&amp;$A$4,Global!$C:$AA,COLUMN()+3,0)),"")</f>
        <v/>
      </c>
      <c r="T31" s="71" t="str">
        <f>IFERROR(IF(VLOOKUP($A31&amp;$A$4,Global!$C:$AA,COLUMN()+3,0)="","",VLOOKUP($A31&amp;$A$4,Global!$C:$AA,COLUMN()+3,0)),"")</f>
        <v>a</v>
      </c>
      <c r="U31" s="69" t="str">
        <f>IFERROR(IF(VLOOKUP($A31&amp;$A$4,Global!$C:$AA,COLUMN()+3,0)="","",VLOOKUP($A31&amp;$A$4,Global!$C:$AA,COLUMN()+3,0)),"")</f>
        <v/>
      </c>
      <c r="V31" s="69" t="str">
        <f>IFERROR(IF(VLOOKUP($A31&amp;$A$4,Global!$C:$AA,COLUMN()+3,0)="","",VLOOKUP($A31&amp;$A$4,Global!$C:$AA,COLUMN()+3,0)),"")</f>
        <v>Open (Progress)</v>
      </c>
    </row>
    <row r="32" spans="1:22" s="72" customFormat="1" ht="28.5" x14ac:dyDescent="0.2">
      <c r="A32" s="67">
        <f>IFERROR(IF(A31="","",IF((A31+1)&lt;=VLOOKUP($A$3,List!$E$1:$G$8,3,0),A31+1,"")),"")</f>
        <v>25</v>
      </c>
      <c r="B32" s="69" t="str">
        <f>IFERROR(IF(VLOOKUP($A32&amp;$A$4,Global!$C:$AA,COLUMN()+3,0)="","",VLOOKUP($A32&amp;$A$4,Global!$C:$AA,COLUMN()+3,0)),"")</f>
        <v/>
      </c>
      <c r="C32" s="79" t="str">
        <f>IFERROR(IF(VLOOKUP($A32&amp;$A$4,Global!$C:$AA,COLUMN()+3,0)="","",VLOOKUP($A32&amp;$A$4,Global!$C:$AA,COLUMN()+3,0)),"")</f>
        <v>Maintenance</v>
      </c>
      <c r="D32" s="68">
        <f>IFERROR(IF(VLOOKUP($A32&amp;$A$4,Global!$C:$AA,COLUMN()+3,0)="","",VLOOKUP($A32&amp;$A$4,Global!$C:$AA,COLUMN()+3,0)),"")</f>
        <v>43326</v>
      </c>
      <c r="E32" s="69" t="str">
        <f>IFERROR(IF(VLOOKUP($A32&amp;$A$4,Global!$C:$AA,COLUMN()+3,0)="","",VLOOKUP($A32&amp;$A$4,Global!$C:$AA,COLUMN()+3,0)),"")</f>
        <v>Minor</v>
      </c>
      <c r="F32" s="69" t="str">
        <f>IFERROR(IF(VLOOKUP($A32&amp;$A$4,Global!$C:$AA,COLUMN()+3,0)="","",VLOOKUP($A32&amp;$A$4,Global!$C:$AA,COLUMN()+3,0)),"")</f>
        <v>Angga HSE</v>
      </c>
      <c r="G32" s="69" t="str">
        <f>IFERROR(IF(VLOOKUP($A32&amp;$A$4,Global!$C:$AA,COLUMN()+3,0)="","",VLOOKUP($A32&amp;$A$4,Global!$C:$AA,COLUMN()+3,0)),"")</f>
        <v/>
      </c>
      <c r="H32" s="70" t="str">
        <f>IFERROR(IF(VLOOKUP($A32&amp;$A$4,Global!$C:$AA,COLUMN()+3,0)="","",VLOOKUP($A32&amp;$A$4,Global!$C:$AA,COLUMN()+3,0)),"")</f>
        <v/>
      </c>
      <c r="I32" s="70" t="str">
        <f>IFERROR(IF(VLOOKUP($A32&amp;$A$4,Global!$C:$AA,COLUMN()+3,0)="","",VLOOKUP($A32&amp;$A$4,Global!$C:$AA,COLUMN()+3,0)),"")</f>
        <v>Tidak dapat ditampilkan FormWork Order atau prosedur aman pencabutan LOTO.</v>
      </c>
      <c r="J32" s="69" t="str">
        <f>IFERROR(IF(VLOOKUP($A32&amp;$A$4,Global!$C:$AA,COLUMN()+3,0)="","",VLOOKUP($A32&amp;$A$4,Global!$C:$AA,COLUMN()+3,0)),"")</f>
        <v>X</v>
      </c>
      <c r="K32" s="69" t="str">
        <f>IFERROR(IF(VLOOKUP($A32&amp;$A$4,Global!$C:$AA,COLUMN()+3,0)="","",VLOOKUP($A32&amp;$A$4,Global!$C:$AA,COLUMN()+3,0)),"")</f>
        <v>025/AI-SMK3/VIII/18</v>
      </c>
      <c r="L32" s="69" t="str">
        <f>IFERROR(IF(VLOOKUP($A32&amp;$A$4,Global!$C:$AA,COLUMN()+3,0)="","",VLOOKUP($A32&amp;$A$4,Global!$C:$AA,COLUMN()+3,0)),"")</f>
        <v/>
      </c>
      <c r="M32" s="68" t="str">
        <f>IFERROR(IF(VLOOKUP($A32&amp;$A$4,Global!$C:$AA,COLUMN()+3,0)="","",VLOOKUP($A32&amp;$A$4,Global!$C:$AA,COLUMN()+3,0)),"")</f>
        <v/>
      </c>
      <c r="N32" s="68" t="str">
        <f>IFERROR(IF(VLOOKUP($A32&amp;$A$4,Global!$C:$AA,COLUMN()+3,0)="","",VLOOKUP($A32&amp;$A$4,Global!$C:$AA,COLUMN()+3,0)),"")</f>
        <v/>
      </c>
      <c r="O32" s="68">
        <f>IFERROR(IF(VLOOKUP($A32&amp;$A$4,Global!$C:$AA,COLUMN()+3,0)="","",VLOOKUP($A32&amp;$A$4,Global!$C:$AA,COLUMN()+3,0)),"")</f>
        <v>43356</v>
      </c>
      <c r="P32" s="68" t="str">
        <f>IFERROR(IF(VLOOKUP($A32&amp;$A$4,Global!$C:$AA,COLUMN()+3,0)="","",VLOOKUP($A32&amp;$A$4,Global!$C:$AA,COLUMN()+3,0)),"")</f>
        <v/>
      </c>
      <c r="Q32" s="68" t="str">
        <f>IFERROR(IF(VLOOKUP($A32&amp;$A$4,Global!$C:$AA,COLUMN()+3,0)="","",VLOOKUP($A32&amp;$A$4,Global!$C:$AA,COLUMN()+3,0)),"")</f>
        <v/>
      </c>
      <c r="R32" s="68" t="str">
        <f>IFERROR(IF(VLOOKUP($A32&amp;$A$4,Global!$C:$AA,COLUMN()+3,0)="","",VLOOKUP($A32&amp;$A$4,Global!$C:$AA,COLUMN()+3,0)),"")</f>
        <v/>
      </c>
      <c r="S32" s="71" t="str">
        <f>IFERROR(IF(VLOOKUP($A32&amp;$A$4,Global!$C:$AA,COLUMN()+3,0)="","",VLOOKUP($A32&amp;$A$4,Global!$C:$AA,COLUMN()+3,0)),"")</f>
        <v/>
      </c>
      <c r="T32" s="71" t="str">
        <f>IFERROR(IF(VLOOKUP($A32&amp;$A$4,Global!$C:$AA,COLUMN()+3,0)="","",VLOOKUP($A32&amp;$A$4,Global!$C:$AA,COLUMN()+3,0)),"")</f>
        <v>a</v>
      </c>
      <c r="U32" s="69" t="str">
        <f>IFERROR(IF(VLOOKUP($A32&amp;$A$4,Global!$C:$AA,COLUMN()+3,0)="","",VLOOKUP($A32&amp;$A$4,Global!$C:$AA,COLUMN()+3,0)),"")</f>
        <v/>
      </c>
      <c r="V32" s="69" t="str">
        <f>IFERROR(IF(VLOOKUP($A32&amp;$A$4,Global!$C:$AA,COLUMN()+3,0)="","",VLOOKUP($A32&amp;$A$4,Global!$C:$AA,COLUMN()+3,0)),"")</f>
        <v>Open (Progress)</v>
      </c>
    </row>
    <row r="33" spans="1:22" s="72" customFormat="1" ht="85.5" x14ac:dyDescent="0.2">
      <c r="A33" s="67">
        <f>IFERROR(IF(A32="","",IF((A32+1)&lt;=VLOOKUP($A$3,List!$E$1:$G$8,3,0),A32+1,"")),"")</f>
        <v>26</v>
      </c>
      <c r="B33" s="69" t="str">
        <f>IFERROR(IF(VLOOKUP($A33&amp;$A$4,Global!$C:$AA,COLUMN()+3,0)="","",VLOOKUP($A33&amp;$A$4,Global!$C:$AA,COLUMN()+3,0)),"")</f>
        <v/>
      </c>
      <c r="C33" s="79" t="str">
        <f>IFERROR(IF(VLOOKUP($A33&amp;$A$4,Global!$C:$AA,COLUMN()+3,0)="","",VLOOKUP($A33&amp;$A$4,Global!$C:$AA,COLUMN()+3,0)),"")</f>
        <v>Maintenance</v>
      </c>
      <c r="D33" s="68">
        <f>IFERROR(IF(VLOOKUP($A33&amp;$A$4,Global!$C:$AA,COLUMN()+3,0)="","",VLOOKUP($A33&amp;$A$4,Global!$C:$AA,COLUMN()+3,0)),"")</f>
        <v>43326</v>
      </c>
      <c r="E33" s="69" t="str">
        <f>IFERROR(IF(VLOOKUP($A33&amp;$A$4,Global!$C:$AA,COLUMN()+3,0)="","",VLOOKUP($A33&amp;$A$4,Global!$C:$AA,COLUMN()+3,0)),"")</f>
        <v>Minor</v>
      </c>
      <c r="F33" s="69" t="str">
        <f>IFERROR(IF(VLOOKUP($A33&amp;$A$4,Global!$C:$AA,COLUMN()+3,0)="","",VLOOKUP($A33&amp;$A$4,Global!$C:$AA,COLUMN()+3,0)),"")</f>
        <v>Angga HSE</v>
      </c>
      <c r="G33" s="69" t="str">
        <f>IFERROR(IF(VLOOKUP($A33&amp;$A$4,Global!$C:$AA,COLUMN()+3,0)="","",VLOOKUP($A33&amp;$A$4,Global!$C:$AA,COLUMN()+3,0)),"")</f>
        <v/>
      </c>
      <c r="H33" s="70" t="str">
        <f>IFERROR(IF(VLOOKUP($A33&amp;$A$4,Global!$C:$AA,COLUMN()+3,0)="","",VLOOKUP($A33&amp;$A$4,Global!$C:$AA,COLUMN()+3,0)),"")</f>
        <v/>
      </c>
      <c r="I33" s="70" t="str">
        <f>IFERROR(IF(VLOOKUP($A33&amp;$A$4,Global!$C:$AA,COLUMN()+3,0)="","",VLOOKUP($A33&amp;$A$4,Global!$C:$AA,COLUMN()+3,0)),"")</f>
        <v>Pada saat Audit sedang ada pekerjaan preventif pemeliharaan mesin produksi, panel listrik telah diberikan penandaan sebagai Tag, namun breaker listrik pada panel tidak dilakukan penguncian/ Lock sebagai metode LOTO.</v>
      </c>
      <c r="J33" s="69" t="str">
        <f>IFERROR(IF(VLOOKUP($A33&amp;$A$4,Global!$C:$AA,COLUMN()+3,0)="","",VLOOKUP($A33&amp;$A$4,Global!$C:$AA,COLUMN()+3,0)),"")</f>
        <v>X</v>
      </c>
      <c r="K33" s="69" t="str">
        <f>IFERROR(IF(VLOOKUP($A33&amp;$A$4,Global!$C:$AA,COLUMN()+3,0)="","",VLOOKUP($A33&amp;$A$4,Global!$C:$AA,COLUMN()+3,0)),"")</f>
        <v>026/AI-SMK3/VIII/18</v>
      </c>
      <c r="L33" s="69" t="str">
        <f>IFERROR(IF(VLOOKUP($A33&amp;$A$4,Global!$C:$AA,COLUMN()+3,0)="","",VLOOKUP($A33&amp;$A$4,Global!$C:$AA,COLUMN()+3,0)),"")</f>
        <v/>
      </c>
      <c r="M33" s="68" t="str">
        <f>IFERROR(IF(VLOOKUP($A33&amp;$A$4,Global!$C:$AA,COLUMN()+3,0)="","",VLOOKUP($A33&amp;$A$4,Global!$C:$AA,COLUMN()+3,0)),"")</f>
        <v/>
      </c>
      <c r="N33" s="68" t="str">
        <f>IFERROR(IF(VLOOKUP($A33&amp;$A$4,Global!$C:$AA,COLUMN()+3,0)="","",VLOOKUP($A33&amp;$A$4,Global!$C:$AA,COLUMN()+3,0)),"")</f>
        <v/>
      </c>
      <c r="O33" s="68">
        <f>IFERROR(IF(VLOOKUP($A33&amp;$A$4,Global!$C:$AA,COLUMN()+3,0)="","",VLOOKUP($A33&amp;$A$4,Global!$C:$AA,COLUMN()+3,0)),"")</f>
        <v>43356</v>
      </c>
      <c r="P33" s="68" t="str">
        <f>IFERROR(IF(VLOOKUP($A33&amp;$A$4,Global!$C:$AA,COLUMN()+3,0)="","",VLOOKUP($A33&amp;$A$4,Global!$C:$AA,COLUMN()+3,0)),"")</f>
        <v/>
      </c>
      <c r="Q33" s="68" t="str">
        <f>IFERROR(IF(VLOOKUP($A33&amp;$A$4,Global!$C:$AA,COLUMN()+3,0)="","",VLOOKUP($A33&amp;$A$4,Global!$C:$AA,COLUMN()+3,0)),"")</f>
        <v/>
      </c>
      <c r="R33" s="68" t="str">
        <f>IFERROR(IF(VLOOKUP($A33&amp;$A$4,Global!$C:$AA,COLUMN()+3,0)="","",VLOOKUP($A33&amp;$A$4,Global!$C:$AA,COLUMN()+3,0)),"")</f>
        <v/>
      </c>
      <c r="S33" s="71" t="str">
        <f>IFERROR(IF(VLOOKUP($A33&amp;$A$4,Global!$C:$AA,COLUMN()+3,0)="","",VLOOKUP($A33&amp;$A$4,Global!$C:$AA,COLUMN()+3,0)),"")</f>
        <v/>
      </c>
      <c r="T33" s="71" t="str">
        <f>IFERROR(IF(VLOOKUP($A33&amp;$A$4,Global!$C:$AA,COLUMN()+3,0)="","",VLOOKUP($A33&amp;$A$4,Global!$C:$AA,COLUMN()+3,0)),"")</f>
        <v>a</v>
      </c>
      <c r="U33" s="69" t="str">
        <f>IFERROR(IF(VLOOKUP($A33&amp;$A$4,Global!$C:$AA,COLUMN()+3,0)="","",VLOOKUP($A33&amp;$A$4,Global!$C:$AA,COLUMN()+3,0)),"")</f>
        <v/>
      </c>
      <c r="V33" s="69" t="str">
        <f>IFERROR(IF(VLOOKUP($A33&amp;$A$4,Global!$C:$AA,COLUMN()+3,0)="","",VLOOKUP($A33&amp;$A$4,Global!$C:$AA,COLUMN()+3,0)),"")</f>
        <v>Open (Progress)</v>
      </c>
    </row>
    <row r="34" spans="1:22" s="72" customFormat="1" ht="57" x14ac:dyDescent="0.2">
      <c r="A34" s="67">
        <f>IFERROR(IF(A33="","",IF((A33+1)&lt;=VLOOKUP($A$3,List!$E$1:$G$8,3,0),A33+1,"")),"")</f>
        <v>27</v>
      </c>
      <c r="B34" s="69" t="str">
        <f>IFERROR(IF(VLOOKUP($A34&amp;$A$4,Global!$C:$AA,COLUMN()+3,0)="","",VLOOKUP($A34&amp;$A$4,Global!$C:$AA,COLUMN()+3,0)),"")</f>
        <v/>
      </c>
      <c r="C34" s="79" t="str">
        <f>IFERROR(IF(VLOOKUP($A34&amp;$A$4,Global!$C:$AA,COLUMN()+3,0)="","",VLOOKUP($A34&amp;$A$4,Global!$C:$AA,COLUMN()+3,0)),"")</f>
        <v>Maintenance</v>
      </c>
      <c r="D34" s="68">
        <f>IFERROR(IF(VLOOKUP($A34&amp;$A$4,Global!$C:$AA,COLUMN()+3,0)="","",VLOOKUP($A34&amp;$A$4,Global!$C:$AA,COLUMN()+3,0)),"")</f>
        <v>43326</v>
      </c>
      <c r="E34" s="69" t="str">
        <f>IFERROR(IF(VLOOKUP($A34&amp;$A$4,Global!$C:$AA,COLUMN()+3,0)="","",VLOOKUP($A34&amp;$A$4,Global!$C:$AA,COLUMN()+3,0)),"")</f>
        <v>Minor</v>
      </c>
      <c r="F34" s="69" t="str">
        <f>IFERROR(IF(VLOOKUP($A34&amp;$A$4,Global!$C:$AA,COLUMN()+3,0)="","",VLOOKUP($A34&amp;$A$4,Global!$C:$AA,COLUMN()+3,0)),"")</f>
        <v>Angga HSE</v>
      </c>
      <c r="G34" s="69" t="str">
        <f>IFERROR(IF(VLOOKUP($A34&amp;$A$4,Global!$C:$AA,COLUMN()+3,0)="","",VLOOKUP($A34&amp;$A$4,Global!$C:$AA,COLUMN()+3,0)),"")</f>
        <v/>
      </c>
      <c r="H34" s="70" t="str">
        <f>IFERROR(IF(VLOOKUP($A34&amp;$A$4,Global!$C:$AA,COLUMN()+3,0)="","",VLOOKUP($A34&amp;$A$4,Global!$C:$AA,COLUMN()+3,0)),"")</f>
        <v/>
      </c>
      <c r="I34" s="70" t="str">
        <f>IFERROR(IF(VLOOKUP($A34&amp;$A$4,Global!$C:$AA,COLUMN()+3,0)="","",VLOOKUP($A34&amp;$A$4,Global!$C:$AA,COLUMN()+3,0)),"")</f>
        <v>Ditemukan beberapa Operator tidak menggunakan APD pada proses peleburan dan tidak ditemukan Informasi K3 terkait penggunaan APD di area tersebut.</v>
      </c>
      <c r="J34" s="69" t="str">
        <f>IFERROR(IF(VLOOKUP($A34&amp;$A$4,Global!$C:$AA,COLUMN()+3,0)="","",VLOOKUP($A34&amp;$A$4,Global!$C:$AA,COLUMN()+3,0)),"")</f>
        <v>X</v>
      </c>
      <c r="K34" s="69" t="str">
        <f>IFERROR(IF(VLOOKUP($A34&amp;$A$4,Global!$C:$AA,COLUMN()+3,0)="","",VLOOKUP($A34&amp;$A$4,Global!$C:$AA,COLUMN()+3,0)),"")</f>
        <v>027/AI-SMK3/VIII/18</v>
      </c>
      <c r="L34" s="69" t="str">
        <f>IFERROR(IF(VLOOKUP($A34&amp;$A$4,Global!$C:$AA,COLUMN()+3,0)="","",VLOOKUP($A34&amp;$A$4,Global!$C:$AA,COLUMN()+3,0)),"")</f>
        <v/>
      </c>
      <c r="M34" s="68" t="str">
        <f>IFERROR(IF(VLOOKUP($A34&amp;$A$4,Global!$C:$AA,COLUMN()+3,0)="","",VLOOKUP($A34&amp;$A$4,Global!$C:$AA,COLUMN()+3,0)),"")</f>
        <v/>
      </c>
      <c r="N34" s="68" t="str">
        <f>IFERROR(IF(VLOOKUP($A34&amp;$A$4,Global!$C:$AA,COLUMN()+3,0)="","",VLOOKUP($A34&amp;$A$4,Global!$C:$AA,COLUMN()+3,0)),"")</f>
        <v/>
      </c>
      <c r="O34" s="68">
        <f>IFERROR(IF(VLOOKUP($A34&amp;$A$4,Global!$C:$AA,COLUMN()+3,0)="","",VLOOKUP($A34&amp;$A$4,Global!$C:$AA,COLUMN()+3,0)),"")</f>
        <v>43356</v>
      </c>
      <c r="P34" s="68" t="str">
        <f>IFERROR(IF(VLOOKUP($A34&amp;$A$4,Global!$C:$AA,COLUMN()+3,0)="","",VLOOKUP($A34&amp;$A$4,Global!$C:$AA,COLUMN()+3,0)),"")</f>
        <v/>
      </c>
      <c r="Q34" s="68" t="str">
        <f>IFERROR(IF(VLOOKUP($A34&amp;$A$4,Global!$C:$AA,COLUMN()+3,0)="","",VLOOKUP($A34&amp;$A$4,Global!$C:$AA,COLUMN()+3,0)),"")</f>
        <v/>
      </c>
      <c r="R34" s="68" t="str">
        <f>IFERROR(IF(VLOOKUP($A34&amp;$A$4,Global!$C:$AA,COLUMN()+3,0)="","",VLOOKUP($A34&amp;$A$4,Global!$C:$AA,COLUMN()+3,0)),"")</f>
        <v/>
      </c>
      <c r="S34" s="71" t="str">
        <f>IFERROR(IF(VLOOKUP($A34&amp;$A$4,Global!$C:$AA,COLUMN()+3,0)="","",VLOOKUP($A34&amp;$A$4,Global!$C:$AA,COLUMN()+3,0)),"")</f>
        <v/>
      </c>
      <c r="T34" s="71" t="str">
        <f>IFERROR(IF(VLOOKUP($A34&amp;$A$4,Global!$C:$AA,COLUMN()+3,0)="","",VLOOKUP($A34&amp;$A$4,Global!$C:$AA,COLUMN()+3,0)),"")</f>
        <v>a</v>
      </c>
      <c r="U34" s="69" t="str">
        <f>IFERROR(IF(VLOOKUP($A34&amp;$A$4,Global!$C:$AA,COLUMN()+3,0)="","",VLOOKUP($A34&amp;$A$4,Global!$C:$AA,COLUMN()+3,0)),"")</f>
        <v/>
      </c>
      <c r="V34" s="69" t="str">
        <f>IFERROR(IF(VLOOKUP($A34&amp;$A$4,Global!$C:$AA,COLUMN()+3,0)="","",VLOOKUP($A34&amp;$A$4,Global!$C:$AA,COLUMN()+3,0)),"")</f>
        <v>Open (Progress)</v>
      </c>
    </row>
    <row r="35" spans="1:22" s="72" customFormat="1" ht="99.75" x14ac:dyDescent="0.2">
      <c r="A35" s="67">
        <f>IFERROR(IF(A34="","",IF((A34+1)&lt;=VLOOKUP($A$3,List!$E$1:$G$8,3,0),A34+1,"")),"")</f>
        <v>28</v>
      </c>
      <c r="B35" s="69" t="str">
        <f>IFERROR(IF(VLOOKUP($A35&amp;$A$4,Global!$C:$AA,COLUMN()+3,0)="","",VLOOKUP($A35&amp;$A$4,Global!$C:$AA,COLUMN()+3,0)),"")</f>
        <v/>
      </c>
      <c r="C35" s="79" t="str">
        <f>IFERROR(IF(VLOOKUP($A35&amp;$A$4,Global!$C:$AA,COLUMN()+3,0)="","",VLOOKUP($A35&amp;$A$4,Global!$C:$AA,COLUMN()+3,0)),"")</f>
        <v>QC</v>
      </c>
      <c r="D35" s="68">
        <f>IFERROR(IF(VLOOKUP($A35&amp;$A$4,Global!$C:$AA,COLUMN()+3,0)="","",VLOOKUP($A35&amp;$A$4,Global!$C:$AA,COLUMN()+3,0)),"")</f>
        <v>43326</v>
      </c>
      <c r="E35" s="69" t="str">
        <f>IFERROR(IF(VLOOKUP($A35&amp;$A$4,Global!$C:$AA,COLUMN()+3,0)="","",VLOOKUP($A35&amp;$A$4,Global!$C:$AA,COLUMN()+3,0)),"")</f>
        <v>Minor</v>
      </c>
      <c r="F35" s="69" t="str">
        <f>IFERROR(IF(VLOOKUP($A35&amp;$A$4,Global!$C:$AA,COLUMN()+3,0)="","",VLOOKUP($A35&amp;$A$4,Global!$C:$AA,COLUMN()+3,0)),"")</f>
        <v>Angga HSE</v>
      </c>
      <c r="G35" s="69" t="str">
        <f>IFERROR(IF(VLOOKUP($A35&amp;$A$4,Global!$C:$AA,COLUMN()+3,0)="","",VLOOKUP($A35&amp;$A$4,Global!$C:$AA,COLUMN()+3,0)),"")</f>
        <v/>
      </c>
      <c r="H35" s="70" t="str">
        <f>IFERROR(IF(VLOOKUP($A35&amp;$A$4,Global!$C:$AA,COLUMN()+3,0)="","",VLOOKUP($A35&amp;$A$4,Global!$C:$AA,COLUMN()+3,0)),"")</f>
        <v/>
      </c>
      <c r="I35" s="70" t="str">
        <f>IFERROR(IF(VLOOKUP($A35&amp;$A$4,Global!$C:$AA,COLUMN()+3,0)="","",VLOOKUP($A35&amp;$A$4,Global!$C:$AA,COLUMN()+3,0)),"")</f>
        <v>Tidak ditemukan unsur K3 pada beberapa IK di area QC</v>
      </c>
      <c r="J35" s="69" t="str">
        <f>IFERROR(IF(VLOOKUP($A35&amp;$A$4,Global!$C:$AA,COLUMN()+3,0)="","",VLOOKUP($A35&amp;$A$4,Global!$C:$AA,COLUMN()+3,0)),"")</f>
        <v>X</v>
      </c>
      <c r="K35" s="69" t="str">
        <f>IFERROR(IF(VLOOKUP($A35&amp;$A$4,Global!$C:$AA,COLUMN()+3,0)="","",VLOOKUP($A35&amp;$A$4,Global!$C:$AA,COLUMN()+3,0)),"")</f>
        <v>028/AI-SMK3/VIII/18</v>
      </c>
      <c r="L35" s="69" t="str">
        <f>IFERROR(IF(VLOOKUP($A35&amp;$A$4,Global!$C:$AA,COLUMN()+3,0)="","",VLOOKUP($A35&amp;$A$4,Global!$C:$AA,COLUMN()+3,0)),"")</f>
        <v>karena belum semua IK terupdate dengan penambahan unsur K3 dikarenakan penyesuaian dengan EA HIRA update Oktober 2018 yang sudah dikordinasikan dengan pihak HSE</v>
      </c>
      <c r="M35" s="68" t="str">
        <f>IFERROR(IF(VLOOKUP($A35&amp;$A$4,Global!$C:$AA,COLUMN()+3,0)="","",VLOOKUP($A35&amp;$A$4,Global!$C:$AA,COLUMN()+3,0)),"")</f>
        <v>revisi IK 18 buah yang belum terdapat unsur K3 : IK.07.02.01; IK.07.02.08;IK.07.03.02;IK.07.03.05;IK.07.03.11;IK.07.04.01;IK.07.04.04;IK.07.04.05;IK.07.04.07;IK.07.04.08;IK.07.04.10;IK.07.04.11;IK.07.04.16;IK.07.04.17;IK.07.04.20;IK.07.04.21;IK.07.04.22;IK.07.04.23;</v>
      </c>
      <c r="N35" s="68" t="str">
        <f>IFERROR(IF(VLOOKUP($A35&amp;$A$4,Global!$C:$AA,COLUMN()+3,0)="","",VLOOKUP($A35&amp;$A$4,Global!$C:$AA,COLUMN()+3,0)),"")</f>
        <v>setiap pembuatan atau penambahan IK akan ditambahkan unsur K3</v>
      </c>
      <c r="O35" s="68">
        <f>IFERROR(IF(VLOOKUP($A35&amp;$A$4,Global!$C:$AA,COLUMN()+3,0)="","",VLOOKUP($A35&amp;$A$4,Global!$C:$AA,COLUMN()+3,0)),"")</f>
        <v>43425</v>
      </c>
      <c r="P35" s="68">
        <f>IFERROR(IF(VLOOKUP($A35&amp;$A$4,Global!$C:$AA,COLUMN()+3,0)="","",VLOOKUP($A35&amp;$A$4,Global!$C:$AA,COLUMN()+3,0)),"")</f>
        <v>43516</v>
      </c>
      <c r="Q35" s="68" t="str">
        <f>IFERROR(IF(VLOOKUP($A35&amp;$A$4,Global!$C:$AA,COLUMN()+3,0)="","",VLOOKUP($A35&amp;$A$4,Global!$C:$AA,COLUMN()+3,0)),"")</f>
        <v/>
      </c>
      <c r="R35" s="68" t="str">
        <f>IFERROR(IF(VLOOKUP($A35&amp;$A$4,Global!$C:$AA,COLUMN()+3,0)="","",VLOOKUP($A35&amp;$A$4,Global!$C:$AA,COLUMN()+3,0)),"")</f>
        <v/>
      </c>
      <c r="S35" s="71" t="str">
        <f>IFERROR(IF(VLOOKUP($A35&amp;$A$4,Global!$C:$AA,COLUMN()+3,0)="","",VLOOKUP($A35&amp;$A$4,Global!$C:$AA,COLUMN()+3,0)),"")</f>
        <v/>
      </c>
      <c r="T35" s="71" t="str">
        <f>IFERROR(IF(VLOOKUP($A35&amp;$A$4,Global!$C:$AA,COLUMN()+3,0)="","",VLOOKUP($A35&amp;$A$4,Global!$C:$AA,COLUMN()+3,0)),"")</f>
        <v>a</v>
      </c>
      <c r="U35" s="69" t="str">
        <f>IFERROR(IF(VLOOKUP($A35&amp;$A$4,Global!$C:$AA,COLUMN()+3,0)="","",VLOOKUP($A35&amp;$A$4,Global!$C:$AA,COLUMN()+3,0)),"")</f>
        <v/>
      </c>
      <c r="V35" s="69" t="str">
        <f>IFERROR(IF(VLOOKUP($A35&amp;$A$4,Global!$C:$AA,COLUMN()+3,0)="","",VLOOKUP($A35&amp;$A$4,Global!$C:$AA,COLUMN()+3,0)),"")</f>
        <v>Reschedule 1x</v>
      </c>
    </row>
    <row r="36" spans="1:22" s="72" customFormat="1" ht="42.75" x14ac:dyDescent="0.2">
      <c r="A36" s="67">
        <f>IFERROR(IF(A35="","",IF((A35+1)&lt;=VLOOKUP($A$3,List!$E$1:$G$8,3,0),A35+1,"")),"")</f>
        <v>29</v>
      </c>
      <c r="B36" s="69" t="str">
        <f>IFERROR(IF(VLOOKUP($A36&amp;$A$4,Global!$C:$AA,COLUMN()+3,0)="","",VLOOKUP($A36&amp;$A$4,Global!$C:$AA,COLUMN()+3,0)),"")</f>
        <v/>
      </c>
      <c r="C36" s="79" t="str">
        <f>IFERROR(IF(VLOOKUP($A36&amp;$A$4,Global!$C:$AA,COLUMN()+3,0)="","",VLOOKUP($A36&amp;$A$4,Global!$C:$AA,COLUMN()+3,0)),"")</f>
        <v>QC</v>
      </c>
      <c r="D36" s="68">
        <f>IFERROR(IF(VLOOKUP($A36&amp;$A$4,Global!$C:$AA,COLUMN()+3,0)="","",VLOOKUP($A36&amp;$A$4,Global!$C:$AA,COLUMN()+3,0)),"")</f>
        <v>43326</v>
      </c>
      <c r="E36" s="69" t="str">
        <f>IFERROR(IF(VLOOKUP($A36&amp;$A$4,Global!$C:$AA,COLUMN()+3,0)="","",VLOOKUP($A36&amp;$A$4,Global!$C:$AA,COLUMN()+3,0)),"")</f>
        <v>Minor</v>
      </c>
      <c r="F36" s="69" t="str">
        <f>IFERROR(IF(VLOOKUP($A36&amp;$A$4,Global!$C:$AA,COLUMN()+3,0)="","",VLOOKUP($A36&amp;$A$4,Global!$C:$AA,COLUMN()+3,0)),"")</f>
        <v>Angga HSE</v>
      </c>
      <c r="G36" s="69" t="str">
        <f>IFERROR(IF(VLOOKUP($A36&amp;$A$4,Global!$C:$AA,COLUMN()+3,0)="","",VLOOKUP($A36&amp;$A$4,Global!$C:$AA,COLUMN()+3,0)),"")</f>
        <v/>
      </c>
      <c r="H36" s="70" t="str">
        <f>IFERROR(IF(VLOOKUP($A36&amp;$A$4,Global!$C:$AA,COLUMN()+3,0)="","",VLOOKUP($A36&amp;$A$4,Global!$C:$AA,COLUMN()+3,0)),"")</f>
        <v/>
      </c>
      <c r="I36" s="70" t="str">
        <f>IFERROR(IF(VLOOKUP($A36&amp;$A$4,Global!$C:$AA,COLUMN()+3,0)="","",VLOOKUP($A36&amp;$A$4,Global!$C:$AA,COLUMN()+3,0)),"")</f>
        <v>Belum dapat ditampilkan IK dan belum terupdate pada mesin Oven Agging dan mesin lainnya sampai akhir proses.</v>
      </c>
      <c r="J36" s="69" t="str">
        <f>IFERROR(IF(VLOOKUP($A36&amp;$A$4,Global!$C:$AA,COLUMN()+3,0)="","",VLOOKUP($A36&amp;$A$4,Global!$C:$AA,COLUMN()+3,0)),"")</f>
        <v>X</v>
      </c>
      <c r="K36" s="69" t="str">
        <f>IFERROR(IF(VLOOKUP($A36&amp;$A$4,Global!$C:$AA,COLUMN()+3,0)="","",VLOOKUP($A36&amp;$A$4,Global!$C:$AA,COLUMN()+3,0)),"")</f>
        <v>029/AI-SMK3/VIII/18</v>
      </c>
      <c r="L36" s="69" t="str">
        <f>IFERROR(IF(VLOOKUP($A36&amp;$A$4,Global!$C:$AA,COLUMN()+3,0)="","",VLOOKUP($A36&amp;$A$4,Global!$C:$AA,COLUMN()+3,0)),"")</f>
        <v>tidak ada identifikasi bahaya pada mesin oven agging</v>
      </c>
      <c r="M36" s="68" t="str">
        <f>IFERROR(IF(VLOOKUP($A36&amp;$A$4,Global!$C:$AA,COLUMN()+3,0)="","",VLOOKUP($A36&amp;$A$4,Global!$C:$AA,COLUMN()+3,0)),"")</f>
        <v>menampilkan identifikasi aspek bahaya pada mesin oven agging</v>
      </c>
      <c r="N36" s="68" t="str">
        <f>IFERROR(IF(VLOOKUP($A36&amp;$A$4,Global!$C:$AA,COLUMN()+3,0)="","",VLOOKUP($A36&amp;$A$4,Global!$C:$AA,COLUMN()+3,0)),"")</f>
        <v>revisi ik pada mesin oven agging</v>
      </c>
      <c r="O36" s="68">
        <f>IFERROR(IF(VLOOKUP($A36&amp;$A$4,Global!$C:$AA,COLUMN()+3,0)="","",VLOOKUP($A36&amp;$A$4,Global!$C:$AA,COLUMN()+3,0)),"")</f>
        <v>43425</v>
      </c>
      <c r="P36" s="68" t="str">
        <f>IFERROR(IF(VLOOKUP($A36&amp;$A$4,Global!$C:$AA,COLUMN()+3,0)="","",VLOOKUP($A36&amp;$A$4,Global!$C:$AA,COLUMN()+3,0)),"")</f>
        <v/>
      </c>
      <c r="Q36" s="68" t="str">
        <f>IFERROR(IF(VLOOKUP($A36&amp;$A$4,Global!$C:$AA,COLUMN()+3,0)="","",VLOOKUP($A36&amp;$A$4,Global!$C:$AA,COLUMN()+3,0)),"")</f>
        <v/>
      </c>
      <c r="R36" s="68" t="str">
        <f>IFERROR(IF(VLOOKUP($A36&amp;$A$4,Global!$C:$AA,COLUMN()+3,0)="","",VLOOKUP($A36&amp;$A$4,Global!$C:$AA,COLUMN()+3,0)),"")</f>
        <v/>
      </c>
      <c r="S36" s="71" t="str">
        <f>IFERROR(IF(VLOOKUP($A36&amp;$A$4,Global!$C:$AA,COLUMN()+3,0)="","",VLOOKUP($A36&amp;$A$4,Global!$C:$AA,COLUMN()+3,0)),"")</f>
        <v/>
      </c>
      <c r="T36" s="71" t="str">
        <f>IFERROR(IF(VLOOKUP($A36&amp;$A$4,Global!$C:$AA,COLUMN()+3,0)="","",VLOOKUP($A36&amp;$A$4,Global!$C:$AA,COLUMN()+3,0)),"")</f>
        <v>a</v>
      </c>
      <c r="U36" s="69" t="str">
        <f>IFERROR(IF(VLOOKUP($A36&amp;$A$4,Global!$C:$AA,COLUMN()+3,0)="","",VLOOKUP($A36&amp;$A$4,Global!$C:$AA,COLUMN()+3,0)),"")</f>
        <v/>
      </c>
      <c r="V36" s="69" t="str">
        <f>IFERROR(IF(VLOOKUP($A36&amp;$A$4,Global!$C:$AA,COLUMN()+3,0)="","",VLOOKUP($A36&amp;$A$4,Global!$C:$AA,COLUMN()+3,0)),"")</f>
        <v>Open (Progress)</v>
      </c>
    </row>
    <row r="37" spans="1:22" s="72" customFormat="1" ht="99.75" x14ac:dyDescent="0.2">
      <c r="A37" s="67">
        <f>IFERROR(IF(A36="","",IF((A36+1)&lt;=VLOOKUP($A$3,List!$E$1:$G$8,3,0),A36+1,"")),"")</f>
        <v>30</v>
      </c>
      <c r="B37" s="69" t="str">
        <f>IFERROR(IF(VLOOKUP($A37&amp;$A$4,Global!$C:$AA,COLUMN()+3,0)="","",VLOOKUP($A37&amp;$A$4,Global!$C:$AA,COLUMN()+3,0)),"")</f>
        <v/>
      </c>
      <c r="C37" s="79" t="str">
        <f>IFERROR(IF(VLOOKUP($A37&amp;$A$4,Global!$C:$AA,COLUMN()+3,0)="","",VLOOKUP($A37&amp;$A$4,Global!$C:$AA,COLUMN()+3,0)),"")</f>
        <v>QC</v>
      </c>
      <c r="D37" s="68">
        <f>IFERROR(IF(VLOOKUP($A37&amp;$A$4,Global!$C:$AA,COLUMN()+3,0)="","",VLOOKUP($A37&amp;$A$4,Global!$C:$AA,COLUMN()+3,0)),"")</f>
        <v>43326</v>
      </c>
      <c r="E37" s="69" t="str">
        <f>IFERROR(IF(VLOOKUP($A37&amp;$A$4,Global!$C:$AA,COLUMN()+3,0)="","",VLOOKUP($A37&amp;$A$4,Global!$C:$AA,COLUMN()+3,0)),"")</f>
        <v>Minor</v>
      </c>
      <c r="F37" s="69" t="str">
        <f>IFERROR(IF(VLOOKUP($A37&amp;$A$4,Global!$C:$AA,COLUMN()+3,0)="","",VLOOKUP($A37&amp;$A$4,Global!$C:$AA,COLUMN()+3,0)),"")</f>
        <v>Angga HSE</v>
      </c>
      <c r="G37" s="69" t="str">
        <f>IFERROR(IF(VLOOKUP($A37&amp;$A$4,Global!$C:$AA,COLUMN()+3,0)="","",VLOOKUP($A37&amp;$A$4,Global!$C:$AA,COLUMN()+3,0)),"")</f>
        <v/>
      </c>
      <c r="H37" s="70" t="str">
        <f>IFERROR(IF(VLOOKUP($A37&amp;$A$4,Global!$C:$AA,COLUMN()+3,0)="","",VLOOKUP($A37&amp;$A$4,Global!$C:$AA,COLUMN()+3,0)),"")</f>
        <v/>
      </c>
      <c r="I37" s="70" t="str">
        <f>IFERROR(IF(VLOOKUP($A37&amp;$A$4,Global!$C:$AA,COLUMN()+3,0)="","",VLOOKUP($A37&amp;$A$4,Global!$C:$AA,COLUMN()+3,0)),"")</f>
        <v>Terkait dengan manajemen perubahan dan modifikasi belum terlaksana dengan baik, beberapa perubahan dan modifikasi yang dilakukan dalam jangka waktu periode 2017-2018 cth: Uji Tegangan High Voltage belum dilakukan manajemen perubahan/modifikasi.</v>
      </c>
      <c r="J37" s="69" t="str">
        <f>IFERROR(IF(VLOOKUP($A37&amp;$A$4,Global!$C:$AA,COLUMN()+3,0)="","",VLOOKUP($A37&amp;$A$4,Global!$C:$AA,COLUMN()+3,0)),"")</f>
        <v>X</v>
      </c>
      <c r="K37" s="69" t="str">
        <f>IFERROR(IF(VLOOKUP($A37&amp;$A$4,Global!$C:$AA,COLUMN()+3,0)="","",VLOOKUP($A37&amp;$A$4,Global!$C:$AA,COLUMN()+3,0)),"")</f>
        <v>030/AI-SMK3/VIII/18</v>
      </c>
      <c r="L37" s="69" t="str">
        <f>IFERROR(IF(VLOOKUP($A37&amp;$A$4,Global!$C:$AA,COLUMN()+3,0)="","",VLOOKUP($A37&amp;$A$4,Global!$C:$AA,COLUMN()+3,0)),"")</f>
        <v/>
      </c>
      <c r="M37" s="68" t="str">
        <f>IFERROR(IF(VLOOKUP($A37&amp;$A$4,Global!$C:$AA,COLUMN()+3,0)="","",VLOOKUP($A37&amp;$A$4,Global!$C:$AA,COLUMN()+3,0)),"")</f>
        <v/>
      </c>
      <c r="N37" s="68" t="str">
        <f>IFERROR(IF(VLOOKUP($A37&amp;$A$4,Global!$C:$AA,COLUMN()+3,0)="","",VLOOKUP($A37&amp;$A$4,Global!$C:$AA,COLUMN()+3,0)),"")</f>
        <v/>
      </c>
      <c r="O37" s="68">
        <f>IFERROR(IF(VLOOKUP($A37&amp;$A$4,Global!$C:$AA,COLUMN()+3,0)="","",VLOOKUP($A37&amp;$A$4,Global!$C:$AA,COLUMN()+3,0)),"")</f>
        <v>43356</v>
      </c>
      <c r="P37" s="68" t="str">
        <f>IFERROR(IF(VLOOKUP($A37&amp;$A$4,Global!$C:$AA,COLUMN()+3,0)="","",VLOOKUP($A37&amp;$A$4,Global!$C:$AA,COLUMN()+3,0)),"")</f>
        <v/>
      </c>
      <c r="Q37" s="68" t="str">
        <f>IFERROR(IF(VLOOKUP($A37&amp;$A$4,Global!$C:$AA,COLUMN()+3,0)="","",VLOOKUP($A37&amp;$A$4,Global!$C:$AA,COLUMN()+3,0)),"")</f>
        <v/>
      </c>
      <c r="R37" s="68" t="str">
        <f>IFERROR(IF(VLOOKUP($A37&amp;$A$4,Global!$C:$AA,COLUMN()+3,0)="","",VLOOKUP($A37&amp;$A$4,Global!$C:$AA,COLUMN()+3,0)),"")</f>
        <v/>
      </c>
      <c r="S37" s="71" t="str">
        <f>IFERROR(IF(VLOOKUP($A37&amp;$A$4,Global!$C:$AA,COLUMN()+3,0)="","",VLOOKUP($A37&amp;$A$4,Global!$C:$AA,COLUMN()+3,0)),"")</f>
        <v/>
      </c>
      <c r="T37" s="71" t="str">
        <f>IFERROR(IF(VLOOKUP($A37&amp;$A$4,Global!$C:$AA,COLUMN()+3,0)="","",VLOOKUP($A37&amp;$A$4,Global!$C:$AA,COLUMN()+3,0)),"")</f>
        <v>a</v>
      </c>
      <c r="U37" s="69" t="str">
        <f>IFERROR(IF(VLOOKUP($A37&amp;$A$4,Global!$C:$AA,COLUMN()+3,0)="","",VLOOKUP($A37&amp;$A$4,Global!$C:$AA,COLUMN()+3,0)),"")</f>
        <v/>
      </c>
      <c r="V37" s="69" t="str">
        <f>IFERROR(IF(VLOOKUP($A37&amp;$A$4,Global!$C:$AA,COLUMN()+3,0)="","",VLOOKUP($A37&amp;$A$4,Global!$C:$AA,COLUMN()+3,0)),"")</f>
        <v>Open (Progress)</v>
      </c>
    </row>
    <row r="38" spans="1:22" s="72" customFormat="1" ht="85.5" x14ac:dyDescent="0.2">
      <c r="A38" s="67">
        <f>IFERROR(IF(A37="","",IF((A37+1)&lt;=VLOOKUP($A$3,List!$E$1:$G$8,3,0),A37+1,"")),"")</f>
        <v>31</v>
      </c>
      <c r="B38" s="69" t="str">
        <f>IFERROR(IF(VLOOKUP($A38&amp;$A$4,Global!$C:$AA,COLUMN()+3,0)="","",VLOOKUP($A38&amp;$A$4,Global!$C:$AA,COLUMN()+3,0)),"")</f>
        <v/>
      </c>
      <c r="C38" s="79" t="str">
        <f>IFERROR(IF(VLOOKUP($A38&amp;$A$4,Global!$C:$AA,COLUMN()+3,0)="","",VLOOKUP($A38&amp;$A$4,Global!$C:$AA,COLUMN()+3,0)),"")</f>
        <v>HSE</v>
      </c>
      <c r="D38" s="68">
        <f>IFERROR(IF(VLOOKUP($A38&amp;$A$4,Global!$C:$AA,COLUMN()+3,0)="","",VLOOKUP($A38&amp;$A$4,Global!$C:$AA,COLUMN()+3,0)),"")</f>
        <v>43326</v>
      </c>
      <c r="E38" s="69" t="str">
        <f>IFERROR(IF(VLOOKUP($A38&amp;$A$4,Global!$C:$AA,COLUMN()+3,0)="","",VLOOKUP($A38&amp;$A$4,Global!$C:$AA,COLUMN()+3,0)),"")</f>
        <v>Minor</v>
      </c>
      <c r="F38" s="69" t="str">
        <f>IFERROR(IF(VLOOKUP($A38&amp;$A$4,Global!$C:$AA,COLUMN()+3,0)="","",VLOOKUP($A38&amp;$A$4,Global!$C:$AA,COLUMN()+3,0)),"")</f>
        <v>Angga HSE</v>
      </c>
      <c r="G38" s="69" t="str">
        <f>IFERROR(IF(VLOOKUP($A38&amp;$A$4,Global!$C:$AA,COLUMN()+3,0)="","",VLOOKUP($A38&amp;$A$4,Global!$C:$AA,COLUMN()+3,0)),"")</f>
        <v/>
      </c>
      <c r="H38" s="70" t="str">
        <f>IFERROR(IF(VLOOKUP($A38&amp;$A$4,Global!$C:$AA,COLUMN()+3,0)="","",VLOOKUP($A38&amp;$A$4,Global!$C:$AA,COLUMN()+3,0)),"")</f>
        <v/>
      </c>
      <c r="I38" s="70" t="str">
        <f>IFERROR(IF(VLOOKUP($A38&amp;$A$4,Global!$C:$AA,COLUMN()+3,0)="","",VLOOKUP($A38&amp;$A$4,Global!$C:$AA,COLUMN()+3,0)),"")</f>
        <v>Sudah dapat dibuktikan program kerja K3 sesuai dengan pengendalian resiko namun belum ada tindak lanjut dari due date pada bulan April 2018 dan belum dituliskan analisa tindak lanjut pada OTP HRD No. OTP/HSE/001.</v>
      </c>
      <c r="J38" s="69" t="str">
        <f>IFERROR(IF(VLOOKUP($A38&amp;$A$4,Global!$C:$AA,COLUMN()+3,0)="","",VLOOKUP($A38&amp;$A$4,Global!$C:$AA,COLUMN()+3,0)),"")</f>
        <v>X</v>
      </c>
      <c r="K38" s="69" t="str">
        <f>IFERROR(IF(VLOOKUP($A38&amp;$A$4,Global!$C:$AA,COLUMN()+3,0)="","",VLOOKUP($A38&amp;$A$4,Global!$C:$AA,COLUMN()+3,0)),"")</f>
        <v>031/AI-SMK3/VIII/18</v>
      </c>
      <c r="L38" s="69" t="str">
        <f>IFERROR(IF(VLOOKUP($A38&amp;$A$4,Global!$C:$AA,COLUMN()+3,0)="","",VLOOKUP($A38&amp;$A$4,Global!$C:$AA,COLUMN()+3,0)),"")</f>
        <v/>
      </c>
      <c r="M38" s="68" t="str">
        <f>IFERROR(IF(VLOOKUP($A38&amp;$A$4,Global!$C:$AA,COLUMN()+3,0)="","",VLOOKUP($A38&amp;$A$4,Global!$C:$AA,COLUMN()+3,0)),"")</f>
        <v/>
      </c>
      <c r="N38" s="68" t="str">
        <f>IFERROR(IF(VLOOKUP($A38&amp;$A$4,Global!$C:$AA,COLUMN()+3,0)="","",VLOOKUP($A38&amp;$A$4,Global!$C:$AA,COLUMN()+3,0)),"")</f>
        <v/>
      </c>
      <c r="O38" s="68">
        <f>IFERROR(IF(VLOOKUP($A38&amp;$A$4,Global!$C:$AA,COLUMN()+3,0)="","",VLOOKUP($A38&amp;$A$4,Global!$C:$AA,COLUMN()+3,0)),"")</f>
        <v>43356</v>
      </c>
      <c r="P38" s="68" t="str">
        <f>IFERROR(IF(VLOOKUP($A38&amp;$A$4,Global!$C:$AA,COLUMN()+3,0)="","",VLOOKUP($A38&amp;$A$4,Global!$C:$AA,COLUMN()+3,0)),"")</f>
        <v/>
      </c>
      <c r="Q38" s="68" t="str">
        <f>IFERROR(IF(VLOOKUP($A38&amp;$A$4,Global!$C:$AA,COLUMN()+3,0)="","",VLOOKUP($A38&amp;$A$4,Global!$C:$AA,COLUMN()+3,0)),"")</f>
        <v/>
      </c>
      <c r="R38" s="68" t="str">
        <f>IFERROR(IF(VLOOKUP($A38&amp;$A$4,Global!$C:$AA,COLUMN()+3,0)="","",VLOOKUP($A38&amp;$A$4,Global!$C:$AA,COLUMN()+3,0)),"")</f>
        <v/>
      </c>
      <c r="S38" s="71" t="str">
        <f>IFERROR(IF(VLOOKUP($A38&amp;$A$4,Global!$C:$AA,COLUMN()+3,0)="","",VLOOKUP($A38&amp;$A$4,Global!$C:$AA,COLUMN()+3,0)),"")</f>
        <v/>
      </c>
      <c r="T38" s="71" t="str">
        <f>IFERROR(IF(VLOOKUP($A38&amp;$A$4,Global!$C:$AA,COLUMN()+3,0)="","",VLOOKUP($A38&amp;$A$4,Global!$C:$AA,COLUMN()+3,0)),"")</f>
        <v>a</v>
      </c>
      <c r="U38" s="69" t="str">
        <f>IFERROR(IF(VLOOKUP($A38&amp;$A$4,Global!$C:$AA,COLUMN()+3,0)="","",VLOOKUP($A38&amp;$A$4,Global!$C:$AA,COLUMN()+3,0)),"")</f>
        <v/>
      </c>
      <c r="V38" s="69" t="str">
        <f>IFERROR(IF(VLOOKUP($A38&amp;$A$4,Global!$C:$AA,COLUMN()+3,0)="","",VLOOKUP($A38&amp;$A$4,Global!$C:$AA,COLUMN()+3,0)),"")</f>
        <v>Open (Progress)</v>
      </c>
    </row>
    <row r="39" spans="1:22" s="72" customFormat="1" ht="42.75" x14ac:dyDescent="0.2">
      <c r="A39" s="67">
        <f>IFERROR(IF(A38="","",IF((A38+1)&lt;=VLOOKUP($A$3,List!$E$1:$G$8,3,0),A38+1,"")),"")</f>
        <v>32</v>
      </c>
      <c r="B39" s="69" t="str">
        <f>IFERROR(IF(VLOOKUP($A39&amp;$A$4,Global!$C:$AA,COLUMN()+3,0)="","",VLOOKUP($A39&amp;$A$4,Global!$C:$AA,COLUMN()+3,0)),"")</f>
        <v/>
      </c>
      <c r="C39" s="79" t="str">
        <f>IFERROR(IF(VLOOKUP($A39&amp;$A$4,Global!$C:$AA,COLUMN()+3,0)="","",VLOOKUP($A39&amp;$A$4,Global!$C:$AA,COLUMN()+3,0)),"")</f>
        <v>HSE</v>
      </c>
      <c r="D39" s="68">
        <f>IFERROR(IF(VLOOKUP($A39&amp;$A$4,Global!$C:$AA,COLUMN()+3,0)="","",VLOOKUP($A39&amp;$A$4,Global!$C:$AA,COLUMN()+3,0)),"")</f>
        <v>43326</v>
      </c>
      <c r="E39" s="69" t="str">
        <f>IFERROR(IF(VLOOKUP($A39&amp;$A$4,Global!$C:$AA,COLUMN()+3,0)="","",VLOOKUP($A39&amp;$A$4,Global!$C:$AA,COLUMN()+3,0)),"")</f>
        <v>Minor</v>
      </c>
      <c r="F39" s="69" t="str">
        <f>IFERROR(IF(VLOOKUP($A39&amp;$A$4,Global!$C:$AA,COLUMN()+3,0)="","",VLOOKUP($A39&amp;$A$4,Global!$C:$AA,COLUMN()+3,0)),"")</f>
        <v>Angga HSE</v>
      </c>
      <c r="G39" s="69" t="str">
        <f>IFERROR(IF(VLOOKUP($A39&amp;$A$4,Global!$C:$AA,COLUMN()+3,0)="","",VLOOKUP($A39&amp;$A$4,Global!$C:$AA,COLUMN()+3,0)),"")</f>
        <v/>
      </c>
      <c r="H39" s="70" t="str">
        <f>IFERROR(IF(VLOOKUP($A39&amp;$A$4,Global!$C:$AA,COLUMN()+3,0)="","",VLOOKUP($A39&amp;$A$4,Global!$C:$AA,COLUMN()+3,0)),"")</f>
        <v/>
      </c>
      <c r="I39" s="70" t="str">
        <f>IFERROR(IF(VLOOKUP($A39&amp;$A$4,Global!$C:$AA,COLUMN()+3,0)="","",VLOOKUP($A39&amp;$A$4,Global!$C:$AA,COLUMN()+3,0)),"")</f>
        <v>Pada laporan Hasil Inspeksi LK3 tidak dapat ditampilkan catatan masukan inspeksi pada form inspeksi LK3.</v>
      </c>
      <c r="J39" s="69" t="str">
        <f>IFERROR(IF(VLOOKUP($A39&amp;$A$4,Global!$C:$AA,COLUMN()+3,0)="","",VLOOKUP($A39&amp;$A$4,Global!$C:$AA,COLUMN()+3,0)),"")</f>
        <v>X</v>
      </c>
      <c r="K39" s="69" t="str">
        <f>IFERROR(IF(VLOOKUP($A39&amp;$A$4,Global!$C:$AA,COLUMN()+3,0)="","",VLOOKUP($A39&amp;$A$4,Global!$C:$AA,COLUMN()+3,0)),"")</f>
        <v>032/AI-SMK3/VIII/18</v>
      </c>
      <c r="L39" s="69" t="str">
        <f>IFERROR(IF(VLOOKUP($A39&amp;$A$4,Global!$C:$AA,COLUMN()+3,0)="","",VLOOKUP($A39&amp;$A$4,Global!$C:$AA,COLUMN()+3,0)),"")</f>
        <v/>
      </c>
      <c r="M39" s="68" t="str">
        <f>IFERROR(IF(VLOOKUP($A39&amp;$A$4,Global!$C:$AA,COLUMN()+3,0)="","",VLOOKUP($A39&amp;$A$4,Global!$C:$AA,COLUMN()+3,0)),"")</f>
        <v/>
      </c>
      <c r="N39" s="68" t="str">
        <f>IFERROR(IF(VLOOKUP($A39&amp;$A$4,Global!$C:$AA,COLUMN()+3,0)="","",VLOOKUP($A39&amp;$A$4,Global!$C:$AA,COLUMN()+3,0)),"")</f>
        <v/>
      </c>
      <c r="O39" s="68">
        <f>IFERROR(IF(VLOOKUP($A39&amp;$A$4,Global!$C:$AA,COLUMN()+3,0)="","",VLOOKUP($A39&amp;$A$4,Global!$C:$AA,COLUMN()+3,0)),"")</f>
        <v>43356</v>
      </c>
      <c r="P39" s="68" t="str">
        <f>IFERROR(IF(VLOOKUP($A39&amp;$A$4,Global!$C:$AA,COLUMN()+3,0)="","",VLOOKUP($A39&amp;$A$4,Global!$C:$AA,COLUMN()+3,0)),"")</f>
        <v/>
      </c>
      <c r="Q39" s="68" t="str">
        <f>IFERROR(IF(VLOOKUP($A39&amp;$A$4,Global!$C:$AA,COLUMN()+3,0)="","",VLOOKUP($A39&amp;$A$4,Global!$C:$AA,COLUMN()+3,0)),"")</f>
        <v/>
      </c>
      <c r="R39" s="68" t="str">
        <f>IFERROR(IF(VLOOKUP($A39&amp;$A$4,Global!$C:$AA,COLUMN()+3,0)="","",VLOOKUP($A39&amp;$A$4,Global!$C:$AA,COLUMN()+3,0)),"")</f>
        <v/>
      </c>
      <c r="S39" s="71" t="str">
        <f>IFERROR(IF(VLOOKUP($A39&amp;$A$4,Global!$C:$AA,COLUMN()+3,0)="","",VLOOKUP($A39&amp;$A$4,Global!$C:$AA,COLUMN()+3,0)),"")</f>
        <v/>
      </c>
      <c r="T39" s="71" t="str">
        <f>IFERROR(IF(VLOOKUP($A39&amp;$A$4,Global!$C:$AA,COLUMN()+3,0)="","",VLOOKUP($A39&amp;$A$4,Global!$C:$AA,COLUMN()+3,0)),"")</f>
        <v>a</v>
      </c>
      <c r="U39" s="69" t="str">
        <f>IFERROR(IF(VLOOKUP($A39&amp;$A$4,Global!$C:$AA,COLUMN()+3,0)="","",VLOOKUP($A39&amp;$A$4,Global!$C:$AA,COLUMN()+3,0)),"")</f>
        <v/>
      </c>
      <c r="V39" s="69" t="str">
        <f>IFERROR(IF(VLOOKUP($A39&amp;$A$4,Global!$C:$AA,COLUMN()+3,0)="","",VLOOKUP($A39&amp;$A$4,Global!$C:$AA,COLUMN()+3,0)),"")</f>
        <v>Open (Progress)</v>
      </c>
    </row>
    <row r="40" spans="1:22" s="72" customFormat="1" ht="28.5" x14ac:dyDescent="0.2">
      <c r="A40" s="67">
        <f>IFERROR(IF(A39="","",IF((A39+1)&lt;=VLOOKUP($A$3,List!$E$1:$G$8,3,0),A39+1,"")),"")</f>
        <v>33</v>
      </c>
      <c r="B40" s="69" t="str">
        <f>IFERROR(IF(VLOOKUP($A40&amp;$A$4,Global!$C:$AA,COLUMN()+3,0)="","",VLOOKUP($A40&amp;$A$4,Global!$C:$AA,COLUMN()+3,0)),"")</f>
        <v/>
      </c>
      <c r="C40" s="79" t="str">
        <f>IFERROR(IF(VLOOKUP($A40&amp;$A$4,Global!$C:$AA,COLUMN()+3,0)="","",VLOOKUP($A40&amp;$A$4,Global!$C:$AA,COLUMN()+3,0)),"")</f>
        <v>HSE</v>
      </c>
      <c r="D40" s="68">
        <f>IFERROR(IF(VLOOKUP($A40&amp;$A$4,Global!$C:$AA,COLUMN()+3,0)="","",VLOOKUP($A40&amp;$A$4,Global!$C:$AA,COLUMN()+3,0)),"")</f>
        <v>43326</v>
      </c>
      <c r="E40" s="69" t="str">
        <f>IFERROR(IF(VLOOKUP($A40&amp;$A$4,Global!$C:$AA,COLUMN()+3,0)="","",VLOOKUP($A40&amp;$A$4,Global!$C:$AA,COLUMN()+3,0)),"")</f>
        <v>Minor</v>
      </c>
      <c r="F40" s="69" t="str">
        <f>IFERROR(IF(VLOOKUP($A40&amp;$A$4,Global!$C:$AA,COLUMN()+3,0)="","",VLOOKUP($A40&amp;$A$4,Global!$C:$AA,COLUMN()+3,0)),"")</f>
        <v>Angga HSE</v>
      </c>
      <c r="G40" s="69" t="str">
        <f>IFERROR(IF(VLOOKUP($A40&amp;$A$4,Global!$C:$AA,COLUMN()+3,0)="","",VLOOKUP($A40&amp;$A$4,Global!$C:$AA,COLUMN()+3,0)),"")</f>
        <v/>
      </c>
      <c r="H40" s="70" t="str">
        <f>IFERROR(IF(VLOOKUP($A40&amp;$A$4,Global!$C:$AA,COLUMN()+3,0)="","",VLOOKUP($A40&amp;$A$4,Global!$C:$AA,COLUMN()+3,0)),"")</f>
        <v/>
      </c>
      <c r="I40" s="70" t="str">
        <f>IFERROR(IF(VLOOKUP($A40&amp;$A$4,Global!$C:$AA,COLUMN()+3,0)="","",VLOOKUP($A40&amp;$A$4,Global!$C:$AA,COLUMN()+3,0)),"")</f>
        <v>Belum ditampilkan Regulasi terkait penanggulangan Limbah Domestik</v>
      </c>
      <c r="J40" s="69" t="str">
        <f>IFERROR(IF(VLOOKUP($A40&amp;$A$4,Global!$C:$AA,COLUMN()+3,0)="","",VLOOKUP($A40&amp;$A$4,Global!$C:$AA,COLUMN()+3,0)),"")</f>
        <v>X</v>
      </c>
      <c r="K40" s="69" t="str">
        <f>IFERROR(IF(VLOOKUP($A40&amp;$A$4,Global!$C:$AA,COLUMN()+3,0)="","",VLOOKUP($A40&amp;$A$4,Global!$C:$AA,COLUMN()+3,0)),"")</f>
        <v>033/AI-SMK3/VIII/18</v>
      </c>
      <c r="L40" s="69" t="str">
        <f>IFERROR(IF(VLOOKUP($A40&amp;$A$4,Global!$C:$AA,COLUMN()+3,0)="","",VLOOKUP($A40&amp;$A$4,Global!$C:$AA,COLUMN()+3,0)),"")</f>
        <v/>
      </c>
      <c r="M40" s="68" t="str">
        <f>IFERROR(IF(VLOOKUP($A40&amp;$A$4,Global!$C:$AA,COLUMN()+3,0)="","",VLOOKUP($A40&amp;$A$4,Global!$C:$AA,COLUMN()+3,0)),"")</f>
        <v/>
      </c>
      <c r="N40" s="68" t="str">
        <f>IFERROR(IF(VLOOKUP($A40&amp;$A$4,Global!$C:$AA,COLUMN()+3,0)="","",VLOOKUP($A40&amp;$A$4,Global!$C:$AA,COLUMN()+3,0)),"")</f>
        <v/>
      </c>
      <c r="O40" s="68">
        <f>IFERROR(IF(VLOOKUP($A40&amp;$A$4,Global!$C:$AA,COLUMN()+3,0)="","",VLOOKUP($A40&amp;$A$4,Global!$C:$AA,COLUMN()+3,0)),"")</f>
        <v>43356</v>
      </c>
      <c r="P40" s="68" t="str">
        <f>IFERROR(IF(VLOOKUP($A40&amp;$A$4,Global!$C:$AA,COLUMN()+3,0)="","",VLOOKUP($A40&amp;$A$4,Global!$C:$AA,COLUMN()+3,0)),"")</f>
        <v/>
      </c>
      <c r="Q40" s="68" t="str">
        <f>IFERROR(IF(VLOOKUP($A40&amp;$A$4,Global!$C:$AA,COLUMN()+3,0)="","",VLOOKUP($A40&amp;$A$4,Global!$C:$AA,COLUMN()+3,0)),"")</f>
        <v/>
      </c>
      <c r="R40" s="68" t="str">
        <f>IFERROR(IF(VLOOKUP($A40&amp;$A$4,Global!$C:$AA,COLUMN()+3,0)="","",VLOOKUP($A40&amp;$A$4,Global!$C:$AA,COLUMN()+3,0)),"")</f>
        <v/>
      </c>
      <c r="S40" s="71" t="str">
        <f>IFERROR(IF(VLOOKUP($A40&amp;$A$4,Global!$C:$AA,COLUMN()+3,0)="","",VLOOKUP($A40&amp;$A$4,Global!$C:$AA,COLUMN()+3,0)),"")</f>
        <v/>
      </c>
      <c r="T40" s="71" t="str">
        <f>IFERROR(IF(VLOOKUP($A40&amp;$A$4,Global!$C:$AA,COLUMN()+3,0)="","",VLOOKUP($A40&amp;$A$4,Global!$C:$AA,COLUMN()+3,0)),"")</f>
        <v>a</v>
      </c>
      <c r="U40" s="69" t="str">
        <f>IFERROR(IF(VLOOKUP($A40&amp;$A$4,Global!$C:$AA,COLUMN()+3,0)="","",VLOOKUP($A40&amp;$A$4,Global!$C:$AA,COLUMN()+3,0)),"")</f>
        <v/>
      </c>
      <c r="V40" s="69" t="str">
        <f>IFERROR(IF(VLOOKUP($A40&amp;$A$4,Global!$C:$AA,COLUMN()+3,0)="","",VLOOKUP($A40&amp;$A$4,Global!$C:$AA,COLUMN()+3,0)),"")</f>
        <v>Open (Progress)</v>
      </c>
    </row>
    <row r="41" spans="1:22" s="72" customFormat="1" ht="57" x14ac:dyDescent="0.2">
      <c r="A41" s="67">
        <f>IFERROR(IF(A40="","",IF((A40+1)&lt;=VLOOKUP($A$3,List!$E$1:$G$8,3,0),A40+1,"")),"")</f>
        <v>34</v>
      </c>
      <c r="B41" s="69" t="str">
        <f>IFERROR(IF(VLOOKUP($A41&amp;$A$4,Global!$C:$AA,COLUMN()+3,0)="","",VLOOKUP($A41&amp;$A$4,Global!$C:$AA,COLUMN()+3,0)),"")</f>
        <v/>
      </c>
      <c r="C41" s="79" t="str">
        <f>IFERROR(IF(VLOOKUP($A41&amp;$A$4,Global!$C:$AA,COLUMN()+3,0)="","",VLOOKUP($A41&amp;$A$4,Global!$C:$AA,COLUMN()+3,0)),"")</f>
        <v>HSE</v>
      </c>
      <c r="D41" s="68">
        <f>IFERROR(IF(VLOOKUP($A41&amp;$A$4,Global!$C:$AA,COLUMN()+3,0)="","",VLOOKUP($A41&amp;$A$4,Global!$C:$AA,COLUMN()+3,0)),"")</f>
        <v>43326</v>
      </c>
      <c r="E41" s="69" t="str">
        <f>IFERROR(IF(VLOOKUP($A41&amp;$A$4,Global!$C:$AA,COLUMN()+3,0)="","",VLOOKUP($A41&amp;$A$4,Global!$C:$AA,COLUMN()+3,0)),"")</f>
        <v>Minor</v>
      </c>
      <c r="F41" s="69" t="str">
        <f>IFERROR(IF(VLOOKUP($A41&amp;$A$4,Global!$C:$AA,COLUMN()+3,0)="","",VLOOKUP($A41&amp;$A$4,Global!$C:$AA,COLUMN()+3,0)),"")</f>
        <v>Angga HSE</v>
      </c>
      <c r="G41" s="69" t="str">
        <f>IFERROR(IF(VLOOKUP($A41&amp;$A$4,Global!$C:$AA,COLUMN()+3,0)="","",VLOOKUP($A41&amp;$A$4,Global!$C:$AA,COLUMN()+3,0)),"")</f>
        <v/>
      </c>
      <c r="H41" s="70" t="str">
        <f>IFERROR(IF(VLOOKUP($A41&amp;$A$4,Global!$C:$AA,COLUMN()+3,0)="","",VLOOKUP($A41&amp;$A$4,Global!$C:$AA,COLUMN()+3,0)),"")</f>
        <v/>
      </c>
      <c r="I41" s="70" t="str">
        <f>IFERROR(IF(VLOOKUP($A41&amp;$A$4,Global!$C:$AA,COLUMN()+3,0)="","",VLOOKUP($A41&amp;$A$4,Global!$C:$AA,COLUMN()+3,0)),"")</f>
        <v>Sudah ditamplikan update PPL Permen Perind No.41 th 2015 dan Permenaker No. 5 th 2018. Namub nelum ditampilkan rencana tindak lanjut/OTP</v>
      </c>
      <c r="J41" s="69" t="str">
        <f>IFERROR(IF(VLOOKUP($A41&amp;$A$4,Global!$C:$AA,COLUMN()+3,0)="","",VLOOKUP($A41&amp;$A$4,Global!$C:$AA,COLUMN()+3,0)),"")</f>
        <v>X</v>
      </c>
      <c r="K41" s="69" t="str">
        <f>IFERROR(IF(VLOOKUP($A41&amp;$A$4,Global!$C:$AA,COLUMN()+3,0)="","",VLOOKUP($A41&amp;$A$4,Global!$C:$AA,COLUMN()+3,0)),"")</f>
        <v>034/AI-SMK3/VIII/18</v>
      </c>
      <c r="L41" s="69" t="str">
        <f>IFERROR(IF(VLOOKUP($A41&amp;$A$4,Global!$C:$AA,COLUMN()+3,0)="","",VLOOKUP($A41&amp;$A$4,Global!$C:$AA,COLUMN()+3,0)),"")</f>
        <v/>
      </c>
      <c r="M41" s="68" t="str">
        <f>IFERROR(IF(VLOOKUP($A41&amp;$A$4,Global!$C:$AA,COLUMN()+3,0)="","",VLOOKUP($A41&amp;$A$4,Global!$C:$AA,COLUMN()+3,0)),"")</f>
        <v/>
      </c>
      <c r="N41" s="68" t="str">
        <f>IFERROR(IF(VLOOKUP($A41&amp;$A$4,Global!$C:$AA,COLUMN()+3,0)="","",VLOOKUP($A41&amp;$A$4,Global!$C:$AA,COLUMN()+3,0)),"")</f>
        <v/>
      </c>
      <c r="O41" s="68">
        <f>IFERROR(IF(VLOOKUP($A41&amp;$A$4,Global!$C:$AA,COLUMN()+3,0)="","",VLOOKUP($A41&amp;$A$4,Global!$C:$AA,COLUMN()+3,0)),"")</f>
        <v>43356</v>
      </c>
      <c r="P41" s="68" t="str">
        <f>IFERROR(IF(VLOOKUP($A41&amp;$A$4,Global!$C:$AA,COLUMN()+3,0)="","",VLOOKUP($A41&amp;$A$4,Global!$C:$AA,COLUMN()+3,0)),"")</f>
        <v/>
      </c>
      <c r="Q41" s="68" t="str">
        <f>IFERROR(IF(VLOOKUP($A41&amp;$A$4,Global!$C:$AA,COLUMN()+3,0)="","",VLOOKUP($A41&amp;$A$4,Global!$C:$AA,COLUMN()+3,0)),"")</f>
        <v/>
      </c>
      <c r="R41" s="68" t="str">
        <f>IFERROR(IF(VLOOKUP($A41&amp;$A$4,Global!$C:$AA,COLUMN()+3,0)="","",VLOOKUP($A41&amp;$A$4,Global!$C:$AA,COLUMN()+3,0)),"")</f>
        <v/>
      </c>
      <c r="S41" s="71" t="str">
        <f>IFERROR(IF(VLOOKUP($A41&amp;$A$4,Global!$C:$AA,COLUMN()+3,0)="","",VLOOKUP($A41&amp;$A$4,Global!$C:$AA,COLUMN()+3,0)),"")</f>
        <v/>
      </c>
      <c r="T41" s="71" t="str">
        <f>IFERROR(IF(VLOOKUP($A41&amp;$A$4,Global!$C:$AA,COLUMN()+3,0)="","",VLOOKUP($A41&amp;$A$4,Global!$C:$AA,COLUMN()+3,0)),"")</f>
        <v>a</v>
      </c>
      <c r="U41" s="69" t="str">
        <f>IFERROR(IF(VLOOKUP($A41&amp;$A$4,Global!$C:$AA,COLUMN()+3,0)="","",VLOOKUP($A41&amp;$A$4,Global!$C:$AA,COLUMN()+3,0)),"")</f>
        <v/>
      </c>
      <c r="V41" s="69" t="str">
        <f>IFERROR(IF(VLOOKUP($A41&amp;$A$4,Global!$C:$AA,COLUMN()+3,0)="","",VLOOKUP($A41&amp;$A$4,Global!$C:$AA,COLUMN()+3,0)),"")</f>
        <v>Open (Progress)</v>
      </c>
    </row>
    <row r="42" spans="1:22" s="72" customFormat="1" ht="57" x14ac:dyDescent="0.2">
      <c r="A42" s="67">
        <f>IFERROR(IF(A41="","",IF((A41+1)&lt;=VLOOKUP($A$3,List!$E$1:$G$8,3,0),A41+1,"")),"")</f>
        <v>35</v>
      </c>
      <c r="B42" s="69" t="str">
        <f>IFERROR(IF(VLOOKUP($A42&amp;$A$4,Global!$C:$AA,COLUMN()+3,0)="","",VLOOKUP($A42&amp;$A$4,Global!$C:$AA,COLUMN()+3,0)),"")</f>
        <v/>
      </c>
      <c r="C42" s="79" t="str">
        <f>IFERROR(IF(VLOOKUP($A42&amp;$A$4,Global!$C:$AA,COLUMN()+3,0)="","",VLOOKUP($A42&amp;$A$4,Global!$C:$AA,COLUMN()+3,0)),"")</f>
        <v>HSE</v>
      </c>
      <c r="D42" s="68">
        <f>IFERROR(IF(VLOOKUP($A42&amp;$A$4,Global!$C:$AA,COLUMN()+3,0)="","",VLOOKUP($A42&amp;$A$4,Global!$C:$AA,COLUMN()+3,0)),"")</f>
        <v>43326</v>
      </c>
      <c r="E42" s="69" t="str">
        <f>IFERROR(IF(VLOOKUP($A42&amp;$A$4,Global!$C:$AA,COLUMN()+3,0)="","",VLOOKUP($A42&amp;$A$4,Global!$C:$AA,COLUMN()+3,0)),"")</f>
        <v>Minor</v>
      </c>
      <c r="F42" s="69" t="str">
        <f>IFERROR(IF(VLOOKUP($A42&amp;$A$4,Global!$C:$AA,COLUMN()+3,0)="","",VLOOKUP($A42&amp;$A$4,Global!$C:$AA,COLUMN()+3,0)),"")</f>
        <v>Angga HSE</v>
      </c>
      <c r="G42" s="69" t="str">
        <f>IFERROR(IF(VLOOKUP($A42&amp;$A$4,Global!$C:$AA,COLUMN()+3,0)="","",VLOOKUP($A42&amp;$A$4,Global!$C:$AA,COLUMN()+3,0)),"")</f>
        <v/>
      </c>
      <c r="H42" s="70" t="str">
        <f>IFERROR(IF(VLOOKUP($A42&amp;$A$4,Global!$C:$AA,COLUMN()+3,0)="","",VLOOKUP($A42&amp;$A$4,Global!$C:$AA,COLUMN()+3,0)),"")</f>
        <v/>
      </c>
      <c r="I42" s="70" t="str">
        <f>IFERROR(IF(VLOOKUP($A42&amp;$A$4,Global!$C:$AA,COLUMN()+3,0)="","",VLOOKUP($A42&amp;$A$4,Global!$C:$AA,COLUMN()+3,0)),"")</f>
        <v>Masih terdapat Rencana Implemenetasi bukan Desember 2014 pada hira Oroduksi Assemblin mesin drawing D (Rev 1, 5 juli 2018)</v>
      </c>
      <c r="J42" s="69" t="str">
        <f>IFERROR(IF(VLOOKUP($A42&amp;$A$4,Global!$C:$AA,COLUMN()+3,0)="","",VLOOKUP($A42&amp;$A$4,Global!$C:$AA,COLUMN()+3,0)),"")</f>
        <v>X</v>
      </c>
      <c r="K42" s="69" t="str">
        <f>IFERROR(IF(VLOOKUP($A42&amp;$A$4,Global!$C:$AA,COLUMN()+3,0)="","",VLOOKUP($A42&amp;$A$4,Global!$C:$AA,COLUMN()+3,0)),"")</f>
        <v>035/AI-SMK3/VIII/18</v>
      </c>
      <c r="L42" s="69" t="str">
        <f>IFERROR(IF(VLOOKUP($A42&amp;$A$4,Global!$C:$AA,COLUMN()+3,0)="","",VLOOKUP($A42&amp;$A$4,Global!$C:$AA,COLUMN()+3,0)),"")</f>
        <v/>
      </c>
      <c r="M42" s="68" t="str">
        <f>IFERROR(IF(VLOOKUP($A42&amp;$A$4,Global!$C:$AA,COLUMN()+3,0)="","",VLOOKUP($A42&amp;$A$4,Global!$C:$AA,COLUMN()+3,0)),"")</f>
        <v/>
      </c>
      <c r="N42" s="68" t="str">
        <f>IFERROR(IF(VLOOKUP($A42&amp;$A$4,Global!$C:$AA,COLUMN()+3,0)="","",VLOOKUP($A42&amp;$A$4,Global!$C:$AA,COLUMN()+3,0)),"")</f>
        <v/>
      </c>
      <c r="O42" s="68">
        <f>IFERROR(IF(VLOOKUP($A42&amp;$A$4,Global!$C:$AA,COLUMN()+3,0)="","",VLOOKUP($A42&amp;$A$4,Global!$C:$AA,COLUMN()+3,0)),"")</f>
        <v>43356</v>
      </c>
      <c r="P42" s="68" t="str">
        <f>IFERROR(IF(VLOOKUP($A42&amp;$A$4,Global!$C:$AA,COLUMN()+3,0)="","",VLOOKUP($A42&amp;$A$4,Global!$C:$AA,COLUMN()+3,0)),"")</f>
        <v/>
      </c>
      <c r="Q42" s="68" t="str">
        <f>IFERROR(IF(VLOOKUP($A42&amp;$A$4,Global!$C:$AA,COLUMN()+3,0)="","",VLOOKUP($A42&amp;$A$4,Global!$C:$AA,COLUMN()+3,0)),"")</f>
        <v/>
      </c>
      <c r="R42" s="68" t="str">
        <f>IFERROR(IF(VLOOKUP($A42&amp;$A$4,Global!$C:$AA,COLUMN()+3,0)="","",VLOOKUP($A42&amp;$A$4,Global!$C:$AA,COLUMN()+3,0)),"")</f>
        <v/>
      </c>
      <c r="S42" s="71" t="str">
        <f>IFERROR(IF(VLOOKUP($A42&amp;$A$4,Global!$C:$AA,COLUMN()+3,0)="","",VLOOKUP($A42&amp;$A$4,Global!$C:$AA,COLUMN()+3,0)),"")</f>
        <v/>
      </c>
      <c r="T42" s="71" t="str">
        <f>IFERROR(IF(VLOOKUP($A42&amp;$A$4,Global!$C:$AA,COLUMN()+3,0)="","",VLOOKUP($A42&amp;$A$4,Global!$C:$AA,COLUMN()+3,0)),"")</f>
        <v>a</v>
      </c>
      <c r="U42" s="69" t="str">
        <f>IFERROR(IF(VLOOKUP($A42&amp;$A$4,Global!$C:$AA,COLUMN()+3,0)="","",VLOOKUP($A42&amp;$A$4,Global!$C:$AA,COLUMN()+3,0)),"")</f>
        <v/>
      </c>
      <c r="V42" s="69" t="str">
        <f>IFERROR(IF(VLOOKUP($A42&amp;$A$4,Global!$C:$AA,COLUMN()+3,0)="","",VLOOKUP($A42&amp;$A$4,Global!$C:$AA,COLUMN()+3,0)),"")</f>
        <v>Open (Progress)</v>
      </c>
    </row>
    <row r="43" spans="1:22" s="72" customFormat="1" ht="42.75" x14ac:dyDescent="0.2">
      <c r="A43" s="67">
        <f>IFERROR(IF(A42="","",IF((A42+1)&lt;=VLOOKUP($A$3,List!$E$1:$G$8,3,0),A42+1,"")),"")</f>
        <v>36</v>
      </c>
      <c r="B43" s="69" t="str">
        <f>IFERROR(IF(VLOOKUP($A43&amp;$A$4,Global!$C:$AA,COLUMN()+3,0)="","",VLOOKUP($A43&amp;$A$4,Global!$C:$AA,COLUMN()+3,0)),"")</f>
        <v/>
      </c>
      <c r="C43" s="79" t="str">
        <f>IFERROR(IF(VLOOKUP($A43&amp;$A$4,Global!$C:$AA,COLUMN()+3,0)="","",VLOOKUP($A43&amp;$A$4,Global!$C:$AA,COLUMN()+3,0)),"")</f>
        <v>MR</v>
      </c>
      <c r="D43" s="68">
        <f>IFERROR(IF(VLOOKUP($A43&amp;$A$4,Global!$C:$AA,COLUMN()+3,0)="","",VLOOKUP($A43&amp;$A$4,Global!$C:$AA,COLUMN()+3,0)),"")</f>
        <v>43326</v>
      </c>
      <c r="E43" s="69" t="str">
        <f>IFERROR(IF(VLOOKUP($A43&amp;$A$4,Global!$C:$AA,COLUMN()+3,0)="","",VLOOKUP($A43&amp;$A$4,Global!$C:$AA,COLUMN()+3,0)),"")</f>
        <v>Minor</v>
      </c>
      <c r="F43" s="69" t="str">
        <f>IFERROR(IF(VLOOKUP($A43&amp;$A$4,Global!$C:$AA,COLUMN()+3,0)="","",VLOOKUP($A43&amp;$A$4,Global!$C:$AA,COLUMN()+3,0)),"")</f>
        <v>Angga HSE</v>
      </c>
      <c r="G43" s="69" t="str">
        <f>IFERROR(IF(VLOOKUP($A43&amp;$A$4,Global!$C:$AA,COLUMN()+3,0)="","",VLOOKUP($A43&amp;$A$4,Global!$C:$AA,COLUMN()+3,0)),"")</f>
        <v/>
      </c>
      <c r="H43" s="70" t="str">
        <f>IFERROR(IF(VLOOKUP($A43&amp;$A$4,Global!$C:$AA,COLUMN()+3,0)="","",VLOOKUP($A43&amp;$A$4,Global!$C:$AA,COLUMN()+3,0)),"")</f>
        <v/>
      </c>
      <c r="I43" s="70" t="str">
        <f>IFERROR(IF(VLOOKUP($A43&amp;$A$4,Global!$C:$AA,COLUMN()+3,0)="","",VLOOKUP($A43&amp;$A$4,Global!$C:$AA,COLUMN()+3,0)),"")</f>
        <v>Tidak dapat ditampilkan hasil RTM Audit SMK3 dalam 3 tahun terakhir (RTM SMK3 terakhir 13 Maret 2015)</v>
      </c>
      <c r="J43" s="69" t="str">
        <f>IFERROR(IF(VLOOKUP($A43&amp;$A$4,Global!$C:$AA,COLUMN()+3,0)="","",VLOOKUP($A43&amp;$A$4,Global!$C:$AA,COLUMN()+3,0)),"")</f>
        <v>X</v>
      </c>
      <c r="K43" s="69" t="str">
        <f>IFERROR(IF(VLOOKUP($A43&amp;$A$4,Global!$C:$AA,COLUMN()+3,0)="","",VLOOKUP($A43&amp;$A$4,Global!$C:$AA,COLUMN()+3,0)),"")</f>
        <v>036/AI-SMK3/VIII/18</v>
      </c>
      <c r="L43" s="69" t="str">
        <f>IFERROR(IF(VLOOKUP($A43&amp;$A$4,Global!$C:$AA,COLUMN()+3,0)="","",VLOOKUP($A43&amp;$A$4,Global!$C:$AA,COLUMN()+3,0)),"")</f>
        <v/>
      </c>
      <c r="M43" s="68" t="str">
        <f>IFERROR(IF(VLOOKUP($A43&amp;$A$4,Global!$C:$AA,COLUMN()+3,0)="","",VLOOKUP($A43&amp;$A$4,Global!$C:$AA,COLUMN()+3,0)),"")</f>
        <v/>
      </c>
      <c r="N43" s="68" t="str">
        <f>IFERROR(IF(VLOOKUP($A43&amp;$A$4,Global!$C:$AA,COLUMN()+3,0)="","",VLOOKUP($A43&amp;$A$4,Global!$C:$AA,COLUMN()+3,0)),"")</f>
        <v/>
      </c>
      <c r="O43" s="68">
        <f>IFERROR(IF(VLOOKUP($A43&amp;$A$4,Global!$C:$AA,COLUMN()+3,0)="","",VLOOKUP($A43&amp;$A$4,Global!$C:$AA,COLUMN()+3,0)),"")</f>
        <v>43356</v>
      </c>
      <c r="P43" s="68" t="str">
        <f>IFERROR(IF(VLOOKUP($A43&amp;$A$4,Global!$C:$AA,COLUMN()+3,0)="","",VLOOKUP($A43&amp;$A$4,Global!$C:$AA,COLUMN()+3,0)),"")</f>
        <v/>
      </c>
      <c r="Q43" s="68" t="str">
        <f>IFERROR(IF(VLOOKUP($A43&amp;$A$4,Global!$C:$AA,COLUMN()+3,0)="","",VLOOKUP($A43&amp;$A$4,Global!$C:$AA,COLUMN()+3,0)),"")</f>
        <v/>
      </c>
      <c r="R43" s="68" t="str">
        <f>IFERROR(IF(VLOOKUP($A43&amp;$A$4,Global!$C:$AA,COLUMN()+3,0)="","",VLOOKUP($A43&amp;$A$4,Global!$C:$AA,COLUMN()+3,0)),"")</f>
        <v/>
      </c>
      <c r="S43" s="71" t="str">
        <f>IFERROR(IF(VLOOKUP($A43&amp;$A$4,Global!$C:$AA,COLUMN()+3,0)="","",VLOOKUP($A43&amp;$A$4,Global!$C:$AA,COLUMN()+3,0)),"")</f>
        <v/>
      </c>
      <c r="T43" s="71" t="str">
        <f>IFERROR(IF(VLOOKUP($A43&amp;$A$4,Global!$C:$AA,COLUMN()+3,0)="","",VLOOKUP($A43&amp;$A$4,Global!$C:$AA,COLUMN()+3,0)),"")</f>
        <v>a</v>
      </c>
      <c r="U43" s="69" t="str">
        <f>IFERROR(IF(VLOOKUP($A43&amp;$A$4,Global!$C:$AA,COLUMN()+3,0)="","",VLOOKUP($A43&amp;$A$4,Global!$C:$AA,COLUMN()+3,0)),"")</f>
        <v/>
      </c>
      <c r="V43" s="69" t="str">
        <f>IFERROR(IF(VLOOKUP($A43&amp;$A$4,Global!$C:$AA,COLUMN()+3,0)="","",VLOOKUP($A43&amp;$A$4,Global!$C:$AA,COLUMN()+3,0)),"")</f>
        <v>Open (Progress)</v>
      </c>
    </row>
    <row r="44" spans="1:22" s="72" customFormat="1" ht="85.5" x14ac:dyDescent="0.2">
      <c r="A44" s="67">
        <f>IFERROR(IF(A43="","",IF((A43+1)&lt;=VLOOKUP($A$3,List!$E$1:$G$8,3,0),A43+1,"")),"")</f>
        <v>37</v>
      </c>
      <c r="B44" s="69" t="str">
        <f>IFERROR(IF(VLOOKUP($A44&amp;$A$4,Global!$C:$AA,COLUMN()+3,0)="","",VLOOKUP($A44&amp;$A$4,Global!$C:$AA,COLUMN()+3,0)),"")</f>
        <v/>
      </c>
      <c r="C44" s="79" t="str">
        <f>IFERROR(IF(VLOOKUP($A44&amp;$A$4,Global!$C:$AA,COLUMN()+3,0)="","",VLOOKUP($A44&amp;$A$4,Global!$C:$AA,COLUMN()+3,0)),"")</f>
        <v>MR</v>
      </c>
      <c r="D44" s="68">
        <f>IFERROR(IF(VLOOKUP($A44&amp;$A$4,Global!$C:$AA,COLUMN()+3,0)="","",VLOOKUP($A44&amp;$A$4,Global!$C:$AA,COLUMN()+3,0)),"")</f>
        <v>43326</v>
      </c>
      <c r="E44" s="69" t="str">
        <f>IFERROR(IF(VLOOKUP($A44&amp;$A$4,Global!$C:$AA,COLUMN()+3,0)="","",VLOOKUP($A44&amp;$A$4,Global!$C:$AA,COLUMN()+3,0)),"")</f>
        <v>Minor</v>
      </c>
      <c r="F44" s="69" t="str">
        <f>IFERROR(IF(VLOOKUP($A44&amp;$A$4,Global!$C:$AA,COLUMN()+3,0)="","",VLOOKUP($A44&amp;$A$4,Global!$C:$AA,COLUMN()+3,0)),"")</f>
        <v>Angga HSE</v>
      </c>
      <c r="G44" s="69" t="str">
        <f>IFERROR(IF(VLOOKUP($A44&amp;$A$4,Global!$C:$AA,COLUMN()+3,0)="","",VLOOKUP($A44&amp;$A$4,Global!$C:$AA,COLUMN()+3,0)),"")</f>
        <v/>
      </c>
      <c r="H44" s="70" t="str">
        <f>IFERROR(IF(VLOOKUP($A44&amp;$A$4,Global!$C:$AA,COLUMN()+3,0)="","",VLOOKUP($A44&amp;$A$4,Global!$C:$AA,COLUMN()+3,0)),"")</f>
        <v/>
      </c>
      <c r="I44" s="70" t="str">
        <f>IFERROR(IF(VLOOKUP($A44&amp;$A$4,Global!$C:$AA,COLUMN()+3,0)="","",VLOOKUP($A44&amp;$A$4,Global!$C:$AA,COLUMN()+3,0)),"")</f>
        <v>Tidak ada korektif action/belum dapat ditampilkan program kerja dari hasil notulen RTM. Cth Hasil pemantauan pengukuran untuk pemasangan / penggantian lampu LED (RTM bulan November)</v>
      </c>
      <c r="J44" s="69" t="str">
        <f>IFERROR(IF(VLOOKUP($A44&amp;$A$4,Global!$C:$AA,COLUMN()+3,0)="","",VLOOKUP($A44&amp;$A$4,Global!$C:$AA,COLUMN()+3,0)),"")</f>
        <v>X</v>
      </c>
      <c r="K44" s="69" t="str">
        <f>IFERROR(IF(VLOOKUP($A44&amp;$A$4,Global!$C:$AA,COLUMN()+3,0)="","",VLOOKUP($A44&amp;$A$4,Global!$C:$AA,COLUMN()+3,0)),"")</f>
        <v>037/AI-SMK3/VIII/18</v>
      </c>
      <c r="L44" s="69" t="str">
        <f>IFERROR(IF(VLOOKUP($A44&amp;$A$4,Global!$C:$AA,COLUMN()+3,0)="","",VLOOKUP($A44&amp;$A$4,Global!$C:$AA,COLUMN()+3,0)),"")</f>
        <v/>
      </c>
      <c r="M44" s="68" t="str">
        <f>IFERROR(IF(VLOOKUP($A44&amp;$A$4,Global!$C:$AA,COLUMN()+3,0)="","",VLOOKUP($A44&amp;$A$4,Global!$C:$AA,COLUMN()+3,0)),"")</f>
        <v/>
      </c>
      <c r="N44" s="68" t="str">
        <f>IFERROR(IF(VLOOKUP($A44&amp;$A$4,Global!$C:$AA,COLUMN()+3,0)="","",VLOOKUP($A44&amp;$A$4,Global!$C:$AA,COLUMN()+3,0)),"")</f>
        <v/>
      </c>
      <c r="O44" s="68">
        <f>IFERROR(IF(VLOOKUP($A44&amp;$A$4,Global!$C:$AA,COLUMN()+3,0)="","",VLOOKUP($A44&amp;$A$4,Global!$C:$AA,COLUMN()+3,0)),"")</f>
        <v>43356</v>
      </c>
      <c r="P44" s="68" t="str">
        <f>IFERROR(IF(VLOOKUP($A44&amp;$A$4,Global!$C:$AA,COLUMN()+3,0)="","",VLOOKUP($A44&amp;$A$4,Global!$C:$AA,COLUMN()+3,0)),"")</f>
        <v/>
      </c>
      <c r="Q44" s="68" t="str">
        <f>IFERROR(IF(VLOOKUP($A44&amp;$A$4,Global!$C:$AA,COLUMN()+3,0)="","",VLOOKUP($A44&amp;$A$4,Global!$C:$AA,COLUMN()+3,0)),"")</f>
        <v/>
      </c>
      <c r="R44" s="68" t="str">
        <f>IFERROR(IF(VLOOKUP($A44&amp;$A$4,Global!$C:$AA,COLUMN()+3,0)="","",VLOOKUP($A44&amp;$A$4,Global!$C:$AA,COLUMN()+3,0)),"")</f>
        <v/>
      </c>
      <c r="S44" s="71" t="str">
        <f>IFERROR(IF(VLOOKUP($A44&amp;$A$4,Global!$C:$AA,COLUMN()+3,0)="","",VLOOKUP($A44&amp;$A$4,Global!$C:$AA,COLUMN()+3,0)),"")</f>
        <v/>
      </c>
      <c r="T44" s="71" t="str">
        <f>IFERROR(IF(VLOOKUP($A44&amp;$A$4,Global!$C:$AA,COLUMN()+3,0)="","",VLOOKUP($A44&amp;$A$4,Global!$C:$AA,COLUMN()+3,0)),"")</f>
        <v>a</v>
      </c>
      <c r="U44" s="69" t="str">
        <f>IFERROR(IF(VLOOKUP($A44&amp;$A$4,Global!$C:$AA,COLUMN()+3,0)="","",VLOOKUP($A44&amp;$A$4,Global!$C:$AA,COLUMN()+3,0)),"")</f>
        <v/>
      </c>
      <c r="V44" s="69" t="str">
        <f>IFERROR(IF(VLOOKUP($A44&amp;$A$4,Global!$C:$AA,COLUMN()+3,0)="","",VLOOKUP($A44&amp;$A$4,Global!$C:$AA,COLUMN()+3,0)),"")</f>
        <v>Open (Progress)</v>
      </c>
    </row>
    <row r="45" spans="1:22" s="72" customFormat="1" ht="85.5" x14ac:dyDescent="0.2">
      <c r="A45" s="67">
        <f>IFERROR(IF(A44="","",IF((A44+1)&lt;=VLOOKUP($A$3,List!$E$1:$G$8,3,0),A44+1,"")),"")</f>
        <v>38</v>
      </c>
      <c r="B45" s="69" t="str">
        <f>IFERROR(IF(VLOOKUP($A45&amp;$A$4,Global!$C:$AA,COLUMN()+3,0)="","",VLOOKUP($A45&amp;$A$4,Global!$C:$AA,COLUMN()+3,0)),"")</f>
        <v/>
      </c>
      <c r="C45" s="79" t="str">
        <f>IFERROR(IF(VLOOKUP($A45&amp;$A$4,Global!$C:$AA,COLUMN()+3,0)="","",VLOOKUP($A45&amp;$A$4,Global!$C:$AA,COLUMN()+3,0)),"")</f>
        <v>MR</v>
      </c>
      <c r="D45" s="68">
        <f>IFERROR(IF(VLOOKUP($A45&amp;$A$4,Global!$C:$AA,COLUMN()+3,0)="","",VLOOKUP($A45&amp;$A$4,Global!$C:$AA,COLUMN()+3,0)),"")</f>
        <v>43326</v>
      </c>
      <c r="E45" s="69" t="str">
        <f>IFERROR(IF(VLOOKUP($A45&amp;$A$4,Global!$C:$AA,COLUMN()+3,0)="","",VLOOKUP($A45&amp;$A$4,Global!$C:$AA,COLUMN()+3,0)),"")</f>
        <v>Minor</v>
      </c>
      <c r="F45" s="69" t="str">
        <f>IFERROR(IF(VLOOKUP($A45&amp;$A$4,Global!$C:$AA,COLUMN()+3,0)="","",VLOOKUP($A45&amp;$A$4,Global!$C:$AA,COLUMN()+3,0)),"")</f>
        <v>Angga HSE</v>
      </c>
      <c r="G45" s="69" t="str">
        <f>IFERROR(IF(VLOOKUP($A45&amp;$A$4,Global!$C:$AA,COLUMN()+3,0)="","",VLOOKUP($A45&amp;$A$4,Global!$C:$AA,COLUMN()+3,0)),"")</f>
        <v/>
      </c>
      <c r="H45" s="70" t="str">
        <f>IFERROR(IF(VLOOKUP($A45&amp;$A$4,Global!$C:$AA,COLUMN()+3,0)="","",VLOOKUP($A45&amp;$A$4,Global!$C:$AA,COLUMN()+3,0)),"")</f>
        <v/>
      </c>
      <c r="I45" s="70" t="str">
        <f>IFERROR(IF(VLOOKUP($A45&amp;$A$4,Global!$C:$AA,COLUMN()+3,0)="","",VLOOKUP($A45&amp;$A$4,Global!$C:$AA,COLUMN()+3,0)),"")</f>
        <v>Dapat ditampilkan RTM bulan November-Mei, namun ada beberapa agenda yang belum ditinjau pada kedua periode RTM tsb. Cth:Hasil MCU, kinerja penyedia external, kepuasan &amp; feedback dari customer &amp; pihak yang berkepentingan.</v>
      </c>
      <c r="J45" s="69" t="str">
        <f>IFERROR(IF(VLOOKUP($A45&amp;$A$4,Global!$C:$AA,COLUMN()+3,0)="","",VLOOKUP($A45&amp;$A$4,Global!$C:$AA,COLUMN()+3,0)),"")</f>
        <v>X</v>
      </c>
      <c r="K45" s="69" t="str">
        <f>IFERROR(IF(VLOOKUP($A45&amp;$A$4,Global!$C:$AA,COLUMN()+3,0)="","",VLOOKUP($A45&amp;$A$4,Global!$C:$AA,COLUMN()+3,0)),"")</f>
        <v>038/AI-SMK3/VIII/18</v>
      </c>
      <c r="L45" s="69" t="str">
        <f>IFERROR(IF(VLOOKUP($A45&amp;$A$4,Global!$C:$AA,COLUMN()+3,0)="","",VLOOKUP($A45&amp;$A$4,Global!$C:$AA,COLUMN()+3,0)),"")</f>
        <v/>
      </c>
      <c r="M45" s="68" t="str">
        <f>IFERROR(IF(VLOOKUP($A45&amp;$A$4,Global!$C:$AA,COLUMN()+3,0)="","",VLOOKUP($A45&amp;$A$4,Global!$C:$AA,COLUMN()+3,0)),"")</f>
        <v/>
      </c>
      <c r="N45" s="68" t="str">
        <f>IFERROR(IF(VLOOKUP($A45&amp;$A$4,Global!$C:$AA,COLUMN()+3,0)="","",VLOOKUP($A45&amp;$A$4,Global!$C:$AA,COLUMN()+3,0)),"")</f>
        <v/>
      </c>
      <c r="O45" s="68">
        <f>IFERROR(IF(VLOOKUP($A45&amp;$A$4,Global!$C:$AA,COLUMN()+3,0)="","",VLOOKUP($A45&amp;$A$4,Global!$C:$AA,COLUMN()+3,0)),"")</f>
        <v>43356</v>
      </c>
      <c r="P45" s="68" t="str">
        <f>IFERROR(IF(VLOOKUP($A45&amp;$A$4,Global!$C:$AA,COLUMN()+3,0)="","",VLOOKUP($A45&amp;$A$4,Global!$C:$AA,COLUMN()+3,0)),"")</f>
        <v/>
      </c>
      <c r="Q45" s="68" t="str">
        <f>IFERROR(IF(VLOOKUP($A45&amp;$A$4,Global!$C:$AA,COLUMN()+3,0)="","",VLOOKUP($A45&amp;$A$4,Global!$C:$AA,COLUMN()+3,0)),"")</f>
        <v/>
      </c>
      <c r="R45" s="68" t="str">
        <f>IFERROR(IF(VLOOKUP($A45&amp;$A$4,Global!$C:$AA,COLUMN()+3,0)="","",VLOOKUP($A45&amp;$A$4,Global!$C:$AA,COLUMN()+3,0)),"")</f>
        <v/>
      </c>
      <c r="S45" s="71" t="str">
        <f>IFERROR(IF(VLOOKUP($A45&amp;$A$4,Global!$C:$AA,COLUMN()+3,0)="","",VLOOKUP($A45&amp;$A$4,Global!$C:$AA,COLUMN()+3,0)),"")</f>
        <v/>
      </c>
      <c r="T45" s="71" t="str">
        <f>IFERROR(IF(VLOOKUP($A45&amp;$A$4,Global!$C:$AA,COLUMN()+3,0)="","",VLOOKUP($A45&amp;$A$4,Global!$C:$AA,COLUMN()+3,0)),"")</f>
        <v>a</v>
      </c>
      <c r="U45" s="69" t="str">
        <f>IFERROR(IF(VLOOKUP($A45&amp;$A$4,Global!$C:$AA,COLUMN()+3,0)="","",VLOOKUP($A45&amp;$A$4,Global!$C:$AA,COLUMN()+3,0)),"")</f>
        <v/>
      </c>
      <c r="V45" s="69" t="str">
        <f>IFERROR(IF(VLOOKUP($A45&amp;$A$4,Global!$C:$AA,COLUMN()+3,0)="","",VLOOKUP($A45&amp;$A$4,Global!$C:$AA,COLUMN()+3,0)),"")</f>
        <v>Open (Progress)</v>
      </c>
    </row>
    <row r="46" spans="1:22" s="72" customFormat="1" ht="42.75" x14ac:dyDescent="0.2">
      <c r="A46" s="67">
        <f>IFERROR(IF(A45="","",IF((A45+1)&lt;=VLOOKUP($A$3,List!$E$1:$G$8,3,0),A45+1,"")),"")</f>
        <v>39</v>
      </c>
      <c r="B46" s="69" t="str">
        <f>IFERROR(IF(VLOOKUP($A46&amp;$A$4,Global!$C:$AA,COLUMN()+3,0)="","",VLOOKUP($A46&amp;$A$4,Global!$C:$AA,COLUMN()+3,0)),"")</f>
        <v/>
      </c>
      <c r="C46" s="79" t="str">
        <f>IFERROR(IF(VLOOKUP($A46&amp;$A$4,Global!$C:$AA,COLUMN()+3,0)="","",VLOOKUP($A46&amp;$A$4,Global!$C:$AA,COLUMN()+3,0)),"")</f>
        <v>MR</v>
      </c>
      <c r="D46" s="68">
        <f>IFERROR(IF(VLOOKUP($A46&amp;$A$4,Global!$C:$AA,COLUMN()+3,0)="","",VLOOKUP($A46&amp;$A$4,Global!$C:$AA,COLUMN()+3,0)),"")</f>
        <v>43326</v>
      </c>
      <c r="E46" s="69" t="str">
        <f>IFERROR(IF(VLOOKUP($A46&amp;$A$4,Global!$C:$AA,COLUMN()+3,0)="","",VLOOKUP($A46&amp;$A$4,Global!$C:$AA,COLUMN()+3,0)),"")</f>
        <v>Minor</v>
      </c>
      <c r="F46" s="69" t="str">
        <f>IFERROR(IF(VLOOKUP($A46&amp;$A$4,Global!$C:$AA,COLUMN()+3,0)="","",VLOOKUP($A46&amp;$A$4,Global!$C:$AA,COLUMN()+3,0)),"")</f>
        <v>Angga HSE</v>
      </c>
      <c r="G46" s="69" t="str">
        <f>IFERROR(IF(VLOOKUP($A46&amp;$A$4,Global!$C:$AA,COLUMN()+3,0)="","",VLOOKUP($A46&amp;$A$4,Global!$C:$AA,COLUMN()+3,0)),"")</f>
        <v/>
      </c>
      <c r="H46" s="70" t="str">
        <f>IFERROR(IF(VLOOKUP($A46&amp;$A$4,Global!$C:$AA,COLUMN()+3,0)="","",VLOOKUP($A46&amp;$A$4,Global!$C:$AA,COLUMN()+3,0)),"")</f>
        <v/>
      </c>
      <c r="I46" s="70" t="str">
        <f>IFERROR(IF(VLOOKUP($A46&amp;$A$4,Global!$C:$AA,COLUMN()+3,0)="","",VLOOKUP($A46&amp;$A$4,Global!$C:$AA,COLUMN()+3,0)),"")</f>
        <v>Belum update usulan perubahan PS.12.09 rev.2 No. 02/HSE-ISO/2017 pada daftar registrasi/master list dokmen.</v>
      </c>
      <c r="J46" s="69" t="str">
        <f>IFERROR(IF(VLOOKUP($A46&amp;$A$4,Global!$C:$AA,COLUMN()+3,0)="","",VLOOKUP($A46&amp;$A$4,Global!$C:$AA,COLUMN()+3,0)),"")</f>
        <v>X</v>
      </c>
      <c r="K46" s="69" t="str">
        <f>IFERROR(IF(VLOOKUP($A46&amp;$A$4,Global!$C:$AA,COLUMN()+3,0)="","",VLOOKUP($A46&amp;$A$4,Global!$C:$AA,COLUMN()+3,0)),"")</f>
        <v>039/AI-SMK3/VIII/18</v>
      </c>
      <c r="L46" s="69" t="str">
        <f>IFERROR(IF(VLOOKUP($A46&amp;$A$4,Global!$C:$AA,COLUMN()+3,0)="","",VLOOKUP($A46&amp;$A$4,Global!$C:$AA,COLUMN()+3,0)),"")</f>
        <v>Terlewat di Update</v>
      </c>
      <c r="M46" s="68" t="str">
        <f>IFERROR(IF(VLOOKUP($A46&amp;$A$4,Global!$C:$AA,COLUMN()+3,0)="","",VLOOKUP($A46&amp;$A$4,Global!$C:$AA,COLUMN()+3,0)),"")</f>
        <v>Update perubahan PS.12.09 pada Daftar Registrasi Dokumen</v>
      </c>
      <c r="N46" s="68" t="str">
        <f>IFERROR(IF(VLOOKUP($A46&amp;$A$4,Global!$C:$AA,COLUMN()+3,0)="","",VLOOKUP($A46&amp;$A$4,Global!$C:$AA,COLUMN()+3,0)),"")</f>
        <v>Daftar registrasi langsung diupdate % diverifikasi saat distribusi dokumen (paraf)</v>
      </c>
      <c r="O46" s="68">
        <f>IFERROR(IF(VLOOKUP($A46&amp;$A$4,Global!$C:$AA,COLUMN()+3,0)="","",VLOOKUP($A46&amp;$A$4,Global!$C:$AA,COLUMN()+3,0)),"")</f>
        <v>43385</v>
      </c>
      <c r="P46" s="68" t="str">
        <f>IFERROR(IF(VLOOKUP($A46&amp;$A$4,Global!$C:$AA,COLUMN()+3,0)="","",VLOOKUP($A46&amp;$A$4,Global!$C:$AA,COLUMN()+3,0)),"")</f>
        <v/>
      </c>
      <c r="Q46" s="68" t="str">
        <f>IFERROR(IF(VLOOKUP($A46&amp;$A$4,Global!$C:$AA,COLUMN()+3,0)="","",VLOOKUP($A46&amp;$A$4,Global!$C:$AA,COLUMN()+3,0)),"")</f>
        <v/>
      </c>
      <c r="R46" s="68">
        <f>IFERROR(IF(VLOOKUP($A46&amp;$A$4,Global!$C:$AA,COLUMN()+3,0)="","",VLOOKUP($A46&amp;$A$4,Global!$C:$AA,COLUMN()+3,0)),"")</f>
        <v>43395</v>
      </c>
      <c r="S46" s="71" t="str">
        <f>IFERROR(IF(VLOOKUP($A46&amp;$A$4,Global!$C:$AA,COLUMN()+3,0)="","",VLOOKUP($A46&amp;$A$4,Global!$C:$AA,COLUMN()+3,0)),"")</f>
        <v>a</v>
      </c>
      <c r="T46" s="71" t="str">
        <f>IFERROR(IF(VLOOKUP($A46&amp;$A$4,Global!$C:$AA,COLUMN()+3,0)="","",VLOOKUP($A46&amp;$A$4,Global!$C:$AA,COLUMN()+3,0)),"")</f>
        <v/>
      </c>
      <c r="U46" s="69" t="str">
        <f>IFERROR(IF(VLOOKUP($A46&amp;$A$4,Global!$C:$AA,COLUMN()+3,0)="","",VLOOKUP($A46&amp;$A$4,Global!$C:$AA,COLUMN()+3,0)),"")</f>
        <v/>
      </c>
      <c r="V46" s="69" t="str">
        <f>IFERROR(IF(VLOOKUP($A46&amp;$A$4,Global!$C:$AA,COLUMN()+3,0)="","",VLOOKUP($A46&amp;$A$4,Global!$C:$AA,COLUMN()+3,0)),"")</f>
        <v>Close</v>
      </c>
    </row>
    <row r="47" spans="1:22" s="72" customFormat="1" ht="15.75" x14ac:dyDescent="0.2">
      <c r="A47" s="67" t="str">
        <f>IFERROR(IF(A46="","",IF((A46+1)&lt;=VLOOKUP($A$3,List!$E$1:$G$8,3,0),A46+1,"")),"")</f>
        <v/>
      </c>
      <c r="B47" s="69" t="str">
        <f>IFERROR(IF(VLOOKUP($A47&amp;$A$4,Global!$C:$AA,COLUMN()+3,0)="","",VLOOKUP($A47&amp;$A$4,Global!$C:$AA,COLUMN()+3,0)),"")</f>
        <v/>
      </c>
      <c r="C47" s="79" t="str">
        <f>IFERROR(IF(VLOOKUP($A47&amp;$A$4,Global!$C:$AA,COLUMN()+3,0)="","",VLOOKUP($A47&amp;$A$4,Global!$C:$AA,COLUMN()+3,0)),"")</f>
        <v/>
      </c>
      <c r="D47" s="68" t="str">
        <f>IFERROR(IF(VLOOKUP($A47&amp;$A$4,Global!$C:$AA,COLUMN()+3,0)="","",VLOOKUP($A47&amp;$A$4,Global!$C:$AA,COLUMN()+3,0)),"")</f>
        <v/>
      </c>
      <c r="E47" s="69" t="str">
        <f>IFERROR(IF(VLOOKUP($A47&amp;$A$4,Global!$C:$AA,COLUMN()+3,0)="","",VLOOKUP($A47&amp;$A$4,Global!$C:$AA,COLUMN()+3,0)),"")</f>
        <v/>
      </c>
      <c r="F47" s="69" t="str">
        <f>IFERROR(IF(VLOOKUP($A47&amp;$A$4,Global!$C:$AA,COLUMN()+3,0)="","",VLOOKUP($A47&amp;$A$4,Global!$C:$AA,COLUMN()+3,0)),"")</f>
        <v/>
      </c>
      <c r="G47" s="69" t="str">
        <f>IFERROR(IF(VLOOKUP($A47&amp;$A$4,Global!$C:$AA,COLUMN()+3,0)="","",VLOOKUP($A47&amp;$A$4,Global!$C:$AA,COLUMN()+3,0)),"")</f>
        <v/>
      </c>
      <c r="H47" s="70" t="str">
        <f>IFERROR(IF(VLOOKUP($A47&amp;$A$4,Global!$C:$AA,COLUMN()+3,0)="","",VLOOKUP($A47&amp;$A$4,Global!$C:$AA,COLUMN()+3,0)),"")</f>
        <v/>
      </c>
      <c r="I47" s="70" t="str">
        <f>IFERROR(IF(VLOOKUP($A47&amp;$A$4,Global!$C:$AA,COLUMN()+3,0)="","",VLOOKUP($A47&amp;$A$4,Global!$C:$AA,COLUMN()+3,0)),"")</f>
        <v/>
      </c>
      <c r="J47" s="69" t="str">
        <f>IFERROR(IF(VLOOKUP($A47&amp;$A$4,Global!$C:$AA,COLUMN()+3,0)="","",VLOOKUP($A47&amp;$A$4,Global!$C:$AA,COLUMN()+3,0)),"")</f>
        <v/>
      </c>
      <c r="K47" s="69" t="str">
        <f>IFERROR(IF(VLOOKUP($A47&amp;$A$4,Global!$C:$AA,COLUMN()+3,0)="","",VLOOKUP($A47&amp;$A$4,Global!$C:$AA,COLUMN()+3,0)),"")</f>
        <v/>
      </c>
      <c r="L47" s="69" t="str">
        <f>IFERROR(IF(VLOOKUP($A47&amp;$A$4,Global!$C:$AA,COLUMN()+3,0)="","",VLOOKUP($A47&amp;$A$4,Global!$C:$AA,COLUMN()+3,0)),"")</f>
        <v/>
      </c>
      <c r="M47" s="68" t="str">
        <f>IFERROR(IF(VLOOKUP($A47&amp;$A$4,Global!$C:$AA,COLUMN()+3,0)="","",VLOOKUP($A47&amp;$A$4,Global!$C:$AA,COLUMN()+3,0)),"")</f>
        <v/>
      </c>
      <c r="N47" s="68" t="str">
        <f>IFERROR(IF(VLOOKUP($A47&amp;$A$4,Global!$C:$AA,COLUMN()+3,0)="","",VLOOKUP($A47&amp;$A$4,Global!$C:$AA,COLUMN()+3,0)),"")</f>
        <v/>
      </c>
      <c r="O47" s="68" t="str">
        <f>IFERROR(IF(VLOOKUP($A47&amp;$A$4,Global!$C:$AA,COLUMN()+3,0)="","",VLOOKUP($A47&amp;$A$4,Global!$C:$AA,COLUMN()+3,0)),"")</f>
        <v/>
      </c>
      <c r="P47" s="68" t="str">
        <f>IFERROR(IF(VLOOKUP($A47&amp;$A$4,Global!$C:$AA,COLUMN()+3,0)="","",VLOOKUP($A47&amp;$A$4,Global!$C:$AA,COLUMN()+3,0)),"")</f>
        <v/>
      </c>
      <c r="Q47" s="68" t="str">
        <f>IFERROR(IF(VLOOKUP($A47&amp;$A$4,Global!$C:$AA,COLUMN()+3,0)="","",VLOOKUP($A47&amp;$A$4,Global!$C:$AA,COLUMN()+3,0)),"")</f>
        <v/>
      </c>
      <c r="R47" s="68" t="str">
        <f>IFERROR(IF(VLOOKUP($A47&amp;$A$4,Global!$C:$AA,COLUMN()+3,0)="","",VLOOKUP($A47&amp;$A$4,Global!$C:$AA,COLUMN()+3,0)),"")</f>
        <v/>
      </c>
      <c r="S47" s="71" t="str">
        <f>IFERROR(IF(VLOOKUP($A47&amp;$A$4,Global!$C:$AA,COLUMN()+3,0)="","",VLOOKUP($A47&amp;$A$4,Global!$C:$AA,COLUMN()+3,0)),"")</f>
        <v/>
      </c>
      <c r="T47" s="71" t="str">
        <f>IFERROR(IF(VLOOKUP($A47&amp;$A$4,Global!$C:$AA,COLUMN()+3,0)="","",VLOOKUP($A47&amp;$A$4,Global!$C:$AA,COLUMN()+3,0)),"")</f>
        <v/>
      </c>
      <c r="U47" s="69" t="str">
        <f>IFERROR(IF(VLOOKUP($A47&amp;$A$4,Global!$C:$AA,COLUMN()+3,0)="","",VLOOKUP($A47&amp;$A$4,Global!$C:$AA,COLUMN()+3,0)),"")</f>
        <v/>
      </c>
      <c r="V47" s="69" t="str">
        <f>IFERROR(IF(VLOOKUP($A47&amp;$A$4,Global!$C:$AA,COLUMN()+3,0)="","",VLOOKUP($A47&amp;$A$4,Global!$C:$AA,COLUMN()+3,0)),"")</f>
        <v/>
      </c>
    </row>
    <row r="48" spans="1:22" s="72" customFormat="1" ht="15.75" x14ac:dyDescent="0.2">
      <c r="A48" s="67" t="str">
        <f>IFERROR(IF(A47="","",IF((A47+1)&lt;=VLOOKUP($A$3,List!$E$1:$G$8,3,0),A47+1,"")),"")</f>
        <v/>
      </c>
      <c r="B48" s="69" t="str">
        <f>IFERROR(IF(VLOOKUP($A48&amp;$A$4,Global!$C:$AA,COLUMN()+3,0)="","",VLOOKUP($A48&amp;$A$4,Global!$C:$AA,COLUMN()+3,0)),"")</f>
        <v/>
      </c>
      <c r="C48" s="79" t="str">
        <f>IFERROR(IF(VLOOKUP($A48&amp;$A$4,Global!$C:$AA,COLUMN()+3,0)="","",VLOOKUP($A48&amp;$A$4,Global!$C:$AA,COLUMN()+3,0)),"")</f>
        <v/>
      </c>
      <c r="D48" s="68" t="str">
        <f>IFERROR(IF(VLOOKUP($A48&amp;$A$4,Global!$C:$AA,COLUMN()+3,0)="","",VLOOKUP($A48&amp;$A$4,Global!$C:$AA,COLUMN()+3,0)),"")</f>
        <v/>
      </c>
      <c r="E48" s="69" t="str">
        <f>IFERROR(IF(VLOOKUP($A48&amp;$A$4,Global!$C:$AA,COLUMN()+3,0)="","",VLOOKUP($A48&amp;$A$4,Global!$C:$AA,COLUMN()+3,0)),"")</f>
        <v/>
      </c>
      <c r="F48" s="69" t="str">
        <f>IFERROR(IF(VLOOKUP($A48&amp;$A$4,Global!$C:$AA,COLUMN()+3,0)="","",VLOOKUP($A48&amp;$A$4,Global!$C:$AA,COLUMN()+3,0)),"")</f>
        <v/>
      </c>
      <c r="G48" s="69" t="str">
        <f>IFERROR(IF(VLOOKUP($A48&amp;$A$4,Global!$C:$AA,COLUMN()+3,0)="","",VLOOKUP($A48&amp;$A$4,Global!$C:$AA,COLUMN()+3,0)),"")</f>
        <v/>
      </c>
      <c r="H48" s="70" t="str">
        <f>IFERROR(IF(VLOOKUP($A48&amp;$A$4,Global!$C:$AA,COLUMN()+3,0)="","",VLOOKUP($A48&amp;$A$4,Global!$C:$AA,COLUMN()+3,0)),"")</f>
        <v/>
      </c>
      <c r="I48" s="70" t="str">
        <f>IFERROR(IF(VLOOKUP($A48&amp;$A$4,Global!$C:$AA,COLUMN()+3,0)="","",VLOOKUP($A48&amp;$A$4,Global!$C:$AA,COLUMN()+3,0)),"")</f>
        <v/>
      </c>
      <c r="J48" s="69" t="str">
        <f>IFERROR(IF(VLOOKUP($A48&amp;$A$4,Global!$C:$AA,COLUMN()+3,0)="","",VLOOKUP($A48&amp;$A$4,Global!$C:$AA,COLUMN()+3,0)),"")</f>
        <v/>
      </c>
      <c r="K48" s="69" t="str">
        <f>IFERROR(IF(VLOOKUP($A48&amp;$A$4,Global!$C:$AA,COLUMN()+3,0)="","",VLOOKUP($A48&amp;$A$4,Global!$C:$AA,COLUMN()+3,0)),"")</f>
        <v/>
      </c>
      <c r="L48" s="69" t="str">
        <f>IFERROR(IF(VLOOKUP($A48&amp;$A$4,Global!$C:$AA,COLUMN()+3,0)="","",VLOOKUP($A48&amp;$A$4,Global!$C:$AA,COLUMN()+3,0)),"")</f>
        <v/>
      </c>
      <c r="M48" s="68" t="str">
        <f>IFERROR(IF(VLOOKUP($A48&amp;$A$4,Global!$C:$AA,COLUMN()+3,0)="","",VLOOKUP($A48&amp;$A$4,Global!$C:$AA,COLUMN()+3,0)),"")</f>
        <v/>
      </c>
      <c r="N48" s="68" t="str">
        <f>IFERROR(IF(VLOOKUP($A48&amp;$A$4,Global!$C:$AA,COLUMN()+3,0)="","",VLOOKUP($A48&amp;$A$4,Global!$C:$AA,COLUMN()+3,0)),"")</f>
        <v/>
      </c>
      <c r="O48" s="68" t="str">
        <f>IFERROR(IF(VLOOKUP($A48&amp;$A$4,Global!$C:$AA,COLUMN()+3,0)="","",VLOOKUP($A48&amp;$A$4,Global!$C:$AA,COLUMN()+3,0)),"")</f>
        <v/>
      </c>
      <c r="P48" s="68" t="str">
        <f>IFERROR(IF(VLOOKUP($A48&amp;$A$4,Global!$C:$AA,COLUMN()+3,0)="","",VLOOKUP($A48&amp;$A$4,Global!$C:$AA,COLUMN()+3,0)),"")</f>
        <v/>
      </c>
      <c r="Q48" s="68" t="str">
        <f>IFERROR(IF(VLOOKUP($A48&amp;$A$4,Global!$C:$AA,COLUMN()+3,0)="","",VLOOKUP($A48&amp;$A$4,Global!$C:$AA,COLUMN()+3,0)),"")</f>
        <v/>
      </c>
      <c r="R48" s="68" t="str">
        <f>IFERROR(IF(VLOOKUP($A48&amp;$A$4,Global!$C:$AA,COLUMN()+3,0)="","",VLOOKUP($A48&amp;$A$4,Global!$C:$AA,COLUMN()+3,0)),"")</f>
        <v/>
      </c>
      <c r="S48" s="71" t="str">
        <f>IFERROR(IF(VLOOKUP($A48&amp;$A$4,Global!$C:$AA,COLUMN()+3,0)="","",VLOOKUP($A48&amp;$A$4,Global!$C:$AA,COLUMN()+3,0)),"")</f>
        <v/>
      </c>
      <c r="T48" s="71" t="str">
        <f>IFERROR(IF(VLOOKUP($A48&amp;$A$4,Global!$C:$AA,COLUMN()+3,0)="","",VLOOKUP($A48&amp;$A$4,Global!$C:$AA,COLUMN()+3,0)),"")</f>
        <v/>
      </c>
      <c r="U48" s="69" t="str">
        <f>IFERROR(IF(VLOOKUP($A48&amp;$A$4,Global!$C:$AA,COLUMN()+3,0)="","",VLOOKUP($A48&amp;$A$4,Global!$C:$AA,COLUMN()+3,0)),"")</f>
        <v/>
      </c>
      <c r="V48" s="69" t="str">
        <f>IFERROR(IF(VLOOKUP($A48&amp;$A$4,Global!$C:$AA,COLUMN()+3,0)="","",VLOOKUP($A48&amp;$A$4,Global!$C:$AA,COLUMN()+3,0)),"")</f>
        <v/>
      </c>
    </row>
    <row r="49" spans="1:22" s="72" customFormat="1" ht="15.75" x14ac:dyDescent="0.2">
      <c r="A49" s="67" t="str">
        <f>IFERROR(IF(A48="","",IF((A48+1)&lt;=VLOOKUP($A$3,List!$E$1:$G$8,3,0),A48+1,"")),"")</f>
        <v/>
      </c>
      <c r="B49" s="69" t="str">
        <f>IFERROR(IF(VLOOKUP($A49&amp;$A$4,Global!$C:$AA,COLUMN()+3,0)="","",VLOOKUP($A49&amp;$A$4,Global!$C:$AA,COLUMN()+3,0)),"")</f>
        <v/>
      </c>
      <c r="C49" s="79" t="str">
        <f>IFERROR(IF(VLOOKUP($A49&amp;$A$4,Global!$C:$AA,COLUMN()+3,0)="","",VLOOKUP($A49&amp;$A$4,Global!$C:$AA,COLUMN()+3,0)),"")</f>
        <v/>
      </c>
      <c r="D49" s="68" t="str">
        <f>IFERROR(IF(VLOOKUP($A49&amp;$A$4,Global!$C:$AA,COLUMN()+3,0)="","",VLOOKUP($A49&amp;$A$4,Global!$C:$AA,COLUMN()+3,0)),"")</f>
        <v/>
      </c>
      <c r="E49" s="69" t="str">
        <f>IFERROR(IF(VLOOKUP($A49&amp;$A$4,Global!$C:$AA,COLUMN()+3,0)="","",VLOOKUP($A49&amp;$A$4,Global!$C:$AA,COLUMN()+3,0)),"")</f>
        <v/>
      </c>
      <c r="F49" s="69" t="str">
        <f>IFERROR(IF(VLOOKUP($A49&amp;$A$4,Global!$C:$AA,COLUMN()+3,0)="","",VLOOKUP($A49&amp;$A$4,Global!$C:$AA,COLUMN()+3,0)),"")</f>
        <v/>
      </c>
      <c r="G49" s="69" t="str">
        <f>IFERROR(IF(VLOOKUP($A49&amp;$A$4,Global!$C:$AA,COLUMN()+3,0)="","",VLOOKUP($A49&amp;$A$4,Global!$C:$AA,COLUMN()+3,0)),"")</f>
        <v/>
      </c>
      <c r="H49" s="70" t="str">
        <f>IFERROR(IF(VLOOKUP($A49&amp;$A$4,Global!$C:$AA,COLUMN()+3,0)="","",VLOOKUP($A49&amp;$A$4,Global!$C:$AA,COLUMN()+3,0)),"")</f>
        <v/>
      </c>
      <c r="I49" s="70" t="str">
        <f>IFERROR(IF(VLOOKUP($A49&amp;$A$4,Global!$C:$AA,COLUMN()+3,0)="","",VLOOKUP($A49&amp;$A$4,Global!$C:$AA,COLUMN()+3,0)),"")</f>
        <v/>
      </c>
      <c r="J49" s="69" t="str">
        <f>IFERROR(IF(VLOOKUP($A49&amp;$A$4,Global!$C:$AA,COLUMN()+3,0)="","",VLOOKUP($A49&amp;$A$4,Global!$C:$AA,COLUMN()+3,0)),"")</f>
        <v/>
      </c>
      <c r="K49" s="69" t="str">
        <f>IFERROR(IF(VLOOKUP($A49&amp;$A$4,Global!$C:$AA,COLUMN()+3,0)="","",VLOOKUP($A49&amp;$A$4,Global!$C:$AA,COLUMN()+3,0)),"")</f>
        <v/>
      </c>
      <c r="L49" s="69" t="str">
        <f>IFERROR(IF(VLOOKUP($A49&amp;$A$4,Global!$C:$AA,COLUMN()+3,0)="","",VLOOKUP($A49&amp;$A$4,Global!$C:$AA,COLUMN()+3,0)),"")</f>
        <v/>
      </c>
      <c r="M49" s="68" t="str">
        <f>IFERROR(IF(VLOOKUP($A49&amp;$A$4,Global!$C:$AA,COLUMN()+3,0)="","",VLOOKUP($A49&amp;$A$4,Global!$C:$AA,COLUMN()+3,0)),"")</f>
        <v/>
      </c>
      <c r="N49" s="68" t="str">
        <f>IFERROR(IF(VLOOKUP($A49&amp;$A$4,Global!$C:$AA,COLUMN()+3,0)="","",VLOOKUP($A49&amp;$A$4,Global!$C:$AA,COLUMN()+3,0)),"")</f>
        <v/>
      </c>
      <c r="O49" s="68" t="str">
        <f>IFERROR(IF(VLOOKUP($A49&amp;$A$4,Global!$C:$AA,COLUMN()+3,0)="","",VLOOKUP($A49&amp;$A$4,Global!$C:$AA,COLUMN()+3,0)),"")</f>
        <v/>
      </c>
      <c r="P49" s="68" t="str">
        <f>IFERROR(IF(VLOOKUP($A49&amp;$A$4,Global!$C:$AA,COLUMN()+3,0)="","",VLOOKUP($A49&amp;$A$4,Global!$C:$AA,COLUMN()+3,0)),"")</f>
        <v/>
      </c>
      <c r="Q49" s="68" t="str">
        <f>IFERROR(IF(VLOOKUP($A49&amp;$A$4,Global!$C:$AA,COLUMN()+3,0)="","",VLOOKUP($A49&amp;$A$4,Global!$C:$AA,COLUMN()+3,0)),"")</f>
        <v/>
      </c>
      <c r="R49" s="68" t="str">
        <f>IFERROR(IF(VLOOKUP($A49&amp;$A$4,Global!$C:$AA,COLUMN()+3,0)="","",VLOOKUP($A49&amp;$A$4,Global!$C:$AA,COLUMN()+3,0)),"")</f>
        <v/>
      </c>
      <c r="S49" s="71" t="str">
        <f>IFERROR(IF(VLOOKUP($A49&amp;$A$4,Global!$C:$AA,COLUMN()+3,0)="","",VLOOKUP($A49&amp;$A$4,Global!$C:$AA,COLUMN()+3,0)),"")</f>
        <v/>
      </c>
      <c r="T49" s="71" t="str">
        <f>IFERROR(IF(VLOOKUP($A49&amp;$A$4,Global!$C:$AA,COLUMN()+3,0)="","",VLOOKUP($A49&amp;$A$4,Global!$C:$AA,COLUMN()+3,0)),"")</f>
        <v/>
      </c>
      <c r="U49" s="69" t="str">
        <f>IFERROR(IF(VLOOKUP($A49&amp;$A$4,Global!$C:$AA,COLUMN()+3,0)="","",VLOOKUP($A49&amp;$A$4,Global!$C:$AA,COLUMN()+3,0)),"")</f>
        <v/>
      </c>
      <c r="V49" s="69" t="str">
        <f>IFERROR(IF(VLOOKUP($A49&amp;$A$4,Global!$C:$AA,COLUMN()+3,0)="","",VLOOKUP($A49&amp;$A$4,Global!$C:$AA,COLUMN()+3,0)),"")</f>
        <v/>
      </c>
    </row>
    <row r="50" spans="1:22" s="72" customFormat="1" ht="15.75" x14ac:dyDescent="0.2">
      <c r="A50" s="67" t="str">
        <f>IFERROR(IF(A49="","",IF((A49+1)&lt;=VLOOKUP($A$3,List!$E$1:$G$8,3,0),A49+1,"")),"")</f>
        <v/>
      </c>
      <c r="B50" s="69" t="str">
        <f>IFERROR(IF(VLOOKUP($A50&amp;$A$4,Global!$C:$AA,COLUMN()+3,0)="","",VLOOKUP($A50&amp;$A$4,Global!$C:$AA,COLUMN()+3,0)),"")</f>
        <v/>
      </c>
      <c r="C50" s="79" t="str">
        <f>IFERROR(IF(VLOOKUP($A50&amp;$A$4,Global!$C:$AA,COLUMN()+3,0)="","",VLOOKUP($A50&amp;$A$4,Global!$C:$AA,COLUMN()+3,0)),"")</f>
        <v/>
      </c>
      <c r="D50" s="68" t="str">
        <f>IFERROR(IF(VLOOKUP($A50&amp;$A$4,Global!$C:$AA,COLUMN()+3,0)="","",VLOOKUP($A50&amp;$A$4,Global!$C:$AA,COLUMN()+3,0)),"")</f>
        <v/>
      </c>
      <c r="E50" s="69" t="str">
        <f>IFERROR(IF(VLOOKUP($A50&amp;$A$4,Global!$C:$AA,COLUMN()+3,0)="","",VLOOKUP($A50&amp;$A$4,Global!$C:$AA,COLUMN()+3,0)),"")</f>
        <v/>
      </c>
      <c r="F50" s="69" t="str">
        <f>IFERROR(IF(VLOOKUP($A50&amp;$A$4,Global!$C:$AA,COLUMN()+3,0)="","",VLOOKUP($A50&amp;$A$4,Global!$C:$AA,COLUMN()+3,0)),"")</f>
        <v/>
      </c>
      <c r="G50" s="69" t="str">
        <f>IFERROR(IF(VLOOKUP($A50&amp;$A$4,Global!$C:$AA,COLUMN()+3,0)="","",VLOOKUP($A50&amp;$A$4,Global!$C:$AA,COLUMN()+3,0)),"")</f>
        <v/>
      </c>
      <c r="H50" s="70" t="str">
        <f>IFERROR(IF(VLOOKUP($A50&amp;$A$4,Global!$C:$AA,COLUMN()+3,0)="","",VLOOKUP($A50&amp;$A$4,Global!$C:$AA,COLUMN()+3,0)),"")</f>
        <v/>
      </c>
      <c r="I50" s="70" t="str">
        <f>IFERROR(IF(VLOOKUP($A50&amp;$A$4,Global!$C:$AA,COLUMN()+3,0)="","",VLOOKUP($A50&amp;$A$4,Global!$C:$AA,COLUMN()+3,0)),"")</f>
        <v/>
      </c>
      <c r="J50" s="69" t="str">
        <f>IFERROR(IF(VLOOKUP($A50&amp;$A$4,Global!$C:$AA,COLUMN()+3,0)="","",VLOOKUP($A50&amp;$A$4,Global!$C:$AA,COLUMN()+3,0)),"")</f>
        <v/>
      </c>
      <c r="K50" s="69" t="str">
        <f>IFERROR(IF(VLOOKUP($A50&amp;$A$4,Global!$C:$AA,COLUMN()+3,0)="","",VLOOKUP($A50&amp;$A$4,Global!$C:$AA,COLUMN()+3,0)),"")</f>
        <v/>
      </c>
      <c r="L50" s="69" t="str">
        <f>IFERROR(IF(VLOOKUP($A50&amp;$A$4,Global!$C:$AA,COLUMN()+3,0)="","",VLOOKUP($A50&amp;$A$4,Global!$C:$AA,COLUMN()+3,0)),"")</f>
        <v/>
      </c>
      <c r="M50" s="68" t="str">
        <f>IFERROR(IF(VLOOKUP($A50&amp;$A$4,Global!$C:$AA,COLUMN()+3,0)="","",VLOOKUP($A50&amp;$A$4,Global!$C:$AA,COLUMN()+3,0)),"")</f>
        <v/>
      </c>
      <c r="N50" s="68" t="str">
        <f>IFERROR(IF(VLOOKUP($A50&amp;$A$4,Global!$C:$AA,COLUMN()+3,0)="","",VLOOKUP($A50&amp;$A$4,Global!$C:$AA,COLUMN()+3,0)),"")</f>
        <v/>
      </c>
      <c r="O50" s="68" t="str">
        <f>IFERROR(IF(VLOOKUP($A50&amp;$A$4,Global!$C:$AA,COLUMN()+3,0)="","",VLOOKUP($A50&amp;$A$4,Global!$C:$AA,COLUMN()+3,0)),"")</f>
        <v/>
      </c>
      <c r="P50" s="68" t="str">
        <f>IFERROR(IF(VLOOKUP($A50&amp;$A$4,Global!$C:$AA,COLUMN()+3,0)="","",VLOOKUP($A50&amp;$A$4,Global!$C:$AA,COLUMN()+3,0)),"")</f>
        <v/>
      </c>
      <c r="Q50" s="68" t="str">
        <f>IFERROR(IF(VLOOKUP($A50&amp;$A$4,Global!$C:$AA,COLUMN()+3,0)="","",VLOOKUP($A50&amp;$A$4,Global!$C:$AA,COLUMN()+3,0)),"")</f>
        <v/>
      </c>
      <c r="R50" s="68" t="str">
        <f>IFERROR(IF(VLOOKUP($A50&amp;$A$4,Global!$C:$AA,COLUMN()+3,0)="","",VLOOKUP($A50&amp;$A$4,Global!$C:$AA,COLUMN()+3,0)),"")</f>
        <v/>
      </c>
      <c r="S50" s="71" t="str">
        <f>IFERROR(IF(VLOOKUP($A50&amp;$A$4,Global!$C:$AA,COLUMN()+3,0)="","",VLOOKUP($A50&amp;$A$4,Global!$C:$AA,COLUMN()+3,0)),"")</f>
        <v/>
      </c>
      <c r="T50" s="71" t="str">
        <f>IFERROR(IF(VLOOKUP($A50&amp;$A$4,Global!$C:$AA,COLUMN()+3,0)="","",VLOOKUP($A50&amp;$A$4,Global!$C:$AA,COLUMN()+3,0)),"")</f>
        <v/>
      </c>
      <c r="U50" s="69" t="str">
        <f>IFERROR(IF(VLOOKUP($A50&amp;$A$4,Global!$C:$AA,COLUMN()+3,0)="","",VLOOKUP($A50&amp;$A$4,Global!$C:$AA,COLUMN()+3,0)),"")</f>
        <v/>
      </c>
      <c r="V50" s="69" t="str">
        <f>IFERROR(IF(VLOOKUP($A50&amp;$A$4,Global!$C:$AA,COLUMN()+3,0)="","",VLOOKUP($A50&amp;$A$4,Global!$C:$AA,COLUMN()+3,0)),"")</f>
        <v/>
      </c>
    </row>
    <row r="51" spans="1:22" s="72" customFormat="1" ht="15.75" x14ac:dyDescent="0.2">
      <c r="A51" s="67" t="str">
        <f>IFERROR(IF(A50="","",IF((A50+1)&lt;=VLOOKUP($A$3,List!$E$1:$G$8,3,0),A50+1,"")),"")</f>
        <v/>
      </c>
      <c r="B51" s="69" t="str">
        <f>IFERROR(IF(VLOOKUP($A51&amp;$A$4,Global!$C:$AA,COLUMN()+3,0)="","",VLOOKUP($A51&amp;$A$4,Global!$C:$AA,COLUMN()+3,0)),"")</f>
        <v/>
      </c>
      <c r="C51" s="79" t="str">
        <f>IFERROR(IF(VLOOKUP($A51&amp;$A$4,Global!$C:$AA,COLUMN()+3,0)="","",VLOOKUP($A51&amp;$A$4,Global!$C:$AA,COLUMN()+3,0)),"")</f>
        <v/>
      </c>
      <c r="D51" s="68" t="str">
        <f>IFERROR(IF(VLOOKUP($A51&amp;$A$4,Global!$C:$AA,COLUMN()+3,0)="","",VLOOKUP($A51&amp;$A$4,Global!$C:$AA,COLUMN()+3,0)),"")</f>
        <v/>
      </c>
      <c r="E51" s="69" t="str">
        <f>IFERROR(IF(VLOOKUP($A51&amp;$A$4,Global!$C:$AA,COLUMN()+3,0)="","",VLOOKUP($A51&amp;$A$4,Global!$C:$AA,COLUMN()+3,0)),"")</f>
        <v/>
      </c>
      <c r="F51" s="69" t="str">
        <f>IFERROR(IF(VLOOKUP($A51&amp;$A$4,Global!$C:$AA,COLUMN()+3,0)="","",VLOOKUP($A51&amp;$A$4,Global!$C:$AA,COLUMN()+3,0)),"")</f>
        <v/>
      </c>
      <c r="G51" s="69" t="str">
        <f>IFERROR(IF(VLOOKUP($A51&amp;$A$4,Global!$C:$AA,COLUMN()+3,0)="","",VLOOKUP($A51&amp;$A$4,Global!$C:$AA,COLUMN()+3,0)),"")</f>
        <v/>
      </c>
      <c r="H51" s="70" t="str">
        <f>IFERROR(IF(VLOOKUP($A51&amp;$A$4,Global!$C:$AA,COLUMN()+3,0)="","",VLOOKUP($A51&amp;$A$4,Global!$C:$AA,COLUMN()+3,0)),"")</f>
        <v/>
      </c>
      <c r="I51" s="70" t="str">
        <f>IFERROR(IF(VLOOKUP($A51&amp;$A$4,Global!$C:$AA,COLUMN()+3,0)="","",VLOOKUP($A51&amp;$A$4,Global!$C:$AA,COLUMN()+3,0)),"")</f>
        <v/>
      </c>
      <c r="J51" s="69" t="str">
        <f>IFERROR(IF(VLOOKUP($A51&amp;$A$4,Global!$C:$AA,COLUMN()+3,0)="","",VLOOKUP($A51&amp;$A$4,Global!$C:$AA,COLUMN()+3,0)),"")</f>
        <v/>
      </c>
      <c r="K51" s="69" t="str">
        <f>IFERROR(IF(VLOOKUP($A51&amp;$A$4,Global!$C:$AA,COLUMN()+3,0)="","",VLOOKUP($A51&amp;$A$4,Global!$C:$AA,COLUMN()+3,0)),"")</f>
        <v/>
      </c>
      <c r="L51" s="69" t="str">
        <f>IFERROR(IF(VLOOKUP($A51&amp;$A$4,Global!$C:$AA,COLUMN()+3,0)="","",VLOOKUP($A51&amp;$A$4,Global!$C:$AA,COLUMN()+3,0)),"")</f>
        <v/>
      </c>
      <c r="M51" s="68" t="str">
        <f>IFERROR(IF(VLOOKUP($A51&amp;$A$4,Global!$C:$AA,COLUMN()+3,0)="","",VLOOKUP($A51&amp;$A$4,Global!$C:$AA,COLUMN()+3,0)),"")</f>
        <v/>
      </c>
      <c r="N51" s="68" t="str">
        <f>IFERROR(IF(VLOOKUP($A51&amp;$A$4,Global!$C:$AA,COLUMN()+3,0)="","",VLOOKUP($A51&amp;$A$4,Global!$C:$AA,COLUMN()+3,0)),"")</f>
        <v/>
      </c>
      <c r="O51" s="68" t="str">
        <f>IFERROR(IF(VLOOKUP($A51&amp;$A$4,Global!$C:$AA,COLUMN()+3,0)="","",VLOOKUP($A51&amp;$A$4,Global!$C:$AA,COLUMN()+3,0)),"")</f>
        <v/>
      </c>
      <c r="P51" s="68" t="str">
        <f>IFERROR(IF(VLOOKUP($A51&amp;$A$4,Global!$C:$AA,COLUMN()+3,0)="","",VLOOKUP($A51&amp;$A$4,Global!$C:$AA,COLUMN()+3,0)),"")</f>
        <v/>
      </c>
      <c r="Q51" s="68" t="str">
        <f>IFERROR(IF(VLOOKUP($A51&amp;$A$4,Global!$C:$AA,COLUMN()+3,0)="","",VLOOKUP($A51&amp;$A$4,Global!$C:$AA,COLUMN()+3,0)),"")</f>
        <v/>
      </c>
      <c r="R51" s="68" t="str">
        <f>IFERROR(IF(VLOOKUP($A51&amp;$A$4,Global!$C:$AA,COLUMN()+3,0)="","",VLOOKUP($A51&amp;$A$4,Global!$C:$AA,COLUMN()+3,0)),"")</f>
        <v/>
      </c>
      <c r="S51" s="71" t="str">
        <f>IFERROR(IF(VLOOKUP($A51&amp;$A$4,Global!$C:$AA,COLUMN()+3,0)="","",VLOOKUP($A51&amp;$A$4,Global!$C:$AA,COLUMN()+3,0)),"")</f>
        <v/>
      </c>
      <c r="T51" s="71" t="str">
        <f>IFERROR(IF(VLOOKUP($A51&amp;$A$4,Global!$C:$AA,COLUMN()+3,0)="","",VLOOKUP($A51&amp;$A$4,Global!$C:$AA,COLUMN()+3,0)),"")</f>
        <v/>
      </c>
      <c r="U51" s="69" t="str">
        <f>IFERROR(IF(VLOOKUP($A51&amp;$A$4,Global!$C:$AA,COLUMN()+3,0)="","",VLOOKUP($A51&amp;$A$4,Global!$C:$AA,COLUMN()+3,0)),"")</f>
        <v/>
      </c>
      <c r="V51" s="69" t="str">
        <f>IFERROR(IF(VLOOKUP($A51&amp;$A$4,Global!$C:$AA,COLUMN()+3,0)="","",VLOOKUP($A51&amp;$A$4,Global!$C:$AA,COLUMN()+3,0)),"")</f>
        <v/>
      </c>
    </row>
    <row r="52" spans="1:22" s="72" customFormat="1" ht="15.75" x14ac:dyDescent="0.2">
      <c r="A52" s="67" t="str">
        <f>IFERROR(IF(A51="","",IF((A51+1)&lt;=VLOOKUP($A$3,List!$E$1:$G$8,3,0),A51+1,"")),"")</f>
        <v/>
      </c>
      <c r="B52" s="69" t="str">
        <f>IFERROR(IF(VLOOKUP($A52&amp;$A$4,Global!$C:$AA,COLUMN()+3,0)="","",VLOOKUP($A52&amp;$A$4,Global!$C:$AA,COLUMN()+3,0)),"")</f>
        <v/>
      </c>
      <c r="C52" s="79" t="str">
        <f>IFERROR(IF(VLOOKUP($A52&amp;$A$4,Global!$C:$AA,COLUMN()+3,0)="","",VLOOKUP($A52&amp;$A$4,Global!$C:$AA,COLUMN()+3,0)),"")</f>
        <v/>
      </c>
      <c r="D52" s="68" t="str">
        <f>IFERROR(IF(VLOOKUP($A52&amp;$A$4,Global!$C:$AA,COLUMN()+3,0)="","",VLOOKUP($A52&amp;$A$4,Global!$C:$AA,COLUMN()+3,0)),"")</f>
        <v/>
      </c>
      <c r="E52" s="69" t="str">
        <f>IFERROR(IF(VLOOKUP($A52&amp;$A$4,Global!$C:$AA,COLUMN()+3,0)="","",VLOOKUP($A52&amp;$A$4,Global!$C:$AA,COLUMN()+3,0)),"")</f>
        <v/>
      </c>
      <c r="F52" s="69" t="str">
        <f>IFERROR(IF(VLOOKUP($A52&amp;$A$4,Global!$C:$AA,COLUMN()+3,0)="","",VLOOKUP($A52&amp;$A$4,Global!$C:$AA,COLUMN()+3,0)),"")</f>
        <v/>
      </c>
      <c r="G52" s="69" t="str">
        <f>IFERROR(IF(VLOOKUP($A52&amp;$A$4,Global!$C:$AA,COLUMN()+3,0)="","",VLOOKUP($A52&amp;$A$4,Global!$C:$AA,COLUMN()+3,0)),"")</f>
        <v/>
      </c>
      <c r="H52" s="70" t="str">
        <f>IFERROR(IF(VLOOKUP($A52&amp;$A$4,Global!$C:$AA,COLUMN()+3,0)="","",VLOOKUP($A52&amp;$A$4,Global!$C:$AA,COLUMN()+3,0)),"")</f>
        <v/>
      </c>
      <c r="I52" s="70" t="str">
        <f>IFERROR(IF(VLOOKUP($A52&amp;$A$4,Global!$C:$AA,COLUMN()+3,0)="","",VLOOKUP($A52&amp;$A$4,Global!$C:$AA,COLUMN()+3,0)),"")</f>
        <v/>
      </c>
      <c r="J52" s="69" t="str">
        <f>IFERROR(IF(VLOOKUP($A52&amp;$A$4,Global!$C:$AA,COLUMN()+3,0)="","",VLOOKUP($A52&amp;$A$4,Global!$C:$AA,COLUMN()+3,0)),"")</f>
        <v/>
      </c>
      <c r="K52" s="69" t="str">
        <f>IFERROR(IF(VLOOKUP($A52&amp;$A$4,Global!$C:$AA,COLUMN()+3,0)="","",VLOOKUP($A52&amp;$A$4,Global!$C:$AA,COLUMN()+3,0)),"")</f>
        <v/>
      </c>
      <c r="L52" s="69" t="str">
        <f>IFERROR(IF(VLOOKUP($A52&amp;$A$4,Global!$C:$AA,COLUMN()+3,0)="","",VLOOKUP($A52&amp;$A$4,Global!$C:$AA,COLUMN()+3,0)),"")</f>
        <v/>
      </c>
      <c r="M52" s="68" t="str">
        <f>IFERROR(IF(VLOOKUP($A52&amp;$A$4,Global!$C:$AA,COLUMN()+3,0)="","",VLOOKUP($A52&amp;$A$4,Global!$C:$AA,COLUMN()+3,0)),"")</f>
        <v/>
      </c>
      <c r="N52" s="68" t="str">
        <f>IFERROR(IF(VLOOKUP($A52&amp;$A$4,Global!$C:$AA,COLUMN()+3,0)="","",VLOOKUP($A52&amp;$A$4,Global!$C:$AA,COLUMN()+3,0)),"")</f>
        <v/>
      </c>
      <c r="O52" s="68" t="str">
        <f>IFERROR(IF(VLOOKUP($A52&amp;$A$4,Global!$C:$AA,COLUMN()+3,0)="","",VLOOKUP($A52&amp;$A$4,Global!$C:$AA,COLUMN()+3,0)),"")</f>
        <v/>
      </c>
      <c r="P52" s="68" t="str">
        <f>IFERROR(IF(VLOOKUP($A52&amp;$A$4,Global!$C:$AA,COLUMN()+3,0)="","",VLOOKUP($A52&amp;$A$4,Global!$C:$AA,COLUMN()+3,0)),"")</f>
        <v/>
      </c>
      <c r="Q52" s="68" t="str">
        <f>IFERROR(IF(VLOOKUP($A52&amp;$A$4,Global!$C:$AA,COLUMN()+3,0)="","",VLOOKUP($A52&amp;$A$4,Global!$C:$AA,COLUMN()+3,0)),"")</f>
        <v/>
      </c>
      <c r="R52" s="68" t="str">
        <f>IFERROR(IF(VLOOKUP($A52&amp;$A$4,Global!$C:$AA,COLUMN()+3,0)="","",VLOOKUP($A52&amp;$A$4,Global!$C:$AA,COLUMN()+3,0)),"")</f>
        <v/>
      </c>
      <c r="S52" s="71" t="str">
        <f>IFERROR(IF(VLOOKUP($A52&amp;$A$4,Global!$C:$AA,COLUMN()+3,0)="","",VLOOKUP($A52&amp;$A$4,Global!$C:$AA,COLUMN()+3,0)),"")</f>
        <v/>
      </c>
      <c r="T52" s="71" t="str">
        <f>IFERROR(IF(VLOOKUP($A52&amp;$A$4,Global!$C:$AA,COLUMN()+3,0)="","",VLOOKUP($A52&amp;$A$4,Global!$C:$AA,COLUMN()+3,0)),"")</f>
        <v/>
      </c>
      <c r="U52" s="69" t="str">
        <f>IFERROR(IF(VLOOKUP($A52&amp;$A$4,Global!$C:$AA,COLUMN()+3,0)="","",VLOOKUP($A52&amp;$A$4,Global!$C:$AA,COLUMN()+3,0)),"")</f>
        <v/>
      </c>
      <c r="V52" s="69" t="str">
        <f>IFERROR(IF(VLOOKUP($A52&amp;$A$4,Global!$C:$AA,COLUMN()+3,0)="","",VLOOKUP($A52&amp;$A$4,Global!$C:$AA,COLUMN()+3,0)),"")</f>
        <v/>
      </c>
    </row>
    <row r="53" spans="1:22" s="72" customFormat="1" ht="15.75" x14ac:dyDescent="0.2">
      <c r="A53" s="67" t="str">
        <f>IFERROR(IF(A52="","",IF((A52+1)&lt;=VLOOKUP($A$3,List!$E$1:$G$8,3,0),A52+1,"")),"")</f>
        <v/>
      </c>
      <c r="B53" s="69" t="str">
        <f>IFERROR(IF(VLOOKUP($A53&amp;$A$4,Global!$C:$AA,COLUMN()+3,0)="","",VLOOKUP($A53&amp;$A$4,Global!$C:$AA,COLUMN()+3,0)),"")</f>
        <v/>
      </c>
      <c r="C53" s="79" t="str">
        <f>IFERROR(IF(VLOOKUP($A53&amp;$A$4,Global!$C:$AA,COLUMN()+3,0)="","",VLOOKUP($A53&amp;$A$4,Global!$C:$AA,COLUMN()+3,0)),"")</f>
        <v/>
      </c>
      <c r="D53" s="68" t="str">
        <f>IFERROR(IF(VLOOKUP($A53&amp;$A$4,Global!$C:$AA,COLUMN()+3,0)="","",VLOOKUP($A53&amp;$A$4,Global!$C:$AA,COLUMN()+3,0)),"")</f>
        <v/>
      </c>
      <c r="E53" s="69" t="str">
        <f>IFERROR(IF(VLOOKUP($A53&amp;$A$4,Global!$C:$AA,COLUMN()+3,0)="","",VLOOKUP($A53&amp;$A$4,Global!$C:$AA,COLUMN()+3,0)),"")</f>
        <v/>
      </c>
      <c r="F53" s="69" t="str">
        <f>IFERROR(IF(VLOOKUP($A53&amp;$A$4,Global!$C:$AA,COLUMN()+3,0)="","",VLOOKUP($A53&amp;$A$4,Global!$C:$AA,COLUMN()+3,0)),"")</f>
        <v/>
      </c>
      <c r="G53" s="69" t="str">
        <f>IFERROR(IF(VLOOKUP($A53&amp;$A$4,Global!$C:$AA,COLUMN()+3,0)="","",VLOOKUP($A53&amp;$A$4,Global!$C:$AA,COLUMN()+3,0)),"")</f>
        <v/>
      </c>
      <c r="H53" s="70" t="str">
        <f>IFERROR(IF(VLOOKUP($A53&amp;$A$4,Global!$C:$AA,COLUMN()+3,0)="","",VLOOKUP($A53&amp;$A$4,Global!$C:$AA,COLUMN()+3,0)),"")</f>
        <v/>
      </c>
      <c r="I53" s="70" t="str">
        <f>IFERROR(IF(VLOOKUP($A53&amp;$A$4,Global!$C:$AA,COLUMN()+3,0)="","",VLOOKUP($A53&amp;$A$4,Global!$C:$AA,COLUMN()+3,0)),"")</f>
        <v/>
      </c>
      <c r="J53" s="69" t="str">
        <f>IFERROR(IF(VLOOKUP($A53&amp;$A$4,Global!$C:$AA,COLUMN()+3,0)="","",VLOOKUP($A53&amp;$A$4,Global!$C:$AA,COLUMN()+3,0)),"")</f>
        <v/>
      </c>
      <c r="K53" s="69" t="str">
        <f>IFERROR(IF(VLOOKUP($A53&amp;$A$4,Global!$C:$AA,COLUMN()+3,0)="","",VLOOKUP($A53&amp;$A$4,Global!$C:$AA,COLUMN()+3,0)),"")</f>
        <v/>
      </c>
      <c r="L53" s="69" t="str">
        <f>IFERROR(IF(VLOOKUP($A53&amp;$A$4,Global!$C:$AA,COLUMN()+3,0)="","",VLOOKUP($A53&amp;$A$4,Global!$C:$AA,COLUMN()+3,0)),"")</f>
        <v/>
      </c>
      <c r="M53" s="68" t="str">
        <f>IFERROR(IF(VLOOKUP($A53&amp;$A$4,Global!$C:$AA,COLUMN()+3,0)="","",VLOOKUP($A53&amp;$A$4,Global!$C:$AA,COLUMN()+3,0)),"")</f>
        <v/>
      </c>
      <c r="N53" s="68" t="str">
        <f>IFERROR(IF(VLOOKUP($A53&amp;$A$4,Global!$C:$AA,COLUMN()+3,0)="","",VLOOKUP($A53&amp;$A$4,Global!$C:$AA,COLUMN()+3,0)),"")</f>
        <v/>
      </c>
      <c r="O53" s="68" t="str">
        <f>IFERROR(IF(VLOOKUP($A53&amp;$A$4,Global!$C:$AA,COLUMN()+3,0)="","",VLOOKUP($A53&amp;$A$4,Global!$C:$AA,COLUMN()+3,0)),"")</f>
        <v/>
      </c>
      <c r="P53" s="68" t="str">
        <f>IFERROR(IF(VLOOKUP($A53&amp;$A$4,Global!$C:$AA,COLUMN()+3,0)="","",VLOOKUP($A53&amp;$A$4,Global!$C:$AA,COLUMN()+3,0)),"")</f>
        <v/>
      </c>
      <c r="Q53" s="68" t="str">
        <f>IFERROR(IF(VLOOKUP($A53&amp;$A$4,Global!$C:$AA,COLUMN()+3,0)="","",VLOOKUP($A53&amp;$A$4,Global!$C:$AA,COLUMN()+3,0)),"")</f>
        <v/>
      </c>
      <c r="R53" s="68" t="str">
        <f>IFERROR(IF(VLOOKUP($A53&amp;$A$4,Global!$C:$AA,COLUMN()+3,0)="","",VLOOKUP($A53&amp;$A$4,Global!$C:$AA,COLUMN()+3,0)),"")</f>
        <v/>
      </c>
      <c r="S53" s="71" t="str">
        <f>IFERROR(IF(VLOOKUP($A53&amp;$A$4,Global!$C:$AA,COLUMN()+3,0)="","",VLOOKUP($A53&amp;$A$4,Global!$C:$AA,COLUMN()+3,0)),"")</f>
        <v/>
      </c>
      <c r="T53" s="71" t="str">
        <f>IFERROR(IF(VLOOKUP($A53&amp;$A$4,Global!$C:$AA,COLUMN()+3,0)="","",VLOOKUP($A53&amp;$A$4,Global!$C:$AA,COLUMN()+3,0)),"")</f>
        <v/>
      </c>
      <c r="U53" s="69" t="str">
        <f>IFERROR(IF(VLOOKUP($A53&amp;$A$4,Global!$C:$AA,COLUMN()+3,0)="","",VLOOKUP($A53&amp;$A$4,Global!$C:$AA,COLUMN()+3,0)),"")</f>
        <v/>
      </c>
      <c r="V53" s="69" t="str">
        <f>IFERROR(IF(VLOOKUP($A53&amp;$A$4,Global!$C:$AA,COLUMN()+3,0)="","",VLOOKUP($A53&amp;$A$4,Global!$C:$AA,COLUMN()+3,0)),"")</f>
        <v/>
      </c>
    </row>
    <row r="54" spans="1:22" s="72" customFormat="1" ht="15.75" x14ac:dyDescent="0.2">
      <c r="A54" s="67" t="str">
        <f>IFERROR(IF(A53="","",IF((A53+1)&lt;=VLOOKUP($A$3,List!$E$1:$G$8,3,0),A53+1,"")),"")</f>
        <v/>
      </c>
      <c r="B54" s="69" t="str">
        <f>IFERROR(IF(VLOOKUP($A54&amp;$A$4,Global!$C:$AA,COLUMN()+3,0)="","",VLOOKUP($A54&amp;$A$4,Global!$C:$AA,COLUMN()+3,0)),"")</f>
        <v/>
      </c>
      <c r="C54" s="79" t="str">
        <f>IFERROR(IF(VLOOKUP($A54&amp;$A$4,Global!$C:$AA,COLUMN()+3,0)="","",VLOOKUP($A54&amp;$A$4,Global!$C:$AA,COLUMN()+3,0)),"")</f>
        <v/>
      </c>
      <c r="D54" s="68" t="str">
        <f>IFERROR(IF(VLOOKUP($A54&amp;$A$4,Global!$C:$AA,COLUMN()+3,0)="","",VLOOKUP($A54&amp;$A$4,Global!$C:$AA,COLUMN()+3,0)),"")</f>
        <v/>
      </c>
      <c r="E54" s="69" t="str">
        <f>IFERROR(IF(VLOOKUP($A54&amp;$A$4,Global!$C:$AA,COLUMN()+3,0)="","",VLOOKUP($A54&amp;$A$4,Global!$C:$AA,COLUMN()+3,0)),"")</f>
        <v/>
      </c>
      <c r="F54" s="69" t="str">
        <f>IFERROR(IF(VLOOKUP($A54&amp;$A$4,Global!$C:$AA,COLUMN()+3,0)="","",VLOOKUP($A54&amp;$A$4,Global!$C:$AA,COLUMN()+3,0)),"")</f>
        <v/>
      </c>
      <c r="G54" s="69" t="str">
        <f>IFERROR(IF(VLOOKUP($A54&amp;$A$4,Global!$C:$AA,COLUMN()+3,0)="","",VLOOKUP($A54&amp;$A$4,Global!$C:$AA,COLUMN()+3,0)),"")</f>
        <v/>
      </c>
      <c r="H54" s="70" t="str">
        <f>IFERROR(IF(VLOOKUP($A54&amp;$A$4,Global!$C:$AA,COLUMN()+3,0)="","",VLOOKUP($A54&amp;$A$4,Global!$C:$AA,COLUMN()+3,0)),"")</f>
        <v/>
      </c>
      <c r="I54" s="70" t="str">
        <f>IFERROR(IF(VLOOKUP($A54&amp;$A$4,Global!$C:$AA,COLUMN()+3,0)="","",VLOOKUP($A54&amp;$A$4,Global!$C:$AA,COLUMN()+3,0)),"")</f>
        <v/>
      </c>
      <c r="J54" s="69" t="str">
        <f>IFERROR(IF(VLOOKUP($A54&amp;$A$4,Global!$C:$AA,COLUMN()+3,0)="","",VLOOKUP($A54&amp;$A$4,Global!$C:$AA,COLUMN()+3,0)),"")</f>
        <v/>
      </c>
      <c r="K54" s="69" t="str">
        <f>IFERROR(IF(VLOOKUP($A54&amp;$A$4,Global!$C:$AA,COLUMN()+3,0)="","",VLOOKUP($A54&amp;$A$4,Global!$C:$AA,COLUMN()+3,0)),"")</f>
        <v/>
      </c>
      <c r="L54" s="69" t="str">
        <f>IFERROR(IF(VLOOKUP($A54&amp;$A$4,Global!$C:$AA,COLUMN()+3,0)="","",VLOOKUP($A54&amp;$A$4,Global!$C:$AA,COLUMN()+3,0)),"")</f>
        <v/>
      </c>
      <c r="M54" s="68" t="str">
        <f>IFERROR(IF(VLOOKUP($A54&amp;$A$4,Global!$C:$AA,COLUMN()+3,0)="","",VLOOKUP($A54&amp;$A$4,Global!$C:$AA,COLUMN()+3,0)),"")</f>
        <v/>
      </c>
      <c r="N54" s="68" t="str">
        <f>IFERROR(IF(VLOOKUP($A54&amp;$A$4,Global!$C:$AA,COLUMN()+3,0)="","",VLOOKUP($A54&amp;$A$4,Global!$C:$AA,COLUMN()+3,0)),"")</f>
        <v/>
      </c>
      <c r="O54" s="68" t="str">
        <f>IFERROR(IF(VLOOKUP($A54&amp;$A$4,Global!$C:$AA,COLUMN()+3,0)="","",VLOOKUP($A54&amp;$A$4,Global!$C:$AA,COLUMN()+3,0)),"")</f>
        <v/>
      </c>
      <c r="P54" s="68" t="str">
        <f>IFERROR(IF(VLOOKUP($A54&amp;$A$4,Global!$C:$AA,COLUMN()+3,0)="","",VLOOKUP($A54&amp;$A$4,Global!$C:$AA,COLUMN()+3,0)),"")</f>
        <v/>
      </c>
      <c r="Q54" s="68" t="str">
        <f>IFERROR(IF(VLOOKUP($A54&amp;$A$4,Global!$C:$AA,COLUMN()+3,0)="","",VLOOKUP($A54&amp;$A$4,Global!$C:$AA,COLUMN()+3,0)),"")</f>
        <v/>
      </c>
      <c r="R54" s="68" t="str">
        <f>IFERROR(IF(VLOOKUP($A54&amp;$A$4,Global!$C:$AA,COLUMN()+3,0)="","",VLOOKUP($A54&amp;$A$4,Global!$C:$AA,COLUMN()+3,0)),"")</f>
        <v/>
      </c>
      <c r="S54" s="71" t="str">
        <f>IFERROR(IF(VLOOKUP($A54&amp;$A$4,Global!$C:$AA,COLUMN()+3,0)="","",VLOOKUP($A54&amp;$A$4,Global!$C:$AA,COLUMN()+3,0)),"")</f>
        <v/>
      </c>
      <c r="T54" s="71" t="str">
        <f>IFERROR(IF(VLOOKUP($A54&amp;$A$4,Global!$C:$AA,COLUMN()+3,0)="","",VLOOKUP($A54&amp;$A$4,Global!$C:$AA,COLUMN()+3,0)),"")</f>
        <v/>
      </c>
      <c r="U54" s="69" t="str">
        <f>IFERROR(IF(VLOOKUP($A54&amp;$A$4,Global!$C:$AA,COLUMN()+3,0)="","",VLOOKUP($A54&amp;$A$4,Global!$C:$AA,COLUMN()+3,0)),"")</f>
        <v/>
      </c>
      <c r="V54" s="69" t="str">
        <f>IFERROR(IF(VLOOKUP($A54&amp;$A$4,Global!$C:$AA,COLUMN()+3,0)="","",VLOOKUP($A54&amp;$A$4,Global!$C:$AA,COLUMN()+3,0)),"")</f>
        <v/>
      </c>
    </row>
    <row r="55" spans="1:22" s="72" customFormat="1" ht="15.75" x14ac:dyDescent="0.2">
      <c r="A55" s="67" t="str">
        <f>IFERROR(IF(A54="","",IF((A54+1)&lt;=VLOOKUP($A$3,List!$E$1:$G$8,3,0),A54+1,"")),"")</f>
        <v/>
      </c>
      <c r="B55" s="69" t="str">
        <f>IFERROR(IF(VLOOKUP($A55&amp;$A$4,Global!$C:$AA,COLUMN()+3,0)="","",VLOOKUP($A55&amp;$A$4,Global!$C:$AA,COLUMN()+3,0)),"")</f>
        <v/>
      </c>
      <c r="C55" s="79" t="str">
        <f>IFERROR(IF(VLOOKUP($A55&amp;$A$4,Global!$C:$AA,COLUMN()+3,0)="","",VLOOKUP($A55&amp;$A$4,Global!$C:$AA,COLUMN()+3,0)),"")</f>
        <v/>
      </c>
      <c r="D55" s="68" t="str">
        <f>IFERROR(IF(VLOOKUP($A55&amp;$A$4,Global!$C:$AA,COLUMN()+3,0)="","",VLOOKUP($A55&amp;$A$4,Global!$C:$AA,COLUMN()+3,0)),"")</f>
        <v/>
      </c>
      <c r="E55" s="69" t="str">
        <f>IFERROR(IF(VLOOKUP($A55&amp;$A$4,Global!$C:$AA,COLUMN()+3,0)="","",VLOOKUP($A55&amp;$A$4,Global!$C:$AA,COLUMN()+3,0)),"")</f>
        <v/>
      </c>
      <c r="F55" s="69" t="str">
        <f>IFERROR(IF(VLOOKUP($A55&amp;$A$4,Global!$C:$AA,COLUMN()+3,0)="","",VLOOKUP($A55&amp;$A$4,Global!$C:$AA,COLUMN()+3,0)),"")</f>
        <v/>
      </c>
      <c r="G55" s="69" t="str">
        <f>IFERROR(IF(VLOOKUP($A55&amp;$A$4,Global!$C:$AA,COLUMN()+3,0)="","",VLOOKUP($A55&amp;$A$4,Global!$C:$AA,COLUMN()+3,0)),"")</f>
        <v/>
      </c>
      <c r="H55" s="70" t="str">
        <f>IFERROR(IF(VLOOKUP($A55&amp;$A$4,Global!$C:$AA,COLUMN()+3,0)="","",VLOOKUP($A55&amp;$A$4,Global!$C:$AA,COLUMN()+3,0)),"")</f>
        <v/>
      </c>
      <c r="I55" s="70" t="str">
        <f>IFERROR(IF(VLOOKUP($A55&amp;$A$4,Global!$C:$AA,COLUMN()+3,0)="","",VLOOKUP($A55&amp;$A$4,Global!$C:$AA,COLUMN()+3,0)),"")</f>
        <v/>
      </c>
      <c r="J55" s="69" t="str">
        <f>IFERROR(IF(VLOOKUP($A55&amp;$A$4,Global!$C:$AA,COLUMN()+3,0)="","",VLOOKUP($A55&amp;$A$4,Global!$C:$AA,COLUMN()+3,0)),"")</f>
        <v/>
      </c>
      <c r="K55" s="69" t="str">
        <f>IFERROR(IF(VLOOKUP($A55&amp;$A$4,Global!$C:$AA,COLUMN()+3,0)="","",VLOOKUP($A55&amp;$A$4,Global!$C:$AA,COLUMN()+3,0)),"")</f>
        <v/>
      </c>
      <c r="L55" s="69" t="str">
        <f>IFERROR(IF(VLOOKUP($A55&amp;$A$4,Global!$C:$AA,COLUMN()+3,0)="","",VLOOKUP($A55&amp;$A$4,Global!$C:$AA,COLUMN()+3,0)),"")</f>
        <v/>
      </c>
      <c r="M55" s="68" t="str">
        <f>IFERROR(IF(VLOOKUP($A55&amp;$A$4,Global!$C:$AA,COLUMN()+3,0)="","",VLOOKUP($A55&amp;$A$4,Global!$C:$AA,COLUMN()+3,0)),"")</f>
        <v/>
      </c>
      <c r="N55" s="68" t="str">
        <f>IFERROR(IF(VLOOKUP($A55&amp;$A$4,Global!$C:$AA,COLUMN()+3,0)="","",VLOOKUP($A55&amp;$A$4,Global!$C:$AA,COLUMN()+3,0)),"")</f>
        <v/>
      </c>
      <c r="O55" s="68" t="str">
        <f>IFERROR(IF(VLOOKUP($A55&amp;$A$4,Global!$C:$AA,COLUMN()+3,0)="","",VLOOKUP($A55&amp;$A$4,Global!$C:$AA,COLUMN()+3,0)),"")</f>
        <v/>
      </c>
      <c r="P55" s="68" t="str">
        <f>IFERROR(IF(VLOOKUP($A55&amp;$A$4,Global!$C:$AA,COLUMN()+3,0)="","",VLOOKUP($A55&amp;$A$4,Global!$C:$AA,COLUMN()+3,0)),"")</f>
        <v/>
      </c>
      <c r="Q55" s="68" t="str">
        <f>IFERROR(IF(VLOOKUP($A55&amp;$A$4,Global!$C:$AA,COLUMN()+3,0)="","",VLOOKUP($A55&amp;$A$4,Global!$C:$AA,COLUMN()+3,0)),"")</f>
        <v/>
      </c>
      <c r="R55" s="68" t="str">
        <f>IFERROR(IF(VLOOKUP($A55&amp;$A$4,Global!$C:$AA,COLUMN()+3,0)="","",VLOOKUP($A55&amp;$A$4,Global!$C:$AA,COLUMN()+3,0)),"")</f>
        <v/>
      </c>
      <c r="S55" s="71" t="str">
        <f>IFERROR(IF(VLOOKUP($A55&amp;$A$4,Global!$C:$AA,COLUMN()+3,0)="","",VLOOKUP($A55&amp;$A$4,Global!$C:$AA,COLUMN()+3,0)),"")</f>
        <v/>
      </c>
      <c r="T55" s="71" t="str">
        <f>IFERROR(IF(VLOOKUP($A55&amp;$A$4,Global!$C:$AA,COLUMN()+3,0)="","",VLOOKUP($A55&amp;$A$4,Global!$C:$AA,COLUMN()+3,0)),"")</f>
        <v/>
      </c>
      <c r="U55" s="69" t="str">
        <f>IFERROR(IF(VLOOKUP($A55&amp;$A$4,Global!$C:$AA,COLUMN()+3,0)="","",VLOOKUP($A55&amp;$A$4,Global!$C:$AA,COLUMN()+3,0)),"")</f>
        <v/>
      </c>
      <c r="V55" s="69" t="str">
        <f>IFERROR(IF(VLOOKUP($A55&amp;$A$4,Global!$C:$AA,COLUMN()+3,0)="","",VLOOKUP($A55&amp;$A$4,Global!$C:$AA,COLUMN()+3,0)),"")</f>
        <v/>
      </c>
    </row>
    <row r="56" spans="1:22" s="72" customFormat="1" ht="15.75" x14ac:dyDescent="0.2">
      <c r="A56" s="67" t="str">
        <f>IFERROR(IF(A55="","",IF((A55+1)&lt;=VLOOKUP($A$3,List!$E$1:$G$8,3,0),A55+1,"")),"")</f>
        <v/>
      </c>
      <c r="B56" s="69" t="str">
        <f>IFERROR(IF(VLOOKUP($A56&amp;$A$4,Global!$C:$AA,COLUMN()+3,0)="","",VLOOKUP($A56&amp;$A$4,Global!$C:$AA,COLUMN()+3,0)),"")</f>
        <v/>
      </c>
      <c r="C56" s="79" t="str">
        <f>IFERROR(IF(VLOOKUP($A56&amp;$A$4,Global!$C:$AA,COLUMN()+3,0)="","",VLOOKUP($A56&amp;$A$4,Global!$C:$AA,COLUMN()+3,0)),"")</f>
        <v/>
      </c>
      <c r="D56" s="68" t="str">
        <f>IFERROR(IF(VLOOKUP($A56&amp;$A$4,Global!$C:$AA,COLUMN()+3,0)="","",VLOOKUP($A56&amp;$A$4,Global!$C:$AA,COLUMN()+3,0)),"")</f>
        <v/>
      </c>
      <c r="E56" s="69" t="str">
        <f>IFERROR(IF(VLOOKUP($A56&amp;$A$4,Global!$C:$AA,COLUMN()+3,0)="","",VLOOKUP($A56&amp;$A$4,Global!$C:$AA,COLUMN()+3,0)),"")</f>
        <v/>
      </c>
      <c r="F56" s="69" t="str">
        <f>IFERROR(IF(VLOOKUP($A56&amp;$A$4,Global!$C:$AA,COLUMN()+3,0)="","",VLOOKUP($A56&amp;$A$4,Global!$C:$AA,COLUMN()+3,0)),"")</f>
        <v/>
      </c>
      <c r="G56" s="69" t="str">
        <f>IFERROR(IF(VLOOKUP($A56&amp;$A$4,Global!$C:$AA,COLUMN()+3,0)="","",VLOOKUP($A56&amp;$A$4,Global!$C:$AA,COLUMN()+3,0)),"")</f>
        <v/>
      </c>
      <c r="H56" s="70" t="str">
        <f>IFERROR(IF(VLOOKUP($A56&amp;$A$4,Global!$C:$AA,COLUMN()+3,0)="","",VLOOKUP($A56&amp;$A$4,Global!$C:$AA,COLUMN()+3,0)),"")</f>
        <v/>
      </c>
      <c r="I56" s="70" t="str">
        <f>IFERROR(IF(VLOOKUP($A56&amp;$A$4,Global!$C:$AA,COLUMN()+3,0)="","",VLOOKUP($A56&amp;$A$4,Global!$C:$AA,COLUMN()+3,0)),"")</f>
        <v/>
      </c>
      <c r="J56" s="69" t="str">
        <f>IFERROR(IF(VLOOKUP($A56&amp;$A$4,Global!$C:$AA,COLUMN()+3,0)="","",VLOOKUP($A56&amp;$A$4,Global!$C:$AA,COLUMN()+3,0)),"")</f>
        <v/>
      </c>
      <c r="K56" s="69" t="str">
        <f>IFERROR(IF(VLOOKUP($A56&amp;$A$4,Global!$C:$AA,COLUMN()+3,0)="","",VLOOKUP($A56&amp;$A$4,Global!$C:$AA,COLUMN()+3,0)),"")</f>
        <v/>
      </c>
      <c r="L56" s="69" t="str">
        <f>IFERROR(IF(VLOOKUP($A56&amp;$A$4,Global!$C:$AA,COLUMN()+3,0)="","",VLOOKUP($A56&amp;$A$4,Global!$C:$AA,COLUMN()+3,0)),"")</f>
        <v/>
      </c>
      <c r="M56" s="68" t="str">
        <f>IFERROR(IF(VLOOKUP($A56&amp;$A$4,Global!$C:$AA,COLUMN()+3,0)="","",VLOOKUP($A56&amp;$A$4,Global!$C:$AA,COLUMN()+3,0)),"")</f>
        <v/>
      </c>
      <c r="N56" s="68" t="str">
        <f>IFERROR(IF(VLOOKUP($A56&amp;$A$4,Global!$C:$AA,COLUMN()+3,0)="","",VLOOKUP($A56&amp;$A$4,Global!$C:$AA,COLUMN()+3,0)),"")</f>
        <v/>
      </c>
      <c r="O56" s="68" t="str">
        <f>IFERROR(IF(VLOOKUP($A56&amp;$A$4,Global!$C:$AA,COLUMN()+3,0)="","",VLOOKUP($A56&amp;$A$4,Global!$C:$AA,COLUMN()+3,0)),"")</f>
        <v/>
      </c>
      <c r="P56" s="68" t="str">
        <f>IFERROR(IF(VLOOKUP($A56&amp;$A$4,Global!$C:$AA,COLUMN()+3,0)="","",VLOOKUP($A56&amp;$A$4,Global!$C:$AA,COLUMN()+3,0)),"")</f>
        <v/>
      </c>
      <c r="Q56" s="68" t="str">
        <f>IFERROR(IF(VLOOKUP($A56&amp;$A$4,Global!$C:$AA,COLUMN()+3,0)="","",VLOOKUP($A56&amp;$A$4,Global!$C:$AA,COLUMN()+3,0)),"")</f>
        <v/>
      </c>
      <c r="R56" s="68" t="str">
        <f>IFERROR(IF(VLOOKUP($A56&amp;$A$4,Global!$C:$AA,COLUMN()+3,0)="","",VLOOKUP($A56&amp;$A$4,Global!$C:$AA,COLUMN()+3,0)),"")</f>
        <v/>
      </c>
      <c r="S56" s="71" t="str">
        <f>IFERROR(IF(VLOOKUP($A56&amp;$A$4,Global!$C:$AA,COLUMN()+3,0)="","",VLOOKUP($A56&amp;$A$4,Global!$C:$AA,COLUMN()+3,0)),"")</f>
        <v/>
      </c>
      <c r="T56" s="71" t="str">
        <f>IFERROR(IF(VLOOKUP($A56&amp;$A$4,Global!$C:$AA,COLUMN()+3,0)="","",VLOOKUP($A56&amp;$A$4,Global!$C:$AA,COLUMN()+3,0)),"")</f>
        <v/>
      </c>
      <c r="U56" s="69" t="str">
        <f>IFERROR(IF(VLOOKUP($A56&amp;$A$4,Global!$C:$AA,COLUMN()+3,0)="","",VLOOKUP($A56&amp;$A$4,Global!$C:$AA,COLUMN()+3,0)),"")</f>
        <v/>
      </c>
      <c r="V56" s="69" t="str">
        <f>IFERROR(IF(VLOOKUP($A56&amp;$A$4,Global!$C:$AA,COLUMN()+3,0)="","",VLOOKUP($A56&amp;$A$4,Global!$C:$AA,COLUMN()+3,0)),"")</f>
        <v/>
      </c>
    </row>
    <row r="57" spans="1:22" s="72" customFormat="1" ht="15.75" x14ac:dyDescent="0.2">
      <c r="A57" s="67" t="str">
        <f>IFERROR(IF(A56="","",IF((A56+1)&lt;=VLOOKUP($A$3,List!$E$1:$G$8,3,0),A56+1,"")),"")</f>
        <v/>
      </c>
      <c r="B57" s="69" t="str">
        <f>IFERROR(IF(VLOOKUP($A57&amp;$A$4,Global!$C:$AA,COLUMN()+3,0)="","",VLOOKUP($A57&amp;$A$4,Global!$C:$AA,COLUMN()+3,0)),"")</f>
        <v/>
      </c>
      <c r="C57" s="79" t="str">
        <f>IFERROR(IF(VLOOKUP($A57&amp;$A$4,Global!$C:$AA,COLUMN()+3,0)="","",VLOOKUP($A57&amp;$A$4,Global!$C:$AA,COLUMN()+3,0)),"")</f>
        <v/>
      </c>
      <c r="D57" s="68" t="str">
        <f>IFERROR(IF(VLOOKUP($A57&amp;$A$4,Global!$C:$AA,COLUMN()+3,0)="","",VLOOKUP($A57&amp;$A$4,Global!$C:$AA,COLUMN()+3,0)),"")</f>
        <v/>
      </c>
      <c r="E57" s="69" t="str">
        <f>IFERROR(IF(VLOOKUP($A57&amp;$A$4,Global!$C:$AA,COLUMN()+3,0)="","",VLOOKUP($A57&amp;$A$4,Global!$C:$AA,COLUMN()+3,0)),"")</f>
        <v/>
      </c>
      <c r="F57" s="69" t="str">
        <f>IFERROR(IF(VLOOKUP($A57&amp;$A$4,Global!$C:$AA,COLUMN()+3,0)="","",VLOOKUP($A57&amp;$A$4,Global!$C:$AA,COLUMN()+3,0)),"")</f>
        <v/>
      </c>
      <c r="G57" s="69" t="str">
        <f>IFERROR(IF(VLOOKUP($A57&amp;$A$4,Global!$C:$AA,COLUMN()+3,0)="","",VLOOKUP($A57&amp;$A$4,Global!$C:$AA,COLUMN()+3,0)),"")</f>
        <v/>
      </c>
      <c r="H57" s="70" t="str">
        <f>IFERROR(IF(VLOOKUP($A57&amp;$A$4,Global!$C:$AA,COLUMN()+3,0)="","",VLOOKUP($A57&amp;$A$4,Global!$C:$AA,COLUMN()+3,0)),"")</f>
        <v/>
      </c>
      <c r="I57" s="70" t="str">
        <f>IFERROR(IF(VLOOKUP($A57&amp;$A$4,Global!$C:$AA,COLUMN()+3,0)="","",VLOOKUP($A57&amp;$A$4,Global!$C:$AA,COLUMN()+3,0)),"")</f>
        <v/>
      </c>
      <c r="J57" s="69" t="str">
        <f>IFERROR(IF(VLOOKUP($A57&amp;$A$4,Global!$C:$AA,COLUMN()+3,0)="","",VLOOKUP($A57&amp;$A$4,Global!$C:$AA,COLUMN()+3,0)),"")</f>
        <v/>
      </c>
      <c r="K57" s="69" t="str">
        <f>IFERROR(IF(VLOOKUP($A57&amp;$A$4,Global!$C:$AA,COLUMN()+3,0)="","",VLOOKUP($A57&amp;$A$4,Global!$C:$AA,COLUMN()+3,0)),"")</f>
        <v/>
      </c>
      <c r="L57" s="69" t="str">
        <f>IFERROR(IF(VLOOKUP($A57&amp;$A$4,Global!$C:$AA,COLUMN()+3,0)="","",VLOOKUP($A57&amp;$A$4,Global!$C:$AA,COLUMN()+3,0)),"")</f>
        <v/>
      </c>
      <c r="M57" s="68" t="str">
        <f>IFERROR(IF(VLOOKUP($A57&amp;$A$4,Global!$C:$AA,COLUMN()+3,0)="","",VLOOKUP($A57&amp;$A$4,Global!$C:$AA,COLUMN()+3,0)),"")</f>
        <v/>
      </c>
      <c r="N57" s="68" t="str">
        <f>IFERROR(IF(VLOOKUP($A57&amp;$A$4,Global!$C:$AA,COLUMN()+3,0)="","",VLOOKUP($A57&amp;$A$4,Global!$C:$AA,COLUMN()+3,0)),"")</f>
        <v/>
      </c>
      <c r="O57" s="68" t="str">
        <f>IFERROR(IF(VLOOKUP($A57&amp;$A$4,Global!$C:$AA,COLUMN()+3,0)="","",VLOOKUP($A57&amp;$A$4,Global!$C:$AA,COLUMN()+3,0)),"")</f>
        <v/>
      </c>
      <c r="P57" s="68" t="str">
        <f>IFERROR(IF(VLOOKUP($A57&amp;$A$4,Global!$C:$AA,COLUMN()+3,0)="","",VLOOKUP($A57&amp;$A$4,Global!$C:$AA,COLUMN()+3,0)),"")</f>
        <v/>
      </c>
      <c r="Q57" s="68" t="str">
        <f>IFERROR(IF(VLOOKUP($A57&amp;$A$4,Global!$C:$AA,COLUMN()+3,0)="","",VLOOKUP($A57&amp;$A$4,Global!$C:$AA,COLUMN()+3,0)),"")</f>
        <v/>
      </c>
      <c r="R57" s="68" t="str">
        <f>IFERROR(IF(VLOOKUP($A57&amp;$A$4,Global!$C:$AA,COLUMN()+3,0)="","",VLOOKUP($A57&amp;$A$4,Global!$C:$AA,COLUMN()+3,0)),"")</f>
        <v/>
      </c>
      <c r="S57" s="71" t="str">
        <f>IFERROR(IF(VLOOKUP($A57&amp;$A$4,Global!$C:$AA,COLUMN()+3,0)="","",VLOOKUP($A57&amp;$A$4,Global!$C:$AA,COLUMN()+3,0)),"")</f>
        <v/>
      </c>
      <c r="T57" s="71" t="str">
        <f>IFERROR(IF(VLOOKUP($A57&amp;$A$4,Global!$C:$AA,COLUMN()+3,0)="","",VLOOKUP($A57&amp;$A$4,Global!$C:$AA,COLUMN()+3,0)),"")</f>
        <v/>
      </c>
      <c r="U57" s="69" t="str">
        <f>IFERROR(IF(VLOOKUP($A57&amp;$A$4,Global!$C:$AA,COLUMN()+3,0)="","",VLOOKUP($A57&amp;$A$4,Global!$C:$AA,COLUMN()+3,0)),"")</f>
        <v/>
      </c>
      <c r="V57" s="69" t="str">
        <f>IFERROR(IF(VLOOKUP($A57&amp;$A$4,Global!$C:$AA,COLUMN()+3,0)="","",VLOOKUP($A57&amp;$A$4,Global!$C:$AA,COLUMN()+3,0)),"")</f>
        <v/>
      </c>
    </row>
    <row r="58" spans="1:22" s="72" customFormat="1" ht="15.75" x14ac:dyDescent="0.2">
      <c r="A58" s="67" t="str">
        <f>IFERROR(IF(A57="","",IF((A57+1)&lt;=VLOOKUP($A$3,List!$E$1:$G$8,3,0),A57+1,"")),"")</f>
        <v/>
      </c>
      <c r="B58" s="69" t="str">
        <f>IFERROR(IF(VLOOKUP($A58&amp;$A$4,Global!$C:$AA,COLUMN()+3,0)="","",VLOOKUP($A58&amp;$A$4,Global!$C:$AA,COLUMN()+3,0)),"")</f>
        <v/>
      </c>
      <c r="C58" s="79" t="str">
        <f>IFERROR(IF(VLOOKUP($A58&amp;$A$4,Global!$C:$AA,COLUMN()+3,0)="","",VLOOKUP($A58&amp;$A$4,Global!$C:$AA,COLUMN()+3,0)),"")</f>
        <v/>
      </c>
      <c r="D58" s="68" t="str">
        <f>IFERROR(IF(VLOOKUP($A58&amp;$A$4,Global!$C:$AA,COLUMN()+3,0)="","",VLOOKUP($A58&amp;$A$4,Global!$C:$AA,COLUMN()+3,0)),"")</f>
        <v/>
      </c>
      <c r="E58" s="69" t="str">
        <f>IFERROR(IF(VLOOKUP($A58&amp;$A$4,Global!$C:$AA,COLUMN()+3,0)="","",VLOOKUP($A58&amp;$A$4,Global!$C:$AA,COLUMN()+3,0)),"")</f>
        <v/>
      </c>
      <c r="F58" s="69" t="str">
        <f>IFERROR(IF(VLOOKUP($A58&amp;$A$4,Global!$C:$AA,COLUMN()+3,0)="","",VLOOKUP($A58&amp;$A$4,Global!$C:$AA,COLUMN()+3,0)),"")</f>
        <v/>
      </c>
      <c r="G58" s="69" t="str">
        <f>IFERROR(IF(VLOOKUP($A58&amp;$A$4,Global!$C:$AA,COLUMN()+3,0)="","",VLOOKUP($A58&amp;$A$4,Global!$C:$AA,COLUMN()+3,0)),"")</f>
        <v/>
      </c>
      <c r="H58" s="70" t="str">
        <f>IFERROR(IF(VLOOKUP($A58&amp;$A$4,Global!$C:$AA,COLUMN()+3,0)="","",VLOOKUP($A58&amp;$A$4,Global!$C:$AA,COLUMN()+3,0)),"")</f>
        <v/>
      </c>
      <c r="I58" s="70" t="str">
        <f>IFERROR(IF(VLOOKUP($A58&amp;$A$4,Global!$C:$AA,COLUMN()+3,0)="","",VLOOKUP($A58&amp;$A$4,Global!$C:$AA,COLUMN()+3,0)),"")</f>
        <v/>
      </c>
      <c r="J58" s="69" t="str">
        <f>IFERROR(IF(VLOOKUP($A58&amp;$A$4,Global!$C:$AA,COLUMN()+3,0)="","",VLOOKUP($A58&amp;$A$4,Global!$C:$AA,COLUMN()+3,0)),"")</f>
        <v/>
      </c>
      <c r="K58" s="69" t="str">
        <f>IFERROR(IF(VLOOKUP($A58&amp;$A$4,Global!$C:$AA,COLUMN()+3,0)="","",VLOOKUP($A58&amp;$A$4,Global!$C:$AA,COLUMN()+3,0)),"")</f>
        <v/>
      </c>
      <c r="L58" s="69" t="str">
        <f>IFERROR(IF(VLOOKUP($A58&amp;$A$4,Global!$C:$AA,COLUMN()+3,0)="","",VLOOKUP($A58&amp;$A$4,Global!$C:$AA,COLUMN()+3,0)),"")</f>
        <v/>
      </c>
      <c r="M58" s="68" t="str">
        <f>IFERROR(IF(VLOOKUP($A58&amp;$A$4,Global!$C:$AA,COLUMN()+3,0)="","",VLOOKUP($A58&amp;$A$4,Global!$C:$AA,COLUMN()+3,0)),"")</f>
        <v/>
      </c>
      <c r="N58" s="68" t="str">
        <f>IFERROR(IF(VLOOKUP($A58&amp;$A$4,Global!$C:$AA,COLUMN()+3,0)="","",VLOOKUP($A58&amp;$A$4,Global!$C:$AA,COLUMN()+3,0)),"")</f>
        <v/>
      </c>
      <c r="O58" s="68" t="str">
        <f>IFERROR(IF(VLOOKUP($A58&amp;$A$4,Global!$C:$AA,COLUMN()+3,0)="","",VLOOKUP($A58&amp;$A$4,Global!$C:$AA,COLUMN()+3,0)),"")</f>
        <v/>
      </c>
      <c r="P58" s="68" t="str">
        <f>IFERROR(IF(VLOOKUP($A58&amp;$A$4,Global!$C:$AA,COLUMN()+3,0)="","",VLOOKUP($A58&amp;$A$4,Global!$C:$AA,COLUMN()+3,0)),"")</f>
        <v/>
      </c>
      <c r="Q58" s="68" t="str">
        <f>IFERROR(IF(VLOOKUP($A58&amp;$A$4,Global!$C:$AA,COLUMN()+3,0)="","",VLOOKUP($A58&amp;$A$4,Global!$C:$AA,COLUMN()+3,0)),"")</f>
        <v/>
      </c>
      <c r="R58" s="68" t="str">
        <f>IFERROR(IF(VLOOKUP($A58&amp;$A$4,Global!$C:$AA,COLUMN()+3,0)="","",VLOOKUP($A58&amp;$A$4,Global!$C:$AA,COLUMN()+3,0)),"")</f>
        <v/>
      </c>
      <c r="S58" s="71" t="str">
        <f>IFERROR(IF(VLOOKUP($A58&amp;$A$4,Global!$C:$AA,COLUMN()+3,0)="","",VLOOKUP($A58&amp;$A$4,Global!$C:$AA,COLUMN()+3,0)),"")</f>
        <v/>
      </c>
      <c r="T58" s="71" t="str">
        <f>IFERROR(IF(VLOOKUP($A58&amp;$A$4,Global!$C:$AA,COLUMN()+3,0)="","",VLOOKUP($A58&amp;$A$4,Global!$C:$AA,COLUMN()+3,0)),"")</f>
        <v/>
      </c>
      <c r="U58" s="69" t="str">
        <f>IFERROR(IF(VLOOKUP($A58&amp;$A$4,Global!$C:$AA,COLUMN()+3,0)="","",VLOOKUP($A58&amp;$A$4,Global!$C:$AA,COLUMN()+3,0)),"")</f>
        <v/>
      </c>
      <c r="V58" s="69" t="str">
        <f>IFERROR(IF(VLOOKUP($A58&amp;$A$4,Global!$C:$AA,COLUMN()+3,0)="","",VLOOKUP($A58&amp;$A$4,Global!$C:$AA,COLUMN()+3,0)),"")</f>
        <v/>
      </c>
    </row>
    <row r="59" spans="1:22" s="72" customFormat="1" ht="15.75" x14ac:dyDescent="0.2">
      <c r="A59" s="67" t="str">
        <f>IFERROR(IF(A58="","",IF((A58+1)&lt;=VLOOKUP($A$3,List!$E$1:$G$8,3,0),A58+1,"")),"")</f>
        <v/>
      </c>
      <c r="B59" s="69" t="str">
        <f>IFERROR(IF(VLOOKUP($A59&amp;$A$4,Global!$C:$AA,COLUMN()+3,0)="","",VLOOKUP($A59&amp;$A$4,Global!$C:$AA,COLUMN()+3,0)),"")</f>
        <v/>
      </c>
      <c r="C59" s="79" t="str">
        <f>IFERROR(IF(VLOOKUP($A59&amp;$A$4,Global!$C:$AA,COLUMN()+3,0)="","",VLOOKUP($A59&amp;$A$4,Global!$C:$AA,COLUMN()+3,0)),"")</f>
        <v/>
      </c>
      <c r="D59" s="68" t="str">
        <f>IFERROR(IF(VLOOKUP($A59&amp;$A$4,Global!$C:$AA,COLUMN()+3,0)="","",VLOOKUP($A59&amp;$A$4,Global!$C:$AA,COLUMN()+3,0)),"")</f>
        <v/>
      </c>
      <c r="E59" s="69" t="str">
        <f>IFERROR(IF(VLOOKUP($A59&amp;$A$4,Global!$C:$AA,COLUMN()+3,0)="","",VLOOKUP($A59&amp;$A$4,Global!$C:$AA,COLUMN()+3,0)),"")</f>
        <v/>
      </c>
      <c r="F59" s="69" t="str">
        <f>IFERROR(IF(VLOOKUP($A59&amp;$A$4,Global!$C:$AA,COLUMN()+3,0)="","",VLOOKUP($A59&amp;$A$4,Global!$C:$AA,COLUMN()+3,0)),"")</f>
        <v/>
      </c>
      <c r="G59" s="69" t="str">
        <f>IFERROR(IF(VLOOKUP($A59&amp;$A$4,Global!$C:$AA,COLUMN()+3,0)="","",VLOOKUP($A59&amp;$A$4,Global!$C:$AA,COLUMN()+3,0)),"")</f>
        <v/>
      </c>
      <c r="H59" s="70" t="str">
        <f>IFERROR(IF(VLOOKUP($A59&amp;$A$4,Global!$C:$AA,COLUMN()+3,0)="","",VLOOKUP($A59&amp;$A$4,Global!$C:$AA,COLUMN()+3,0)),"")</f>
        <v/>
      </c>
      <c r="I59" s="70" t="str">
        <f>IFERROR(IF(VLOOKUP($A59&amp;$A$4,Global!$C:$AA,COLUMN()+3,0)="","",VLOOKUP($A59&amp;$A$4,Global!$C:$AA,COLUMN()+3,0)),"")</f>
        <v/>
      </c>
      <c r="J59" s="69" t="str">
        <f>IFERROR(IF(VLOOKUP($A59&amp;$A$4,Global!$C:$AA,COLUMN()+3,0)="","",VLOOKUP($A59&amp;$A$4,Global!$C:$AA,COLUMN()+3,0)),"")</f>
        <v/>
      </c>
      <c r="K59" s="69" t="str">
        <f>IFERROR(IF(VLOOKUP($A59&amp;$A$4,Global!$C:$AA,COLUMN()+3,0)="","",VLOOKUP($A59&amp;$A$4,Global!$C:$AA,COLUMN()+3,0)),"")</f>
        <v/>
      </c>
      <c r="L59" s="69" t="str">
        <f>IFERROR(IF(VLOOKUP($A59&amp;$A$4,Global!$C:$AA,COLUMN()+3,0)="","",VLOOKUP($A59&amp;$A$4,Global!$C:$AA,COLUMN()+3,0)),"")</f>
        <v/>
      </c>
      <c r="M59" s="68" t="str">
        <f>IFERROR(IF(VLOOKUP($A59&amp;$A$4,Global!$C:$AA,COLUMN()+3,0)="","",VLOOKUP($A59&amp;$A$4,Global!$C:$AA,COLUMN()+3,0)),"")</f>
        <v/>
      </c>
      <c r="N59" s="68" t="str">
        <f>IFERROR(IF(VLOOKUP($A59&amp;$A$4,Global!$C:$AA,COLUMN()+3,0)="","",VLOOKUP($A59&amp;$A$4,Global!$C:$AA,COLUMN()+3,0)),"")</f>
        <v/>
      </c>
      <c r="O59" s="68" t="str">
        <f>IFERROR(IF(VLOOKUP($A59&amp;$A$4,Global!$C:$AA,COLUMN()+3,0)="","",VLOOKUP($A59&amp;$A$4,Global!$C:$AA,COLUMN()+3,0)),"")</f>
        <v/>
      </c>
      <c r="P59" s="68" t="str">
        <f>IFERROR(IF(VLOOKUP($A59&amp;$A$4,Global!$C:$AA,COLUMN()+3,0)="","",VLOOKUP($A59&amp;$A$4,Global!$C:$AA,COLUMN()+3,0)),"")</f>
        <v/>
      </c>
      <c r="Q59" s="68" t="str">
        <f>IFERROR(IF(VLOOKUP($A59&amp;$A$4,Global!$C:$AA,COLUMN()+3,0)="","",VLOOKUP($A59&amp;$A$4,Global!$C:$AA,COLUMN()+3,0)),"")</f>
        <v/>
      </c>
      <c r="R59" s="68" t="str">
        <f>IFERROR(IF(VLOOKUP($A59&amp;$A$4,Global!$C:$AA,COLUMN()+3,0)="","",VLOOKUP($A59&amp;$A$4,Global!$C:$AA,COLUMN()+3,0)),"")</f>
        <v/>
      </c>
      <c r="S59" s="71" t="str">
        <f>IFERROR(IF(VLOOKUP($A59&amp;$A$4,Global!$C:$AA,COLUMN()+3,0)="","",VLOOKUP($A59&amp;$A$4,Global!$C:$AA,COLUMN()+3,0)),"")</f>
        <v/>
      </c>
      <c r="T59" s="71" t="str">
        <f>IFERROR(IF(VLOOKUP($A59&amp;$A$4,Global!$C:$AA,COLUMN()+3,0)="","",VLOOKUP($A59&amp;$A$4,Global!$C:$AA,COLUMN()+3,0)),"")</f>
        <v/>
      </c>
      <c r="U59" s="69" t="str">
        <f>IFERROR(IF(VLOOKUP($A59&amp;$A$4,Global!$C:$AA,COLUMN()+3,0)="","",VLOOKUP($A59&amp;$A$4,Global!$C:$AA,COLUMN()+3,0)),"")</f>
        <v/>
      </c>
      <c r="V59" s="69" t="str">
        <f>IFERROR(IF(VLOOKUP($A59&amp;$A$4,Global!$C:$AA,COLUMN()+3,0)="","",VLOOKUP($A59&amp;$A$4,Global!$C:$AA,COLUMN()+3,0)),"")</f>
        <v/>
      </c>
    </row>
    <row r="60" spans="1:22" s="72" customFormat="1" ht="15.75" x14ac:dyDescent="0.2">
      <c r="A60" s="67" t="str">
        <f>IFERROR(IF(A59="","",IF((A59+1)&lt;=VLOOKUP($A$3,List!$E$1:$G$8,3,0),A59+1,"")),"")</f>
        <v/>
      </c>
      <c r="B60" s="69" t="str">
        <f>IFERROR(IF(VLOOKUP($A60&amp;$A$4,Global!$C:$AA,COLUMN()+3,0)="","",VLOOKUP($A60&amp;$A$4,Global!$C:$AA,COLUMN()+3,0)),"")</f>
        <v/>
      </c>
      <c r="C60" s="79" t="str">
        <f>IFERROR(IF(VLOOKUP($A60&amp;$A$4,Global!$C:$AA,COLUMN()+3,0)="","",VLOOKUP($A60&amp;$A$4,Global!$C:$AA,COLUMN()+3,0)),"")</f>
        <v/>
      </c>
      <c r="D60" s="68" t="str">
        <f>IFERROR(IF(VLOOKUP($A60&amp;$A$4,Global!$C:$AA,COLUMN()+3,0)="","",VLOOKUP($A60&amp;$A$4,Global!$C:$AA,COLUMN()+3,0)),"")</f>
        <v/>
      </c>
      <c r="E60" s="69" t="str">
        <f>IFERROR(IF(VLOOKUP($A60&amp;$A$4,Global!$C:$AA,COLUMN()+3,0)="","",VLOOKUP($A60&amp;$A$4,Global!$C:$AA,COLUMN()+3,0)),"")</f>
        <v/>
      </c>
      <c r="F60" s="69" t="str">
        <f>IFERROR(IF(VLOOKUP($A60&amp;$A$4,Global!$C:$AA,COLUMN()+3,0)="","",VLOOKUP($A60&amp;$A$4,Global!$C:$AA,COLUMN()+3,0)),"")</f>
        <v/>
      </c>
      <c r="G60" s="69" t="str">
        <f>IFERROR(IF(VLOOKUP($A60&amp;$A$4,Global!$C:$AA,COLUMN()+3,0)="","",VLOOKUP($A60&amp;$A$4,Global!$C:$AA,COLUMN()+3,0)),"")</f>
        <v/>
      </c>
      <c r="H60" s="70" t="str">
        <f>IFERROR(IF(VLOOKUP($A60&amp;$A$4,Global!$C:$AA,COLUMN()+3,0)="","",VLOOKUP($A60&amp;$A$4,Global!$C:$AA,COLUMN()+3,0)),"")</f>
        <v/>
      </c>
      <c r="I60" s="70" t="str">
        <f>IFERROR(IF(VLOOKUP($A60&amp;$A$4,Global!$C:$AA,COLUMN()+3,0)="","",VLOOKUP($A60&amp;$A$4,Global!$C:$AA,COLUMN()+3,0)),"")</f>
        <v/>
      </c>
      <c r="J60" s="69" t="str">
        <f>IFERROR(IF(VLOOKUP($A60&amp;$A$4,Global!$C:$AA,COLUMN()+3,0)="","",VLOOKUP($A60&amp;$A$4,Global!$C:$AA,COLUMN()+3,0)),"")</f>
        <v/>
      </c>
      <c r="K60" s="69" t="str">
        <f>IFERROR(IF(VLOOKUP($A60&amp;$A$4,Global!$C:$AA,COLUMN()+3,0)="","",VLOOKUP($A60&amp;$A$4,Global!$C:$AA,COLUMN()+3,0)),"")</f>
        <v/>
      </c>
      <c r="L60" s="69" t="str">
        <f>IFERROR(IF(VLOOKUP($A60&amp;$A$4,Global!$C:$AA,COLUMN()+3,0)="","",VLOOKUP($A60&amp;$A$4,Global!$C:$AA,COLUMN()+3,0)),"")</f>
        <v/>
      </c>
      <c r="M60" s="68" t="str">
        <f>IFERROR(IF(VLOOKUP($A60&amp;$A$4,Global!$C:$AA,COLUMN()+3,0)="","",VLOOKUP($A60&amp;$A$4,Global!$C:$AA,COLUMN()+3,0)),"")</f>
        <v/>
      </c>
      <c r="N60" s="68" t="str">
        <f>IFERROR(IF(VLOOKUP($A60&amp;$A$4,Global!$C:$AA,COLUMN()+3,0)="","",VLOOKUP($A60&amp;$A$4,Global!$C:$AA,COLUMN()+3,0)),"")</f>
        <v/>
      </c>
      <c r="O60" s="68" t="str">
        <f>IFERROR(IF(VLOOKUP($A60&amp;$A$4,Global!$C:$AA,COLUMN()+3,0)="","",VLOOKUP($A60&amp;$A$4,Global!$C:$AA,COLUMN()+3,0)),"")</f>
        <v/>
      </c>
      <c r="P60" s="68" t="str">
        <f>IFERROR(IF(VLOOKUP($A60&amp;$A$4,Global!$C:$AA,COLUMN()+3,0)="","",VLOOKUP($A60&amp;$A$4,Global!$C:$AA,COLUMN()+3,0)),"")</f>
        <v/>
      </c>
      <c r="Q60" s="68" t="str">
        <f>IFERROR(IF(VLOOKUP($A60&amp;$A$4,Global!$C:$AA,COLUMN()+3,0)="","",VLOOKUP($A60&amp;$A$4,Global!$C:$AA,COLUMN()+3,0)),"")</f>
        <v/>
      </c>
      <c r="R60" s="68" t="str">
        <f>IFERROR(IF(VLOOKUP($A60&amp;$A$4,Global!$C:$AA,COLUMN()+3,0)="","",VLOOKUP($A60&amp;$A$4,Global!$C:$AA,COLUMN()+3,0)),"")</f>
        <v/>
      </c>
      <c r="S60" s="71" t="str">
        <f>IFERROR(IF(VLOOKUP($A60&amp;$A$4,Global!$C:$AA,COLUMN()+3,0)="","",VLOOKUP($A60&amp;$A$4,Global!$C:$AA,COLUMN()+3,0)),"")</f>
        <v/>
      </c>
      <c r="T60" s="71" t="str">
        <f>IFERROR(IF(VLOOKUP($A60&amp;$A$4,Global!$C:$AA,COLUMN()+3,0)="","",VLOOKUP($A60&amp;$A$4,Global!$C:$AA,COLUMN()+3,0)),"")</f>
        <v/>
      </c>
      <c r="U60" s="69" t="str">
        <f>IFERROR(IF(VLOOKUP($A60&amp;$A$4,Global!$C:$AA,COLUMN()+3,0)="","",VLOOKUP($A60&amp;$A$4,Global!$C:$AA,COLUMN()+3,0)),"")</f>
        <v/>
      </c>
      <c r="V60" s="69" t="str">
        <f>IFERROR(IF(VLOOKUP($A60&amp;$A$4,Global!$C:$AA,COLUMN()+3,0)="","",VLOOKUP($A60&amp;$A$4,Global!$C:$AA,COLUMN()+3,0)),"")</f>
        <v/>
      </c>
    </row>
    <row r="61" spans="1:22" s="72" customFormat="1" ht="15.75" x14ac:dyDescent="0.2">
      <c r="A61" s="67" t="str">
        <f>IFERROR(IF(A60="","",IF((A60+1)&lt;=VLOOKUP($A$3,List!$E$1:$G$8,3,0),A60+1,"")),"")</f>
        <v/>
      </c>
      <c r="B61" s="69" t="str">
        <f>IFERROR(IF(VLOOKUP($A61&amp;$A$4,Global!$C:$AA,COLUMN()+3,0)="","",VLOOKUP($A61&amp;$A$4,Global!$C:$AA,COLUMN()+3,0)),"")</f>
        <v/>
      </c>
      <c r="C61" s="79" t="str">
        <f>IFERROR(IF(VLOOKUP($A61&amp;$A$4,Global!$C:$AA,COLUMN()+3,0)="","",VLOOKUP($A61&amp;$A$4,Global!$C:$AA,COLUMN()+3,0)),"")</f>
        <v/>
      </c>
      <c r="D61" s="68" t="str">
        <f>IFERROR(IF(VLOOKUP($A61&amp;$A$4,Global!$C:$AA,COLUMN()+3,0)="","",VLOOKUP($A61&amp;$A$4,Global!$C:$AA,COLUMN()+3,0)),"")</f>
        <v/>
      </c>
      <c r="E61" s="69" t="str">
        <f>IFERROR(IF(VLOOKUP($A61&amp;$A$4,Global!$C:$AA,COLUMN()+3,0)="","",VLOOKUP($A61&amp;$A$4,Global!$C:$AA,COLUMN()+3,0)),"")</f>
        <v/>
      </c>
      <c r="F61" s="69" t="str">
        <f>IFERROR(IF(VLOOKUP($A61&amp;$A$4,Global!$C:$AA,COLUMN()+3,0)="","",VLOOKUP($A61&amp;$A$4,Global!$C:$AA,COLUMN()+3,0)),"")</f>
        <v/>
      </c>
      <c r="G61" s="69" t="str">
        <f>IFERROR(IF(VLOOKUP($A61&amp;$A$4,Global!$C:$AA,COLUMN()+3,0)="","",VLOOKUP($A61&amp;$A$4,Global!$C:$AA,COLUMN()+3,0)),"")</f>
        <v/>
      </c>
      <c r="H61" s="70" t="str">
        <f>IFERROR(IF(VLOOKUP($A61&amp;$A$4,Global!$C:$AA,COLUMN()+3,0)="","",VLOOKUP($A61&amp;$A$4,Global!$C:$AA,COLUMN()+3,0)),"")</f>
        <v/>
      </c>
      <c r="I61" s="70" t="str">
        <f>IFERROR(IF(VLOOKUP($A61&amp;$A$4,Global!$C:$AA,COLUMN()+3,0)="","",VLOOKUP($A61&amp;$A$4,Global!$C:$AA,COLUMN()+3,0)),"")</f>
        <v/>
      </c>
      <c r="J61" s="69" t="str">
        <f>IFERROR(IF(VLOOKUP($A61&amp;$A$4,Global!$C:$AA,COLUMN()+3,0)="","",VLOOKUP($A61&amp;$A$4,Global!$C:$AA,COLUMN()+3,0)),"")</f>
        <v/>
      </c>
      <c r="K61" s="69" t="str">
        <f>IFERROR(IF(VLOOKUP($A61&amp;$A$4,Global!$C:$AA,COLUMN()+3,0)="","",VLOOKUP($A61&amp;$A$4,Global!$C:$AA,COLUMN()+3,0)),"")</f>
        <v/>
      </c>
      <c r="L61" s="69" t="str">
        <f>IFERROR(IF(VLOOKUP($A61&amp;$A$4,Global!$C:$AA,COLUMN()+3,0)="","",VLOOKUP($A61&amp;$A$4,Global!$C:$AA,COLUMN()+3,0)),"")</f>
        <v/>
      </c>
      <c r="M61" s="68" t="str">
        <f>IFERROR(IF(VLOOKUP($A61&amp;$A$4,Global!$C:$AA,COLUMN()+3,0)="","",VLOOKUP($A61&amp;$A$4,Global!$C:$AA,COLUMN()+3,0)),"")</f>
        <v/>
      </c>
      <c r="N61" s="68" t="str">
        <f>IFERROR(IF(VLOOKUP($A61&amp;$A$4,Global!$C:$AA,COLUMN()+3,0)="","",VLOOKUP($A61&amp;$A$4,Global!$C:$AA,COLUMN()+3,0)),"")</f>
        <v/>
      </c>
      <c r="O61" s="68" t="str">
        <f>IFERROR(IF(VLOOKUP($A61&amp;$A$4,Global!$C:$AA,COLUMN()+3,0)="","",VLOOKUP($A61&amp;$A$4,Global!$C:$AA,COLUMN()+3,0)),"")</f>
        <v/>
      </c>
      <c r="P61" s="68" t="str">
        <f>IFERROR(IF(VLOOKUP($A61&amp;$A$4,Global!$C:$AA,COLUMN()+3,0)="","",VLOOKUP($A61&amp;$A$4,Global!$C:$AA,COLUMN()+3,0)),"")</f>
        <v/>
      </c>
      <c r="Q61" s="68" t="str">
        <f>IFERROR(IF(VLOOKUP($A61&amp;$A$4,Global!$C:$AA,COLUMN()+3,0)="","",VLOOKUP($A61&amp;$A$4,Global!$C:$AA,COLUMN()+3,0)),"")</f>
        <v/>
      </c>
      <c r="R61" s="68" t="str">
        <f>IFERROR(IF(VLOOKUP($A61&amp;$A$4,Global!$C:$AA,COLUMN()+3,0)="","",VLOOKUP($A61&amp;$A$4,Global!$C:$AA,COLUMN()+3,0)),"")</f>
        <v/>
      </c>
      <c r="S61" s="71" t="str">
        <f>IFERROR(IF(VLOOKUP($A61&amp;$A$4,Global!$C:$AA,COLUMN()+3,0)="","",VLOOKUP($A61&amp;$A$4,Global!$C:$AA,COLUMN()+3,0)),"")</f>
        <v/>
      </c>
      <c r="T61" s="71" t="str">
        <f>IFERROR(IF(VLOOKUP($A61&amp;$A$4,Global!$C:$AA,COLUMN()+3,0)="","",VLOOKUP($A61&amp;$A$4,Global!$C:$AA,COLUMN()+3,0)),"")</f>
        <v/>
      </c>
      <c r="U61" s="69" t="str">
        <f>IFERROR(IF(VLOOKUP($A61&amp;$A$4,Global!$C:$AA,COLUMN()+3,0)="","",VLOOKUP($A61&amp;$A$4,Global!$C:$AA,COLUMN()+3,0)),"")</f>
        <v/>
      </c>
      <c r="V61" s="69" t="str">
        <f>IFERROR(IF(VLOOKUP($A61&amp;$A$4,Global!$C:$AA,COLUMN()+3,0)="","",VLOOKUP($A61&amp;$A$4,Global!$C:$AA,COLUMN()+3,0)),"")</f>
        <v/>
      </c>
    </row>
    <row r="62" spans="1:22" s="72" customFormat="1" ht="15.75" x14ac:dyDescent="0.2">
      <c r="A62" s="67" t="str">
        <f>IFERROR(IF(A61="","",IF((A61+1)&lt;=VLOOKUP($A$3,List!$E$1:$G$8,3,0),A61+1,"")),"")</f>
        <v/>
      </c>
      <c r="B62" s="69" t="str">
        <f>IFERROR(IF(VLOOKUP($A62&amp;$A$4,Global!$C:$AA,COLUMN()+3,0)="","",VLOOKUP($A62&amp;$A$4,Global!$C:$AA,COLUMN()+3,0)),"")</f>
        <v/>
      </c>
      <c r="C62" s="79" t="str">
        <f>IFERROR(IF(VLOOKUP($A62&amp;$A$4,Global!$C:$AA,COLUMN()+3,0)="","",VLOOKUP($A62&amp;$A$4,Global!$C:$AA,COLUMN()+3,0)),"")</f>
        <v/>
      </c>
      <c r="D62" s="68" t="str">
        <f>IFERROR(IF(VLOOKUP($A62&amp;$A$4,Global!$C:$AA,COLUMN()+3,0)="","",VLOOKUP($A62&amp;$A$4,Global!$C:$AA,COLUMN()+3,0)),"")</f>
        <v/>
      </c>
      <c r="E62" s="69" t="str">
        <f>IFERROR(IF(VLOOKUP($A62&amp;$A$4,Global!$C:$AA,COLUMN()+3,0)="","",VLOOKUP($A62&amp;$A$4,Global!$C:$AA,COLUMN()+3,0)),"")</f>
        <v/>
      </c>
      <c r="F62" s="69" t="str">
        <f>IFERROR(IF(VLOOKUP($A62&amp;$A$4,Global!$C:$AA,COLUMN()+3,0)="","",VLOOKUP($A62&amp;$A$4,Global!$C:$AA,COLUMN()+3,0)),"")</f>
        <v/>
      </c>
      <c r="G62" s="69" t="str">
        <f>IFERROR(IF(VLOOKUP($A62&amp;$A$4,Global!$C:$AA,COLUMN()+3,0)="","",VLOOKUP($A62&amp;$A$4,Global!$C:$AA,COLUMN()+3,0)),"")</f>
        <v/>
      </c>
      <c r="H62" s="70" t="str">
        <f>IFERROR(IF(VLOOKUP($A62&amp;$A$4,Global!$C:$AA,COLUMN()+3,0)="","",VLOOKUP($A62&amp;$A$4,Global!$C:$AA,COLUMN()+3,0)),"")</f>
        <v/>
      </c>
      <c r="I62" s="70" t="str">
        <f>IFERROR(IF(VLOOKUP($A62&amp;$A$4,Global!$C:$AA,COLUMN()+3,0)="","",VLOOKUP($A62&amp;$A$4,Global!$C:$AA,COLUMN()+3,0)),"")</f>
        <v/>
      </c>
      <c r="J62" s="69" t="str">
        <f>IFERROR(IF(VLOOKUP($A62&amp;$A$4,Global!$C:$AA,COLUMN()+3,0)="","",VLOOKUP($A62&amp;$A$4,Global!$C:$AA,COLUMN()+3,0)),"")</f>
        <v/>
      </c>
      <c r="K62" s="69" t="str">
        <f>IFERROR(IF(VLOOKUP($A62&amp;$A$4,Global!$C:$AA,COLUMN()+3,0)="","",VLOOKUP($A62&amp;$A$4,Global!$C:$AA,COLUMN()+3,0)),"")</f>
        <v/>
      </c>
      <c r="L62" s="69" t="str">
        <f>IFERROR(IF(VLOOKUP($A62&amp;$A$4,Global!$C:$AA,COLUMN()+3,0)="","",VLOOKUP($A62&amp;$A$4,Global!$C:$AA,COLUMN()+3,0)),"")</f>
        <v/>
      </c>
      <c r="M62" s="68" t="str">
        <f>IFERROR(IF(VLOOKUP($A62&amp;$A$4,Global!$C:$AA,COLUMN()+3,0)="","",VLOOKUP($A62&amp;$A$4,Global!$C:$AA,COLUMN()+3,0)),"")</f>
        <v/>
      </c>
      <c r="N62" s="68" t="str">
        <f>IFERROR(IF(VLOOKUP($A62&amp;$A$4,Global!$C:$AA,COLUMN()+3,0)="","",VLOOKUP($A62&amp;$A$4,Global!$C:$AA,COLUMN()+3,0)),"")</f>
        <v/>
      </c>
      <c r="O62" s="68" t="str">
        <f>IFERROR(IF(VLOOKUP($A62&amp;$A$4,Global!$C:$AA,COLUMN()+3,0)="","",VLOOKUP($A62&amp;$A$4,Global!$C:$AA,COLUMN()+3,0)),"")</f>
        <v/>
      </c>
      <c r="P62" s="68" t="str">
        <f>IFERROR(IF(VLOOKUP($A62&amp;$A$4,Global!$C:$AA,COLUMN()+3,0)="","",VLOOKUP($A62&amp;$A$4,Global!$C:$AA,COLUMN()+3,0)),"")</f>
        <v/>
      </c>
      <c r="Q62" s="68" t="str">
        <f>IFERROR(IF(VLOOKUP($A62&amp;$A$4,Global!$C:$AA,COLUMN()+3,0)="","",VLOOKUP($A62&amp;$A$4,Global!$C:$AA,COLUMN()+3,0)),"")</f>
        <v/>
      </c>
      <c r="R62" s="68" t="str">
        <f>IFERROR(IF(VLOOKUP($A62&amp;$A$4,Global!$C:$AA,COLUMN()+3,0)="","",VLOOKUP($A62&amp;$A$4,Global!$C:$AA,COLUMN()+3,0)),"")</f>
        <v/>
      </c>
      <c r="S62" s="71" t="str">
        <f>IFERROR(IF(VLOOKUP($A62&amp;$A$4,Global!$C:$AA,COLUMN()+3,0)="","",VLOOKUP($A62&amp;$A$4,Global!$C:$AA,COLUMN()+3,0)),"")</f>
        <v/>
      </c>
      <c r="T62" s="71" t="str">
        <f>IFERROR(IF(VLOOKUP($A62&amp;$A$4,Global!$C:$AA,COLUMN()+3,0)="","",VLOOKUP($A62&amp;$A$4,Global!$C:$AA,COLUMN()+3,0)),"")</f>
        <v/>
      </c>
      <c r="U62" s="69" t="str">
        <f>IFERROR(IF(VLOOKUP($A62&amp;$A$4,Global!$C:$AA,COLUMN()+3,0)="","",VLOOKUP($A62&amp;$A$4,Global!$C:$AA,COLUMN()+3,0)),"")</f>
        <v/>
      </c>
      <c r="V62" s="69" t="str">
        <f>IFERROR(IF(VLOOKUP($A62&amp;$A$4,Global!$C:$AA,COLUMN()+3,0)="","",VLOOKUP($A62&amp;$A$4,Global!$C:$AA,COLUMN()+3,0)),"")</f>
        <v/>
      </c>
    </row>
    <row r="63" spans="1:22" s="72" customFormat="1" ht="15.75" x14ac:dyDescent="0.2">
      <c r="A63" s="67" t="str">
        <f>IFERROR(IF(A62="","",IF((A62+1)&lt;=VLOOKUP($A$3,List!$E$1:$G$8,3,0),A62+1,"")),"")</f>
        <v/>
      </c>
      <c r="B63" s="69" t="str">
        <f>IFERROR(IF(VLOOKUP($A63&amp;$A$4,Global!$C:$AA,COLUMN()+3,0)="","",VLOOKUP($A63&amp;$A$4,Global!$C:$AA,COLUMN()+3,0)),"")</f>
        <v/>
      </c>
      <c r="C63" s="79" t="str">
        <f>IFERROR(IF(VLOOKUP($A63&amp;$A$4,Global!$C:$AA,COLUMN()+3,0)="","",VLOOKUP($A63&amp;$A$4,Global!$C:$AA,COLUMN()+3,0)),"")</f>
        <v/>
      </c>
      <c r="D63" s="68" t="str">
        <f>IFERROR(IF(VLOOKUP($A63&amp;$A$4,Global!$C:$AA,COLUMN()+3,0)="","",VLOOKUP($A63&amp;$A$4,Global!$C:$AA,COLUMN()+3,0)),"")</f>
        <v/>
      </c>
      <c r="E63" s="69" t="str">
        <f>IFERROR(IF(VLOOKUP($A63&amp;$A$4,Global!$C:$AA,COLUMN()+3,0)="","",VLOOKUP($A63&amp;$A$4,Global!$C:$AA,COLUMN()+3,0)),"")</f>
        <v/>
      </c>
      <c r="F63" s="69" t="str">
        <f>IFERROR(IF(VLOOKUP($A63&amp;$A$4,Global!$C:$AA,COLUMN()+3,0)="","",VLOOKUP($A63&amp;$A$4,Global!$C:$AA,COLUMN()+3,0)),"")</f>
        <v/>
      </c>
      <c r="G63" s="69" t="str">
        <f>IFERROR(IF(VLOOKUP($A63&amp;$A$4,Global!$C:$AA,COLUMN()+3,0)="","",VLOOKUP($A63&amp;$A$4,Global!$C:$AA,COLUMN()+3,0)),"")</f>
        <v/>
      </c>
      <c r="H63" s="70" t="str">
        <f>IFERROR(IF(VLOOKUP($A63&amp;$A$4,Global!$C:$AA,COLUMN()+3,0)="","",VLOOKUP($A63&amp;$A$4,Global!$C:$AA,COLUMN()+3,0)),"")</f>
        <v/>
      </c>
      <c r="I63" s="70" t="str">
        <f>IFERROR(IF(VLOOKUP($A63&amp;$A$4,Global!$C:$AA,COLUMN()+3,0)="","",VLOOKUP($A63&amp;$A$4,Global!$C:$AA,COLUMN()+3,0)),"")</f>
        <v/>
      </c>
      <c r="J63" s="69" t="str">
        <f>IFERROR(IF(VLOOKUP($A63&amp;$A$4,Global!$C:$AA,COLUMN()+3,0)="","",VLOOKUP($A63&amp;$A$4,Global!$C:$AA,COLUMN()+3,0)),"")</f>
        <v/>
      </c>
      <c r="K63" s="69" t="str">
        <f>IFERROR(IF(VLOOKUP($A63&amp;$A$4,Global!$C:$AA,COLUMN()+3,0)="","",VLOOKUP($A63&amp;$A$4,Global!$C:$AA,COLUMN()+3,0)),"")</f>
        <v/>
      </c>
      <c r="L63" s="69" t="str">
        <f>IFERROR(IF(VLOOKUP($A63&amp;$A$4,Global!$C:$AA,COLUMN()+3,0)="","",VLOOKUP($A63&amp;$A$4,Global!$C:$AA,COLUMN()+3,0)),"")</f>
        <v/>
      </c>
      <c r="M63" s="68" t="str">
        <f>IFERROR(IF(VLOOKUP($A63&amp;$A$4,Global!$C:$AA,COLUMN()+3,0)="","",VLOOKUP($A63&amp;$A$4,Global!$C:$AA,COLUMN()+3,0)),"")</f>
        <v/>
      </c>
      <c r="N63" s="68" t="str">
        <f>IFERROR(IF(VLOOKUP($A63&amp;$A$4,Global!$C:$AA,COLUMN()+3,0)="","",VLOOKUP($A63&amp;$A$4,Global!$C:$AA,COLUMN()+3,0)),"")</f>
        <v/>
      </c>
      <c r="O63" s="68" t="str">
        <f>IFERROR(IF(VLOOKUP($A63&amp;$A$4,Global!$C:$AA,COLUMN()+3,0)="","",VLOOKUP($A63&amp;$A$4,Global!$C:$AA,COLUMN()+3,0)),"")</f>
        <v/>
      </c>
      <c r="P63" s="68" t="str">
        <f>IFERROR(IF(VLOOKUP($A63&amp;$A$4,Global!$C:$AA,COLUMN()+3,0)="","",VLOOKUP($A63&amp;$A$4,Global!$C:$AA,COLUMN()+3,0)),"")</f>
        <v/>
      </c>
      <c r="Q63" s="68" t="str">
        <f>IFERROR(IF(VLOOKUP($A63&amp;$A$4,Global!$C:$AA,COLUMN()+3,0)="","",VLOOKUP($A63&amp;$A$4,Global!$C:$AA,COLUMN()+3,0)),"")</f>
        <v/>
      </c>
      <c r="R63" s="68" t="str">
        <f>IFERROR(IF(VLOOKUP($A63&amp;$A$4,Global!$C:$AA,COLUMN()+3,0)="","",VLOOKUP($A63&amp;$A$4,Global!$C:$AA,COLUMN()+3,0)),"")</f>
        <v/>
      </c>
      <c r="S63" s="71" t="str">
        <f>IFERROR(IF(VLOOKUP($A63&amp;$A$4,Global!$C:$AA,COLUMN()+3,0)="","",VLOOKUP($A63&amp;$A$4,Global!$C:$AA,COLUMN()+3,0)),"")</f>
        <v/>
      </c>
      <c r="T63" s="71" t="str">
        <f>IFERROR(IF(VLOOKUP($A63&amp;$A$4,Global!$C:$AA,COLUMN()+3,0)="","",VLOOKUP($A63&amp;$A$4,Global!$C:$AA,COLUMN()+3,0)),"")</f>
        <v/>
      </c>
      <c r="U63" s="69" t="str">
        <f>IFERROR(IF(VLOOKUP($A63&amp;$A$4,Global!$C:$AA,COLUMN()+3,0)="","",VLOOKUP($A63&amp;$A$4,Global!$C:$AA,COLUMN()+3,0)),"")</f>
        <v/>
      </c>
      <c r="V63" s="69" t="str">
        <f>IFERROR(IF(VLOOKUP($A63&amp;$A$4,Global!$C:$AA,COLUMN()+3,0)="","",VLOOKUP($A63&amp;$A$4,Global!$C:$AA,COLUMN()+3,0)),"")</f>
        <v/>
      </c>
    </row>
    <row r="64" spans="1:22" s="72" customFormat="1" ht="15.75" x14ac:dyDescent="0.2">
      <c r="A64" s="67" t="str">
        <f>IFERROR(IF(A63="","",IF((A63+1)&lt;=VLOOKUP($A$3,List!$E$1:$G$8,3,0),A63+1,"")),"")</f>
        <v/>
      </c>
      <c r="B64" s="69" t="str">
        <f>IFERROR(IF(VLOOKUP($A64&amp;$A$4,Global!$C:$AA,COLUMN()+3,0)="","",VLOOKUP($A64&amp;$A$4,Global!$C:$AA,COLUMN()+3,0)),"")</f>
        <v/>
      </c>
      <c r="C64" s="79" t="str">
        <f>IFERROR(IF(VLOOKUP($A64&amp;$A$4,Global!$C:$AA,COLUMN()+3,0)="","",VLOOKUP($A64&amp;$A$4,Global!$C:$AA,COLUMN()+3,0)),"")</f>
        <v/>
      </c>
      <c r="D64" s="68" t="str">
        <f>IFERROR(IF(VLOOKUP($A64&amp;$A$4,Global!$C:$AA,COLUMN()+3,0)="","",VLOOKUP($A64&amp;$A$4,Global!$C:$AA,COLUMN()+3,0)),"")</f>
        <v/>
      </c>
      <c r="E64" s="69" t="str">
        <f>IFERROR(IF(VLOOKUP($A64&amp;$A$4,Global!$C:$AA,COLUMN()+3,0)="","",VLOOKUP($A64&amp;$A$4,Global!$C:$AA,COLUMN()+3,0)),"")</f>
        <v/>
      </c>
      <c r="F64" s="69" t="str">
        <f>IFERROR(IF(VLOOKUP($A64&amp;$A$4,Global!$C:$AA,COLUMN()+3,0)="","",VLOOKUP($A64&amp;$A$4,Global!$C:$AA,COLUMN()+3,0)),"")</f>
        <v/>
      </c>
      <c r="G64" s="69" t="str">
        <f>IFERROR(IF(VLOOKUP($A64&amp;$A$4,Global!$C:$AA,COLUMN()+3,0)="","",VLOOKUP($A64&amp;$A$4,Global!$C:$AA,COLUMN()+3,0)),"")</f>
        <v/>
      </c>
      <c r="H64" s="70" t="str">
        <f>IFERROR(IF(VLOOKUP($A64&amp;$A$4,Global!$C:$AA,COLUMN()+3,0)="","",VLOOKUP($A64&amp;$A$4,Global!$C:$AA,COLUMN()+3,0)),"")</f>
        <v/>
      </c>
      <c r="I64" s="70" t="str">
        <f>IFERROR(IF(VLOOKUP($A64&amp;$A$4,Global!$C:$AA,COLUMN()+3,0)="","",VLOOKUP($A64&amp;$A$4,Global!$C:$AA,COLUMN()+3,0)),"")</f>
        <v/>
      </c>
      <c r="J64" s="69" t="str">
        <f>IFERROR(IF(VLOOKUP($A64&amp;$A$4,Global!$C:$AA,COLUMN()+3,0)="","",VLOOKUP($A64&amp;$A$4,Global!$C:$AA,COLUMN()+3,0)),"")</f>
        <v/>
      </c>
      <c r="K64" s="69" t="str">
        <f>IFERROR(IF(VLOOKUP($A64&amp;$A$4,Global!$C:$AA,COLUMN()+3,0)="","",VLOOKUP($A64&amp;$A$4,Global!$C:$AA,COLUMN()+3,0)),"")</f>
        <v/>
      </c>
      <c r="L64" s="69" t="str">
        <f>IFERROR(IF(VLOOKUP($A64&amp;$A$4,Global!$C:$AA,COLUMN()+3,0)="","",VLOOKUP($A64&amp;$A$4,Global!$C:$AA,COLUMN()+3,0)),"")</f>
        <v/>
      </c>
      <c r="M64" s="68" t="str">
        <f>IFERROR(IF(VLOOKUP($A64&amp;$A$4,Global!$C:$AA,COLUMN()+3,0)="","",VLOOKUP($A64&amp;$A$4,Global!$C:$AA,COLUMN()+3,0)),"")</f>
        <v/>
      </c>
      <c r="N64" s="68" t="str">
        <f>IFERROR(IF(VLOOKUP($A64&amp;$A$4,Global!$C:$AA,COLUMN()+3,0)="","",VLOOKUP($A64&amp;$A$4,Global!$C:$AA,COLUMN()+3,0)),"")</f>
        <v/>
      </c>
      <c r="O64" s="68" t="str">
        <f>IFERROR(IF(VLOOKUP($A64&amp;$A$4,Global!$C:$AA,COLUMN()+3,0)="","",VLOOKUP($A64&amp;$A$4,Global!$C:$AA,COLUMN()+3,0)),"")</f>
        <v/>
      </c>
      <c r="P64" s="68" t="str">
        <f>IFERROR(IF(VLOOKUP($A64&amp;$A$4,Global!$C:$AA,COLUMN()+3,0)="","",VLOOKUP($A64&amp;$A$4,Global!$C:$AA,COLUMN()+3,0)),"")</f>
        <v/>
      </c>
      <c r="Q64" s="68" t="str">
        <f>IFERROR(IF(VLOOKUP($A64&amp;$A$4,Global!$C:$AA,COLUMN()+3,0)="","",VLOOKUP($A64&amp;$A$4,Global!$C:$AA,COLUMN()+3,0)),"")</f>
        <v/>
      </c>
      <c r="R64" s="68" t="str">
        <f>IFERROR(IF(VLOOKUP($A64&amp;$A$4,Global!$C:$AA,COLUMN()+3,0)="","",VLOOKUP($A64&amp;$A$4,Global!$C:$AA,COLUMN()+3,0)),"")</f>
        <v/>
      </c>
      <c r="S64" s="71" t="str">
        <f>IFERROR(IF(VLOOKUP($A64&amp;$A$4,Global!$C:$AA,COLUMN()+3,0)="","",VLOOKUP($A64&amp;$A$4,Global!$C:$AA,COLUMN()+3,0)),"")</f>
        <v/>
      </c>
      <c r="T64" s="71" t="str">
        <f>IFERROR(IF(VLOOKUP($A64&amp;$A$4,Global!$C:$AA,COLUMN()+3,0)="","",VLOOKUP($A64&amp;$A$4,Global!$C:$AA,COLUMN()+3,0)),"")</f>
        <v/>
      </c>
      <c r="U64" s="69" t="str">
        <f>IFERROR(IF(VLOOKUP($A64&amp;$A$4,Global!$C:$AA,COLUMN()+3,0)="","",VLOOKUP($A64&amp;$A$4,Global!$C:$AA,COLUMN()+3,0)),"")</f>
        <v/>
      </c>
      <c r="V64" s="69" t="str">
        <f>IFERROR(IF(VLOOKUP($A64&amp;$A$4,Global!$C:$AA,COLUMN()+3,0)="","",VLOOKUP($A64&amp;$A$4,Global!$C:$AA,COLUMN()+3,0)),"")</f>
        <v/>
      </c>
    </row>
    <row r="65" spans="1:22" s="72" customFormat="1" ht="15.75" x14ac:dyDescent="0.2">
      <c r="A65" s="67" t="str">
        <f>IFERROR(IF(A64="","",IF((A64+1)&lt;=VLOOKUP($A$3,List!$E$1:$G$8,3,0),A64+1,"")),"")</f>
        <v/>
      </c>
      <c r="B65" s="69" t="str">
        <f>IFERROR(IF(VLOOKUP($A65&amp;$A$4,Global!$C:$AA,COLUMN()+3,0)="","",VLOOKUP($A65&amp;$A$4,Global!$C:$AA,COLUMN()+3,0)),"")</f>
        <v/>
      </c>
      <c r="C65" s="79" t="str">
        <f>IFERROR(IF(VLOOKUP($A65&amp;$A$4,Global!$C:$AA,COLUMN()+3,0)="","",VLOOKUP($A65&amp;$A$4,Global!$C:$AA,COLUMN()+3,0)),"")</f>
        <v/>
      </c>
      <c r="D65" s="68" t="str">
        <f>IFERROR(IF(VLOOKUP($A65&amp;$A$4,Global!$C:$AA,COLUMN()+3,0)="","",VLOOKUP($A65&amp;$A$4,Global!$C:$AA,COLUMN()+3,0)),"")</f>
        <v/>
      </c>
      <c r="E65" s="69" t="str">
        <f>IFERROR(IF(VLOOKUP($A65&amp;$A$4,Global!$C:$AA,COLUMN()+3,0)="","",VLOOKUP($A65&amp;$A$4,Global!$C:$AA,COLUMN()+3,0)),"")</f>
        <v/>
      </c>
      <c r="F65" s="69" t="str">
        <f>IFERROR(IF(VLOOKUP($A65&amp;$A$4,Global!$C:$AA,COLUMN()+3,0)="","",VLOOKUP($A65&amp;$A$4,Global!$C:$AA,COLUMN()+3,0)),"")</f>
        <v/>
      </c>
      <c r="G65" s="69" t="str">
        <f>IFERROR(IF(VLOOKUP($A65&amp;$A$4,Global!$C:$AA,COLUMN()+3,0)="","",VLOOKUP($A65&amp;$A$4,Global!$C:$AA,COLUMN()+3,0)),"")</f>
        <v/>
      </c>
      <c r="H65" s="70" t="str">
        <f>IFERROR(IF(VLOOKUP($A65&amp;$A$4,Global!$C:$AA,COLUMN()+3,0)="","",VLOOKUP($A65&amp;$A$4,Global!$C:$AA,COLUMN()+3,0)),"")</f>
        <v/>
      </c>
      <c r="I65" s="70" t="str">
        <f>IFERROR(IF(VLOOKUP($A65&amp;$A$4,Global!$C:$AA,COLUMN()+3,0)="","",VLOOKUP($A65&amp;$A$4,Global!$C:$AA,COLUMN()+3,0)),"")</f>
        <v/>
      </c>
      <c r="J65" s="69" t="str">
        <f>IFERROR(IF(VLOOKUP($A65&amp;$A$4,Global!$C:$AA,COLUMN()+3,0)="","",VLOOKUP($A65&amp;$A$4,Global!$C:$AA,COLUMN()+3,0)),"")</f>
        <v/>
      </c>
      <c r="K65" s="69" t="str">
        <f>IFERROR(IF(VLOOKUP($A65&amp;$A$4,Global!$C:$AA,COLUMN()+3,0)="","",VLOOKUP($A65&amp;$A$4,Global!$C:$AA,COLUMN()+3,0)),"")</f>
        <v/>
      </c>
      <c r="L65" s="69" t="str">
        <f>IFERROR(IF(VLOOKUP($A65&amp;$A$4,Global!$C:$AA,COLUMN()+3,0)="","",VLOOKUP($A65&amp;$A$4,Global!$C:$AA,COLUMN()+3,0)),"")</f>
        <v/>
      </c>
      <c r="M65" s="68" t="str">
        <f>IFERROR(IF(VLOOKUP($A65&amp;$A$4,Global!$C:$AA,COLUMN()+3,0)="","",VLOOKUP($A65&amp;$A$4,Global!$C:$AA,COLUMN()+3,0)),"")</f>
        <v/>
      </c>
      <c r="N65" s="68" t="str">
        <f>IFERROR(IF(VLOOKUP($A65&amp;$A$4,Global!$C:$AA,COLUMN()+3,0)="","",VLOOKUP($A65&amp;$A$4,Global!$C:$AA,COLUMN()+3,0)),"")</f>
        <v/>
      </c>
      <c r="O65" s="68" t="str">
        <f>IFERROR(IF(VLOOKUP($A65&amp;$A$4,Global!$C:$AA,COLUMN()+3,0)="","",VLOOKUP($A65&amp;$A$4,Global!$C:$AA,COLUMN()+3,0)),"")</f>
        <v/>
      </c>
      <c r="P65" s="68" t="str">
        <f>IFERROR(IF(VLOOKUP($A65&amp;$A$4,Global!$C:$AA,COLUMN()+3,0)="","",VLOOKUP($A65&amp;$A$4,Global!$C:$AA,COLUMN()+3,0)),"")</f>
        <v/>
      </c>
      <c r="Q65" s="68" t="str">
        <f>IFERROR(IF(VLOOKUP($A65&amp;$A$4,Global!$C:$AA,COLUMN()+3,0)="","",VLOOKUP($A65&amp;$A$4,Global!$C:$AA,COLUMN()+3,0)),"")</f>
        <v/>
      </c>
      <c r="R65" s="68" t="str">
        <f>IFERROR(IF(VLOOKUP($A65&amp;$A$4,Global!$C:$AA,COLUMN()+3,0)="","",VLOOKUP($A65&amp;$A$4,Global!$C:$AA,COLUMN()+3,0)),"")</f>
        <v/>
      </c>
      <c r="S65" s="71" t="str">
        <f>IFERROR(IF(VLOOKUP($A65&amp;$A$4,Global!$C:$AA,COLUMN()+3,0)="","",VLOOKUP($A65&amp;$A$4,Global!$C:$AA,COLUMN()+3,0)),"")</f>
        <v/>
      </c>
      <c r="T65" s="71" t="str">
        <f>IFERROR(IF(VLOOKUP($A65&amp;$A$4,Global!$C:$AA,COLUMN()+3,0)="","",VLOOKUP($A65&amp;$A$4,Global!$C:$AA,COLUMN()+3,0)),"")</f>
        <v/>
      </c>
      <c r="U65" s="69" t="str">
        <f>IFERROR(IF(VLOOKUP($A65&amp;$A$4,Global!$C:$AA,COLUMN()+3,0)="","",VLOOKUP($A65&amp;$A$4,Global!$C:$AA,COLUMN()+3,0)),"")</f>
        <v/>
      </c>
      <c r="V65" s="69" t="str">
        <f>IFERROR(IF(VLOOKUP($A65&amp;$A$4,Global!$C:$AA,COLUMN()+3,0)="","",VLOOKUP($A65&amp;$A$4,Global!$C:$AA,COLUMN()+3,0)),"")</f>
        <v/>
      </c>
    </row>
    <row r="66" spans="1:22" s="72" customFormat="1" ht="15.75" x14ac:dyDescent="0.2">
      <c r="A66" s="67" t="str">
        <f>IFERROR(IF(A65="","",IF((A65+1)&lt;=VLOOKUP($A$3,List!$E$1:$G$8,3,0),A65+1,"")),"")</f>
        <v/>
      </c>
      <c r="B66" s="69" t="str">
        <f>IFERROR(IF(VLOOKUP($A66&amp;$A$4,Global!$C:$AA,COLUMN()+3,0)="","",VLOOKUP($A66&amp;$A$4,Global!$C:$AA,COLUMN()+3,0)),"")</f>
        <v/>
      </c>
      <c r="C66" s="79" t="str">
        <f>IFERROR(IF(VLOOKUP($A66&amp;$A$4,Global!$C:$AA,COLUMN()+3,0)="","",VLOOKUP($A66&amp;$A$4,Global!$C:$AA,COLUMN()+3,0)),"")</f>
        <v/>
      </c>
      <c r="D66" s="68" t="str">
        <f>IFERROR(IF(VLOOKUP($A66&amp;$A$4,Global!$C:$AA,COLUMN()+3,0)="","",VLOOKUP($A66&amp;$A$4,Global!$C:$AA,COLUMN()+3,0)),"")</f>
        <v/>
      </c>
      <c r="E66" s="69" t="str">
        <f>IFERROR(IF(VLOOKUP($A66&amp;$A$4,Global!$C:$AA,COLUMN()+3,0)="","",VLOOKUP($A66&amp;$A$4,Global!$C:$AA,COLUMN()+3,0)),"")</f>
        <v/>
      </c>
      <c r="F66" s="69" t="str">
        <f>IFERROR(IF(VLOOKUP($A66&amp;$A$4,Global!$C:$AA,COLUMN()+3,0)="","",VLOOKUP($A66&amp;$A$4,Global!$C:$AA,COLUMN()+3,0)),"")</f>
        <v/>
      </c>
      <c r="G66" s="69" t="str">
        <f>IFERROR(IF(VLOOKUP($A66&amp;$A$4,Global!$C:$AA,COLUMN()+3,0)="","",VLOOKUP($A66&amp;$A$4,Global!$C:$AA,COLUMN()+3,0)),"")</f>
        <v/>
      </c>
      <c r="H66" s="70" t="str">
        <f>IFERROR(IF(VLOOKUP($A66&amp;$A$4,Global!$C:$AA,COLUMN()+3,0)="","",VLOOKUP($A66&amp;$A$4,Global!$C:$AA,COLUMN()+3,0)),"")</f>
        <v/>
      </c>
      <c r="I66" s="70" t="str">
        <f>IFERROR(IF(VLOOKUP($A66&amp;$A$4,Global!$C:$AA,COLUMN()+3,0)="","",VLOOKUP($A66&amp;$A$4,Global!$C:$AA,COLUMN()+3,0)),"")</f>
        <v/>
      </c>
      <c r="J66" s="69" t="str">
        <f>IFERROR(IF(VLOOKUP($A66&amp;$A$4,Global!$C:$AA,COLUMN()+3,0)="","",VLOOKUP($A66&amp;$A$4,Global!$C:$AA,COLUMN()+3,0)),"")</f>
        <v/>
      </c>
      <c r="K66" s="69" t="str">
        <f>IFERROR(IF(VLOOKUP($A66&amp;$A$4,Global!$C:$AA,COLUMN()+3,0)="","",VLOOKUP($A66&amp;$A$4,Global!$C:$AA,COLUMN()+3,0)),"")</f>
        <v/>
      </c>
      <c r="L66" s="69" t="str">
        <f>IFERROR(IF(VLOOKUP($A66&amp;$A$4,Global!$C:$AA,COLUMN()+3,0)="","",VLOOKUP($A66&amp;$A$4,Global!$C:$AA,COLUMN()+3,0)),"")</f>
        <v/>
      </c>
      <c r="M66" s="68" t="str">
        <f>IFERROR(IF(VLOOKUP($A66&amp;$A$4,Global!$C:$AA,COLUMN()+3,0)="","",VLOOKUP($A66&amp;$A$4,Global!$C:$AA,COLUMN()+3,0)),"")</f>
        <v/>
      </c>
      <c r="N66" s="68" t="str">
        <f>IFERROR(IF(VLOOKUP($A66&amp;$A$4,Global!$C:$AA,COLUMN()+3,0)="","",VLOOKUP($A66&amp;$A$4,Global!$C:$AA,COLUMN()+3,0)),"")</f>
        <v/>
      </c>
      <c r="O66" s="68" t="str">
        <f>IFERROR(IF(VLOOKUP($A66&amp;$A$4,Global!$C:$AA,COLUMN()+3,0)="","",VLOOKUP($A66&amp;$A$4,Global!$C:$AA,COLUMN()+3,0)),"")</f>
        <v/>
      </c>
      <c r="P66" s="68" t="str">
        <f>IFERROR(IF(VLOOKUP($A66&amp;$A$4,Global!$C:$AA,COLUMN()+3,0)="","",VLOOKUP($A66&amp;$A$4,Global!$C:$AA,COLUMN()+3,0)),"")</f>
        <v/>
      </c>
      <c r="Q66" s="68" t="str">
        <f>IFERROR(IF(VLOOKUP($A66&amp;$A$4,Global!$C:$AA,COLUMN()+3,0)="","",VLOOKUP($A66&amp;$A$4,Global!$C:$AA,COLUMN()+3,0)),"")</f>
        <v/>
      </c>
      <c r="R66" s="68" t="str">
        <f>IFERROR(IF(VLOOKUP($A66&amp;$A$4,Global!$C:$AA,COLUMN()+3,0)="","",VLOOKUP($A66&amp;$A$4,Global!$C:$AA,COLUMN()+3,0)),"")</f>
        <v/>
      </c>
      <c r="S66" s="71" t="str">
        <f>IFERROR(IF(VLOOKUP($A66&amp;$A$4,Global!$C:$AA,COLUMN()+3,0)="","",VLOOKUP($A66&amp;$A$4,Global!$C:$AA,COLUMN()+3,0)),"")</f>
        <v/>
      </c>
      <c r="T66" s="71" t="str">
        <f>IFERROR(IF(VLOOKUP($A66&amp;$A$4,Global!$C:$AA,COLUMN()+3,0)="","",VLOOKUP($A66&amp;$A$4,Global!$C:$AA,COLUMN()+3,0)),"")</f>
        <v/>
      </c>
      <c r="U66" s="69" t="str">
        <f>IFERROR(IF(VLOOKUP($A66&amp;$A$4,Global!$C:$AA,COLUMN()+3,0)="","",VLOOKUP($A66&amp;$A$4,Global!$C:$AA,COLUMN()+3,0)),"")</f>
        <v/>
      </c>
      <c r="V66" s="69" t="str">
        <f>IFERROR(IF(VLOOKUP($A66&amp;$A$4,Global!$C:$AA,COLUMN()+3,0)="","",VLOOKUP($A66&amp;$A$4,Global!$C:$AA,COLUMN()+3,0)),"")</f>
        <v/>
      </c>
    </row>
    <row r="67" spans="1:22" s="72" customFormat="1" ht="15.75" x14ac:dyDescent="0.2">
      <c r="A67" s="67" t="str">
        <f>IFERROR(IF(A66="","",IF((A66+1)&lt;=VLOOKUP($A$3,List!$E$1:$G$8,3,0),A66+1,"")),"")</f>
        <v/>
      </c>
      <c r="B67" s="69" t="str">
        <f>IFERROR(IF(VLOOKUP($A67&amp;$A$4,Global!$C:$AA,COLUMN()+3,0)="","",VLOOKUP($A67&amp;$A$4,Global!$C:$AA,COLUMN()+3,0)),"")</f>
        <v/>
      </c>
      <c r="C67" s="79" t="str">
        <f>IFERROR(IF(VLOOKUP($A67&amp;$A$4,Global!$C:$AA,COLUMN()+3,0)="","",VLOOKUP($A67&amp;$A$4,Global!$C:$AA,COLUMN()+3,0)),"")</f>
        <v/>
      </c>
      <c r="D67" s="68" t="str">
        <f>IFERROR(IF(VLOOKUP($A67&amp;$A$4,Global!$C:$AA,COLUMN()+3,0)="","",VLOOKUP($A67&amp;$A$4,Global!$C:$AA,COLUMN()+3,0)),"")</f>
        <v/>
      </c>
      <c r="E67" s="69" t="str">
        <f>IFERROR(IF(VLOOKUP($A67&amp;$A$4,Global!$C:$AA,COLUMN()+3,0)="","",VLOOKUP($A67&amp;$A$4,Global!$C:$AA,COLUMN()+3,0)),"")</f>
        <v/>
      </c>
      <c r="F67" s="69" t="str">
        <f>IFERROR(IF(VLOOKUP($A67&amp;$A$4,Global!$C:$AA,COLUMN()+3,0)="","",VLOOKUP($A67&amp;$A$4,Global!$C:$AA,COLUMN()+3,0)),"")</f>
        <v/>
      </c>
      <c r="G67" s="69" t="str">
        <f>IFERROR(IF(VLOOKUP($A67&amp;$A$4,Global!$C:$AA,COLUMN()+3,0)="","",VLOOKUP($A67&amp;$A$4,Global!$C:$AA,COLUMN()+3,0)),"")</f>
        <v/>
      </c>
      <c r="H67" s="70" t="str">
        <f>IFERROR(IF(VLOOKUP($A67&amp;$A$4,Global!$C:$AA,COLUMN()+3,0)="","",VLOOKUP($A67&amp;$A$4,Global!$C:$AA,COLUMN()+3,0)),"")</f>
        <v/>
      </c>
      <c r="I67" s="70" t="str">
        <f>IFERROR(IF(VLOOKUP($A67&amp;$A$4,Global!$C:$AA,COLUMN()+3,0)="","",VLOOKUP($A67&amp;$A$4,Global!$C:$AA,COLUMN()+3,0)),"")</f>
        <v/>
      </c>
      <c r="J67" s="69" t="str">
        <f>IFERROR(IF(VLOOKUP($A67&amp;$A$4,Global!$C:$AA,COLUMN()+3,0)="","",VLOOKUP($A67&amp;$A$4,Global!$C:$AA,COLUMN()+3,0)),"")</f>
        <v/>
      </c>
      <c r="K67" s="69" t="str">
        <f>IFERROR(IF(VLOOKUP($A67&amp;$A$4,Global!$C:$AA,COLUMN()+3,0)="","",VLOOKUP($A67&amp;$A$4,Global!$C:$AA,COLUMN()+3,0)),"")</f>
        <v/>
      </c>
      <c r="L67" s="69" t="str">
        <f>IFERROR(IF(VLOOKUP($A67&amp;$A$4,Global!$C:$AA,COLUMN()+3,0)="","",VLOOKUP($A67&amp;$A$4,Global!$C:$AA,COLUMN()+3,0)),"")</f>
        <v/>
      </c>
      <c r="M67" s="68" t="str">
        <f>IFERROR(IF(VLOOKUP($A67&amp;$A$4,Global!$C:$AA,COLUMN()+3,0)="","",VLOOKUP($A67&amp;$A$4,Global!$C:$AA,COLUMN()+3,0)),"")</f>
        <v/>
      </c>
      <c r="N67" s="68" t="str">
        <f>IFERROR(IF(VLOOKUP($A67&amp;$A$4,Global!$C:$AA,COLUMN()+3,0)="","",VLOOKUP($A67&amp;$A$4,Global!$C:$AA,COLUMN()+3,0)),"")</f>
        <v/>
      </c>
      <c r="O67" s="68" t="str">
        <f>IFERROR(IF(VLOOKUP($A67&amp;$A$4,Global!$C:$AA,COLUMN()+3,0)="","",VLOOKUP($A67&amp;$A$4,Global!$C:$AA,COLUMN()+3,0)),"")</f>
        <v/>
      </c>
      <c r="P67" s="68" t="str">
        <f>IFERROR(IF(VLOOKUP($A67&amp;$A$4,Global!$C:$AA,COLUMN()+3,0)="","",VLOOKUP($A67&amp;$A$4,Global!$C:$AA,COLUMN()+3,0)),"")</f>
        <v/>
      </c>
      <c r="Q67" s="68" t="str">
        <f>IFERROR(IF(VLOOKUP($A67&amp;$A$4,Global!$C:$AA,COLUMN()+3,0)="","",VLOOKUP($A67&amp;$A$4,Global!$C:$AA,COLUMN()+3,0)),"")</f>
        <v/>
      </c>
      <c r="R67" s="68" t="str">
        <f>IFERROR(IF(VLOOKUP($A67&amp;$A$4,Global!$C:$AA,COLUMN()+3,0)="","",VLOOKUP($A67&amp;$A$4,Global!$C:$AA,COLUMN()+3,0)),"")</f>
        <v/>
      </c>
      <c r="S67" s="71" t="str">
        <f>IFERROR(IF(VLOOKUP($A67&amp;$A$4,Global!$C:$AA,COLUMN()+3,0)="","",VLOOKUP($A67&amp;$A$4,Global!$C:$AA,COLUMN()+3,0)),"")</f>
        <v/>
      </c>
      <c r="T67" s="71" t="str">
        <f>IFERROR(IF(VLOOKUP($A67&amp;$A$4,Global!$C:$AA,COLUMN()+3,0)="","",VLOOKUP($A67&amp;$A$4,Global!$C:$AA,COLUMN()+3,0)),"")</f>
        <v/>
      </c>
      <c r="U67" s="69" t="str">
        <f>IFERROR(IF(VLOOKUP($A67&amp;$A$4,Global!$C:$AA,COLUMN()+3,0)="","",VLOOKUP($A67&amp;$A$4,Global!$C:$AA,COLUMN()+3,0)),"")</f>
        <v/>
      </c>
      <c r="V67" s="69" t="str">
        <f>IFERROR(IF(VLOOKUP($A67&amp;$A$4,Global!$C:$AA,COLUMN()+3,0)="","",VLOOKUP($A67&amp;$A$4,Global!$C:$AA,COLUMN()+3,0)),"")</f>
        <v/>
      </c>
    </row>
    <row r="68" spans="1:22" s="72" customFormat="1" ht="15.75" x14ac:dyDescent="0.2">
      <c r="A68" s="67" t="str">
        <f>IFERROR(IF(A67="","",IF((A67+1)&lt;=VLOOKUP($A$3,List!$E$1:$G$8,3,0),A67+1,"")),"")</f>
        <v/>
      </c>
      <c r="B68" s="69" t="str">
        <f>IFERROR(IF(VLOOKUP($A68&amp;$A$4,Global!$C:$AA,COLUMN()+3,0)="","",VLOOKUP($A68&amp;$A$4,Global!$C:$AA,COLUMN()+3,0)),"")</f>
        <v/>
      </c>
      <c r="C68" s="79" t="str">
        <f>IFERROR(IF(VLOOKUP($A68&amp;$A$4,Global!$C:$AA,COLUMN()+3,0)="","",VLOOKUP($A68&amp;$A$4,Global!$C:$AA,COLUMN()+3,0)),"")</f>
        <v/>
      </c>
      <c r="D68" s="68" t="str">
        <f>IFERROR(IF(VLOOKUP($A68&amp;$A$4,Global!$C:$AA,COLUMN()+3,0)="","",VLOOKUP($A68&amp;$A$4,Global!$C:$AA,COLUMN()+3,0)),"")</f>
        <v/>
      </c>
      <c r="E68" s="69" t="str">
        <f>IFERROR(IF(VLOOKUP($A68&amp;$A$4,Global!$C:$AA,COLUMN()+3,0)="","",VLOOKUP($A68&amp;$A$4,Global!$C:$AA,COLUMN()+3,0)),"")</f>
        <v/>
      </c>
      <c r="F68" s="69" t="str">
        <f>IFERROR(IF(VLOOKUP($A68&amp;$A$4,Global!$C:$AA,COLUMN()+3,0)="","",VLOOKUP($A68&amp;$A$4,Global!$C:$AA,COLUMN()+3,0)),"")</f>
        <v/>
      </c>
      <c r="G68" s="69" t="str">
        <f>IFERROR(IF(VLOOKUP($A68&amp;$A$4,Global!$C:$AA,COLUMN()+3,0)="","",VLOOKUP($A68&amp;$A$4,Global!$C:$AA,COLUMN()+3,0)),"")</f>
        <v/>
      </c>
      <c r="H68" s="70" t="str">
        <f>IFERROR(IF(VLOOKUP($A68&amp;$A$4,Global!$C:$AA,COLUMN()+3,0)="","",VLOOKUP($A68&amp;$A$4,Global!$C:$AA,COLUMN()+3,0)),"")</f>
        <v/>
      </c>
      <c r="I68" s="70" t="str">
        <f>IFERROR(IF(VLOOKUP($A68&amp;$A$4,Global!$C:$AA,COLUMN()+3,0)="","",VLOOKUP($A68&amp;$A$4,Global!$C:$AA,COLUMN()+3,0)),"")</f>
        <v/>
      </c>
      <c r="J68" s="69" t="str">
        <f>IFERROR(IF(VLOOKUP($A68&amp;$A$4,Global!$C:$AA,COLUMN()+3,0)="","",VLOOKUP($A68&amp;$A$4,Global!$C:$AA,COLUMN()+3,0)),"")</f>
        <v/>
      </c>
      <c r="K68" s="69" t="str">
        <f>IFERROR(IF(VLOOKUP($A68&amp;$A$4,Global!$C:$AA,COLUMN()+3,0)="","",VLOOKUP($A68&amp;$A$4,Global!$C:$AA,COLUMN()+3,0)),"")</f>
        <v/>
      </c>
      <c r="L68" s="69" t="str">
        <f>IFERROR(IF(VLOOKUP($A68&amp;$A$4,Global!$C:$AA,COLUMN()+3,0)="","",VLOOKUP($A68&amp;$A$4,Global!$C:$AA,COLUMN()+3,0)),"")</f>
        <v/>
      </c>
      <c r="M68" s="68" t="str">
        <f>IFERROR(IF(VLOOKUP($A68&amp;$A$4,Global!$C:$AA,COLUMN()+3,0)="","",VLOOKUP($A68&amp;$A$4,Global!$C:$AA,COLUMN()+3,0)),"")</f>
        <v/>
      </c>
      <c r="N68" s="68" t="str">
        <f>IFERROR(IF(VLOOKUP($A68&amp;$A$4,Global!$C:$AA,COLUMN()+3,0)="","",VLOOKUP($A68&amp;$A$4,Global!$C:$AA,COLUMN()+3,0)),"")</f>
        <v/>
      </c>
      <c r="O68" s="68" t="str">
        <f>IFERROR(IF(VLOOKUP($A68&amp;$A$4,Global!$C:$AA,COLUMN()+3,0)="","",VLOOKUP($A68&amp;$A$4,Global!$C:$AA,COLUMN()+3,0)),"")</f>
        <v/>
      </c>
      <c r="P68" s="68" t="str">
        <f>IFERROR(IF(VLOOKUP($A68&amp;$A$4,Global!$C:$AA,COLUMN()+3,0)="","",VLOOKUP($A68&amp;$A$4,Global!$C:$AA,COLUMN()+3,0)),"")</f>
        <v/>
      </c>
      <c r="Q68" s="68" t="str">
        <f>IFERROR(IF(VLOOKUP($A68&amp;$A$4,Global!$C:$AA,COLUMN()+3,0)="","",VLOOKUP($A68&amp;$A$4,Global!$C:$AA,COLUMN()+3,0)),"")</f>
        <v/>
      </c>
      <c r="R68" s="68" t="str">
        <f>IFERROR(IF(VLOOKUP($A68&amp;$A$4,Global!$C:$AA,COLUMN()+3,0)="","",VLOOKUP($A68&amp;$A$4,Global!$C:$AA,COLUMN()+3,0)),"")</f>
        <v/>
      </c>
      <c r="S68" s="71" t="str">
        <f>IFERROR(IF(VLOOKUP($A68&amp;$A$4,Global!$C:$AA,COLUMN()+3,0)="","",VLOOKUP($A68&amp;$A$4,Global!$C:$AA,COLUMN()+3,0)),"")</f>
        <v/>
      </c>
      <c r="T68" s="71" t="str">
        <f>IFERROR(IF(VLOOKUP($A68&amp;$A$4,Global!$C:$AA,COLUMN()+3,0)="","",VLOOKUP($A68&amp;$A$4,Global!$C:$AA,COLUMN()+3,0)),"")</f>
        <v/>
      </c>
      <c r="U68" s="69" t="str">
        <f>IFERROR(IF(VLOOKUP($A68&amp;$A$4,Global!$C:$AA,COLUMN()+3,0)="","",VLOOKUP($A68&amp;$A$4,Global!$C:$AA,COLUMN()+3,0)),"")</f>
        <v/>
      </c>
      <c r="V68" s="69" t="str">
        <f>IFERROR(IF(VLOOKUP($A68&amp;$A$4,Global!$C:$AA,COLUMN()+3,0)="","",VLOOKUP($A68&amp;$A$4,Global!$C:$AA,COLUMN()+3,0)),"")</f>
        <v/>
      </c>
    </row>
    <row r="69" spans="1:22" s="72" customFormat="1" ht="15.75" x14ac:dyDescent="0.2">
      <c r="A69" s="67" t="str">
        <f>IFERROR(IF(A68="","",IF((A68+1)&lt;=VLOOKUP($A$3,List!$E$1:$G$8,3,0),A68+1,"")),"")</f>
        <v/>
      </c>
      <c r="B69" s="69" t="str">
        <f>IFERROR(IF(VLOOKUP($A69&amp;$A$4,Global!$C:$AA,COLUMN()+3,0)="","",VLOOKUP($A69&amp;$A$4,Global!$C:$AA,COLUMN()+3,0)),"")</f>
        <v/>
      </c>
      <c r="C69" s="79" t="str">
        <f>IFERROR(IF(VLOOKUP($A69&amp;$A$4,Global!$C:$AA,COLUMN()+3,0)="","",VLOOKUP($A69&amp;$A$4,Global!$C:$AA,COLUMN()+3,0)),"")</f>
        <v/>
      </c>
      <c r="D69" s="68" t="str">
        <f>IFERROR(IF(VLOOKUP($A69&amp;$A$4,Global!$C:$AA,COLUMN()+3,0)="","",VLOOKUP($A69&amp;$A$4,Global!$C:$AA,COLUMN()+3,0)),"")</f>
        <v/>
      </c>
      <c r="E69" s="69" t="str">
        <f>IFERROR(IF(VLOOKUP($A69&amp;$A$4,Global!$C:$AA,COLUMN()+3,0)="","",VLOOKUP($A69&amp;$A$4,Global!$C:$AA,COLUMN()+3,0)),"")</f>
        <v/>
      </c>
      <c r="F69" s="69" t="str">
        <f>IFERROR(IF(VLOOKUP($A69&amp;$A$4,Global!$C:$AA,COLUMN()+3,0)="","",VLOOKUP($A69&amp;$A$4,Global!$C:$AA,COLUMN()+3,0)),"")</f>
        <v/>
      </c>
      <c r="G69" s="69" t="str">
        <f>IFERROR(IF(VLOOKUP($A69&amp;$A$4,Global!$C:$AA,COLUMN()+3,0)="","",VLOOKUP($A69&amp;$A$4,Global!$C:$AA,COLUMN()+3,0)),"")</f>
        <v/>
      </c>
      <c r="H69" s="70" t="str">
        <f>IFERROR(IF(VLOOKUP($A69&amp;$A$4,Global!$C:$AA,COLUMN()+3,0)="","",VLOOKUP($A69&amp;$A$4,Global!$C:$AA,COLUMN()+3,0)),"")</f>
        <v/>
      </c>
      <c r="I69" s="70" t="str">
        <f>IFERROR(IF(VLOOKUP($A69&amp;$A$4,Global!$C:$AA,COLUMN()+3,0)="","",VLOOKUP($A69&amp;$A$4,Global!$C:$AA,COLUMN()+3,0)),"")</f>
        <v/>
      </c>
      <c r="J69" s="69" t="str">
        <f>IFERROR(IF(VLOOKUP($A69&amp;$A$4,Global!$C:$AA,COLUMN()+3,0)="","",VLOOKUP($A69&amp;$A$4,Global!$C:$AA,COLUMN()+3,0)),"")</f>
        <v/>
      </c>
      <c r="K69" s="69" t="str">
        <f>IFERROR(IF(VLOOKUP($A69&amp;$A$4,Global!$C:$AA,COLUMN()+3,0)="","",VLOOKUP($A69&amp;$A$4,Global!$C:$AA,COLUMN()+3,0)),"")</f>
        <v/>
      </c>
      <c r="L69" s="69" t="str">
        <f>IFERROR(IF(VLOOKUP($A69&amp;$A$4,Global!$C:$AA,COLUMN()+3,0)="","",VLOOKUP($A69&amp;$A$4,Global!$C:$AA,COLUMN()+3,0)),"")</f>
        <v/>
      </c>
      <c r="M69" s="68" t="str">
        <f>IFERROR(IF(VLOOKUP($A69&amp;$A$4,Global!$C:$AA,COLUMN()+3,0)="","",VLOOKUP($A69&amp;$A$4,Global!$C:$AA,COLUMN()+3,0)),"")</f>
        <v/>
      </c>
      <c r="N69" s="68" t="str">
        <f>IFERROR(IF(VLOOKUP($A69&amp;$A$4,Global!$C:$AA,COLUMN()+3,0)="","",VLOOKUP($A69&amp;$A$4,Global!$C:$AA,COLUMN()+3,0)),"")</f>
        <v/>
      </c>
      <c r="O69" s="68" t="str">
        <f>IFERROR(IF(VLOOKUP($A69&amp;$A$4,Global!$C:$AA,COLUMN()+3,0)="","",VLOOKUP($A69&amp;$A$4,Global!$C:$AA,COLUMN()+3,0)),"")</f>
        <v/>
      </c>
      <c r="P69" s="68" t="str">
        <f>IFERROR(IF(VLOOKUP($A69&amp;$A$4,Global!$C:$AA,COLUMN()+3,0)="","",VLOOKUP($A69&amp;$A$4,Global!$C:$AA,COLUMN()+3,0)),"")</f>
        <v/>
      </c>
      <c r="Q69" s="68" t="str">
        <f>IFERROR(IF(VLOOKUP($A69&amp;$A$4,Global!$C:$AA,COLUMN()+3,0)="","",VLOOKUP($A69&amp;$A$4,Global!$C:$AA,COLUMN()+3,0)),"")</f>
        <v/>
      </c>
      <c r="R69" s="68" t="str">
        <f>IFERROR(IF(VLOOKUP($A69&amp;$A$4,Global!$C:$AA,COLUMN()+3,0)="","",VLOOKUP($A69&amp;$A$4,Global!$C:$AA,COLUMN()+3,0)),"")</f>
        <v/>
      </c>
      <c r="S69" s="71" t="str">
        <f>IFERROR(IF(VLOOKUP($A69&amp;$A$4,Global!$C:$AA,COLUMN()+3,0)="","",VLOOKUP($A69&amp;$A$4,Global!$C:$AA,COLUMN()+3,0)),"")</f>
        <v/>
      </c>
      <c r="T69" s="71" t="str">
        <f>IFERROR(IF(VLOOKUP($A69&amp;$A$4,Global!$C:$AA,COLUMN()+3,0)="","",VLOOKUP($A69&amp;$A$4,Global!$C:$AA,COLUMN()+3,0)),"")</f>
        <v/>
      </c>
      <c r="U69" s="69" t="str">
        <f>IFERROR(IF(VLOOKUP($A69&amp;$A$4,Global!$C:$AA,COLUMN()+3,0)="","",VLOOKUP($A69&amp;$A$4,Global!$C:$AA,COLUMN()+3,0)),"")</f>
        <v/>
      </c>
      <c r="V69" s="69" t="str">
        <f>IFERROR(IF(VLOOKUP($A69&amp;$A$4,Global!$C:$AA,COLUMN()+3,0)="","",VLOOKUP($A69&amp;$A$4,Global!$C:$AA,COLUMN()+3,0)),"")</f>
        <v/>
      </c>
    </row>
    <row r="70" spans="1:22" s="72" customFormat="1" ht="15.75" x14ac:dyDescent="0.2">
      <c r="A70" s="67" t="str">
        <f>IFERROR(IF(A69="","",IF((A69+1)&lt;=VLOOKUP($A$3,List!$E$1:$G$8,3,0),A69+1,"")),"")</f>
        <v/>
      </c>
      <c r="B70" s="69" t="str">
        <f>IFERROR(IF(VLOOKUP($A70&amp;$A$4,Global!$C:$AA,COLUMN()+3,0)="","",VLOOKUP($A70&amp;$A$4,Global!$C:$AA,COLUMN()+3,0)),"")</f>
        <v/>
      </c>
      <c r="C70" s="79" t="str">
        <f>IFERROR(IF(VLOOKUP($A70&amp;$A$4,Global!$C:$AA,COLUMN()+3,0)="","",VLOOKUP($A70&amp;$A$4,Global!$C:$AA,COLUMN()+3,0)),"")</f>
        <v/>
      </c>
      <c r="D70" s="68" t="str">
        <f>IFERROR(IF(VLOOKUP($A70&amp;$A$4,Global!$C:$AA,COLUMN()+3,0)="","",VLOOKUP($A70&amp;$A$4,Global!$C:$AA,COLUMN()+3,0)),"")</f>
        <v/>
      </c>
      <c r="E70" s="69" t="str">
        <f>IFERROR(IF(VLOOKUP($A70&amp;$A$4,Global!$C:$AA,COLUMN()+3,0)="","",VLOOKUP($A70&amp;$A$4,Global!$C:$AA,COLUMN()+3,0)),"")</f>
        <v/>
      </c>
      <c r="F70" s="69" t="str">
        <f>IFERROR(IF(VLOOKUP($A70&amp;$A$4,Global!$C:$AA,COLUMN()+3,0)="","",VLOOKUP($A70&amp;$A$4,Global!$C:$AA,COLUMN()+3,0)),"")</f>
        <v/>
      </c>
      <c r="G70" s="69" t="str">
        <f>IFERROR(IF(VLOOKUP($A70&amp;$A$4,Global!$C:$AA,COLUMN()+3,0)="","",VLOOKUP($A70&amp;$A$4,Global!$C:$AA,COLUMN()+3,0)),"")</f>
        <v/>
      </c>
      <c r="H70" s="70" t="str">
        <f>IFERROR(IF(VLOOKUP($A70&amp;$A$4,Global!$C:$AA,COLUMN()+3,0)="","",VLOOKUP($A70&amp;$A$4,Global!$C:$AA,COLUMN()+3,0)),"")</f>
        <v/>
      </c>
      <c r="I70" s="70" t="str">
        <f>IFERROR(IF(VLOOKUP($A70&amp;$A$4,Global!$C:$AA,COLUMN()+3,0)="","",VLOOKUP($A70&amp;$A$4,Global!$C:$AA,COLUMN()+3,0)),"")</f>
        <v/>
      </c>
      <c r="J70" s="69" t="str">
        <f>IFERROR(IF(VLOOKUP($A70&amp;$A$4,Global!$C:$AA,COLUMN()+3,0)="","",VLOOKUP($A70&amp;$A$4,Global!$C:$AA,COLUMN()+3,0)),"")</f>
        <v/>
      </c>
      <c r="K70" s="69" t="str">
        <f>IFERROR(IF(VLOOKUP($A70&amp;$A$4,Global!$C:$AA,COLUMN()+3,0)="","",VLOOKUP($A70&amp;$A$4,Global!$C:$AA,COLUMN()+3,0)),"")</f>
        <v/>
      </c>
      <c r="L70" s="69" t="str">
        <f>IFERROR(IF(VLOOKUP($A70&amp;$A$4,Global!$C:$AA,COLUMN()+3,0)="","",VLOOKUP($A70&amp;$A$4,Global!$C:$AA,COLUMN()+3,0)),"")</f>
        <v/>
      </c>
      <c r="M70" s="68" t="str">
        <f>IFERROR(IF(VLOOKUP($A70&amp;$A$4,Global!$C:$AA,COLUMN()+3,0)="","",VLOOKUP($A70&amp;$A$4,Global!$C:$AA,COLUMN()+3,0)),"")</f>
        <v/>
      </c>
      <c r="N70" s="68" t="str">
        <f>IFERROR(IF(VLOOKUP($A70&amp;$A$4,Global!$C:$AA,COLUMN()+3,0)="","",VLOOKUP($A70&amp;$A$4,Global!$C:$AA,COLUMN()+3,0)),"")</f>
        <v/>
      </c>
      <c r="O70" s="68" t="str">
        <f>IFERROR(IF(VLOOKUP($A70&amp;$A$4,Global!$C:$AA,COLUMN()+3,0)="","",VLOOKUP($A70&amp;$A$4,Global!$C:$AA,COLUMN()+3,0)),"")</f>
        <v/>
      </c>
      <c r="P70" s="68" t="str">
        <f>IFERROR(IF(VLOOKUP($A70&amp;$A$4,Global!$C:$AA,COLUMN()+3,0)="","",VLOOKUP($A70&amp;$A$4,Global!$C:$AA,COLUMN()+3,0)),"")</f>
        <v/>
      </c>
      <c r="Q70" s="68" t="str">
        <f>IFERROR(IF(VLOOKUP($A70&amp;$A$4,Global!$C:$AA,COLUMN()+3,0)="","",VLOOKUP($A70&amp;$A$4,Global!$C:$AA,COLUMN()+3,0)),"")</f>
        <v/>
      </c>
      <c r="R70" s="68" t="str">
        <f>IFERROR(IF(VLOOKUP($A70&amp;$A$4,Global!$C:$AA,COLUMN()+3,0)="","",VLOOKUP($A70&amp;$A$4,Global!$C:$AA,COLUMN()+3,0)),"")</f>
        <v/>
      </c>
      <c r="S70" s="71" t="str">
        <f>IFERROR(IF(VLOOKUP($A70&amp;$A$4,Global!$C:$AA,COLUMN()+3,0)="","",VLOOKUP($A70&amp;$A$4,Global!$C:$AA,COLUMN()+3,0)),"")</f>
        <v/>
      </c>
      <c r="T70" s="71" t="str">
        <f>IFERROR(IF(VLOOKUP($A70&amp;$A$4,Global!$C:$AA,COLUMN()+3,0)="","",VLOOKUP($A70&amp;$A$4,Global!$C:$AA,COLUMN()+3,0)),"")</f>
        <v/>
      </c>
      <c r="U70" s="69" t="str">
        <f>IFERROR(IF(VLOOKUP($A70&amp;$A$4,Global!$C:$AA,COLUMN()+3,0)="","",VLOOKUP($A70&amp;$A$4,Global!$C:$AA,COLUMN()+3,0)),"")</f>
        <v/>
      </c>
      <c r="V70" s="69" t="str">
        <f>IFERROR(IF(VLOOKUP($A70&amp;$A$4,Global!$C:$AA,COLUMN()+3,0)="","",VLOOKUP($A70&amp;$A$4,Global!$C:$AA,COLUMN()+3,0)),"")</f>
        <v/>
      </c>
    </row>
    <row r="71" spans="1:22" s="72" customFormat="1" ht="15.75" x14ac:dyDescent="0.2">
      <c r="A71" s="67" t="str">
        <f>IFERROR(IF(A70="","",IF((A70+1)&lt;=VLOOKUP($A$3,List!$E$1:$G$8,3,0),A70+1,"")),"")</f>
        <v/>
      </c>
      <c r="B71" s="69" t="str">
        <f>IFERROR(IF(VLOOKUP($A71&amp;$A$4,Global!$C:$AA,COLUMN()+3,0)="","",VLOOKUP($A71&amp;$A$4,Global!$C:$AA,COLUMN()+3,0)),"")</f>
        <v/>
      </c>
      <c r="C71" s="79" t="str">
        <f>IFERROR(IF(VLOOKUP($A71&amp;$A$4,Global!$C:$AA,COLUMN()+3,0)="","",VLOOKUP($A71&amp;$A$4,Global!$C:$AA,COLUMN()+3,0)),"")</f>
        <v/>
      </c>
      <c r="D71" s="68" t="str">
        <f>IFERROR(IF(VLOOKUP($A71&amp;$A$4,Global!$C:$AA,COLUMN()+3,0)="","",VLOOKUP($A71&amp;$A$4,Global!$C:$AA,COLUMN()+3,0)),"")</f>
        <v/>
      </c>
      <c r="E71" s="69" t="str">
        <f>IFERROR(IF(VLOOKUP($A71&amp;$A$4,Global!$C:$AA,COLUMN()+3,0)="","",VLOOKUP($A71&amp;$A$4,Global!$C:$AA,COLUMN()+3,0)),"")</f>
        <v/>
      </c>
      <c r="F71" s="69" t="str">
        <f>IFERROR(IF(VLOOKUP($A71&amp;$A$4,Global!$C:$AA,COLUMN()+3,0)="","",VLOOKUP($A71&amp;$A$4,Global!$C:$AA,COLUMN()+3,0)),"")</f>
        <v/>
      </c>
      <c r="G71" s="69" t="str">
        <f>IFERROR(IF(VLOOKUP($A71&amp;$A$4,Global!$C:$AA,COLUMN()+3,0)="","",VLOOKUP($A71&amp;$A$4,Global!$C:$AA,COLUMN()+3,0)),"")</f>
        <v/>
      </c>
      <c r="H71" s="70" t="str">
        <f>IFERROR(IF(VLOOKUP($A71&amp;$A$4,Global!$C:$AA,COLUMN()+3,0)="","",VLOOKUP($A71&amp;$A$4,Global!$C:$AA,COLUMN()+3,0)),"")</f>
        <v/>
      </c>
      <c r="I71" s="70" t="str">
        <f>IFERROR(IF(VLOOKUP($A71&amp;$A$4,Global!$C:$AA,COLUMN()+3,0)="","",VLOOKUP($A71&amp;$A$4,Global!$C:$AA,COLUMN()+3,0)),"")</f>
        <v/>
      </c>
      <c r="J71" s="69" t="str">
        <f>IFERROR(IF(VLOOKUP($A71&amp;$A$4,Global!$C:$AA,COLUMN()+3,0)="","",VLOOKUP($A71&amp;$A$4,Global!$C:$AA,COLUMN()+3,0)),"")</f>
        <v/>
      </c>
      <c r="K71" s="69" t="str">
        <f>IFERROR(IF(VLOOKUP($A71&amp;$A$4,Global!$C:$AA,COLUMN()+3,0)="","",VLOOKUP($A71&amp;$A$4,Global!$C:$AA,COLUMN()+3,0)),"")</f>
        <v/>
      </c>
      <c r="L71" s="69" t="str">
        <f>IFERROR(IF(VLOOKUP($A71&amp;$A$4,Global!$C:$AA,COLUMN()+3,0)="","",VLOOKUP($A71&amp;$A$4,Global!$C:$AA,COLUMN()+3,0)),"")</f>
        <v/>
      </c>
      <c r="M71" s="68" t="str">
        <f>IFERROR(IF(VLOOKUP($A71&amp;$A$4,Global!$C:$AA,COLUMN()+3,0)="","",VLOOKUP($A71&amp;$A$4,Global!$C:$AA,COLUMN()+3,0)),"")</f>
        <v/>
      </c>
      <c r="N71" s="68" t="str">
        <f>IFERROR(IF(VLOOKUP($A71&amp;$A$4,Global!$C:$AA,COLUMN()+3,0)="","",VLOOKUP($A71&amp;$A$4,Global!$C:$AA,COLUMN()+3,0)),"")</f>
        <v/>
      </c>
      <c r="O71" s="68" t="str">
        <f>IFERROR(IF(VLOOKUP($A71&amp;$A$4,Global!$C:$AA,COLUMN()+3,0)="","",VLOOKUP($A71&amp;$A$4,Global!$C:$AA,COLUMN()+3,0)),"")</f>
        <v/>
      </c>
      <c r="P71" s="68" t="str">
        <f>IFERROR(IF(VLOOKUP($A71&amp;$A$4,Global!$C:$AA,COLUMN()+3,0)="","",VLOOKUP($A71&amp;$A$4,Global!$C:$AA,COLUMN()+3,0)),"")</f>
        <v/>
      </c>
      <c r="Q71" s="68" t="str">
        <f>IFERROR(IF(VLOOKUP($A71&amp;$A$4,Global!$C:$AA,COLUMN()+3,0)="","",VLOOKUP($A71&amp;$A$4,Global!$C:$AA,COLUMN()+3,0)),"")</f>
        <v/>
      </c>
      <c r="R71" s="68" t="str">
        <f>IFERROR(IF(VLOOKUP($A71&amp;$A$4,Global!$C:$AA,COLUMN()+3,0)="","",VLOOKUP($A71&amp;$A$4,Global!$C:$AA,COLUMN()+3,0)),"")</f>
        <v/>
      </c>
      <c r="S71" s="71" t="str">
        <f>IFERROR(IF(VLOOKUP($A71&amp;$A$4,Global!$C:$AA,COLUMN()+3,0)="","",VLOOKUP($A71&amp;$A$4,Global!$C:$AA,COLUMN()+3,0)),"")</f>
        <v/>
      </c>
      <c r="T71" s="71" t="str">
        <f>IFERROR(IF(VLOOKUP($A71&amp;$A$4,Global!$C:$AA,COLUMN()+3,0)="","",VLOOKUP($A71&amp;$A$4,Global!$C:$AA,COLUMN()+3,0)),"")</f>
        <v/>
      </c>
      <c r="U71" s="69" t="str">
        <f>IFERROR(IF(VLOOKUP($A71&amp;$A$4,Global!$C:$AA,COLUMN()+3,0)="","",VLOOKUP($A71&amp;$A$4,Global!$C:$AA,COLUMN()+3,0)),"")</f>
        <v/>
      </c>
      <c r="V71" s="69" t="str">
        <f>IFERROR(IF(VLOOKUP($A71&amp;$A$4,Global!$C:$AA,COLUMN()+3,0)="","",VLOOKUP($A71&amp;$A$4,Global!$C:$AA,COLUMN()+3,0)),"")</f>
        <v/>
      </c>
    </row>
    <row r="72" spans="1:22" s="72" customFormat="1" ht="15.75" x14ac:dyDescent="0.2">
      <c r="A72" s="67" t="str">
        <f>IFERROR(IF(A71="","",IF((A71+1)&lt;=VLOOKUP($A$3,List!$E$1:$G$8,3,0),A71+1,"")),"")</f>
        <v/>
      </c>
      <c r="B72" s="69" t="str">
        <f>IFERROR(IF(VLOOKUP($A72&amp;$A$4,Global!$C:$AA,COLUMN()+3,0)="","",VLOOKUP($A72&amp;$A$4,Global!$C:$AA,COLUMN()+3,0)),"")</f>
        <v/>
      </c>
      <c r="C72" s="79" t="str">
        <f>IFERROR(IF(VLOOKUP($A72&amp;$A$4,Global!$C:$AA,COLUMN()+3,0)="","",VLOOKUP($A72&amp;$A$4,Global!$C:$AA,COLUMN()+3,0)),"")</f>
        <v/>
      </c>
      <c r="D72" s="68" t="str">
        <f>IFERROR(IF(VLOOKUP($A72&amp;$A$4,Global!$C:$AA,COLUMN()+3,0)="","",VLOOKUP($A72&amp;$A$4,Global!$C:$AA,COLUMN()+3,0)),"")</f>
        <v/>
      </c>
      <c r="E72" s="69" t="str">
        <f>IFERROR(IF(VLOOKUP($A72&amp;$A$4,Global!$C:$AA,COLUMN()+3,0)="","",VLOOKUP($A72&amp;$A$4,Global!$C:$AA,COLUMN()+3,0)),"")</f>
        <v/>
      </c>
      <c r="F72" s="69" t="str">
        <f>IFERROR(IF(VLOOKUP($A72&amp;$A$4,Global!$C:$AA,COLUMN()+3,0)="","",VLOOKUP($A72&amp;$A$4,Global!$C:$AA,COLUMN()+3,0)),"")</f>
        <v/>
      </c>
      <c r="G72" s="69" t="str">
        <f>IFERROR(IF(VLOOKUP($A72&amp;$A$4,Global!$C:$AA,COLUMN()+3,0)="","",VLOOKUP($A72&amp;$A$4,Global!$C:$AA,COLUMN()+3,0)),"")</f>
        <v/>
      </c>
      <c r="H72" s="70" t="str">
        <f>IFERROR(IF(VLOOKUP($A72&amp;$A$4,Global!$C:$AA,COLUMN()+3,0)="","",VLOOKUP($A72&amp;$A$4,Global!$C:$AA,COLUMN()+3,0)),"")</f>
        <v/>
      </c>
      <c r="I72" s="70" t="str">
        <f>IFERROR(IF(VLOOKUP($A72&amp;$A$4,Global!$C:$AA,COLUMN()+3,0)="","",VLOOKUP($A72&amp;$A$4,Global!$C:$AA,COLUMN()+3,0)),"")</f>
        <v/>
      </c>
      <c r="J72" s="69" t="str">
        <f>IFERROR(IF(VLOOKUP($A72&amp;$A$4,Global!$C:$AA,COLUMN()+3,0)="","",VLOOKUP($A72&amp;$A$4,Global!$C:$AA,COLUMN()+3,0)),"")</f>
        <v/>
      </c>
      <c r="K72" s="69" t="str">
        <f>IFERROR(IF(VLOOKUP($A72&amp;$A$4,Global!$C:$AA,COLUMN()+3,0)="","",VLOOKUP($A72&amp;$A$4,Global!$C:$AA,COLUMN()+3,0)),"")</f>
        <v/>
      </c>
      <c r="L72" s="69" t="str">
        <f>IFERROR(IF(VLOOKUP($A72&amp;$A$4,Global!$C:$AA,COLUMN()+3,0)="","",VLOOKUP($A72&amp;$A$4,Global!$C:$AA,COLUMN()+3,0)),"")</f>
        <v/>
      </c>
      <c r="M72" s="68" t="str">
        <f>IFERROR(IF(VLOOKUP($A72&amp;$A$4,Global!$C:$AA,COLUMN()+3,0)="","",VLOOKUP($A72&amp;$A$4,Global!$C:$AA,COLUMN()+3,0)),"")</f>
        <v/>
      </c>
      <c r="N72" s="68" t="str">
        <f>IFERROR(IF(VLOOKUP($A72&amp;$A$4,Global!$C:$AA,COLUMN()+3,0)="","",VLOOKUP($A72&amp;$A$4,Global!$C:$AA,COLUMN()+3,0)),"")</f>
        <v/>
      </c>
      <c r="O72" s="68" t="str">
        <f>IFERROR(IF(VLOOKUP($A72&amp;$A$4,Global!$C:$AA,COLUMN()+3,0)="","",VLOOKUP($A72&amp;$A$4,Global!$C:$AA,COLUMN()+3,0)),"")</f>
        <v/>
      </c>
      <c r="P72" s="68" t="str">
        <f>IFERROR(IF(VLOOKUP($A72&amp;$A$4,Global!$C:$AA,COLUMN()+3,0)="","",VLOOKUP($A72&amp;$A$4,Global!$C:$AA,COLUMN()+3,0)),"")</f>
        <v/>
      </c>
      <c r="Q72" s="68" t="str">
        <f>IFERROR(IF(VLOOKUP($A72&amp;$A$4,Global!$C:$AA,COLUMN()+3,0)="","",VLOOKUP($A72&amp;$A$4,Global!$C:$AA,COLUMN()+3,0)),"")</f>
        <v/>
      </c>
      <c r="R72" s="68" t="str">
        <f>IFERROR(IF(VLOOKUP($A72&amp;$A$4,Global!$C:$AA,COLUMN()+3,0)="","",VLOOKUP($A72&amp;$A$4,Global!$C:$AA,COLUMN()+3,0)),"")</f>
        <v/>
      </c>
      <c r="S72" s="71" t="str">
        <f>IFERROR(IF(VLOOKUP($A72&amp;$A$4,Global!$C:$AA,COLUMN()+3,0)="","",VLOOKUP($A72&amp;$A$4,Global!$C:$AA,COLUMN()+3,0)),"")</f>
        <v/>
      </c>
      <c r="T72" s="71" t="str">
        <f>IFERROR(IF(VLOOKUP($A72&amp;$A$4,Global!$C:$AA,COLUMN()+3,0)="","",VLOOKUP($A72&amp;$A$4,Global!$C:$AA,COLUMN()+3,0)),"")</f>
        <v/>
      </c>
      <c r="U72" s="69" t="str">
        <f>IFERROR(IF(VLOOKUP($A72&amp;$A$4,Global!$C:$AA,COLUMN()+3,0)="","",VLOOKUP($A72&amp;$A$4,Global!$C:$AA,COLUMN()+3,0)),"")</f>
        <v/>
      </c>
      <c r="V72" s="69" t="str">
        <f>IFERROR(IF(VLOOKUP($A72&amp;$A$4,Global!$C:$AA,COLUMN()+3,0)="","",VLOOKUP($A72&amp;$A$4,Global!$C:$AA,COLUMN()+3,0)),"")</f>
        <v/>
      </c>
    </row>
    <row r="73" spans="1:22" s="72" customFormat="1" ht="15.75" x14ac:dyDescent="0.2">
      <c r="A73" s="67" t="str">
        <f>IFERROR(IF(A72="","",IF((A72+1)&lt;=VLOOKUP($A$3,List!$E$1:$G$8,3,0),A72+1,"")),"")</f>
        <v/>
      </c>
      <c r="B73" s="69" t="str">
        <f>IFERROR(IF(VLOOKUP($A73&amp;$A$4,Global!$C:$AA,COLUMN()+3,0)="","",VLOOKUP($A73&amp;$A$4,Global!$C:$AA,COLUMN()+3,0)),"")</f>
        <v/>
      </c>
      <c r="C73" s="79" t="str">
        <f>IFERROR(IF(VLOOKUP($A73&amp;$A$4,Global!$C:$AA,COLUMN()+3,0)="","",VLOOKUP($A73&amp;$A$4,Global!$C:$AA,COLUMN()+3,0)),"")</f>
        <v/>
      </c>
      <c r="D73" s="68" t="str">
        <f>IFERROR(IF(VLOOKUP($A73&amp;$A$4,Global!$C:$AA,COLUMN()+3,0)="","",VLOOKUP($A73&amp;$A$4,Global!$C:$AA,COLUMN()+3,0)),"")</f>
        <v/>
      </c>
      <c r="E73" s="69" t="str">
        <f>IFERROR(IF(VLOOKUP($A73&amp;$A$4,Global!$C:$AA,COLUMN()+3,0)="","",VLOOKUP($A73&amp;$A$4,Global!$C:$AA,COLUMN()+3,0)),"")</f>
        <v/>
      </c>
      <c r="F73" s="69" t="str">
        <f>IFERROR(IF(VLOOKUP($A73&amp;$A$4,Global!$C:$AA,COLUMN()+3,0)="","",VLOOKUP($A73&amp;$A$4,Global!$C:$AA,COLUMN()+3,0)),"")</f>
        <v/>
      </c>
      <c r="G73" s="69" t="str">
        <f>IFERROR(IF(VLOOKUP($A73&amp;$A$4,Global!$C:$AA,COLUMN()+3,0)="","",VLOOKUP($A73&amp;$A$4,Global!$C:$AA,COLUMN()+3,0)),"")</f>
        <v/>
      </c>
      <c r="H73" s="70" t="str">
        <f>IFERROR(IF(VLOOKUP($A73&amp;$A$4,Global!$C:$AA,COLUMN()+3,0)="","",VLOOKUP($A73&amp;$A$4,Global!$C:$AA,COLUMN()+3,0)),"")</f>
        <v/>
      </c>
      <c r="I73" s="70" t="str">
        <f>IFERROR(IF(VLOOKUP($A73&amp;$A$4,Global!$C:$AA,COLUMN()+3,0)="","",VLOOKUP($A73&amp;$A$4,Global!$C:$AA,COLUMN()+3,0)),"")</f>
        <v/>
      </c>
      <c r="J73" s="69" t="str">
        <f>IFERROR(IF(VLOOKUP($A73&amp;$A$4,Global!$C:$AA,COLUMN()+3,0)="","",VLOOKUP($A73&amp;$A$4,Global!$C:$AA,COLUMN()+3,0)),"")</f>
        <v/>
      </c>
      <c r="K73" s="69" t="str">
        <f>IFERROR(IF(VLOOKUP($A73&amp;$A$4,Global!$C:$AA,COLUMN()+3,0)="","",VLOOKUP($A73&amp;$A$4,Global!$C:$AA,COLUMN()+3,0)),"")</f>
        <v/>
      </c>
      <c r="L73" s="69" t="str">
        <f>IFERROR(IF(VLOOKUP($A73&amp;$A$4,Global!$C:$AA,COLUMN()+3,0)="","",VLOOKUP($A73&amp;$A$4,Global!$C:$AA,COLUMN()+3,0)),"")</f>
        <v/>
      </c>
      <c r="M73" s="68" t="str">
        <f>IFERROR(IF(VLOOKUP($A73&amp;$A$4,Global!$C:$AA,COLUMN()+3,0)="","",VLOOKUP($A73&amp;$A$4,Global!$C:$AA,COLUMN()+3,0)),"")</f>
        <v/>
      </c>
      <c r="N73" s="68" t="str">
        <f>IFERROR(IF(VLOOKUP($A73&amp;$A$4,Global!$C:$AA,COLUMN()+3,0)="","",VLOOKUP($A73&amp;$A$4,Global!$C:$AA,COLUMN()+3,0)),"")</f>
        <v/>
      </c>
      <c r="O73" s="68" t="str">
        <f>IFERROR(IF(VLOOKUP($A73&amp;$A$4,Global!$C:$AA,COLUMN()+3,0)="","",VLOOKUP($A73&amp;$A$4,Global!$C:$AA,COLUMN()+3,0)),"")</f>
        <v/>
      </c>
      <c r="P73" s="68" t="str">
        <f>IFERROR(IF(VLOOKUP($A73&amp;$A$4,Global!$C:$AA,COLUMN()+3,0)="","",VLOOKUP($A73&amp;$A$4,Global!$C:$AA,COLUMN()+3,0)),"")</f>
        <v/>
      </c>
      <c r="Q73" s="68" t="str">
        <f>IFERROR(IF(VLOOKUP($A73&amp;$A$4,Global!$C:$AA,COLUMN()+3,0)="","",VLOOKUP($A73&amp;$A$4,Global!$C:$AA,COLUMN()+3,0)),"")</f>
        <v/>
      </c>
      <c r="R73" s="68" t="str">
        <f>IFERROR(IF(VLOOKUP($A73&amp;$A$4,Global!$C:$AA,COLUMN()+3,0)="","",VLOOKUP($A73&amp;$A$4,Global!$C:$AA,COLUMN()+3,0)),"")</f>
        <v/>
      </c>
      <c r="S73" s="71" t="str">
        <f>IFERROR(IF(VLOOKUP($A73&amp;$A$4,Global!$C:$AA,COLUMN()+3,0)="","",VLOOKUP($A73&amp;$A$4,Global!$C:$AA,COLUMN()+3,0)),"")</f>
        <v/>
      </c>
      <c r="T73" s="71" t="str">
        <f>IFERROR(IF(VLOOKUP($A73&amp;$A$4,Global!$C:$AA,COLUMN()+3,0)="","",VLOOKUP($A73&amp;$A$4,Global!$C:$AA,COLUMN()+3,0)),"")</f>
        <v/>
      </c>
      <c r="U73" s="69" t="str">
        <f>IFERROR(IF(VLOOKUP($A73&amp;$A$4,Global!$C:$AA,COLUMN()+3,0)="","",VLOOKUP($A73&amp;$A$4,Global!$C:$AA,COLUMN()+3,0)),"")</f>
        <v/>
      </c>
      <c r="V73" s="69" t="str">
        <f>IFERROR(IF(VLOOKUP($A73&amp;$A$4,Global!$C:$AA,COLUMN()+3,0)="","",VLOOKUP($A73&amp;$A$4,Global!$C:$AA,COLUMN()+3,0)),"")</f>
        <v/>
      </c>
    </row>
    <row r="74" spans="1:22" s="72" customFormat="1" ht="15.75" x14ac:dyDescent="0.2">
      <c r="A74" s="67" t="str">
        <f>IFERROR(IF(A73="","",IF((A73+1)&lt;=VLOOKUP($A$3,List!$E$1:$G$8,3,0),A73+1,"")),"")</f>
        <v/>
      </c>
      <c r="B74" s="69" t="str">
        <f>IFERROR(IF(VLOOKUP($A74&amp;$A$4,Global!$C:$AA,COLUMN()+3,0)="","",VLOOKUP($A74&amp;$A$4,Global!$C:$AA,COLUMN()+3,0)),"")</f>
        <v/>
      </c>
      <c r="C74" s="79" t="str">
        <f>IFERROR(IF(VLOOKUP($A74&amp;$A$4,Global!$C:$AA,COLUMN()+3,0)="","",VLOOKUP($A74&amp;$A$4,Global!$C:$AA,COLUMN()+3,0)),"")</f>
        <v/>
      </c>
      <c r="D74" s="68" t="str">
        <f>IFERROR(IF(VLOOKUP($A74&amp;$A$4,Global!$C:$AA,COLUMN()+3,0)="","",VLOOKUP($A74&amp;$A$4,Global!$C:$AA,COLUMN()+3,0)),"")</f>
        <v/>
      </c>
      <c r="E74" s="69" t="str">
        <f>IFERROR(IF(VLOOKUP($A74&amp;$A$4,Global!$C:$AA,COLUMN()+3,0)="","",VLOOKUP($A74&amp;$A$4,Global!$C:$AA,COLUMN()+3,0)),"")</f>
        <v/>
      </c>
      <c r="F74" s="69" t="str">
        <f>IFERROR(IF(VLOOKUP($A74&amp;$A$4,Global!$C:$AA,COLUMN()+3,0)="","",VLOOKUP($A74&amp;$A$4,Global!$C:$AA,COLUMN()+3,0)),"")</f>
        <v/>
      </c>
      <c r="G74" s="69" t="str">
        <f>IFERROR(IF(VLOOKUP($A74&amp;$A$4,Global!$C:$AA,COLUMN()+3,0)="","",VLOOKUP($A74&amp;$A$4,Global!$C:$AA,COLUMN()+3,0)),"")</f>
        <v/>
      </c>
      <c r="H74" s="70" t="str">
        <f>IFERROR(IF(VLOOKUP($A74&amp;$A$4,Global!$C:$AA,COLUMN()+3,0)="","",VLOOKUP($A74&amp;$A$4,Global!$C:$AA,COLUMN()+3,0)),"")</f>
        <v/>
      </c>
      <c r="I74" s="70" t="str">
        <f>IFERROR(IF(VLOOKUP($A74&amp;$A$4,Global!$C:$AA,COLUMN()+3,0)="","",VLOOKUP($A74&amp;$A$4,Global!$C:$AA,COLUMN()+3,0)),"")</f>
        <v/>
      </c>
      <c r="J74" s="69" t="str">
        <f>IFERROR(IF(VLOOKUP($A74&amp;$A$4,Global!$C:$AA,COLUMN()+3,0)="","",VLOOKUP($A74&amp;$A$4,Global!$C:$AA,COLUMN()+3,0)),"")</f>
        <v/>
      </c>
      <c r="K74" s="69" t="str">
        <f>IFERROR(IF(VLOOKUP($A74&amp;$A$4,Global!$C:$AA,COLUMN()+3,0)="","",VLOOKUP($A74&amp;$A$4,Global!$C:$AA,COLUMN()+3,0)),"")</f>
        <v/>
      </c>
      <c r="L74" s="69" t="str">
        <f>IFERROR(IF(VLOOKUP($A74&amp;$A$4,Global!$C:$AA,COLUMN()+3,0)="","",VLOOKUP($A74&amp;$A$4,Global!$C:$AA,COLUMN()+3,0)),"")</f>
        <v/>
      </c>
      <c r="M74" s="68" t="str">
        <f>IFERROR(IF(VLOOKUP($A74&amp;$A$4,Global!$C:$AA,COLUMN()+3,0)="","",VLOOKUP($A74&amp;$A$4,Global!$C:$AA,COLUMN()+3,0)),"")</f>
        <v/>
      </c>
      <c r="N74" s="68" t="str">
        <f>IFERROR(IF(VLOOKUP($A74&amp;$A$4,Global!$C:$AA,COLUMN()+3,0)="","",VLOOKUP($A74&amp;$A$4,Global!$C:$AA,COLUMN()+3,0)),"")</f>
        <v/>
      </c>
      <c r="O74" s="68" t="str">
        <f>IFERROR(IF(VLOOKUP($A74&amp;$A$4,Global!$C:$AA,COLUMN()+3,0)="","",VLOOKUP($A74&amp;$A$4,Global!$C:$AA,COLUMN()+3,0)),"")</f>
        <v/>
      </c>
      <c r="P74" s="68" t="str">
        <f>IFERROR(IF(VLOOKUP($A74&amp;$A$4,Global!$C:$AA,COLUMN()+3,0)="","",VLOOKUP($A74&amp;$A$4,Global!$C:$AA,COLUMN()+3,0)),"")</f>
        <v/>
      </c>
      <c r="Q74" s="68" t="str">
        <f>IFERROR(IF(VLOOKUP($A74&amp;$A$4,Global!$C:$AA,COLUMN()+3,0)="","",VLOOKUP($A74&amp;$A$4,Global!$C:$AA,COLUMN()+3,0)),"")</f>
        <v/>
      </c>
      <c r="R74" s="68" t="str">
        <f>IFERROR(IF(VLOOKUP($A74&amp;$A$4,Global!$C:$AA,COLUMN()+3,0)="","",VLOOKUP($A74&amp;$A$4,Global!$C:$AA,COLUMN()+3,0)),"")</f>
        <v/>
      </c>
      <c r="S74" s="71" t="str">
        <f>IFERROR(IF(VLOOKUP($A74&amp;$A$4,Global!$C:$AA,COLUMN()+3,0)="","",VLOOKUP($A74&amp;$A$4,Global!$C:$AA,COLUMN()+3,0)),"")</f>
        <v/>
      </c>
      <c r="T74" s="71" t="str">
        <f>IFERROR(IF(VLOOKUP($A74&amp;$A$4,Global!$C:$AA,COLUMN()+3,0)="","",VLOOKUP($A74&amp;$A$4,Global!$C:$AA,COLUMN()+3,0)),"")</f>
        <v/>
      </c>
      <c r="U74" s="69" t="str">
        <f>IFERROR(IF(VLOOKUP($A74&amp;$A$4,Global!$C:$AA,COLUMN()+3,0)="","",VLOOKUP($A74&amp;$A$4,Global!$C:$AA,COLUMN()+3,0)),"")</f>
        <v/>
      </c>
      <c r="V74" s="69" t="str">
        <f>IFERROR(IF(VLOOKUP($A74&amp;$A$4,Global!$C:$AA,COLUMN()+3,0)="","",VLOOKUP($A74&amp;$A$4,Global!$C:$AA,COLUMN()+3,0)),"")</f>
        <v/>
      </c>
    </row>
    <row r="75" spans="1:22" s="72" customFormat="1" ht="15.75" x14ac:dyDescent="0.2">
      <c r="A75" s="67" t="str">
        <f>IFERROR(IF(A74="","",IF((A74+1)&lt;=VLOOKUP($A$3,List!$E$1:$G$8,3,0),A74+1,"")),"")</f>
        <v/>
      </c>
      <c r="B75" s="69" t="str">
        <f>IFERROR(IF(VLOOKUP($A75&amp;$A$4,Global!$C:$AA,COLUMN()+3,0)="","",VLOOKUP($A75&amp;$A$4,Global!$C:$AA,COLUMN()+3,0)),"")</f>
        <v/>
      </c>
      <c r="C75" s="79" t="str">
        <f>IFERROR(IF(VLOOKUP($A75&amp;$A$4,Global!$C:$AA,COLUMN()+3,0)="","",VLOOKUP($A75&amp;$A$4,Global!$C:$AA,COLUMN()+3,0)),"")</f>
        <v/>
      </c>
      <c r="D75" s="68" t="str">
        <f>IFERROR(IF(VLOOKUP($A75&amp;$A$4,Global!$C:$AA,COLUMN()+3,0)="","",VLOOKUP($A75&amp;$A$4,Global!$C:$AA,COLUMN()+3,0)),"")</f>
        <v/>
      </c>
      <c r="E75" s="69" t="str">
        <f>IFERROR(IF(VLOOKUP($A75&amp;$A$4,Global!$C:$AA,COLUMN()+3,0)="","",VLOOKUP($A75&amp;$A$4,Global!$C:$AA,COLUMN()+3,0)),"")</f>
        <v/>
      </c>
      <c r="F75" s="69" t="str">
        <f>IFERROR(IF(VLOOKUP($A75&amp;$A$4,Global!$C:$AA,COLUMN()+3,0)="","",VLOOKUP($A75&amp;$A$4,Global!$C:$AA,COLUMN()+3,0)),"")</f>
        <v/>
      </c>
      <c r="G75" s="69" t="str">
        <f>IFERROR(IF(VLOOKUP($A75&amp;$A$4,Global!$C:$AA,COLUMN()+3,0)="","",VLOOKUP($A75&amp;$A$4,Global!$C:$AA,COLUMN()+3,0)),"")</f>
        <v/>
      </c>
      <c r="H75" s="70" t="str">
        <f>IFERROR(IF(VLOOKUP($A75&amp;$A$4,Global!$C:$AA,COLUMN()+3,0)="","",VLOOKUP($A75&amp;$A$4,Global!$C:$AA,COLUMN()+3,0)),"")</f>
        <v/>
      </c>
      <c r="I75" s="70" t="str">
        <f>IFERROR(IF(VLOOKUP($A75&amp;$A$4,Global!$C:$AA,COLUMN()+3,0)="","",VLOOKUP($A75&amp;$A$4,Global!$C:$AA,COLUMN()+3,0)),"")</f>
        <v/>
      </c>
      <c r="J75" s="69" t="str">
        <f>IFERROR(IF(VLOOKUP($A75&amp;$A$4,Global!$C:$AA,COLUMN()+3,0)="","",VLOOKUP($A75&amp;$A$4,Global!$C:$AA,COLUMN()+3,0)),"")</f>
        <v/>
      </c>
      <c r="K75" s="69" t="str">
        <f>IFERROR(IF(VLOOKUP($A75&amp;$A$4,Global!$C:$AA,COLUMN()+3,0)="","",VLOOKUP($A75&amp;$A$4,Global!$C:$AA,COLUMN()+3,0)),"")</f>
        <v/>
      </c>
      <c r="L75" s="69" t="str">
        <f>IFERROR(IF(VLOOKUP($A75&amp;$A$4,Global!$C:$AA,COLUMN()+3,0)="","",VLOOKUP($A75&amp;$A$4,Global!$C:$AA,COLUMN()+3,0)),"")</f>
        <v/>
      </c>
      <c r="M75" s="68" t="str">
        <f>IFERROR(IF(VLOOKUP($A75&amp;$A$4,Global!$C:$AA,COLUMN()+3,0)="","",VLOOKUP($A75&amp;$A$4,Global!$C:$AA,COLUMN()+3,0)),"")</f>
        <v/>
      </c>
      <c r="N75" s="68" t="str">
        <f>IFERROR(IF(VLOOKUP($A75&amp;$A$4,Global!$C:$AA,COLUMN()+3,0)="","",VLOOKUP($A75&amp;$A$4,Global!$C:$AA,COLUMN()+3,0)),"")</f>
        <v/>
      </c>
      <c r="O75" s="68" t="str">
        <f>IFERROR(IF(VLOOKUP($A75&amp;$A$4,Global!$C:$AA,COLUMN()+3,0)="","",VLOOKUP($A75&amp;$A$4,Global!$C:$AA,COLUMN()+3,0)),"")</f>
        <v/>
      </c>
      <c r="P75" s="68" t="str">
        <f>IFERROR(IF(VLOOKUP($A75&amp;$A$4,Global!$C:$AA,COLUMN()+3,0)="","",VLOOKUP($A75&amp;$A$4,Global!$C:$AA,COLUMN()+3,0)),"")</f>
        <v/>
      </c>
      <c r="Q75" s="68" t="str">
        <f>IFERROR(IF(VLOOKUP($A75&amp;$A$4,Global!$C:$AA,COLUMN()+3,0)="","",VLOOKUP($A75&amp;$A$4,Global!$C:$AA,COLUMN()+3,0)),"")</f>
        <v/>
      </c>
      <c r="R75" s="68" t="str">
        <f>IFERROR(IF(VLOOKUP($A75&amp;$A$4,Global!$C:$AA,COLUMN()+3,0)="","",VLOOKUP($A75&amp;$A$4,Global!$C:$AA,COLUMN()+3,0)),"")</f>
        <v/>
      </c>
      <c r="S75" s="71" t="str">
        <f>IFERROR(IF(VLOOKUP($A75&amp;$A$4,Global!$C:$AA,COLUMN()+3,0)="","",VLOOKUP($A75&amp;$A$4,Global!$C:$AA,COLUMN()+3,0)),"")</f>
        <v/>
      </c>
      <c r="T75" s="71" t="str">
        <f>IFERROR(IF(VLOOKUP($A75&amp;$A$4,Global!$C:$AA,COLUMN()+3,0)="","",VLOOKUP($A75&amp;$A$4,Global!$C:$AA,COLUMN()+3,0)),"")</f>
        <v/>
      </c>
      <c r="U75" s="69" t="str">
        <f>IFERROR(IF(VLOOKUP($A75&amp;$A$4,Global!$C:$AA,COLUMN()+3,0)="","",VLOOKUP($A75&amp;$A$4,Global!$C:$AA,COLUMN()+3,0)),"")</f>
        <v/>
      </c>
      <c r="V75" s="69" t="str">
        <f>IFERROR(IF(VLOOKUP($A75&amp;$A$4,Global!$C:$AA,COLUMN()+3,0)="","",VLOOKUP($A75&amp;$A$4,Global!$C:$AA,COLUMN()+3,0)),"")</f>
        <v/>
      </c>
    </row>
    <row r="76" spans="1:22" s="72" customFormat="1" ht="15.75" x14ac:dyDescent="0.2">
      <c r="A76" s="67" t="str">
        <f>IFERROR(IF(A75="","",IF((A75+1)&lt;=VLOOKUP($A$3,List!$E$1:$G$8,3,0),A75+1,"")),"")</f>
        <v/>
      </c>
      <c r="B76" s="69" t="str">
        <f>IFERROR(IF(VLOOKUP($A76&amp;$A$4,Global!$C:$AA,COLUMN()+3,0)="","",VLOOKUP($A76&amp;$A$4,Global!$C:$AA,COLUMN()+3,0)),"")</f>
        <v/>
      </c>
      <c r="C76" s="79" t="str">
        <f>IFERROR(IF(VLOOKUP($A76&amp;$A$4,Global!$C:$AA,COLUMN()+3,0)="","",VLOOKUP($A76&amp;$A$4,Global!$C:$AA,COLUMN()+3,0)),"")</f>
        <v/>
      </c>
      <c r="D76" s="68" t="str">
        <f>IFERROR(IF(VLOOKUP($A76&amp;$A$4,Global!$C:$AA,COLUMN()+3,0)="","",VLOOKUP($A76&amp;$A$4,Global!$C:$AA,COLUMN()+3,0)),"")</f>
        <v/>
      </c>
      <c r="E76" s="69" t="str">
        <f>IFERROR(IF(VLOOKUP($A76&amp;$A$4,Global!$C:$AA,COLUMN()+3,0)="","",VLOOKUP($A76&amp;$A$4,Global!$C:$AA,COLUMN()+3,0)),"")</f>
        <v/>
      </c>
      <c r="F76" s="69" t="str">
        <f>IFERROR(IF(VLOOKUP($A76&amp;$A$4,Global!$C:$AA,COLUMN()+3,0)="","",VLOOKUP($A76&amp;$A$4,Global!$C:$AA,COLUMN()+3,0)),"")</f>
        <v/>
      </c>
      <c r="G76" s="69" t="str">
        <f>IFERROR(IF(VLOOKUP($A76&amp;$A$4,Global!$C:$AA,COLUMN()+3,0)="","",VLOOKUP($A76&amp;$A$4,Global!$C:$AA,COLUMN()+3,0)),"")</f>
        <v/>
      </c>
      <c r="H76" s="70" t="str">
        <f>IFERROR(IF(VLOOKUP($A76&amp;$A$4,Global!$C:$AA,COLUMN()+3,0)="","",VLOOKUP($A76&amp;$A$4,Global!$C:$AA,COLUMN()+3,0)),"")</f>
        <v/>
      </c>
      <c r="I76" s="70" t="str">
        <f>IFERROR(IF(VLOOKUP($A76&amp;$A$4,Global!$C:$AA,COLUMN()+3,0)="","",VLOOKUP($A76&amp;$A$4,Global!$C:$AA,COLUMN()+3,0)),"")</f>
        <v/>
      </c>
      <c r="J76" s="69" t="str">
        <f>IFERROR(IF(VLOOKUP($A76&amp;$A$4,Global!$C:$AA,COLUMN()+3,0)="","",VLOOKUP($A76&amp;$A$4,Global!$C:$AA,COLUMN()+3,0)),"")</f>
        <v/>
      </c>
      <c r="K76" s="69" t="str">
        <f>IFERROR(IF(VLOOKUP($A76&amp;$A$4,Global!$C:$AA,COLUMN()+3,0)="","",VLOOKUP($A76&amp;$A$4,Global!$C:$AA,COLUMN()+3,0)),"")</f>
        <v/>
      </c>
      <c r="L76" s="69" t="str">
        <f>IFERROR(IF(VLOOKUP($A76&amp;$A$4,Global!$C:$AA,COLUMN()+3,0)="","",VLOOKUP($A76&amp;$A$4,Global!$C:$AA,COLUMN()+3,0)),"")</f>
        <v/>
      </c>
      <c r="M76" s="68" t="str">
        <f>IFERROR(IF(VLOOKUP($A76&amp;$A$4,Global!$C:$AA,COLUMN()+3,0)="","",VLOOKUP($A76&amp;$A$4,Global!$C:$AA,COLUMN()+3,0)),"")</f>
        <v/>
      </c>
      <c r="N76" s="68" t="str">
        <f>IFERROR(IF(VLOOKUP($A76&amp;$A$4,Global!$C:$AA,COLUMN()+3,0)="","",VLOOKUP($A76&amp;$A$4,Global!$C:$AA,COLUMN()+3,0)),"")</f>
        <v/>
      </c>
      <c r="O76" s="68" t="str">
        <f>IFERROR(IF(VLOOKUP($A76&amp;$A$4,Global!$C:$AA,COLUMN()+3,0)="","",VLOOKUP($A76&amp;$A$4,Global!$C:$AA,COLUMN()+3,0)),"")</f>
        <v/>
      </c>
      <c r="P76" s="68" t="str">
        <f>IFERROR(IF(VLOOKUP($A76&amp;$A$4,Global!$C:$AA,COLUMN()+3,0)="","",VLOOKUP($A76&amp;$A$4,Global!$C:$AA,COLUMN()+3,0)),"")</f>
        <v/>
      </c>
      <c r="Q76" s="68" t="str">
        <f>IFERROR(IF(VLOOKUP($A76&amp;$A$4,Global!$C:$AA,COLUMN()+3,0)="","",VLOOKUP($A76&amp;$A$4,Global!$C:$AA,COLUMN()+3,0)),"")</f>
        <v/>
      </c>
      <c r="R76" s="68" t="str">
        <f>IFERROR(IF(VLOOKUP($A76&amp;$A$4,Global!$C:$AA,COLUMN()+3,0)="","",VLOOKUP($A76&amp;$A$4,Global!$C:$AA,COLUMN()+3,0)),"")</f>
        <v/>
      </c>
      <c r="S76" s="71" t="str">
        <f>IFERROR(IF(VLOOKUP($A76&amp;$A$4,Global!$C:$AA,COLUMN()+3,0)="","",VLOOKUP($A76&amp;$A$4,Global!$C:$AA,COLUMN()+3,0)),"")</f>
        <v/>
      </c>
      <c r="T76" s="71" t="str">
        <f>IFERROR(IF(VLOOKUP($A76&amp;$A$4,Global!$C:$AA,COLUMN()+3,0)="","",VLOOKUP($A76&amp;$A$4,Global!$C:$AA,COLUMN()+3,0)),"")</f>
        <v/>
      </c>
      <c r="U76" s="69" t="str">
        <f>IFERROR(IF(VLOOKUP($A76&amp;$A$4,Global!$C:$AA,COLUMN()+3,0)="","",VLOOKUP($A76&amp;$A$4,Global!$C:$AA,COLUMN()+3,0)),"")</f>
        <v/>
      </c>
      <c r="V76" s="69" t="str">
        <f>IFERROR(IF(VLOOKUP($A76&amp;$A$4,Global!$C:$AA,COLUMN()+3,0)="","",VLOOKUP($A76&amp;$A$4,Global!$C:$AA,COLUMN()+3,0)),"")</f>
        <v/>
      </c>
    </row>
    <row r="77" spans="1:22" s="72" customFormat="1" ht="15.75" x14ac:dyDescent="0.2">
      <c r="A77" s="67" t="str">
        <f>IFERROR(IF(A76="","",IF((A76+1)&lt;=VLOOKUP($A$3,List!$E$1:$G$8,3,0),A76+1,"")),"")</f>
        <v/>
      </c>
      <c r="B77" s="69" t="str">
        <f>IFERROR(IF(VLOOKUP($A77&amp;$A$4,Global!$C:$AA,COLUMN()+3,0)="","",VLOOKUP($A77&amp;$A$4,Global!$C:$AA,COLUMN()+3,0)),"")</f>
        <v/>
      </c>
      <c r="C77" s="79" t="str">
        <f>IFERROR(IF(VLOOKUP($A77&amp;$A$4,Global!$C:$AA,COLUMN()+3,0)="","",VLOOKUP($A77&amp;$A$4,Global!$C:$AA,COLUMN()+3,0)),"")</f>
        <v/>
      </c>
      <c r="D77" s="68" t="str">
        <f>IFERROR(IF(VLOOKUP($A77&amp;$A$4,Global!$C:$AA,COLUMN()+3,0)="","",VLOOKUP($A77&amp;$A$4,Global!$C:$AA,COLUMN()+3,0)),"")</f>
        <v/>
      </c>
      <c r="E77" s="69" t="str">
        <f>IFERROR(IF(VLOOKUP($A77&amp;$A$4,Global!$C:$AA,COLUMN()+3,0)="","",VLOOKUP($A77&amp;$A$4,Global!$C:$AA,COLUMN()+3,0)),"")</f>
        <v/>
      </c>
      <c r="F77" s="69" t="str">
        <f>IFERROR(IF(VLOOKUP($A77&amp;$A$4,Global!$C:$AA,COLUMN()+3,0)="","",VLOOKUP($A77&amp;$A$4,Global!$C:$AA,COLUMN()+3,0)),"")</f>
        <v/>
      </c>
      <c r="G77" s="69" t="str">
        <f>IFERROR(IF(VLOOKUP($A77&amp;$A$4,Global!$C:$AA,COLUMN()+3,0)="","",VLOOKUP($A77&amp;$A$4,Global!$C:$AA,COLUMN()+3,0)),"")</f>
        <v/>
      </c>
      <c r="H77" s="70" t="str">
        <f>IFERROR(IF(VLOOKUP($A77&amp;$A$4,Global!$C:$AA,COLUMN()+3,0)="","",VLOOKUP($A77&amp;$A$4,Global!$C:$AA,COLUMN()+3,0)),"")</f>
        <v/>
      </c>
      <c r="I77" s="70" t="str">
        <f>IFERROR(IF(VLOOKUP($A77&amp;$A$4,Global!$C:$AA,COLUMN()+3,0)="","",VLOOKUP($A77&amp;$A$4,Global!$C:$AA,COLUMN()+3,0)),"")</f>
        <v/>
      </c>
      <c r="J77" s="69" t="str">
        <f>IFERROR(IF(VLOOKUP($A77&amp;$A$4,Global!$C:$AA,COLUMN()+3,0)="","",VLOOKUP($A77&amp;$A$4,Global!$C:$AA,COLUMN()+3,0)),"")</f>
        <v/>
      </c>
      <c r="K77" s="69" t="str">
        <f>IFERROR(IF(VLOOKUP($A77&amp;$A$4,Global!$C:$AA,COLUMN()+3,0)="","",VLOOKUP($A77&amp;$A$4,Global!$C:$AA,COLUMN()+3,0)),"")</f>
        <v/>
      </c>
      <c r="L77" s="69" t="str">
        <f>IFERROR(IF(VLOOKUP($A77&amp;$A$4,Global!$C:$AA,COLUMN()+3,0)="","",VLOOKUP($A77&amp;$A$4,Global!$C:$AA,COLUMN()+3,0)),"")</f>
        <v/>
      </c>
      <c r="M77" s="68" t="str">
        <f>IFERROR(IF(VLOOKUP($A77&amp;$A$4,Global!$C:$AA,COLUMN()+3,0)="","",VLOOKUP($A77&amp;$A$4,Global!$C:$AA,COLUMN()+3,0)),"")</f>
        <v/>
      </c>
      <c r="N77" s="68" t="str">
        <f>IFERROR(IF(VLOOKUP($A77&amp;$A$4,Global!$C:$AA,COLUMN()+3,0)="","",VLOOKUP($A77&amp;$A$4,Global!$C:$AA,COLUMN()+3,0)),"")</f>
        <v/>
      </c>
      <c r="O77" s="68" t="str">
        <f>IFERROR(IF(VLOOKUP($A77&amp;$A$4,Global!$C:$AA,COLUMN()+3,0)="","",VLOOKUP($A77&amp;$A$4,Global!$C:$AA,COLUMN()+3,0)),"")</f>
        <v/>
      </c>
      <c r="P77" s="68" t="str">
        <f>IFERROR(IF(VLOOKUP($A77&amp;$A$4,Global!$C:$AA,COLUMN()+3,0)="","",VLOOKUP($A77&amp;$A$4,Global!$C:$AA,COLUMN()+3,0)),"")</f>
        <v/>
      </c>
      <c r="Q77" s="68" t="str">
        <f>IFERROR(IF(VLOOKUP($A77&amp;$A$4,Global!$C:$AA,COLUMN()+3,0)="","",VLOOKUP($A77&amp;$A$4,Global!$C:$AA,COLUMN()+3,0)),"")</f>
        <v/>
      </c>
      <c r="R77" s="68" t="str">
        <f>IFERROR(IF(VLOOKUP($A77&amp;$A$4,Global!$C:$AA,COLUMN()+3,0)="","",VLOOKUP($A77&amp;$A$4,Global!$C:$AA,COLUMN()+3,0)),"")</f>
        <v/>
      </c>
      <c r="S77" s="71" t="str">
        <f>IFERROR(IF(VLOOKUP($A77&amp;$A$4,Global!$C:$AA,COLUMN()+3,0)="","",VLOOKUP($A77&amp;$A$4,Global!$C:$AA,COLUMN()+3,0)),"")</f>
        <v/>
      </c>
      <c r="T77" s="71" t="str">
        <f>IFERROR(IF(VLOOKUP($A77&amp;$A$4,Global!$C:$AA,COLUMN()+3,0)="","",VLOOKUP($A77&amp;$A$4,Global!$C:$AA,COLUMN()+3,0)),"")</f>
        <v/>
      </c>
      <c r="U77" s="69" t="str">
        <f>IFERROR(IF(VLOOKUP($A77&amp;$A$4,Global!$C:$AA,COLUMN()+3,0)="","",VLOOKUP($A77&amp;$A$4,Global!$C:$AA,COLUMN()+3,0)),"")</f>
        <v/>
      </c>
      <c r="V77" s="69" t="str">
        <f>IFERROR(IF(VLOOKUP($A77&amp;$A$4,Global!$C:$AA,COLUMN()+3,0)="","",VLOOKUP($A77&amp;$A$4,Global!$C:$AA,COLUMN()+3,0)),"")</f>
        <v/>
      </c>
    </row>
    <row r="78" spans="1:22" s="72" customFormat="1" ht="15.75" x14ac:dyDescent="0.2">
      <c r="A78" s="67" t="str">
        <f>IFERROR(IF(A77="","",IF((A77+1)&lt;=VLOOKUP($A$3,List!$E$1:$G$8,3,0),A77+1,"")),"")</f>
        <v/>
      </c>
      <c r="B78" s="69" t="str">
        <f>IFERROR(IF(VLOOKUP($A78&amp;$A$4,Global!$C:$AA,COLUMN()+3,0)="","",VLOOKUP($A78&amp;$A$4,Global!$C:$AA,COLUMN()+3,0)),"")</f>
        <v/>
      </c>
      <c r="C78" s="79" t="str">
        <f>IFERROR(IF(VLOOKUP($A78&amp;$A$4,Global!$C:$AA,COLUMN()+3,0)="","",VLOOKUP($A78&amp;$A$4,Global!$C:$AA,COLUMN()+3,0)),"")</f>
        <v/>
      </c>
      <c r="D78" s="68" t="str">
        <f>IFERROR(IF(VLOOKUP($A78&amp;$A$4,Global!$C:$AA,COLUMN()+3,0)="","",VLOOKUP($A78&amp;$A$4,Global!$C:$AA,COLUMN()+3,0)),"")</f>
        <v/>
      </c>
      <c r="E78" s="69" t="str">
        <f>IFERROR(IF(VLOOKUP($A78&amp;$A$4,Global!$C:$AA,COLUMN()+3,0)="","",VLOOKUP($A78&amp;$A$4,Global!$C:$AA,COLUMN()+3,0)),"")</f>
        <v/>
      </c>
      <c r="F78" s="69" t="str">
        <f>IFERROR(IF(VLOOKUP($A78&amp;$A$4,Global!$C:$AA,COLUMN()+3,0)="","",VLOOKUP($A78&amp;$A$4,Global!$C:$AA,COLUMN()+3,0)),"")</f>
        <v/>
      </c>
      <c r="G78" s="69" t="str">
        <f>IFERROR(IF(VLOOKUP($A78&amp;$A$4,Global!$C:$AA,COLUMN()+3,0)="","",VLOOKUP($A78&amp;$A$4,Global!$C:$AA,COLUMN()+3,0)),"")</f>
        <v/>
      </c>
      <c r="H78" s="70" t="str">
        <f>IFERROR(IF(VLOOKUP($A78&amp;$A$4,Global!$C:$AA,COLUMN()+3,0)="","",VLOOKUP($A78&amp;$A$4,Global!$C:$AA,COLUMN()+3,0)),"")</f>
        <v/>
      </c>
      <c r="I78" s="70" t="str">
        <f>IFERROR(IF(VLOOKUP($A78&amp;$A$4,Global!$C:$AA,COLUMN()+3,0)="","",VLOOKUP($A78&amp;$A$4,Global!$C:$AA,COLUMN()+3,0)),"")</f>
        <v/>
      </c>
      <c r="J78" s="69" t="str">
        <f>IFERROR(IF(VLOOKUP($A78&amp;$A$4,Global!$C:$AA,COLUMN()+3,0)="","",VLOOKUP($A78&amp;$A$4,Global!$C:$AA,COLUMN()+3,0)),"")</f>
        <v/>
      </c>
      <c r="K78" s="69" t="str">
        <f>IFERROR(IF(VLOOKUP($A78&amp;$A$4,Global!$C:$AA,COLUMN()+3,0)="","",VLOOKUP($A78&amp;$A$4,Global!$C:$AA,COLUMN()+3,0)),"")</f>
        <v/>
      </c>
      <c r="L78" s="69" t="str">
        <f>IFERROR(IF(VLOOKUP($A78&amp;$A$4,Global!$C:$AA,COLUMN()+3,0)="","",VLOOKUP($A78&amp;$A$4,Global!$C:$AA,COLUMN()+3,0)),"")</f>
        <v/>
      </c>
      <c r="M78" s="68" t="str">
        <f>IFERROR(IF(VLOOKUP($A78&amp;$A$4,Global!$C:$AA,COLUMN()+3,0)="","",VLOOKUP($A78&amp;$A$4,Global!$C:$AA,COLUMN()+3,0)),"")</f>
        <v/>
      </c>
      <c r="N78" s="68" t="str">
        <f>IFERROR(IF(VLOOKUP($A78&amp;$A$4,Global!$C:$AA,COLUMN()+3,0)="","",VLOOKUP($A78&amp;$A$4,Global!$C:$AA,COLUMN()+3,0)),"")</f>
        <v/>
      </c>
      <c r="O78" s="68" t="str">
        <f>IFERROR(IF(VLOOKUP($A78&amp;$A$4,Global!$C:$AA,COLUMN()+3,0)="","",VLOOKUP($A78&amp;$A$4,Global!$C:$AA,COLUMN()+3,0)),"")</f>
        <v/>
      </c>
      <c r="P78" s="68" t="str">
        <f>IFERROR(IF(VLOOKUP($A78&amp;$A$4,Global!$C:$AA,COLUMN()+3,0)="","",VLOOKUP($A78&amp;$A$4,Global!$C:$AA,COLUMN()+3,0)),"")</f>
        <v/>
      </c>
      <c r="Q78" s="68" t="str">
        <f>IFERROR(IF(VLOOKUP($A78&amp;$A$4,Global!$C:$AA,COLUMN()+3,0)="","",VLOOKUP($A78&amp;$A$4,Global!$C:$AA,COLUMN()+3,0)),"")</f>
        <v/>
      </c>
      <c r="R78" s="68" t="str">
        <f>IFERROR(IF(VLOOKUP($A78&amp;$A$4,Global!$C:$AA,COLUMN()+3,0)="","",VLOOKUP($A78&amp;$A$4,Global!$C:$AA,COLUMN()+3,0)),"")</f>
        <v/>
      </c>
      <c r="S78" s="71" t="str">
        <f>IFERROR(IF(VLOOKUP($A78&amp;$A$4,Global!$C:$AA,COLUMN()+3,0)="","",VLOOKUP($A78&amp;$A$4,Global!$C:$AA,COLUMN()+3,0)),"")</f>
        <v/>
      </c>
      <c r="T78" s="71" t="str">
        <f>IFERROR(IF(VLOOKUP($A78&amp;$A$4,Global!$C:$AA,COLUMN()+3,0)="","",VLOOKUP($A78&amp;$A$4,Global!$C:$AA,COLUMN()+3,0)),"")</f>
        <v/>
      </c>
      <c r="U78" s="69" t="str">
        <f>IFERROR(IF(VLOOKUP($A78&amp;$A$4,Global!$C:$AA,COLUMN()+3,0)="","",VLOOKUP($A78&amp;$A$4,Global!$C:$AA,COLUMN()+3,0)),"")</f>
        <v/>
      </c>
      <c r="V78" s="69" t="str">
        <f>IFERROR(IF(VLOOKUP($A78&amp;$A$4,Global!$C:$AA,COLUMN()+3,0)="","",VLOOKUP($A78&amp;$A$4,Global!$C:$AA,COLUMN()+3,0)),"")</f>
        <v/>
      </c>
    </row>
    <row r="79" spans="1:22" s="72" customFormat="1" ht="15.75" x14ac:dyDescent="0.2">
      <c r="A79" s="67" t="str">
        <f>IFERROR(IF(A78="","",IF((A78+1)&lt;=VLOOKUP($A$3,List!$E$1:$G$8,3,0),A78+1,"")),"")</f>
        <v/>
      </c>
      <c r="B79" s="69" t="str">
        <f>IFERROR(IF(VLOOKUP($A79&amp;$A$4,Global!$C:$AA,COLUMN()+3,0)="","",VLOOKUP($A79&amp;$A$4,Global!$C:$AA,COLUMN()+3,0)),"")</f>
        <v/>
      </c>
      <c r="C79" s="79" t="str">
        <f>IFERROR(IF(VLOOKUP($A79&amp;$A$4,Global!$C:$AA,COLUMN()+3,0)="","",VLOOKUP($A79&amp;$A$4,Global!$C:$AA,COLUMN()+3,0)),"")</f>
        <v/>
      </c>
      <c r="D79" s="68" t="str">
        <f>IFERROR(IF(VLOOKUP($A79&amp;$A$4,Global!$C:$AA,COLUMN()+3,0)="","",VLOOKUP($A79&amp;$A$4,Global!$C:$AA,COLUMN()+3,0)),"")</f>
        <v/>
      </c>
      <c r="E79" s="69" t="str">
        <f>IFERROR(IF(VLOOKUP($A79&amp;$A$4,Global!$C:$AA,COLUMN()+3,0)="","",VLOOKUP($A79&amp;$A$4,Global!$C:$AA,COLUMN()+3,0)),"")</f>
        <v/>
      </c>
      <c r="F79" s="69" t="str">
        <f>IFERROR(IF(VLOOKUP($A79&amp;$A$4,Global!$C:$AA,COLUMN()+3,0)="","",VLOOKUP($A79&amp;$A$4,Global!$C:$AA,COLUMN()+3,0)),"")</f>
        <v/>
      </c>
      <c r="G79" s="69" t="str">
        <f>IFERROR(IF(VLOOKUP($A79&amp;$A$4,Global!$C:$AA,COLUMN()+3,0)="","",VLOOKUP($A79&amp;$A$4,Global!$C:$AA,COLUMN()+3,0)),"")</f>
        <v/>
      </c>
      <c r="H79" s="70" t="str">
        <f>IFERROR(IF(VLOOKUP($A79&amp;$A$4,Global!$C:$AA,COLUMN()+3,0)="","",VLOOKUP($A79&amp;$A$4,Global!$C:$AA,COLUMN()+3,0)),"")</f>
        <v/>
      </c>
      <c r="I79" s="70" t="str">
        <f>IFERROR(IF(VLOOKUP($A79&amp;$A$4,Global!$C:$AA,COLUMN()+3,0)="","",VLOOKUP($A79&amp;$A$4,Global!$C:$AA,COLUMN()+3,0)),"")</f>
        <v/>
      </c>
      <c r="J79" s="69" t="str">
        <f>IFERROR(IF(VLOOKUP($A79&amp;$A$4,Global!$C:$AA,COLUMN()+3,0)="","",VLOOKUP($A79&amp;$A$4,Global!$C:$AA,COLUMN()+3,0)),"")</f>
        <v/>
      </c>
      <c r="K79" s="69" t="str">
        <f>IFERROR(IF(VLOOKUP($A79&amp;$A$4,Global!$C:$AA,COLUMN()+3,0)="","",VLOOKUP($A79&amp;$A$4,Global!$C:$AA,COLUMN()+3,0)),"")</f>
        <v/>
      </c>
      <c r="L79" s="69" t="str">
        <f>IFERROR(IF(VLOOKUP($A79&amp;$A$4,Global!$C:$AA,COLUMN()+3,0)="","",VLOOKUP($A79&amp;$A$4,Global!$C:$AA,COLUMN()+3,0)),"")</f>
        <v/>
      </c>
      <c r="M79" s="68" t="str">
        <f>IFERROR(IF(VLOOKUP($A79&amp;$A$4,Global!$C:$AA,COLUMN()+3,0)="","",VLOOKUP($A79&amp;$A$4,Global!$C:$AA,COLUMN()+3,0)),"")</f>
        <v/>
      </c>
      <c r="N79" s="68" t="str">
        <f>IFERROR(IF(VLOOKUP($A79&amp;$A$4,Global!$C:$AA,COLUMN()+3,0)="","",VLOOKUP($A79&amp;$A$4,Global!$C:$AA,COLUMN()+3,0)),"")</f>
        <v/>
      </c>
      <c r="O79" s="68" t="str">
        <f>IFERROR(IF(VLOOKUP($A79&amp;$A$4,Global!$C:$AA,COLUMN()+3,0)="","",VLOOKUP($A79&amp;$A$4,Global!$C:$AA,COLUMN()+3,0)),"")</f>
        <v/>
      </c>
      <c r="P79" s="68" t="str">
        <f>IFERROR(IF(VLOOKUP($A79&amp;$A$4,Global!$C:$AA,COLUMN()+3,0)="","",VLOOKUP($A79&amp;$A$4,Global!$C:$AA,COLUMN()+3,0)),"")</f>
        <v/>
      </c>
      <c r="Q79" s="68" t="str">
        <f>IFERROR(IF(VLOOKUP($A79&amp;$A$4,Global!$C:$AA,COLUMN()+3,0)="","",VLOOKUP($A79&amp;$A$4,Global!$C:$AA,COLUMN()+3,0)),"")</f>
        <v/>
      </c>
      <c r="R79" s="68" t="str">
        <f>IFERROR(IF(VLOOKUP($A79&amp;$A$4,Global!$C:$AA,COLUMN()+3,0)="","",VLOOKUP($A79&amp;$A$4,Global!$C:$AA,COLUMN()+3,0)),"")</f>
        <v/>
      </c>
      <c r="S79" s="71" t="str">
        <f>IFERROR(IF(VLOOKUP($A79&amp;$A$4,Global!$C:$AA,COLUMN()+3,0)="","",VLOOKUP($A79&amp;$A$4,Global!$C:$AA,COLUMN()+3,0)),"")</f>
        <v/>
      </c>
      <c r="T79" s="71" t="str">
        <f>IFERROR(IF(VLOOKUP($A79&amp;$A$4,Global!$C:$AA,COLUMN()+3,0)="","",VLOOKUP($A79&amp;$A$4,Global!$C:$AA,COLUMN()+3,0)),"")</f>
        <v/>
      </c>
      <c r="U79" s="69" t="str">
        <f>IFERROR(IF(VLOOKUP($A79&amp;$A$4,Global!$C:$AA,COLUMN()+3,0)="","",VLOOKUP($A79&amp;$A$4,Global!$C:$AA,COLUMN()+3,0)),"")</f>
        <v/>
      </c>
      <c r="V79" s="69" t="str">
        <f>IFERROR(IF(VLOOKUP($A79&amp;$A$4,Global!$C:$AA,COLUMN()+3,0)="","",VLOOKUP($A79&amp;$A$4,Global!$C:$AA,COLUMN()+3,0)),"")</f>
        <v/>
      </c>
    </row>
    <row r="80" spans="1:22" s="72" customFormat="1" ht="15.75" x14ac:dyDescent="0.2">
      <c r="A80" s="67" t="str">
        <f>IFERROR(IF(A79="","",IF((A79+1)&lt;=VLOOKUP($A$3,List!$E$1:$G$8,3,0),A79+1,"")),"")</f>
        <v/>
      </c>
      <c r="B80" s="69" t="str">
        <f>IFERROR(IF(VLOOKUP($A80&amp;$A$4,Global!$C:$AA,COLUMN()+3,0)="","",VLOOKUP($A80&amp;$A$4,Global!$C:$AA,COLUMN()+3,0)),"")</f>
        <v/>
      </c>
      <c r="C80" s="79" t="str">
        <f>IFERROR(IF(VLOOKUP($A80&amp;$A$4,Global!$C:$AA,COLUMN()+3,0)="","",VLOOKUP($A80&amp;$A$4,Global!$C:$AA,COLUMN()+3,0)),"")</f>
        <v/>
      </c>
      <c r="D80" s="68" t="str">
        <f>IFERROR(IF(VLOOKUP($A80&amp;$A$4,Global!$C:$AA,COLUMN()+3,0)="","",VLOOKUP($A80&amp;$A$4,Global!$C:$AA,COLUMN()+3,0)),"")</f>
        <v/>
      </c>
      <c r="E80" s="69" t="str">
        <f>IFERROR(IF(VLOOKUP($A80&amp;$A$4,Global!$C:$AA,COLUMN()+3,0)="","",VLOOKUP($A80&amp;$A$4,Global!$C:$AA,COLUMN()+3,0)),"")</f>
        <v/>
      </c>
      <c r="F80" s="69" t="str">
        <f>IFERROR(IF(VLOOKUP($A80&amp;$A$4,Global!$C:$AA,COLUMN()+3,0)="","",VLOOKUP($A80&amp;$A$4,Global!$C:$AA,COLUMN()+3,0)),"")</f>
        <v/>
      </c>
      <c r="G80" s="69" t="str">
        <f>IFERROR(IF(VLOOKUP($A80&amp;$A$4,Global!$C:$AA,COLUMN()+3,0)="","",VLOOKUP($A80&amp;$A$4,Global!$C:$AA,COLUMN()+3,0)),"")</f>
        <v/>
      </c>
      <c r="H80" s="70" t="str">
        <f>IFERROR(IF(VLOOKUP($A80&amp;$A$4,Global!$C:$AA,COLUMN()+3,0)="","",VLOOKUP($A80&amp;$A$4,Global!$C:$AA,COLUMN()+3,0)),"")</f>
        <v/>
      </c>
      <c r="I80" s="70" t="str">
        <f>IFERROR(IF(VLOOKUP($A80&amp;$A$4,Global!$C:$AA,COLUMN()+3,0)="","",VLOOKUP($A80&amp;$A$4,Global!$C:$AA,COLUMN()+3,0)),"")</f>
        <v/>
      </c>
      <c r="J80" s="69" t="str">
        <f>IFERROR(IF(VLOOKUP($A80&amp;$A$4,Global!$C:$AA,COLUMN()+3,0)="","",VLOOKUP($A80&amp;$A$4,Global!$C:$AA,COLUMN()+3,0)),"")</f>
        <v/>
      </c>
      <c r="K80" s="69" t="str">
        <f>IFERROR(IF(VLOOKUP($A80&amp;$A$4,Global!$C:$AA,COLUMN()+3,0)="","",VLOOKUP($A80&amp;$A$4,Global!$C:$AA,COLUMN()+3,0)),"")</f>
        <v/>
      </c>
      <c r="L80" s="69" t="str">
        <f>IFERROR(IF(VLOOKUP($A80&amp;$A$4,Global!$C:$AA,COLUMN()+3,0)="","",VLOOKUP($A80&amp;$A$4,Global!$C:$AA,COLUMN()+3,0)),"")</f>
        <v/>
      </c>
      <c r="M80" s="68" t="str">
        <f>IFERROR(IF(VLOOKUP($A80&amp;$A$4,Global!$C:$AA,COLUMN()+3,0)="","",VLOOKUP($A80&amp;$A$4,Global!$C:$AA,COLUMN()+3,0)),"")</f>
        <v/>
      </c>
      <c r="N80" s="68" t="str">
        <f>IFERROR(IF(VLOOKUP($A80&amp;$A$4,Global!$C:$AA,COLUMN()+3,0)="","",VLOOKUP($A80&amp;$A$4,Global!$C:$AA,COLUMN()+3,0)),"")</f>
        <v/>
      </c>
      <c r="O80" s="68" t="str">
        <f>IFERROR(IF(VLOOKUP($A80&amp;$A$4,Global!$C:$AA,COLUMN()+3,0)="","",VLOOKUP($A80&amp;$A$4,Global!$C:$AA,COLUMN()+3,0)),"")</f>
        <v/>
      </c>
      <c r="P80" s="68" t="str">
        <f>IFERROR(IF(VLOOKUP($A80&amp;$A$4,Global!$C:$AA,COLUMN()+3,0)="","",VLOOKUP($A80&amp;$A$4,Global!$C:$AA,COLUMN()+3,0)),"")</f>
        <v/>
      </c>
      <c r="Q80" s="68" t="str">
        <f>IFERROR(IF(VLOOKUP($A80&amp;$A$4,Global!$C:$AA,COLUMN()+3,0)="","",VLOOKUP($A80&amp;$A$4,Global!$C:$AA,COLUMN()+3,0)),"")</f>
        <v/>
      </c>
      <c r="R80" s="68" t="str">
        <f>IFERROR(IF(VLOOKUP($A80&amp;$A$4,Global!$C:$AA,COLUMN()+3,0)="","",VLOOKUP($A80&amp;$A$4,Global!$C:$AA,COLUMN()+3,0)),"")</f>
        <v/>
      </c>
      <c r="S80" s="71" t="str">
        <f>IFERROR(IF(VLOOKUP($A80&amp;$A$4,Global!$C:$AA,COLUMN()+3,0)="","",VLOOKUP($A80&amp;$A$4,Global!$C:$AA,COLUMN()+3,0)),"")</f>
        <v/>
      </c>
      <c r="T80" s="71" t="str">
        <f>IFERROR(IF(VLOOKUP($A80&amp;$A$4,Global!$C:$AA,COLUMN()+3,0)="","",VLOOKUP($A80&amp;$A$4,Global!$C:$AA,COLUMN()+3,0)),"")</f>
        <v/>
      </c>
      <c r="U80" s="69" t="str">
        <f>IFERROR(IF(VLOOKUP($A80&amp;$A$4,Global!$C:$AA,COLUMN()+3,0)="","",VLOOKUP($A80&amp;$A$4,Global!$C:$AA,COLUMN()+3,0)),"")</f>
        <v/>
      </c>
      <c r="V80" s="69" t="str">
        <f>IFERROR(IF(VLOOKUP($A80&amp;$A$4,Global!$C:$AA,COLUMN()+3,0)="","",VLOOKUP($A80&amp;$A$4,Global!$C:$AA,COLUMN()+3,0)),"")</f>
        <v/>
      </c>
    </row>
    <row r="81" spans="1:22" s="72" customFormat="1" ht="15.75" x14ac:dyDescent="0.2">
      <c r="A81" s="67" t="str">
        <f>IFERROR(IF(A80="","",IF((A80+1)&lt;=VLOOKUP($A$3,List!$E$1:$G$8,3,0),A80+1,"")),"")</f>
        <v/>
      </c>
      <c r="B81" s="69" t="str">
        <f>IFERROR(IF(VLOOKUP($A81&amp;$A$4,Global!$C:$AA,COLUMN()+3,0)="","",VLOOKUP($A81&amp;$A$4,Global!$C:$AA,COLUMN()+3,0)),"")</f>
        <v/>
      </c>
      <c r="C81" s="79" t="str">
        <f>IFERROR(IF(VLOOKUP($A81&amp;$A$4,Global!$C:$AA,COLUMN()+3,0)="","",VLOOKUP($A81&amp;$A$4,Global!$C:$AA,COLUMN()+3,0)),"")</f>
        <v/>
      </c>
      <c r="D81" s="68" t="str">
        <f>IFERROR(IF(VLOOKUP($A81&amp;$A$4,Global!$C:$AA,COLUMN()+3,0)="","",VLOOKUP($A81&amp;$A$4,Global!$C:$AA,COLUMN()+3,0)),"")</f>
        <v/>
      </c>
      <c r="E81" s="69" t="str">
        <f>IFERROR(IF(VLOOKUP($A81&amp;$A$4,Global!$C:$AA,COLUMN()+3,0)="","",VLOOKUP($A81&amp;$A$4,Global!$C:$AA,COLUMN()+3,0)),"")</f>
        <v/>
      </c>
      <c r="F81" s="69" t="str">
        <f>IFERROR(IF(VLOOKUP($A81&amp;$A$4,Global!$C:$AA,COLUMN()+3,0)="","",VLOOKUP($A81&amp;$A$4,Global!$C:$AA,COLUMN()+3,0)),"")</f>
        <v/>
      </c>
      <c r="G81" s="69" t="str">
        <f>IFERROR(IF(VLOOKUP($A81&amp;$A$4,Global!$C:$AA,COLUMN()+3,0)="","",VLOOKUP($A81&amp;$A$4,Global!$C:$AA,COLUMN()+3,0)),"")</f>
        <v/>
      </c>
      <c r="H81" s="70" t="str">
        <f>IFERROR(IF(VLOOKUP($A81&amp;$A$4,Global!$C:$AA,COLUMN()+3,0)="","",VLOOKUP($A81&amp;$A$4,Global!$C:$AA,COLUMN()+3,0)),"")</f>
        <v/>
      </c>
      <c r="I81" s="70" t="str">
        <f>IFERROR(IF(VLOOKUP($A81&amp;$A$4,Global!$C:$AA,COLUMN()+3,0)="","",VLOOKUP($A81&amp;$A$4,Global!$C:$AA,COLUMN()+3,0)),"")</f>
        <v/>
      </c>
      <c r="J81" s="69" t="str">
        <f>IFERROR(IF(VLOOKUP($A81&amp;$A$4,Global!$C:$AA,COLUMN()+3,0)="","",VLOOKUP($A81&amp;$A$4,Global!$C:$AA,COLUMN()+3,0)),"")</f>
        <v/>
      </c>
      <c r="K81" s="69" t="str">
        <f>IFERROR(IF(VLOOKUP($A81&amp;$A$4,Global!$C:$AA,COLUMN()+3,0)="","",VLOOKUP($A81&amp;$A$4,Global!$C:$AA,COLUMN()+3,0)),"")</f>
        <v/>
      </c>
      <c r="L81" s="69" t="str">
        <f>IFERROR(IF(VLOOKUP($A81&amp;$A$4,Global!$C:$AA,COLUMN()+3,0)="","",VLOOKUP($A81&amp;$A$4,Global!$C:$AA,COLUMN()+3,0)),"")</f>
        <v/>
      </c>
      <c r="M81" s="68" t="str">
        <f>IFERROR(IF(VLOOKUP($A81&amp;$A$4,Global!$C:$AA,COLUMN()+3,0)="","",VLOOKUP($A81&amp;$A$4,Global!$C:$AA,COLUMN()+3,0)),"")</f>
        <v/>
      </c>
      <c r="N81" s="68" t="str">
        <f>IFERROR(IF(VLOOKUP($A81&amp;$A$4,Global!$C:$AA,COLUMN()+3,0)="","",VLOOKUP($A81&amp;$A$4,Global!$C:$AA,COLUMN()+3,0)),"")</f>
        <v/>
      </c>
      <c r="O81" s="68" t="str">
        <f>IFERROR(IF(VLOOKUP($A81&amp;$A$4,Global!$C:$AA,COLUMN()+3,0)="","",VLOOKUP($A81&amp;$A$4,Global!$C:$AA,COLUMN()+3,0)),"")</f>
        <v/>
      </c>
      <c r="P81" s="68" t="str">
        <f>IFERROR(IF(VLOOKUP($A81&amp;$A$4,Global!$C:$AA,COLUMN()+3,0)="","",VLOOKUP($A81&amp;$A$4,Global!$C:$AA,COLUMN()+3,0)),"")</f>
        <v/>
      </c>
      <c r="Q81" s="68" t="str">
        <f>IFERROR(IF(VLOOKUP($A81&amp;$A$4,Global!$C:$AA,COLUMN()+3,0)="","",VLOOKUP($A81&amp;$A$4,Global!$C:$AA,COLUMN()+3,0)),"")</f>
        <v/>
      </c>
      <c r="R81" s="68" t="str">
        <f>IFERROR(IF(VLOOKUP($A81&amp;$A$4,Global!$C:$AA,COLUMN()+3,0)="","",VLOOKUP($A81&amp;$A$4,Global!$C:$AA,COLUMN()+3,0)),"")</f>
        <v/>
      </c>
      <c r="S81" s="71" t="str">
        <f>IFERROR(IF(VLOOKUP($A81&amp;$A$4,Global!$C:$AA,COLUMN()+3,0)="","",VLOOKUP($A81&amp;$A$4,Global!$C:$AA,COLUMN()+3,0)),"")</f>
        <v/>
      </c>
      <c r="T81" s="71" t="str">
        <f>IFERROR(IF(VLOOKUP($A81&amp;$A$4,Global!$C:$AA,COLUMN()+3,0)="","",VLOOKUP($A81&amp;$A$4,Global!$C:$AA,COLUMN()+3,0)),"")</f>
        <v/>
      </c>
      <c r="U81" s="69" t="str">
        <f>IFERROR(IF(VLOOKUP($A81&amp;$A$4,Global!$C:$AA,COLUMN()+3,0)="","",VLOOKUP($A81&amp;$A$4,Global!$C:$AA,COLUMN()+3,0)),"")</f>
        <v/>
      </c>
      <c r="V81" s="69" t="str">
        <f>IFERROR(IF(VLOOKUP($A81&amp;$A$4,Global!$C:$AA,COLUMN()+3,0)="","",VLOOKUP($A81&amp;$A$4,Global!$C:$AA,COLUMN()+3,0)),"")</f>
        <v/>
      </c>
    </row>
    <row r="82" spans="1:22" s="72" customFormat="1" ht="15.75" x14ac:dyDescent="0.2">
      <c r="A82" s="67" t="str">
        <f>IFERROR(IF(A81="","",IF((A81+1)&lt;=VLOOKUP($A$3,List!$E$1:$G$8,3,0),A81+1,"")),"")</f>
        <v/>
      </c>
      <c r="B82" s="69" t="str">
        <f>IFERROR(IF(VLOOKUP($A82&amp;$A$4,Global!$C:$AA,COLUMN()+3,0)="","",VLOOKUP($A82&amp;$A$4,Global!$C:$AA,COLUMN()+3,0)),"")</f>
        <v/>
      </c>
      <c r="C82" s="79" t="str">
        <f>IFERROR(IF(VLOOKUP($A82&amp;$A$4,Global!$C:$AA,COLUMN()+3,0)="","",VLOOKUP($A82&amp;$A$4,Global!$C:$AA,COLUMN()+3,0)),"")</f>
        <v/>
      </c>
      <c r="D82" s="68" t="str">
        <f>IFERROR(IF(VLOOKUP($A82&amp;$A$4,Global!$C:$AA,COLUMN()+3,0)="","",VLOOKUP($A82&amp;$A$4,Global!$C:$AA,COLUMN()+3,0)),"")</f>
        <v/>
      </c>
      <c r="E82" s="69" t="str">
        <f>IFERROR(IF(VLOOKUP($A82&amp;$A$4,Global!$C:$AA,COLUMN()+3,0)="","",VLOOKUP($A82&amp;$A$4,Global!$C:$AA,COLUMN()+3,0)),"")</f>
        <v/>
      </c>
      <c r="F82" s="69" t="str">
        <f>IFERROR(IF(VLOOKUP($A82&amp;$A$4,Global!$C:$AA,COLUMN()+3,0)="","",VLOOKUP($A82&amp;$A$4,Global!$C:$AA,COLUMN()+3,0)),"")</f>
        <v/>
      </c>
      <c r="G82" s="69" t="str">
        <f>IFERROR(IF(VLOOKUP($A82&amp;$A$4,Global!$C:$AA,COLUMN()+3,0)="","",VLOOKUP($A82&amp;$A$4,Global!$C:$AA,COLUMN()+3,0)),"")</f>
        <v/>
      </c>
      <c r="H82" s="70" t="str">
        <f>IFERROR(IF(VLOOKUP($A82&amp;$A$4,Global!$C:$AA,COLUMN()+3,0)="","",VLOOKUP($A82&amp;$A$4,Global!$C:$AA,COLUMN()+3,0)),"")</f>
        <v/>
      </c>
      <c r="I82" s="70" t="str">
        <f>IFERROR(IF(VLOOKUP($A82&amp;$A$4,Global!$C:$AA,COLUMN()+3,0)="","",VLOOKUP($A82&amp;$A$4,Global!$C:$AA,COLUMN()+3,0)),"")</f>
        <v/>
      </c>
      <c r="J82" s="69" t="str">
        <f>IFERROR(IF(VLOOKUP($A82&amp;$A$4,Global!$C:$AA,COLUMN()+3,0)="","",VLOOKUP($A82&amp;$A$4,Global!$C:$AA,COLUMN()+3,0)),"")</f>
        <v/>
      </c>
      <c r="K82" s="69" t="str">
        <f>IFERROR(IF(VLOOKUP($A82&amp;$A$4,Global!$C:$AA,COLUMN()+3,0)="","",VLOOKUP($A82&amp;$A$4,Global!$C:$AA,COLUMN()+3,0)),"")</f>
        <v/>
      </c>
      <c r="L82" s="69" t="str">
        <f>IFERROR(IF(VLOOKUP($A82&amp;$A$4,Global!$C:$AA,COLUMN()+3,0)="","",VLOOKUP($A82&amp;$A$4,Global!$C:$AA,COLUMN()+3,0)),"")</f>
        <v/>
      </c>
      <c r="M82" s="68" t="str">
        <f>IFERROR(IF(VLOOKUP($A82&amp;$A$4,Global!$C:$AA,COLUMN()+3,0)="","",VLOOKUP($A82&amp;$A$4,Global!$C:$AA,COLUMN()+3,0)),"")</f>
        <v/>
      </c>
      <c r="N82" s="68" t="str">
        <f>IFERROR(IF(VLOOKUP($A82&amp;$A$4,Global!$C:$AA,COLUMN()+3,0)="","",VLOOKUP($A82&amp;$A$4,Global!$C:$AA,COLUMN()+3,0)),"")</f>
        <v/>
      </c>
      <c r="O82" s="68" t="str">
        <f>IFERROR(IF(VLOOKUP($A82&amp;$A$4,Global!$C:$AA,COLUMN()+3,0)="","",VLOOKUP($A82&amp;$A$4,Global!$C:$AA,COLUMN()+3,0)),"")</f>
        <v/>
      </c>
      <c r="P82" s="68" t="str">
        <f>IFERROR(IF(VLOOKUP($A82&amp;$A$4,Global!$C:$AA,COLUMN()+3,0)="","",VLOOKUP($A82&amp;$A$4,Global!$C:$AA,COLUMN()+3,0)),"")</f>
        <v/>
      </c>
      <c r="Q82" s="68" t="str">
        <f>IFERROR(IF(VLOOKUP($A82&amp;$A$4,Global!$C:$AA,COLUMN()+3,0)="","",VLOOKUP($A82&amp;$A$4,Global!$C:$AA,COLUMN()+3,0)),"")</f>
        <v/>
      </c>
      <c r="R82" s="68" t="str">
        <f>IFERROR(IF(VLOOKUP($A82&amp;$A$4,Global!$C:$AA,COLUMN()+3,0)="","",VLOOKUP($A82&amp;$A$4,Global!$C:$AA,COLUMN()+3,0)),"")</f>
        <v/>
      </c>
      <c r="S82" s="71" t="str">
        <f>IFERROR(IF(VLOOKUP($A82&amp;$A$4,Global!$C:$AA,COLUMN()+3,0)="","",VLOOKUP($A82&amp;$A$4,Global!$C:$AA,COLUMN()+3,0)),"")</f>
        <v/>
      </c>
      <c r="T82" s="71" t="str">
        <f>IFERROR(IF(VLOOKUP($A82&amp;$A$4,Global!$C:$AA,COLUMN()+3,0)="","",VLOOKUP($A82&amp;$A$4,Global!$C:$AA,COLUMN()+3,0)),"")</f>
        <v/>
      </c>
      <c r="U82" s="69" t="str">
        <f>IFERROR(IF(VLOOKUP($A82&amp;$A$4,Global!$C:$AA,COLUMN()+3,0)="","",VLOOKUP($A82&amp;$A$4,Global!$C:$AA,COLUMN()+3,0)),"")</f>
        <v/>
      </c>
      <c r="V82" s="69" t="str">
        <f>IFERROR(IF(VLOOKUP($A82&amp;$A$4,Global!$C:$AA,COLUMN()+3,0)="","",VLOOKUP($A82&amp;$A$4,Global!$C:$AA,COLUMN()+3,0)),"")</f>
        <v/>
      </c>
    </row>
    <row r="83" spans="1:22" s="72" customFormat="1" ht="15.75" x14ac:dyDescent="0.2">
      <c r="A83" s="67" t="str">
        <f>IFERROR(IF(A82="","",IF((A82+1)&lt;=VLOOKUP($A$3,List!$E$1:$G$8,3,0),A82+1,"")),"")</f>
        <v/>
      </c>
      <c r="B83" s="69" t="str">
        <f>IFERROR(IF(VLOOKUP($A83&amp;$A$4,Global!$C:$AA,COLUMN()+3,0)="","",VLOOKUP($A83&amp;$A$4,Global!$C:$AA,COLUMN()+3,0)),"")</f>
        <v/>
      </c>
      <c r="C83" s="79" t="str">
        <f>IFERROR(IF(VLOOKUP($A83&amp;$A$4,Global!$C:$AA,COLUMN()+3,0)="","",VLOOKUP($A83&amp;$A$4,Global!$C:$AA,COLUMN()+3,0)),"")</f>
        <v/>
      </c>
      <c r="D83" s="68" t="str">
        <f>IFERROR(IF(VLOOKUP($A83&amp;$A$4,Global!$C:$AA,COLUMN()+3,0)="","",VLOOKUP($A83&amp;$A$4,Global!$C:$AA,COLUMN()+3,0)),"")</f>
        <v/>
      </c>
      <c r="E83" s="69" t="str">
        <f>IFERROR(IF(VLOOKUP($A83&amp;$A$4,Global!$C:$AA,COLUMN()+3,0)="","",VLOOKUP($A83&amp;$A$4,Global!$C:$AA,COLUMN()+3,0)),"")</f>
        <v/>
      </c>
      <c r="F83" s="69" t="str">
        <f>IFERROR(IF(VLOOKUP($A83&amp;$A$4,Global!$C:$AA,COLUMN()+3,0)="","",VLOOKUP($A83&amp;$A$4,Global!$C:$AA,COLUMN()+3,0)),"")</f>
        <v/>
      </c>
      <c r="G83" s="69" t="str">
        <f>IFERROR(IF(VLOOKUP($A83&amp;$A$4,Global!$C:$AA,COLUMN()+3,0)="","",VLOOKUP($A83&amp;$A$4,Global!$C:$AA,COLUMN()+3,0)),"")</f>
        <v/>
      </c>
      <c r="H83" s="70" t="str">
        <f>IFERROR(IF(VLOOKUP($A83&amp;$A$4,Global!$C:$AA,COLUMN()+3,0)="","",VLOOKUP($A83&amp;$A$4,Global!$C:$AA,COLUMN()+3,0)),"")</f>
        <v/>
      </c>
      <c r="I83" s="70" t="str">
        <f>IFERROR(IF(VLOOKUP($A83&amp;$A$4,Global!$C:$AA,COLUMN()+3,0)="","",VLOOKUP($A83&amp;$A$4,Global!$C:$AA,COLUMN()+3,0)),"")</f>
        <v/>
      </c>
      <c r="J83" s="69" t="str">
        <f>IFERROR(IF(VLOOKUP($A83&amp;$A$4,Global!$C:$AA,COLUMN()+3,0)="","",VLOOKUP($A83&amp;$A$4,Global!$C:$AA,COLUMN()+3,0)),"")</f>
        <v/>
      </c>
      <c r="K83" s="69" t="str">
        <f>IFERROR(IF(VLOOKUP($A83&amp;$A$4,Global!$C:$AA,COLUMN()+3,0)="","",VLOOKUP($A83&amp;$A$4,Global!$C:$AA,COLUMN()+3,0)),"")</f>
        <v/>
      </c>
      <c r="L83" s="69" t="str">
        <f>IFERROR(IF(VLOOKUP($A83&amp;$A$4,Global!$C:$AA,COLUMN()+3,0)="","",VLOOKUP($A83&amp;$A$4,Global!$C:$AA,COLUMN()+3,0)),"")</f>
        <v/>
      </c>
      <c r="M83" s="68" t="str">
        <f>IFERROR(IF(VLOOKUP($A83&amp;$A$4,Global!$C:$AA,COLUMN()+3,0)="","",VLOOKUP($A83&amp;$A$4,Global!$C:$AA,COLUMN()+3,0)),"")</f>
        <v/>
      </c>
      <c r="N83" s="68" t="str">
        <f>IFERROR(IF(VLOOKUP($A83&amp;$A$4,Global!$C:$AA,COLUMN()+3,0)="","",VLOOKUP($A83&amp;$A$4,Global!$C:$AA,COLUMN()+3,0)),"")</f>
        <v/>
      </c>
      <c r="O83" s="68" t="str">
        <f>IFERROR(IF(VLOOKUP($A83&amp;$A$4,Global!$C:$AA,COLUMN()+3,0)="","",VLOOKUP($A83&amp;$A$4,Global!$C:$AA,COLUMN()+3,0)),"")</f>
        <v/>
      </c>
      <c r="P83" s="68" t="str">
        <f>IFERROR(IF(VLOOKUP($A83&amp;$A$4,Global!$C:$AA,COLUMN()+3,0)="","",VLOOKUP($A83&amp;$A$4,Global!$C:$AA,COLUMN()+3,0)),"")</f>
        <v/>
      </c>
      <c r="Q83" s="68" t="str">
        <f>IFERROR(IF(VLOOKUP($A83&amp;$A$4,Global!$C:$AA,COLUMN()+3,0)="","",VLOOKUP($A83&amp;$A$4,Global!$C:$AA,COLUMN()+3,0)),"")</f>
        <v/>
      </c>
      <c r="R83" s="68" t="str">
        <f>IFERROR(IF(VLOOKUP($A83&amp;$A$4,Global!$C:$AA,COLUMN()+3,0)="","",VLOOKUP($A83&amp;$A$4,Global!$C:$AA,COLUMN()+3,0)),"")</f>
        <v/>
      </c>
      <c r="S83" s="71" t="str">
        <f>IFERROR(IF(VLOOKUP($A83&amp;$A$4,Global!$C:$AA,COLUMN()+3,0)="","",VLOOKUP($A83&amp;$A$4,Global!$C:$AA,COLUMN()+3,0)),"")</f>
        <v/>
      </c>
      <c r="T83" s="71" t="str">
        <f>IFERROR(IF(VLOOKUP($A83&amp;$A$4,Global!$C:$AA,COLUMN()+3,0)="","",VLOOKUP($A83&amp;$A$4,Global!$C:$AA,COLUMN()+3,0)),"")</f>
        <v/>
      </c>
      <c r="U83" s="69" t="str">
        <f>IFERROR(IF(VLOOKUP($A83&amp;$A$4,Global!$C:$AA,COLUMN()+3,0)="","",VLOOKUP($A83&amp;$A$4,Global!$C:$AA,COLUMN()+3,0)),"")</f>
        <v/>
      </c>
      <c r="V83" s="69" t="str">
        <f>IFERROR(IF(VLOOKUP($A83&amp;$A$4,Global!$C:$AA,COLUMN()+3,0)="","",VLOOKUP($A83&amp;$A$4,Global!$C:$AA,COLUMN()+3,0)),"")</f>
        <v/>
      </c>
    </row>
    <row r="84" spans="1:22" s="72" customFormat="1" ht="15.75" x14ac:dyDescent="0.2">
      <c r="A84" s="67" t="str">
        <f>IFERROR(IF(A83="","",IF((A83+1)&lt;=VLOOKUP($A$3,List!$E$1:$G$8,3,0),A83+1,"")),"")</f>
        <v/>
      </c>
      <c r="B84" s="69" t="str">
        <f>IFERROR(IF(VLOOKUP($A84&amp;$A$4,Global!$C:$AA,COLUMN()+3,0)="","",VLOOKUP($A84&amp;$A$4,Global!$C:$AA,COLUMN()+3,0)),"")</f>
        <v/>
      </c>
      <c r="C84" s="79" t="str">
        <f>IFERROR(IF(VLOOKUP($A84&amp;$A$4,Global!$C:$AA,COLUMN()+3,0)="","",VLOOKUP($A84&amp;$A$4,Global!$C:$AA,COLUMN()+3,0)),"")</f>
        <v/>
      </c>
      <c r="D84" s="68" t="str">
        <f>IFERROR(IF(VLOOKUP($A84&amp;$A$4,Global!$C:$AA,COLUMN()+3,0)="","",VLOOKUP($A84&amp;$A$4,Global!$C:$AA,COLUMN()+3,0)),"")</f>
        <v/>
      </c>
      <c r="E84" s="69" t="str">
        <f>IFERROR(IF(VLOOKUP($A84&amp;$A$4,Global!$C:$AA,COLUMN()+3,0)="","",VLOOKUP($A84&amp;$A$4,Global!$C:$AA,COLUMN()+3,0)),"")</f>
        <v/>
      </c>
      <c r="F84" s="69" t="str">
        <f>IFERROR(IF(VLOOKUP($A84&amp;$A$4,Global!$C:$AA,COLUMN()+3,0)="","",VLOOKUP($A84&amp;$A$4,Global!$C:$AA,COLUMN()+3,0)),"")</f>
        <v/>
      </c>
      <c r="G84" s="69" t="str">
        <f>IFERROR(IF(VLOOKUP($A84&amp;$A$4,Global!$C:$AA,COLUMN()+3,0)="","",VLOOKUP($A84&amp;$A$4,Global!$C:$AA,COLUMN()+3,0)),"")</f>
        <v/>
      </c>
      <c r="H84" s="70" t="str">
        <f>IFERROR(IF(VLOOKUP($A84&amp;$A$4,Global!$C:$AA,COLUMN()+3,0)="","",VLOOKUP($A84&amp;$A$4,Global!$C:$AA,COLUMN()+3,0)),"")</f>
        <v/>
      </c>
      <c r="I84" s="70" t="str">
        <f>IFERROR(IF(VLOOKUP($A84&amp;$A$4,Global!$C:$AA,COLUMN()+3,0)="","",VLOOKUP($A84&amp;$A$4,Global!$C:$AA,COLUMN()+3,0)),"")</f>
        <v/>
      </c>
      <c r="J84" s="69" t="str">
        <f>IFERROR(IF(VLOOKUP($A84&amp;$A$4,Global!$C:$AA,COLUMN()+3,0)="","",VLOOKUP($A84&amp;$A$4,Global!$C:$AA,COLUMN()+3,0)),"")</f>
        <v/>
      </c>
      <c r="K84" s="69" t="str">
        <f>IFERROR(IF(VLOOKUP($A84&amp;$A$4,Global!$C:$AA,COLUMN()+3,0)="","",VLOOKUP($A84&amp;$A$4,Global!$C:$AA,COLUMN()+3,0)),"")</f>
        <v/>
      </c>
      <c r="L84" s="69" t="str">
        <f>IFERROR(IF(VLOOKUP($A84&amp;$A$4,Global!$C:$AA,COLUMN()+3,0)="","",VLOOKUP($A84&amp;$A$4,Global!$C:$AA,COLUMN()+3,0)),"")</f>
        <v/>
      </c>
      <c r="M84" s="68" t="str">
        <f>IFERROR(IF(VLOOKUP($A84&amp;$A$4,Global!$C:$AA,COLUMN()+3,0)="","",VLOOKUP($A84&amp;$A$4,Global!$C:$AA,COLUMN()+3,0)),"")</f>
        <v/>
      </c>
      <c r="N84" s="68" t="str">
        <f>IFERROR(IF(VLOOKUP($A84&amp;$A$4,Global!$C:$AA,COLUMN()+3,0)="","",VLOOKUP($A84&amp;$A$4,Global!$C:$AA,COLUMN()+3,0)),"")</f>
        <v/>
      </c>
      <c r="O84" s="68" t="str">
        <f>IFERROR(IF(VLOOKUP($A84&amp;$A$4,Global!$C:$AA,COLUMN()+3,0)="","",VLOOKUP($A84&amp;$A$4,Global!$C:$AA,COLUMN()+3,0)),"")</f>
        <v/>
      </c>
      <c r="P84" s="68" t="str">
        <f>IFERROR(IF(VLOOKUP($A84&amp;$A$4,Global!$C:$AA,COLUMN()+3,0)="","",VLOOKUP($A84&amp;$A$4,Global!$C:$AA,COLUMN()+3,0)),"")</f>
        <v/>
      </c>
      <c r="Q84" s="68" t="str">
        <f>IFERROR(IF(VLOOKUP($A84&amp;$A$4,Global!$C:$AA,COLUMN()+3,0)="","",VLOOKUP($A84&amp;$A$4,Global!$C:$AA,COLUMN()+3,0)),"")</f>
        <v/>
      </c>
      <c r="R84" s="68" t="str">
        <f>IFERROR(IF(VLOOKUP($A84&amp;$A$4,Global!$C:$AA,COLUMN()+3,0)="","",VLOOKUP($A84&amp;$A$4,Global!$C:$AA,COLUMN()+3,0)),"")</f>
        <v/>
      </c>
      <c r="S84" s="71" t="str">
        <f>IFERROR(IF(VLOOKUP($A84&amp;$A$4,Global!$C:$AA,COLUMN()+3,0)="","",VLOOKUP($A84&amp;$A$4,Global!$C:$AA,COLUMN()+3,0)),"")</f>
        <v/>
      </c>
      <c r="T84" s="71" t="str">
        <f>IFERROR(IF(VLOOKUP($A84&amp;$A$4,Global!$C:$AA,COLUMN()+3,0)="","",VLOOKUP($A84&amp;$A$4,Global!$C:$AA,COLUMN()+3,0)),"")</f>
        <v/>
      </c>
      <c r="U84" s="69" t="str">
        <f>IFERROR(IF(VLOOKUP($A84&amp;$A$4,Global!$C:$AA,COLUMN()+3,0)="","",VLOOKUP($A84&amp;$A$4,Global!$C:$AA,COLUMN()+3,0)),"")</f>
        <v/>
      </c>
      <c r="V84" s="69" t="str">
        <f>IFERROR(IF(VLOOKUP($A84&amp;$A$4,Global!$C:$AA,COLUMN()+3,0)="","",VLOOKUP($A84&amp;$A$4,Global!$C:$AA,COLUMN()+3,0)),"")</f>
        <v/>
      </c>
    </row>
    <row r="85" spans="1:22" s="72" customFormat="1" ht="15.75" x14ac:dyDescent="0.2">
      <c r="A85" s="67" t="str">
        <f>IFERROR(IF(A84="","",IF((A84+1)&lt;=VLOOKUP($A$3,List!$E$1:$G$8,3,0),A84+1,"")),"")</f>
        <v/>
      </c>
      <c r="B85" s="69" t="str">
        <f>IFERROR(IF(VLOOKUP($A85&amp;$A$4,Global!$C:$AA,COLUMN()+3,0)="","",VLOOKUP($A85&amp;$A$4,Global!$C:$AA,COLUMN()+3,0)),"")</f>
        <v/>
      </c>
      <c r="C85" s="79" t="str">
        <f>IFERROR(IF(VLOOKUP($A85&amp;$A$4,Global!$C:$AA,COLUMN()+3,0)="","",VLOOKUP($A85&amp;$A$4,Global!$C:$AA,COLUMN()+3,0)),"")</f>
        <v/>
      </c>
      <c r="D85" s="68" t="str">
        <f>IFERROR(IF(VLOOKUP($A85&amp;$A$4,Global!$C:$AA,COLUMN()+3,0)="","",VLOOKUP($A85&amp;$A$4,Global!$C:$AA,COLUMN()+3,0)),"")</f>
        <v/>
      </c>
      <c r="E85" s="69" t="str">
        <f>IFERROR(IF(VLOOKUP($A85&amp;$A$4,Global!$C:$AA,COLUMN()+3,0)="","",VLOOKUP($A85&amp;$A$4,Global!$C:$AA,COLUMN()+3,0)),"")</f>
        <v/>
      </c>
      <c r="F85" s="69" t="str">
        <f>IFERROR(IF(VLOOKUP($A85&amp;$A$4,Global!$C:$AA,COLUMN()+3,0)="","",VLOOKUP($A85&amp;$A$4,Global!$C:$AA,COLUMN()+3,0)),"")</f>
        <v/>
      </c>
      <c r="G85" s="69" t="str">
        <f>IFERROR(IF(VLOOKUP($A85&amp;$A$4,Global!$C:$AA,COLUMN()+3,0)="","",VLOOKUP($A85&amp;$A$4,Global!$C:$AA,COLUMN()+3,0)),"")</f>
        <v/>
      </c>
      <c r="H85" s="70" t="str">
        <f>IFERROR(IF(VLOOKUP($A85&amp;$A$4,Global!$C:$AA,COLUMN()+3,0)="","",VLOOKUP($A85&amp;$A$4,Global!$C:$AA,COLUMN()+3,0)),"")</f>
        <v/>
      </c>
      <c r="I85" s="70" t="str">
        <f>IFERROR(IF(VLOOKUP($A85&amp;$A$4,Global!$C:$AA,COLUMN()+3,0)="","",VLOOKUP($A85&amp;$A$4,Global!$C:$AA,COLUMN()+3,0)),"")</f>
        <v/>
      </c>
      <c r="J85" s="69" t="str">
        <f>IFERROR(IF(VLOOKUP($A85&amp;$A$4,Global!$C:$AA,COLUMN()+3,0)="","",VLOOKUP($A85&amp;$A$4,Global!$C:$AA,COLUMN()+3,0)),"")</f>
        <v/>
      </c>
      <c r="K85" s="69" t="str">
        <f>IFERROR(IF(VLOOKUP($A85&amp;$A$4,Global!$C:$AA,COLUMN()+3,0)="","",VLOOKUP($A85&amp;$A$4,Global!$C:$AA,COLUMN()+3,0)),"")</f>
        <v/>
      </c>
      <c r="L85" s="69" t="str">
        <f>IFERROR(IF(VLOOKUP($A85&amp;$A$4,Global!$C:$AA,COLUMN()+3,0)="","",VLOOKUP($A85&amp;$A$4,Global!$C:$AA,COLUMN()+3,0)),"")</f>
        <v/>
      </c>
      <c r="M85" s="68" t="str">
        <f>IFERROR(IF(VLOOKUP($A85&amp;$A$4,Global!$C:$AA,COLUMN()+3,0)="","",VLOOKUP($A85&amp;$A$4,Global!$C:$AA,COLUMN()+3,0)),"")</f>
        <v/>
      </c>
      <c r="N85" s="68" t="str">
        <f>IFERROR(IF(VLOOKUP($A85&amp;$A$4,Global!$C:$AA,COLUMN()+3,0)="","",VLOOKUP($A85&amp;$A$4,Global!$C:$AA,COLUMN()+3,0)),"")</f>
        <v/>
      </c>
      <c r="O85" s="68" t="str">
        <f>IFERROR(IF(VLOOKUP($A85&amp;$A$4,Global!$C:$AA,COLUMN()+3,0)="","",VLOOKUP($A85&amp;$A$4,Global!$C:$AA,COLUMN()+3,0)),"")</f>
        <v/>
      </c>
      <c r="P85" s="68" t="str">
        <f>IFERROR(IF(VLOOKUP($A85&amp;$A$4,Global!$C:$AA,COLUMN()+3,0)="","",VLOOKUP($A85&amp;$A$4,Global!$C:$AA,COLUMN()+3,0)),"")</f>
        <v/>
      </c>
      <c r="Q85" s="68" t="str">
        <f>IFERROR(IF(VLOOKUP($A85&amp;$A$4,Global!$C:$AA,COLUMN()+3,0)="","",VLOOKUP($A85&amp;$A$4,Global!$C:$AA,COLUMN()+3,0)),"")</f>
        <v/>
      </c>
      <c r="R85" s="68" t="str">
        <f>IFERROR(IF(VLOOKUP($A85&amp;$A$4,Global!$C:$AA,COLUMN()+3,0)="","",VLOOKUP($A85&amp;$A$4,Global!$C:$AA,COLUMN()+3,0)),"")</f>
        <v/>
      </c>
      <c r="S85" s="71" t="str">
        <f>IFERROR(IF(VLOOKUP($A85&amp;$A$4,Global!$C:$AA,COLUMN()+3,0)="","",VLOOKUP($A85&amp;$A$4,Global!$C:$AA,COLUMN()+3,0)),"")</f>
        <v/>
      </c>
      <c r="T85" s="71" t="str">
        <f>IFERROR(IF(VLOOKUP($A85&amp;$A$4,Global!$C:$AA,COLUMN()+3,0)="","",VLOOKUP($A85&amp;$A$4,Global!$C:$AA,COLUMN()+3,0)),"")</f>
        <v/>
      </c>
      <c r="U85" s="69" t="str">
        <f>IFERROR(IF(VLOOKUP($A85&amp;$A$4,Global!$C:$AA,COLUMN()+3,0)="","",VLOOKUP($A85&amp;$A$4,Global!$C:$AA,COLUMN()+3,0)),"")</f>
        <v/>
      </c>
      <c r="V85" s="69" t="str">
        <f>IFERROR(IF(VLOOKUP($A85&amp;$A$4,Global!$C:$AA,COLUMN()+3,0)="","",VLOOKUP($A85&amp;$A$4,Global!$C:$AA,COLUMN()+3,0)),"")</f>
        <v/>
      </c>
    </row>
    <row r="86" spans="1:22" s="72" customFormat="1" ht="15.75" x14ac:dyDescent="0.2">
      <c r="A86" s="67" t="str">
        <f>IFERROR(IF(A85="","",IF((A85+1)&lt;=VLOOKUP($A$3,List!$E$1:$G$8,3,0),A85+1,"")),"")</f>
        <v/>
      </c>
      <c r="B86" s="69" t="str">
        <f>IFERROR(IF(VLOOKUP($A86&amp;$A$4,Global!$C:$AA,COLUMN()+3,0)="","",VLOOKUP($A86&amp;$A$4,Global!$C:$AA,COLUMN()+3,0)),"")</f>
        <v/>
      </c>
      <c r="C86" s="79" t="str">
        <f>IFERROR(IF(VLOOKUP($A86&amp;$A$4,Global!$C:$AA,COLUMN()+3,0)="","",VLOOKUP($A86&amp;$A$4,Global!$C:$AA,COLUMN()+3,0)),"")</f>
        <v/>
      </c>
      <c r="D86" s="68" t="str">
        <f>IFERROR(IF(VLOOKUP($A86&amp;$A$4,Global!$C:$AA,COLUMN()+3,0)="","",VLOOKUP($A86&amp;$A$4,Global!$C:$AA,COLUMN()+3,0)),"")</f>
        <v/>
      </c>
      <c r="E86" s="69" t="str">
        <f>IFERROR(IF(VLOOKUP($A86&amp;$A$4,Global!$C:$AA,COLUMN()+3,0)="","",VLOOKUP($A86&amp;$A$4,Global!$C:$AA,COLUMN()+3,0)),"")</f>
        <v/>
      </c>
      <c r="F86" s="69" t="str">
        <f>IFERROR(IF(VLOOKUP($A86&amp;$A$4,Global!$C:$AA,COLUMN()+3,0)="","",VLOOKUP($A86&amp;$A$4,Global!$C:$AA,COLUMN()+3,0)),"")</f>
        <v/>
      </c>
      <c r="G86" s="69" t="str">
        <f>IFERROR(IF(VLOOKUP($A86&amp;$A$4,Global!$C:$AA,COLUMN()+3,0)="","",VLOOKUP($A86&amp;$A$4,Global!$C:$AA,COLUMN()+3,0)),"")</f>
        <v/>
      </c>
      <c r="H86" s="70" t="str">
        <f>IFERROR(IF(VLOOKUP($A86&amp;$A$4,Global!$C:$AA,COLUMN()+3,0)="","",VLOOKUP($A86&amp;$A$4,Global!$C:$AA,COLUMN()+3,0)),"")</f>
        <v/>
      </c>
      <c r="I86" s="70" t="str">
        <f>IFERROR(IF(VLOOKUP($A86&amp;$A$4,Global!$C:$AA,COLUMN()+3,0)="","",VLOOKUP($A86&amp;$A$4,Global!$C:$AA,COLUMN()+3,0)),"")</f>
        <v/>
      </c>
      <c r="J86" s="69" t="str">
        <f>IFERROR(IF(VLOOKUP($A86&amp;$A$4,Global!$C:$AA,COLUMN()+3,0)="","",VLOOKUP($A86&amp;$A$4,Global!$C:$AA,COLUMN()+3,0)),"")</f>
        <v/>
      </c>
      <c r="K86" s="69" t="str">
        <f>IFERROR(IF(VLOOKUP($A86&amp;$A$4,Global!$C:$AA,COLUMN()+3,0)="","",VLOOKUP($A86&amp;$A$4,Global!$C:$AA,COLUMN()+3,0)),"")</f>
        <v/>
      </c>
      <c r="L86" s="69" t="str">
        <f>IFERROR(IF(VLOOKUP($A86&amp;$A$4,Global!$C:$AA,COLUMN()+3,0)="","",VLOOKUP($A86&amp;$A$4,Global!$C:$AA,COLUMN()+3,0)),"")</f>
        <v/>
      </c>
      <c r="M86" s="68" t="str">
        <f>IFERROR(IF(VLOOKUP($A86&amp;$A$4,Global!$C:$AA,COLUMN()+3,0)="","",VLOOKUP($A86&amp;$A$4,Global!$C:$AA,COLUMN()+3,0)),"")</f>
        <v/>
      </c>
      <c r="N86" s="68" t="str">
        <f>IFERROR(IF(VLOOKUP($A86&amp;$A$4,Global!$C:$AA,COLUMN()+3,0)="","",VLOOKUP($A86&amp;$A$4,Global!$C:$AA,COLUMN()+3,0)),"")</f>
        <v/>
      </c>
      <c r="O86" s="68" t="str">
        <f>IFERROR(IF(VLOOKUP($A86&amp;$A$4,Global!$C:$AA,COLUMN()+3,0)="","",VLOOKUP($A86&amp;$A$4,Global!$C:$AA,COLUMN()+3,0)),"")</f>
        <v/>
      </c>
      <c r="P86" s="68" t="str">
        <f>IFERROR(IF(VLOOKUP($A86&amp;$A$4,Global!$C:$AA,COLUMN()+3,0)="","",VLOOKUP($A86&amp;$A$4,Global!$C:$AA,COLUMN()+3,0)),"")</f>
        <v/>
      </c>
      <c r="Q86" s="68" t="str">
        <f>IFERROR(IF(VLOOKUP($A86&amp;$A$4,Global!$C:$AA,COLUMN()+3,0)="","",VLOOKUP($A86&amp;$A$4,Global!$C:$AA,COLUMN()+3,0)),"")</f>
        <v/>
      </c>
      <c r="R86" s="68" t="str">
        <f>IFERROR(IF(VLOOKUP($A86&amp;$A$4,Global!$C:$AA,COLUMN()+3,0)="","",VLOOKUP($A86&amp;$A$4,Global!$C:$AA,COLUMN()+3,0)),"")</f>
        <v/>
      </c>
      <c r="S86" s="71" t="str">
        <f>IFERROR(IF(VLOOKUP($A86&amp;$A$4,Global!$C:$AA,COLUMN()+3,0)="","",VLOOKUP($A86&amp;$A$4,Global!$C:$AA,COLUMN()+3,0)),"")</f>
        <v/>
      </c>
      <c r="T86" s="71" t="str">
        <f>IFERROR(IF(VLOOKUP($A86&amp;$A$4,Global!$C:$AA,COLUMN()+3,0)="","",VLOOKUP($A86&amp;$A$4,Global!$C:$AA,COLUMN()+3,0)),"")</f>
        <v/>
      </c>
      <c r="U86" s="69" t="str">
        <f>IFERROR(IF(VLOOKUP($A86&amp;$A$4,Global!$C:$AA,COLUMN()+3,0)="","",VLOOKUP($A86&amp;$A$4,Global!$C:$AA,COLUMN()+3,0)),"")</f>
        <v/>
      </c>
      <c r="V86" s="69" t="str">
        <f>IFERROR(IF(VLOOKUP($A86&amp;$A$4,Global!$C:$AA,COLUMN()+3,0)="","",VLOOKUP($A86&amp;$A$4,Global!$C:$AA,COLUMN()+3,0)),"")</f>
        <v/>
      </c>
    </row>
    <row r="87" spans="1:22" s="72" customFormat="1" ht="15.75" x14ac:dyDescent="0.2">
      <c r="A87" s="67" t="str">
        <f>IFERROR(IF(A86="","",IF((A86+1)&lt;=VLOOKUP($A$3,List!$E$1:$G$8,3,0),A86+1,"")),"")</f>
        <v/>
      </c>
      <c r="B87" s="69" t="str">
        <f>IFERROR(IF(VLOOKUP($A87&amp;$A$4,Global!$C:$AA,COLUMN()+3,0)="","",VLOOKUP($A87&amp;$A$4,Global!$C:$AA,COLUMN()+3,0)),"")</f>
        <v/>
      </c>
      <c r="C87" s="79" t="str">
        <f>IFERROR(IF(VLOOKUP($A87&amp;$A$4,Global!$C:$AA,COLUMN()+3,0)="","",VLOOKUP($A87&amp;$A$4,Global!$C:$AA,COLUMN()+3,0)),"")</f>
        <v/>
      </c>
      <c r="D87" s="68" t="str">
        <f>IFERROR(IF(VLOOKUP($A87&amp;$A$4,Global!$C:$AA,COLUMN()+3,0)="","",VLOOKUP($A87&amp;$A$4,Global!$C:$AA,COLUMN()+3,0)),"")</f>
        <v/>
      </c>
      <c r="E87" s="69" t="str">
        <f>IFERROR(IF(VLOOKUP($A87&amp;$A$4,Global!$C:$AA,COLUMN()+3,0)="","",VLOOKUP($A87&amp;$A$4,Global!$C:$AA,COLUMN()+3,0)),"")</f>
        <v/>
      </c>
      <c r="F87" s="69" t="str">
        <f>IFERROR(IF(VLOOKUP($A87&amp;$A$4,Global!$C:$AA,COLUMN()+3,0)="","",VLOOKUP($A87&amp;$A$4,Global!$C:$AA,COLUMN()+3,0)),"")</f>
        <v/>
      </c>
      <c r="G87" s="69" t="str">
        <f>IFERROR(IF(VLOOKUP($A87&amp;$A$4,Global!$C:$AA,COLUMN()+3,0)="","",VLOOKUP($A87&amp;$A$4,Global!$C:$AA,COLUMN()+3,0)),"")</f>
        <v/>
      </c>
      <c r="H87" s="70" t="str">
        <f>IFERROR(IF(VLOOKUP($A87&amp;$A$4,Global!$C:$AA,COLUMN()+3,0)="","",VLOOKUP($A87&amp;$A$4,Global!$C:$AA,COLUMN()+3,0)),"")</f>
        <v/>
      </c>
      <c r="I87" s="70" t="str">
        <f>IFERROR(IF(VLOOKUP($A87&amp;$A$4,Global!$C:$AA,COLUMN()+3,0)="","",VLOOKUP($A87&amp;$A$4,Global!$C:$AA,COLUMN()+3,0)),"")</f>
        <v/>
      </c>
      <c r="J87" s="69" t="str">
        <f>IFERROR(IF(VLOOKUP($A87&amp;$A$4,Global!$C:$AA,COLUMN()+3,0)="","",VLOOKUP($A87&amp;$A$4,Global!$C:$AA,COLUMN()+3,0)),"")</f>
        <v/>
      </c>
      <c r="K87" s="69" t="str">
        <f>IFERROR(IF(VLOOKUP($A87&amp;$A$4,Global!$C:$AA,COLUMN()+3,0)="","",VLOOKUP($A87&amp;$A$4,Global!$C:$AA,COLUMN()+3,0)),"")</f>
        <v/>
      </c>
      <c r="L87" s="69" t="str">
        <f>IFERROR(IF(VLOOKUP($A87&amp;$A$4,Global!$C:$AA,COLUMN()+3,0)="","",VLOOKUP($A87&amp;$A$4,Global!$C:$AA,COLUMN()+3,0)),"")</f>
        <v/>
      </c>
      <c r="M87" s="68" t="str">
        <f>IFERROR(IF(VLOOKUP($A87&amp;$A$4,Global!$C:$AA,COLUMN()+3,0)="","",VLOOKUP($A87&amp;$A$4,Global!$C:$AA,COLUMN()+3,0)),"")</f>
        <v/>
      </c>
      <c r="N87" s="68" t="str">
        <f>IFERROR(IF(VLOOKUP($A87&amp;$A$4,Global!$C:$AA,COLUMN()+3,0)="","",VLOOKUP($A87&amp;$A$4,Global!$C:$AA,COLUMN()+3,0)),"")</f>
        <v/>
      </c>
      <c r="O87" s="68" t="str">
        <f>IFERROR(IF(VLOOKUP($A87&amp;$A$4,Global!$C:$AA,COLUMN()+3,0)="","",VLOOKUP($A87&amp;$A$4,Global!$C:$AA,COLUMN()+3,0)),"")</f>
        <v/>
      </c>
      <c r="P87" s="68" t="str">
        <f>IFERROR(IF(VLOOKUP($A87&amp;$A$4,Global!$C:$AA,COLUMN()+3,0)="","",VLOOKUP($A87&amp;$A$4,Global!$C:$AA,COLUMN()+3,0)),"")</f>
        <v/>
      </c>
      <c r="Q87" s="68" t="str">
        <f>IFERROR(IF(VLOOKUP($A87&amp;$A$4,Global!$C:$AA,COLUMN()+3,0)="","",VLOOKUP($A87&amp;$A$4,Global!$C:$AA,COLUMN()+3,0)),"")</f>
        <v/>
      </c>
      <c r="R87" s="68" t="str">
        <f>IFERROR(IF(VLOOKUP($A87&amp;$A$4,Global!$C:$AA,COLUMN()+3,0)="","",VLOOKUP($A87&amp;$A$4,Global!$C:$AA,COLUMN()+3,0)),"")</f>
        <v/>
      </c>
      <c r="S87" s="71" t="str">
        <f>IFERROR(IF(VLOOKUP($A87&amp;$A$4,Global!$C:$AA,COLUMN()+3,0)="","",VLOOKUP($A87&amp;$A$4,Global!$C:$AA,COLUMN()+3,0)),"")</f>
        <v/>
      </c>
      <c r="T87" s="71" t="str">
        <f>IFERROR(IF(VLOOKUP($A87&amp;$A$4,Global!$C:$AA,COLUMN()+3,0)="","",VLOOKUP($A87&amp;$A$4,Global!$C:$AA,COLUMN()+3,0)),"")</f>
        <v/>
      </c>
      <c r="U87" s="69" t="str">
        <f>IFERROR(IF(VLOOKUP($A87&amp;$A$4,Global!$C:$AA,COLUMN()+3,0)="","",VLOOKUP($A87&amp;$A$4,Global!$C:$AA,COLUMN()+3,0)),"")</f>
        <v/>
      </c>
      <c r="V87" s="69" t="str">
        <f>IFERROR(IF(VLOOKUP($A87&amp;$A$4,Global!$C:$AA,COLUMN()+3,0)="","",VLOOKUP($A87&amp;$A$4,Global!$C:$AA,COLUMN()+3,0)),"")</f>
        <v/>
      </c>
    </row>
    <row r="88" spans="1:22" s="72" customFormat="1" ht="15.75" x14ac:dyDescent="0.2">
      <c r="A88" s="67" t="str">
        <f>IFERROR(IF(A87="","",IF((A87+1)&lt;=VLOOKUP($A$3,List!$E$1:$G$8,3,0),A87+1,"")),"")</f>
        <v/>
      </c>
      <c r="B88" s="69" t="str">
        <f>IFERROR(IF(VLOOKUP($A88&amp;$A$4,Global!$C:$AA,COLUMN()+3,0)="","",VLOOKUP($A88&amp;$A$4,Global!$C:$AA,COLUMN()+3,0)),"")</f>
        <v/>
      </c>
      <c r="C88" s="79" t="str">
        <f>IFERROR(IF(VLOOKUP($A88&amp;$A$4,Global!$C:$AA,COLUMN()+3,0)="","",VLOOKUP($A88&amp;$A$4,Global!$C:$AA,COLUMN()+3,0)),"")</f>
        <v/>
      </c>
      <c r="D88" s="68" t="str">
        <f>IFERROR(IF(VLOOKUP($A88&amp;$A$4,Global!$C:$AA,COLUMN()+3,0)="","",VLOOKUP($A88&amp;$A$4,Global!$C:$AA,COLUMN()+3,0)),"")</f>
        <v/>
      </c>
      <c r="E88" s="69" t="str">
        <f>IFERROR(IF(VLOOKUP($A88&amp;$A$4,Global!$C:$AA,COLUMN()+3,0)="","",VLOOKUP($A88&amp;$A$4,Global!$C:$AA,COLUMN()+3,0)),"")</f>
        <v/>
      </c>
      <c r="F88" s="69" t="str">
        <f>IFERROR(IF(VLOOKUP($A88&amp;$A$4,Global!$C:$AA,COLUMN()+3,0)="","",VLOOKUP($A88&amp;$A$4,Global!$C:$AA,COLUMN()+3,0)),"")</f>
        <v/>
      </c>
      <c r="G88" s="69" t="str">
        <f>IFERROR(IF(VLOOKUP($A88&amp;$A$4,Global!$C:$AA,COLUMN()+3,0)="","",VLOOKUP($A88&amp;$A$4,Global!$C:$AA,COLUMN()+3,0)),"")</f>
        <v/>
      </c>
      <c r="H88" s="70" t="str">
        <f>IFERROR(IF(VLOOKUP($A88&amp;$A$4,Global!$C:$AA,COLUMN()+3,0)="","",VLOOKUP($A88&amp;$A$4,Global!$C:$AA,COLUMN()+3,0)),"")</f>
        <v/>
      </c>
      <c r="I88" s="70" t="str">
        <f>IFERROR(IF(VLOOKUP($A88&amp;$A$4,Global!$C:$AA,COLUMN()+3,0)="","",VLOOKUP($A88&amp;$A$4,Global!$C:$AA,COLUMN()+3,0)),"")</f>
        <v/>
      </c>
      <c r="J88" s="69" t="str">
        <f>IFERROR(IF(VLOOKUP($A88&amp;$A$4,Global!$C:$AA,COLUMN()+3,0)="","",VLOOKUP($A88&amp;$A$4,Global!$C:$AA,COLUMN()+3,0)),"")</f>
        <v/>
      </c>
      <c r="K88" s="69" t="str">
        <f>IFERROR(IF(VLOOKUP($A88&amp;$A$4,Global!$C:$AA,COLUMN()+3,0)="","",VLOOKUP($A88&amp;$A$4,Global!$C:$AA,COLUMN()+3,0)),"")</f>
        <v/>
      </c>
      <c r="L88" s="69" t="str">
        <f>IFERROR(IF(VLOOKUP($A88&amp;$A$4,Global!$C:$AA,COLUMN()+3,0)="","",VLOOKUP($A88&amp;$A$4,Global!$C:$AA,COLUMN()+3,0)),"")</f>
        <v/>
      </c>
      <c r="M88" s="68" t="str">
        <f>IFERROR(IF(VLOOKUP($A88&amp;$A$4,Global!$C:$AA,COLUMN()+3,0)="","",VLOOKUP($A88&amp;$A$4,Global!$C:$AA,COLUMN()+3,0)),"")</f>
        <v/>
      </c>
      <c r="N88" s="68" t="str">
        <f>IFERROR(IF(VLOOKUP($A88&amp;$A$4,Global!$C:$AA,COLUMN()+3,0)="","",VLOOKUP($A88&amp;$A$4,Global!$C:$AA,COLUMN()+3,0)),"")</f>
        <v/>
      </c>
      <c r="O88" s="68" t="str">
        <f>IFERROR(IF(VLOOKUP($A88&amp;$A$4,Global!$C:$AA,COLUMN()+3,0)="","",VLOOKUP($A88&amp;$A$4,Global!$C:$AA,COLUMN()+3,0)),"")</f>
        <v/>
      </c>
      <c r="P88" s="68" t="str">
        <f>IFERROR(IF(VLOOKUP($A88&amp;$A$4,Global!$C:$AA,COLUMN()+3,0)="","",VLOOKUP($A88&amp;$A$4,Global!$C:$AA,COLUMN()+3,0)),"")</f>
        <v/>
      </c>
      <c r="Q88" s="68" t="str">
        <f>IFERROR(IF(VLOOKUP($A88&amp;$A$4,Global!$C:$AA,COLUMN()+3,0)="","",VLOOKUP($A88&amp;$A$4,Global!$C:$AA,COLUMN()+3,0)),"")</f>
        <v/>
      </c>
      <c r="R88" s="68" t="str">
        <f>IFERROR(IF(VLOOKUP($A88&amp;$A$4,Global!$C:$AA,COLUMN()+3,0)="","",VLOOKUP($A88&amp;$A$4,Global!$C:$AA,COLUMN()+3,0)),"")</f>
        <v/>
      </c>
      <c r="S88" s="71" t="str">
        <f>IFERROR(IF(VLOOKUP($A88&amp;$A$4,Global!$C:$AA,COLUMN()+3,0)="","",VLOOKUP($A88&amp;$A$4,Global!$C:$AA,COLUMN()+3,0)),"")</f>
        <v/>
      </c>
      <c r="T88" s="71" t="str">
        <f>IFERROR(IF(VLOOKUP($A88&amp;$A$4,Global!$C:$AA,COLUMN()+3,0)="","",VLOOKUP($A88&amp;$A$4,Global!$C:$AA,COLUMN()+3,0)),"")</f>
        <v/>
      </c>
      <c r="U88" s="69" t="str">
        <f>IFERROR(IF(VLOOKUP($A88&amp;$A$4,Global!$C:$AA,COLUMN()+3,0)="","",VLOOKUP($A88&amp;$A$4,Global!$C:$AA,COLUMN()+3,0)),"")</f>
        <v/>
      </c>
      <c r="V88" s="69" t="str">
        <f>IFERROR(IF(VLOOKUP($A88&amp;$A$4,Global!$C:$AA,COLUMN()+3,0)="","",VLOOKUP($A88&amp;$A$4,Global!$C:$AA,COLUMN()+3,0)),"")</f>
        <v/>
      </c>
    </row>
    <row r="89" spans="1:22" s="72" customFormat="1" ht="15.75" x14ac:dyDescent="0.2">
      <c r="A89" s="67" t="str">
        <f>IFERROR(IF(A88="","",IF((A88+1)&lt;=VLOOKUP($A$3,List!$E$1:$G$8,3,0),A88+1,"")),"")</f>
        <v/>
      </c>
      <c r="B89" s="69" t="str">
        <f>IFERROR(IF(VLOOKUP($A89&amp;$A$4,Global!$C:$AA,COLUMN()+3,0)="","",VLOOKUP($A89&amp;$A$4,Global!$C:$AA,COLUMN()+3,0)),"")</f>
        <v/>
      </c>
      <c r="C89" s="79" t="str">
        <f>IFERROR(IF(VLOOKUP($A89&amp;$A$4,Global!$C:$AA,COLUMN()+3,0)="","",VLOOKUP($A89&amp;$A$4,Global!$C:$AA,COLUMN()+3,0)),"")</f>
        <v/>
      </c>
      <c r="D89" s="68" t="str">
        <f>IFERROR(IF(VLOOKUP($A89&amp;$A$4,Global!$C:$AA,COLUMN()+3,0)="","",VLOOKUP($A89&amp;$A$4,Global!$C:$AA,COLUMN()+3,0)),"")</f>
        <v/>
      </c>
      <c r="E89" s="69" t="str">
        <f>IFERROR(IF(VLOOKUP($A89&amp;$A$4,Global!$C:$AA,COLUMN()+3,0)="","",VLOOKUP($A89&amp;$A$4,Global!$C:$AA,COLUMN()+3,0)),"")</f>
        <v/>
      </c>
      <c r="F89" s="69" t="str">
        <f>IFERROR(IF(VLOOKUP($A89&amp;$A$4,Global!$C:$AA,COLUMN()+3,0)="","",VLOOKUP($A89&amp;$A$4,Global!$C:$AA,COLUMN()+3,0)),"")</f>
        <v/>
      </c>
      <c r="G89" s="69" t="str">
        <f>IFERROR(IF(VLOOKUP($A89&amp;$A$4,Global!$C:$AA,COLUMN()+3,0)="","",VLOOKUP($A89&amp;$A$4,Global!$C:$AA,COLUMN()+3,0)),"")</f>
        <v/>
      </c>
      <c r="H89" s="70" t="str">
        <f>IFERROR(IF(VLOOKUP($A89&amp;$A$4,Global!$C:$AA,COLUMN()+3,0)="","",VLOOKUP($A89&amp;$A$4,Global!$C:$AA,COLUMN()+3,0)),"")</f>
        <v/>
      </c>
      <c r="I89" s="70" t="str">
        <f>IFERROR(IF(VLOOKUP($A89&amp;$A$4,Global!$C:$AA,COLUMN()+3,0)="","",VLOOKUP($A89&amp;$A$4,Global!$C:$AA,COLUMN()+3,0)),"")</f>
        <v/>
      </c>
      <c r="J89" s="69" t="str">
        <f>IFERROR(IF(VLOOKUP($A89&amp;$A$4,Global!$C:$AA,COLUMN()+3,0)="","",VLOOKUP($A89&amp;$A$4,Global!$C:$AA,COLUMN()+3,0)),"")</f>
        <v/>
      </c>
      <c r="K89" s="69" t="str">
        <f>IFERROR(IF(VLOOKUP($A89&amp;$A$4,Global!$C:$AA,COLUMN()+3,0)="","",VLOOKUP($A89&amp;$A$4,Global!$C:$AA,COLUMN()+3,0)),"")</f>
        <v/>
      </c>
      <c r="L89" s="69" t="str">
        <f>IFERROR(IF(VLOOKUP($A89&amp;$A$4,Global!$C:$AA,COLUMN()+3,0)="","",VLOOKUP($A89&amp;$A$4,Global!$C:$AA,COLUMN()+3,0)),"")</f>
        <v/>
      </c>
      <c r="M89" s="68" t="str">
        <f>IFERROR(IF(VLOOKUP($A89&amp;$A$4,Global!$C:$AA,COLUMN()+3,0)="","",VLOOKUP($A89&amp;$A$4,Global!$C:$AA,COLUMN()+3,0)),"")</f>
        <v/>
      </c>
      <c r="N89" s="68" t="str">
        <f>IFERROR(IF(VLOOKUP($A89&amp;$A$4,Global!$C:$AA,COLUMN()+3,0)="","",VLOOKUP($A89&amp;$A$4,Global!$C:$AA,COLUMN()+3,0)),"")</f>
        <v/>
      </c>
      <c r="O89" s="68" t="str">
        <f>IFERROR(IF(VLOOKUP($A89&amp;$A$4,Global!$C:$AA,COLUMN()+3,0)="","",VLOOKUP($A89&amp;$A$4,Global!$C:$AA,COLUMN()+3,0)),"")</f>
        <v/>
      </c>
      <c r="P89" s="68" t="str">
        <f>IFERROR(IF(VLOOKUP($A89&amp;$A$4,Global!$C:$AA,COLUMN()+3,0)="","",VLOOKUP($A89&amp;$A$4,Global!$C:$AA,COLUMN()+3,0)),"")</f>
        <v/>
      </c>
      <c r="Q89" s="68" t="str">
        <f>IFERROR(IF(VLOOKUP($A89&amp;$A$4,Global!$C:$AA,COLUMN()+3,0)="","",VLOOKUP($A89&amp;$A$4,Global!$C:$AA,COLUMN()+3,0)),"")</f>
        <v/>
      </c>
      <c r="R89" s="68" t="str">
        <f>IFERROR(IF(VLOOKUP($A89&amp;$A$4,Global!$C:$AA,COLUMN()+3,0)="","",VLOOKUP($A89&amp;$A$4,Global!$C:$AA,COLUMN()+3,0)),"")</f>
        <v/>
      </c>
      <c r="S89" s="71" t="str">
        <f>IFERROR(IF(VLOOKUP($A89&amp;$A$4,Global!$C:$AA,COLUMN()+3,0)="","",VLOOKUP($A89&amp;$A$4,Global!$C:$AA,COLUMN()+3,0)),"")</f>
        <v/>
      </c>
      <c r="T89" s="71" t="str">
        <f>IFERROR(IF(VLOOKUP($A89&amp;$A$4,Global!$C:$AA,COLUMN()+3,0)="","",VLOOKUP($A89&amp;$A$4,Global!$C:$AA,COLUMN()+3,0)),"")</f>
        <v/>
      </c>
      <c r="U89" s="69" t="str">
        <f>IFERROR(IF(VLOOKUP($A89&amp;$A$4,Global!$C:$AA,COLUMN()+3,0)="","",VLOOKUP($A89&amp;$A$4,Global!$C:$AA,COLUMN()+3,0)),"")</f>
        <v/>
      </c>
      <c r="V89" s="69" t="str">
        <f>IFERROR(IF(VLOOKUP($A89&amp;$A$4,Global!$C:$AA,COLUMN()+3,0)="","",VLOOKUP($A89&amp;$A$4,Global!$C:$AA,COLUMN()+3,0)),"")</f>
        <v/>
      </c>
    </row>
    <row r="90" spans="1:22" s="72" customFormat="1" ht="15.75" x14ac:dyDescent="0.2">
      <c r="A90" s="67" t="str">
        <f>IFERROR(IF(A89="","",IF((A89+1)&lt;=VLOOKUP($A$3,List!$E$1:$G$8,3,0),A89+1,"")),"")</f>
        <v/>
      </c>
      <c r="B90" s="69" t="str">
        <f>IFERROR(IF(VLOOKUP($A90&amp;$A$4,Global!$C:$AA,COLUMN()+3,0)="","",VLOOKUP($A90&amp;$A$4,Global!$C:$AA,COLUMN()+3,0)),"")</f>
        <v/>
      </c>
      <c r="C90" s="79" t="str">
        <f>IFERROR(IF(VLOOKUP($A90&amp;$A$4,Global!$C:$AA,COLUMN()+3,0)="","",VLOOKUP($A90&amp;$A$4,Global!$C:$AA,COLUMN()+3,0)),"")</f>
        <v/>
      </c>
      <c r="D90" s="68" t="str">
        <f>IFERROR(IF(VLOOKUP($A90&amp;$A$4,Global!$C:$AA,COLUMN()+3,0)="","",VLOOKUP($A90&amp;$A$4,Global!$C:$AA,COLUMN()+3,0)),"")</f>
        <v/>
      </c>
      <c r="E90" s="69" t="str">
        <f>IFERROR(IF(VLOOKUP($A90&amp;$A$4,Global!$C:$AA,COLUMN()+3,0)="","",VLOOKUP($A90&amp;$A$4,Global!$C:$AA,COLUMN()+3,0)),"")</f>
        <v/>
      </c>
      <c r="F90" s="69" t="str">
        <f>IFERROR(IF(VLOOKUP($A90&amp;$A$4,Global!$C:$AA,COLUMN()+3,0)="","",VLOOKUP($A90&amp;$A$4,Global!$C:$AA,COLUMN()+3,0)),"")</f>
        <v/>
      </c>
      <c r="G90" s="69" t="str">
        <f>IFERROR(IF(VLOOKUP($A90&amp;$A$4,Global!$C:$AA,COLUMN()+3,0)="","",VLOOKUP($A90&amp;$A$4,Global!$C:$AA,COLUMN()+3,0)),"")</f>
        <v/>
      </c>
      <c r="H90" s="70" t="str">
        <f>IFERROR(IF(VLOOKUP($A90&amp;$A$4,Global!$C:$AA,COLUMN()+3,0)="","",VLOOKUP($A90&amp;$A$4,Global!$C:$AA,COLUMN()+3,0)),"")</f>
        <v/>
      </c>
      <c r="I90" s="70" t="str">
        <f>IFERROR(IF(VLOOKUP($A90&amp;$A$4,Global!$C:$AA,COLUMN()+3,0)="","",VLOOKUP($A90&amp;$A$4,Global!$C:$AA,COLUMN()+3,0)),"")</f>
        <v/>
      </c>
      <c r="J90" s="69" t="str">
        <f>IFERROR(IF(VLOOKUP($A90&amp;$A$4,Global!$C:$AA,COLUMN()+3,0)="","",VLOOKUP($A90&amp;$A$4,Global!$C:$AA,COLUMN()+3,0)),"")</f>
        <v/>
      </c>
      <c r="K90" s="69" t="str">
        <f>IFERROR(IF(VLOOKUP($A90&amp;$A$4,Global!$C:$AA,COLUMN()+3,0)="","",VLOOKUP($A90&amp;$A$4,Global!$C:$AA,COLUMN()+3,0)),"")</f>
        <v/>
      </c>
      <c r="L90" s="69" t="str">
        <f>IFERROR(IF(VLOOKUP($A90&amp;$A$4,Global!$C:$AA,COLUMN()+3,0)="","",VLOOKUP($A90&amp;$A$4,Global!$C:$AA,COLUMN()+3,0)),"")</f>
        <v/>
      </c>
      <c r="M90" s="68" t="str">
        <f>IFERROR(IF(VLOOKUP($A90&amp;$A$4,Global!$C:$AA,COLUMN()+3,0)="","",VLOOKUP($A90&amp;$A$4,Global!$C:$AA,COLUMN()+3,0)),"")</f>
        <v/>
      </c>
      <c r="N90" s="68" t="str">
        <f>IFERROR(IF(VLOOKUP($A90&amp;$A$4,Global!$C:$AA,COLUMN()+3,0)="","",VLOOKUP($A90&amp;$A$4,Global!$C:$AA,COLUMN()+3,0)),"")</f>
        <v/>
      </c>
      <c r="O90" s="68" t="str">
        <f>IFERROR(IF(VLOOKUP($A90&amp;$A$4,Global!$C:$AA,COLUMN()+3,0)="","",VLOOKUP($A90&amp;$A$4,Global!$C:$AA,COLUMN()+3,0)),"")</f>
        <v/>
      </c>
      <c r="P90" s="68" t="str">
        <f>IFERROR(IF(VLOOKUP($A90&amp;$A$4,Global!$C:$AA,COLUMN()+3,0)="","",VLOOKUP($A90&amp;$A$4,Global!$C:$AA,COLUMN()+3,0)),"")</f>
        <v/>
      </c>
      <c r="Q90" s="68" t="str">
        <f>IFERROR(IF(VLOOKUP($A90&amp;$A$4,Global!$C:$AA,COLUMN()+3,0)="","",VLOOKUP($A90&amp;$A$4,Global!$C:$AA,COLUMN()+3,0)),"")</f>
        <v/>
      </c>
      <c r="R90" s="68" t="str">
        <f>IFERROR(IF(VLOOKUP($A90&amp;$A$4,Global!$C:$AA,COLUMN()+3,0)="","",VLOOKUP($A90&amp;$A$4,Global!$C:$AA,COLUMN()+3,0)),"")</f>
        <v/>
      </c>
      <c r="S90" s="71" t="str">
        <f>IFERROR(IF(VLOOKUP($A90&amp;$A$4,Global!$C:$AA,COLUMN()+3,0)="","",VLOOKUP($A90&amp;$A$4,Global!$C:$AA,COLUMN()+3,0)),"")</f>
        <v/>
      </c>
      <c r="T90" s="71" t="str">
        <f>IFERROR(IF(VLOOKUP($A90&amp;$A$4,Global!$C:$AA,COLUMN()+3,0)="","",VLOOKUP($A90&amp;$A$4,Global!$C:$AA,COLUMN()+3,0)),"")</f>
        <v/>
      </c>
      <c r="U90" s="69" t="str">
        <f>IFERROR(IF(VLOOKUP($A90&amp;$A$4,Global!$C:$AA,COLUMN()+3,0)="","",VLOOKUP($A90&amp;$A$4,Global!$C:$AA,COLUMN()+3,0)),"")</f>
        <v/>
      </c>
      <c r="V90" s="69" t="str">
        <f>IFERROR(IF(VLOOKUP($A90&amp;$A$4,Global!$C:$AA,COLUMN()+3,0)="","",VLOOKUP($A90&amp;$A$4,Global!$C:$AA,COLUMN()+3,0)),"")</f>
        <v/>
      </c>
    </row>
    <row r="91" spans="1:22" s="72" customFormat="1" ht="15.75" x14ac:dyDescent="0.2">
      <c r="A91" s="67" t="str">
        <f>IFERROR(IF(A90="","",IF((A90+1)&lt;=VLOOKUP($A$3,List!$E$1:$G$8,3,0),A90+1,"")),"")</f>
        <v/>
      </c>
      <c r="B91" s="69" t="str">
        <f>IFERROR(IF(VLOOKUP($A91&amp;$A$4,Global!$C:$AA,COLUMN()+3,0)="","",VLOOKUP($A91&amp;$A$4,Global!$C:$AA,COLUMN()+3,0)),"")</f>
        <v/>
      </c>
      <c r="C91" s="79" t="str">
        <f>IFERROR(IF(VLOOKUP($A91&amp;$A$4,Global!$C:$AA,COLUMN()+3,0)="","",VLOOKUP($A91&amp;$A$4,Global!$C:$AA,COLUMN()+3,0)),"")</f>
        <v/>
      </c>
      <c r="D91" s="68" t="str">
        <f>IFERROR(IF(VLOOKUP($A91&amp;$A$4,Global!$C:$AA,COLUMN()+3,0)="","",VLOOKUP($A91&amp;$A$4,Global!$C:$AA,COLUMN()+3,0)),"")</f>
        <v/>
      </c>
      <c r="E91" s="69" t="str">
        <f>IFERROR(IF(VLOOKUP($A91&amp;$A$4,Global!$C:$AA,COLUMN()+3,0)="","",VLOOKUP($A91&amp;$A$4,Global!$C:$AA,COLUMN()+3,0)),"")</f>
        <v/>
      </c>
      <c r="F91" s="69" t="str">
        <f>IFERROR(IF(VLOOKUP($A91&amp;$A$4,Global!$C:$AA,COLUMN()+3,0)="","",VLOOKUP($A91&amp;$A$4,Global!$C:$AA,COLUMN()+3,0)),"")</f>
        <v/>
      </c>
      <c r="G91" s="69" t="str">
        <f>IFERROR(IF(VLOOKUP($A91&amp;$A$4,Global!$C:$AA,COLUMN()+3,0)="","",VLOOKUP($A91&amp;$A$4,Global!$C:$AA,COLUMN()+3,0)),"")</f>
        <v/>
      </c>
      <c r="H91" s="70" t="str">
        <f>IFERROR(IF(VLOOKUP($A91&amp;$A$4,Global!$C:$AA,COLUMN()+3,0)="","",VLOOKUP($A91&amp;$A$4,Global!$C:$AA,COLUMN()+3,0)),"")</f>
        <v/>
      </c>
      <c r="I91" s="70" t="str">
        <f>IFERROR(IF(VLOOKUP($A91&amp;$A$4,Global!$C:$AA,COLUMN()+3,0)="","",VLOOKUP($A91&amp;$A$4,Global!$C:$AA,COLUMN()+3,0)),"")</f>
        <v/>
      </c>
      <c r="J91" s="69" t="str">
        <f>IFERROR(IF(VLOOKUP($A91&amp;$A$4,Global!$C:$AA,COLUMN()+3,0)="","",VLOOKUP($A91&amp;$A$4,Global!$C:$AA,COLUMN()+3,0)),"")</f>
        <v/>
      </c>
      <c r="K91" s="69" t="str">
        <f>IFERROR(IF(VLOOKUP($A91&amp;$A$4,Global!$C:$AA,COLUMN()+3,0)="","",VLOOKUP($A91&amp;$A$4,Global!$C:$AA,COLUMN()+3,0)),"")</f>
        <v/>
      </c>
      <c r="L91" s="69" t="str">
        <f>IFERROR(IF(VLOOKUP($A91&amp;$A$4,Global!$C:$AA,COLUMN()+3,0)="","",VLOOKUP($A91&amp;$A$4,Global!$C:$AA,COLUMN()+3,0)),"")</f>
        <v/>
      </c>
      <c r="M91" s="68" t="str">
        <f>IFERROR(IF(VLOOKUP($A91&amp;$A$4,Global!$C:$AA,COLUMN()+3,0)="","",VLOOKUP($A91&amp;$A$4,Global!$C:$AA,COLUMN()+3,0)),"")</f>
        <v/>
      </c>
      <c r="N91" s="68" t="str">
        <f>IFERROR(IF(VLOOKUP($A91&amp;$A$4,Global!$C:$AA,COLUMN()+3,0)="","",VLOOKUP($A91&amp;$A$4,Global!$C:$AA,COLUMN()+3,0)),"")</f>
        <v/>
      </c>
      <c r="O91" s="68" t="str">
        <f>IFERROR(IF(VLOOKUP($A91&amp;$A$4,Global!$C:$AA,COLUMN()+3,0)="","",VLOOKUP($A91&amp;$A$4,Global!$C:$AA,COLUMN()+3,0)),"")</f>
        <v/>
      </c>
      <c r="P91" s="68" t="str">
        <f>IFERROR(IF(VLOOKUP($A91&amp;$A$4,Global!$C:$AA,COLUMN()+3,0)="","",VLOOKUP($A91&amp;$A$4,Global!$C:$AA,COLUMN()+3,0)),"")</f>
        <v/>
      </c>
      <c r="Q91" s="68" t="str">
        <f>IFERROR(IF(VLOOKUP($A91&amp;$A$4,Global!$C:$AA,COLUMN()+3,0)="","",VLOOKUP($A91&amp;$A$4,Global!$C:$AA,COLUMN()+3,0)),"")</f>
        <v/>
      </c>
      <c r="R91" s="68" t="str">
        <f>IFERROR(IF(VLOOKUP($A91&amp;$A$4,Global!$C:$AA,COLUMN()+3,0)="","",VLOOKUP($A91&amp;$A$4,Global!$C:$AA,COLUMN()+3,0)),"")</f>
        <v/>
      </c>
      <c r="S91" s="71" t="str">
        <f>IFERROR(IF(VLOOKUP($A91&amp;$A$4,Global!$C:$AA,COLUMN()+3,0)="","",VLOOKUP($A91&amp;$A$4,Global!$C:$AA,COLUMN()+3,0)),"")</f>
        <v/>
      </c>
      <c r="T91" s="71" t="str">
        <f>IFERROR(IF(VLOOKUP($A91&amp;$A$4,Global!$C:$AA,COLUMN()+3,0)="","",VLOOKUP($A91&amp;$A$4,Global!$C:$AA,COLUMN()+3,0)),"")</f>
        <v/>
      </c>
      <c r="U91" s="69" t="str">
        <f>IFERROR(IF(VLOOKUP($A91&amp;$A$4,Global!$C:$AA,COLUMN()+3,0)="","",VLOOKUP($A91&amp;$A$4,Global!$C:$AA,COLUMN()+3,0)),"")</f>
        <v/>
      </c>
      <c r="V91" s="69" t="str">
        <f>IFERROR(IF(VLOOKUP($A91&amp;$A$4,Global!$C:$AA,COLUMN()+3,0)="","",VLOOKUP($A91&amp;$A$4,Global!$C:$AA,COLUMN()+3,0)),"")</f>
        <v/>
      </c>
    </row>
    <row r="92" spans="1:22" s="72" customFormat="1" ht="15.75" x14ac:dyDescent="0.2">
      <c r="A92" s="67" t="str">
        <f>IFERROR(IF(A91="","",IF((A91+1)&lt;=VLOOKUP($A$3,List!$E$1:$G$8,3,0),A91+1,"")),"")</f>
        <v/>
      </c>
      <c r="B92" s="69" t="str">
        <f>IFERROR(IF(VLOOKUP($A92&amp;$A$4,Global!$C:$AA,COLUMN()+3,0)="","",VLOOKUP($A92&amp;$A$4,Global!$C:$AA,COLUMN()+3,0)),"")</f>
        <v/>
      </c>
      <c r="C92" s="79" t="str">
        <f>IFERROR(IF(VLOOKUP($A92&amp;$A$4,Global!$C:$AA,COLUMN()+3,0)="","",VLOOKUP($A92&amp;$A$4,Global!$C:$AA,COLUMN()+3,0)),"")</f>
        <v/>
      </c>
      <c r="D92" s="68" t="str">
        <f>IFERROR(IF(VLOOKUP($A92&amp;$A$4,Global!$C:$AA,COLUMN()+3,0)="","",VLOOKUP($A92&amp;$A$4,Global!$C:$AA,COLUMN()+3,0)),"")</f>
        <v/>
      </c>
      <c r="E92" s="69" t="str">
        <f>IFERROR(IF(VLOOKUP($A92&amp;$A$4,Global!$C:$AA,COLUMN()+3,0)="","",VLOOKUP($A92&amp;$A$4,Global!$C:$AA,COLUMN()+3,0)),"")</f>
        <v/>
      </c>
      <c r="F92" s="69" t="str">
        <f>IFERROR(IF(VLOOKUP($A92&amp;$A$4,Global!$C:$AA,COLUMN()+3,0)="","",VLOOKUP($A92&amp;$A$4,Global!$C:$AA,COLUMN()+3,0)),"")</f>
        <v/>
      </c>
      <c r="G92" s="69" t="str">
        <f>IFERROR(IF(VLOOKUP($A92&amp;$A$4,Global!$C:$AA,COLUMN()+3,0)="","",VLOOKUP($A92&amp;$A$4,Global!$C:$AA,COLUMN()+3,0)),"")</f>
        <v/>
      </c>
      <c r="H92" s="70" t="str">
        <f>IFERROR(IF(VLOOKUP($A92&amp;$A$4,Global!$C:$AA,COLUMN()+3,0)="","",VLOOKUP($A92&amp;$A$4,Global!$C:$AA,COLUMN()+3,0)),"")</f>
        <v/>
      </c>
      <c r="I92" s="70" t="str">
        <f>IFERROR(IF(VLOOKUP($A92&amp;$A$4,Global!$C:$AA,COLUMN()+3,0)="","",VLOOKUP($A92&amp;$A$4,Global!$C:$AA,COLUMN()+3,0)),"")</f>
        <v/>
      </c>
      <c r="J92" s="69" t="str">
        <f>IFERROR(IF(VLOOKUP($A92&amp;$A$4,Global!$C:$AA,COLUMN()+3,0)="","",VLOOKUP($A92&amp;$A$4,Global!$C:$AA,COLUMN()+3,0)),"")</f>
        <v/>
      </c>
      <c r="K92" s="69" t="str">
        <f>IFERROR(IF(VLOOKUP($A92&amp;$A$4,Global!$C:$AA,COLUMN()+3,0)="","",VLOOKUP($A92&amp;$A$4,Global!$C:$AA,COLUMN()+3,0)),"")</f>
        <v/>
      </c>
      <c r="L92" s="69" t="str">
        <f>IFERROR(IF(VLOOKUP($A92&amp;$A$4,Global!$C:$AA,COLUMN()+3,0)="","",VLOOKUP($A92&amp;$A$4,Global!$C:$AA,COLUMN()+3,0)),"")</f>
        <v/>
      </c>
      <c r="M92" s="68" t="str">
        <f>IFERROR(IF(VLOOKUP($A92&amp;$A$4,Global!$C:$AA,COLUMN()+3,0)="","",VLOOKUP($A92&amp;$A$4,Global!$C:$AA,COLUMN()+3,0)),"")</f>
        <v/>
      </c>
      <c r="N92" s="68" t="str">
        <f>IFERROR(IF(VLOOKUP($A92&amp;$A$4,Global!$C:$AA,COLUMN()+3,0)="","",VLOOKUP($A92&amp;$A$4,Global!$C:$AA,COLUMN()+3,0)),"")</f>
        <v/>
      </c>
      <c r="O92" s="68" t="str">
        <f>IFERROR(IF(VLOOKUP($A92&amp;$A$4,Global!$C:$AA,COLUMN()+3,0)="","",VLOOKUP($A92&amp;$A$4,Global!$C:$AA,COLUMN()+3,0)),"")</f>
        <v/>
      </c>
      <c r="P92" s="68" t="str">
        <f>IFERROR(IF(VLOOKUP($A92&amp;$A$4,Global!$C:$AA,COLUMN()+3,0)="","",VLOOKUP($A92&amp;$A$4,Global!$C:$AA,COLUMN()+3,0)),"")</f>
        <v/>
      </c>
      <c r="Q92" s="68" t="str">
        <f>IFERROR(IF(VLOOKUP($A92&amp;$A$4,Global!$C:$AA,COLUMN()+3,0)="","",VLOOKUP($A92&amp;$A$4,Global!$C:$AA,COLUMN()+3,0)),"")</f>
        <v/>
      </c>
      <c r="R92" s="68" t="str">
        <f>IFERROR(IF(VLOOKUP($A92&amp;$A$4,Global!$C:$AA,COLUMN()+3,0)="","",VLOOKUP($A92&amp;$A$4,Global!$C:$AA,COLUMN()+3,0)),"")</f>
        <v/>
      </c>
      <c r="S92" s="71" t="str">
        <f>IFERROR(IF(VLOOKUP($A92&amp;$A$4,Global!$C:$AA,COLUMN()+3,0)="","",VLOOKUP($A92&amp;$A$4,Global!$C:$AA,COLUMN()+3,0)),"")</f>
        <v/>
      </c>
      <c r="T92" s="71" t="str">
        <f>IFERROR(IF(VLOOKUP($A92&amp;$A$4,Global!$C:$AA,COLUMN()+3,0)="","",VLOOKUP($A92&amp;$A$4,Global!$C:$AA,COLUMN()+3,0)),"")</f>
        <v/>
      </c>
      <c r="U92" s="69" t="str">
        <f>IFERROR(IF(VLOOKUP($A92&amp;$A$4,Global!$C:$AA,COLUMN()+3,0)="","",VLOOKUP($A92&amp;$A$4,Global!$C:$AA,COLUMN()+3,0)),"")</f>
        <v/>
      </c>
      <c r="V92" s="69" t="str">
        <f>IFERROR(IF(VLOOKUP($A92&amp;$A$4,Global!$C:$AA,COLUMN()+3,0)="","",VLOOKUP($A92&amp;$A$4,Global!$C:$AA,COLUMN()+3,0)),"")</f>
        <v/>
      </c>
    </row>
    <row r="93" spans="1:22" s="72" customFormat="1" ht="15.75" x14ac:dyDescent="0.2">
      <c r="A93" s="67" t="str">
        <f>IFERROR(IF(A92="","",IF((A92+1)&lt;=VLOOKUP($A$3,List!$E$1:$G$8,3,0),A92+1,"")),"")</f>
        <v/>
      </c>
      <c r="B93" s="69" t="str">
        <f>IFERROR(IF(VLOOKUP($A93&amp;$A$4,Global!$C:$AA,COLUMN()+3,0)="","",VLOOKUP($A93&amp;$A$4,Global!$C:$AA,COLUMN()+3,0)),"")</f>
        <v/>
      </c>
      <c r="C93" s="79" t="str">
        <f>IFERROR(IF(VLOOKUP($A93&amp;$A$4,Global!$C:$AA,COLUMN()+3,0)="","",VLOOKUP($A93&amp;$A$4,Global!$C:$AA,COLUMN()+3,0)),"")</f>
        <v/>
      </c>
      <c r="D93" s="68" t="str">
        <f>IFERROR(IF(VLOOKUP($A93&amp;$A$4,Global!$C:$AA,COLUMN()+3,0)="","",VLOOKUP($A93&amp;$A$4,Global!$C:$AA,COLUMN()+3,0)),"")</f>
        <v/>
      </c>
      <c r="E93" s="69" t="str">
        <f>IFERROR(IF(VLOOKUP($A93&amp;$A$4,Global!$C:$AA,COLUMN()+3,0)="","",VLOOKUP($A93&amp;$A$4,Global!$C:$AA,COLUMN()+3,0)),"")</f>
        <v/>
      </c>
      <c r="F93" s="69" t="str">
        <f>IFERROR(IF(VLOOKUP($A93&amp;$A$4,Global!$C:$AA,COLUMN()+3,0)="","",VLOOKUP($A93&amp;$A$4,Global!$C:$AA,COLUMN()+3,0)),"")</f>
        <v/>
      </c>
      <c r="G93" s="69" t="str">
        <f>IFERROR(IF(VLOOKUP($A93&amp;$A$4,Global!$C:$AA,COLUMN()+3,0)="","",VLOOKUP($A93&amp;$A$4,Global!$C:$AA,COLUMN()+3,0)),"")</f>
        <v/>
      </c>
      <c r="H93" s="70" t="str">
        <f>IFERROR(IF(VLOOKUP($A93&amp;$A$4,Global!$C:$AA,COLUMN()+3,0)="","",VLOOKUP($A93&amp;$A$4,Global!$C:$AA,COLUMN()+3,0)),"")</f>
        <v/>
      </c>
      <c r="I93" s="70" t="str">
        <f>IFERROR(IF(VLOOKUP($A93&amp;$A$4,Global!$C:$AA,COLUMN()+3,0)="","",VLOOKUP($A93&amp;$A$4,Global!$C:$AA,COLUMN()+3,0)),"")</f>
        <v/>
      </c>
      <c r="J93" s="69" t="str">
        <f>IFERROR(IF(VLOOKUP($A93&amp;$A$4,Global!$C:$AA,COLUMN()+3,0)="","",VLOOKUP($A93&amp;$A$4,Global!$C:$AA,COLUMN()+3,0)),"")</f>
        <v/>
      </c>
      <c r="K93" s="69" t="str">
        <f>IFERROR(IF(VLOOKUP($A93&amp;$A$4,Global!$C:$AA,COLUMN()+3,0)="","",VLOOKUP($A93&amp;$A$4,Global!$C:$AA,COLUMN()+3,0)),"")</f>
        <v/>
      </c>
      <c r="L93" s="69" t="str">
        <f>IFERROR(IF(VLOOKUP($A93&amp;$A$4,Global!$C:$AA,COLUMN()+3,0)="","",VLOOKUP($A93&amp;$A$4,Global!$C:$AA,COLUMN()+3,0)),"")</f>
        <v/>
      </c>
      <c r="M93" s="68" t="str">
        <f>IFERROR(IF(VLOOKUP($A93&amp;$A$4,Global!$C:$AA,COLUMN()+3,0)="","",VLOOKUP($A93&amp;$A$4,Global!$C:$AA,COLUMN()+3,0)),"")</f>
        <v/>
      </c>
      <c r="N93" s="68" t="str">
        <f>IFERROR(IF(VLOOKUP($A93&amp;$A$4,Global!$C:$AA,COLUMN()+3,0)="","",VLOOKUP($A93&amp;$A$4,Global!$C:$AA,COLUMN()+3,0)),"")</f>
        <v/>
      </c>
      <c r="O93" s="68" t="str">
        <f>IFERROR(IF(VLOOKUP($A93&amp;$A$4,Global!$C:$AA,COLUMN()+3,0)="","",VLOOKUP($A93&amp;$A$4,Global!$C:$AA,COLUMN()+3,0)),"")</f>
        <v/>
      </c>
      <c r="P93" s="68" t="str">
        <f>IFERROR(IF(VLOOKUP($A93&amp;$A$4,Global!$C:$AA,COLUMN()+3,0)="","",VLOOKUP($A93&amp;$A$4,Global!$C:$AA,COLUMN()+3,0)),"")</f>
        <v/>
      </c>
      <c r="Q93" s="68" t="str">
        <f>IFERROR(IF(VLOOKUP($A93&amp;$A$4,Global!$C:$AA,COLUMN()+3,0)="","",VLOOKUP($A93&amp;$A$4,Global!$C:$AA,COLUMN()+3,0)),"")</f>
        <v/>
      </c>
      <c r="R93" s="68" t="str">
        <f>IFERROR(IF(VLOOKUP($A93&amp;$A$4,Global!$C:$AA,COLUMN()+3,0)="","",VLOOKUP($A93&amp;$A$4,Global!$C:$AA,COLUMN()+3,0)),"")</f>
        <v/>
      </c>
      <c r="S93" s="71" t="str">
        <f>IFERROR(IF(VLOOKUP($A93&amp;$A$4,Global!$C:$AA,COLUMN()+3,0)="","",VLOOKUP($A93&amp;$A$4,Global!$C:$AA,COLUMN()+3,0)),"")</f>
        <v/>
      </c>
      <c r="T93" s="71" t="str">
        <f>IFERROR(IF(VLOOKUP($A93&amp;$A$4,Global!$C:$AA,COLUMN()+3,0)="","",VLOOKUP($A93&amp;$A$4,Global!$C:$AA,COLUMN()+3,0)),"")</f>
        <v/>
      </c>
      <c r="U93" s="69" t="str">
        <f>IFERROR(IF(VLOOKUP($A93&amp;$A$4,Global!$C:$AA,COLUMN()+3,0)="","",VLOOKUP($A93&amp;$A$4,Global!$C:$AA,COLUMN()+3,0)),"")</f>
        <v/>
      </c>
      <c r="V93" s="69" t="str">
        <f>IFERROR(IF(VLOOKUP($A93&amp;$A$4,Global!$C:$AA,COLUMN()+3,0)="","",VLOOKUP($A93&amp;$A$4,Global!$C:$AA,COLUMN()+3,0)),"")</f>
        <v/>
      </c>
    </row>
    <row r="94" spans="1:22" s="72" customFormat="1" ht="15.75" x14ac:dyDescent="0.2">
      <c r="A94" s="67" t="str">
        <f>IFERROR(IF(A93="","",IF((A93+1)&lt;=VLOOKUP($A$3,List!$E$1:$G$8,3,0),A93+1,"")),"")</f>
        <v/>
      </c>
      <c r="B94" s="69" t="str">
        <f>IFERROR(IF(VLOOKUP($A94&amp;$A$4,Global!$C:$AA,COLUMN()+3,0)="","",VLOOKUP($A94&amp;$A$4,Global!$C:$AA,COLUMN()+3,0)),"")</f>
        <v/>
      </c>
      <c r="C94" s="79" t="str">
        <f>IFERROR(IF(VLOOKUP($A94&amp;$A$4,Global!$C:$AA,COLUMN()+3,0)="","",VLOOKUP($A94&amp;$A$4,Global!$C:$AA,COLUMN()+3,0)),"")</f>
        <v/>
      </c>
      <c r="D94" s="68" t="str">
        <f>IFERROR(IF(VLOOKUP($A94&amp;$A$4,Global!$C:$AA,COLUMN()+3,0)="","",VLOOKUP($A94&amp;$A$4,Global!$C:$AA,COLUMN()+3,0)),"")</f>
        <v/>
      </c>
      <c r="E94" s="69" t="str">
        <f>IFERROR(IF(VLOOKUP($A94&amp;$A$4,Global!$C:$AA,COLUMN()+3,0)="","",VLOOKUP($A94&amp;$A$4,Global!$C:$AA,COLUMN()+3,0)),"")</f>
        <v/>
      </c>
      <c r="F94" s="69" t="str">
        <f>IFERROR(IF(VLOOKUP($A94&amp;$A$4,Global!$C:$AA,COLUMN()+3,0)="","",VLOOKUP($A94&amp;$A$4,Global!$C:$AA,COLUMN()+3,0)),"")</f>
        <v/>
      </c>
      <c r="G94" s="69" t="str">
        <f>IFERROR(IF(VLOOKUP($A94&amp;$A$4,Global!$C:$AA,COLUMN()+3,0)="","",VLOOKUP($A94&amp;$A$4,Global!$C:$AA,COLUMN()+3,0)),"")</f>
        <v/>
      </c>
      <c r="H94" s="70" t="str">
        <f>IFERROR(IF(VLOOKUP($A94&amp;$A$4,Global!$C:$AA,COLUMN()+3,0)="","",VLOOKUP($A94&amp;$A$4,Global!$C:$AA,COLUMN()+3,0)),"")</f>
        <v/>
      </c>
      <c r="I94" s="70" t="str">
        <f>IFERROR(IF(VLOOKUP($A94&amp;$A$4,Global!$C:$AA,COLUMN()+3,0)="","",VLOOKUP($A94&amp;$A$4,Global!$C:$AA,COLUMN()+3,0)),"")</f>
        <v/>
      </c>
      <c r="J94" s="69" t="str">
        <f>IFERROR(IF(VLOOKUP($A94&amp;$A$4,Global!$C:$AA,COLUMN()+3,0)="","",VLOOKUP($A94&amp;$A$4,Global!$C:$AA,COLUMN()+3,0)),"")</f>
        <v/>
      </c>
      <c r="K94" s="69" t="str">
        <f>IFERROR(IF(VLOOKUP($A94&amp;$A$4,Global!$C:$AA,COLUMN()+3,0)="","",VLOOKUP($A94&amp;$A$4,Global!$C:$AA,COLUMN()+3,0)),"")</f>
        <v/>
      </c>
      <c r="L94" s="69" t="str">
        <f>IFERROR(IF(VLOOKUP($A94&amp;$A$4,Global!$C:$AA,COLUMN()+3,0)="","",VLOOKUP($A94&amp;$A$4,Global!$C:$AA,COLUMN()+3,0)),"")</f>
        <v/>
      </c>
      <c r="M94" s="68" t="str">
        <f>IFERROR(IF(VLOOKUP($A94&amp;$A$4,Global!$C:$AA,COLUMN()+3,0)="","",VLOOKUP($A94&amp;$A$4,Global!$C:$AA,COLUMN()+3,0)),"")</f>
        <v/>
      </c>
      <c r="N94" s="68" t="str">
        <f>IFERROR(IF(VLOOKUP($A94&amp;$A$4,Global!$C:$AA,COLUMN()+3,0)="","",VLOOKUP($A94&amp;$A$4,Global!$C:$AA,COLUMN()+3,0)),"")</f>
        <v/>
      </c>
      <c r="O94" s="68" t="str">
        <f>IFERROR(IF(VLOOKUP($A94&amp;$A$4,Global!$C:$AA,COLUMN()+3,0)="","",VLOOKUP($A94&amp;$A$4,Global!$C:$AA,COLUMN()+3,0)),"")</f>
        <v/>
      </c>
      <c r="P94" s="68" t="str">
        <f>IFERROR(IF(VLOOKUP($A94&amp;$A$4,Global!$C:$AA,COLUMN()+3,0)="","",VLOOKUP($A94&amp;$A$4,Global!$C:$AA,COLUMN()+3,0)),"")</f>
        <v/>
      </c>
      <c r="Q94" s="68" t="str">
        <f>IFERROR(IF(VLOOKUP($A94&amp;$A$4,Global!$C:$AA,COLUMN()+3,0)="","",VLOOKUP($A94&amp;$A$4,Global!$C:$AA,COLUMN()+3,0)),"")</f>
        <v/>
      </c>
      <c r="R94" s="68" t="str">
        <f>IFERROR(IF(VLOOKUP($A94&amp;$A$4,Global!$C:$AA,COLUMN()+3,0)="","",VLOOKUP($A94&amp;$A$4,Global!$C:$AA,COLUMN()+3,0)),"")</f>
        <v/>
      </c>
      <c r="S94" s="71" t="str">
        <f>IFERROR(IF(VLOOKUP($A94&amp;$A$4,Global!$C:$AA,COLUMN()+3,0)="","",VLOOKUP($A94&amp;$A$4,Global!$C:$AA,COLUMN()+3,0)),"")</f>
        <v/>
      </c>
      <c r="T94" s="71" t="str">
        <f>IFERROR(IF(VLOOKUP($A94&amp;$A$4,Global!$C:$AA,COLUMN()+3,0)="","",VLOOKUP($A94&amp;$A$4,Global!$C:$AA,COLUMN()+3,0)),"")</f>
        <v/>
      </c>
      <c r="U94" s="69" t="str">
        <f>IFERROR(IF(VLOOKUP($A94&amp;$A$4,Global!$C:$AA,COLUMN()+3,0)="","",VLOOKUP($A94&amp;$A$4,Global!$C:$AA,COLUMN()+3,0)),"")</f>
        <v/>
      </c>
      <c r="V94" s="69" t="str">
        <f>IFERROR(IF(VLOOKUP($A94&amp;$A$4,Global!$C:$AA,COLUMN()+3,0)="","",VLOOKUP($A94&amp;$A$4,Global!$C:$AA,COLUMN()+3,0)),"")</f>
        <v/>
      </c>
    </row>
    <row r="95" spans="1:22" s="72" customFormat="1" ht="15.75" x14ac:dyDescent="0.2">
      <c r="A95" s="67" t="str">
        <f>IFERROR(IF(A94="","",IF((A94+1)&lt;=VLOOKUP($A$3,List!$E$1:$G$8,3,0),A94+1,"")),"")</f>
        <v/>
      </c>
      <c r="B95" s="69" t="str">
        <f>IFERROR(IF(VLOOKUP($A95&amp;$A$4,Global!$C:$AA,COLUMN()+3,0)="","",VLOOKUP($A95&amp;$A$4,Global!$C:$AA,COLUMN()+3,0)),"")</f>
        <v/>
      </c>
      <c r="C95" s="79" t="str">
        <f>IFERROR(IF(VLOOKUP($A95&amp;$A$4,Global!$C:$AA,COLUMN()+3,0)="","",VLOOKUP($A95&amp;$A$4,Global!$C:$AA,COLUMN()+3,0)),"")</f>
        <v/>
      </c>
      <c r="D95" s="68" t="str">
        <f>IFERROR(IF(VLOOKUP($A95&amp;$A$4,Global!$C:$AA,COLUMN()+3,0)="","",VLOOKUP($A95&amp;$A$4,Global!$C:$AA,COLUMN()+3,0)),"")</f>
        <v/>
      </c>
      <c r="E95" s="69" t="str">
        <f>IFERROR(IF(VLOOKUP($A95&amp;$A$4,Global!$C:$AA,COLUMN()+3,0)="","",VLOOKUP($A95&amp;$A$4,Global!$C:$AA,COLUMN()+3,0)),"")</f>
        <v/>
      </c>
      <c r="F95" s="69" t="str">
        <f>IFERROR(IF(VLOOKUP($A95&amp;$A$4,Global!$C:$AA,COLUMN()+3,0)="","",VLOOKUP($A95&amp;$A$4,Global!$C:$AA,COLUMN()+3,0)),"")</f>
        <v/>
      </c>
      <c r="G95" s="69" t="str">
        <f>IFERROR(IF(VLOOKUP($A95&amp;$A$4,Global!$C:$AA,COLUMN()+3,0)="","",VLOOKUP($A95&amp;$A$4,Global!$C:$AA,COLUMN()+3,0)),"")</f>
        <v/>
      </c>
      <c r="H95" s="70" t="str">
        <f>IFERROR(IF(VLOOKUP($A95&amp;$A$4,Global!$C:$AA,COLUMN()+3,0)="","",VLOOKUP($A95&amp;$A$4,Global!$C:$AA,COLUMN()+3,0)),"")</f>
        <v/>
      </c>
      <c r="I95" s="70" t="str">
        <f>IFERROR(IF(VLOOKUP($A95&amp;$A$4,Global!$C:$AA,COLUMN()+3,0)="","",VLOOKUP($A95&amp;$A$4,Global!$C:$AA,COLUMN()+3,0)),"")</f>
        <v/>
      </c>
      <c r="J95" s="69" t="str">
        <f>IFERROR(IF(VLOOKUP($A95&amp;$A$4,Global!$C:$AA,COLUMN()+3,0)="","",VLOOKUP($A95&amp;$A$4,Global!$C:$AA,COLUMN()+3,0)),"")</f>
        <v/>
      </c>
      <c r="K95" s="69" t="str">
        <f>IFERROR(IF(VLOOKUP($A95&amp;$A$4,Global!$C:$AA,COLUMN()+3,0)="","",VLOOKUP($A95&amp;$A$4,Global!$C:$AA,COLUMN()+3,0)),"")</f>
        <v/>
      </c>
      <c r="L95" s="69" t="str">
        <f>IFERROR(IF(VLOOKUP($A95&amp;$A$4,Global!$C:$AA,COLUMN()+3,0)="","",VLOOKUP($A95&amp;$A$4,Global!$C:$AA,COLUMN()+3,0)),"")</f>
        <v/>
      </c>
      <c r="M95" s="68" t="str">
        <f>IFERROR(IF(VLOOKUP($A95&amp;$A$4,Global!$C:$AA,COLUMN()+3,0)="","",VLOOKUP($A95&amp;$A$4,Global!$C:$AA,COLUMN()+3,0)),"")</f>
        <v/>
      </c>
      <c r="N95" s="68" t="str">
        <f>IFERROR(IF(VLOOKUP($A95&amp;$A$4,Global!$C:$AA,COLUMN()+3,0)="","",VLOOKUP($A95&amp;$A$4,Global!$C:$AA,COLUMN()+3,0)),"")</f>
        <v/>
      </c>
      <c r="O95" s="68" t="str">
        <f>IFERROR(IF(VLOOKUP($A95&amp;$A$4,Global!$C:$AA,COLUMN()+3,0)="","",VLOOKUP($A95&amp;$A$4,Global!$C:$AA,COLUMN()+3,0)),"")</f>
        <v/>
      </c>
      <c r="P95" s="68" t="str">
        <f>IFERROR(IF(VLOOKUP($A95&amp;$A$4,Global!$C:$AA,COLUMN()+3,0)="","",VLOOKUP($A95&amp;$A$4,Global!$C:$AA,COLUMN()+3,0)),"")</f>
        <v/>
      </c>
      <c r="Q95" s="68" t="str">
        <f>IFERROR(IF(VLOOKUP($A95&amp;$A$4,Global!$C:$AA,COLUMN()+3,0)="","",VLOOKUP($A95&amp;$A$4,Global!$C:$AA,COLUMN()+3,0)),"")</f>
        <v/>
      </c>
      <c r="R95" s="68" t="str">
        <f>IFERROR(IF(VLOOKUP($A95&amp;$A$4,Global!$C:$AA,COLUMN()+3,0)="","",VLOOKUP($A95&amp;$A$4,Global!$C:$AA,COLUMN()+3,0)),"")</f>
        <v/>
      </c>
      <c r="S95" s="71" t="str">
        <f>IFERROR(IF(VLOOKUP($A95&amp;$A$4,Global!$C:$AA,COLUMN()+3,0)="","",VLOOKUP($A95&amp;$A$4,Global!$C:$AA,COLUMN()+3,0)),"")</f>
        <v/>
      </c>
      <c r="T95" s="71" t="str">
        <f>IFERROR(IF(VLOOKUP($A95&amp;$A$4,Global!$C:$AA,COLUMN()+3,0)="","",VLOOKUP($A95&amp;$A$4,Global!$C:$AA,COLUMN()+3,0)),"")</f>
        <v/>
      </c>
      <c r="U95" s="69" t="str">
        <f>IFERROR(IF(VLOOKUP($A95&amp;$A$4,Global!$C:$AA,COLUMN()+3,0)="","",VLOOKUP($A95&amp;$A$4,Global!$C:$AA,COLUMN()+3,0)),"")</f>
        <v/>
      </c>
      <c r="V95" s="69" t="str">
        <f>IFERROR(IF(VLOOKUP($A95&amp;$A$4,Global!$C:$AA,COLUMN()+3,0)="","",VLOOKUP($A95&amp;$A$4,Global!$C:$AA,COLUMN()+3,0)),"")</f>
        <v/>
      </c>
    </row>
    <row r="96" spans="1:22" s="72" customFormat="1" ht="15.75" x14ac:dyDescent="0.2">
      <c r="A96" s="67" t="str">
        <f>IFERROR(IF(A95="","",IF((A95+1)&lt;=VLOOKUP($A$3,List!$E$1:$G$8,3,0),A95+1,"")),"")</f>
        <v/>
      </c>
      <c r="B96" s="69" t="str">
        <f>IFERROR(IF(VLOOKUP($A96&amp;$A$4,Global!$C:$AA,COLUMN()+3,0)="","",VLOOKUP($A96&amp;$A$4,Global!$C:$AA,COLUMN()+3,0)),"")</f>
        <v/>
      </c>
      <c r="C96" s="79" t="str">
        <f>IFERROR(IF(VLOOKUP($A96&amp;$A$4,Global!$C:$AA,COLUMN()+3,0)="","",VLOOKUP($A96&amp;$A$4,Global!$C:$AA,COLUMN()+3,0)),"")</f>
        <v/>
      </c>
      <c r="D96" s="68" t="str">
        <f>IFERROR(IF(VLOOKUP($A96&amp;$A$4,Global!$C:$AA,COLUMN()+3,0)="","",VLOOKUP($A96&amp;$A$4,Global!$C:$AA,COLUMN()+3,0)),"")</f>
        <v/>
      </c>
      <c r="E96" s="69" t="str">
        <f>IFERROR(IF(VLOOKUP($A96&amp;$A$4,Global!$C:$AA,COLUMN()+3,0)="","",VLOOKUP($A96&amp;$A$4,Global!$C:$AA,COLUMN()+3,0)),"")</f>
        <v/>
      </c>
      <c r="F96" s="69" t="str">
        <f>IFERROR(IF(VLOOKUP($A96&amp;$A$4,Global!$C:$AA,COLUMN()+3,0)="","",VLOOKUP($A96&amp;$A$4,Global!$C:$AA,COLUMN()+3,0)),"")</f>
        <v/>
      </c>
      <c r="G96" s="69" t="str">
        <f>IFERROR(IF(VLOOKUP($A96&amp;$A$4,Global!$C:$AA,COLUMN()+3,0)="","",VLOOKUP($A96&amp;$A$4,Global!$C:$AA,COLUMN()+3,0)),"")</f>
        <v/>
      </c>
      <c r="H96" s="70" t="str">
        <f>IFERROR(IF(VLOOKUP($A96&amp;$A$4,Global!$C:$AA,COLUMN()+3,0)="","",VLOOKUP($A96&amp;$A$4,Global!$C:$AA,COLUMN()+3,0)),"")</f>
        <v/>
      </c>
      <c r="I96" s="70" t="str">
        <f>IFERROR(IF(VLOOKUP($A96&amp;$A$4,Global!$C:$AA,COLUMN()+3,0)="","",VLOOKUP($A96&amp;$A$4,Global!$C:$AA,COLUMN()+3,0)),"")</f>
        <v/>
      </c>
      <c r="J96" s="69" t="str">
        <f>IFERROR(IF(VLOOKUP($A96&amp;$A$4,Global!$C:$AA,COLUMN()+3,0)="","",VLOOKUP($A96&amp;$A$4,Global!$C:$AA,COLUMN()+3,0)),"")</f>
        <v/>
      </c>
      <c r="K96" s="69" t="str">
        <f>IFERROR(IF(VLOOKUP($A96&amp;$A$4,Global!$C:$AA,COLUMN()+3,0)="","",VLOOKUP($A96&amp;$A$4,Global!$C:$AA,COLUMN()+3,0)),"")</f>
        <v/>
      </c>
      <c r="L96" s="69" t="str">
        <f>IFERROR(IF(VLOOKUP($A96&amp;$A$4,Global!$C:$AA,COLUMN()+3,0)="","",VLOOKUP($A96&amp;$A$4,Global!$C:$AA,COLUMN()+3,0)),"")</f>
        <v/>
      </c>
      <c r="M96" s="68" t="str">
        <f>IFERROR(IF(VLOOKUP($A96&amp;$A$4,Global!$C:$AA,COLUMN()+3,0)="","",VLOOKUP($A96&amp;$A$4,Global!$C:$AA,COLUMN()+3,0)),"")</f>
        <v/>
      </c>
      <c r="N96" s="68" t="str">
        <f>IFERROR(IF(VLOOKUP($A96&amp;$A$4,Global!$C:$AA,COLUMN()+3,0)="","",VLOOKUP($A96&amp;$A$4,Global!$C:$AA,COLUMN()+3,0)),"")</f>
        <v/>
      </c>
      <c r="O96" s="68" t="str">
        <f>IFERROR(IF(VLOOKUP($A96&amp;$A$4,Global!$C:$AA,COLUMN()+3,0)="","",VLOOKUP($A96&amp;$A$4,Global!$C:$AA,COLUMN()+3,0)),"")</f>
        <v/>
      </c>
      <c r="P96" s="68" t="str">
        <f>IFERROR(IF(VLOOKUP($A96&amp;$A$4,Global!$C:$AA,COLUMN()+3,0)="","",VLOOKUP($A96&amp;$A$4,Global!$C:$AA,COLUMN()+3,0)),"")</f>
        <v/>
      </c>
      <c r="Q96" s="68" t="str">
        <f>IFERROR(IF(VLOOKUP($A96&amp;$A$4,Global!$C:$AA,COLUMN()+3,0)="","",VLOOKUP($A96&amp;$A$4,Global!$C:$AA,COLUMN()+3,0)),"")</f>
        <v/>
      </c>
      <c r="R96" s="68" t="str">
        <f>IFERROR(IF(VLOOKUP($A96&amp;$A$4,Global!$C:$AA,COLUMN()+3,0)="","",VLOOKUP($A96&amp;$A$4,Global!$C:$AA,COLUMN()+3,0)),"")</f>
        <v/>
      </c>
      <c r="S96" s="71" t="str">
        <f>IFERROR(IF(VLOOKUP($A96&amp;$A$4,Global!$C:$AA,COLUMN()+3,0)="","",VLOOKUP($A96&amp;$A$4,Global!$C:$AA,COLUMN()+3,0)),"")</f>
        <v/>
      </c>
      <c r="T96" s="71" t="str">
        <f>IFERROR(IF(VLOOKUP($A96&amp;$A$4,Global!$C:$AA,COLUMN()+3,0)="","",VLOOKUP($A96&amp;$A$4,Global!$C:$AA,COLUMN()+3,0)),"")</f>
        <v/>
      </c>
      <c r="U96" s="69" t="str">
        <f>IFERROR(IF(VLOOKUP($A96&amp;$A$4,Global!$C:$AA,COLUMN()+3,0)="","",VLOOKUP($A96&amp;$A$4,Global!$C:$AA,COLUMN()+3,0)),"")</f>
        <v/>
      </c>
      <c r="V96" s="69" t="str">
        <f>IFERROR(IF(VLOOKUP($A96&amp;$A$4,Global!$C:$AA,COLUMN()+3,0)="","",VLOOKUP($A96&amp;$A$4,Global!$C:$AA,COLUMN()+3,0)),"")</f>
        <v/>
      </c>
    </row>
    <row r="97" spans="1:22" s="72" customFormat="1" ht="15.75" x14ac:dyDescent="0.2">
      <c r="A97" s="67" t="str">
        <f>IFERROR(IF(A96="","",IF((A96+1)&lt;=VLOOKUP($A$3,List!$E$1:$G$8,3,0),A96+1,"")),"")</f>
        <v/>
      </c>
      <c r="B97" s="69" t="str">
        <f>IFERROR(IF(VLOOKUP($A97&amp;$A$4,Global!$C:$AA,COLUMN()+3,0)="","",VLOOKUP($A97&amp;$A$4,Global!$C:$AA,COLUMN()+3,0)),"")</f>
        <v/>
      </c>
      <c r="C97" s="79" t="str">
        <f>IFERROR(IF(VLOOKUP($A97&amp;$A$4,Global!$C:$AA,COLUMN()+3,0)="","",VLOOKUP($A97&amp;$A$4,Global!$C:$AA,COLUMN()+3,0)),"")</f>
        <v/>
      </c>
      <c r="D97" s="68" t="str">
        <f>IFERROR(IF(VLOOKUP($A97&amp;$A$4,Global!$C:$AA,COLUMN()+3,0)="","",VLOOKUP($A97&amp;$A$4,Global!$C:$AA,COLUMN()+3,0)),"")</f>
        <v/>
      </c>
      <c r="E97" s="69" t="str">
        <f>IFERROR(IF(VLOOKUP($A97&amp;$A$4,Global!$C:$AA,COLUMN()+3,0)="","",VLOOKUP($A97&amp;$A$4,Global!$C:$AA,COLUMN()+3,0)),"")</f>
        <v/>
      </c>
      <c r="F97" s="69" t="str">
        <f>IFERROR(IF(VLOOKUP($A97&amp;$A$4,Global!$C:$AA,COLUMN()+3,0)="","",VLOOKUP($A97&amp;$A$4,Global!$C:$AA,COLUMN()+3,0)),"")</f>
        <v/>
      </c>
      <c r="G97" s="69" t="str">
        <f>IFERROR(IF(VLOOKUP($A97&amp;$A$4,Global!$C:$AA,COLUMN()+3,0)="","",VLOOKUP($A97&amp;$A$4,Global!$C:$AA,COLUMN()+3,0)),"")</f>
        <v/>
      </c>
      <c r="H97" s="70" t="str">
        <f>IFERROR(IF(VLOOKUP($A97&amp;$A$4,Global!$C:$AA,COLUMN()+3,0)="","",VLOOKUP($A97&amp;$A$4,Global!$C:$AA,COLUMN()+3,0)),"")</f>
        <v/>
      </c>
      <c r="I97" s="70" t="str">
        <f>IFERROR(IF(VLOOKUP($A97&amp;$A$4,Global!$C:$AA,COLUMN()+3,0)="","",VLOOKUP($A97&amp;$A$4,Global!$C:$AA,COLUMN()+3,0)),"")</f>
        <v/>
      </c>
      <c r="J97" s="69" t="str">
        <f>IFERROR(IF(VLOOKUP($A97&amp;$A$4,Global!$C:$AA,COLUMN()+3,0)="","",VLOOKUP($A97&amp;$A$4,Global!$C:$AA,COLUMN()+3,0)),"")</f>
        <v/>
      </c>
      <c r="K97" s="69" t="str">
        <f>IFERROR(IF(VLOOKUP($A97&amp;$A$4,Global!$C:$AA,COLUMN()+3,0)="","",VLOOKUP($A97&amp;$A$4,Global!$C:$AA,COLUMN()+3,0)),"")</f>
        <v/>
      </c>
      <c r="L97" s="69" t="str">
        <f>IFERROR(IF(VLOOKUP($A97&amp;$A$4,Global!$C:$AA,COLUMN()+3,0)="","",VLOOKUP($A97&amp;$A$4,Global!$C:$AA,COLUMN()+3,0)),"")</f>
        <v/>
      </c>
      <c r="M97" s="68" t="str">
        <f>IFERROR(IF(VLOOKUP($A97&amp;$A$4,Global!$C:$AA,COLUMN()+3,0)="","",VLOOKUP($A97&amp;$A$4,Global!$C:$AA,COLUMN()+3,0)),"")</f>
        <v/>
      </c>
      <c r="N97" s="68" t="str">
        <f>IFERROR(IF(VLOOKUP($A97&amp;$A$4,Global!$C:$AA,COLUMN()+3,0)="","",VLOOKUP($A97&amp;$A$4,Global!$C:$AA,COLUMN()+3,0)),"")</f>
        <v/>
      </c>
      <c r="O97" s="68" t="str">
        <f>IFERROR(IF(VLOOKUP($A97&amp;$A$4,Global!$C:$AA,COLUMN()+3,0)="","",VLOOKUP($A97&amp;$A$4,Global!$C:$AA,COLUMN()+3,0)),"")</f>
        <v/>
      </c>
      <c r="P97" s="68" t="str">
        <f>IFERROR(IF(VLOOKUP($A97&amp;$A$4,Global!$C:$AA,COLUMN()+3,0)="","",VLOOKUP($A97&amp;$A$4,Global!$C:$AA,COLUMN()+3,0)),"")</f>
        <v/>
      </c>
      <c r="Q97" s="68" t="str">
        <f>IFERROR(IF(VLOOKUP($A97&amp;$A$4,Global!$C:$AA,COLUMN()+3,0)="","",VLOOKUP($A97&amp;$A$4,Global!$C:$AA,COLUMN()+3,0)),"")</f>
        <v/>
      </c>
      <c r="R97" s="68" t="str">
        <f>IFERROR(IF(VLOOKUP($A97&amp;$A$4,Global!$C:$AA,COLUMN()+3,0)="","",VLOOKUP($A97&amp;$A$4,Global!$C:$AA,COLUMN()+3,0)),"")</f>
        <v/>
      </c>
      <c r="S97" s="71" t="str">
        <f>IFERROR(IF(VLOOKUP($A97&amp;$A$4,Global!$C:$AA,COLUMN()+3,0)="","",VLOOKUP($A97&amp;$A$4,Global!$C:$AA,COLUMN()+3,0)),"")</f>
        <v/>
      </c>
      <c r="T97" s="71" t="str">
        <f>IFERROR(IF(VLOOKUP($A97&amp;$A$4,Global!$C:$AA,COLUMN()+3,0)="","",VLOOKUP($A97&amp;$A$4,Global!$C:$AA,COLUMN()+3,0)),"")</f>
        <v/>
      </c>
      <c r="U97" s="69" t="str">
        <f>IFERROR(IF(VLOOKUP($A97&amp;$A$4,Global!$C:$AA,COLUMN()+3,0)="","",VLOOKUP($A97&amp;$A$4,Global!$C:$AA,COLUMN()+3,0)),"")</f>
        <v/>
      </c>
      <c r="V97" s="69" t="str">
        <f>IFERROR(IF(VLOOKUP($A97&amp;$A$4,Global!$C:$AA,COLUMN()+3,0)="","",VLOOKUP($A97&amp;$A$4,Global!$C:$AA,COLUMN()+3,0)),"")</f>
        <v/>
      </c>
    </row>
    <row r="98" spans="1:22" s="72" customFormat="1" ht="15.75" x14ac:dyDescent="0.2">
      <c r="A98" s="67" t="str">
        <f>IFERROR(IF(A97="","",IF((A97+1)&lt;=VLOOKUP($A$3,List!$E$1:$G$8,3,0),A97+1,"")),"")</f>
        <v/>
      </c>
      <c r="B98" s="69" t="str">
        <f>IFERROR(IF(VLOOKUP($A98&amp;$A$4,Global!$C:$AA,COLUMN()+3,0)="","",VLOOKUP($A98&amp;$A$4,Global!$C:$AA,COLUMN()+3,0)),"")</f>
        <v/>
      </c>
      <c r="C98" s="79" t="str">
        <f>IFERROR(IF(VLOOKUP($A98&amp;$A$4,Global!$C:$AA,COLUMN()+3,0)="","",VLOOKUP($A98&amp;$A$4,Global!$C:$AA,COLUMN()+3,0)),"")</f>
        <v/>
      </c>
      <c r="D98" s="68" t="str">
        <f>IFERROR(IF(VLOOKUP($A98&amp;$A$4,Global!$C:$AA,COLUMN()+3,0)="","",VLOOKUP($A98&amp;$A$4,Global!$C:$AA,COLUMN()+3,0)),"")</f>
        <v/>
      </c>
      <c r="E98" s="69" t="str">
        <f>IFERROR(IF(VLOOKUP($A98&amp;$A$4,Global!$C:$AA,COLUMN()+3,0)="","",VLOOKUP($A98&amp;$A$4,Global!$C:$AA,COLUMN()+3,0)),"")</f>
        <v/>
      </c>
      <c r="F98" s="69" t="str">
        <f>IFERROR(IF(VLOOKUP($A98&amp;$A$4,Global!$C:$AA,COLUMN()+3,0)="","",VLOOKUP($A98&amp;$A$4,Global!$C:$AA,COLUMN()+3,0)),"")</f>
        <v/>
      </c>
      <c r="G98" s="69" t="str">
        <f>IFERROR(IF(VLOOKUP($A98&amp;$A$4,Global!$C:$AA,COLUMN()+3,0)="","",VLOOKUP($A98&amp;$A$4,Global!$C:$AA,COLUMN()+3,0)),"")</f>
        <v/>
      </c>
      <c r="H98" s="70" t="str">
        <f>IFERROR(IF(VLOOKUP($A98&amp;$A$4,Global!$C:$AA,COLUMN()+3,0)="","",VLOOKUP($A98&amp;$A$4,Global!$C:$AA,COLUMN()+3,0)),"")</f>
        <v/>
      </c>
      <c r="I98" s="70" t="str">
        <f>IFERROR(IF(VLOOKUP($A98&amp;$A$4,Global!$C:$AA,COLUMN()+3,0)="","",VLOOKUP($A98&amp;$A$4,Global!$C:$AA,COLUMN()+3,0)),"")</f>
        <v/>
      </c>
      <c r="J98" s="69" t="str">
        <f>IFERROR(IF(VLOOKUP($A98&amp;$A$4,Global!$C:$AA,COLUMN()+3,0)="","",VLOOKUP($A98&amp;$A$4,Global!$C:$AA,COLUMN()+3,0)),"")</f>
        <v/>
      </c>
      <c r="K98" s="69" t="str">
        <f>IFERROR(IF(VLOOKUP($A98&amp;$A$4,Global!$C:$AA,COLUMN()+3,0)="","",VLOOKUP($A98&amp;$A$4,Global!$C:$AA,COLUMN()+3,0)),"")</f>
        <v/>
      </c>
      <c r="L98" s="69" t="str">
        <f>IFERROR(IF(VLOOKUP($A98&amp;$A$4,Global!$C:$AA,COLUMN()+3,0)="","",VLOOKUP($A98&amp;$A$4,Global!$C:$AA,COLUMN()+3,0)),"")</f>
        <v/>
      </c>
      <c r="M98" s="68" t="str">
        <f>IFERROR(IF(VLOOKUP($A98&amp;$A$4,Global!$C:$AA,COLUMN()+3,0)="","",VLOOKUP($A98&amp;$A$4,Global!$C:$AA,COLUMN()+3,0)),"")</f>
        <v/>
      </c>
      <c r="N98" s="68" t="str">
        <f>IFERROR(IF(VLOOKUP($A98&amp;$A$4,Global!$C:$AA,COLUMN()+3,0)="","",VLOOKUP($A98&amp;$A$4,Global!$C:$AA,COLUMN()+3,0)),"")</f>
        <v/>
      </c>
      <c r="O98" s="68" t="str">
        <f>IFERROR(IF(VLOOKUP($A98&amp;$A$4,Global!$C:$AA,COLUMN()+3,0)="","",VLOOKUP($A98&amp;$A$4,Global!$C:$AA,COLUMN()+3,0)),"")</f>
        <v/>
      </c>
      <c r="P98" s="68" t="str">
        <f>IFERROR(IF(VLOOKUP($A98&amp;$A$4,Global!$C:$AA,COLUMN()+3,0)="","",VLOOKUP($A98&amp;$A$4,Global!$C:$AA,COLUMN()+3,0)),"")</f>
        <v/>
      </c>
      <c r="Q98" s="68" t="str">
        <f>IFERROR(IF(VLOOKUP($A98&amp;$A$4,Global!$C:$AA,COLUMN()+3,0)="","",VLOOKUP($A98&amp;$A$4,Global!$C:$AA,COLUMN()+3,0)),"")</f>
        <v/>
      </c>
      <c r="R98" s="68" t="str">
        <f>IFERROR(IF(VLOOKUP($A98&amp;$A$4,Global!$C:$AA,COLUMN()+3,0)="","",VLOOKUP($A98&amp;$A$4,Global!$C:$AA,COLUMN()+3,0)),"")</f>
        <v/>
      </c>
      <c r="S98" s="71" t="str">
        <f>IFERROR(IF(VLOOKUP($A98&amp;$A$4,Global!$C:$AA,COLUMN()+3,0)="","",VLOOKUP($A98&amp;$A$4,Global!$C:$AA,COLUMN()+3,0)),"")</f>
        <v/>
      </c>
      <c r="T98" s="71" t="str">
        <f>IFERROR(IF(VLOOKUP($A98&amp;$A$4,Global!$C:$AA,COLUMN()+3,0)="","",VLOOKUP($A98&amp;$A$4,Global!$C:$AA,COLUMN()+3,0)),"")</f>
        <v/>
      </c>
      <c r="U98" s="69" t="str">
        <f>IFERROR(IF(VLOOKUP($A98&amp;$A$4,Global!$C:$AA,COLUMN()+3,0)="","",VLOOKUP($A98&amp;$A$4,Global!$C:$AA,COLUMN()+3,0)),"")</f>
        <v/>
      </c>
      <c r="V98" s="69" t="str">
        <f>IFERROR(IF(VLOOKUP($A98&amp;$A$4,Global!$C:$AA,COLUMN()+3,0)="","",VLOOKUP($A98&amp;$A$4,Global!$C:$AA,COLUMN()+3,0)),"")</f>
        <v/>
      </c>
    </row>
    <row r="99" spans="1:22" s="72" customFormat="1" ht="15.75" x14ac:dyDescent="0.2">
      <c r="A99" s="67" t="str">
        <f>IFERROR(IF(A98="","",IF((A98+1)&lt;=VLOOKUP($A$3,List!$E$1:$G$8,3,0),A98+1,"")),"")</f>
        <v/>
      </c>
      <c r="B99" s="69" t="str">
        <f>IFERROR(IF(VLOOKUP($A99&amp;$A$4,Global!$C:$AA,COLUMN()+3,0)="","",VLOOKUP($A99&amp;$A$4,Global!$C:$AA,COLUMN()+3,0)),"")</f>
        <v/>
      </c>
      <c r="C99" s="79" t="str">
        <f>IFERROR(IF(VLOOKUP($A99&amp;$A$4,Global!$C:$AA,COLUMN()+3,0)="","",VLOOKUP($A99&amp;$A$4,Global!$C:$AA,COLUMN()+3,0)),"")</f>
        <v/>
      </c>
      <c r="D99" s="68" t="str">
        <f>IFERROR(IF(VLOOKUP($A99&amp;$A$4,Global!$C:$AA,COLUMN()+3,0)="","",VLOOKUP($A99&amp;$A$4,Global!$C:$AA,COLUMN()+3,0)),"")</f>
        <v/>
      </c>
      <c r="E99" s="69" t="str">
        <f>IFERROR(IF(VLOOKUP($A99&amp;$A$4,Global!$C:$AA,COLUMN()+3,0)="","",VLOOKUP($A99&amp;$A$4,Global!$C:$AA,COLUMN()+3,0)),"")</f>
        <v/>
      </c>
      <c r="F99" s="69" t="str">
        <f>IFERROR(IF(VLOOKUP($A99&amp;$A$4,Global!$C:$AA,COLUMN()+3,0)="","",VLOOKUP($A99&amp;$A$4,Global!$C:$AA,COLUMN()+3,0)),"")</f>
        <v/>
      </c>
      <c r="G99" s="69" t="str">
        <f>IFERROR(IF(VLOOKUP($A99&amp;$A$4,Global!$C:$AA,COLUMN()+3,0)="","",VLOOKUP($A99&amp;$A$4,Global!$C:$AA,COLUMN()+3,0)),"")</f>
        <v/>
      </c>
      <c r="H99" s="70" t="str">
        <f>IFERROR(IF(VLOOKUP($A99&amp;$A$4,Global!$C:$AA,COLUMN()+3,0)="","",VLOOKUP($A99&amp;$A$4,Global!$C:$AA,COLUMN()+3,0)),"")</f>
        <v/>
      </c>
      <c r="I99" s="70" t="str">
        <f>IFERROR(IF(VLOOKUP($A99&amp;$A$4,Global!$C:$AA,COLUMN()+3,0)="","",VLOOKUP($A99&amp;$A$4,Global!$C:$AA,COLUMN()+3,0)),"")</f>
        <v/>
      </c>
      <c r="J99" s="69" t="str">
        <f>IFERROR(IF(VLOOKUP($A99&amp;$A$4,Global!$C:$AA,COLUMN()+3,0)="","",VLOOKUP($A99&amp;$A$4,Global!$C:$AA,COLUMN()+3,0)),"")</f>
        <v/>
      </c>
      <c r="K99" s="69" t="str">
        <f>IFERROR(IF(VLOOKUP($A99&amp;$A$4,Global!$C:$AA,COLUMN()+3,0)="","",VLOOKUP($A99&amp;$A$4,Global!$C:$AA,COLUMN()+3,0)),"")</f>
        <v/>
      </c>
      <c r="L99" s="69" t="str">
        <f>IFERROR(IF(VLOOKUP($A99&amp;$A$4,Global!$C:$AA,COLUMN()+3,0)="","",VLOOKUP($A99&amp;$A$4,Global!$C:$AA,COLUMN()+3,0)),"")</f>
        <v/>
      </c>
      <c r="M99" s="68" t="str">
        <f>IFERROR(IF(VLOOKUP($A99&amp;$A$4,Global!$C:$AA,COLUMN()+3,0)="","",VLOOKUP($A99&amp;$A$4,Global!$C:$AA,COLUMN()+3,0)),"")</f>
        <v/>
      </c>
      <c r="N99" s="68" t="str">
        <f>IFERROR(IF(VLOOKUP($A99&amp;$A$4,Global!$C:$AA,COLUMN()+3,0)="","",VLOOKUP($A99&amp;$A$4,Global!$C:$AA,COLUMN()+3,0)),"")</f>
        <v/>
      </c>
      <c r="O99" s="68" t="str">
        <f>IFERROR(IF(VLOOKUP($A99&amp;$A$4,Global!$C:$AA,COLUMN()+3,0)="","",VLOOKUP($A99&amp;$A$4,Global!$C:$AA,COLUMN()+3,0)),"")</f>
        <v/>
      </c>
      <c r="P99" s="68" t="str">
        <f>IFERROR(IF(VLOOKUP($A99&amp;$A$4,Global!$C:$AA,COLUMN()+3,0)="","",VLOOKUP($A99&amp;$A$4,Global!$C:$AA,COLUMN()+3,0)),"")</f>
        <v/>
      </c>
      <c r="Q99" s="68" t="str">
        <f>IFERROR(IF(VLOOKUP($A99&amp;$A$4,Global!$C:$AA,COLUMN()+3,0)="","",VLOOKUP($A99&amp;$A$4,Global!$C:$AA,COLUMN()+3,0)),"")</f>
        <v/>
      </c>
      <c r="R99" s="68" t="str">
        <f>IFERROR(IF(VLOOKUP($A99&amp;$A$4,Global!$C:$AA,COLUMN()+3,0)="","",VLOOKUP($A99&amp;$A$4,Global!$C:$AA,COLUMN()+3,0)),"")</f>
        <v/>
      </c>
      <c r="S99" s="71" t="str">
        <f>IFERROR(IF(VLOOKUP($A99&amp;$A$4,Global!$C:$AA,COLUMN()+3,0)="","",VLOOKUP($A99&amp;$A$4,Global!$C:$AA,COLUMN()+3,0)),"")</f>
        <v/>
      </c>
      <c r="T99" s="71" t="str">
        <f>IFERROR(IF(VLOOKUP($A99&amp;$A$4,Global!$C:$AA,COLUMN()+3,0)="","",VLOOKUP($A99&amp;$A$4,Global!$C:$AA,COLUMN()+3,0)),"")</f>
        <v/>
      </c>
      <c r="U99" s="69" t="str">
        <f>IFERROR(IF(VLOOKUP($A99&amp;$A$4,Global!$C:$AA,COLUMN()+3,0)="","",VLOOKUP($A99&amp;$A$4,Global!$C:$AA,COLUMN()+3,0)),"")</f>
        <v/>
      </c>
      <c r="V99" s="69" t="str">
        <f>IFERROR(IF(VLOOKUP($A99&amp;$A$4,Global!$C:$AA,COLUMN()+3,0)="","",VLOOKUP($A99&amp;$A$4,Global!$C:$AA,COLUMN()+3,0)),"")</f>
        <v/>
      </c>
    </row>
    <row r="100" spans="1:22" s="72" customFormat="1" ht="15.75" x14ac:dyDescent="0.2">
      <c r="A100" s="67" t="str">
        <f>IFERROR(IF(A99="","",IF((A99+1)&lt;=VLOOKUP($A$3,List!$E$1:$G$8,3,0),A99+1,"")),"")</f>
        <v/>
      </c>
      <c r="B100" s="69" t="str">
        <f>IFERROR(IF(VLOOKUP($A100&amp;$A$4,Global!$C:$AA,COLUMN()+3,0)="","",VLOOKUP($A100&amp;$A$4,Global!$C:$AA,COLUMN()+3,0)),"")</f>
        <v/>
      </c>
      <c r="C100" s="79" t="str">
        <f>IFERROR(IF(VLOOKUP($A100&amp;$A$4,Global!$C:$AA,COLUMN()+3,0)="","",VLOOKUP($A100&amp;$A$4,Global!$C:$AA,COLUMN()+3,0)),"")</f>
        <v/>
      </c>
      <c r="D100" s="68" t="str">
        <f>IFERROR(IF(VLOOKUP($A100&amp;$A$4,Global!$C:$AA,COLUMN()+3,0)="","",VLOOKUP($A100&amp;$A$4,Global!$C:$AA,COLUMN()+3,0)),"")</f>
        <v/>
      </c>
      <c r="E100" s="69" t="str">
        <f>IFERROR(IF(VLOOKUP($A100&amp;$A$4,Global!$C:$AA,COLUMN()+3,0)="","",VLOOKUP($A100&amp;$A$4,Global!$C:$AA,COLUMN()+3,0)),"")</f>
        <v/>
      </c>
      <c r="F100" s="69" t="str">
        <f>IFERROR(IF(VLOOKUP($A100&amp;$A$4,Global!$C:$AA,COLUMN()+3,0)="","",VLOOKUP($A100&amp;$A$4,Global!$C:$AA,COLUMN()+3,0)),"")</f>
        <v/>
      </c>
      <c r="G100" s="69" t="str">
        <f>IFERROR(IF(VLOOKUP($A100&amp;$A$4,Global!$C:$AA,COLUMN()+3,0)="","",VLOOKUP($A100&amp;$A$4,Global!$C:$AA,COLUMN()+3,0)),"")</f>
        <v/>
      </c>
      <c r="H100" s="70" t="str">
        <f>IFERROR(IF(VLOOKUP($A100&amp;$A$4,Global!$C:$AA,COLUMN()+3,0)="","",VLOOKUP($A100&amp;$A$4,Global!$C:$AA,COLUMN()+3,0)),"")</f>
        <v/>
      </c>
      <c r="I100" s="70" t="str">
        <f>IFERROR(IF(VLOOKUP($A100&amp;$A$4,Global!$C:$AA,COLUMN()+3,0)="","",VLOOKUP($A100&amp;$A$4,Global!$C:$AA,COLUMN()+3,0)),"")</f>
        <v/>
      </c>
      <c r="J100" s="69" t="str">
        <f>IFERROR(IF(VLOOKUP($A100&amp;$A$4,Global!$C:$AA,COLUMN()+3,0)="","",VLOOKUP($A100&amp;$A$4,Global!$C:$AA,COLUMN()+3,0)),"")</f>
        <v/>
      </c>
      <c r="K100" s="69" t="str">
        <f>IFERROR(IF(VLOOKUP($A100&amp;$A$4,Global!$C:$AA,COLUMN()+3,0)="","",VLOOKUP($A100&amp;$A$4,Global!$C:$AA,COLUMN()+3,0)),"")</f>
        <v/>
      </c>
      <c r="L100" s="69" t="str">
        <f>IFERROR(IF(VLOOKUP($A100&amp;$A$4,Global!$C:$AA,COLUMN()+3,0)="","",VLOOKUP($A100&amp;$A$4,Global!$C:$AA,COLUMN()+3,0)),"")</f>
        <v/>
      </c>
      <c r="M100" s="68" t="str">
        <f>IFERROR(IF(VLOOKUP($A100&amp;$A$4,Global!$C:$AA,COLUMN()+3,0)="","",VLOOKUP($A100&amp;$A$4,Global!$C:$AA,COLUMN()+3,0)),"")</f>
        <v/>
      </c>
      <c r="N100" s="68" t="str">
        <f>IFERROR(IF(VLOOKUP($A100&amp;$A$4,Global!$C:$AA,COLUMN()+3,0)="","",VLOOKUP($A100&amp;$A$4,Global!$C:$AA,COLUMN()+3,0)),"")</f>
        <v/>
      </c>
      <c r="O100" s="68" t="str">
        <f>IFERROR(IF(VLOOKUP($A100&amp;$A$4,Global!$C:$AA,COLUMN()+3,0)="","",VLOOKUP($A100&amp;$A$4,Global!$C:$AA,COLUMN()+3,0)),"")</f>
        <v/>
      </c>
      <c r="P100" s="68" t="str">
        <f>IFERROR(IF(VLOOKUP($A100&amp;$A$4,Global!$C:$AA,COLUMN()+3,0)="","",VLOOKUP($A100&amp;$A$4,Global!$C:$AA,COLUMN()+3,0)),"")</f>
        <v/>
      </c>
      <c r="Q100" s="68" t="str">
        <f>IFERROR(IF(VLOOKUP($A100&amp;$A$4,Global!$C:$AA,COLUMN()+3,0)="","",VLOOKUP($A100&amp;$A$4,Global!$C:$AA,COLUMN()+3,0)),"")</f>
        <v/>
      </c>
      <c r="R100" s="68" t="str">
        <f>IFERROR(IF(VLOOKUP($A100&amp;$A$4,Global!$C:$AA,COLUMN()+3,0)="","",VLOOKUP($A100&amp;$A$4,Global!$C:$AA,COLUMN()+3,0)),"")</f>
        <v/>
      </c>
      <c r="S100" s="71" t="str">
        <f>IFERROR(IF(VLOOKUP($A100&amp;$A$4,Global!$C:$AA,COLUMN()+3,0)="","",VLOOKUP($A100&amp;$A$4,Global!$C:$AA,COLUMN()+3,0)),"")</f>
        <v/>
      </c>
      <c r="T100" s="71" t="str">
        <f>IFERROR(IF(VLOOKUP($A100&amp;$A$4,Global!$C:$AA,COLUMN()+3,0)="","",VLOOKUP($A100&amp;$A$4,Global!$C:$AA,COLUMN()+3,0)),"")</f>
        <v/>
      </c>
      <c r="U100" s="69" t="str">
        <f>IFERROR(IF(VLOOKUP($A100&amp;$A$4,Global!$C:$AA,COLUMN()+3,0)="","",VLOOKUP($A100&amp;$A$4,Global!$C:$AA,COLUMN()+3,0)),"")</f>
        <v/>
      </c>
      <c r="V100" s="69" t="str">
        <f>IFERROR(IF(VLOOKUP($A100&amp;$A$4,Global!$C:$AA,COLUMN()+3,0)="","",VLOOKUP($A100&amp;$A$4,Global!$C:$AA,COLUMN()+3,0)),"")</f>
        <v/>
      </c>
    </row>
    <row r="101" spans="1:22" s="72" customFormat="1" ht="15.75" x14ac:dyDescent="0.2">
      <c r="A101" s="67" t="str">
        <f>IFERROR(IF(A100="","",IF((A100+1)&lt;=VLOOKUP($A$3,List!$E$1:$G$8,3,0),A100+1,"")),"")</f>
        <v/>
      </c>
      <c r="B101" s="69" t="str">
        <f>IFERROR(IF(VLOOKUP($A101&amp;$A$4,Global!$C:$AA,COLUMN()+3,0)="","",VLOOKUP($A101&amp;$A$4,Global!$C:$AA,COLUMN()+3,0)),"")</f>
        <v/>
      </c>
      <c r="C101" s="79" t="str">
        <f>IFERROR(IF(VLOOKUP($A101&amp;$A$4,Global!$C:$AA,COLUMN()+3,0)="","",VLOOKUP($A101&amp;$A$4,Global!$C:$AA,COLUMN()+3,0)),"")</f>
        <v/>
      </c>
      <c r="D101" s="68" t="str">
        <f>IFERROR(IF(VLOOKUP($A101&amp;$A$4,Global!$C:$AA,COLUMN()+3,0)="","",VLOOKUP($A101&amp;$A$4,Global!$C:$AA,COLUMN()+3,0)),"")</f>
        <v/>
      </c>
      <c r="E101" s="69" t="str">
        <f>IFERROR(IF(VLOOKUP($A101&amp;$A$4,Global!$C:$AA,COLUMN()+3,0)="","",VLOOKUP($A101&amp;$A$4,Global!$C:$AA,COLUMN()+3,0)),"")</f>
        <v/>
      </c>
      <c r="F101" s="69" t="str">
        <f>IFERROR(IF(VLOOKUP($A101&amp;$A$4,Global!$C:$AA,COLUMN()+3,0)="","",VLOOKUP($A101&amp;$A$4,Global!$C:$AA,COLUMN()+3,0)),"")</f>
        <v/>
      </c>
      <c r="G101" s="69" t="str">
        <f>IFERROR(IF(VLOOKUP($A101&amp;$A$4,Global!$C:$AA,COLUMN()+3,0)="","",VLOOKUP($A101&amp;$A$4,Global!$C:$AA,COLUMN()+3,0)),"")</f>
        <v/>
      </c>
      <c r="H101" s="70" t="str">
        <f>IFERROR(IF(VLOOKUP($A101&amp;$A$4,Global!$C:$AA,COLUMN()+3,0)="","",VLOOKUP($A101&amp;$A$4,Global!$C:$AA,COLUMN()+3,0)),"")</f>
        <v/>
      </c>
      <c r="I101" s="70" t="str">
        <f>IFERROR(IF(VLOOKUP($A101&amp;$A$4,Global!$C:$AA,COLUMN()+3,0)="","",VLOOKUP($A101&amp;$A$4,Global!$C:$AA,COLUMN()+3,0)),"")</f>
        <v/>
      </c>
      <c r="J101" s="69" t="str">
        <f>IFERROR(IF(VLOOKUP($A101&amp;$A$4,Global!$C:$AA,COLUMN()+3,0)="","",VLOOKUP($A101&amp;$A$4,Global!$C:$AA,COLUMN()+3,0)),"")</f>
        <v/>
      </c>
      <c r="K101" s="69" t="str">
        <f>IFERROR(IF(VLOOKUP($A101&amp;$A$4,Global!$C:$AA,COLUMN()+3,0)="","",VLOOKUP($A101&amp;$A$4,Global!$C:$AA,COLUMN()+3,0)),"")</f>
        <v/>
      </c>
      <c r="L101" s="69" t="str">
        <f>IFERROR(IF(VLOOKUP($A101&amp;$A$4,Global!$C:$AA,COLUMN()+3,0)="","",VLOOKUP($A101&amp;$A$4,Global!$C:$AA,COLUMN()+3,0)),"")</f>
        <v/>
      </c>
      <c r="M101" s="68" t="str">
        <f>IFERROR(IF(VLOOKUP($A101&amp;$A$4,Global!$C:$AA,COLUMN()+3,0)="","",VLOOKUP($A101&amp;$A$4,Global!$C:$AA,COLUMN()+3,0)),"")</f>
        <v/>
      </c>
      <c r="N101" s="68" t="str">
        <f>IFERROR(IF(VLOOKUP($A101&amp;$A$4,Global!$C:$AA,COLUMN()+3,0)="","",VLOOKUP($A101&amp;$A$4,Global!$C:$AA,COLUMN()+3,0)),"")</f>
        <v/>
      </c>
      <c r="O101" s="68" t="str">
        <f>IFERROR(IF(VLOOKUP($A101&amp;$A$4,Global!$C:$AA,COLUMN()+3,0)="","",VLOOKUP($A101&amp;$A$4,Global!$C:$AA,COLUMN()+3,0)),"")</f>
        <v/>
      </c>
      <c r="P101" s="68" t="str">
        <f>IFERROR(IF(VLOOKUP($A101&amp;$A$4,Global!$C:$AA,COLUMN()+3,0)="","",VLOOKUP($A101&amp;$A$4,Global!$C:$AA,COLUMN()+3,0)),"")</f>
        <v/>
      </c>
      <c r="Q101" s="68" t="str">
        <f>IFERROR(IF(VLOOKUP($A101&amp;$A$4,Global!$C:$AA,COLUMN()+3,0)="","",VLOOKUP($A101&amp;$A$4,Global!$C:$AA,COLUMN()+3,0)),"")</f>
        <v/>
      </c>
      <c r="R101" s="68" t="str">
        <f>IFERROR(IF(VLOOKUP($A101&amp;$A$4,Global!$C:$AA,COLUMN()+3,0)="","",VLOOKUP($A101&amp;$A$4,Global!$C:$AA,COLUMN()+3,0)),"")</f>
        <v/>
      </c>
      <c r="S101" s="71" t="str">
        <f>IFERROR(IF(VLOOKUP($A101&amp;$A$4,Global!$C:$AA,COLUMN()+3,0)="","",VLOOKUP($A101&amp;$A$4,Global!$C:$AA,COLUMN()+3,0)),"")</f>
        <v/>
      </c>
      <c r="T101" s="71" t="str">
        <f>IFERROR(IF(VLOOKUP($A101&amp;$A$4,Global!$C:$AA,COLUMN()+3,0)="","",VLOOKUP($A101&amp;$A$4,Global!$C:$AA,COLUMN()+3,0)),"")</f>
        <v/>
      </c>
      <c r="U101" s="69" t="str">
        <f>IFERROR(IF(VLOOKUP($A101&amp;$A$4,Global!$C:$AA,COLUMN()+3,0)="","",VLOOKUP($A101&amp;$A$4,Global!$C:$AA,COLUMN()+3,0)),"")</f>
        <v/>
      </c>
      <c r="V101" s="69" t="str">
        <f>IFERROR(IF(VLOOKUP($A101&amp;$A$4,Global!$C:$AA,COLUMN()+3,0)="","",VLOOKUP($A101&amp;$A$4,Global!$C:$AA,COLUMN()+3,0)),"")</f>
        <v/>
      </c>
    </row>
    <row r="102" spans="1:22" s="72" customFormat="1" ht="15.75" x14ac:dyDescent="0.2">
      <c r="A102" s="67" t="str">
        <f>IFERROR(IF(A101="","",IF((A101+1)&lt;=VLOOKUP($A$3,List!$E$1:$G$8,3,0),A101+1,"")),"")</f>
        <v/>
      </c>
      <c r="B102" s="69" t="str">
        <f>IFERROR(IF(VLOOKUP($A102&amp;$A$4,Global!$C:$AA,COLUMN()+3,0)="","",VLOOKUP($A102&amp;$A$4,Global!$C:$AA,COLUMN()+3,0)),"")</f>
        <v/>
      </c>
      <c r="C102" s="79" t="str">
        <f>IFERROR(IF(VLOOKUP($A102&amp;$A$4,Global!$C:$AA,COLUMN()+3,0)="","",VLOOKUP($A102&amp;$A$4,Global!$C:$AA,COLUMN()+3,0)),"")</f>
        <v/>
      </c>
      <c r="D102" s="68" t="str">
        <f>IFERROR(IF(VLOOKUP($A102&amp;$A$4,Global!$C:$AA,COLUMN()+3,0)="","",VLOOKUP($A102&amp;$A$4,Global!$C:$AA,COLUMN()+3,0)),"")</f>
        <v/>
      </c>
      <c r="E102" s="69" t="str">
        <f>IFERROR(IF(VLOOKUP($A102&amp;$A$4,Global!$C:$AA,COLUMN()+3,0)="","",VLOOKUP($A102&amp;$A$4,Global!$C:$AA,COLUMN()+3,0)),"")</f>
        <v/>
      </c>
      <c r="F102" s="69" t="str">
        <f>IFERROR(IF(VLOOKUP($A102&amp;$A$4,Global!$C:$AA,COLUMN()+3,0)="","",VLOOKUP($A102&amp;$A$4,Global!$C:$AA,COLUMN()+3,0)),"")</f>
        <v/>
      </c>
      <c r="G102" s="69" t="str">
        <f>IFERROR(IF(VLOOKUP($A102&amp;$A$4,Global!$C:$AA,COLUMN()+3,0)="","",VLOOKUP($A102&amp;$A$4,Global!$C:$AA,COLUMN()+3,0)),"")</f>
        <v/>
      </c>
      <c r="H102" s="70" t="str">
        <f>IFERROR(IF(VLOOKUP($A102&amp;$A$4,Global!$C:$AA,COLUMN()+3,0)="","",VLOOKUP($A102&amp;$A$4,Global!$C:$AA,COLUMN()+3,0)),"")</f>
        <v/>
      </c>
      <c r="I102" s="70" t="str">
        <f>IFERROR(IF(VLOOKUP($A102&amp;$A$4,Global!$C:$AA,COLUMN()+3,0)="","",VLOOKUP($A102&amp;$A$4,Global!$C:$AA,COLUMN()+3,0)),"")</f>
        <v/>
      </c>
      <c r="J102" s="69" t="str">
        <f>IFERROR(IF(VLOOKUP($A102&amp;$A$4,Global!$C:$AA,COLUMN()+3,0)="","",VLOOKUP($A102&amp;$A$4,Global!$C:$AA,COLUMN()+3,0)),"")</f>
        <v/>
      </c>
      <c r="K102" s="69" t="str">
        <f>IFERROR(IF(VLOOKUP($A102&amp;$A$4,Global!$C:$AA,COLUMN()+3,0)="","",VLOOKUP($A102&amp;$A$4,Global!$C:$AA,COLUMN()+3,0)),"")</f>
        <v/>
      </c>
      <c r="L102" s="69" t="str">
        <f>IFERROR(IF(VLOOKUP($A102&amp;$A$4,Global!$C:$AA,COLUMN()+3,0)="","",VLOOKUP($A102&amp;$A$4,Global!$C:$AA,COLUMN()+3,0)),"")</f>
        <v/>
      </c>
      <c r="M102" s="68" t="str">
        <f>IFERROR(IF(VLOOKUP($A102&amp;$A$4,Global!$C:$AA,COLUMN()+3,0)="","",VLOOKUP($A102&amp;$A$4,Global!$C:$AA,COLUMN()+3,0)),"")</f>
        <v/>
      </c>
      <c r="N102" s="68" t="str">
        <f>IFERROR(IF(VLOOKUP($A102&amp;$A$4,Global!$C:$AA,COLUMN()+3,0)="","",VLOOKUP($A102&amp;$A$4,Global!$C:$AA,COLUMN()+3,0)),"")</f>
        <v/>
      </c>
      <c r="O102" s="68" t="str">
        <f>IFERROR(IF(VLOOKUP($A102&amp;$A$4,Global!$C:$AA,COLUMN()+3,0)="","",VLOOKUP($A102&amp;$A$4,Global!$C:$AA,COLUMN()+3,0)),"")</f>
        <v/>
      </c>
      <c r="P102" s="68" t="str">
        <f>IFERROR(IF(VLOOKUP($A102&amp;$A$4,Global!$C:$AA,COLUMN()+3,0)="","",VLOOKUP($A102&amp;$A$4,Global!$C:$AA,COLUMN()+3,0)),"")</f>
        <v/>
      </c>
      <c r="Q102" s="68" t="str">
        <f>IFERROR(IF(VLOOKUP($A102&amp;$A$4,Global!$C:$AA,COLUMN()+3,0)="","",VLOOKUP($A102&amp;$A$4,Global!$C:$AA,COLUMN()+3,0)),"")</f>
        <v/>
      </c>
      <c r="R102" s="68" t="str">
        <f>IFERROR(IF(VLOOKUP($A102&amp;$A$4,Global!$C:$AA,COLUMN()+3,0)="","",VLOOKUP($A102&amp;$A$4,Global!$C:$AA,COLUMN()+3,0)),"")</f>
        <v/>
      </c>
      <c r="S102" s="71" t="str">
        <f>IFERROR(IF(VLOOKUP($A102&amp;$A$4,Global!$C:$AA,COLUMN()+3,0)="","",VLOOKUP($A102&amp;$A$4,Global!$C:$AA,COLUMN()+3,0)),"")</f>
        <v/>
      </c>
      <c r="T102" s="71" t="str">
        <f>IFERROR(IF(VLOOKUP($A102&amp;$A$4,Global!$C:$AA,COLUMN()+3,0)="","",VLOOKUP($A102&amp;$A$4,Global!$C:$AA,COLUMN()+3,0)),"")</f>
        <v/>
      </c>
      <c r="U102" s="69" t="str">
        <f>IFERROR(IF(VLOOKUP($A102&amp;$A$4,Global!$C:$AA,COLUMN()+3,0)="","",VLOOKUP($A102&amp;$A$4,Global!$C:$AA,COLUMN()+3,0)),"")</f>
        <v/>
      </c>
      <c r="V102" s="69" t="str">
        <f>IFERROR(IF(VLOOKUP($A102&amp;$A$4,Global!$C:$AA,COLUMN()+3,0)="","",VLOOKUP($A102&amp;$A$4,Global!$C:$AA,COLUMN()+3,0)),"")</f>
        <v/>
      </c>
    </row>
    <row r="103" spans="1:22" s="72" customFormat="1" ht="15.75" x14ac:dyDescent="0.2">
      <c r="A103" s="67" t="str">
        <f>IFERROR(IF(A102="","",IF((A102+1)&lt;=VLOOKUP($A$3,List!$E$1:$G$8,3,0),A102+1,"")),"")</f>
        <v/>
      </c>
      <c r="B103" s="69" t="str">
        <f>IFERROR(IF(VLOOKUP($A103&amp;$A$4,Global!$C:$AA,COLUMN()+3,0)="","",VLOOKUP($A103&amp;$A$4,Global!$C:$AA,COLUMN()+3,0)),"")</f>
        <v/>
      </c>
      <c r="C103" s="79" t="str">
        <f>IFERROR(IF(VLOOKUP($A103&amp;$A$4,Global!$C:$AA,COLUMN()+3,0)="","",VLOOKUP($A103&amp;$A$4,Global!$C:$AA,COLUMN()+3,0)),"")</f>
        <v/>
      </c>
      <c r="D103" s="68" t="str">
        <f>IFERROR(IF(VLOOKUP($A103&amp;$A$4,Global!$C:$AA,COLUMN()+3,0)="","",VLOOKUP($A103&amp;$A$4,Global!$C:$AA,COLUMN()+3,0)),"")</f>
        <v/>
      </c>
      <c r="E103" s="69" t="str">
        <f>IFERROR(IF(VLOOKUP($A103&amp;$A$4,Global!$C:$AA,COLUMN()+3,0)="","",VLOOKUP($A103&amp;$A$4,Global!$C:$AA,COLUMN()+3,0)),"")</f>
        <v/>
      </c>
      <c r="F103" s="69" t="str">
        <f>IFERROR(IF(VLOOKUP($A103&amp;$A$4,Global!$C:$AA,COLUMN()+3,0)="","",VLOOKUP($A103&amp;$A$4,Global!$C:$AA,COLUMN()+3,0)),"")</f>
        <v/>
      </c>
      <c r="G103" s="69" t="str">
        <f>IFERROR(IF(VLOOKUP($A103&amp;$A$4,Global!$C:$AA,COLUMN()+3,0)="","",VLOOKUP($A103&amp;$A$4,Global!$C:$AA,COLUMN()+3,0)),"")</f>
        <v/>
      </c>
      <c r="H103" s="70" t="str">
        <f>IFERROR(IF(VLOOKUP($A103&amp;$A$4,Global!$C:$AA,COLUMN()+3,0)="","",VLOOKUP($A103&amp;$A$4,Global!$C:$AA,COLUMN()+3,0)),"")</f>
        <v/>
      </c>
      <c r="I103" s="70" t="str">
        <f>IFERROR(IF(VLOOKUP($A103&amp;$A$4,Global!$C:$AA,COLUMN()+3,0)="","",VLOOKUP($A103&amp;$A$4,Global!$C:$AA,COLUMN()+3,0)),"")</f>
        <v/>
      </c>
      <c r="J103" s="69" t="str">
        <f>IFERROR(IF(VLOOKUP($A103&amp;$A$4,Global!$C:$AA,COLUMN()+3,0)="","",VLOOKUP($A103&amp;$A$4,Global!$C:$AA,COLUMN()+3,0)),"")</f>
        <v/>
      </c>
      <c r="K103" s="69" t="str">
        <f>IFERROR(IF(VLOOKUP($A103&amp;$A$4,Global!$C:$AA,COLUMN()+3,0)="","",VLOOKUP($A103&amp;$A$4,Global!$C:$AA,COLUMN()+3,0)),"")</f>
        <v/>
      </c>
      <c r="L103" s="69" t="str">
        <f>IFERROR(IF(VLOOKUP($A103&amp;$A$4,Global!$C:$AA,COLUMN()+3,0)="","",VLOOKUP($A103&amp;$A$4,Global!$C:$AA,COLUMN()+3,0)),"")</f>
        <v/>
      </c>
      <c r="M103" s="68" t="str">
        <f>IFERROR(IF(VLOOKUP($A103&amp;$A$4,Global!$C:$AA,COLUMN()+3,0)="","",VLOOKUP($A103&amp;$A$4,Global!$C:$AA,COLUMN()+3,0)),"")</f>
        <v/>
      </c>
      <c r="N103" s="68" t="str">
        <f>IFERROR(IF(VLOOKUP($A103&amp;$A$4,Global!$C:$AA,COLUMN()+3,0)="","",VLOOKUP($A103&amp;$A$4,Global!$C:$AA,COLUMN()+3,0)),"")</f>
        <v/>
      </c>
      <c r="O103" s="68" t="str">
        <f>IFERROR(IF(VLOOKUP($A103&amp;$A$4,Global!$C:$AA,COLUMN()+3,0)="","",VLOOKUP($A103&amp;$A$4,Global!$C:$AA,COLUMN()+3,0)),"")</f>
        <v/>
      </c>
      <c r="P103" s="68" t="str">
        <f>IFERROR(IF(VLOOKUP($A103&amp;$A$4,Global!$C:$AA,COLUMN()+3,0)="","",VLOOKUP($A103&amp;$A$4,Global!$C:$AA,COLUMN()+3,0)),"")</f>
        <v/>
      </c>
      <c r="Q103" s="68" t="str">
        <f>IFERROR(IF(VLOOKUP($A103&amp;$A$4,Global!$C:$AA,COLUMN()+3,0)="","",VLOOKUP($A103&amp;$A$4,Global!$C:$AA,COLUMN()+3,0)),"")</f>
        <v/>
      </c>
      <c r="R103" s="68" t="str">
        <f>IFERROR(IF(VLOOKUP($A103&amp;$A$4,Global!$C:$AA,COLUMN()+3,0)="","",VLOOKUP($A103&amp;$A$4,Global!$C:$AA,COLUMN()+3,0)),"")</f>
        <v/>
      </c>
      <c r="S103" s="71" t="str">
        <f>IFERROR(IF(VLOOKUP($A103&amp;$A$4,Global!$C:$AA,COLUMN()+3,0)="","",VLOOKUP($A103&amp;$A$4,Global!$C:$AA,COLUMN()+3,0)),"")</f>
        <v/>
      </c>
      <c r="T103" s="71" t="str">
        <f>IFERROR(IF(VLOOKUP($A103&amp;$A$4,Global!$C:$AA,COLUMN()+3,0)="","",VLOOKUP($A103&amp;$A$4,Global!$C:$AA,COLUMN()+3,0)),"")</f>
        <v/>
      </c>
      <c r="U103" s="69" t="str">
        <f>IFERROR(IF(VLOOKUP($A103&amp;$A$4,Global!$C:$AA,COLUMN()+3,0)="","",VLOOKUP($A103&amp;$A$4,Global!$C:$AA,COLUMN()+3,0)),"")</f>
        <v/>
      </c>
      <c r="V103" s="69" t="str">
        <f>IFERROR(IF(VLOOKUP($A103&amp;$A$4,Global!$C:$AA,COLUMN()+3,0)="","",VLOOKUP($A103&amp;$A$4,Global!$C:$AA,COLUMN()+3,0)),"")</f>
        <v/>
      </c>
    </row>
    <row r="104" spans="1:22" s="72" customFormat="1" ht="15.75" x14ac:dyDescent="0.2">
      <c r="A104" s="67" t="str">
        <f>IFERROR(IF(A103="","",IF((A103+1)&lt;=VLOOKUP($A$3,List!$E$1:$G$8,3,0),A103+1,"")),"")</f>
        <v/>
      </c>
      <c r="B104" s="69" t="str">
        <f>IFERROR(IF(VLOOKUP($A104&amp;$A$4,Global!$C:$AA,COLUMN()+3,0)="","",VLOOKUP($A104&amp;$A$4,Global!$C:$AA,COLUMN()+3,0)),"")</f>
        <v/>
      </c>
      <c r="C104" s="79" t="str">
        <f>IFERROR(IF(VLOOKUP($A104&amp;$A$4,Global!$C:$AA,COLUMN()+3,0)="","",VLOOKUP($A104&amp;$A$4,Global!$C:$AA,COLUMN()+3,0)),"")</f>
        <v/>
      </c>
      <c r="D104" s="68" t="str">
        <f>IFERROR(IF(VLOOKUP($A104&amp;$A$4,Global!$C:$AA,COLUMN()+3,0)="","",VLOOKUP($A104&amp;$A$4,Global!$C:$AA,COLUMN()+3,0)),"")</f>
        <v/>
      </c>
      <c r="E104" s="69" t="str">
        <f>IFERROR(IF(VLOOKUP($A104&amp;$A$4,Global!$C:$AA,COLUMN()+3,0)="","",VLOOKUP($A104&amp;$A$4,Global!$C:$AA,COLUMN()+3,0)),"")</f>
        <v/>
      </c>
      <c r="F104" s="69" t="str">
        <f>IFERROR(IF(VLOOKUP($A104&amp;$A$4,Global!$C:$AA,COLUMN()+3,0)="","",VLOOKUP($A104&amp;$A$4,Global!$C:$AA,COLUMN()+3,0)),"")</f>
        <v/>
      </c>
      <c r="G104" s="69" t="str">
        <f>IFERROR(IF(VLOOKUP($A104&amp;$A$4,Global!$C:$AA,COLUMN()+3,0)="","",VLOOKUP($A104&amp;$A$4,Global!$C:$AA,COLUMN()+3,0)),"")</f>
        <v/>
      </c>
      <c r="H104" s="70" t="str">
        <f>IFERROR(IF(VLOOKUP($A104&amp;$A$4,Global!$C:$AA,COLUMN()+3,0)="","",VLOOKUP($A104&amp;$A$4,Global!$C:$AA,COLUMN()+3,0)),"")</f>
        <v/>
      </c>
      <c r="I104" s="70" t="str">
        <f>IFERROR(IF(VLOOKUP($A104&amp;$A$4,Global!$C:$AA,COLUMN()+3,0)="","",VLOOKUP($A104&amp;$A$4,Global!$C:$AA,COLUMN()+3,0)),"")</f>
        <v/>
      </c>
      <c r="J104" s="69" t="str">
        <f>IFERROR(IF(VLOOKUP($A104&amp;$A$4,Global!$C:$AA,COLUMN()+3,0)="","",VLOOKUP($A104&amp;$A$4,Global!$C:$AA,COLUMN()+3,0)),"")</f>
        <v/>
      </c>
      <c r="K104" s="69" t="str">
        <f>IFERROR(IF(VLOOKUP($A104&amp;$A$4,Global!$C:$AA,COLUMN()+3,0)="","",VLOOKUP($A104&amp;$A$4,Global!$C:$AA,COLUMN()+3,0)),"")</f>
        <v/>
      </c>
      <c r="L104" s="69" t="str">
        <f>IFERROR(IF(VLOOKUP($A104&amp;$A$4,Global!$C:$AA,COLUMN()+3,0)="","",VLOOKUP($A104&amp;$A$4,Global!$C:$AA,COLUMN()+3,0)),"")</f>
        <v/>
      </c>
      <c r="M104" s="68" t="str">
        <f>IFERROR(IF(VLOOKUP($A104&amp;$A$4,Global!$C:$AA,COLUMN()+3,0)="","",VLOOKUP($A104&amp;$A$4,Global!$C:$AA,COLUMN()+3,0)),"")</f>
        <v/>
      </c>
      <c r="N104" s="68" t="str">
        <f>IFERROR(IF(VLOOKUP($A104&amp;$A$4,Global!$C:$AA,COLUMN()+3,0)="","",VLOOKUP($A104&amp;$A$4,Global!$C:$AA,COLUMN()+3,0)),"")</f>
        <v/>
      </c>
      <c r="O104" s="68" t="str">
        <f>IFERROR(IF(VLOOKUP($A104&amp;$A$4,Global!$C:$AA,COLUMN()+3,0)="","",VLOOKUP($A104&amp;$A$4,Global!$C:$AA,COLUMN()+3,0)),"")</f>
        <v/>
      </c>
      <c r="P104" s="68" t="str">
        <f>IFERROR(IF(VLOOKUP($A104&amp;$A$4,Global!$C:$AA,COLUMN()+3,0)="","",VLOOKUP($A104&amp;$A$4,Global!$C:$AA,COLUMN()+3,0)),"")</f>
        <v/>
      </c>
      <c r="Q104" s="68" t="str">
        <f>IFERROR(IF(VLOOKUP($A104&amp;$A$4,Global!$C:$AA,COLUMN()+3,0)="","",VLOOKUP($A104&amp;$A$4,Global!$C:$AA,COLUMN()+3,0)),"")</f>
        <v/>
      </c>
      <c r="R104" s="68" t="str">
        <f>IFERROR(IF(VLOOKUP($A104&amp;$A$4,Global!$C:$AA,COLUMN()+3,0)="","",VLOOKUP($A104&amp;$A$4,Global!$C:$AA,COLUMN()+3,0)),"")</f>
        <v/>
      </c>
      <c r="S104" s="71" t="str">
        <f>IFERROR(IF(VLOOKUP($A104&amp;$A$4,Global!$C:$AA,COLUMN()+3,0)="","",VLOOKUP($A104&amp;$A$4,Global!$C:$AA,COLUMN()+3,0)),"")</f>
        <v/>
      </c>
      <c r="T104" s="71" t="str">
        <f>IFERROR(IF(VLOOKUP($A104&amp;$A$4,Global!$C:$AA,COLUMN()+3,0)="","",VLOOKUP($A104&amp;$A$4,Global!$C:$AA,COLUMN()+3,0)),"")</f>
        <v/>
      </c>
      <c r="U104" s="69" t="str">
        <f>IFERROR(IF(VLOOKUP($A104&amp;$A$4,Global!$C:$AA,COLUMN()+3,0)="","",VLOOKUP($A104&amp;$A$4,Global!$C:$AA,COLUMN()+3,0)),"")</f>
        <v/>
      </c>
      <c r="V104" s="69" t="str">
        <f>IFERROR(IF(VLOOKUP($A104&amp;$A$4,Global!$C:$AA,COLUMN()+3,0)="","",VLOOKUP($A104&amp;$A$4,Global!$C:$AA,COLUMN()+3,0)),"")</f>
        <v/>
      </c>
    </row>
    <row r="105" spans="1:22" s="72" customFormat="1" ht="15.75" x14ac:dyDescent="0.2">
      <c r="A105" s="67" t="str">
        <f>IFERROR(IF(A104="","",IF((A104+1)&lt;=VLOOKUP($A$3,List!$E$1:$G$8,3,0),A104+1,"")),"")</f>
        <v/>
      </c>
      <c r="B105" s="69" t="str">
        <f>IFERROR(IF(VLOOKUP($A105&amp;$A$4,Global!$C:$AA,COLUMN()+3,0)="","",VLOOKUP($A105&amp;$A$4,Global!$C:$AA,COLUMN()+3,0)),"")</f>
        <v/>
      </c>
      <c r="C105" s="79" t="str">
        <f>IFERROR(IF(VLOOKUP($A105&amp;$A$4,Global!$C:$AA,COLUMN()+3,0)="","",VLOOKUP($A105&amp;$A$4,Global!$C:$AA,COLUMN()+3,0)),"")</f>
        <v/>
      </c>
      <c r="D105" s="68" t="str">
        <f>IFERROR(IF(VLOOKUP($A105&amp;$A$4,Global!$C:$AA,COLUMN()+3,0)="","",VLOOKUP($A105&amp;$A$4,Global!$C:$AA,COLUMN()+3,0)),"")</f>
        <v/>
      </c>
      <c r="E105" s="69" t="str">
        <f>IFERROR(IF(VLOOKUP($A105&amp;$A$4,Global!$C:$AA,COLUMN()+3,0)="","",VLOOKUP($A105&amp;$A$4,Global!$C:$AA,COLUMN()+3,0)),"")</f>
        <v/>
      </c>
      <c r="F105" s="69" t="str">
        <f>IFERROR(IF(VLOOKUP($A105&amp;$A$4,Global!$C:$AA,COLUMN()+3,0)="","",VLOOKUP($A105&amp;$A$4,Global!$C:$AA,COLUMN()+3,0)),"")</f>
        <v/>
      </c>
      <c r="G105" s="69" t="str">
        <f>IFERROR(IF(VLOOKUP($A105&amp;$A$4,Global!$C:$AA,COLUMN()+3,0)="","",VLOOKUP($A105&amp;$A$4,Global!$C:$AA,COLUMN()+3,0)),"")</f>
        <v/>
      </c>
      <c r="H105" s="70" t="str">
        <f>IFERROR(IF(VLOOKUP($A105&amp;$A$4,Global!$C:$AA,COLUMN()+3,0)="","",VLOOKUP($A105&amp;$A$4,Global!$C:$AA,COLUMN()+3,0)),"")</f>
        <v/>
      </c>
      <c r="I105" s="70" t="str">
        <f>IFERROR(IF(VLOOKUP($A105&amp;$A$4,Global!$C:$AA,COLUMN()+3,0)="","",VLOOKUP($A105&amp;$A$4,Global!$C:$AA,COLUMN()+3,0)),"")</f>
        <v/>
      </c>
      <c r="J105" s="69" t="str">
        <f>IFERROR(IF(VLOOKUP($A105&amp;$A$4,Global!$C:$AA,COLUMN()+3,0)="","",VLOOKUP($A105&amp;$A$4,Global!$C:$AA,COLUMN()+3,0)),"")</f>
        <v/>
      </c>
      <c r="K105" s="69" t="str">
        <f>IFERROR(IF(VLOOKUP($A105&amp;$A$4,Global!$C:$AA,COLUMN()+3,0)="","",VLOOKUP($A105&amp;$A$4,Global!$C:$AA,COLUMN()+3,0)),"")</f>
        <v/>
      </c>
      <c r="L105" s="69" t="str">
        <f>IFERROR(IF(VLOOKUP($A105&amp;$A$4,Global!$C:$AA,COLUMN()+3,0)="","",VLOOKUP($A105&amp;$A$4,Global!$C:$AA,COLUMN()+3,0)),"")</f>
        <v/>
      </c>
      <c r="M105" s="68" t="str">
        <f>IFERROR(IF(VLOOKUP($A105&amp;$A$4,Global!$C:$AA,COLUMN()+3,0)="","",VLOOKUP($A105&amp;$A$4,Global!$C:$AA,COLUMN()+3,0)),"")</f>
        <v/>
      </c>
      <c r="N105" s="68" t="str">
        <f>IFERROR(IF(VLOOKUP($A105&amp;$A$4,Global!$C:$AA,COLUMN()+3,0)="","",VLOOKUP($A105&amp;$A$4,Global!$C:$AA,COLUMN()+3,0)),"")</f>
        <v/>
      </c>
      <c r="O105" s="68" t="str">
        <f>IFERROR(IF(VLOOKUP($A105&amp;$A$4,Global!$C:$AA,COLUMN()+3,0)="","",VLOOKUP($A105&amp;$A$4,Global!$C:$AA,COLUMN()+3,0)),"")</f>
        <v/>
      </c>
      <c r="P105" s="68" t="str">
        <f>IFERROR(IF(VLOOKUP($A105&amp;$A$4,Global!$C:$AA,COLUMN()+3,0)="","",VLOOKUP($A105&amp;$A$4,Global!$C:$AA,COLUMN()+3,0)),"")</f>
        <v/>
      </c>
      <c r="Q105" s="68" t="str">
        <f>IFERROR(IF(VLOOKUP($A105&amp;$A$4,Global!$C:$AA,COLUMN()+3,0)="","",VLOOKUP($A105&amp;$A$4,Global!$C:$AA,COLUMN()+3,0)),"")</f>
        <v/>
      </c>
      <c r="R105" s="68" t="str">
        <f>IFERROR(IF(VLOOKUP($A105&amp;$A$4,Global!$C:$AA,COLUMN()+3,0)="","",VLOOKUP($A105&amp;$A$4,Global!$C:$AA,COLUMN()+3,0)),"")</f>
        <v/>
      </c>
      <c r="S105" s="71" t="str">
        <f>IFERROR(IF(VLOOKUP($A105&amp;$A$4,Global!$C:$AA,COLUMN()+3,0)="","",VLOOKUP($A105&amp;$A$4,Global!$C:$AA,COLUMN()+3,0)),"")</f>
        <v/>
      </c>
      <c r="T105" s="71" t="str">
        <f>IFERROR(IF(VLOOKUP($A105&amp;$A$4,Global!$C:$AA,COLUMN()+3,0)="","",VLOOKUP($A105&amp;$A$4,Global!$C:$AA,COLUMN()+3,0)),"")</f>
        <v/>
      </c>
      <c r="U105" s="69" t="str">
        <f>IFERROR(IF(VLOOKUP($A105&amp;$A$4,Global!$C:$AA,COLUMN()+3,0)="","",VLOOKUP($A105&amp;$A$4,Global!$C:$AA,COLUMN()+3,0)),"")</f>
        <v/>
      </c>
      <c r="V105" s="69" t="str">
        <f>IFERROR(IF(VLOOKUP($A105&amp;$A$4,Global!$C:$AA,COLUMN()+3,0)="","",VLOOKUP($A105&amp;$A$4,Global!$C:$AA,COLUMN()+3,0)),"")</f>
        <v/>
      </c>
    </row>
    <row r="106" spans="1:22" s="72" customFormat="1" ht="15.75" x14ac:dyDescent="0.2">
      <c r="A106" s="67" t="str">
        <f>IFERROR(IF(A105="","",IF((A105+1)&lt;=VLOOKUP($A$3,List!$E$1:$G$8,3,0),A105+1,"")),"")</f>
        <v/>
      </c>
      <c r="B106" s="69" t="str">
        <f>IFERROR(IF(VLOOKUP($A106&amp;$A$4,Global!$C:$AA,COLUMN()+3,0)="","",VLOOKUP($A106&amp;$A$4,Global!$C:$AA,COLUMN()+3,0)),"")</f>
        <v/>
      </c>
      <c r="C106" s="79" t="str">
        <f>IFERROR(IF(VLOOKUP($A106&amp;$A$4,Global!$C:$AA,COLUMN()+3,0)="","",VLOOKUP($A106&amp;$A$4,Global!$C:$AA,COLUMN()+3,0)),"")</f>
        <v/>
      </c>
      <c r="D106" s="68" t="str">
        <f>IFERROR(IF(VLOOKUP($A106&amp;$A$4,Global!$C:$AA,COLUMN()+3,0)="","",VLOOKUP($A106&amp;$A$4,Global!$C:$AA,COLUMN()+3,0)),"")</f>
        <v/>
      </c>
      <c r="E106" s="69" t="str">
        <f>IFERROR(IF(VLOOKUP($A106&amp;$A$4,Global!$C:$AA,COLUMN()+3,0)="","",VLOOKUP($A106&amp;$A$4,Global!$C:$AA,COLUMN()+3,0)),"")</f>
        <v/>
      </c>
      <c r="F106" s="69" t="str">
        <f>IFERROR(IF(VLOOKUP($A106&amp;$A$4,Global!$C:$AA,COLUMN()+3,0)="","",VLOOKUP($A106&amp;$A$4,Global!$C:$AA,COLUMN()+3,0)),"")</f>
        <v/>
      </c>
      <c r="G106" s="69" t="str">
        <f>IFERROR(IF(VLOOKUP($A106&amp;$A$4,Global!$C:$AA,COLUMN()+3,0)="","",VLOOKUP($A106&amp;$A$4,Global!$C:$AA,COLUMN()+3,0)),"")</f>
        <v/>
      </c>
      <c r="H106" s="70" t="str">
        <f>IFERROR(IF(VLOOKUP($A106&amp;$A$4,Global!$C:$AA,COLUMN()+3,0)="","",VLOOKUP($A106&amp;$A$4,Global!$C:$AA,COLUMN()+3,0)),"")</f>
        <v/>
      </c>
      <c r="I106" s="70" t="str">
        <f>IFERROR(IF(VLOOKUP($A106&amp;$A$4,Global!$C:$AA,COLUMN()+3,0)="","",VLOOKUP($A106&amp;$A$4,Global!$C:$AA,COLUMN()+3,0)),"")</f>
        <v/>
      </c>
      <c r="J106" s="69" t="str">
        <f>IFERROR(IF(VLOOKUP($A106&amp;$A$4,Global!$C:$AA,COLUMN()+3,0)="","",VLOOKUP($A106&amp;$A$4,Global!$C:$AA,COLUMN()+3,0)),"")</f>
        <v/>
      </c>
      <c r="K106" s="69" t="str">
        <f>IFERROR(IF(VLOOKUP($A106&amp;$A$4,Global!$C:$AA,COLUMN()+3,0)="","",VLOOKUP($A106&amp;$A$4,Global!$C:$AA,COLUMN()+3,0)),"")</f>
        <v/>
      </c>
      <c r="L106" s="69" t="str">
        <f>IFERROR(IF(VLOOKUP($A106&amp;$A$4,Global!$C:$AA,COLUMN()+3,0)="","",VLOOKUP($A106&amp;$A$4,Global!$C:$AA,COLUMN()+3,0)),"")</f>
        <v/>
      </c>
      <c r="M106" s="68" t="str">
        <f>IFERROR(IF(VLOOKUP($A106&amp;$A$4,Global!$C:$AA,COLUMN()+3,0)="","",VLOOKUP($A106&amp;$A$4,Global!$C:$AA,COLUMN()+3,0)),"")</f>
        <v/>
      </c>
      <c r="N106" s="68" t="str">
        <f>IFERROR(IF(VLOOKUP($A106&amp;$A$4,Global!$C:$AA,COLUMN()+3,0)="","",VLOOKUP($A106&amp;$A$4,Global!$C:$AA,COLUMN()+3,0)),"")</f>
        <v/>
      </c>
      <c r="O106" s="68" t="str">
        <f>IFERROR(IF(VLOOKUP($A106&amp;$A$4,Global!$C:$AA,COLUMN()+3,0)="","",VLOOKUP($A106&amp;$A$4,Global!$C:$AA,COLUMN()+3,0)),"")</f>
        <v/>
      </c>
      <c r="P106" s="68" t="str">
        <f>IFERROR(IF(VLOOKUP($A106&amp;$A$4,Global!$C:$AA,COLUMN()+3,0)="","",VLOOKUP($A106&amp;$A$4,Global!$C:$AA,COLUMN()+3,0)),"")</f>
        <v/>
      </c>
      <c r="Q106" s="68" t="str">
        <f>IFERROR(IF(VLOOKUP($A106&amp;$A$4,Global!$C:$AA,COLUMN()+3,0)="","",VLOOKUP($A106&amp;$A$4,Global!$C:$AA,COLUMN()+3,0)),"")</f>
        <v/>
      </c>
      <c r="R106" s="68" t="str">
        <f>IFERROR(IF(VLOOKUP($A106&amp;$A$4,Global!$C:$AA,COLUMN()+3,0)="","",VLOOKUP($A106&amp;$A$4,Global!$C:$AA,COLUMN()+3,0)),"")</f>
        <v/>
      </c>
      <c r="S106" s="71" t="str">
        <f>IFERROR(IF(VLOOKUP($A106&amp;$A$4,Global!$C:$AA,COLUMN()+3,0)="","",VLOOKUP($A106&amp;$A$4,Global!$C:$AA,COLUMN()+3,0)),"")</f>
        <v/>
      </c>
      <c r="T106" s="71" t="str">
        <f>IFERROR(IF(VLOOKUP($A106&amp;$A$4,Global!$C:$AA,COLUMN()+3,0)="","",VLOOKUP($A106&amp;$A$4,Global!$C:$AA,COLUMN()+3,0)),"")</f>
        <v/>
      </c>
      <c r="U106" s="69" t="str">
        <f>IFERROR(IF(VLOOKUP($A106&amp;$A$4,Global!$C:$AA,COLUMN()+3,0)="","",VLOOKUP($A106&amp;$A$4,Global!$C:$AA,COLUMN()+3,0)),"")</f>
        <v/>
      </c>
      <c r="V106" s="69" t="str">
        <f>IFERROR(IF(VLOOKUP($A106&amp;$A$4,Global!$C:$AA,COLUMN()+3,0)="","",VLOOKUP($A106&amp;$A$4,Global!$C:$AA,COLUMN()+3,0)),"")</f>
        <v/>
      </c>
    </row>
    <row r="107" spans="1:22" s="72" customFormat="1" ht="15.75" x14ac:dyDescent="0.2">
      <c r="A107" s="67" t="str">
        <f>IFERROR(IF(A106="","",IF((A106+1)&lt;=VLOOKUP($A$3,List!$E$1:$G$8,3,0),A106+1,"")),"")</f>
        <v/>
      </c>
      <c r="B107" s="69" t="str">
        <f>IFERROR(IF(VLOOKUP($A107&amp;$A$4,Global!$C:$AA,COLUMN()+3,0)="","",VLOOKUP($A107&amp;$A$4,Global!$C:$AA,COLUMN()+3,0)),"")</f>
        <v/>
      </c>
      <c r="C107" s="79" t="str">
        <f>IFERROR(IF(VLOOKUP($A107&amp;$A$4,Global!$C:$AA,COLUMN()+3,0)="","",VLOOKUP($A107&amp;$A$4,Global!$C:$AA,COLUMN()+3,0)),"")</f>
        <v/>
      </c>
      <c r="D107" s="68" t="str">
        <f>IFERROR(IF(VLOOKUP($A107&amp;$A$4,Global!$C:$AA,COLUMN()+3,0)="","",VLOOKUP($A107&amp;$A$4,Global!$C:$AA,COLUMN()+3,0)),"")</f>
        <v/>
      </c>
      <c r="E107" s="69" t="str">
        <f>IFERROR(IF(VLOOKUP($A107&amp;$A$4,Global!$C:$AA,COLUMN()+3,0)="","",VLOOKUP($A107&amp;$A$4,Global!$C:$AA,COLUMN()+3,0)),"")</f>
        <v/>
      </c>
      <c r="F107" s="69" t="str">
        <f>IFERROR(IF(VLOOKUP($A107&amp;$A$4,Global!$C:$AA,COLUMN()+3,0)="","",VLOOKUP($A107&amp;$A$4,Global!$C:$AA,COLUMN()+3,0)),"")</f>
        <v/>
      </c>
      <c r="G107" s="69" t="str">
        <f>IFERROR(IF(VLOOKUP($A107&amp;$A$4,Global!$C:$AA,COLUMN()+3,0)="","",VLOOKUP($A107&amp;$A$4,Global!$C:$AA,COLUMN()+3,0)),"")</f>
        <v/>
      </c>
      <c r="H107" s="70" t="str">
        <f>IFERROR(IF(VLOOKUP($A107&amp;$A$4,Global!$C:$AA,COLUMN()+3,0)="","",VLOOKUP($A107&amp;$A$4,Global!$C:$AA,COLUMN()+3,0)),"")</f>
        <v/>
      </c>
      <c r="I107" s="70" t="str">
        <f>IFERROR(IF(VLOOKUP($A107&amp;$A$4,Global!$C:$AA,COLUMN()+3,0)="","",VLOOKUP($A107&amp;$A$4,Global!$C:$AA,COLUMN()+3,0)),"")</f>
        <v/>
      </c>
      <c r="J107" s="69" t="str">
        <f>IFERROR(IF(VLOOKUP($A107&amp;$A$4,Global!$C:$AA,COLUMN()+3,0)="","",VLOOKUP($A107&amp;$A$4,Global!$C:$AA,COLUMN()+3,0)),"")</f>
        <v/>
      </c>
      <c r="K107" s="69" t="str">
        <f>IFERROR(IF(VLOOKUP($A107&amp;$A$4,Global!$C:$AA,COLUMN()+3,0)="","",VLOOKUP($A107&amp;$A$4,Global!$C:$AA,COLUMN()+3,0)),"")</f>
        <v/>
      </c>
      <c r="L107" s="69" t="str">
        <f>IFERROR(IF(VLOOKUP($A107&amp;$A$4,Global!$C:$AA,COLUMN()+3,0)="","",VLOOKUP($A107&amp;$A$4,Global!$C:$AA,COLUMN()+3,0)),"")</f>
        <v/>
      </c>
      <c r="M107" s="68" t="str">
        <f>IFERROR(IF(VLOOKUP($A107&amp;$A$4,Global!$C:$AA,COLUMN()+3,0)="","",VLOOKUP($A107&amp;$A$4,Global!$C:$AA,COLUMN()+3,0)),"")</f>
        <v/>
      </c>
      <c r="N107" s="68" t="str">
        <f>IFERROR(IF(VLOOKUP($A107&amp;$A$4,Global!$C:$AA,COLUMN()+3,0)="","",VLOOKUP($A107&amp;$A$4,Global!$C:$AA,COLUMN()+3,0)),"")</f>
        <v/>
      </c>
      <c r="O107" s="68" t="str">
        <f>IFERROR(IF(VLOOKUP($A107&amp;$A$4,Global!$C:$AA,COLUMN()+3,0)="","",VLOOKUP($A107&amp;$A$4,Global!$C:$AA,COLUMN()+3,0)),"")</f>
        <v/>
      </c>
      <c r="P107" s="68" t="str">
        <f>IFERROR(IF(VLOOKUP($A107&amp;$A$4,Global!$C:$AA,COLUMN()+3,0)="","",VLOOKUP($A107&amp;$A$4,Global!$C:$AA,COLUMN()+3,0)),"")</f>
        <v/>
      </c>
      <c r="Q107" s="68" t="str">
        <f>IFERROR(IF(VLOOKUP($A107&amp;$A$4,Global!$C:$AA,COLUMN()+3,0)="","",VLOOKUP($A107&amp;$A$4,Global!$C:$AA,COLUMN()+3,0)),"")</f>
        <v/>
      </c>
      <c r="R107" s="68" t="str">
        <f>IFERROR(IF(VLOOKUP($A107&amp;$A$4,Global!$C:$AA,COLUMN()+3,0)="","",VLOOKUP($A107&amp;$A$4,Global!$C:$AA,COLUMN()+3,0)),"")</f>
        <v/>
      </c>
      <c r="S107" s="71" t="str">
        <f>IFERROR(IF(VLOOKUP($A107&amp;$A$4,Global!$C:$AA,COLUMN()+3,0)="","",VLOOKUP($A107&amp;$A$4,Global!$C:$AA,COLUMN()+3,0)),"")</f>
        <v/>
      </c>
      <c r="T107" s="71" t="str">
        <f>IFERROR(IF(VLOOKUP($A107&amp;$A$4,Global!$C:$AA,COLUMN()+3,0)="","",VLOOKUP($A107&amp;$A$4,Global!$C:$AA,COLUMN()+3,0)),"")</f>
        <v/>
      </c>
      <c r="U107" s="69" t="str">
        <f>IFERROR(IF(VLOOKUP($A107&amp;$A$4,Global!$C:$AA,COLUMN()+3,0)="","",VLOOKUP($A107&amp;$A$4,Global!$C:$AA,COLUMN()+3,0)),"")</f>
        <v/>
      </c>
      <c r="V107" s="69" t="str">
        <f>IFERROR(IF(VLOOKUP($A107&amp;$A$4,Global!$C:$AA,COLUMN()+3,0)="","",VLOOKUP($A107&amp;$A$4,Global!$C:$AA,COLUMN()+3,0)),"")</f>
        <v/>
      </c>
    </row>
    <row r="108" spans="1:22" s="72" customFormat="1" ht="15.75" x14ac:dyDescent="0.2">
      <c r="A108" s="67" t="str">
        <f>IFERROR(IF(A107="","",IF((A107+1)&lt;=VLOOKUP($A$3,List!$E$1:$G$8,3,0),A107+1,"")),"")</f>
        <v/>
      </c>
      <c r="B108" s="69" t="str">
        <f>IFERROR(IF(VLOOKUP($A108&amp;$A$4,Global!$C:$AA,COLUMN()+3,0)="","",VLOOKUP($A108&amp;$A$4,Global!$C:$AA,COLUMN()+3,0)),"")</f>
        <v/>
      </c>
      <c r="C108" s="79" t="str">
        <f>IFERROR(IF(VLOOKUP($A108&amp;$A$4,Global!$C:$AA,COLUMN()+3,0)="","",VLOOKUP($A108&amp;$A$4,Global!$C:$AA,COLUMN()+3,0)),"")</f>
        <v/>
      </c>
      <c r="D108" s="68" t="str">
        <f>IFERROR(IF(VLOOKUP($A108&amp;$A$4,Global!$C:$AA,COLUMN()+3,0)="","",VLOOKUP($A108&amp;$A$4,Global!$C:$AA,COLUMN()+3,0)),"")</f>
        <v/>
      </c>
      <c r="E108" s="69" t="str">
        <f>IFERROR(IF(VLOOKUP($A108&amp;$A$4,Global!$C:$AA,COLUMN()+3,0)="","",VLOOKUP($A108&amp;$A$4,Global!$C:$AA,COLUMN()+3,0)),"")</f>
        <v/>
      </c>
      <c r="F108" s="69" t="str">
        <f>IFERROR(IF(VLOOKUP($A108&amp;$A$4,Global!$C:$AA,COLUMN()+3,0)="","",VLOOKUP($A108&amp;$A$4,Global!$C:$AA,COLUMN()+3,0)),"")</f>
        <v/>
      </c>
      <c r="G108" s="69" t="str">
        <f>IFERROR(IF(VLOOKUP($A108&amp;$A$4,Global!$C:$AA,COLUMN()+3,0)="","",VLOOKUP($A108&amp;$A$4,Global!$C:$AA,COLUMN()+3,0)),"")</f>
        <v/>
      </c>
      <c r="H108" s="70" t="str">
        <f>IFERROR(IF(VLOOKUP($A108&amp;$A$4,Global!$C:$AA,COLUMN()+3,0)="","",VLOOKUP($A108&amp;$A$4,Global!$C:$AA,COLUMN()+3,0)),"")</f>
        <v/>
      </c>
      <c r="I108" s="70" t="str">
        <f>IFERROR(IF(VLOOKUP($A108&amp;$A$4,Global!$C:$AA,COLUMN()+3,0)="","",VLOOKUP($A108&amp;$A$4,Global!$C:$AA,COLUMN()+3,0)),"")</f>
        <v/>
      </c>
      <c r="J108" s="69" t="str">
        <f>IFERROR(IF(VLOOKUP($A108&amp;$A$4,Global!$C:$AA,COLUMN()+3,0)="","",VLOOKUP($A108&amp;$A$4,Global!$C:$AA,COLUMN()+3,0)),"")</f>
        <v/>
      </c>
      <c r="K108" s="69" t="str">
        <f>IFERROR(IF(VLOOKUP($A108&amp;$A$4,Global!$C:$AA,COLUMN()+3,0)="","",VLOOKUP($A108&amp;$A$4,Global!$C:$AA,COLUMN()+3,0)),"")</f>
        <v/>
      </c>
      <c r="L108" s="69" t="str">
        <f>IFERROR(IF(VLOOKUP($A108&amp;$A$4,Global!$C:$AA,COLUMN()+3,0)="","",VLOOKUP($A108&amp;$A$4,Global!$C:$AA,COLUMN()+3,0)),"")</f>
        <v/>
      </c>
      <c r="M108" s="68" t="str">
        <f>IFERROR(IF(VLOOKUP($A108&amp;$A$4,Global!$C:$AA,COLUMN()+3,0)="","",VLOOKUP($A108&amp;$A$4,Global!$C:$AA,COLUMN()+3,0)),"")</f>
        <v/>
      </c>
      <c r="N108" s="68" t="str">
        <f>IFERROR(IF(VLOOKUP($A108&amp;$A$4,Global!$C:$AA,COLUMN()+3,0)="","",VLOOKUP($A108&amp;$A$4,Global!$C:$AA,COLUMN()+3,0)),"")</f>
        <v/>
      </c>
      <c r="O108" s="68" t="str">
        <f>IFERROR(IF(VLOOKUP($A108&amp;$A$4,Global!$C:$AA,COLUMN()+3,0)="","",VLOOKUP($A108&amp;$A$4,Global!$C:$AA,COLUMN()+3,0)),"")</f>
        <v/>
      </c>
      <c r="P108" s="68" t="str">
        <f>IFERROR(IF(VLOOKUP($A108&amp;$A$4,Global!$C:$AA,COLUMN()+3,0)="","",VLOOKUP($A108&amp;$A$4,Global!$C:$AA,COLUMN()+3,0)),"")</f>
        <v/>
      </c>
      <c r="Q108" s="68" t="str">
        <f>IFERROR(IF(VLOOKUP($A108&amp;$A$4,Global!$C:$AA,COLUMN()+3,0)="","",VLOOKUP($A108&amp;$A$4,Global!$C:$AA,COLUMN()+3,0)),"")</f>
        <v/>
      </c>
      <c r="R108" s="68" t="str">
        <f>IFERROR(IF(VLOOKUP($A108&amp;$A$4,Global!$C:$AA,COLUMN()+3,0)="","",VLOOKUP($A108&amp;$A$4,Global!$C:$AA,COLUMN()+3,0)),"")</f>
        <v/>
      </c>
      <c r="S108" s="71" t="str">
        <f>IFERROR(IF(VLOOKUP($A108&amp;$A$4,Global!$C:$AA,COLUMN()+3,0)="","",VLOOKUP($A108&amp;$A$4,Global!$C:$AA,COLUMN()+3,0)),"")</f>
        <v/>
      </c>
      <c r="T108" s="71" t="str">
        <f>IFERROR(IF(VLOOKUP($A108&amp;$A$4,Global!$C:$AA,COLUMN()+3,0)="","",VLOOKUP($A108&amp;$A$4,Global!$C:$AA,COLUMN()+3,0)),"")</f>
        <v/>
      </c>
      <c r="U108" s="69" t="str">
        <f>IFERROR(IF(VLOOKUP($A108&amp;$A$4,Global!$C:$AA,COLUMN()+3,0)="","",VLOOKUP($A108&amp;$A$4,Global!$C:$AA,COLUMN()+3,0)),"")</f>
        <v/>
      </c>
      <c r="V108" s="69" t="str">
        <f>IFERROR(IF(VLOOKUP($A108&amp;$A$4,Global!$C:$AA,COLUMN()+3,0)="","",VLOOKUP($A108&amp;$A$4,Global!$C:$AA,COLUMN()+3,0)),"")</f>
        <v/>
      </c>
    </row>
    <row r="109" spans="1:22" s="72" customFormat="1" ht="15.75" x14ac:dyDescent="0.2">
      <c r="A109" s="67" t="str">
        <f>IFERROR(IF(A108="","",IF((A108+1)&lt;=VLOOKUP($A$3,List!$E$1:$G$8,3,0),A108+1,"")),"")</f>
        <v/>
      </c>
      <c r="B109" s="69" t="str">
        <f>IFERROR(IF(VLOOKUP($A109&amp;$A$4,Global!$C:$AA,COLUMN()+3,0)="","",VLOOKUP($A109&amp;$A$4,Global!$C:$AA,COLUMN()+3,0)),"")</f>
        <v/>
      </c>
      <c r="C109" s="79" t="str">
        <f>IFERROR(IF(VLOOKUP($A109&amp;$A$4,Global!$C:$AA,COLUMN()+3,0)="","",VLOOKUP($A109&amp;$A$4,Global!$C:$AA,COLUMN()+3,0)),"")</f>
        <v/>
      </c>
      <c r="D109" s="68" t="str">
        <f>IFERROR(IF(VLOOKUP($A109&amp;$A$4,Global!$C:$AA,COLUMN()+3,0)="","",VLOOKUP($A109&amp;$A$4,Global!$C:$AA,COLUMN()+3,0)),"")</f>
        <v/>
      </c>
      <c r="E109" s="69" t="str">
        <f>IFERROR(IF(VLOOKUP($A109&amp;$A$4,Global!$C:$AA,COLUMN()+3,0)="","",VLOOKUP($A109&amp;$A$4,Global!$C:$AA,COLUMN()+3,0)),"")</f>
        <v/>
      </c>
      <c r="F109" s="69" t="str">
        <f>IFERROR(IF(VLOOKUP($A109&amp;$A$4,Global!$C:$AA,COLUMN()+3,0)="","",VLOOKUP($A109&amp;$A$4,Global!$C:$AA,COLUMN()+3,0)),"")</f>
        <v/>
      </c>
      <c r="G109" s="69" t="str">
        <f>IFERROR(IF(VLOOKUP($A109&amp;$A$4,Global!$C:$AA,COLUMN()+3,0)="","",VLOOKUP($A109&amp;$A$4,Global!$C:$AA,COLUMN()+3,0)),"")</f>
        <v/>
      </c>
      <c r="H109" s="70" t="str">
        <f>IFERROR(IF(VLOOKUP($A109&amp;$A$4,Global!$C:$AA,COLUMN()+3,0)="","",VLOOKUP($A109&amp;$A$4,Global!$C:$AA,COLUMN()+3,0)),"")</f>
        <v/>
      </c>
      <c r="I109" s="70" t="str">
        <f>IFERROR(IF(VLOOKUP($A109&amp;$A$4,Global!$C:$AA,COLUMN()+3,0)="","",VLOOKUP($A109&amp;$A$4,Global!$C:$AA,COLUMN()+3,0)),"")</f>
        <v/>
      </c>
      <c r="J109" s="69" t="str">
        <f>IFERROR(IF(VLOOKUP($A109&amp;$A$4,Global!$C:$AA,COLUMN()+3,0)="","",VLOOKUP($A109&amp;$A$4,Global!$C:$AA,COLUMN()+3,0)),"")</f>
        <v/>
      </c>
      <c r="K109" s="69" t="str">
        <f>IFERROR(IF(VLOOKUP($A109&amp;$A$4,Global!$C:$AA,COLUMN()+3,0)="","",VLOOKUP($A109&amp;$A$4,Global!$C:$AA,COLUMN()+3,0)),"")</f>
        <v/>
      </c>
      <c r="L109" s="69" t="str">
        <f>IFERROR(IF(VLOOKUP($A109&amp;$A$4,Global!$C:$AA,COLUMN()+3,0)="","",VLOOKUP($A109&amp;$A$4,Global!$C:$AA,COLUMN()+3,0)),"")</f>
        <v/>
      </c>
      <c r="M109" s="68" t="str">
        <f>IFERROR(IF(VLOOKUP($A109&amp;$A$4,Global!$C:$AA,COLUMN()+3,0)="","",VLOOKUP($A109&amp;$A$4,Global!$C:$AA,COLUMN()+3,0)),"")</f>
        <v/>
      </c>
      <c r="N109" s="68" t="str">
        <f>IFERROR(IF(VLOOKUP($A109&amp;$A$4,Global!$C:$AA,COLUMN()+3,0)="","",VLOOKUP($A109&amp;$A$4,Global!$C:$AA,COLUMN()+3,0)),"")</f>
        <v/>
      </c>
      <c r="O109" s="68" t="str">
        <f>IFERROR(IF(VLOOKUP($A109&amp;$A$4,Global!$C:$AA,COLUMN()+3,0)="","",VLOOKUP($A109&amp;$A$4,Global!$C:$AA,COLUMN()+3,0)),"")</f>
        <v/>
      </c>
      <c r="P109" s="68" t="str">
        <f>IFERROR(IF(VLOOKUP($A109&amp;$A$4,Global!$C:$AA,COLUMN()+3,0)="","",VLOOKUP($A109&amp;$A$4,Global!$C:$AA,COLUMN()+3,0)),"")</f>
        <v/>
      </c>
      <c r="Q109" s="68" t="str">
        <f>IFERROR(IF(VLOOKUP($A109&amp;$A$4,Global!$C:$AA,COLUMN()+3,0)="","",VLOOKUP($A109&amp;$A$4,Global!$C:$AA,COLUMN()+3,0)),"")</f>
        <v/>
      </c>
      <c r="R109" s="68" t="str">
        <f>IFERROR(IF(VLOOKUP($A109&amp;$A$4,Global!$C:$AA,COLUMN()+3,0)="","",VLOOKUP($A109&amp;$A$4,Global!$C:$AA,COLUMN()+3,0)),"")</f>
        <v/>
      </c>
      <c r="S109" s="71" t="str">
        <f>IFERROR(IF(VLOOKUP($A109&amp;$A$4,Global!$C:$AA,COLUMN()+3,0)="","",VLOOKUP($A109&amp;$A$4,Global!$C:$AA,COLUMN()+3,0)),"")</f>
        <v/>
      </c>
      <c r="T109" s="71" t="str">
        <f>IFERROR(IF(VLOOKUP($A109&amp;$A$4,Global!$C:$AA,COLUMN()+3,0)="","",VLOOKUP($A109&amp;$A$4,Global!$C:$AA,COLUMN()+3,0)),"")</f>
        <v/>
      </c>
      <c r="U109" s="69" t="str">
        <f>IFERROR(IF(VLOOKUP($A109&amp;$A$4,Global!$C:$AA,COLUMN()+3,0)="","",VLOOKUP($A109&amp;$A$4,Global!$C:$AA,COLUMN()+3,0)),"")</f>
        <v/>
      </c>
      <c r="V109" s="69" t="str">
        <f>IFERROR(IF(VLOOKUP($A109&amp;$A$4,Global!$C:$AA,COLUMN()+3,0)="","",VLOOKUP($A109&amp;$A$4,Global!$C:$AA,COLUMN()+3,0)),"")</f>
        <v/>
      </c>
    </row>
    <row r="110" spans="1:22" s="72" customFormat="1" ht="15.75" x14ac:dyDescent="0.2">
      <c r="A110" s="67" t="str">
        <f>IFERROR(IF(A109="","",IF((A109+1)&lt;=VLOOKUP($A$3,List!$E$1:$G$8,3,0),A109+1,"")),"")</f>
        <v/>
      </c>
      <c r="B110" s="69" t="str">
        <f>IFERROR(IF(VLOOKUP($A110&amp;$A$4,Global!$C:$AA,COLUMN()+3,0)="","",VLOOKUP($A110&amp;$A$4,Global!$C:$AA,COLUMN()+3,0)),"")</f>
        <v/>
      </c>
      <c r="C110" s="79" t="str">
        <f>IFERROR(IF(VLOOKUP($A110&amp;$A$4,Global!$C:$AA,COLUMN()+3,0)="","",VLOOKUP($A110&amp;$A$4,Global!$C:$AA,COLUMN()+3,0)),"")</f>
        <v/>
      </c>
      <c r="D110" s="68" t="str">
        <f>IFERROR(IF(VLOOKUP($A110&amp;$A$4,Global!$C:$AA,COLUMN()+3,0)="","",VLOOKUP($A110&amp;$A$4,Global!$C:$AA,COLUMN()+3,0)),"")</f>
        <v/>
      </c>
      <c r="E110" s="69" t="str">
        <f>IFERROR(IF(VLOOKUP($A110&amp;$A$4,Global!$C:$AA,COLUMN()+3,0)="","",VLOOKUP($A110&amp;$A$4,Global!$C:$AA,COLUMN()+3,0)),"")</f>
        <v/>
      </c>
      <c r="F110" s="69" t="str">
        <f>IFERROR(IF(VLOOKUP($A110&amp;$A$4,Global!$C:$AA,COLUMN()+3,0)="","",VLOOKUP($A110&amp;$A$4,Global!$C:$AA,COLUMN()+3,0)),"")</f>
        <v/>
      </c>
      <c r="G110" s="69" t="str">
        <f>IFERROR(IF(VLOOKUP($A110&amp;$A$4,Global!$C:$AA,COLUMN()+3,0)="","",VLOOKUP($A110&amp;$A$4,Global!$C:$AA,COLUMN()+3,0)),"")</f>
        <v/>
      </c>
      <c r="H110" s="70" t="str">
        <f>IFERROR(IF(VLOOKUP($A110&amp;$A$4,Global!$C:$AA,COLUMN()+3,0)="","",VLOOKUP($A110&amp;$A$4,Global!$C:$AA,COLUMN()+3,0)),"")</f>
        <v/>
      </c>
      <c r="I110" s="70" t="str">
        <f>IFERROR(IF(VLOOKUP($A110&amp;$A$4,Global!$C:$AA,COLUMN()+3,0)="","",VLOOKUP($A110&amp;$A$4,Global!$C:$AA,COLUMN()+3,0)),"")</f>
        <v/>
      </c>
      <c r="J110" s="69" t="str">
        <f>IFERROR(IF(VLOOKUP($A110&amp;$A$4,Global!$C:$AA,COLUMN()+3,0)="","",VLOOKUP($A110&amp;$A$4,Global!$C:$AA,COLUMN()+3,0)),"")</f>
        <v/>
      </c>
      <c r="K110" s="69" t="str">
        <f>IFERROR(IF(VLOOKUP($A110&amp;$A$4,Global!$C:$AA,COLUMN()+3,0)="","",VLOOKUP($A110&amp;$A$4,Global!$C:$AA,COLUMN()+3,0)),"")</f>
        <v/>
      </c>
      <c r="L110" s="69" t="str">
        <f>IFERROR(IF(VLOOKUP($A110&amp;$A$4,Global!$C:$AA,COLUMN()+3,0)="","",VLOOKUP($A110&amp;$A$4,Global!$C:$AA,COLUMN()+3,0)),"")</f>
        <v/>
      </c>
      <c r="M110" s="68" t="str">
        <f>IFERROR(IF(VLOOKUP($A110&amp;$A$4,Global!$C:$AA,COLUMN()+3,0)="","",VLOOKUP($A110&amp;$A$4,Global!$C:$AA,COLUMN()+3,0)),"")</f>
        <v/>
      </c>
      <c r="N110" s="68" t="str">
        <f>IFERROR(IF(VLOOKUP($A110&amp;$A$4,Global!$C:$AA,COLUMN()+3,0)="","",VLOOKUP($A110&amp;$A$4,Global!$C:$AA,COLUMN()+3,0)),"")</f>
        <v/>
      </c>
      <c r="O110" s="68" t="str">
        <f>IFERROR(IF(VLOOKUP($A110&amp;$A$4,Global!$C:$AA,COLUMN()+3,0)="","",VLOOKUP($A110&amp;$A$4,Global!$C:$AA,COLUMN()+3,0)),"")</f>
        <v/>
      </c>
      <c r="P110" s="68" t="str">
        <f>IFERROR(IF(VLOOKUP($A110&amp;$A$4,Global!$C:$AA,COLUMN()+3,0)="","",VLOOKUP($A110&amp;$A$4,Global!$C:$AA,COLUMN()+3,0)),"")</f>
        <v/>
      </c>
      <c r="Q110" s="68" t="str">
        <f>IFERROR(IF(VLOOKUP($A110&amp;$A$4,Global!$C:$AA,COLUMN()+3,0)="","",VLOOKUP($A110&amp;$A$4,Global!$C:$AA,COLUMN()+3,0)),"")</f>
        <v/>
      </c>
      <c r="R110" s="68" t="str">
        <f>IFERROR(IF(VLOOKUP($A110&amp;$A$4,Global!$C:$AA,COLUMN()+3,0)="","",VLOOKUP($A110&amp;$A$4,Global!$C:$AA,COLUMN()+3,0)),"")</f>
        <v/>
      </c>
      <c r="S110" s="71" t="str">
        <f>IFERROR(IF(VLOOKUP($A110&amp;$A$4,Global!$C:$AA,COLUMN()+3,0)="","",VLOOKUP($A110&amp;$A$4,Global!$C:$AA,COLUMN()+3,0)),"")</f>
        <v/>
      </c>
      <c r="T110" s="71" t="str">
        <f>IFERROR(IF(VLOOKUP($A110&amp;$A$4,Global!$C:$AA,COLUMN()+3,0)="","",VLOOKUP($A110&amp;$A$4,Global!$C:$AA,COLUMN()+3,0)),"")</f>
        <v/>
      </c>
      <c r="U110" s="69" t="str">
        <f>IFERROR(IF(VLOOKUP($A110&amp;$A$4,Global!$C:$AA,COLUMN()+3,0)="","",VLOOKUP($A110&amp;$A$4,Global!$C:$AA,COLUMN()+3,0)),"")</f>
        <v/>
      </c>
      <c r="V110" s="69" t="str">
        <f>IFERROR(IF(VLOOKUP($A110&amp;$A$4,Global!$C:$AA,COLUMN()+3,0)="","",VLOOKUP($A110&amp;$A$4,Global!$C:$AA,COLUMN()+3,0)),"")</f>
        <v/>
      </c>
    </row>
    <row r="111" spans="1:22" s="72" customFormat="1" ht="15.75" x14ac:dyDescent="0.2">
      <c r="A111" s="67" t="str">
        <f>IFERROR(IF(A110="","",IF((A110+1)&lt;=VLOOKUP($A$3,List!$E$1:$G$8,3,0),A110+1,"")),"")</f>
        <v/>
      </c>
      <c r="B111" s="69" t="str">
        <f>IFERROR(IF(VLOOKUP($A111&amp;$A$4,Global!$C:$AA,COLUMN()+3,0)="","",VLOOKUP($A111&amp;$A$4,Global!$C:$AA,COLUMN()+3,0)),"")</f>
        <v/>
      </c>
      <c r="C111" s="79" t="str">
        <f>IFERROR(IF(VLOOKUP($A111&amp;$A$4,Global!$C:$AA,COLUMN()+3,0)="","",VLOOKUP($A111&amp;$A$4,Global!$C:$AA,COLUMN()+3,0)),"")</f>
        <v/>
      </c>
      <c r="D111" s="68" t="str">
        <f>IFERROR(IF(VLOOKUP($A111&amp;$A$4,Global!$C:$AA,COLUMN()+3,0)="","",VLOOKUP($A111&amp;$A$4,Global!$C:$AA,COLUMN()+3,0)),"")</f>
        <v/>
      </c>
      <c r="E111" s="69" t="str">
        <f>IFERROR(IF(VLOOKUP($A111&amp;$A$4,Global!$C:$AA,COLUMN()+3,0)="","",VLOOKUP($A111&amp;$A$4,Global!$C:$AA,COLUMN()+3,0)),"")</f>
        <v/>
      </c>
      <c r="F111" s="69" t="str">
        <f>IFERROR(IF(VLOOKUP($A111&amp;$A$4,Global!$C:$AA,COLUMN()+3,0)="","",VLOOKUP($A111&amp;$A$4,Global!$C:$AA,COLUMN()+3,0)),"")</f>
        <v/>
      </c>
      <c r="G111" s="69" t="str">
        <f>IFERROR(IF(VLOOKUP($A111&amp;$A$4,Global!$C:$AA,COLUMN()+3,0)="","",VLOOKUP($A111&amp;$A$4,Global!$C:$AA,COLUMN()+3,0)),"")</f>
        <v/>
      </c>
      <c r="H111" s="70" t="str">
        <f>IFERROR(IF(VLOOKUP($A111&amp;$A$4,Global!$C:$AA,COLUMN()+3,0)="","",VLOOKUP($A111&amp;$A$4,Global!$C:$AA,COLUMN()+3,0)),"")</f>
        <v/>
      </c>
      <c r="I111" s="70" t="str">
        <f>IFERROR(IF(VLOOKUP($A111&amp;$A$4,Global!$C:$AA,COLUMN()+3,0)="","",VLOOKUP($A111&amp;$A$4,Global!$C:$AA,COLUMN()+3,0)),"")</f>
        <v/>
      </c>
      <c r="J111" s="69" t="str">
        <f>IFERROR(IF(VLOOKUP($A111&amp;$A$4,Global!$C:$AA,COLUMN()+3,0)="","",VLOOKUP($A111&amp;$A$4,Global!$C:$AA,COLUMN()+3,0)),"")</f>
        <v/>
      </c>
      <c r="K111" s="69" t="str">
        <f>IFERROR(IF(VLOOKUP($A111&amp;$A$4,Global!$C:$AA,COLUMN()+3,0)="","",VLOOKUP($A111&amp;$A$4,Global!$C:$AA,COLUMN()+3,0)),"")</f>
        <v/>
      </c>
      <c r="L111" s="69" t="str">
        <f>IFERROR(IF(VLOOKUP($A111&amp;$A$4,Global!$C:$AA,COLUMN()+3,0)="","",VLOOKUP($A111&amp;$A$4,Global!$C:$AA,COLUMN()+3,0)),"")</f>
        <v/>
      </c>
      <c r="M111" s="68" t="str">
        <f>IFERROR(IF(VLOOKUP($A111&amp;$A$4,Global!$C:$AA,COLUMN()+3,0)="","",VLOOKUP($A111&amp;$A$4,Global!$C:$AA,COLUMN()+3,0)),"")</f>
        <v/>
      </c>
      <c r="N111" s="68" t="str">
        <f>IFERROR(IF(VLOOKUP($A111&amp;$A$4,Global!$C:$AA,COLUMN()+3,0)="","",VLOOKUP($A111&amp;$A$4,Global!$C:$AA,COLUMN()+3,0)),"")</f>
        <v/>
      </c>
      <c r="O111" s="68" t="str">
        <f>IFERROR(IF(VLOOKUP($A111&amp;$A$4,Global!$C:$AA,COLUMN()+3,0)="","",VLOOKUP($A111&amp;$A$4,Global!$C:$AA,COLUMN()+3,0)),"")</f>
        <v/>
      </c>
      <c r="P111" s="68" t="str">
        <f>IFERROR(IF(VLOOKUP($A111&amp;$A$4,Global!$C:$AA,COLUMN()+3,0)="","",VLOOKUP($A111&amp;$A$4,Global!$C:$AA,COLUMN()+3,0)),"")</f>
        <v/>
      </c>
      <c r="Q111" s="68" t="str">
        <f>IFERROR(IF(VLOOKUP($A111&amp;$A$4,Global!$C:$AA,COLUMN()+3,0)="","",VLOOKUP($A111&amp;$A$4,Global!$C:$AA,COLUMN()+3,0)),"")</f>
        <v/>
      </c>
      <c r="R111" s="68" t="str">
        <f>IFERROR(IF(VLOOKUP($A111&amp;$A$4,Global!$C:$AA,COLUMN()+3,0)="","",VLOOKUP($A111&amp;$A$4,Global!$C:$AA,COLUMN()+3,0)),"")</f>
        <v/>
      </c>
      <c r="S111" s="71" t="str">
        <f>IFERROR(IF(VLOOKUP($A111&amp;$A$4,Global!$C:$AA,COLUMN()+3,0)="","",VLOOKUP($A111&amp;$A$4,Global!$C:$AA,COLUMN()+3,0)),"")</f>
        <v/>
      </c>
      <c r="T111" s="71" t="str">
        <f>IFERROR(IF(VLOOKUP($A111&amp;$A$4,Global!$C:$AA,COLUMN()+3,0)="","",VLOOKUP($A111&amp;$A$4,Global!$C:$AA,COLUMN()+3,0)),"")</f>
        <v/>
      </c>
      <c r="U111" s="69" t="str">
        <f>IFERROR(IF(VLOOKUP($A111&amp;$A$4,Global!$C:$AA,COLUMN()+3,0)="","",VLOOKUP($A111&amp;$A$4,Global!$C:$AA,COLUMN()+3,0)),"")</f>
        <v/>
      </c>
      <c r="V111" s="69" t="str">
        <f>IFERROR(IF(VLOOKUP($A111&amp;$A$4,Global!$C:$AA,COLUMN()+3,0)="","",VLOOKUP($A111&amp;$A$4,Global!$C:$AA,COLUMN()+3,0)),"")</f>
        <v/>
      </c>
    </row>
    <row r="112" spans="1:22" s="72" customFormat="1" ht="15.75" x14ac:dyDescent="0.2">
      <c r="A112" s="67" t="str">
        <f>IFERROR(IF(A111="","",IF((A111+1)&lt;=VLOOKUP($A$3,List!$E$1:$G$8,3,0),A111+1,"")),"")</f>
        <v/>
      </c>
      <c r="B112" s="69" t="str">
        <f>IFERROR(IF(VLOOKUP($A112&amp;$A$4,Global!$C:$AA,COLUMN()+3,0)="","",VLOOKUP($A112&amp;$A$4,Global!$C:$AA,COLUMN()+3,0)),"")</f>
        <v/>
      </c>
      <c r="C112" s="79" t="str">
        <f>IFERROR(IF(VLOOKUP($A112&amp;$A$4,Global!$C:$AA,COLUMN()+3,0)="","",VLOOKUP($A112&amp;$A$4,Global!$C:$AA,COLUMN()+3,0)),"")</f>
        <v/>
      </c>
      <c r="D112" s="68" t="str">
        <f>IFERROR(IF(VLOOKUP($A112&amp;$A$4,Global!$C:$AA,COLUMN()+3,0)="","",VLOOKUP($A112&amp;$A$4,Global!$C:$AA,COLUMN()+3,0)),"")</f>
        <v/>
      </c>
      <c r="E112" s="69" t="str">
        <f>IFERROR(IF(VLOOKUP($A112&amp;$A$4,Global!$C:$AA,COLUMN()+3,0)="","",VLOOKUP($A112&amp;$A$4,Global!$C:$AA,COLUMN()+3,0)),"")</f>
        <v/>
      </c>
      <c r="F112" s="69" t="str">
        <f>IFERROR(IF(VLOOKUP($A112&amp;$A$4,Global!$C:$AA,COLUMN()+3,0)="","",VLOOKUP($A112&amp;$A$4,Global!$C:$AA,COLUMN()+3,0)),"")</f>
        <v/>
      </c>
      <c r="G112" s="69" t="str">
        <f>IFERROR(IF(VLOOKUP($A112&amp;$A$4,Global!$C:$AA,COLUMN()+3,0)="","",VLOOKUP($A112&amp;$A$4,Global!$C:$AA,COLUMN()+3,0)),"")</f>
        <v/>
      </c>
      <c r="H112" s="70" t="str">
        <f>IFERROR(IF(VLOOKUP($A112&amp;$A$4,Global!$C:$AA,COLUMN()+3,0)="","",VLOOKUP($A112&amp;$A$4,Global!$C:$AA,COLUMN()+3,0)),"")</f>
        <v/>
      </c>
      <c r="I112" s="70" t="str">
        <f>IFERROR(IF(VLOOKUP($A112&amp;$A$4,Global!$C:$AA,COLUMN()+3,0)="","",VLOOKUP($A112&amp;$A$4,Global!$C:$AA,COLUMN()+3,0)),"")</f>
        <v/>
      </c>
      <c r="J112" s="69" t="str">
        <f>IFERROR(IF(VLOOKUP($A112&amp;$A$4,Global!$C:$AA,COLUMN()+3,0)="","",VLOOKUP($A112&amp;$A$4,Global!$C:$AA,COLUMN()+3,0)),"")</f>
        <v/>
      </c>
      <c r="K112" s="69" t="str">
        <f>IFERROR(IF(VLOOKUP($A112&amp;$A$4,Global!$C:$AA,COLUMN()+3,0)="","",VLOOKUP($A112&amp;$A$4,Global!$C:$AA,COLUMN()+3,0)),"")</f>
        <v/>
      </c>
      <c r="L112" s="69" t="str">
        <f>IFERROR(IF(VLOOKUP($A112&amp;$A$4,Global!$C:$AA,COLUMN()+3,0)="","",VLOOKUP($A112&amp;$A$4,Global!$C:$AA,COLUMN()+3,0)),"")</f>
        <v/>
      </c>
      <c r="M112" s="68" t="str">
        <f>IFERROR(IF(VLOOKUP($A112&amp;$A$4,Global!$C:$AA,COLUMN()+3,0)="","",VLOOKUP($A112&amp;$A$4,Global!$C:$AA,COLUMN()+3,0)),"")</f>
        <v/>
      </c>
      <c r="N112" s="68" t="str">
        <f>IFERROR(IF(VLOOKUP($A112&amp;$A$4,Global!$C:$AA,COLUMN()+3,0)="","",VLOOKUP($A112&amp;$A$4,Global!$C:$AA,COLUMN()+3,0)),"")</f>
        <v/>
      </c>
      <c r="O112" s="68" t="str">
        <f>IFERROR(IF(VLOOKUP($A112&amp;$A$4,Global!$C:$AA,COLUMN()+3,0)="","",VLOOKUP($A112&amp;$A$4,Global!$C:$AA,COLUMN()+3,0)),"")</f>
        <v/>
      </c>
      <c r="P112" s="68" t="str">
        <f>IFERROR(IF(VLOOKUP($A112&amp;$A$4,Global!$C:$AA,COLUMN()+3,0)="","",VLOOKUP($A112&amp;$A$4,Global!$C:$AA,COLUMN()+3,0)),"")</f>
        <v/>
      </c>
      <c r="Q112" s="68" t="str">
        <f>IFERROR(IF(VLOOKUP($A112&amp;$A$4,Global!$C:$AA,COLUMN()+3,0)="","",VLOOKUP($A112&amp;$A$4,Global!$C:$AA,COLUMN()+3,0)),"")</f>
        <v/>
      </c>
      <c r="R112" s="68" t="str">
        <f>IFERROR(IF(VLOOKUP($A112&amp;$A$4,Global!$C:$AA,COLUMN()+3,0)="","",VLOOKUP($A112&amp;$A$4,Global!$C:$AA,COLUMN()+3,0)),"")</f>
        <v/>
      </c>
      <c r="S112" s="71" t="str">
        <f>IFERROR(IF(VLOOKUP($A112&amp;$A$4,Global!$C:$AA,COLUMN()+3,0)="","",VLOOKUP($A112&amp;$A$4,Global!$C:$AA,COLUMN()+3,0)),"")</f>
        <v/>
      </c>
      <c r="T112" s="71" t="str">
        <f>IFERROR(IF(VLOOKUP($A112&amp;$A$4,Global!$C:$AA,COLUMN()+3,0)="","",VLOOKUP($A112&amp;$A$4,Global!$C:$AA,COLUMN()+3,0)),"")</f>
        <v/>
      </c>
      <c r="U112" s="69" t="str">
        <f>IFERROR(IF(VLOOKUP($A112&amp;$A$4,Global!$C:$AA,COLUMN()+3,0)="","",VLOOKUP($A112&amp;$A$4,Global!$C:$AA,COLUMN()+3,0)),"")</f>
        <v/>
      </c>
      <c r="V112" s="69" t="str">
        <f>IFERROR(IF(VLOOKUP($A112&amp;$A$4,Global!$C:$AA,COLUMN()+3,0)="","",VLOOKUP($A112&amp;$A$4,Global!$C:$AA,COLUMN()+3,0)),"")</f>
        <v/>
      </c>
    </row>
    <row r="113" spans="1:22" s="72" customFormat="1" ht="15.75" x14ac:dyDescent="0.2">
      <c r="A113" s="67" t="str">
        <f>IFERROR(IF(A112="","",IF((A112+1)&lt;=VLOOKUP($A$3,List!$E$1:$G$8,3,0),A112+1,"")),"")</f>
        <v/>
      </c>
      <c r="B113" s="69" t="str">
        <f>IFERROR(IF(VLOOKUP($A113&amp;$A$4,Global!$C:$AA,COLUMN()+3,0)="","",VLOOKUP($A113&amp;$A$4,Global!$C:$AA,COLUMN()+3,0)),"")</f>
        <v/>
      </c>
      <c r="C113" s="79" t="str">
        <f>IFERROR(IF(VLOOKUP($A113&amp;$A$4,Global!$C:$AA,COLUMN()+3,0)="","",VLOOKUP($A113&amp;$A$4,Global!$C:$AA,COLUMN()+3,0)),"")</f>
        <v/>
      </c>
      <c r="D113" s="68" t="str">
        <f>IFERROR(IF(VLOOKUP($A113&amp;$A$4,Global!$C:$AA,COLUMN()+3,0)="","",VLOOKUP($A113&amp;$A$4,Global!$C:$AA,COLUMN()+3,0)),"")</f>
        <v/>
      </c>
      <c r="E113" s="69" t="str">
        <f>IFERROR(IF(VLOOKUP($A113&amp;$A$4,Global!$C:$AA,COLUMN()+3,0)="","",VLOOKUP($A113&amp;$A$4,Global!$C:$AA,COLUMN()+3,0)),"")</f>
        <v/>
      </c>
      <c r="F113" s="69" t="str">
        <f>IFERROR(IF(VLOOKUP($A113&amp;$A$4,Global!$C:$AA,COLUMN()+3,0)="","",VLOOKUP($A113&amp;$A$4,Global!$C:$AA,COLUMN()+3,0)),"")</f>
        <v/>
      </c>
      <c r="G113" s="69" t="str">
        <f>IFERROR(IF(VLOOKUP($A113&amp;$A$4,Global!$C:$AA,COLUMN()+3,0)="","",VLOOKUP($A113&amp;$A$4,Global!$C:$AA,COLUMN()+3,0)),"")</f>
        <v/>
      </c>
      <c r="H113" s="70" t="str">
        <f>IFERROR(IF(VLOOKUP($A113&amp;$A$4,Global!$C:$AA,COLUMN()+3,0)="","",VLOOKUP($A113&amp;$A$4,Global!$C:$AA,COLUMN()+3,0)),"")</f>
        <v/>
      </c>
      <c r="I113" s="70" t="str">
        <f>IFERROR(IF(VLOOKUP($A113&amp;$A$4,Global!$C:$AA,COLUMN()+3,0)="","",VLOOKUP($A113&amp;$A$4,Global!$C:$AA,COLUMN()+3,0)),"")</f>
        <v/>
      </c>
      <c r="J113" s="69" t="str">
        <f>IFERROR(IF(VLOOKUP($A113&amp;$A$4,Global!$C:$AA,COLUMN()+3,0)="","",VLOOKUP($A113&amp;$A$4,Global!$C:$AA,COLUMN()+3,0)),"")</f>
        <v/>
      </c>
      <c r="K113" s="69" t="str">
        <f>IFERROR(IF(VLOOKUP($A113&amp;$A$4,Global!$C:$AA,COLUMN()+3,0)="","",VLOOKUP($A113&amp;$A$4,Global!$C:$AA,COLUMN()+3,0)),"")</f>
        <v/>
      </c>
      <c r="L113" s="69" t="str">
        <f>IFERROR(IF(VLOOKUP($A113&amp;$A$4,Global!$C:$AA,COLUMN()+3,0)="","",VLOOKUP($A113&amp;$A$4,Global!$C:$AA,COLUMN()+3,0)),"")</f>
        <v/>
      </c>
      <c r="M113" s="68" t="str">
        <f>IFERROR(IF(VLOOKUP($A113&amp;$A$4,Global!$C:$AA,COLUMN()+3,0)="","",VLOOKUP($A113&amp;$A$4,Global!$C:$AA,COLUMN()+3,0)),"")</f>
        <v/>
      </c>
      <c r="N113" s="68" t="str">
        <f>IFERROR(IF(VLOOKUP($A113&amp;$A$4,Global!$C:$AA,COLUMN()+3,0)="","",VLOOKUP($A113&amp;$A$4,Global!$C:$AA,COLUMN()+3,0)),"")</f>
        <v/>
      </c>
      <c r="O113" s="68" t="str">
        <f>IFERROR(IF(VLOOKUP($A113&amp;$A$4,Global!$C:$AA,COLUMN()+3,0)="","",VLOOKUP($A113&amp;$A$4,Global!$C:$AA,COLUMN()+3,0)),"")</f>
        <v/>
      </c>
      <c r="P113" s="68" t="str">
        <f>IFERROR(IF(VLOOKUP($A113&amp;$A$4,Global!$C:$AA,COLUMN()+3,0)="","",VLOOKUP($A113&amp;$A$4,Global!$C:$AA,COLUMN()+3,0)),"")</f>
        <v/>
      </c>
      <c r="Q113" s="68" t="str">
        <f>IFERROR(IF(VLOOKUP($A113&amp;$A$4,Global!$C:$AA,COLUMN()+3,0)="","",VLOOKUP($A113&amp;$A$4,Global!$C:$AA,COLUMN()+3,0)),"")</f>
        <v/>
      </c>
      <c r="R113" s="68" t="str">
        <f>IFERROR(IF(VLOOKUP($A113&amp;$A$4,Global!$C:$AA,COLUMN()+3,0)="","",VLOOKUP($A113&amp;$A$4,Global!$C:$AA,COLUMN()+3,0)),"")</f>
        <v/>
      </c>
      <c r="S113" s="71" t="str">
        <f>IFERROR(IF(VLOOKUP($A113&amp;$A$4,Global!$C:$AA,COLUMN()+3,0)="","",VLOOKUP($A113&amp;$A$4,Global!$C:$AA,COLUMN()+3,0)),"")</f>
        <v/>
      </c>
      <c r="T113" s="71" t="str">
        <f>IFERROR(IF(VLOOKUP($A113&amp;$A$4,Global!$C:$AA,COLUMN()+3,0)="","",VLOOKUP($A113&amp;$A$4,Global!$C:$AA,COLUMN()+3,0)),"")</f>
        <v/>
      </c>
      <c r="U113" s="69" t="str">
        <f>IFERROR(IF(VLOOKUP($A113&amp;$A$4,Global!$C:$AA,COLUMN()+3,0)="","",VLOOKUP($A113&amp;$A$4,Global!$C:$AA,COLUMN()+3,0)),"")</f>
        <v/>
      </c>
      <c r="V113" s="69" t="str">
        <f>IFERROR(IF(VLOOKUP($A113&amp;$A$4,Global!$C:$AA,COLUMN()+3,0)="","",VLOOKUP($A113&amp;$A$4,Global!$C:$AA,COLUMN()+3,0)),"")</f>
        <v/>
      </c>
    </row>
    <row r="114" spans="1:22" s="72" customFormat="1" ht="15.75" x14ac:dyDescent="0.2">
      <c r="A114" s="67" t="str">
        <f>IFERROR(IF(A113="","",IF((A113+1)&lt;=VLOOKUP($A$3,List!$E$1:$G$8,3,0),A113+1,"")),"")</f>
        <v/>
      </c>
      <c r="B114" s="69" t="str">
        <f>IFERROR(IF(VLOOKUP($A114&amp;$A$4,Global!$C:$AA,COLUMN()+3,0)="","",VLOOKUP($A114&amp;$A$4,Global!$C:$AA,COLUMN()+3,0)),"")</f>
        <v/>
      </c>
      <c r="C114" s="79" t="str">
        <f>IFERROR(IF(VLOOKUP($A114&amp;$A$4,Global!$C:$AA,COLUMN()+3,0)="","",VLOOKUP($A114&amp;$A$4,Global!$C:$AA,COLUMN()+3,0)),"")</f>
        <v/>
      </c>
      <c r="D114" s="68" t="str">
        <f>IFERROR(IF(VLOOKUP($A114&amp;$A$4,Global!$C:$AA,COLUMN()+3,0)="","",VLOOKUP($A114&amp;$A$4,Global!$C:$AA,COLUMN()+3,0)),"")</f>
        <v/>
      </c>
      <c r="E114" s="69" t="str">
        <f>IFERROR(IF(VLOOKUP($A114&amp;$A$4,Global!$C:$AA,COLUMN()+3,0)="","",VLOOKUP($A114&amp;$A$4,Global!$C:$AA,COLUMN()+3,0)),"")</f>
        <v/>
      </c>
      <c r="F114" s="69" t="str">
        <f>IFERROR(IF(VLOOKUP($A114&amp;$A$4,Global!$C:$AA,COLUMN()+3,0)="","",VLOOKUP($A114&amp;$A$4,Global!$C:$AA,COLUMN()+3,0)),"")</f>
        <v/>
      </c>
      <c r="G114" s="69" t="str">
        <f>IFERROR(IF(VLOOKUP($A114&amp;$A$4,Global!$C:$AA,COLUMN()+3,0)="","",VLOOKUP($A114&amp;$A$4,Global!$C:$AA,COLUMN()+3,0)),"")</f>
        <v/>
      </c>
      <c r="H114" s="70" t="str">
        <f>IFERROR(IF(VLOOKUP($A114&amp;$A$4,Global!$C:$AA,COLUMN()+3,0)="","",VLOOKUP($A114&amp;$A$4,Global!$C:$AA,COLUMN()+3,0)),"")</f>
        <v/>
      </c>
      <c r="I114" s="70" t="str">
        <f>IFERROR(IF(VLOOKUP($A114&amp;$A$4,Global!$C:$AA,COLUMN()+3,0)="","",VLOOKUP($A114&amp;$A$4,Global!$C:$AA,COLUMN()+3,0)),"")</f>
        <v/>
      </c>
      <c r="J114" s="69" t="str">
        <f>IFERROR(IF(VLOOKUP($A114&amp;$A$4,Global!$C:$AA,COLUMN()+3,0)="","",VLOOKUP($A114&amp;$A$4,Global!$C:$AA,COLUMN()+3,0)),"")</f>
        <v/>
      </c>
      <c r="K114" s="69" t="str">
        <f>IFERROR(IF(VLOOKUP($A114&amp;$A$4,Global!$C:$AA,COLUMN()+3,0)="","",VLOOKUP($A114&amp;$A$4,Global!$C:$AA,COLUMN()+3,0)),"")</f>
        <v/>
      </c>
      <c r="L114" s="69" t="str">
        <f>IFERROR(IF(VLOOKUP($A114&amp;$A$4,Global!$C:$AA,COLUMN()+3,0)="","",VLOOKUP($A114&amp;$A$4,Global!$C:$AA,COLUMN()+3,0)),"")</f>
        <v/>
      </c>
      <c r="M114" s="68" t="str">
        <f>IFERROR(IF(VLOOKUP($A114&amp;$A$4,Global!$C:$AA,COLUMN()+3,0)="","",VLOOKUP($A114&amp;$A$4,Global!$C:$AA,COLUMN()+3,0)),"")</f>
        <v/>
      </c>
      <c r="N114" s="68" t="str">
        <f>IFERROR(IF(VLOOKUP($A114&amp;$A$4,Global!$C:$AA,COLUMN()+3,0)="","",VLOOKUP($A114&amp;$A$4,Global!$C:$AA,COLUMN()+3,0)),"")</f>
        <v/>
      </c>
      <c r="O114" s="68" t="str">
        <f>IFERROR(IF(VLOOKUP($A114&amp;$A$4,Global!$C:$AA,COLUMN()+3,0)="","",VLOOKUP($A114&amp;$A$4,Global!$C:$AA,COLUMN()+3,0)),"")</f>
        <v/>
      </c>
      <c r="P114" s="68" t="str">
        <f>IFERROR(IF(VLOOKUP($A114&amp;$A$4,Global!$C:$AA,COLUMN()+3,0)="","",VLOOKUP($A114&amp;$A$4,Global!$C:$AA,COLUMN()+3,0)),"")</f>
        <v/>
      </c>
      <c r="Q114" s="68" t="str">
        <f>IFERROR(IF(VLOOKUP($A114&amp;$A$4,Global!$C:$AA,COLUMN()+3,0)="","",VLOOKUP($A114&amp;$A$4,Global!$C:$AA,COLUMN()+3,0)),"")</f>
        <v/>
      </c>
      <c r="R114" s="68" t="str">
        <f>IFERROR(IF(VLOOKUP($A114&amp;$A$4,Global!$C:$AA,COLUMN()+3,0)="","",VLOOKUP($A114&amp;$A$4,Global!$C:$AA,COLUMN()+3,0)),"")</f>
        <v/>
      </c>
      <c r="S114" s="71" t="str">
        <f>IFERROR(IF(VLOOKUP($A114&amp;$A$4,Global!$C:$AA,COLUMN()+3,0)="","",VLOOKUP($A114&amp;$A$4,Global!$C:$AA,COLUMN()+3,0)),"")</f>
        <v/>
      </c>
      <c r="T114" s="71" t="str">
        <f>IFERROR(IF(VLOOKUP($A114&amp;$A$4,Global!$C:$AA,COLUMN()+3,0)="","",VLOOKUP($A114&amp;$A$4,Global!$C:$AA,COLUMN()+3,0)),"")</f>
        <v/>
      </c>
      <c r="U114" s="69" t="str">
        <f>IFERROR(IF(VLOOKUP($A114&amp;$A$4,Global!$C:$AA,COLUMN()+3,0)="","",VLOOKUP($A114&amp;$A$4,Global!$C:$AA,COLUMN()+3,0)),"")</f>
        <v/>
      </c>
      <c r="V114" s="69" t="str">
        <f>IFERROR(IF(VLOOKUP($A114&amp;$A$4,Global!$C:$AA,COLUMN()+3,0)="","",VLOOKUP($A114&amp;$A$4,Global!$C:$AA,COLUMN()+3,0)),"")</f>
        <v/>
      </c>
    </row>
    <row r="115" spans="1:22" s="72" customFormat="1" ht="15.75" x14ac:dyDescent="0.2">
      <c r="A115" s="67" t="str">
        <f>IFERROR(IF(A114="","",IF((A114+1)&lt;=VLOOKUP($A$3,List!$E$1:$G$8,3,0),A114+1,"")),"")</f>
        <v/>
      </c>
      <c r="B115" s="69" t="str">
        <f>IFERROR(IF(VLOOKUP($A115&amp;$A$4,Global!$C:$AA,COLUMN()+3,0)="","",VLOOKUP($A115&amp;$A$4,Global!$C:$AA,COLUMN()+3,0)),"")</f>
        <v/>
      </c>
      <c r="C115" s="79" t="str">
        <f>IFERROR(IF(VLOOKUP($A115&amp;$A$4,Global!$C:$AA,COLUMN()+3,0)="","",VLOOKUP($A115&amp;$A$4,Global!$C:$AA,COLUMN()+3,0)),"")</f>
        <v/>
      </c>
      <c r="D115" s="68" t="str">
        <f>IFERROR(IF(VLOOKUP($A115&amp;$A$4,Global!$C:$AA,COLUMN()+3,0)="","",VLOOKUP($A115&amp;$A$4,Global!$C:$AA,COLUMN()+3,0)),"")</f>
        <v/>
      </c>
      <c r="E115" s="69" t="str">
        <f>IFERROR(IF(VLOOKUP($A115&amp;$A$4,Global!$C:$AA,COLUMN()+3,0)="","",VLOOKUP($A115&amp;$A$4,Global!$C:$AA,COLUMN()+3,0)),"")</f>
        <v/>
      </c>
      <c r="F115" s="69" t="str">
        <f>IFERROR(IF(VLOOKUP($A115&amp;$A$4,Global!$C:$AA,COLUMN()+3,0)="","",VLOOKUP($A115&amp;$A$4,Global!$C:$AA,COLUMN()+3,0)),"")</f>
        <v/>
      </c>
      <c r="G115" s="69" t="str">
        <f>IFERROR(IF(VLOOKUP($A115&amp;$A$4,Global!$C:$AA,COLUMN()+3,0)="","",VLOOKUP($A115&amp;$A$4,Global!$C:$AA,COLUMN()+3,0)),"")</f>
        <v/>
      </c>
      <c r="H115" s="70" t="str">
        <f>IFERROR(IF(VLOOKUP($A115&amp;$A$4,Global!$C:$AA,COLUMN()+3,0)="","",VLOOKUP($A115&amp;$A$4,Global!$C:$AA,COLUMN()+3,0)),"")</f>
        <v/>
      </c>
      <c r="I115" s="70" t="str">
        <f>IFERROR(IF(VLOOKUP($A115&amp;$A$4,Global!$C:$AA,COLUMN()+3,0)="","",VLOOKUP($A115&amp;$A$4,Global!$C:$AA,COLUMN()+3,0)),"")</f>
        <v/>
      </c>
      <c r="J115" s="69" t="str">
        <f>IFERROR(IF(VLOOKUP($A115&amp;$A$4,Global!$C:$AA,COLUMN()+3,0)="","",VLOOKUP($A115&amp;$A$4,Global!$C:$AA,COLUMN()+3,0)),"")</f>
        <v/>
      </c>
      <c r="K115" s="69" t="str">
        <f>IFERROR(IF(VLOOKUP($A115&amp;$A$4,Global!$C:$AA,COLUMN()+3,0)="","",VLOOKUP($A115&amp;$A$4,Global!$C:$AA,COLUMN()+3,0)),"")</f>
        <v/>
      </c>
      <c r="L115" s="69" t="str">
        <f>IFERROR(IF(VLOOKUP($A115&amp;$A$4,Global!$C:$AA,COLUMN()+3,0)="","",VLOOKUP($A115&amp;$A$4,Global!$C:$AA,COLUMN()+3,0)),"")</f>
        <v/>
      </c>
      <c r="M115" s="68" t="str">
        <f>IFERROR(IF(VLOOKUP($A115&amp;$A$4,Global!$C:$AA,COLUMN()+3,0)="","",VLOOKUP($A115&amp;$A$4,Global!$C:$AA,COLUMN()+3,0)),"")</f>
        <v/>
      </c>
      <c r="N115" s="68" t="str">
        <f>IFERROR(IF(VLOOKUP($A115&amp;$A$4,Global!$C:$AA,COLUMN()+3,0)="","",VLOOKUP($A115&amp;$A$4,Global!$C:$AA,COLUMN()+3,0)),"")</f>
        <v/>
      </c>
      <c r="O115" s="68" t="str">
        <f>IFERROR(IF(VLOOKUP($A115&amp;$A$4,Global!$C:$AA,COLUMN()+3,0)="","",VLOOKUP($A115&amp;$A$4,Global!$C:$AA,COLUMN()+3,0)),"")</f>
        <v/>
      </c>
      <c r="P115" s="68" t="str">
        <f>IFERROR(IF(VLOOKUP($A115&amp;$A$4,Global!$C:$AA,COLUMN()+3,0)="","",VLOOKUP($A115&amp;$A$4,Global!$C:$AA,COLUMN()+3,0)),"")</f>
        <v/>
      </c>
      <c r="Q115" s="68" t="str">
        <f>IFERROR(IF(VLOOKUP($A115&amp;$A$4,Global!$C:$AA,COLUMN()+3,0)="","",VLOOKUP($A115&amp;$A$4,Global!$C:$AA,COLUMN()+3,0)),"")</f>
        <v/>
      </c>
      <c r="R115" s="68" t="str">
        <f>IFERROR(IF(VLOOKUP($A115&amp;$A$4,Global!$C:$AA,COLUMN()+3,0)="","",VLOOKUP($A115&amp;$A$4,Global!$C:$AA,COLUMN()+3,0)),"")</f>
        <v/>
      </c>
      <c r="S115" s="71" t="str">
        <f>IFERROR(IF(VLOOKUP($A115&amp;$A$4,Global!$C:$AA,COLUMN()+3,0)="","",VLOOKUP($A115&amp;$A$4,Global!$C:$AA,COLUMN()+3,0)),"")</f>
        <v/>
      </c>
      <c r="T115" s="71" t="str">
        <f>IFERROR(IF(VLOOKUP($A115&amp;$A$4,Global!$C:$AA,COLUMN()+3,0)="","",VLOOKUP($A115&amp;$A$4,Global!$C:$AA,COLUMN()+3,0)),"")</f>
        <v/>
      </c>
      <c r="U115" s="69" t="str">
        <f>IFERROR(IF(VLOOKUP($A115&amp;$A$4,Global!$C:$AA,COLUMN()+3,0)="","",VLOOKUP($A115&amp;$A$4,Global!$C:$AA,COLUMN()+3,0)),"")</f>
        <v/>
      </c>
      <c r="V115" s="69" t="str">
        <f>IFERROR(IF(VLOOKUP($A115&amp;$A$4,Global!$C:$AA,COLUMN()+3,0)="","",VLOOKUP($A115&amp;$A$4,Global!$C:$AA,COLUMN()+3,0)),"")</f>
        <v/>
      </c>
    </row>
    <row r="116" spans="1:22" s="72" customFormat="1" ht="15.75" x14ac:dyDescent="0.2">
      <c r="A116" s="67" t="str">
        <f>IFERROR(IF(A115="","",IF((A115+1)&lt;=VLOOKUP($A$3,List!$E$1:$G$8,3,0),A115+1,"")),"")</f>
        <v/>
      </c>
      <c r="B116" s="69" t="str">
        <f>IFERROR(IF(VLOOKUP($A116&amp;$A$4,Global!$C:$AA,COLUMN()+3,0)="","",VLOOKUP($A116&amp;$A$4,Global!$C:$AA,COLUMN()+3,0)),"")</f>
        <v/>
      </c>
      <c r="C116" s="79" t="str">
        <f>IFERROR(IF(VLOOKUP($A116&amp;$A$4,Global!$C:$AA,COLUMN()+3,0)="","",VLOOKUP($A116&amp;$A$4,Global!$C:$AA,COLUMN()+3,0)),"")</f>
        <v/>
      </c>
      <c r="D116" s="68" t="str">
        <f>IFERROR(IF(VLOOKUP($A116&amp;$A$4,Global!$C:$AA,COLUMN()+3,0)="","",VLOOKUP($A116&amp;$A$4,Global!$C:$AA,COLUMN()+3,0)),"")</f>
        <v/>
      </c>
      <c r="E116" s="69" t="str">
        <f>IFERROR(IF(VLOOKUP($A116&amp;$A$4,Global!$C:$AA,COLUMN()+3,0)="","",VLOOKUP($A116&amp;$A$4,Global!$C:$AA,COLUMN()+3,0)),"")</f>
        <v/>
      </c>
      <c r="F116" s="69" t="str">
        <f>IFERROR(IF(VLOOKUP($A116&amp;$A$4,Global!$C:$AA,COLUMN()+3,0)="","",VLOOKUP($A116&amp;$A$4,Global!$C:$AA,COLUMN()+3,0)),"")</f>
        <v/>
      </c>
      <c r="G116" s="69" t="str">
        <f>IFERROR(IF(VLOOKUP($A116&amp;$A$4,Global!$C:$AA,COLUMN()+3,0)="","",VLOOKUP($A116&amp;$A$4,Global!$C:$AA,COLUMN()+3,0)),"")</f>
        <v/>
      </c>
      <c r="H116" s="70" t="str">
        <f>IFERROR(IF(VLOOKUP($A116&amp;$A$4,Global!$C:$AA,COLUMN()+3,0)="","",VLOOKUP($A116&amp;$A$4,Global!$C:$AA,COLUMN()+3,0)),"")</f>
        <v/>
      </c>
      <c r="I116" s="70" t="str">
        <f>IFERROR(IF(VLOOKUP($A116&amp;$A$4,Global!$C:$AA,COLUMN()+3,0)="","",VLOOKUP($A116&amp;$A$4,Global!$C:$AA,COLUMN()+3,0)),"")</f>
        <v/>
      </c>
      <c r="J116" s="69" t="str">
        <f>IFERROR(IF(VLOOKUP($A116&amp;$A$4,Global!$C:$AA,COLUMN()+3,0)="","",VLOOKUP($A116&amp;$A$4,Global!$C:$AA,COLUMN()+3,0)),"")</f>
        <v/>
      </c>
      <c r="K116" s="69" t="str">
        <f>IFERROR(IF(VLOOKUP($A116&amp;$A$4,Global!$C:$AA,COLUMN()+3,0)="","",VLOOKUP($A116&amp;$A$4,Global!$C:$AA,COLUMN()+3,0)),"")</f>
        <v/>
      </c>
      <c r="L116" s="69" t="str">
        <f>IFERROR(IF(VLOOKUP($A116&amp;$A$4,Global!$C:$AA,COLUMN()+3,0)="","",VLOOKUP($A116&amp;$A$4,Global!$C:$AA,COLUMN()+3,0)),"")</f>
        <v/>
      </c>
      <c r="M116" s="68" t="str">
        <f>IFERROR(IF(VLOOKUP($A116&amp;$A$4,Global!$C:$AA,COLUMN()+3,0)="","",VLOOKUP($A116&amp;$A$4,Global!$C:$AA,COLUMN()+3,0)),"")</f>
        <v/>
      </c>
      <c r="N116" s="68" t="str">
        <f>IFERROR(IF(VLOOKUP($A116&amp;$A$4,Global!$C:$AA,COLUMN()+3,0)="","",VLOOKUP($A116&amp;$A$4,Global!$C:$AA,COLUMN()+3,0)),"")</f>
        <v/>
      </c>
      <c r="O116" s="68" t="str">
        <f>IFERROR(IF(VLOOKUP($A116&amp;$A$4,Global!$C:$AA,COLUMN()+3,0)="","",VLOOKUP($A116&amp;$A$4,Global!$C:$AA,COLUMN()+3,0)),"")</f>
        <v/>
      </c>
      <c r="P116" s="68" t="str">
        <f>IFERROR(IF(VLOOKUP($A116&amp;$A$4,Global!$C:$AA,COLUMN()+3,0)="","",VLOOKUP($A116&amp;$A$4,Global!$C:$AA,COLUMN()+3,0)),"")</f>
        <v/>
      </c>
      <c r="Q116" s="68" t="str">
        <f>IFERROR(IF(VLOOKUP($A116&amp;$A$4,Global!$C:$AA,COLUMN()+3,0)="","",VLOOKUP($A116&amp;$A$4,Global!$C:$AA,COLUMN()+3,0)),"")</f>
        <v/>
      </c>
      <c r="R116" s="68" t="str">
        <f>IFERROR(IF(VLOOKUP($A116&amp;$A$4,Global!$C:$AA,COLUMN()+3,0)="","",VLOOKUP($A116&amp;$A$4,Global!$C:$AA,COLUMN()+3,0)),"")</f>
        <v/>
      </c>
      <c r="S116" s="71" t="str">
        <f>IFERROR(IF(VLOOKUP($A116&amp;$A$4,Global!$C:$AA,COLUMN()+3,0)="","",VLOOKUP($A116&amp;$A$4,Global!$C:$AA,COLUMN()+3,0)),"")</f>
        <v/>
      </c>
      <c r="T116" s="71" t="str">
        <f>IFERROR(IF(VLOOKUP($A116&amp;$A$4,Global!$C:$AA,COLUMN()+3,0)="","",VLOOKUP($A116&amp;$A$4,Global!$C:$AA,COLUMN()+3,0)),"")</f>
        <v/>
      </c>
      <c r="U116" s="69" t="str">
        <f>IFERROR(IF(VLOOKUP($A116&amp;$A$4,Global!$C:$AA,COLUMN()+3,0)="","",VLOOKUP($A116&amp;$A$4,Global!$C:$AA,COLUMN()+3,0)),"")</f>
        <v/>
      </c>
      <c r="V116" s="69" t="str">
        <f>IFERROR(IF(VLOOKUP($A116&amp;$A$4,Global!$C:$AA,COLUMN()+3,0)="","",VLOOKUP($A116&amp;$A$4,Global!$C:$AA,COLUMN()+3,0)),"")</f>
        <v/>
      </c>
    </row>
    <row r="117" spans="1:22" s="72" customFormat="1" ht="15.75" x14ac:dyDescent="0.2">
      <c r="A117" s="67" t="str">
        <f>IFERROR(IF(A116="","",IF((A116+1)&lt;=VLOOKUP($A$3,List!$E$1:$G$8,3,0),A116+1,"")),"")</f>
        <v/>
      </c>
      <c r="B117" s="69" t="str">
        <f>IFERROR(IF(VLOOKUP($A117&amp;$A$4,Global!$C:$AA,COLUMN()+3,0)="","",VLOOKUP($A117&amp;$A$4,Global!$C:$AA,COLUMN()+3,0)),"")</f>
        <v/>
      </c>
      <c r="C117" s="79" t="str">
        <f>IFERROR(IF(VLOOKUP($A117&amp;$A$4,Global!$C:$AA,COLUMN()+3,0)="","",VLOOKUP($A117&amp;$A$4,Global!$C:$AA,COLUMN()+3,0)),"")</f>
        <v/>
      </c>
      <c r="D117" s="68" t="str">
        <f>IFERROR(IF(VLOOKUP($A117&amp;$A$4,Global!$C:$AA,COLUMN()+3,0)="","",VLOOKUP($A117&amp;$A$4,Global!$C:$AA,COLUMN()+3,0)),"")</f>
        <v/>
      </c>
      <c r="E117" s="69" t="str">
        <f>IFERROR(IF(VLOOKUP($A117&amp;$A$4,Global!$C:$AA,COLUMN()+3,0)="","",VLOOKUP($A117&amp;$A$4,Global!$C:$AA,COLUMN()+3,0)),"")</f>
        <v/>
      </c>
      <c r="F117" s="69" t="str">
        <f>IFERROR(IF(VLOOKUP($A117&amp;$A$4,Global!$C:$AA,COLUMN()+3,0)="","",VLOOKUP($A117&amp;$A$4,Global!$C:$AA,COLUMN()+3,0)),"")</f>
        <v/>
      </c>
      <c r="G117" s="69" t="str">
        <f>IFERROR(IF(VLOOKUP($A117&amp;$A$4,Global!$C:$AA,COLUMN()+3,0)="","",VLOOKUP($A117&amp;$A$4,Global!$C:$AA,COLUMN()+3,0)),"")</f>
        <v/>
      </c>
      <c r="H117" s="70" t="str">
        <f>IFERROR(IF(VLOOKUP($A117&amp;$A$4,Global!$C:$AA,COLUMN()+3,0)="","",VLOOKUP($A117&amp;$A$4,Global!$C:$AA,COLUMN()+3,0)),"")</f>
        <v/>
      </c>
      <c r="I117" s="70" t="str">
        <f>IFERROR(IF(VLOOKUP($A117&amp;$A$4,Global!$C:$AA,COLUMN()+3,0)="","",VLOOKUP($A117&amp;$A$4,Global!$C:$AA,COLUMN()+3,0)),"")</f>
        <v/>
      </c>
      <c r="J117" s="69" t="str">
        <f>IFERROR(IF(VLOOKUP($A117&amp;$A$4,Global!$C:$AA,COLUMN()+3,0)="","",VLOOKUP($A117&amp;$A$4,Global!$C:$AA,COLUMN()+3,0)),"")</f>
        <v/>
      </c>
      <c r="K117" s="69" t="str">
        <f>IFERROR(IF(VLOOKUP($A117&amp;$A$4,Global!$C:$AA,COLUMN()+3,0)="","",VLOOKUP($A117&amp;$A$4,Global!$C:$AA,COLUMN()+3,0)),"")</f>
        <v/>
      </c>
      <c r="L117" s="69" t="str">
        <f>IFERROR(IF(VLOOKUP($A117&amp;$A$4,Global!$C:$AA,COLUMN()+3,0)="","",VLOOKUP($A117&amp;$A$4,Global!$C:$AA,COLUMN()+3,0)),"")</f>
        <v/>
      </c>
      <c r="M117" s="68" t="str">
        <f>IFERROR(IF(VLOOKUP($A117&amp;$A$4,Global!$C:$AA,COLUMN()+3,0)="","",VLOOKUP($A117&amp;$A$4,Global!$C:$AA,COLUMN()+3,0)),"")</f>
        <v/>
      </c>
      <c r="N117" s="68" t="str">
        <f>IFERROR(IF(VLOOKUP($A117&amp;$A$4,Global!$C:$AA,COLUMN()+3,0)="","",VLOOKUP($A117&amp;$A$4,Global!$C:$AA,COLUMN()+3,0)),"")</f>
        <v/>
      </c>
      <c r="O117" s="68" t="str">
        <f>IFERROR(IF(VLOOKUP($A117&amp;$A$4,Global!$C:$AA,COLUMN()+3,0)="","",VLOOKUP($A117&amp;$A$4,Global!$C:$AA,COLUMN()+3,0)),"")</f>
        <v/>
      </c>
      <c r="P117" s="68" t="str">
        <f>IFERROR(IF(VLOOKUP($A117&amp;$A$4,Global!$C:$AA,COLUMN()+3,0)="","",VLOOKUP($A117&amp;$A$4,Global!$C:$AA,COLUMN()+3,0)),"")</f>
        <v/>
      </c>
      <c r="Q117" s="68" t="str">
        <f>IFERROR(IF(VLOOKUP($A117&amp;$A$4,Global!$C:$AA,COLUMN()+3,0)="","",VLOOKUP($A117&amp;$A$4,Global!$C:$AA,COLUMN()+3,0)),"")</f>
        <v/>
      </c>
      <c r="R117" s="68" t="str">
        <f>IFERROR(IF(VLOOKUP($A117&amp;$A$4,Global!$C:$AA,COLUMN()+3,0)="","",VLOOKUP($A117&amp;$A$4,Global!$C:$AA,COLUMN()+3,0)),"")</f>
        <v/>
      </c>
      <c r="S117" s="71" t="str">
        <f>IFERROR(IF(VLOOKUP($A117&amp;$A$4,Global!$C:$AA,COLUMN()+3,0)="","",VLOOKUP($A117&amp;$A$4,Global!$C:$AA,COLUMN()+3,0)),"")</f>
        <v/>
      </c>
      <c r="T117" s="71" t="str">
        <f>IFERROR(IF(VLOOKUP($A117&amp;$A$4,Global!$C:$AA,COLUMN()+3,0)="","",VLOOKUP($A117&amp;$A$4,Global!$C:$AA,COLUMN()+3,0)),"")</f>
        <v/>
      </c>
      <c r="U117" s="69" t="str">
        <f>IFERROR(IF(VLOOKUP($A117&amp;$A$4,Global!$C:$AA,COLUMN()+3,0)="","",VLOOKUP($A117&amp;$A$4,Global!$C:$AA,COLUMN()+3,0)),"")</f>
        <v/>
      </c>
      <c r="V117" s="69" t="str">
        <f>IFERROR(IF(VLOOKUP($A117&amp;$A$4,Global!$C:$AA,COLUMN()+3,0)="","",VLOOKUP($A117&amp;$A$4,Global!$C:$AA,COLUMN()+3,0)),"")</f>
        <v/>
      </c>
    </row>
    <row r="118" spans="1:22" s="72" customFormat="1" ht="15.75" x14ac:dyDescent="0.2">
      <c r="A118" s="67" t="str">
        <f>IFERROR(IF(A117="","",IF((A117+1)&lt;=VLOOKUP($A$3,List!$E$1:$G$8,3,0),A117+1,"")),"")</f>
        <v/>
      </c>
      <c r="B118" s="69" t="str">
        <f>IFERROR(IF(VLOOKUP($A118&amp;$A$4,Global!$C:$AA,COLUMN()+3,0)="","",VLOOKUP($A118&amp;$A$4,Global!$C:$AA,COLUMN()+3,0)),"")</f>
        <v/>
      </c>
      <c r="C118" s="79" t="str">
        <f>IFERROR(IF(VLOOKUP($A118&amp;$A$4,Global!$C:$AA,COLUMN()+3,0)="","",VLOOKUP($A118&amp;$A$4,Global!$C:$AA,COLUMN()+3,0)),"")</f>
        <v/>
      </c>
      <c r="D118" s="68" t="str">
        <f>IFERROR(IF(VLOOKUP($A118&amp;$A$4,Global!$C:$AA,COLUMN()+3,0)="","",VLOOKUP($A118&amp;$A$4,Global!$C:$AA,COLUMN()+3,0)),"")</f>
        <v/>
      </c>
      <c r="E118" s="69" t="str">
        <f>IFERROR(IF(VLOOKUP($A118&amp;$A$4,Global!$C:$AA,COLUMN()+3,0)="","",VLOOKUP($A118&amp;$A$4,Global!$C:$AA,COLUMN()+3,0)),"")</f>
        <v/>
      </c>
      <c r="F118" s="69" t="str">
        <f>IFERROR(IF(VLOOKUP($A118&amp;$A$4,Global!$C:$AA,COLUMN()+3,0)="","",VLOOKUP($A118&amp;$A$4,Global!$C:$AA,COLUMN()+3,0)),"")</f>
        <v/>
      </c>
      <c r="G118" s="69" t="str">
        <f>IFERROR(IF(VLOOKUP($A118&amp;$A$4,Global!$C:$AA,COLUMN()+3,0)="","",VLOOKUP($A118&amp;$A$4,Global!$C:$AA,COLUMN()+3,0)),"")</f>
        <v/>
      </c>
      <c r="H118" s="70" t="str">
        <f>IFERROR(IF(VLOOKUP($A118&amp;$A$4,Global!$C:$AA,COLUMN()+3,0)="","",VLOOKUP($A118&amp;$A$4,Global!$C:$AA,COLUMN()+3,0)),"")</f>
        <v/>
      </c>
      <c r="I118" s="70" t="str">
        <f>IFERROR(IF(VLOOKUP($A118&amp;$A$4,Global!$C:$AA,COLUMN()+3,0)="","",VLOOKUP($A118&amp;$A$4,Global!$C:$AA,COLUMN()+3,0)),"")</f>
        <v/>
      </c>
      <c r="J118" s="69" t="str">
        <f>IFERROR(IF(VLOOKUP($A118&amp;$A$4,Global!$C:$AA,COLUMN()+3,0)="","",VLOOKUP($A118&amp;$A$4,Global!$C:$AA,COLUMN()+3,0)),"")</f>
        <v/>
      </c>
      <c r="K118" s="69" t="str">
        <f>IFERROR(IF(VLOOKUP($A118&amp;$A$4,Global!$C:$AA,COLUMN()+3,0)="","",VLOOKUP($A118&amp;$A$4,Global!$C:$AA,COLUMN()+3,0)),"")</f>
        <v/>
      </c>
      <c r="L118" s="69" t="str">
        <f>IFERROR(IF(VLOOKUP($A118&amp;$A$4,Global!$C:$AA,COLUMN()+3,0)="","",VLOOKUP($A118&amp;$A$4,Global!$C:$AA,COLUMN()+3,0)),"")</f>
        <v/>
      </c>
      <c r="M118" s="68" t="str">
        <f>IFERROR(IF(VLOOKUP($A118&amp;$A$4,Global!$C:$AA,COLUMN()+3,0)="","",VLOOKUP($A118&amp;$A$4,Global!$C:$AA,COLUMN()+3,0)),"")</f>
        <v/>
      </c>
      <c r="N118" s="68" t="str">
        <f>IFERROR(IF(VLOOKUP($A118&amp;$A$4,Global!$C:$AA,COLUMN()+3,0)="","",VLOOKUP($A118&amp;$A$4,Global!$C:$AA,COLUMN()+3,0)),"")</f>
        <v/>
      </c>
      <c r="O118" s="68" t="str">
        <f>IFERROR(IF(VLOOKUP($A118&amp;$A$4,Global!$C:$AA,COLUMN()+3,0)="","",VLOOKUP($A118&amp;$A$4,Global!$C:$AA,COLUMN()+3,0)),"")</f>
        <v/>
      </c>
      <c r="P118" s="68" t="str">
        <f>IFERROR(IF(VLOOKUP($A118&amp;$A$4,Global!$C:$AA,COLUMN()+3,0)="","",VLOOKUP($A118&amp;$A$4,Global!$C:$AA,COLUMN()+3,0)),"")</f>
        <v/>
      </c>
      <c r="Q118" s="68" t="str">
        <f>IFERROR(IF(VLOOKUP($A118&amp;$A$4,Global!$C:$AA,COLUMN()+3,0)="","",VLOOKUP($A118&amp;$A$4,Global!$C:$AA,COLUMN()+3,0)),"")</f>
        <v/>
      </c>
      <c r="R118" s="68" t="str">
        <f>IFERROR(IF(VLOOKUP($A118&amp;$A$4,Global!$C:$AA,COLUMN()+3,0)="","",VLOOKUP($A118&amp;$A$4,Global!$C:$AA,COLUMN()+3,0)),"")</f>
        <v/>
      </c>
      <c r="S118" s="71" t="str">
        <f>IFERROR(IF(VLOOKUP($A118&amp;$A$4,Global!$C:$AA,COLUMN()+3,0)="","",VLOOKUP($A118&amp;$A$4,Global!$C:$AA,COLUMN()+3,0)),"")</f>
        <v/>
      </c>
      <c r="T118" s="71" t="str">
        <f>IFERROR(IF(VLOOKUP($A118&amp;$A$4,Global!$C:$AA,COLUMN()+3,0)="","",VLOOKUP($A118&amp;$A$4,Global!$C:$AA,COLUMN()+3,0)),"")</f>
        <v/>
      </c>
      <c r="U118" s="69" t="str">
        <f>IFERROR(IF(VLOOKUP($A118&amp;$A$4,Global!$C:$AA,COLUMN()+3,0)="","",VLOOKUP($A118&amp;$A$4,Global!$C:$AA,COLUMN()+3,0)),"")</f>
        <v/>
      </c>
      <c r="V118" s="69" t="str">
        <f>IFERROR(IF(VLOOKUP($A118&amp;$A$4,Global!$C:$AA,COLUMN()+3,0)="","",VLOOKUP($A118&amp;$A$4,Global!$C:$AA,COLUMN()+3,0)),"")</f>
        <v/>
      </c>
    </row>
    <row r="119" spans="1:22" s="72" customFormat="1" ht="15.75" x14ac:dyDescent="0.2">
      <c r="A119" s="67" t="str">
        <f>IFERROR(IF(A118="","",IF((A118+1)&lt;=VLOOKUP($A$3,List!$E$1:$G$8,3,0),A118+1,"")),"")</f>
        <v/>
      </c>
      <c r="B119" s="69" t="str">
        <f>IFERROR(IF(VLOOKUP($A119&amp;$A$4,Global!$C:$AA,COLUMN()+3,0)="","",VLOOKUP($A119&amp;$A$4,Global!$C:$AA,COLUMN()+3,0)),"")</f>
        <v/>
      </c>
      <c r="C119" s="79" t="str">
        <f>IFERROR(IF(VLOOKUP($A119&amp;$A$4,Global!$C:$AA,COLUMN()+3,0)="","",VLOOKUP($A119&amp;$A$4,Global!$C:$AA,COLUMN()+3,0)),"")</f>
        <v/>
      </c>
      <c r="D119" s="68" t="str">
        <f>IFERROR(IF(VLOOKUP($A119&amp;$A$4,Global!$C:$AA,COLUMN()+3,0)="","",VLOOKUP($A119&amp;$A$4,Global!$C:$AA,COLUMN()+3,0)),"")</f>
        <v/>
      </c>
      <c r="E119" s="69" t="str">
        <f>IFERROR(IF(VLOOKUP($A119&amp;$A$4,Global!$C:$AA,COLUMN()+3,0)="","",VLOOKUP($A119&amp;$A$4,Global!$C:$AA,COLUMN()+3,0)),"")</f>
        <v/>
      </c>
      <c r="F119" s="69" t="str">
        <f>IFERROR(IF(VLOOKUP($A119&amp;$A$4,Global!$C:$AA,COLUMN()+3,0)="","",VLOOKUP($A119&amp;$A$4,Global!$C:$AA,COLUMN()+3,0)),"")</f>
        <v/>
      </c>
      <c r="G119" s="69" t="str">
        <f>IFERROR(IF(VLOOKUP($A119&amp;$A$4,Global!$C:$AA,COLUMN()+3,0)="","",VLOOKUP($A119&amp;$A$4,Global!$C:$AA,COLUMN()+3,0)),"")</f>
        <v/>
      </c>
      <c r="H119" s="70" t="str">
        <f>IFERROR(IF(VLOOKUP($A119&amp;$A$4,Global!$C:$AA,COLUMN()+3,0)="","",VLOOKUP($A119&amp;$A$4,Global!$C:$AA,COLUMN()+3,0)),"")</f>
        <v/>
      </c>
      <c r="I119" s="70" t="str">
        <f>IFERROR(IF(VLOOKUP($A119&amp;$A$4,Global!$C:$AA,COLUMN()+3,0)="","",VLOOKUP($A119&amp;$A$4,Global!$C:$AA,COLUMN()+3,0)),"")</f>
        <v/>
      </c>
      <c r="J119" s="69" t="str">
        <f>IFERROR(IF(VLOOKUP($A119&amp;$A$4,Global!$C:$AA,COLUMN()+3,0)="","",VLOOKUP($A119&amp;$A$4,Global!$C:$AA,COLUMN()+3,0)),"")</f>
        <v/>
      </c>
      <c r="K119" s="69" t="str">
        <f>IFERROR(IF(VLOOKUP($A119&amp;$A$4,Global!$C:$AA,COLUMN()+3,0)="","",VLOOKUP($A119&amp;$A$4,Global!$C:$AA,COLUMN()+3,0)),"")</f>
        <v/>
      </c>
      <c r="L119" s="69" t="str">
        <f>IFERROR(IF(VLOOKUP($A119&amp;$A$4,Global!$C:$AA,COLUMN()+3,0)="","",VLOOKUP($A119&amp;$A$4,Global!$C:$AA,COLUMN()+3,0)),"")</f>
        <v/>
      </c>
      <c r="M119" s="68" t="str">
        <f>IFERROR(IF(VLOOKUP($A119&amp;$A$4,Global!$C:$AA,COLUMN()+3,0)="","",VLOOKUP($A119&amp;$A$4,Global!$C:$AA,COLUMN()+3,0)),"")</f>
        <v/>
      </c>
      <c r="N119" s="68" t="str">
        <f>IFERROR(IF(VLOOKUP($A119&amp;$A$4,Global!$C:$AA,COLUMN()+3,0)="","",VLOOKUP($A119&amp;$A$4,Global!$C:$AA,COLUMN()+3,0)),"")</f>
        <v/>
      </c>
      <c r="O119" s="68" t="str">
        <f>IFERROR(IF(VLOOKUP($A119&amp;$A$4,Global!$C:$AA,COLUMN()+3,0)="","",VLOOKUP($A119&amp;$A$4,Global!$C:$AA,COLUMN()+3,0)),"")</f>
        <v/>
      </c>
      <c r="P119" s="68" t="str">
        <f>IFERROR(IF(VLOOKUP($A119&amp;$A$4,Global!$C:$AA,COLUMN()+3,0)="","",VLOOKUP($A119&amp;$A$4,Global!$C:$AA,COLUMN()+3,0)),"")</f>
        <v/>
      </c>
      <c r="Q119" s="68" t="str">
        <f>IFERROR(IF(VLOOKUP($A119&amp;$A$4,Global!$C:$AA,COLUMN()+3,0)="","",VLOOKUP($A119&amp;$A$4,Global!$C:$AA,COLUMN()+3,0)),"")</f>
        <v/>
      </c>
      <c r="R119" s="68" t="str">
        <f>IFERROR(IF(VLOOKUP($A119&amp;$A$4,Global!$C:$AA,COLUMN()+3,0)="","",VLOOKUP($A119&amp;$A$4,Global!$C:$AA,COLUMN()+3,0)),"")</f>
        <v/>
      </c>
      <c r="S119" s="71" t="str">
        <f>IFERROR(IF(VLOOKUP($A119&amp;$A$4,Global!$C:$AA,COLUMN()+3,0)="","",VLOOKUP($A119&amp;$A$4,Global!$C:$AA,COLUMN()+3,0)),"")</f>
        <v/>
      </c>
      <c r="T119" s="71" t="str">
        <f>IFERROR(IF(VLOOKUP($A119&amp;$A$4,Global!$C:$AA,COLUMN()+3,0)="","",VLOOKUP($A119&amp;$A$4,Global!$C:$AA,COLUMN()+3,0)),"")</f>
        <v/>
      </c>
      <c r="U119" s="69" t="str">
        <f>IFERROR(IF(VLOOKUP($A119&amp;$A$4,Global!$C:$AA,COLUMN()+3,0)="","",VLOOKUP($A119&amp;$A$4,Global!$C:$AA,COLUMN()+3,0)),"")</f>
        <v/>
      </c>
      <c r="V119" s="69" t="str">
        <f>IFERROR(IF(VLOOKUP($A119&amp;$A$4,Global!$C:$AA,COLUMN()+3,0)="","",VLOOKUP($A119&amp;$A$4,Global!$C:$AA,COLUMN()+3,0)),"")</f>
        <v/>
      </c>
    </row>
    <row r="120" spans="1:22" s="72" customFormat="1" ht="15.75" x14ac:dyDescent="0.2">
      <c r="A120" s="67" t="str">
        <f>IFERROR(IF(A119="","",IF((A119+1)&lt;=VLOOKUP($A$3,List!$E$1:$G$8,3,0),A119+1,"")),"")</f>
        <v/>
      </c>
      <c r="B120" s="69" t="str">
        <f>IFERROR(IF(VLOOKUP($A120&amp;$A$4,Global!$C:$AA,COLUMN()+3,0)="","",VLOOKUP($A120&amp;$A$4,Global!$C:$AA,COLUMN()+3,0)),"")</f>
        <v/>
      </c>
      <c r="C120" s="79" t="str">
        <f>IFERROR(IF(VLOOKUP($A120&amp;$A$4,Global!$C:$AA,COLUMN()+3,0)="","",VLOOKUP($A120&amp;$A$4,Global!$C:$AA,COLUMN()+3,0)),"")</f>
        <v/>
      </c>
      <c r="D120" s="68" t="str">
        <f>IFERROR(IF(VLOOKUP($A120&amp;$A$4,Global!$C:$AA,COLUMN()+3,0)="","",VLOOKUP($A120&amp;$A$4,Global!$C:$AA,COLUMN()+3,0)),"")</f>
        <v/>
      </c>
      <c r="E120" s="69" t="str">
        <f>IFERROR(IF(VLOOKUP($A120&amp;$A$4,Global!$C:$AA,COLUMN()+3,0)="","",VLOOKUP($A120&amp;$A$4,Global!$C:$AA,COLUMN()+3,0)),"")</f>
        <v/>
      </c>
      <c r="F120" s="69" t="str">
        <f>IFERROR(IF(VLOOKUP($A120&amp;$A$4,Global!$C:$AA,COLUMN()+3,0)="","",VLOOKUP($A120&amp;$A$4,Global!$C:$AA,COLUMN()+3,0)),"")</f>
        <v/>
      </c>
      <c r="G120" s="69" t="str">
        <f>IFERROR(IF(VLOOKUP($A120&amp;$A$4,Global!$C:$AA,COLUMN()+3,0)="","",VLOOKUP($A120&amp;$A$4,Global!$C:$AA,COLUMN()+3,0)),"")</f>
        <v/>
      </c>
      <c r="H120" s="70" t="str">
        <f>IFERROR(IF(VLOOKUP($A120&amp;$A$4,Global!$C:$AA,COLUMN()+3,0)="","",VLOOKUP($A120&amp;$A$4,Global!$C:$AA,COLUMN()+3,0)),"")</f>
        <v/>
      </c>
      <c r="I120" s="70" t="str">
        <f>IFERROR(IF(VLOOKUP($A120&amp;$A$4,Global!$C:$AA,COLUMN()+3,0)="","",VLOOKUP($A120&amp;$A$4,Global!$C:$AA,COLUMN()+3,0)),"")</f>
        <v/>
      </c>
      <c r="J120" s="69" t="str">
        <f>IFERROR(IF(VLOOKUP($A120&amp;$A$4,Global!$C:$AA,COLUMN()+3,0)="","",VLOOKUP($A120&amp;$A$4,Global!$C:$AA,COLUMN()+3,0)),"")</f>
        <v/>
      </c>
      <c r="K120" s="69" t="str">
        <f>IFERROR(IF(VLOOKUP($A120&amp;$A$4,Global!$C:$AA,COLUMN()+3,0)="","",VLOOKUP($A120&amp;$A$4,Global!$C:$AA,COLUMN()+3,0)),"")</f>
        <v/>
      </c>
      <c r="L120" s="69" t="str">
        <f>IFERROR(IF(VLOOKUP($A120&amp;$A$4,Global!$C:$AA,COLUMN()+3,0)="","",VLOOKUP($A120&amp;$A$4,Global!$C:$AA,COLUMN()+3,0)),"")</f>
        <v/>
      </c>
      <c r="M120" s="68" t="str">
        <f>IFERROR(IF(VLOOKUP($A120&amp;$A$4,Global!$C:$AA,COLUMN()+3,0)="","",VLOOKUP($A120&amp;$A$4,Global!$C:$AA,COLUMN()+3,0)),"")</f>
        <v/>
      </c>
      <c r="N120" s="68" t="str">
        <f>IFERROR(IF(VLOOKUP($A120&amp;$A$4,Global!$C:$AA,COLUMN()+3,0)="","",VLOOKUP($A120&amp;$A$4,Global!$C:$AA,COLUMN()+3,0)),"")</f>
        <v/>
      </c>
      <c r="O120" s="68" t="str">
        <f>IFERROR(IF(VLOOKUP($A120&amp;$A$4,Global!$C:$AA,COLUMN()+3,0)="","",VLOOKUP($A120&amp;$A$4,Global!$C:$AA,COLUMN()+3,0)),"")</f>
        <v/>
      </c>
      <c r="P120" s="68" t="str">
        <f>IFERROR(IF(VLOOKUP($A120&amp;$A$4,Global!$C:$AA,COLUMN()+3,0)="","",VLOOKUP($A120&amp;$A$4,Global!$C:$AA,COLUMN()+3,0)),"")</f>
        <v/>
      </c>
      <c r="Q120" s="68" t="str">
        <f>IFERROR(IF(VLOOKUP($A120&amp;$A$4,Global!$C:$AA,COLUMN()+3,0)="","",VLOOKUP($A120&amp;$A$4,Global!$C:$AA,COLUMN()+3,0)),"")</f>
        <v/>
      </c>
      <c r="R120" s="68" t="str">
        <f>IFERROR(IF(VLOOKUP($A120&amp;$A$4,Global!$C:$AA,COLUMN()+3,0)="","",VLOOKUP($A120&amp;$A$4,Global!$C:$AA,COLUMN()+3,0)),"")</f>
        <v/>
      </c>
      <c r="S120" s="71" t="str">
        <f>IFERROR(IF(VLOOKUP($A120&amp;$A$4,Global!$C:$AA,COLUMN()+3,0)="","",VLOOKUP($A120&amp;$A$4,Global!$C:$AA,COLUMN()+3,0)),"")</f>
        <v/>
      </c>
      <c r="T120" s="71" t="str">
        <f>IFERROR(IF(VLOOKUP($A120&amp;$A$4,Global!$C:$AA,COLUMN()+3,0)="","",VLOOKUP($A120&amp;$A$4,Global!$C:$AA,COLUMN()+3,0)),"")</f>
        <v/>
      </c>
      <c r="U120" s="69" t="str">
        <f>IFERROR(IF(VLOOKUP($A120&amp;$A$4,Global!$C:$AA,COLUMN()+3,0)="","",VLOOKUP($A120&amp;$A$4,Global!$C:$AA,COLUMN()+3,0)),"")</f>
        <v/>
      </c>
      <c r="V120" s="69" t="str">
        <f>IFERROR(IF(VLOOKUP($A120&amp;$A$4,Global!$C:$AA,COLUMN()+3,0)="","",VLOOKUP($A120&amp;$A$4,Global!$C:$AA,COLUMN()+3,0)),"")</f>
        <v/>
      </c>
    </row>
    <row r="121" spans="1:22" s="72" customFormat="1" ht="15.75" x14ac:dyDescent="0.2">
      <c r="A121" s="67" t="str">
        <f>IFERROR(IF(A120="","",IF((A120+1)&lt;=VLOOKUP($A$3,List!$E$1:$G$8,3,0),A120+1,"")),"")</f>
        <v/>
      </c>
      <c r="B121" s="69" t="str">
        <f>IFERROR(IF(VLOOKUP($A121&amp;$A$4,Global!$C:$AA,COLUMN()+3,0)="","",VLOOKUP($A121&amp;$A$4,Global!$C:$AA,COLUMN()+3,0)),"")</f>
        <v/>
      </c>
      <c r="C121" s="79" t="str">
        <f>IFERROR(IF(VLOOKUP($A121&amp;$A$4,Global!$C:$AA,COLUMN()+3,0)="","",VLOOKUP($A121&amp;$A$4,Global!$C:$AA,COLUMN()+3,0)),"")</f>
        <v/>
      </c>
      <c r="D121" s="68" t="str">
        <f>IFERROR(IF(VLOOKUP($A121&amp;$A$4,Global!$C:$AA,COLUMN()+3,0)="","",VLOOKUP($A121&amp;$A$4,Global!$C:$AA,COLUMN()+3,0)),"")</f>
        <v/>
      </c>
      <c r="E121" s="69" t="str">
        <f>IFERROR(IF(VLOOKUP($A121&amp;$A$4,Global!$C:$AA,COLUMN()+3,0)="","",VLOOKUP($A121&amp;$A$4,Global!$C:$AA,COLUMN()+3,0)),"")</f>
        <v/>
      </c>
      <c r="F121" s="69" t="str">
        <f>IFERROR(IF(VLOOKUP($A121&amp;$A$4,Global!$C:$AA,COLUMN()+3,0)="","",VLOOKUP($A121&amp;$A$4,Global!$C:$AA,COLUMN()+3,0)),"")</f>
        <v/>
      </c>
      <c r="G121" s="69" t="str">
        <f>IFERROR(IF(VLOOKUP($A121&amp;$A$4,Global!$C:$AA,COLUMN()+3,0)="","",VLOOKUP($A121&amp;$A$4,Global!$C:$AA,COLUMN()+3,0)),"")</f>
        <v/>
      </c>
      <c r="H121" s="70" t="str">
        <f>IFERROR(IF(VLOOKUP($A121&amp;$A$4,Global!$C:$AA,COLUMN()+3,0)="","",VLOOKUP($A121&amp;$A$4,Global!$C:$AA,COLUMN()+3,0)),"")</f>
        <v/>
      </c>
      <c r="I121" s="70" t="str">
        <f>IFERROR(IF(VLOOKUP($A121&amp;$A$4,Global!$C:$AA,COLUMN()+3,0)="","",VLOOKUP($A121&amp;$A$4,Global!$C:$AA,COLUMN()+3,0)),"")</f>
        <v/>
      </c>
      <c r="J121" s="69" t="str">
        <f>IFERROR(IF(VLOOKUP($A121&amp;$A$4,Global!$C:$AA,COLUMN()+3,0)="","",VLOOKUP($A121&amp;$A$4,Global!$C:$AA,COLUMN()+3,0)),"")</f>
        <v/>
      </c>
      <c r="K121" s="69" t="str">
        <f>IFERROR(IF(VLOOKUP($A121&amp;$A$4,Global!$C:$AA,COLUMN()+3,0)="","",VLOOKUP($A121&amp;$A$4,Global!$C:$AA,COLUMN()+3,0)),"")</f>
        <v/>
      </c>
      <c r="L121" s="69" t="str">
        <f>IFERROR(IF(VLOOKUP($A121&amp;$A$4,Global!$C:$AA,COLUMN()+3,0)="","",VLOOKUP($A121&amp;$A$4,Global!$C:$AA,COLUMN()+3,0)),"")</f>
        <v/>
      </c>
      <c r="M121" s="68" t="str">
        <f>IFERROR(IF(VLOOKUP($A121&amp;$A$4,Global!$C:$AA,COLUMN()+3,0)="","",VLOOKUP($A121&amp;$A$4,Global!$C:$AA,COLUMN()+3,0)),"")</f>
        <v/>
      </c>
      <c r="N121" s="68" t="str">
        <f>IFERROR(IF(VLOOKUP($A121&amp;$A$4,Global!$C:$AA,COLUMN()+3,0)="","",VLOOKUP($A121&amp;$A$4,Global!$C:$AA,COLUMN()+3,0)),"")</f>
        <v/>
      </c>
      <c r="O121" s="68" t="str">
        <f>IFERROR(IF(VLOOKUP($A121&amp;$A$4,Global!$C:$AA,COLUMN()+3,0)="","",VLOOKUP($A121&amp;$A$4,Global!$C:$AA,COLUMN()+3,0)),"")</f>
        <v/>
      </c>
      <c r="P121" s="68" t="str">
        <f>IFERROR(IF(VLOOKUP($A121&amp;$A$4,Global!$C:$AA,COLUMN()+3,0)="","",VLOOKUP($A121&amp;$A$4,Global!$C:$AA,COLUMN()+3,0)),"")</f>
        <v/>
      </c>
      <c r="Q121" s="68" t="str">
        <f>IFERROR(IF(VLOOKUP($A121&amp;$A$4,Global!$C:$AA,COLUMN()+3,0)="","",VLOOKUP($A121&amp;$A$4,Global!$C:$AA,COLUMN()+3,0)),"")</f>
        <v/>
      </c>
      <c r="R121" s="68" t="str">
        <f>IFERROR(IF(VLOOKUP($A121&amp;$A$4,Global!$C:$AA,COLUMN()+3,0)="","",VLOOKUP($A121&amp;$A$4,Global!$C:$AA,COLUMN()+3,0)),"")</f>
        <v/>
      </c>
      <c r="S121" s="71" t="str">
        <f>IFERROR(IF(VLOOKUP($A121&amp;$A$4,Global!$C:$AA,COLUMN()+3,0)="","",VLOOKUP($A121&amp;$A$4,Global!$C:$AA,COLUMN()+3,0)),"")</f>
        <v/>
      </c>
      <c r="T121" s="71" t="str">
        <f>IFERROR(IF(VLOOKUP($A121&amp;$A$4,Global!$C:$AA,COLUMN()+3,0)="","",VLOOKUP($A121&amp;$A$4,Global!$C:$AA,COLUMN()+3,0)),"")</f>
        <v/>
      </c>
      <c r="U121" s="69" t="str">
        <f>IFERROR(IF(VLOOKUP($A121&amp;$A$4,Global!$C:$AA,COLUMN()+3,0)="","",VLOOKUP($A121&amp;$A$4,Global!$C:$AA,COLUMN()+3,0)),"")</f>
        <v/>
      </c>
      <c r="V121" s="69" t="str">
        <f>IFERROR(IF(VLOOKUP($A121&amp;$A$4,Global!$C:$AA,COLUMN()+3,0)="","",VLOOKUP($A121&amp;$A$4,Global!$C:$AA,COLUMN()+3,0)),"")</f>
        <v/>
      </c>
    </row>
    <row r="122" spans="1:22" s="72" customFormat="1" ht="15.75" x14ac:dyDescent="0.2">
      <c r="A122" s="67" t="str">
        <f>IFERROR(IF(A121="","",IF((A121+1)&lt;=VLOOKUP($A$3,List!$E$1:$G$8,3,0),A121+1,"")),"")</f>
        <v/>
      </c>
      <c r="B122" s="69" t="str">
        <f>IFERROR(IF(VLOOKUP($A122&amp;$A$4,Global!$C:$AA,COLUMN()+3,0)="","",VLOOKUP($A122&amp;$A$4,Global!$C:$AA,COLUMN()+3,0)),"")</f>
        <v/>
      </c>
      <c r="C122" s="79" t="str">
        <f>IFERROR(IF(VLOOKUP($A122&amp;$A$4,Global!$C:$AA,COLUMN()+3,0)="","",VLOOKUP($A122&amp;$A$4,Global!$C:$AA,COLUMN()+3,0)),"")</f>
        <v/>
      </c>
      <c r="D122" s="68" t="str">
        <f>IFERROR(IF(VLOOKUP($A122&amp;$A$4,Global!$C:$AA,COLUMN()+3,0)="","",VLOOKUP($A122&amp;$A$4,Global!$C:$AA,COLUMN()+3,0)),"")</f>
        <v/>
      </c>
      <c r="E122" s="69" t="str">
        <f>IFERROR(IF(VLOOKUP($A122&amp;$A$4,Global!$C:$AA,COLUMN()+3,0)="","",VLOOKUP($A122&amp;$A$4,Global!$C:$AA,COLUMN()+3,0)),"")</f>
        <v/>
      </c>
      <c r="F122" s="69" t="str">
        <f>IFERROR(IF(VLOOKUP($A122&amp;$A$4,Global!$C:$AA,COLUMN()+3,0)="","",VLOOKUP($A122&amp;$A$4,Global!$C:$AA,COLUMN()+3,0)),"")</f>
        <v/>
      </c>
      <c r="G122" s="69" t="str">
        <f>IFERROR(IF(VLOOKUP($A122&amp;$A$4,Global!$C:$AA,COLUMN()+3,0)="","",VLOOKUP($A122&amp;$A$4,Global!$C:$AA,COLUMN()+3,0)),"")</f>
        <v/>
      </c>
      <c r="H122" s="70" t="str">
        <f>IFERROR(IF(VLOOKUP($A122&amp;$A$4,Global!$C:$AA,COLUMN()+3,0)="","",VLOOKUP($A122&amp;$A$4,Global!$C:$AA,COLUMN()+3,0)),"")</f>
        <v/>
      </c>
      <c r="I122" s="70" t="str">
        <f>IFERROR(IF(VLOOKUP($A122&amp;$A$4,Global!$C:$AA,COLUMN()+3,0)="","",VLOOKUP($A122&amp;$A$4,Global!$C:$AA,COLUMN()+3,0)),"")</f>
        <v/>
      </c>
      <c r="J122" s="69" t="str">
        <f>IFERROR(IF(VLOOKUP($A122&amp;$A$4,Global!$C:$AA,COLUMN()+3,0)="","",VLOOKUP($A122&amp;$A$4,Global!$C:$AA,COLUMN()+3,0)),"")</f>
        <v/>
      </c>
      <c r="K122" s="69" t="str">
        <f>IFERROR(IF(VLOOKUP($A122&amp;$A$4,Global!$C:$AA,COLUMN()+3,0)="","",VLOOKUP($A122&amp;$A$4,Global!$C:$AA,COLUMN()+3,0)),"")</f>
        <v/>
      </c>
      <c r="L122" s="69" t="str">
        <f>IFERROR(IF(VLOOKUP($A122&amp;$A$4,Global!$C:$AA,COLUMN()+3,0)="","",VLOOKUP($A122&amp;$A$4,Global!$C:$AA,COLUMN()+3,0)),"")</f>
        <v/>
      </c>
      <c r="M122" s="68" t="str">
        <f>IFERROR(IF(VLOOKUP($A122&amp;$A$4,Global!$C:$AA,COLUMN()+3,0)="","",VLOOKUP($A122&amp;$A$4,Global!$C:$AA,COLUMN()+3,0)),"")</f>
        <v/>
      </c>
      <c r="N122" s="68" t="str">
        <f>IFERROR(IF(VLOOKUP($A122&amp;$A$4,Global!$C:$AA,COLUMN()+3,0)="","",VLOOKUP($A122&amp;$A$4,Global!$C:$AA,COLUMN()+3,0)),"")</f>
        <v/>
      </c>
      <c r="O122" s="68" t="str">
        <f>IFERROR(IF(VLOOKUP($A122&amp;$A$4,Global!$C:$AA,COLUMN()+3,0)="","",VLOOKUP($A122&amp;$A$4,Global!$C:$AA,COLUMN()+3,0)),"")</f>
        <v/>
      </c>
      <c r="P122" s="68" t="str">
        <f>IFERROR(IF(VLOOKUP($A122&amp;$A$4,Global!$C:$AA,COLUMN()+3,0)="","",VLOOKUP($A122&amp;$A$4,Global!$C:$AA,COLUMN()+3,0)),"")</f>
        <v/>
      </c>
      <c r="Q122" s="68" t="str">
        <f>IFERROR(IF(VLOOKUP($A122&amp;$A$4,Global!$C:$AA,COLUMN()+3,0)="","",VLOOKUP($A122&amp;$A$4,Global!$C:$AA,COLUMN()+3,0)),"")</f>
        <v/>
      </c>
      <c r="R122" s="68" t="str">
        <f>IFERROR(IF(VLOOKUP($A122&amp;$A$4,Global!$C:$AA,COLUMN()+3,0)="","",VLOOKUP($A122&amp;$A$4,Global!$C:$AA,COLUMN()+3,0)),"")</f>
        <v/>
      </c>
      <c r="S122" s="71" t="str">
        <f>IFERROR(IF(VLOOKUP($A122&amp;$A$4,Global!$C:$AA,COLUMN()+3,0)="","",VLOOKUP($A122&amp;$A$4,Global!$C:$AA,COLUMN()+3,0)),"")</f>
        <v/>
      </c>
      <c r="T122" s="71" t="str">
        <f>IFERROR(IF(VLOOKUP($A122&amp;$A$4,Global!$C:$AA,COLUMN()+3,0)="","",VLOOKUP($A122&amp;$A$4,Global!$C:$AA,COLUMN()+3,0)),"")</f>
        <v/>
      </c>
      <c r="U122" s="69" t="str">
        <f>IFERROR(IF(VLOOKUP($A122&amp;$A$4,Global!$C:$AA,COLUMN()+3,0)="","",VLOOKUP($A122&amp;$A$4,Global!$C:$AA,COLUMN()+3,0)),"")</f>
        <v/>
      </c>
      <c r="V122" s="69" t="str">
        <f>IFERROR(IF(VLOOKUP($A122&amp;$A$4,Global!$C:$AA,COLUMN()+3,0)="","",VLOOKUP($A122&amp;$A$4,Global!$C:$AA,COLUMN()+3,0)),"")</f>
        <v/>
      </c>
    </row>
    <row r="123" spans="1:22" s="72" customFormat="1" ht="15.75" x14ac:dyDescent="0.2">
      <c r="A123" s="67" t="str">
        <f>IFERROR(IF(A122="","",IF((A122+1)&lt;=VLOOKUP($A$3,List!$E$1:$G$8,3,0),A122+1,"")),"")</f>
        <v/>
      </c>
      <c r="B123" s="69" t="str">
        <f>IFERROR(IF(VLOOKUP($A123&amp;$A$4,Global!$C:$AA,COLUMN()+3,0)="","",VLOOKUP($A123&amp;$A$4,Global!$C:$AA,COLUMN()+3,0)),"")</f>
        <v/>
      </c>
      <c r="C123" s="79" t="str">
        <f>IFERROR(IF(VLOOKUP($A123&amp;$A$4,Global!$C:$AA,COLUMN()+3,0)="","",VLOOKUP($A123&amp;$A$4,Global!$C:$AA,COLUMN()+3,0)),"")</f>
        <v/>
      </c>
      <c r="D123" s="68" t="str">
        <f>IFERROR(IF(VLOOKUP($A123&amp;$A$4,Global!$C:$AA,COLUMN()+3,0)="","",VLOOKUP($A123&amp;$A$4,Global!$C:$AA,COLUMN()+3,0)),"")</f>
        <v/>
      </c>
      <c r="E123" s="69" t="str">
        <f>IFERROR(IF(VLOOKUP($A123&amp;$A$4,Global!$C:$AA,COLUMN()+3,0)="","",VLOOKUP($A123&amp;$A$4,Global!$C:$AA,COLUMN()+3,0)),"")</f>
        <v/>
      </c>
      <c r="F123" s="69" t="str">
        <f>IFERROR(IF(VLOOKUP($A123&amp;$A$4,Global!$C:$AA,COLUMN()+3,0)="","",VLOOKUP($A123&amp;$A$4,Global!$C:$AA,COLUMN()+3,0)),"")</f>
        <v/>
      </c>
      <c r="G123" s="69" t="str">
        <f>IFERROR(IF(VLOOKUP($A123&amp;$A$4,Global!$C:$AA,COLUMN()+3,0)="","",VLOOKUP($A123&amp;$A$4,Global!$C:$AA,COLUMN()+3,0)),"")</f>
        <v/>
      </c>
      <c r="H123" s="70" t="str">
        <f>IFERROR(IF(VLOOKUP($A123&amp;$A$4,Global!$C:$AA,COLUMN()+3,0)="","",VLOOKUP($A123&amp;$A$4,Global!$C:$AA,COLUMN()+3,0)),"")</f>
        <v/>
      </c>
      <c r="I123" s="70" t="str">
        <f>IFERROR(IF(VLOOKUP($A123&amp;$A$4,Global!$C:$AA,COLUMN()+3,0)="","",VLOOKUP($A123&amp;$A$4,Global!$C:$AA,COLUMN()+3,0)),"")</f>
        <v/>
      </c>
      <c r="J123" s="69" t="str">
        <f>IFERROR(IF(VLOOKUP($A123&amp;$A$4,Global!$C:$AA,COLUMN()+3,0)="","",VLOOKUP($A123&amp;$A$4,Global!$C:$AA,COLUMN()+3,0)),"")</f>
        <v/>
      </c>
      <c r="K123" s="69" t="str">
        <f>IFERROR(IF(VLOOKUP($A123&amp;$A$4,Global!$C:$AA,COLUMN()+3,0)="","",VLOOKUP($A123&amp;$A$4,Global!$C:$AA,COLUMN()+3,0)),"")</f>
        <v/>
      </c>
      <c r="L123" s="69" t="str">
        <f>IFERROR(IF(VLOOKUP($A123&amp;$A$4,Global!$C:$AA,COLUMN()+3,0)="","",VLOOKUP($A123&amp;$A$4,Global!$C:$AA,COLUMN()+3,0)),"")</f>
        <v/>
      </c>
      <c r="M123" s="68" t="str">
        <f>IFERROR(IF(VLOOKUP($A123&amp;$A$4,Global!$C:$AA,COLUMN()+3,0)="","",VLOOKUP($A123&amp;$A$4,Global!$C:$AA,COLUMN()+3,0)),"")</f>
        <v/>
      </c>
      <c r="N123" s="68" t="str">
        <f>IFERROR(IF(VLOOKUP($A123&amp;$A$4,Global!$C:$AA,COLUMN()+3,0)="","",VLOOKUP($A123&amp;$A$4,Global!$C:$AA,COLUMN()+3,0)),"")</f>
        <v/>
      </c>
      <c r="O123" s="68" t="str">
        <f>IFERROR(IF(VLOOKUP($A123&amp;$A$4,Global!$C:$AA,COLUMN()+3,0)="","",VLOOKUP($A123&amp;$A$4,Global!$C:$AA,COLUMN()+3,0)),"")</f>
        <v/>
      </c>
      <c r="P123" s="68" t="str">
        <f>IFERROR(IF(VLOOKUP($A123&amp;$A$4,Global!$C:$AA,COLUMN()+3,0)="","",VLOOKUP($A123&amp;$A$4,Global!$C:$AA,COLUMN()+3,0)),"")</f>
        <v/>
      </c>
      <c r="Q123" s="68" t="str">
        <f>IFERROR(IF(VLOOKUP($A123&amp;$A$4,Global!$C:$AA,COLUMN()+3,0)="","",VLOOKUP($A123&amp;$A$4,Global!$C:$AA,COLUMN()+3,0)),"")</f>
        <v/>
      </c>
      <c r="R123" s="68" t="str">
        <f>IFERROR(IF(VLOOKUP($A123&amp;$A$4,Global!$C:$AA,COLUMN()+3,0)="","",VLOOKUP($A123&amp;$A$4,Global!$C:$AA,COLUMN()+3,0)),"")</f>
        <v/>
      </c>
      <c r="S123" s="71" t="str">
        <f>IFERROR(IF(VLOOKUP($A123&amp;$A$4,Global!$C:$AA,COLUMN()+3,0)="","",VLOOKUP($A123&amp;$A$4,Global!$C:$AA,COLUMN()+3,0)),"")</f>
        <v/>
      </c>
      <c r="T123" s="71" t="str">
        <f>IFERROR(IF(VLOOKUP($A123&amp;$A$4,Global!$C:$AA,COLUMN()+3,0)="","",VLOOKUP($A123&amp;$A$4,Global!$C:$AA,COLUMN()+3,0)),"")</f>
        <v/>
      </c>
      <c r="U123" s="69" t="str">
        <f>IFERROR(IF(VLOOKUP($A123&amp;$A$4,Global!$C:$AA,COLUMN()+3,0)="","",VLOOKUP($A123&amp;$A$4,Global!$C:$AA,COLUMN()+3,0)),"")</f>
        <v/>
      </c>
      <c r="V123" s="69" t="str">
        <f>IFERROR(IF(VLOOKUP($A123&amp;$A$4,Global!$C:$AA,COLUMN()+3,0)="","",VLOOKUP($A123&amp;$A$4,Global!$C:$AA,COLUMN()+3,0)),"")</f>
        <v/>
      </c>
    </row>
    <row r="124" spans="1:22" s="72" customFormat="1" ht="15.75" x14ac:dyDescent="0.2">
      <c r="A124" s="67" t="str">
        <f>IFERROR(IF(A123="","",IF((A123+1)&lt;=VLOOKUP($A$3,List!$E$1:$G$8,3,0),A123+1,"")),"")</f>
        <v/>
      </c>
      <c r="B124" s="69" t="str">
        <f>IFERROR(IF(VLOOKUP($A124&amp;$A$4,Global!$C:$AA,COLUMN()+3,0)="","",VLOOKUP($A124&amp;$A$4,Global!$C:$AA,COLUMN()+3,0)),"")</f>
        <v/>
      </c>
      <c r="C124" s="79" t="str">
        <f>IFERROR(IF(VLOOKUP($A124&amp;$A$4,Global!$C:$AA,COLUMN()+3,0)="","",VLOOKUP($A124&amp;$A$4,Global!$C:$AA,COLUMN()+3,0)),"")</f>
        <v/>
      </c>
      <c r="D124" s="68" t="str">
        <f>IFERROR(IF(VLOOKUP($A124&amp;$A$4,Global!$C:$AA,COLUMN()+3,0)="","",VLOOKUP($A124&amp;$A$4,Global!$C:$AA,COLUMN()+3,0)),"")</f>
        <v/>
      </c>
      <c r="E124" s="69" t="str">
        <f>IFERROR(IF(VLOOKUP($A124&amp;$A$4,Global!$C:$AA,COLUMN()+3,0)="","",VLOOKUP($A124&amp;$A$4,Global!$C:$AA,COLUMN()+3,0)),"")</f>
        <v/>
      </c>
      <c r="F124" s="69" t="str">
        <f>IFERROR(IF(VLOOKUP($A124&amp;$A$4,Global!$C:$AA,COLUMN()+3,0)="","",VLOOKUP($A124&amp;$A$4,Global!$C:$AA,COLUMN()+3,0)),"")</f>
        <v/>
      </c>
      <c r="G124" s="69" t="str">
        <f>IFERROR(IF(VLOOKUP($A124&amp;$A$4,Global!$C:$AA,COLUMN()+3,0)="","",VLOOKUP($A124&amp;$A$4,Global!$C:$AA,COLUMN()+3,0)),"")</f>
        <v/>
      </c>
      <c r="H124" s="70" t="str">
        <f>IFERROR(IF(VLOOKUP($A124&amp;$A$4,Global!$C:$AA,COLUMN()+3,0)="","",VLOOKUP($A124&amp;$A$4,Global!$C:$AA,COLUMN()+3,0)),"")</f>
        <v/>
      </c>
      <c r="I124" s="70" t="str">
        <f>IFERROR(IF(VLOOKUP($A124&amp;$A$4,Global!$C:$AA,COLUMN()+3,0)="","",VLOOKUP($A124&amp;$A$4,Global!$C:$AA,COLUMN()+3,0)),"")</f>
        <v/>
      </c>
      <c r="J124" s="69" t="str">
        <f>IFERROR(IF(VLOOKUP($A124&amp;$A$4,Global!$C:$AA,COLUMN()+3,0)="","",VLOOKUP($A124&amp;$A$4,Global!$C:$AA,COLUMN()+3,0)),"")</f>
        <v/>
      </c>
      <c r="K124" s="69" t="str">
        <f>IFERROR(IF(VLOOKUP($A124&amp;$A$4,Global!$C:$AA,COLUMN()+3,0)="","",VLOOKUP($A124&amp;$A$4,Global!$C:$AA,COLUMN()+3,0)),"")</f>
        <v/>
      </c>
      <c r="L124" s="69" t="str">
        <f>IFERROR(IF(VLOOKUP($A124&amp;$A$4,Global!$C:$AA,COLUMN()+3,0)="","",VLOOKUP($A124&amp;$A$4,Global!$C:$AA,COLUMN()+3,0)),"")</f>
        <v/>
      </c>
      <c r="M124" s="68" t="str">
        <f>IFERROR(IF(VLOOKUP($A124&amp;$A$4,Global!$C:$AA,COLUMN()+3,0)="","",VLOOKUP($A124&amp;$A$4,Global!$C:$AA,COLUMN()+3,0)),"")</f>
        <v/>
      </c>
      <c r="N124" s="68" t="str">
        <f>IFERROR(IF(VLOOKUP($A124&amp;$A$4,Global!$C:$AA,COLUMN()+3,0)="","",VLOOKUP($A124&amp;$A$4,Global!$C:$AA,COLUMN()+3,0)),"")</f>
        <v/>
      </c>
      <c r="O124" s="68" t="str">
        <f>IFERROR(IF(VLOOKUP($A124&amp;$A$4,Global!$C:$AA,COLUMN()+3,0)="","",VLOOKUP($A124&amp;$A$4,Global!$C:$AA,COLUMN()+3,0)),"")</f>
        <v/>
      </c>
      <c r="P124" s="68" t="str">
        <f>IFERROR(IF(VLOOKUP($A124&amp;$A$4,Global!$C:$AA,COLUMN()+3,0)="","",VLOOKUP($A124&amp;$A$4,Global!$C:$AA,COLUMN()+3,0)),"")</f>
        <v/>
      </c>
      <c r="Q124" s="68" t="str">
        <f>IFERROR(IF(VLOOKUP($A124&amp;$A$4,Global!$C:$AA,COLUMN()+3,0)="","",VLOOKUP($A124&amp;$A$4,Global!$C:$AA,COLUMN()+3,0)),"")</f>
        <v/>
      </c>
      <c r="R124" s="68" t="str">
        <f>IFERROR(IF(VLOOKUP($A124&amp;$A$4,Global!$C:$AA,COLUMN()+3,0)="","",VLOOKUP($A124&amp;$A$4,Global!$C:$AA,COLUMN()+3,0)),"")</f>
        <v/>
      </c>
      <c r="S124" s="71" t="str">
        <f>IFERROR(IF(VLOOKUP($A124&amp;$A$4,Global!$C:$AA,COLUMN()+3,0)="","",VLOOKUP($A124&amp;$A$4,Global!$C:$AA,COLUMN()+3,0)),"")</f>
        <v/>
      </c>
      <c r="T124" s="71" t="str">
        <f>IFERROR(IF(VLOOKUP($A124&amp;$A$4,Global!$C:$AA,COLUMN()+3,0)="","",VLOOKUP($A124&amp;$A$4,Global!$C:$AA,COLUMN()+3,0)),"")</f>
        <v/>
      </c>
      <c r="U124" s="69" t="str">
        <f>IFERROR(IF(VLOOKUP($A124&amp;$A$4,Global!$C:$AA,COLUMN()+3,0)="","",VLOOKUP($A124&amp;$A$4,Global!$C:$AA,COLUMN()+3,0)),"")</f>
        <v/>
      </c>
      <c r="V124" s="69" t="str">
        <f>IFERROR(IF(VLOOKUP($A124&amp;$A$4,Global!$C:$AA,COLUMN()+3,0)="","",VLOOKUP($A124&amp;$A$4,Global!$C:$AA,COLUMN()+3,0)),"")</f>
        <v/>
      </c>
    </row>
    <row r="125" spans="1:22" s="72" customFormat="1" ht="15.75" x14ac:dyDescent="0.2">
      <c r="A125" s="67" t="str">
        <f>IFERROR(IF(A124="","",IF((A124+1)&lt;=VLOOKUP($A$3,List!$E$1:$G$8,3,0),A124+1,"")),"")</f>
        <v/>
      </c>
      <c r="B125" s="69" t="str">
        <f>IFERROR(IF(VLOOKUP($A125&amp;$A$4,Global!$C:$AA,COLUMN()+3,0)="","",VLOOKUP($A125&amp;$A$4,Global!$C:$AA,COLUMN()+3,0)),"")</f>
        <v/>
      </c>
      <c r="C125" s="79" t="str">
        <f>IFERROR(IF(VLOOKUP($A125&amp;$A$4,Global!$C:$AA,COLUMN()+3,0)="","",VLOOKUP($A125&amp;$A$4,Global!$C:$AA,COLUMN()+3,0)),"")</f>
        <v/>
      </c>
      <c r="D125" s="68" t="str">
        <f>IFERROR(IF(VLOOKUP($A125&amp;$A$4,Global!$C:$AA,COLUMN()+3,0)="","",VLOOKUP($A125&amp;$A$4,Global!$C:$AA,COLUMN()+3,0)),"")</f>
        <v/>
      </c>
      <c r="E125" s="69" t="str">
        <f>IFERROR(IF(VLOOKUP($A125&amp;$A$4,Global!$C:$AA,COLUMN()+3,0)="","",VLOOKUP($A125&amp;$A$4,Global!$C:$AA,COLUMN()+3,0)),"")</f>
        <v/>
      </c>
      <c r="F125" s="69" t="str">
        <f>IFERROR(IF(VLOOKUP($A125&amp;$A$4,Global!$C:$AA,COLUMN()+3,0)="","",VLOOKUP($A125&amp;$A$4,Global!$C:$AA,COLUMN()+3,0)),"")</f>
        <v/>
      </c>
      <c r="G125" s="69" t="str">
        <f>IFERROR(IF(VLOOKUP($A125&amp;$A$4,Global!$C:$AA,COLUMN()+3,0)="","",VLOOKUP($A125&amp;$A$4,Global!$C:$AA,COLUMN()+3,0)),"")</f>
        <v/>
      </c>
      <c r="H125" s="70" t="str">
        <f>IFERROR(IF(VLOOKUP($A125&amp;$A$4,Global!$C:$AA,COLUMN()+3,0)="","",VLOOKUP($A125&amp;$A$4,Global!$C:$AA,COLUMN()+3,0)),"")</f>
        <v/>
      </c>
      <c r="I125" s="70" t="str">
        <f>IFERROR(IF(VLOOKUP($A125&amp;$A$4,Global!$C:$AA,COLUMN()+3,0)="","",VLOOKUP($A125&amp;$A$4,Global!$C:$AA,COLUMN()+3,0)),"")</f>
        <v/>
      </c>
      <c r="J125" s="69" t="str">
        <f>IFERROR(IF(VLOOKUP($A125&amp;$A$4,Global!$C:$AA,COLUMN()+3,0)="","",VLOOKUP($A125&amp;$A$4,Global!$C:$AA,COLUMN()+3,0)),"")</f>
        <v/>
      </c>
      <c r="K125" s="69" t="str">
        <f>IFERROR(IF(VLOOKUP($A125&amp;$A$4,Global!$C:$AA,COLUMN()+3,0)="","",VLOOKUP($A125&amp;$A$4,Global!$C:$AA,COLUMN()+3,0)),"")</f>
        <v/>
      </c>
      <c r="L125" s="69" t="str">
        <f>IFERROR(IF(VLOOKUP($A125&amp;$A$4,Global!$C:$AA,COLUMN()+3,0)="","",VLOOKUP($A125&amp;$A$4,Global!$C:$AA,COLUMN()+3,0)),"")</f>
        <v/>
      </c>
      <c r="M125" s="68" t="str">
        <f>IFERROR(IF(VLOOKUP($A125&amp;$A$4,Global!$C:$AA,COLUMN()+3,0)="","",VLOOKUP($A125&amp;$A$4,Global!$C:$AA,COLUMN()+3,0)),"")</f>
        <v/>
      </c>
      <c r="N125" s="68" t="str">
        <f>IFERROR(IF(VLOOKUP($A125&amp;$A$4,Global!$C:$AA,COLUMN()+3,0)="","",VLOOKUP($A125&amp;$A$4,Global!$C:$AA,COLUMN()+3,0)),"")</f>
        <v/>
      </c>
      <c r="O125" s="68" t="str">
        <f>IFERROR(IF(VLOOKUP($A125&amp;$A$4,Global!$C:$AA,COLUMN()+3,0)="","",VLOOKUP($A125&amp;$A$4,Global!$C:$AA,COLUMN()+3,0)),"")</f>
        <v/>
      </c>
      <c r="P125" s="68" t="str">
        <f>IFERROR(IF(VLOOKUP($A125&amp;$A$4,Global!$C:$AA,COLUMN()+3,0)="","",VLOOKUP($A125&amp;$A$4,Global!$C:$AA,COLUMN()+3,0)),"")</f>
        <v/>
      </c>
      <c r="Q125" s="68" t="str">
        <f>IFERROR(IF(VLOOKUP($A125&amp;$A$4,Global!$C:$AA,COLUMN()+3,0)="","",VLOOKUP($A125&amp;$A$4,Global!$C:$AA,COLUMN()+3,0)),"")</f>
        <v/>
      </c>
      <c r="R125" s="68" t="str">
        <f>IFERROR(IF(VLOOKUP($A125&amp;$A$4,Global!$C:$AA,COLUMN()+3,0)="","",VLOOKUP($A125&amp;$A$4,Global!$C:$AA,COLUMN()+3,0)),"")</f>
        <v/>
      </c>
      <c r="S125" s="71" t="str">
        <f>IFERROR(IF(VLOOKUP($A125&amp;$A$4,Global!$C:$AA,COLUMN()+3,0)="","",VLOOKUP($A125&amp;$A$4,Global!$C:$AA,COLUMN()+3,0)),"")</f>
        <v/>
      </c>
      <c r="T125" s="71" t="str">
        <f>IFERROR(IF(VLOOKUP($A125&amp;$A$4,Global!$C:$AA,COLUMN()+3,0)="","",VLOOKUP($A125&amp;$A$4,Global!$C:$AA,COLUMN()+3,0)),"")</f>
        <v/>
      </c>
      <c r="U125" s="69" t="str">
        <f>IFERROR(IF(VLOOKUP($A125&amp;$A$4,Global!$C:$AA,COLUMN()+3,0)="","",VLOOKUP($A125&amp;$A$4,Global!$C:$AA,COLUMN()+3,0)),"")</f>
        <v/>
      </c>
      <c r="V125" s="69" t="str">
        <f>IFERROR(IF(VLOOKUP($A125&amp;$A$4,Global!$C:$AA,COLUMN()+3,0)="","",VLOOKUP($A125&amp;$A$4,Global!$C:$AA,COLUMN()+3,0)),"")</f>
        <v/>
      </c>
    </row>
    <row r="126" spans="1:22" s="72" customFormat="1" ht="15.75" x14ac:dyDescent="0.2">
      <c r="A126" s="67" t="str">
        <f>IFERROR(IF(A125="","",IF((A125+1)&lt;=VLOOKUP($A$3,List!$E$1:$G$8,3,0),A125+1,"")),"")</f>
        <v/>
      </c>
      <c r="B126" s="69" t="str">
        <f>IFERROR(IF(VLOOKUP($A126&amp;$A$4,Global!$C:$AA,COLUMN()+3,0)="","",VLOOKUP($A126&amp;$A$4,Global!$C:$AA,COLUMN()+3,0)),"")</f>
        <v/>
      </c>
      <c r="C126" s="79" t="str">
        <f>IFERROR(IF(VLOOKUP($A126&amp;$A$4,Global!$C:$AA,COLUMN()+3,0)="","",VLOOKUP($A126&amp;$A$4,Global!$C:$AA,COLUMN()+3,0)),"")</f>
        <v/>
      </c>
      <c r="D126" s="68" t="str">
        <f>IFERROR(IF(VLOOKUP($A126&amp;$A$4,Global!$C:$AA,COLUMN()+3,0)="","",VLOOKUP($A126&amp;$A$4,Global!$C:$AA,COLUMN()+3,0)),"")</f>
        <v/>
      </c>
      <c r="E126" s="69" t="str">
        <f>IFERROR(IF(VLOOKUP($A126&amp;$A$4,Global!$C:$AA,COLUMN()+3,0)="","",VLOOKUP($A126&amp;$A$4,Global!$C:$AA,COLUMN()+3,0)),"")</f>
        <v/>
      </c>
      <c r="F126" s="69" t="str">
        <f>IFERROR(IF(VLOOKUP($A126&amp;$A$4,Global!$C:$AA,COLUMN()+3,0)="","",VLOOKUP($A126&amp;$A$4,Global!$C:$AA,COLUMN()+3,0)),"")</f>
        <v/>
      </c>
      <c r="G126" s="69" t="str">
        <f>IFERROR(IF(VLOOKUP($A126&amp;$A$4,Global!$C:$AA,COLUMN()+3,0)="","",VLOOKUP($A126&amp;$A$4,Global!$C:$AA,COLUMN()+3,0)),"")</f>
        <v/>
      </c>
      <c r="H126" s="70" t="str">
        <f>IFERROR(IF(VLOOKUP($A126&amp;$A$4,Global!$C:$AA,COLUMN()+3,0)="","",VLOOKUP($A126&amp;$A$4,Global!$C:$AA,COLUMN()+3,0)),"")</f>
        <v/>
      </c>
      <c r="I126" s="70" t="str">
        <f>IFERROR(IF(VLOOKUP($A126&amp;$A$4,Global!$C:$AA,COLUMN()+3,0)="","",VLOOKUP($A126&amp;$A$4,Global!$C:$AA,COLUMN()+3,0)),"")</f>
        <v/>
      </c>
      <c r="J126" s="69" t="str">
        <f>IFERROR(IF(VLOOKUP($A126&amp;$A$4,Global!$C:$AA,COLUMN()+3,0)="","",VLOOKUP($A126&amp;$A$4,Global!$C:$AA,COLUMN()+3,0)),"")</f>
        <v/>
      </c>
      <c r="K126" s="69" t="str">
        <f>IFERROR(IF(VLOOKUP($A126&amp;$A$4,Global!$C:$AA,COLUMN()+3,0)="","",VLOOKUP($A126&amp;$A$4,Global!$C:$AA,COLUMN()+3,0)),"")</f>
        <v/>
      </c>
      <c r="L126" s="69" t="str">
        <f>IFERROR(IF(VLOOKUP($A126&amp;$A$4,Global!$C:$AA,COLUMN()+3,0)="","",VLOOKUP($A126&amp;$A$4,Global!$C:$AA,COLUMN()+3,0)),"")</f>
        <v/>
      </c>
      <c r="M126" s="68" t="str">
        <f>IFERROR(IF(VLOOKUP($A126&amp;$A$4,Global!$C:$AA,COLUMN()+3,0)="","",VLOOKUP($A126&amp;$A$4,Global!$C:$AA,COLUMN()+3,0)),"")</f>
        <v/>
      </c>
      <c r="N126" s="68" t="str">
        <f>IFERROR(IF(VLOOKUP($A126&amp;$A$4,Global!$C:$AA,COLUMN()+3,0)="","",VLOOKUP($A126&amp;$A$4,Global!$C:$AA,COLUMN()+3,0)),"")</f>
        <v/>
      </c>
      <c r="O126" s="68" t="str">
        <f>IFERROR(IF(VLOOKUP($A126&amp;$A$4,Global!$C:$AA,COLUMN()+3,0)="","",VLOOKUP($A126&amp;$A$4,Global!$C:$AA,COLUMN()+3,0)),"")</f>
        <v/>
      </c>
      <c r="P126" s="68" t="str">
        <f>IFERROR(IF(VLOOKUP($A126&amp;$A$4,Global!$C:$AA,COLUMN()+3,0)="","",VLOOKUP($A126&amp;$A$4,Global!$C:$AA,COLUMN()+3,0)),"")</f>
        <v/>
      </c>
      <c r="Q126" s="68" t="str">
        <f>IFERROR(IF(VLOOKUP($A126&amp;$A$4,Global!$C:$AA,COLUMN()+3,0)="","",VLOOKUP($A126&amp;$A$4,Global!$C:$AA,COLUMN()+3,0)),"")</f>
        <v/>
      </c>
      <c r="R126" s="68" t="str">
        <f>IFERROR(IF(VLOOKUP($A126&amp;$A$4,Global!$C:$AA,COLUMN()+3,0)="","",VLOOKUP($A126&amp;$A$4,Global!$C:$AA,COLUMN()+3,0)),"")</f>
        <v/>
      </c>
      <c r="S126" s="71" t="str">
        <f>IFERROR(IF(VLOOKUP($A126&amp;$A$4,Global!$C:$AA,COLUMN()+3,0)="","",VLOOKUP($A126&amp;$A$4,Global!$C:$AA,COLUMN()+3,0)),"")</f>
        <v/>
      </c>
      <c r="T126" s="71" t="str">
        <f>IFERROR(IF(VLOOKUP($A126&amp;$A$4,Global!$C:$AA,COLUMN()+3,0)="","",VLOOKUP($A126&amp;$A$4,Global!$C:$AA,COLUMN()+3,0)),"")</f>
        <v/>
      </c>
      <c r="U126" s="69" t="str">
        <f>IFERROR(IF(VLOOKUP($A126&amp;$A$4,Global!$C:$AA,COLUMN()+3,0)="","",VLOOKUP($A126&amp;$A$4,Global!$C:$AA,COLUMN()+3,0)),"")</f>
        <v/>
      </c>
      <c r="V126" s="69" t="str">
        <f>IFERROR(IF(VLOOKUP($A126&amp;$A$4,Global!$C:$AA,COLUMN()+3,0)="","",VLOOKUP($A126&amp;$A$4,Global!$C:$AA,COLUMN()+3,0)),"")</f>
        <v/>
      </c>
    </row>
    <row r="127" spans="1:22" s="72" customFormat="1" ht="15.75" x14ac:dyDescent="0.2">
      <c r="A127" s="67" t="str">
        <f>IFERROR(IF(A126="","",IF((A126+1)&lt;=VLOOKUP($A$3,List!$E$1:$G$8,3,0),A126+1,"")),"")</f>
        <v/>
      </c>
      <c r="B127" s="69" t="str">
        <f>IFERROR(IF(VLOOKUP($A127&amp;$A$4,Global!$C:$AA,COLUMN()+3,0)="","",VLOOKUP($A127&amp;$A$4,Global!$C:$AA,COLUMN()+3,0)),"")</f>
        <v/>
      </c>
      <c r="C127" s="79" t="str">
        <f>IFERROR(IF(VLOOKUP($A127&amp;$A$4,Global!$C:$AA,COLUMN()+3,0)="","",VLOOKUP($A127&amp;$A$4,Global!$C:$AA,COLUMN()+3,0)),"")</f>
        <v/>
      </c>
      <c r="D127" s="68" t="str">
        <f>IFERROR(IF(VLOOKUP($A127&amp;$A$4,Global!$C:$AA,COLUMN()+3,0)="","",VLOOKUP($A127&amp;$A$4,Global!$C:$AA,COLUMN()+3,0)),"")</f>
        <v/>
      </c>
      <c r="E127" s="69" t="str">
        <f>IFERROR(IF(VLOOKUP($A127&amp;$A$4,Global!$C:$AA,COLUMN()+3,0)="","",VLOOKUP($A127&amp;$A$4,Global!$C:$AA,COLUMN()+3,0)),"")</f>
        <v/>
      </c>
      <c r="F127" s="69" t="str">
        <f>IFERROR(IF(VLOOKUP($A127&amp;$A$4,Global!$C:$AA,COLUMN()+3,0)="","",VLOOKUP($A127&amp;$A$4,Global!$C:$AA,COLUMN()+3,0)),"")</f>
        <v/>
      </c>
      <c r="G127" s="69" t="str">
        <f>IFERROR(IF(VLOOKUP($A127&amp;$A$4,Global!$C:$AA,COLUMN()+3,0)="","",VLOOKUP($A127&amp;$A$4,Global!$C:$AA,COLUMN()+3,0)),"")</f>
        <v/>
      </c>
      <c r="H127" s="70" t="str">
        <f>IFERROR(IF(VLOOKUP($A127&amp;$A$4,Global!$C:$AA,COLUMN()+3,0)="","",VLOOKUP($A127&amp;$A$4,Global!$C:$AA,COLUMN()+3,0)),"")</f>
        <v/>
      </c>
      <c r="I127" s="70" t="str">
        <f>IFERROR(IF(VLOOKUP($A127&amp;$A$4,Global!$C:$AA,COLUMN()+3,0)="","",VLOOKUP($A127&amp;$A$4,Global!$C:$AA,COLUMN()+3,0)),"")</f>
        <v/>
      </c>
      <c r="J127" s="69" t="str">
        <f>IFERROR(IF(VLOOKUP($A127&amp;$A$4,Global!$C:$AA,COLUMN()+3,0)="","",VLOOKUP($A127&amp;$A$4,Global!$C:$AA,COLUMN()+3,0)),"")</f>
        <v/>
      </c>
      <c r="K127" s="69" t="str">
        <f>IFERROR(IF(VLOOKUP($A127&amp;$A$4,Global!$C:$AA,COLUMN()+3,0)="","",VLOOKUP($A127&amp;$A$4,Global!$C:$AA,COLUMN()+3,0)),"")</f>
        <v/>
      </c>
      <c r="L127" s="69" t="str">
        <f>IFERROR(IF(VLOOKUP($A127&amp;$A$4,Global!$C:$AA,COLUMN()+3,0)="","",VLOOKUP($A127&amp;$A$4,Global!$C:$AA,COLUMN()+3,0)),"")</f>
        <v/>
      </c>
      <c r="M127" s="68" t="str">
        <f>IFERROR(IF(VLOOKUP($A127&amp;$A$4,Global!$C:$AA,COLUMN()+3,0)="","",VLOOKUP($A127&amp;$A$4,Global!$C:$AA,COLUMN()+3,0)),"")</f>
        <v/>
      </c>
      <c r="N127" s="68" t="str">
        <f>IFERROR(IF(VLOOKUP($A127&amp;$A$4,Global!$C:$AA,COLUMN()+3,0)="","",VLOOKUP($A127&amp;$A$4,Global!$C:$AA,COLUMN()+3,0)),"")</f>
        <v/>
      </c>
      <c r="O127" s="68" t="str">
        <f>IFERROR(IF(VLOOKUP($A127&amp;$A$4,Global!$C:$AA,COLUMN()+3,0)="","",VLOOKUP($A127&amp;$A$4,Global!$C:$AA,COLUMN()+3,0)),"")</f>
        <v/>
      </c>
      <c r="P127" s="68" t="str">
        <f>IFERROR(IF(VLOOKUP($A127&amp;$A$4,Global!$C:$AA,COLUMN()+3,0)="","",VLOOKUP($A127&amp;$A$4,Global!$C:$AA,COLUMN()+3,0)),"")</f>
        <v/>
      </c>
      <c r="Q127" s="68" t="str">
        <f>IFERROR(IF(VLOOKUP($A127&amp;$A$4,Global!$C:$AA,COLUMN()+3,0)="","",VLOOKUP($A127&amp;$A$4,Global!$C:$AA,COLUMN()+3,0)),"")</f>
        <v/>
      </c>
      <c r="R127" s="68" t="str">
        <f>IFERROR(IF(VLOOKUP($A127&amp;$A$4,Global!$C:$AA,COLUMN()+3,0)="","",VLOOKUP($A127&amp;$A$4,Global!$C:$AA,COLUMN()+3,0)),"")</f>
        <v/>
      </c>
      <c r="S127" s="71" t="str">
        <f>IFERROR(IF(VLOOKUP($A127&amp;$A$4,Global!$C:$AA,COLUMN()+3,0)="","",VLOOKUP($A127&amp;$A$4,Global!$C:$AA,COLUMN()+3,0)),"")</f>
        <v/>
      </c>
      <c r="T127" s="71" t="str">
        <f>IFERROR(IF(VLOOKUP($A127&amp;$A$4,Global!$C:$AA,COLUMN()+3,0)="","",VLOOKUP($A127&amp;$A$4,Global!$C:$AA,COLUMN()+3,0)),"")</f>
        <v/>
      </c>
      <c r="U127" s="69" t="str">
        <f>IFERROR(IF(VLOOKUP($A127&amp;$A$4,Global!$C:$AA,COLUMN()+3,0)="","",VLOOKUP($A127&amp;$A$4,Global!$C:$AA,COLUMN()+3,0)),"")</f>
        <v/>
      </c>
      <c r="V127" s="69" t="str">
        <f>IFERROR(IF(VLOOKUP($A127&amp;$A$4,Global!$C:$AA,COLUMN()+3,0)="","",VLOOKUP($A127&amp;$A$4,Global!$C:$AA,COLUMN()+3,0)),"")</f>
        <v/>
      </c>
    </row>
    <row r="128" spans="1:22" s="72" customFormat="1" ht="15.75" x14ac:dyDescent="0.2">
      <c r="A128" s="67" t="str">
        <f>IFERROR(IF(A127="","",IF((A127+1)&lt;=VLOOKUP($A$3,List!$E$1:$G$8,3,0),A127+1,"")),"")</f>
        <v/>
      </c>
      <c r="B128" s="69" t="str">
        <f>IFERROR(IF(VLOOKUP($A128&amp;$A$4,Global!$C:$AA,COLUMN()+3,0)="","",VLOOKUP($A128&amp;$A$4,Global!$C:$AA,COLUMN()+3,0)),"")</f>
        <v/>
      </c>
      <c r="C128" s="79" t="str">
        <f>IFERROR(IF(VLOOKUP($A128&amp;$A$4,Global!$C:$AA,COLUMN()+3,0)="","",VLOOKUP($A128&amp;$A$4,Global!$C:$AA,COLUMN()+3,0)),"")</f>
        <v/>
      </c>
      <c r="D128" s="68" t="str">
        <f>IFERROR(IF(VLOOKUP($A128&amp;$A$4,Global!$C:$AA,COLUMN()+3,0)="","",VLOOKUP($A128&amp;$A$4,Global!$C:$AA,COLUMN()+3,0)),"")</f>
        <v/>
      </c>
      <c r="E128" s="69" t="str">
        <f>IFERROR(IF(VLOOKUP($A128&amp;$A$4,Global!$C:$AA,COLUMN()+3,0)="","",VLOOKUP($A128&amp;$A$4,Global!$C:$AA,COLUMN()+3,0)),"")</f>
        <v/>
      </c>
      <c r="F128" s="69" t="str">
        <f>IFERROR(IF(VLOOKUP($A128&amp;$A$4,Global!$C:$AA,COLUMN()+3,0)="","",VLOOKUP($A128&amp;$A$4,Global!$C:$AA,COLUMN()+3,0)),"")</f>
        <v/>
      </c>
      <c r="G128" s="69" t="str">
        <f>IFERROR(IF(VLOOKUP($A128&amp;$A$4,Global!$C:$AA,COLUMN()+3,0)="","",VLOOKUP($A128&amp;$A$4,Global!$C:$AA,COLUMN()+3,0)),"")</f>
        <v/>
      </c>
      <c r="H128" s="70" t="str">
        <f>IFERROR(IF(VLOOKUP($A128&amp;$A$4,Global!$C:$AA,COLUMN()+3,0)="","",VLOOKUP($A128&amp;$A$4,Global!$C:$AA,COLUMN()+3,0)),"")</f>
        <v/>
      </c>
      <c r="I128" s="70" t="str">
        <f>IFERROR(IF(VLOOKUP($A128&amp;$A$4,Global!$C:$AA,COLUMN()+3,0)="","",VLOOKUP($A128&amp;$A$4,Global!$C:$AA,COLUMN()+3,0)),"")</f>
        <v/>
      </c>
      <c r="J128" s="69" t="str">
        <f>IFERROR(IF(VLOOKUP($A128&amp;$A$4,Global!$C:$AA,COLUMN()+3,0)="","",VLOOKUP($A128&amp;$A$4,Global!$C:$AA,COLUMN()+3,0)),"")</f>
        <v/>
      </c>
      <c r="K128" s="69" t="str">
        <f>IFERROR(IF(VLOOKUP($A128&amp;$A$4,Global!$C:$AA,COLUMN()+3,0)="","",VLOOKUP($A128&amp;$A$4,Global!$C:$AA,COLUMN()+3,0)),"")</f>
        <v/>
      </c>
      <c r="L128" s="69" t="str">
        <f>IFERROR(IF(VLOOKUP($A128&amp;$A$4,Global!$C:$AA,COLUMN()+3,0)="","",VLOOKUP($A128&amp;$A$4,Global!$C:$AA,COLUMN()+3,0)),"")</f>
        <v/>
      </c>
      <c r="M128" s="68" t="str">
        <f>IFERROR(IF(VLOOKUP($A128&amp;$A$4,Global!$C:$AA,COLUMN()+3,0)="","",VLOOKUP($A128&amp;$A$4,Global!$C:$AA,COLUMN()+3,0)),"")</f>
        <v/>
      </c>
      <c r="N128" s="68" t="str">
        <f>IFERROR(IF(VLOOKUP($A128&amp;$A$4,Global!$C:$AA,COLUMN()+3,0)="","",VLOOKUP($A128&amp;$A$4,Global!$C:$AA,COLUMN()+3,0)),"")</f>
        <v/>
      </c>
      <c r="O128" s="68" t="str">
        <f>IFERROR(IF(VLOOKUP($A128&amp;$A$4,Global!$C:$AA,COLUMN()+3,0)="","",VLOOKUP($A128&amp;$A$4,Global!$C:$AA,COLUMN()+3,0)),"")</f>
        <v/>
      </c>
      <c r="P128" s="68" t="str">
        <f>IFERROR(IF(VLOOKUP($A128&amp;$A$4,Global!$C:$AA,COLUMN()+3,0)="","",VLOOKUP($A128&amp;$A$4,Global!$C:$AA,COLUMN()+3,0)),"")</f>
        <v/>
      </c>
      <c r="Q128" s="68" t="str">
        <f>IFERROR(IF(VLOOKUP($A128&amp;$A$4,Global!$C:$AA,COLUMN()+3,0)="","",VLOOKUP($A128&amp;$A$4,Global!$C:$AA,COLUMN()+3,0)),"")</f>
        <v/>
      </c>
      <c r="R128" s="68" t="str">
        <f>IFERROR(IF(VLOOKUP($A128&amp;$A$4,Global!$C:$AA,COLUMN()+3,0)="","",VLOOKUP($A128&amp;$A$4,Global!$C:$AA,COLUMN()+3,0)),"")</f>
        <v/>
      </c>
      <c r="S128" s="71" t="str">
        <f>IFERROR(IF(VLOOKUP($A128&amp;$A$4,Global!$C:$AA,COLUMN()+3,0)="","",VLOOKUP($A128&amp;$A$4,Global!$C:$AA,COLUMN()+3,0)),"")</f>
        <v/>
      </c>
      <c r="T128" s="71" t="str">
        <f>IFERROR(IF(VLOOKUP($A128&amp;$A$4,Global!$C:$AA,COLUMN()+3,0)="","",VLOOKUP($A128&amp;$A$4,Global!$C:$AA,COLUMN()+3,0)),"")</f>
        <v/>
      </c>
      <c r="U128" s="69" t="str">
        <f>IFERROR(IF(VLOOKUP($A128&amp;$A$4,Global!$C:$AA,COLUMN()+3,0)="","",VLOOKUP($A128&amp;$A$4,Global!$C:$AA,COLUMN()+3,0)),"")</f>
        <v/>
      </c>
      <c r="V128" s="69" t="str">
        <f>IFERROR(IF(VLOOKUP($A128&amp;$A$4,Global!$C:$AA,COLUMN()+3,0)="","",VLOOKUP($A128&amp;$A$4,Global!$C:$AA,COLUMN()+3,0)),"")</f>
        <v/>
      </c>
    </row>
    <row r="129" spans="1:22" s="72" customFormat="1" ht="15.75" x14ac:dyDescent="0.2">
      <c r="A129" s="67" t="str">
        <f>IFERROR(IF(A128="","",IF((A128+1)&lt;=VLOOKUP($A$3,List!$E$1:$G$8,3,0),A128+1,"")),"")</f>
        <v/>
      </c>
      <c r="B129" s="69" t="str">
        <f>IFERROR(IF(VLOOKUP($A129&amp;$A$4,Global!$C:$AA,COLUMN()+3,0)="","",VLOOKUP($A129&amp;$A$4,Global!$C:$AA,COLUMN()+3,0)),"")</f>
        <v/>
      </c>
      <c r="C129" s="79" t="str">
        <f>IFERROR(IF(VLOOKUP($A129&amp;$A$4,Global!$C:$AA,COLUMN()+3,0)="","",VLOOKUP($A129&amp;$A$4,Global!$C:$AA,COLUMN()+3,0)),"")</f>
        <v/>
      </c>
      <c r="D129" s="68" t="str">
        <f>IFERROR(IF(VLOOKUP($A129&amp;$A$4,Global!$C:$AA,COLUMN()+3,0)="","",VLOOKUP($A129&amp;$A$4,Global!$C:$AA,COLUMN()+3,0)),"")</f>
        <v/>
      </c>
      <c r="E129" s="69" t="str">
        <f>IFERROR(IF(VLOOKUP($A129&amp;$A$4,Global!$C:$AA,COLUMN()+3,0)="","",VLOOKUP($A129&amp;$A$4,Global!$C:$AA,COLUMN()+3,0)),"")</f>
        <v/>
      </c>
      <c r="F129" s="69" t="str">
        <f>IFERROR(IF(VLOOKUP($A129&amp;$A$4,Global!$C:$AA,COLUMN()+3,0)="","",VLOOKUP($A129&amp;$A$4,Global!$C:$AA,COLUMN()+3,0)),"")</f>
        <v/>
      </c>
      <c r="G129" s="69" t="str">
        <f>IFERROR(IF(VLOOKUP($A129&amp;$A$4,Global!$C:$AA,COLUMN()+3,0)="","",VLOOKUP($A129&amp;$A$4,Global!$C:$AA,COLUMN()+3,0)),"")</f>
        <v/>
      </c>
      <c r="H129" s="70" t="str">
        <f>IFERROR(IF(VLOOKUP($A129&amp;$A$4,Global!$C:$AA,COLUMN()+3,0)="","",VLOOKUP($A129&amp;$A$4,Global!$C:$AA,COLUMN()+3,0)),"")</f>
        <v/>
      </c>
      <c r="I129" s="70" t="str">
        <f>IFERROR(IF(VLOOKUP($A129&amp;$A$4,Global!$C:$AA,COLUMN()+3,0)="","",VLOOKUP($A129&amp;$A$4,Global!$C:$AA,COLUMN()+3,0)),"")</f>
        <v/>
      </c>
      <c r="J129" s="69" t="str">
        <f>IFERROR(IF(VLOOKUP($A129&amp;$A$4,Global!$C:$AA,COLUMN()+3,0)="","",VLOOKUP($A129&amp;$A$4,Global!$C:$AA,COLUMN()+3,0)),"")</f>
        <v/>
      </c>
      <c r="K129" s="69" t="str">
        <f>IFERROR(IF(VLOOKUP($A129&amp;$A$4,Global!$C:$AA,COLUMN()+3,0)="","",VLOOKUP($A129&amp;$A$4,Global!$C:$AA,COLUMN()+3,0)),"")</f>
        <v/>
      </c>
      <c r="L129" s="69" t="str">
        <f>IFERROR(IF(VLOOKUP($A129&amp;$A$4,Global!$C:$AA,COLUMN()+3,0)="","",VLOOKUP($A129&amp;$A$4,Global!$C:$AA,COLUMN()+3,0)),"")</f>
        <v/>
      </c>
      <c r="M129" s="68" t="str">
        <f>IFERROR(IF(VLOOKUP($A129&amp;$A$4,Global!$C:$AA,COLUMN()+3,0)="","",VLOOKUP($A129&amp;$A$4,Global!$C:$AA,COLUMN()+3,0)),"")</f>
        <v/>
      </c>
      <c r="N129" s="68" t="str">
        <f>IFERROR(IF(VLOOKUP($A129&amp;$A$4,Global!$C:$AA,COLUMN()+3,0)="","",VLOOKUP($A129&amp;$A$4,Global!$C:$AA,COLUMN()+3,0)),"")</f>
        <v/>
      </c>
      <c r="O129" s="68" t="str">
        <f>IFERROR(IF(VLOOKUP($A129&amp;$A$4,Global!$C:$AA,COLUMN()+3,0)="","",VLOOKUP($A129&amp;$A$4,Global!$C:$AA,COLUMN()+3,0)),"")</f>
        <v/>
      </c>
      <c r="P129" s="68" t="str">
        <f>IFERROR(IF(VLOOKUP($A129&amp;$A$4,Global!$C:$AA,COLUMN()+3,0)="","",VLOOKUP($A129&amp;$A$4,Global!$C:$AA,COLUMN()+3,0)),"")</f>
        <v/>
      </c>
      <c r="Q129" s="68" t="str">
        <f>IFERROR(IF(VLOOKUP($A129&amp;$A$4,Global!$C:$AA,COLUMN()+3,0)="","",VLOOKUP($A129&amp;$A$4,Global!$C:$AA,COLUMN()+3,0)),"")</f>
        <v/>
      </c>
      <c r="R129" s="68" t="str">
        <f>IFERROR(IF(VLOOKUP($A129&amp;$A$4,Global!$C:$AA,COLUMN()+3,0)="","",VLOOKUP($A129&amp;$A$4,Global!$C:$AA,COLUMN()+3,0)),"")</f>
        <v/>
      </c>
      <c r="S129" s="71" t="str">
        <f>IFERROR(IF(VLOOKUP($A129&amp;$A$4,Global!$C:$AA,COLUMN()+3,0)="","",VLOOKUP($A129&amp;$A$4,Global!$C:$AA,COLUMN()+3,0)),"")</f>
        <v/>
      </c>
      <c r="T129" s="71" t="str">
        <f>IFERROR(IF(VLOOKUP($A129&amp;$A$4,Global!$C:$AA,COLUMN()+3,0)="","",VLOOKUP($A129&amp;$A$4,Global!$C:$AA,COLUMN()+3,0)),"")</f>
        <v/>
      </c>
      <c r="U129" s="69" t="str">
        <f>IFERROR(IF(VLOOKUP($A129&amp;$A$4,Global!$C:$AA,COLUMN()+3,0)="","",VLOOKUP($A129&amp;$A$4,Global!$C:$AA,COLUMN()+3,0)),"")</f>
        <v/>
      </c>
      <c r="V129" s="69" t="str">
        <f>IFERROR(IF(VLOOKUP($A129&amp;$A$4,Global!$C:$AA,COLUMN()+3,0)="","",VLOOKUP($A129&amp;$A$4,Global!$C:$AA,COLUMN()+3,0)),"")</f>
        <v/>
      </c>
    </row>
    <row r="130" spans="1:22" s="72" customFormat="1" ht="15.75" x14ac:dyDescent="0.2">
      <c r="A130" s="67" t="str">
        <f>IFERROR(IF(A129="","",IF((A129+1)&lt;=VLOOKUP($A$3,List!$E$1:$G$8,3,0),A129+1,"")),"")</f>
        <v/>
      </c>
      <c r="B130" s="69" t="str">
        <f>IFERROR(IF(VLOOKUP($A130&amp;$A$4,Global!$C:$AA,COLUMN()+3,0)="","",VLOOKUP($A130&amp;$A$4,Global!$C:$AA,COLUMN()+3,0)),"")</f>
        <v/>
      </c>
      <c r="C130" s="79" t="str">
        <f>IFERROR(IF(VLOOKUP($A130&amp;$A$4,Global!$C:$AA,COLUMN()+3,0)="","",VLOOKUP($A130&amp;$A$4,Global!$C:$AA,COLUMN()+3,0)),"")</f>
        <v/>
      </c>
      <c r="D130" s="68" t="str">
        <f>IFERROR(IF(VLOOKUP($A130&amp;$A$4,Global!$C:$AA,COLUMN()+3,0)="","",VLOOKUP($A130&amp;$A$4,Global!$C:$AA,COLUMN()+3,0)),"")</f>
        <v/>
      </c>
      <c r="E130" s="69" t="str">
        <f>IFERROR(IF(VLOOKUP($A130&amp;$A$4,Global!$C:$AA,COLUMN()+3,0)="","",VLOOKUP($A130&amp;$A$4,Global!$C:$AA,COLUMN()+3,0)),"")</f>
        <v/>
      </c>
      <c r="F130" s="69" t="str">
        <f>IFERROR(IF(VLOOKUP($A130&amp;$A$4,Global!$C:$AA,COLUMN()+3,0)="","",VLOOKUP($A130&amp;$A$4,Global!$C:$AA,COLUMN()+3,0)),"")</f>
        <v/>
      </c>
      <c r="G130" s="69" t="str">
        <f>IFERROR(IF(VLOOKUP($A130&amp;$A$4,Global!$C:$AA,COLUMN()+3,0)="","",VLOOKUP($A130&amp;$A$4,Global!$C:$AA,COLUMN()+3,0)),"")</f>
        <v/>
      </c>
      <c r="H130" s="70" t="str">
        <f>IFERROR(IF(VLOOKUP($A130&amp;$A$4,Global!$C:$AA,COLUMN()+3,0)="","",VLOOKUP($A130&amp;$A$4,Global!$C:$AA,COLUMN()+3,0)),"")</f>
        <v/>
      </c>
      <c r="I130" s="70" t="str">
        <f>IFERROR(IF(VLOOKUP($A130&amp;$A$4,Global!$C:$AA,COLUMN()+3,0)="","",VLOOKUP($A130&amp;$A$4,Global!$C:$AA,COLUMN()+3,0)),"")</f>
        <v/>
      </c>
      <c r="J130" s="69" t="str">
        <f>IFERROR(IF(VLOOKUP($A130&amp;$A$4,Global!$C:$AA,COLUMN()+3,0)="","",VLOOKUP($A130&amp;$A$4,Global!$C:$AA,COLUMN()+3,0)),"")</f>
        <v/>
      </c>
      <c r="K130" s="69" t="str">
        <f>IFERROR(IF(VLOOKUP($A130&amp;$A$4,Global!$C:$AA,COLUMN()+3,0)="","",VLOOKUP($A130&amp;$A$4,Global!$C:$AA,COLUMN()+3,0)),"")</f>
        <v/>
      </c>
      <c r="L130" s="69" t="str">
        <f>IFERROR(IF(VLOOKUP($A130&amp;$A$4,Global!$C:$AA,COLUMN()+3,0)="","",VLOOKUP($A130&amp;$A$4,Global!$C:$AA,COLUMN()+3,0)),"")</f>
        <v/>
      </c>
      <c r="M130" s="68" t="str">
        <f>IFERROR(IF(VLOOKUP($A130&amp;$A$4,Global!$C:$AA,COLUMN()+3,0)="","",VLOOKUP($A130&amp;$A$4,Global!$C:$AA,COLUMN()+3,0)),"")</f>
        <v/>
      </c>
      <c r="N130" s="68" t="str">
        <f>IFERROR(IF(VLOOKUP($A130&amp;$A$4,Global!$C:$AA,COLUMN()+3,0)="","",VLOOKUP($A130&amp;$A$4,Global!$C:$AA,COLUMN()+3,0)),"")</f>
        <v/>
      </c>
      <c r="O130" s="68" t="str">
        <f>IFERROR(IF(VLOOKUP($A130&amp;$A$4,Global!$C:$AA,COLUMN()+3,0)="","",VLOOKUP($A130&amp;$A$4,Global!$C:$AA,COLUMN()+3,0)),"")</f>
        <v/>
      </c>
      <c r="P130" s="68" t="str">
        <f>IFERROR(IF(VLOOKUP($A130&amp;$A$4,Global!$C:$AA,COLUMN()+3,0)="","",VLOOKUP($A130&amp;$A$4,Global!$C:$AA,COLUMN()+3,0)),"")</f>
        <v/>
      </c>
      <c r="Q130" s="68" t="str">
        <f>IFERROR(IF(VLOOKUP($A130&amp;$A$4,Global!$C:$AA,COLUMN()+3,0)="","",VLOOKUP($A130&amp;$A$4,Global!$C:$AA,COLUMN()+3,0)),"")</f>
        <v/>
      </c>
      <c r="R130" s="68" t="str">
        <f>IFERROR(IF(VLOOKUP($A130&amp;$A$4,Global!$C:$AA,COLUMN()+3,0)="","",VLOOKUP($A130&amp;$A$4,Global!$C:$AA,COLUMN()+3,0)),"")</f>
        <v/>
      </c>
      <c r="S130" s="71" t="str">
        <f>IFERROR(IF(VLOOKUP($A130&amp;$A$4,Global!$C:$AA,COLUMN()+3,0)="","",VLOOKUP($A130&amp;$A$4,Global!$C:$AA,COLUMN()+3,0)),"")</f>
        <v/>
      </c>
      <c r="T130" s="71" t="str">
        <f>IFERROR(IF(VLOOKUP($A130&amp;$A$4,Global!$C:$AA,COLUMN()+3,0)="","",VLOOKUP($A130&amp;$A$4,Global!$C:$AA,COLUMN()+3,0)),"")</f>
        <v/>
      </c>
      <c r="U130" s="69" t="str">
        <f>IFERROR(IF(VLOOKUP($A130&amp;$A$4,Global!$C:$AA,COLUMN()+3,0)="","",VLOOKUP($A130&amp;$A$4,Global!$C:$AA,COLUMN()+3,0)),"")</f>
        <v/>
      </c>
      <c r="V130" s="69" t="str">
        <f>IFERROR(IF(VLOOKUP($A130&amp;$A$4,Global!$C:$AA,COLUMN()+3,0)="","",VLOOKUP($A130&amp;$A$4,Global!$C:$AA,COLUMN()+3,0)),"")</f>
        <v/>
      </c>
    </row>
    <row r="131" spans="1:22" s="72" customFormat="1" ht="15.75" x14ac:dyDescent="0.2">
      <c r="A131" s="67" t="str">
        <f>IFERROR(IF(A130="","",IF((A130+1)&lt;=VLOOKUP($A$3,List!$E$1:$G$8,3,0),A130+1,"")),"")</f>
        <v/>
      </c>
      <c r="B131" s="69" t="str">
        <f>IFERROR(IF(VLOOKUP($A131&amp;$A$4,Global!$C:$AA,COLUMN()+3,0)="","",VLOOKUP($A131&amp;$A$4,Global!$C:$AA,COLUMN()+3,0)),"")</f>
        <v/>
      </c>
      <c r="C131" s="79" t="str">
        <f>IFERROR(IF(VLOOKUP($A131&amp;$A$4,Global!$C:$AA,COLUMN()+3,0)="","",VLOOKUP($A131&amp;$A$4,Global!$C:$AA,COLUMN()+3,0)),"")</f>
        <v/>
      </c>
      <c r="D131" s="68" t="str">
        <f>IFERROR(IF(VLOOKUP($A131&amp;$A$4,Global!$C:$AA,COLUMN()+3,0)="","",VLOOKUP($A131&amp;$A$4,Global!$C:$AA,COLUMN()+3,0)),"")</f>
        <v/>
      </c>
      <c r="E131" s="69" t="str">
        <f>IFERROR(IF(VLOOKUP($A131&amp;$A$4,Global!$C:$AA,COLUMN()+3,0)="","",VLOOKUP($A131&amp;$A$4,Global!$C:$AA,COLUMN()+3,0)),"")</f>
        <v/>
      </c>
      <c r="F131" s="69" t="str">
        <f>IFERROR(IF(VLOOKUP($A131&amp;$A$4,Global!$C:$AA,COLUMN()+3,0)="","",VLOOKUP($A131&amp;$A$4,Global!$C:$AA,COLUMN()+3,0)),"")</f>
        <v/>
      </c>
      <c r="G131" s="69" t="str">
        <f>IFERROR(IF(VLOOKUP($A131&amp;$A$4,Global!$C:$AA,COLUMN()+3,0)="","",VLOOKUP($A131&amp;$A$4,Global!$C:$AA,COLUMN()+3,0)),"")</f>
        <v/>
      </c>
      <c r="H131" s="70" t="str">
        <f>IFERROR(IF(VLOOKUP($A131&amp;$A$4,Global!$C:$AA,COLUMN()+3,0)="","",VLOOKUP($A131&amp;$A$4,Global!$C:$AA,COLUMN()+3,0)),"")</f>
        <v/>
      </c>
      <c r="I131" s="70" t="str">
        <f>IFERROR(IF(VLOOKUP($A131&amp;$A$4,Global!$C:$AA,COLUMN()+3,0)="","",VLOOKUP($A131&amp;$A$4,Global!$C:$AA,COLUMN()+3,0)),"")</f>
        <v/>
      </c>
      <c r="J131" s="69" t="str">
        <f>IFERROR(IF(VLOOKUP($A131&amp;$A$4,Global!$C:$AA,COLUMN()+3,0)="","",VLOOKUP($A131&amp;$A$4,Global!$C:$AA,COLUMN()+3,0)),"")</f>
        <v/>
      </c>
      <c r="K131" s="69" t="str">
        <f>IFERROR(IF(VLOOKUP($A131&amp;$A$4,Global!$C:$AA,COLUMN()+3,0)="","",VLOOKUP($A131&amp;$A$4,Global!$C:$AA,COLUMN()+3,0)),"")</f>
        <v/>
      </c>
      <c r="L131" s="69" t="str">
        <f>IFERROR(IF(VLOOKUP($A131&amp;$A$4,Global!$C:$AA,COLUMN()+3,0)="","",VLOOKUP($A131&amp;$A$4,Global!$C:$AA,COLUMN()+3,0)),"")</f>
        <v/>
      </c>
      <c r="M131" s="68" t="str">
        <f>IFERROR(IF(VLOOKUP($A131&amp;$A$4,Global!$C:$AA,COLUMN()+3,0)="","",VLOOKUP($A131&amp;$A$4,Global!$C:$AA,COLUMN()+3,0)),"")</f>
        <v/>
      </c>
      <c r="N131" s="68" t="str">
        <f>IFERROR(IF(VLOOKUP($A131&amp;$A$4,Global!$C:$AA,COLUMN()+3,0)="","",VLOOKUP($A131&amp;$A$4,Global!$C:$AA,COLUMN()+3,0)),"")</f>
        <v/>
      </c>
      <c r="O131" s="68" t="str">
        <f>IFERROR(IF(VLOOKUP($A131&amp;$A$4,Global!$C:$AA,COLUMN()+3,0)="","",VLOOKUP($A131&amp;$A$4,Global!$C:$AA,COLUMN()+3,0)),"")</f>
        <v/>
      </c>
      <c r="P131" s="68" t="str">
        <f>IFERROR(IF(VLOOKUP($A131&amp;$A$4,Global!$C:$AA,COLUMN()+3,0)="","",VLOOKUP($A131&amp;$A$4,Global!$C:$AA,COLUMN()+3,0)),"")</f>
        <v/>
      </c>
      <c r="Q131" s="68" t="str">
        <f>IFERROR(IF(VLOOKUP($A131&amp;$A$4,Global!$C:$AA,COLUMN()+3,0)="","",VLOOKUP($A131&amp;$A$4,Global!$C:$AA,COLUMN()+3,0)),"")</f>
        <v/>
      </c>
      <c r="R131" s="68" t="str">
        <f>IFERROR(IF(VLOOKUP($A131&amp;$A$4,Global!$C:$AA,COLUMN()+3,0)="","",VLOOKUP($A131&amp;$A$4,Global!$C:$AA,COLUMN()+3,0)),"")</f>
        <v/>
      </c>
      <c r="S131" s="71" t="str">
        <f>IFERROR(IF(VLOOKUP($A131&amp;$A$4,Global!$C:$AA,COLUMN()+3,0)="","",VLOOKUP($A131&amp;$A$4,Global!$C:$AA,COLUMN()+3,0)),"")</f>
        <v/>
      </c>
      <c r="T131" s="71" t="str">
        <f>IFERROR(IF(VLOOKUP($A131&amp;$A$4,Global!$C:$AA,COLUMN()+3,0)="","",VLOOKUP($A131&amp;$A$4,Global!$C:$AA,COLUMN()+3,0)),"")</f>
        <v/>
      </c>
      <c r="U131" s="69" t="str">
        <f>IFERROR(IF(VLOOKUP($A131&amp;$A$4,Global!$C:$AA,COLUMN()+3,0)="","",VLOOKUP($A131&amp;$A$4,Global!$C:$AA,COLUMN()+3,0)),"")</f>
        <v/>
      </c>
      <c r="V131" s="69" t="str">
        <f>IFERROR(IF(VLOOKUP($A131&amp;$A$4,Global!$C:$AA,COLUMN()+3,0)="","",VLOOKUP($A131&amp;$A$4,Global!$C:$AA,COLUMN()+3,0)),"")</f>
        <v/>
      </c>
    </row>
    <row r="132" spans="1:22" s="72" customFormat="1" ht="15.75" x14ac:dyDescent="0.2">
      <c r="A132" s="67" t="str">
        <f>IFERROR(IF(A131="","",IF((A131+1)&lt;=VLOOKUP($A$3,List!$E$1:$G$8,3,0),A131+1,"")),"")</f>
        <v/>
      </c>
      <c r="B132" s="69" t="str">
        <f>IFERROR(IF(VLOOKUP($A132&amp;$A$4,Global!$C:$AA,COLUMN()+3,0)="","",VLOOKUP($A132&amp;$A$4,Global!$C:$AA,COLUMN()+3,0)),"")</f>
        <v/>
      </c>
      <c r="C132" s="79" t="str">
        <f>IFERROR(IF(VLOOKUP($A132&amp;$A$4,Global!$C:$AA,COLUMN()+3,0)="","",VLOOKUP($A132&amp;$A$4,Global!$C:$AA,COLUMN()+3,0)),"")</f>
        <v/>
      </c>
      <c r="D132" s="68" t="str">
        <f>IFERROR(IF(VLOOKUP($A132&amp;$A$4,Global!$C:$AA,COLUMN()+3,0)="","",VLOOKUP($A132&amp;$A$4,Global!$C:$AA,COLUMN()+3,0)),"")</f>
        <v/>
      </c>
      <c r="E132" s="69" t="str">
        <f>IFERROR(IF(VLOOKUP($A132&amp;$A$4,Global!$C:$AA,COLUMN()+3,0)="","",VLOOKUP($A132&amp;$A$4,Global!$C:$AA,COLUMN()+3,0)),"")</f>
        <v/>
      </c>
      <c r="F132" s="69" t="str">
        <f>IFERROR(IF(VLOOKUP($A132&amp;$A$4,Global!$C:$AA,COLUMN()+3,0)="","",VLOOKUP($A132&amp;$A$4,Global!$C:$AA,COLUMN()+3,0)),"")</f>
        <v/>
      </c>
      <c r="G132" s="69" t="str">
        <f>IFERROR(IF(VLOOKUP($A132&amp;$A$4,Global!$C:$AA,COLUMN()+3,0)="","",VLOOKUP($A132&amp;$A$4,Global!$C:$AA,COLUMN()+3,0)),"")</f>
        <v/>
      </c>
      <c r="H132" s="70" t="str">
        <f>IFERROR(IF(VLOOKUP($A132&amp;$A$4,Global!$C:$AA,COLUMN()+3,0)="","",VLOOKUP($A132&amp;$A$4,Global!$C:$AA,COLUMN()+3,0)),"")</f>
        <v/>
      </c>
      <c r="I132" s="70" t="str">
        <f>IFERROR(IF(VLOOKUP($A132&amp;$A$4,Global!$C:$AA,COLUMN()+3,0)="","",VLOOKUP($A132&amp;$A$4,Global!$C:$AA,COLUMN()+3,0)),"")</f>
        <v/>
      </c>
      <c r="J132" s="69" t="str">
        <f>IFERROR(IF(VLOOKUP($A132&amp;$A$4,Global!$C:$AA,COLUMN()+3,0)="","",VLOOKUP($A132&amp;$A$4,Global!$C:$AA,COLUMN()+3,0)),"")</f>
        <v/>
      </c>
      <c r="K132" s="69" t="str">
        <f>IFERROR(IF(VLOOKUP($A132&amp;$A$4,Global!$C:$AA,COLUMN()+3,0)="","",VLOOKUP($A132&amp;$A$4,Global!$C:$AA,COLUMN()+3,0)),"")</f>
        <v/>
      </c>
      <c r="L132" s="69" t="str">
        <f>IFERROR(IF(VLOOKUP($A132&amp;$A$4,Global!$C:$AA,COLUMN()+3,0)="","",VLOOKUP($A132&amp;$A$4,Global!$C:$AA,COLUMN()+3,0)),"")</f>
        <v/>
      </c>
      <c r="M132" s="68" t="str">
        <f>IFERROR(IF(VLOOKUP($A132&amp;$A$4,Global!$C:$AA,COLUMN()+3,0)="","",VLOOKUP($A132&amp;$A$4,Global!$C:$AA,COLUMN()+3,0)),"")</f>
        <v/>
      </c>
      <c r="N132" s="68" t="str">
        <f>IFERROR(IF(VLOOKUP($A132&amp;$A$4,Global!$C:$AA,COLUMN()+3,0)="","",VLOOKUP($A132&amp;$A$4,Global!$C:$AA,COLUMN()+3,0)),"")</f>
        <v/>
      </c>
      <c r="O132" s="68" t="str">
        <f>IFERROR(IF(VLOOKUP($A132&amp;$A$4,Global!$C:$AA,COLUMN()+3,0)="","",VLOOKUP($A132&amp;$A$4,Global!$C:$AA,COLUMN()+3,0)),"")</f>
        <v/>
      </c>
      <c r="P132" s="68" t="str">
        <f>IFERROR(IF(VLOOKUP($A132&amp;$A$4,Global!$C:$AA,COLUMN()+3,0)="","",VLOOKUP($A132&amp;$A$4,Global!$C:$AA,COLUMN()+3,0)),"")</f>
        <v/>
      </c>
      <c r="Q132" s="68" t="str">
        <f>IFERROR(IF(VLOOKUP($A132&amp;$A$4,Global!$C:$AA,COLUMN()+3,0)="","",VLOOKUP($A132&amp;$A$4,Global!$C:$AA,COLUMN()+3,0)),"")</f>
        <v/>
      </c>
      <c r="R132" s="68" t="str">
        <f>IFERROR(IF(VLOOKUP($A132&amp;$A$4,Global!$C:$AA,COLUMN()+3,0)="","",VLOOKUP($A132&amp;$A$4,Global!$C:$AA,COLUMN()+3,0)),"")</f>
        <v/>
      </c>
      <c r="S132" s="71" t="str">
        <f>IFERROR(IF(VLOOKUP($A132&amp;$A$4,Global!$C:$AA,COLUMN()+3,0)="","",VLOOKUP($A132&amp;$A$4,Global!$C:$AA,COLUMN()+3,0)),"")</f>
        <v/>
      </c>
      <c r="T132" s="71" t="str">
        <f>IFERROR(IF(VLOOKUP($A132&amp;$A$4,Global!$C:$AA,COLUMN()+3,0)="","",VLOOKUP($A132&amp;$A$4,Global!$C:$AA,COLUMN()+3,0)),"")</f>
        <v/>
      </c>
      <c r="U132" s="69" t="str">
        <f>IFERROR(IF(VLOOKUP($A132&amp;$A$4,Global!$C:$AA,COLUMN()+3,0)="","",VLOOKUP($A132&amp;$A$4,Global!$C:$AA,COLUMN()+3,0)),"")</f>
        <v/>
      </c>
      <c r="V132" s="69" t="str">
        <f>IFERROR(IF(VLOOKUP($A132&amp;$A$4,Global!$C:$AA,COLUMN()+3,0)="","",VLOOKUP($A132&amp;$A$4,Global!$C:$AA,COLUMN()+3,0)),"")</f>
        <v/>
      </c>
    </row>
    <row r="133" spans="1:22" s="72" customFormat="1" ht="15.75" x14ac:dyDescent="0.2">
      <c r="A133" s="67" t="str">
        <f>IFERROR(IF(A132="","",IF((A132+1)&lt;=VLOOKUP($A$3,List!$E$1:$G$8,3,0),A132+1,"")),"")</f>
        <v/>
      </c>
      <c r="B133" s="69" t="str">
        <f>IFERROR(IF(VLOOKUP($A133&amp;$A$4,Global!$C:$AA,COLUMN()+3,0)="","",VLOOKUP($A133&amp;$A$4,Global!$C:$AA,COLUMN()+3,0)),"")</f>
        <v/>
      </c>
      <c r="C133" s="79" t="str">
        <f>IFERROR(IF(VLOOKUP($A133&amp;$A$4,Global!$C:$AA,COLUMN()+3,0)="","",VLOOKUP($A133&amp;$A$4,Global!$C:$AA,COLUMN()+3,0)),"")</f>
        <v/>
      </c>
      <c r="D133" s="68" t="str">
        <f>IFERROR(IF(VLOOKUP($A133&amp;$A$4,Global!$C:$AA,COLUMN()+3,0)="","",VLOOKUP($A133&amp;$A$4,Global!$C:$AA,COLUMN()+3,0)),"")</f>
        <v/>
      </c>
      <c r="E133" s="69" t="str">
        <f>IFERROR(IF(VLOOKUP($A133&amp;$A$4,Global!$C:$AA,COLUMN()+3,0)="","",VLOOKUP($A133&amp;$A$4,Global!$C:$AA,COLUMN()+3,0)),"")</f>
        <v/>
      </c>
      <c r="F133" s="69" t="str">
        <f>IFERROR(IF(VLOOKUP($A133&amp;$A$4,Global!$C:$AA,COLUMN()+3,0)="","",VLOOKUP($A133&amp;$A$4,Global!$C:$AA,COLUMN()+3,0)),"")</f>
        <v/>
      </c>
      <c r="G133" s="69" t="str">
        <f>IFERROR(IF(VLOOKUP($A133&amp;$A$4,Global!$C:$AA,COLUMN()+3,0)="","",VLOOKUP($A133&amp;$A$4,Global!$C:$AA,COLUMN()+3,0)),"")</f>
        <v/>
      </c>
      <c r="H133" s="70" t="str">
        <f>IFERROR(IF(VLOOKUP($A133&amp;$A$4,Global!$C:$AA,COLUMN()+3,0)="","",VLOOKUP($A133&amp;$A$4,Global!$C:$AA,COLUMN()+3,0)),"")</f>
        <v/>
      </c>
      <c r="I133" s="70" t="str">
        <f>IFERROR(IF(VLOOKUP($A133&amp;$A$4,Global!$C:$AA,COLUMN()+3,0)="","",VLOOKUP($A133&amp;$A$4,Global!$C:$AA,COLUMN()+3,0)),"")</f>
        <v/>
      </c>
      <c r="J133" s="69" t="str">
        <f>IFERROR(IF(VLOOKUP($A133&amp;$A$4,Global!$C:$AA,COLUMN()+3,0)="","",VLOOKUP($A133&amp;$A$4,Global!$C:$AA,COLUMN()+3,0)),"")</f>
        <v/>
      </c>
      <c r="K133" s="69" t="str">
        <f>IFERROR(IF(VLOOKUP($A133&amp;$A$4,Global!$C:$AA,COLUMN()+3,0)="","",VLOOKUP($A133&amp;$A$4,Global!$C:$AA,COLUMN()+3,0)),"")</f>
        <v/>
      </c>
      <c r="L133" s="69" t="str">
        <f>IFERROR(IF(VLOOKUP($A133&amp;$A$4,Global!$C:$AA,COLUMN()+3,0)="","",VLOOKUP($A133&amp;$A$4,Global!$C:$AA,COLUMN()+3,0)),"")</f>
        <v/>
      </c>
      <c r="M133" s="68" t="str">
        <f>IFERROR(IF(VLOOKUP($A133&amp;$A$4,Global!$C:$AA,COLUMN()+3,0)="","",VLOOKUP($A133&amp;$A$4,Global!$C:$AA,COLUMN()+3,0)),"")</f>
        <v/>
      </c>
      <c r="N133" s="68" t="str">
        <f>IFERROR(IF(VLOOKUP($A133&amp;$A$4,Global!$C:$AA,COLUMN()+3,0)="","",VLOOKUP($A133&amp;$A$4,Global!$C:$AA,COLUMN()+3,0)),"")</f>
        <v/>
      </c>
      <c r="O133" s="68" t="str">
        <f>IFERROR(IF(VLOOKUP($A133&amp;$A$4,Global!$C:$AA,COLUMN()+3,0)="","",VLOOKUP($A133&amp;$A$4,Global!$C:$AA,COLUMN()+3,0)),"")</f>
        <v/>
      </c>
      <c r="P133" s="68" t="str">
        <f>IFERROR(IF(VLOOKUP($A133&amp;$A$4,Global!$C:$AA,COLUMN()+3,0)="","",VLOOKUP($A133&amp;$A$4,Global!$C:$AA,COLUMN()+3,0)),"")</f>
        <v/>
      </c>
      <c r="Q133" s="68" t="str">
        <f>IFERROR(IF(VLOOKUP($A133&amp;$A$4,Global!$C:$AA,COLUMN()+3,0)="","",VLOOKUP($A133&amp;$A$4,Global!$C:$AA,COLUMN()+3,0)),"")</f>
        <v/>
      </c>
      <c r="R133" s="68" t="str">
        <f>IFERROR(IF(VLOOKUP($A133&amp;$A$4,Global!$C:$AA,COLUMN()+3,0)="","",VLOOKUP($A133&amp;$A$4,Global!$C:$AA,COLUMN()+3,0)),"")</f>
        <v/>
      </c>
      <c r="S133" s="71" t="str">
        <f>IFERROR(IF(VLOOKUP($A133&amp;$A$4,Global!$C:$AA,COLUMN()+3,0)="","",VLOOKUP($A133&amp;$A$4,Global!$C:$AA,COLUMN()+3,0)),"")</f>
        <v/>
      </c>
      <c r="T133" s="71" t="str">
        <f>IFERROR(IF(VLOOKUP($A133&amp;$A$4,Global!$C:$AA,COLUMN()+3,0)="","",VLOOKUP($A133&amp;$A$4,Global!$C:$AA,COLUMN()+3,0)),"")</f>
        <v/>
      </c>
      <c r="U133" s="69" t="str">
        <f>IFERROR(IF(VLOOKUP($A133&amp;$A$4,Global!$C:$AA,COLUMN()+3,0)="","",VLOOKUP($A133&amp;$A$4,Global!$C:$AA,COLUMN()+3,0)),"")</f>
        <v/>
      </c>
      <c r="V133" s="69" t="str">
        <f>IFERROR(IF(VLOOKUP($A133&amp;$A$4,Global!$C:$AA,COLUMN()+3,0)="","",VLOOKUP($A133&amp;$A$4,Global!$C:$AA,COLUMN()+3,0)),"")</f>
        <v/>
      </c>
    </row>
    <row r="134" spans="1:22" s="72" customFormat="1" ht="15.75" x14ac:dyDescent="0.2">
      <c r="A134" s="67" t="str">
        <f>IFERROR(IF(A133="","",IF((A133+1)&lt;=VLOOKUP($A$3,List!$E$1:$G$8,3,0),A133+1,"")),"")</f>
        <v/>
      </c>
      <c r="B134" s="69" t="str">
        <f>IFERROR(IF(VLOOKUP($A134&amp;$A$4,Global!$C:$AA,COLUMN()+3,0)="","",VLOOKUP($A134&amp;$A$4,Global!$C:$AA,COLUMN()+3,0)),"")</f>
        <v/>
      </c>
      <c r="C134" s="79" t="str">
        <f>IFERROR(IF(VLOOKUP($A134&amp;$A$4,Global!$C:$AA,COLUMN()+3,0)="","",VLOOKUP($A134&amp;$A$4,Global!$C:$AA,COLUMN()+3,0)),"")</f>
        <v/>
      </c>
      <c r="D134" s="68" t="str">
        <f>IFERROR(IF(VLOOKUP($A134&amp;$A$4,Global!$C:$AA,COLUMN()+3,0)="","",VLOOKUP($A134&amp;$A$4,Global!$C:$AA,COLUMN()+3,0)),"")</f>
        <v/>
      </c>
      <c r="E134" s="69" t="str">
        <f>IFERROR(IF(VLOOKUP($A134&amp;$A$4,Global!$C:$AA,COLUMN()+3,0)="","",VLOOKUP($A134&amp;$A$4,Global!$C:$AA,COLUMN()+3,0)),"")</f>
        <v/>
      </c>
      <c r="F134" s="69" t="str">
        <f>IFERROR(IF(VLOOKUP($A134&amp;$A$4,Global!$C:$AA,COLUMN()+3,0)="","",VLOOKUP($A134&amp;$A$4,Global!$C:$AA,COLUMN()+3,0)),"")</f>
        <v/>
      </c>
      <c r="G134" s="69" t="str">
        <f>IFERROR(IF(VLOOKUP($A134&amp;$A$4,Global!$C:$AA,COLUMN()+3,0)="","",VLOOKUP($A134&amp;$A$4,Global!$C:$AA,COLUMN()+3,0)),"")</f>
        <v/>
      </c>
      <c r="H134" s="70" t="str">
        <f>IFERROR(IF(VLOOKUP($A134&amp;$A$4,Global!$C:$AA,COLUMN()+3,0)="","",VLOOKUP($A134&amp;$A$4,Global!$C:$AA,COLUMN()+3,0)),"")</f>
        <v/>
      </c>
      <c r="I134" s="70" t="str">
        <f>IFERROR(IF(VLOOKUP($A134&amp;$A$4,Global!$C:$AA,COLUMN()+3,0)="","",VLOOKUP($A134&amp;$A$4,Global!$C:$AA,COLUMN()+3,0)),"")</f>
        <v/>
      </c>
      <c r="J134" s="69" t="str">
        <f>IFERROR(IF(VLOOKUP($A134&amp;$A$4,Global!$C:$AA,COLUMN()+3,0)="","",VLOOKUP($A134&amp;$A$4,Global!$C:$AA,COLUMN()+3,0)),"")</f>
        <v/>
      </c>
      <c r="K134" s="69" t="str">
        <f>IFERROR(IF(VLOOKUP($A134&amp;$A$4,Global!$C:$AA,COLUMN()+3,0)="","",VLOOKUP($A134&amp;$A$4,Global!$C:$AA,COLUMN()+3,0)),"")</f>
        <v/>
      </c>
      <c r="L134" s="69" t="str">
        <f>IFERROR(IF(VLOOKUP($A134&amp;$A$4,Global!$C:$AA,COLUMN()+3,0)="","",VLOOKUP($A134&amp;$A$4,Global!$C:$AA,COLUMN()+3,0)),"")</f>
        <v/>
      </c>
      <c r="M134" s="68" t="str">
        <f>IFERROR(IF(VLOOKUP($A134&amp;$A$4,Global!$C:$AA,COLUMN()+3,0)="","",VLOOKUP($A134&amp;$A$4,Global!$C:$AA,COLUMN()+3,0)),"")</f>
        <v/>
      </c>
      <c r="N134" s="68" t="str">
        <f>IFERROR(IF(VLOOKUP($A134&amp;$A$4,Global!$C:$AA,COLUMN()+3,0)="","",VLOOKUP($A134&amp;$A$4,Global!$C:$AA,COLUMN()+3,0)),"")</f>
        <v/>
      </c>
      <c r="O134" s="68" t="str">
        <f>IFERROR(IF(VLOOKUP($A134&amp;$A$4,Global!$C:$AA,COLUMN()+3,0)="","",VLOOKUP($A134&amp;$A$4,Global!$C:$AA,COLUMN()+3,0)),"")</f>
        <v/>
      </c>
      <c r="P134" s="68" t="str">
        <f>IFERROR(IF(VLOOKUP($A134&amp;$A$4,Global!$C:$AA,COLUMN()+3,0)="","",VLOOKUP($A134&amp;$A$4,Global!$C:$AA,COLUMN()+3,0)),"")</f>
        <v/>
      </c>
      <c r="Q134" s="68" t="str">
        <f>IFERROR(IF(VLOOKUP($A134&amp;$A$4,Global!$C:$AA,COLUMN()+3,0)="","",VLOOKUP($A134&amp;$A$4,Global!$C:$AA,COLUMN()+3,0)),"")</f>
        <v/>
      </c>
      <c r="R134" s="68" t="str">
        <f>IFERROR(IF(VLOOKUP($A134&amp;$A$4,Global!$C:$AA,COLUMN()+3,0)="","",VLOOKUP($A134&amp;$A$4,Global!$C:$AA,COLUMN()+3,0)),"")</f>
        <v/>
      </c>
      <c r="S134" s="71" t="str">
        <f>IFERROR(IF(VLOOKUP($A134&amp;$A$4,Global!$C:$AA,COLUMN()+3,0)="","",VLOOKUP($A134&amp;$A$4,Global!$C:$AA,COLUMN()+3,0)),"")</f>
        <v/>
      </c>
      <c r="T134" s="71" t="str">
        <f>IFERROR(IF(VLOOKUP($A134&amp;$A$4,Global!$C:$AA,COLUMN()+3,0)="","",VLOOKUP($A134&amp;$A$4,Global!$C:$AA,COLUMN()+3,0)),"")</f>
        <v/>
      </c>
      <c r="U134" s="69" t="str">
        <f>IFERROR(IF(VLOOKUP($A134&amp;$A$4,Global!$C:$AA,COLUMN()+3,0)="","",VLOOKUP($A134&amp;$A$4,Global!$C:$AA,COLUMN()+3,0)),"")</f>
        <v/>
      </c>
      <c r="V134" s="69" t="str">
        <f>IFERROR(IF(VLOOKUP($A134&amp;$A$4,Global!$C:$AA,COLUMN()+3,0)="","",VLOOKUP($A134&amp;$A$4,Global!$C:$AA,COLUMN()+3,0)),"")</f>
        <v/>
      </c>
    </row>
    <row r="135" spans="1:22" s="72" customFormat="1" ht="15.75" x14ac:dyDescent="0.2">
      <c r="A135" s="67" t="str">
        <f>IFERROR(IF(A134="","",IF((A134+1)&lt;=VLOOKUP($A$3,List!$E$1:$G$8,3,0),A134+1,"")),"")</f>
        <v/>
      </c>
      <c r="B135" s="69" t="str">
        <f>IFERROR(IF(VLOOKUP($A135&amp;$A$4,Global!$C:$AA,COLUMN()+3,0)="","",VLOOKUP($A135&amp;$A$4,Global!$C:$AA,COLUMN()+3,0)),"")</f>
        <v/>
      </c>
      <c r="C135" s="79" t="str">
        <f>IFERROR(IF(VLOOKUP($A135&amp;$A$4,Global!$C:$AA,COLUMN()+3,0)="","",VLOOKUP($A135&amp;$A$4,Global!$C:$AA,COLUMN()+3,0)),"")</f>
        <v/>
      </c>
      <c r="D135" s="68" t="str">
        <f>IFERROR(IF(VLOOKUP($A135&amp;$A$4,Global!$C:$AA,COLUMN()+3,0)="","",VLOOKUP($A135&amp;$A$4,Global!$C:$AA,COLUMN()+3,0)),"")</f>
        <v/>
      </c>
      <c r="E135" s="69" t="str">
        <f>IFERROR(IF(VLOOKUP($A135&amp;$A$4,Global!$C:$AA,COLUMN()+3,0)="","",VLOOKUP($A135&amp;$A$4,Global!$C:$AA,COLUMN()+3,0)),"")</f>
        <v/>
      </c>
      <c r="F135" s="69" t="str">
        <f>IFERROR(IF(VLOOKUP($A135&amp;$A$4,Global!$C:$AA,COLUMN()+3,0)="","",VLOOKUP($A135&amp;$A$4,Global!$C:$AA,COLUMN()+3,0)),"")</f>
        <v/>
      </c>
      <c r="G135" s="69" t="str">
        <f>IFERROR(IF(VLOOKUP($A135&amp;$A$4,Global!$C:$AA,COLUMN()+3,0)="","",VLOOKUP($A135&amp;$A$4,Global!$C:$AA,COLUMN()+3,0)),"")</f>
        <v/>
      </c>
      <c r="H135" s="70" t="str">
        <f>IFERROR(IF(VLOOKUP($A135&amp;$A$4,Global!$C:$AA,COLUMN()+3,0)="","",VLOOKUP($A135&amp;$A$4,Global!$C:$AA,COLUMN()+3,0)),"")</f>
        <v/>
      </c>
      <c r="I135" s="70" t="str">
        <f>IFERROR(IF(VLOOKUP($A135&amp;$A$4,Global!$C:$AA,COLUMN()+3,0)="","",VLOOKUP($A135&amp;$A$4,Global!$C:$AA,COLUMN()+3,0)),"")</f>
        <v/>
      </c>
      <c r="J135" s="69" t="str">
        <f>IFERROR(IF(VLOOKUP($A135&amp;$A$4,Global!$C:$AA,COLUMN()+3,0)="","",VLOOKUP($A135&amp;$A$4,Global!$C:$AA,COLUMN()+3,0)),"")</f>
        <v/>
      </c>
      <c r="K135" s="69" t="str">
        <f>IFERROR(IF(VLOOKUP($A135&amp;$A$4,Global!$C:$AA,COLUMN()+3,0)="","",VLOOKUP($A135&amp;$A$4,Global!$C:$AA,COLUMN()+3,0)),"")</f>
        <v/>
      </c>
      <c r="L135" s="69" t="str">
        <f>IFERROR(IF(VLOOKUP($A135&amp;$A$4,Global!$C:$AA,COLUMN()+3,0)="","",VLOOKUP($A135&amp;$A$4,Global!$C:$AA,COLUMN()+3,0)),"")</f>
        <v/>
      </c>
      <c r="M135" s="68" t="str">
        <f>IFERROR(IF(VLOOKUP($A135&amp;$A$4,Global!$C:$AA,COLUMN()+3,0)="","",VLOOKUP($A135&amp;$A$4,Global!$C:$AA,COLUMN()+3,0)),"")</f>
        <v/>
      </c>
      <c r="N135" s="68" t="str">
        <f>IFERROR(IF(VLOOKUP($A135&amp;$A$4,Global!$C:$AA,COLUMN()+3,0)="","",VLOOKUP($A135&amp;$A$4,Global!$C:$AA,COLUMN()+3,0)),"")</f>
        <v/>
      </c>
      <c r="O135" s="68" t="str">
        <f>IFERROR(IF(VLOOKUP($A135&amp;$A$4,Global!$C:$AA,COLUMN()+3,0)="","",VLOOKUP($A135&amp;$A$4,Global!$C:$AA,COLUMN()+3,0)),"")</f>
        <v/>
      </c>
      <c r="P135" s="68" t="str">
        <f>IFERROR(IF(VLOOKUP($A135&amp;$A$4,Global!$C:$AA,COLUMN()+3,0)="","",VLOOKUP($A135&amp;$A$4,Global!$C:$AA,COLUMN()+3,0)),"")</f>
        <v/>
      </c>
      <c r="Q135" s="68" t="str">
        <f>IFERROR(IF(VLOOKUP($A135&amp;$A$4,Global!$C:$AA,COLUMN()+3,0)="","",VLOOKUP($A135&amp;$A$4,Global!$C:$AA,COLUMN()+3,0)),"")</f>
        <v/>
      </c>
      <c r="R135" s="68" t="str">
        <f>IFERROR(IF(VLOOKUP($A135&amp;$A$4,Global!$C:$AA,COLUMN()+3,0)="","",VLOOKUP($A135&amp;$A$4,Global!$C:$AA,COLUMN()+3,0)),"")</f>
        <v/>
      </c>
      <c r="S135" s="71" t="str">
        <f>IFERROR(IF(VLOOKUP($A135&amp;$A$4,Global!$C:$AA,COLUMN()+3,0)="","",VLOOKUP($A135&amp;$A$4,Global!$C:$AA,COLUMN()+3,0)),"")</f>
        <v/>
      </c>
      <c r="T135" s="71" t="str">
        <f>IFERROR(IF(VLOOKUP($A135&amp;$A$4,Global!$C:$AA,COLUMN()+3,0)="","",VLOOKUP($A135&amp;$A$4,Global!$C:$AA,COLUMN()+3,0)),"")</f>
        <v/>
      </c>
      <c r="U135" s="69" t="str">
        <f>IFERROR(IF(VLOOKUP($A135&amp;$A$4,Global!$C:$AA,COLUMN()+3,0)="","",VLOOKUP($A135&amp;$A$4,Global!$C:$AA,COLUMN()+3,0)),"")</f>
        <v/>
      </c>
      <c r="V135" s="69" t="str">
        <f>IFERROR(IF(VLOOKUP($A135&amp;$A$4,Global!$C:$AA,COLUMN()+3,0)="","",VLOOKUP($A135&amp;$A$4,Global!$C:$AA,COLUMN()+3,0)),"")</f>
        <v/>
      </c>
    </row>
    <row r="136" spans="1:22" s="72" customFormat="1" ht="15.75" x14ac:dyDescent="0.2">
      <c r="A136" s="67" t="str">
        <f>IFERROR(IF(A135="","",IF((A135+1)&lt;=VLOOKUP($A$3,List!$E$1:$G$8,3,0),A135+1,"")),"")</f>
        <v/>
      </c>
      <c r="B136" s="69" t="str">
        <f>IFERROR(IF(VLOOKUP($A136&amp;$A$4,Global!$C:$AA,COLUMN()+3,0)="","",VLOOKUP($A136&amp;$A$4,Global!$C:$AA,COLUMN()+3,0)),"")</f>
        <v/>
      </c>
      <c r="C136" s="79" t="str">
        <f>IFERROR(IF(VLOOKUP($A136&amp;$A$4,Global!$C:$AA,COLUMN()+3,0)="","",VLOOKUP($A136&amp;$A$4,Global!$C:$AA,COLUMN()+3,0)),"")</f>
        <v/>
      </c>
      <c r="D136" s="68" t="str">
        <f>IFERROR(IF(VLOOKUP($A136&amp;$A$4,Global!$C:$AA,COLUMN()+3,0)="","",VLOOKUP($A136&amp;$A$4,Global!$C:$AA,COLUMN()+3,0)),"")</f>
        <v/>
      </c>
      <c r="E136" s="69" t="str">
        <f>IFERROR(IF(VLOOKUP($A136&amp;$A$4,Global!$C:$AA,COLUMN()+3,0)="","",VLOOKUP($A136&amp;$A$4,Global!$C:$AA,COLUMN()+3,0)),"")</f>
        <v/>
      </c>
      <c r="F136" s="69" t="str">
        <f>IFERROR(IF(VLOOKUP($A136&amp;$A$4,Global!$C:$AA,COLUMN()+3,0)="","",VLOOKUP($A136&amp;$A$4,Global!$C:$AA,COLUMN()+3,0)),"")</f>
        <v/>
      </c>
      <c r="G136" s="69" t="str">
        <f>IFERROR(IF(VLOOKUP($A136&amp;$A$4,Global!$C:$AA,COLUMN()+3,0)="","",VLOOKUP($A136&amp;$A$4,Global!$C:$AA,COLUMN()+3,0)),"")</f>
        <v/>
      </c>
      <c r="H136" s="70" t="str">
        <f>IFERROR(IF(VLOOKUP($A136&amp;$A$4,Global!$C:$AA,COLUMN()+3,0)="","",VLOOKUP($A136&amp;$A$4,Global!$C:$AA,COLUMN()+3,0)),"")</f>
        <v/>
      </c>
      <c r="I136" s="70" t="str">
        <f>IFERROR(IF(VLOOKUP($A136&amp;$A$4,Global!$C:$AA,COLUMN()+3,0)="","",VLOOKUP($A136&amp;$A$4,Global!$C:$AA,COLUMN()+3,0)),"")</f>
        <v/>
      </c>
      <c r="J136" s="69" t="str">
        <f>IFERROR(IF(VLOOKUP($A136&amp;$A$4,Global!$C:$AA,COLUMN()+3,0)="","",VLOOKUP($A136&amp;$A$4,Global!$C:$AA,COLUMN()+3,0)),"")</f>
        <v/>
      </c>
      <c r="K136" s="69" t="str">
        <f>IFERROR(IF(VLOOKUP($A136&amp;$A$4,Global!$C:$AA,COLUMN()+3,0)="","",VLOOKUP($A136&amp;$A$4,Global!$C:$AA,COLUMN()+3,0)),"")</f>
        <v/>
      </c>
      <c r="L136" s="69" t="str">
        <f>IFERROR(IF(VLOOKUP($A136&amp;$A$4,Global!$C:$AA,COLUMN()+3,0)="","",VLOOKUP($A136&amp;$A$4,Global!$C:$AA,COLUMN()+3,0)),"")</f>
        <v/>
      </c>
      <c r="M136" s="68" t="str">
        <f>IFERROR(IF(VLOOKUP($A136&amp;$A$4,Global!$C:$AA,COLUMN()+3,0)="","",VLOOKUP($A136&amp;$A$4,Global!$C:$AA,COLUMN()+3,0)),"")</f>
        <v/>
      </c>
      <c r="N136" s="68" t="str">
        <f>IFERROR(IF(VLOOKUP($A136&amp;$A$4,Global!$C:$AA,COLUMN()+3,0)="","",VLOOKUP($A136&amp;$A$4,Global!$C:$AA,COLUMN()+3,0)),"")</f>
        <v/>
      </c>
      <c r="O136" s="68" t="str">
        <f>IFERROR(IF(VLOOKUP($A136&amp;$A$4,Global!$C:$AA,COLUMN()+3,0)="","",VLOOKUP($A136&amp;$A$4,Global!$C:$AA,COLUMN()+3,0)),"")</f>
        <v/>
      </c>
      <c r="P136" s="68" t="str">
        <f>IFERROR(IF(VLOOKUP($A136&amp;$A$4,Global!$C:$AA,COLUMN()+3,0)="","",VLOOKUP($A136&amp;$A$4,Global!$C:$AA,COLUMN()+3,0)),"")</f>
        <v/>
      </c>
      <c r="Q136" s="68" t="str">
        <f>IFERROR(IF(VLOOKUP($A136&amp;$A$4,Global!$C:$AA,COLUMN()+3,0)="","",VLOOKUP($A136&amp;$A$4,Global!$C:$AA,COLUMN()+3,0)),"")</f>
        <v/>
      </c>
      <c r="R136" s="68" t="str">
        <f>IFERROR(IF(VLOOKUP($A136&amp;$A$4,Global!$C:$AA,COLUMN()+3,0)="","",VLOOKUP($A136&amp;$A$4,Global!$C:$AA,COLUMN()+3,0)),"")</f>
        <v/>
      </c>
      <c r="S136" s="71" t="str">
        <f>IFERROR(IF(VLOOKUP($A136&amp;$A$4,Global!$C:$AA,COLUMN()+3,0)="","",VLOOKUP($A136&amp;$A$4,Global!$C:$AA,COLUMN()+3,0)),"")</f>
        <v/>
      </c>
      <c r="T136" s="71" t="str">
        <f>IFERROR(IF(VLOOKUP($A136&amp;$A$4,Global!$C:$AA,COLUMN()+3,0)="","",VLOOKUP($A136&amp;$A$4,Global!$C:$AA,COLUMN()+3,0)),"")</f>
        <v/>
      </c>
      <c r="U136" s="69" t="str">
        <f>IFERROR(IF(VLOOKUP($A136&amp;$A$4,Global!$C:$AA,COLUMN()+3,0)="","",VLOOKUP($A136&amp;$A$4,Global!$C:$AA,COLUMN()+3,0)),"")</f>
        <v/>
      </c>
      <c r="V136" s="69" t="str">
        <f>IFERROR(IF(VLOOKUP($A136&amp;$A$4,Global!$C:$AA,COLUMN()+3,0)="","",VLOOKUP($A136&amp;$A$4,Global!$C:$AA,COLUMN()+3,0)),"")</f>
        <v/>
      </c>
    </row>
    <row r="137" spans="1:22" s="72" customFormat="1" ht="15.75" x14ac:dyDescent="0.2">
      <c r="A137" s="67" t="str">
        <f>IFERROR(IF(A136="","",IF((A136+1)&lt;=VLOOKUP($A$3,List!$E$1:$G$8,3,0),A136+1,"")),"")</f>
        <v/>
      </c>
      <c r="B137" s="69" t="str">
        <f>IFERROR(IF(VLOOKUP($A137&amp;$A$4,Global!$C:$AA,COLUMN()+3,0)="","",VLOOKUP($A137&amp;$A$4,Global!$C:$AA,COLUMN()+3,0)),"")</f>
        <v/>
      </c>
      <c r="C137" s="79" t="str">
        <f>IFERROR(IF(VLOOKUP($A137&amp;$A$4,Global!$C:$AA,COLUMN()+3,0)="","",VLOOKUP($A137&amp;$A$4,Global!$C:$AA,COLUMN()+3,0)),"")</f>
        <v/>
      </c>
      <c r="D137" s="68" t="str">
        <f>IFERROR(IF(VLOOKUP($A137&amp;$A$4,Global!$C:$AA,COLUMN()+3,0)="","",VLOOKUP($A137&amp;$A$4,Global!$C:$AA,COLUMN()+3,0)),"")</f>
        <v/>
      </c>
      <c r="E137" s="69" t="str">
        <f>IFERROR(IF(VLOOKUP($A137&amp;$A$4,Global!$C:$AA,COLUMN()+3,0)="","",VLOOKUP($A137&amp;$A$4,Global!$C:$AA,COLUMN()+3,0)),"")</f>
        <v/>
      </c>
      <c r="F137" s="69" t="str">
        <f>IFERROR(IF(VLOOKUP($A137&amp;$A$4,Global!$C:$AA,COLUMN()+3,0)="","",VLOOKUP($A137&amp;$A$4,Global!$C:$AA,COLUMN()+3,0)),"")</f>
        <v/>
      </c>
      <c r="G137" s="69" t="str">
        <f>IFERROR(IF(VLOOKUP($A137&amp;$A$4,Global!$C:$AA,COLUMN()+3,0)="","",VLOOKUP($A137&amp;$A$4,Global!$C:$AA,COLUMN()+3,0)),"")</f>
        <v/>
      </c>
      <c r="H137" s="70" t="str">
        <f>IFERROR(IF(VLOOKUP($A137&amp;$A$4,Global!$C:$AA,COLUMN()+3,0)="","",VLOOKUP($A137&amp;$A$4,Global!$C:$AA,COLUMN()+3,0)),"")</f>
        <v/>
      </c>
      <c r="I137" s="70" t="str">
        <f>IFERROR(IF(VLOOKUP($A137&amp;$A$4,Global!$C:$AA,COLUMN()+3,0)="","",VLOOKUP($A137&amp;$A$4,Global!$C:$AA,COLUMN()+3,0)),"")</f>
        <v/>
      </c>
      <c r="J137" s="69" t="str">
        <f>IFERROR(IF(VLOOKUP($A137&amp;$A$4,Global!$C:$AA,COLUMN()+3,0)="","",VLOOKUP($A137&amp;$A$4,Global!$C:$AA,COLUMN()+3,0)),"")</f>
        <v/>
      </c>
      <c r="K137" s="69" t="str">
        <f>IFERROR(IF(VLOOKUP($A137&amp;$A$4,Global!$C:$AA,COLUMN()+3,0)="","",VLOOKUP($A137&amp;$A$4,Global!$C:$AA,COLUMN()+3,0)),"")</f>
        <v/>
      </c>
      <c r="L137" s="69" t="str">
        <f>IFERROR(IF(VLOOKUP($A137&amp;$A$4,Global!$C:$AA,COLUMN()+3,0)="","",VLOOKUP($A137&amp;$A$4,Global!$C:$AA,COLUMN()+3,0)),"")</f>
        <v/>
      </c>
      <c r="M137" s="68" t="str">
        <f>IFERROR(IF(VLOOKUP($A137&amp;$A$4,Global!$C:$AA,COLUMN()+3,0)="","",VLOOKUP($A137&amp;$A$4,Global!$C:$AA,COLUMN()+3,0)),"")</f>
        <v/>
      </c>
      <c r="N137" s="68" t="str">
        <f>IFERROR(IF(VLOOKUP($A137&amp;$A$4,Global!$C:$AA,COLUMN()+3,0)="","",VLOOKUP($A137&amp;$A$4,Global!$C:$AA,COLUMN()+3,0)),"")</f>
        <v/>
      </c>
      <c r="O137" s="68" t="str">
        <f>IFERROR(IF(VLOOKUP($A137&amp;$A$4,Global!$C:$AA,COLUMN()+3,0)="","",VLOOKUP($A137&amp;$A$4,Global!$C:$AA,COLUMN()+3,0)),"")</f>
        <v/>
      </c>
      <c r="P137" s="68" t="str">
        <f>IFERROR(IF(VLOOKUP($A137&amp;$A$4,Global!$C:$AA,COLUMN()+3,0)="","",VLOOKUP($A137&amp;$A$4,Global!$C:$AA,COLUMN()+3,0)),"")</f>
        <v/>
      </c>
      <c r="Q137" s="68" t="str">
        <f>IFERROR(IF(VLOOKUP($A137&amp;$A$4,Global!$C:$AA,COLUMN()+3,0)="","",VLOOKUP($A137&amp;$A$4,Global!$C:$AA,COLUMN()+3,0)),"")</f>
        <v/>
      </c>
      <c r="R137" s="68" t="str">
        <f>IFERROR(IF(VLOOKUP($A137&amp;$A$4,Global!$C:$AA,COLUMN()+3,0)="","",VLOOKUP($A137&amp;$A$4,Global!$C:$AA,COLUMN()+3,0)),"")</f>
        <v/>
      </c>
      <c r="S137" s="71" t="str">
        <f>IFERROR(IF(VLOOKUP($A137&amp;$A$4,Global!$C:$AA,COLUMN()+3,0)="","",VLOOKUP($A137&amp;$A$4,Global!$C:$AA,COLUMN()+3,0)),"")</f>
        <v/>
      </c>
      <c r="T137" s="71" t="str">
        <f>IFERROR(IF(VLOOKUP($A137&amp;$A$4,Global!$C:$AA,COLUMN()+3,0)="","",VLOOKUP($A137&amp;$A$4,Global!$C:$AA,COLUMN()+3,0)),"")</f>
        <v/>
      </c>
      <c r="U137" s="69" t="str">
        <f>IFERROR(IF(VLOOKUP($A137&amp;$A$4,Global!$C:$AA,COLUMN()+3,0)="","",VLOOKUP($A137&amp;$A$4,Global!$C:$AA,COLUMN()+3,0)),"")</f>
        <v/>
      </c>
      <c r="V137" s="69" t="str">
        <f>IFERROR(IF(VLOOKUP($A137&amp;$A$4,Global!$C:$AA,COLUMN()+3,0)="","",VLOOKUP($A137&amp;$A$4,Global!$C:$AA,COLUMN()+3,0)),"")</f>
        <v/>
      </c>
    </row>
    <row r="138" spans="1:22" s="72" customFormat="1" ht="15.75" x14ac:dyDescent="0.2">
      <c r="A138" s="67" t="str">
        <f>IFERROR(IF(A137="","",IF((A137+1)&lt;=VLOOKUP($A$3,List!$E$1:$G$8,3,0),A137+1,"")),"")</f>
        <v/>
      </c>
      <c r="B138" s="69" t="str">
        <f>IFERROR(IF(VLOOKUP($A138&amp;$A$4,Global!$C:$AA,COLUMN()+3,0)="","",VLOOKUP($A138&amp;$A$4,Global!$C:$AA,COLUMN()+3,0)),"")</f>
        <v/>
      </c>
      <c r="C138" s="79" t="str">
        <f>IFERROR(IF(VLOOKUP($A138&amp;$A$4,Global!$C:$AA,COLUMN()+3,0)="","",VLOOKUP($A138&amp;$A$4,Global!$C:$AA,COLUMN()+3,0)),"")</f>
        <v/>
      </c>
      <c r="D138" s="68" t="str">
        <f>IFERROR(IF(VLOOKUP($A138&amp;$A$4,Global!$C:$AA,COLUMN()+3,0)="","",VLOOKUP($A138&amp;$A$4,Global!$C:$AA,COLUMN()+3,0)),"")</f>
        <v/>
      </c>
      <c r="E138" s="69" t="str">
        <f>IFERROR(IF(VLOOKUP($A138&amp;$A$4,Global!$C:$AA,COLUMN()+3,0)="","",VLOOKUP($A138&amp;$A$4,Global!$C:$AA,COLUMN()+3,0)),"")</f>
        <v/>
      </c>
      <c r="F138" s="69" t="str">
        <f>IFERROR(IF(VLOOKUP($A138&amp;$A$4,Global!$C:$AA,COLUMN()+3,0)="","",VLOOKUP($A138&amp;$A$4,Global!$C:$AA,COLUMN()+3,0)),"")</f>
        <v/>
      </c>
      <c r="G138" s="69" t="str">
        <f>IFERROR(IF(VLOOKUP($A138&amp;$A$4,Global!$C:$AA,COLUMN()+3,0)="","",VLOOKUP($A138&amp;$A$4,Global!$C:$AA,COLUMN()+3,0)),"")</f>
        <v/>
      </c>
      <c r="H138" s="70" t="str">
        <f>IFERROR(IF(VLOOKUP($A138&amp;$A$4,Global!$C:$AA,COLUMN()+3,0)="","",VLOOKUP($A138&amp;$A$4,Global!$C:$AA,COLUMN()+3,0)),"")</f>
        <v/>
      </c>
      <c r="I138" s="70" t="str">
        <f>IFERROR(IF(VLOOKUP($A138&amp;$A$4,Global!$C:$AA,COLUMN()+3,0)="","",VLOOKUP($A138&amp;$A$4,Global!$C:$AA,COLUMN()+3,0)),"")</f>
        <v/>
      </c>
      <c r="J138" s="69" t="str">
        <f>IFERROR(IF(VLOOKUP($A138&amp;$A$4,Global!$C:$AA,COLUMN()+3,0)="","",VLOOKUP($A138&amp;$A$4,Global!$C:$AA,COLUMN()+3,0)),"")</f>
        <v/>
      </c>
      <c r="K138" s="69" t="str">
        <f>IFERROR(IF(VLOOKUP($A138&amp;$A$4,Global!$C:$AA,COLUMN()+3,0)="","",VLOOKUP($A138&amp;$A$4,Global!$C:$AA,COLUMN()+3,0)),"")</f>
        <v/>
      </c>
      <c r="L138" s="69" t="str">
        <f>IFERROR(IF(VLOOKUP($A138&amp;$A$4,Global!$C:$AA,COLUMN()+3,0)="","",VLOOKUP($A138&amp;$A$4,Global!$C:$AA,COLUMN()+3,0)),"")</f>
        <v/>
      </c>
      <c r="M138" s="68" t="str">
        <f>IFERROR(IF(VLOOKUP($A138&amp;$A$4,Global!$C:$AA,COLUMN()+3,0)="","",VLOOKUP($A138&amp;$A$4,Global!$C:$AA,COLUMN()+3,0)),"")</f>
        <v/>
      </c>
      <c r="N138" s="68" t="str">
        <f>IFERROR(IF(VLOOKUP($A138&amp;$A$4,Global!$C:$AA,COLUMN()+3,0)="","",VLOOKUP($A138&amp;$A$4,Global!$C:$AA,COLUMN()+3,0)),"")</f>
        <v/>
      </c>
      <c r="O138" s="68" t="str">
        <f>IFERROR(IF(VLOOKUP($A138&amp;$A$4,Global!$C:$AA,COLUMN()+3,0)="","",VLOOKUP($A138&amp;$A$4,Global!$C:$AA,COLUMN()+3,0)),"")</f>
        <v/>
      </c>
      <c r="P138" s="68" t="str">
        <f>IFERROR(IF(VLOOKUP($A138&amp;$A$4,Global!$C:$AA,COLUMN()+3,0)="","",VLOOKUP($A138&amp;$A$4,Global!$C:$AA,COLUMN()+3,0)),"")</f>
        <v/>
      </c>
      <c r="Q138" s="68" t="str">
        <f>IFERROR(IF(VLOOKUP($A138&amp;$A$4,Global!$C:$AA,COLUMN()+3,0)="","",VLOOKUP($A138&amp;$A$4,Global!$C:$AA,COLUMN()+3,0)),"")</f>
        <v/>
      </c>
      <c r="R138" s="68" t="str">
        <f>IFERROR(IF(VLOOKUP($A138&amp;$A$4,Global!$C:$AA,COLUMN()+3,0)="","",VLOOKUP($A138&amp;$A$4,Global!$C:$AA,COLUMN()+3,0)),"")</f>
        <v/>
      </c>
      <c r="S138" s="71" t="str">
        <f>IFERROR(IF(VLOOKUP($A138&amp;$A$4,Global!$C:$AA,COLUMN()+3,0)="","",VLOOKUP($A138&amp;$A$4,Global!$C:$AA,COLUMN()+3,0)),"")</f>
        <v/>
      </c>
      <c r="T138" s="71" t="str">
        <f>IFERROR(IF(VLOOKUP($A138&amp;$A$4,Global!$C:$AA,COLUMN()+3,0)="","",VLOOKUP($A138&amp;$A$4,Global!$C:$AA,COLUMN()+3,0)),"")</f>
        <v/>
      </c>
      <c r="U138" s="69" t="str">
        <f>IFERROR(IF(VLOOKUP($A138&amp;$A$4,Global!$C:$AA,COLUMN()+3,0)="","",VLOOKUP($A138&amp;$A$4,Global!$C:$AA,COLUMN()+3,0)),"")</f>
        <v/>
      </c>
      <c r="V138" s="69" t="str">
        <f>IFERROR(IF(VLOOKUP($A138&amp;$A$4,Global!$C:$AA,COLUMN()+3,0)="","",VLOOKUP($A138&amp;$A$4,Global!$C:$AA,COLUMN()+3,0)),"")</f>
        <v/>
      </c>
    </row>
    <row r="139" spans="1:22" s="72" customFormat="1" ht="15.75" x14ac:dyDescent="0.2">
      <c r="A139" s="67" t="str">
        <f>IFERROR(IF(A138="","",IF((A138+1)&lt;=VLOOKUP($A$3,List!$E$1:$G$8,3,0),A138+1,"")),"")</f>
        <v/>
      </c>
      <c r="B139" s="69" t="str">
        <f>IFERROR(IF(VLOOKUP($A139&amp;$A$4,Global!$C:$AA,COLUMN()+3,0)="","",VLOOKUP($A139&amp;$A$4,Global!$C:$AA,COLUMN()+3,0)),"")</f>
        <v/>
      </c>
      <c r="C139" s="79" t="str">
        <f>IFERROR(IF(VLOOKUP($A139&amp;$A$4,Global!$C:$AA,COLUMN()+3,0)="","",VLOOKUP($A139&amp;$A$4,Global!$C:$AA,COLUMN()+3,0)),"")</f>
        <v/>
      </c>
      <c r="D139" s="68" t="str">
        <f>IFERROR(IF(VLOOKUP($A139&amp;$A$4,Global!$C:$AA,COLUMN()+3,0)="","",VLOOKUP($A139&amp;$A$4,Global!$C:$AA,COLUMN()+3,0)),"")</f>
        <v/>
      </c>
      <c r="E139" s="69" t="str">
        <f>IFERROR(IF(VLOOKUP($A139&amp;$A$4,Global!$C:$AA,COLUMN()+3,0)="","",VLOOKUP($A139&amp;$A$4,Global!$C:$AA,COLUMN()+3,0)),"")</f>
        <v/>
      </c>
      <c r="F139" s="69" t="str">
        <f>IFERROR(IF(VLOOKUP($A139&amp;$A$4,Global!$C:$AA,COLUMN()+3,0)="","",VLOOKUP($A139&amp;$A$4,Global!$C:$AA,COLUMN()+3,0)),"")</f>
        <v/>
      </c>
      <c r="G139" s="69" t="str">
        <f>IFERROR(IF(VLOOKUP($A139&amp;$A$4,Global!$C:$AA,COLUMN()+3,0)="","",VLOOKUP($A139&amp;$A$4,Global!$C:$AA,COLUMN()+3,0)),"")</f>
        <v/>
      </c>
      <c r="H139" s="70" t="str">
        <f>IFERROR(IF(VLOOKUP($A139&amp;$A$4,Global!$C:$AA,COLUMN()+3,0)="","",VLOOKUP($A139&amp;$A$4,Global!$C:$AA,COLUMN()+3,0)),"")</f>
        <v/>
      </c>
      <c r="I139" s="70" t="str">
        <f>IFERROR(IF(VLOOKUP($A139&amp;$A$4,Global!$C:$AA,COLUMN()+3,0)="","",VLOOKUP($A139&amp;$A$4,Global!$C:$AA,COLUMN()+3,0)),"")</f>
        <v/>
      </c>
      <c r="J139" s="69" t="str">
        <f>IFERROR(IF(VLOOKUP($A139&amp;$A$4,Global!$C:$AA,COLUMN()+3,0)="","",VLOOKUP($A139&amp;$A$4,Global!$C:$AA,COLUMN()+3,0)),"")</f>
        <v/>
      </c>
      <c r="K139" s="69" t="str">
        <f>IFERROR(IF(VLOOKUP($A139&amp;$A$4,Global!$C:$AA,COLUMN()+3,0)="","",VLOOKUP($A139&amp;$A$4,Global!$C:$AA,COLUMN()+3,0)),"")</f>
        <v/>
      </c>
      <c r="L139" s="69" t="str">
        <f>IFERROR(IF(VLOOKUP($A139&amp;$A$4,Global!$C:$AA,COLUMN()+3,0)="","",VLOOKUP($A139&amp;$A$4,Global!$C:$AA,COLUMN()+3,0)),"")</f>
        <v/>
      </c>
      <c r="M139" s="68" t="str">
        <f>IFERROR(IF(VLOOKUP($A139&amp;$A$4,Global!$C:$AA,COLUMN()+3,0)="","",VLOOKUP($A139&amp;$A$4,Global!$C:$AA,COLUMN()+3,0)),"")</f>
        <v/>
      </c>
      <c r="N139" s="68" t="str">
        <f>IFERROR(IF(VLOOKUP($A139&amp;$A$4,Global!$C:$AA,COLUMN()+3,0)="","",VLOOKUP($A139&amp;$A$4,Global!$C:$AA,COLUMN()+3,0)),"")</f>
        <v/>
      </c>
      <c r="O139" s="68" t="str">
        <f>IFERROR(IF(VLOOKUP($A139&amp;$A$4,Global!$C:$AA,COLUMN()+3,0)="","",VLOOKUP($A139&amp;$A$4,Global!$C:$AA,COLUMN()+3,0)),"")</f>
        <v/>
      </c>
      <c r="P139" s="68" t="str">
        <f>IFERROR(IF(VLOOKUP($A139&amp;$A$4,Global!$C:$AA,COLUMN()+3,0)="","",VLOOKUP($A139&amp;$A$4,Global!$C:$AA,COLUMN()+3,0)),"")</f>
        <v/>
      </c>
      <c r="Q139" s="68" t="str">
        <f>IFERROR(IF(VLOOKUP($A139&amp;$A$4,Global!$C:$AA,COLUMN()+3,0)="","",VLOOKUP($A139&amp;$A$4,Global!$C:$AA,COLUMN()+3,0)),"")</f>
        <v/>
      </c>
      <c r="R139" s="68" t="str">
        <f>IFERROR(IF(VLOOKUP($A139&amp;$A$4,Global!$C:$AA,COLUMN()+3,0)="","",VLOOKUP($A139&amp;$A$4,Global!$C:$AA,COLUMN()+3,0)),"")</f>
        <v/>
      </c>
      <c r="S139" s="71" t="str">
        <f>IFERROR(IF(VLOOKUP($A139&amp;$A$4,Global!$C:$AA,COLUMN()+3,0)="","",VLOOKUP($A139&amp;$A$4,Global!$C:$AA,COLUMN()+3,0)),"")</f>
        <v/>
      </c>
      <c r="T139" s="71" t="str">
        <f>IFERROR(IF(VLOOKUP($A139&amp;$A$4,Global!$C:$AA,COLUMN()+3,0)="","",VLOOKUP($A139&amp;$A$4,Global!$C:$AA,COLUMN()+3,0)),"")</f>
        <v/>
      </c>
      <c r="U139" s="69" t="str">
        <f>IFERROR(IF(VLOOKUP($A139&amp;$A$4,Global!$C:$AA,COLUMN()+3,0)="","",VLOOKUP($A139&amp;$A$4,Global!$C:$AA,COLUMN()+3,0)),"")</f>
        <v/>
      </c>
      <c r="V139" s="69" t="str">
        <f>IFERROR(IF(VLOOKUP($A139&amp;$A$4,Global!$C:$AA,COLUMN()+3,0)="","",VLOOKUP($A139&amp;$A$4,Global!$C:$AA,COLUMN()+3,0)),"")</f>
        <v/>
      </c>
    </row>
    <row r="140" spans="1:22" s="72" customFormat="1" ht="15.75" x14ac:dyDescent="0.2">
      <c r="A140" s="67" t="str">
        <f>IFERROR(IF(A139="","",IF((A139+1)&lt;=VLOOKUP($A$3,List!$E$1:$G$8,3,0),A139+1,"")),"")</f>
        <v/>
      </c>
      <c r="B140" s="69" t="str">
        <f>IFERROR(IF(VLOOKUP($A140&amp;$A$4,Global!$C:$AA,COLUMN()+3,0)="","",VLOOKUP($A140&amp;$A$4,Global!$C:$AA,COLUMN()+3,0)),"")</f>
        <v/>
      </c>
      <c r="C140" s="79" t="str">
        <f>IFERROR(IF(VLOOKUP($A140&amp;$A$4,Global!$C:$AA,COLUMN()+3,0)="","",VLOOKUP($A140&amp;$A$4,Global!$C:$AA,COLUMN()+3,0)),"")</f>
        <v/>
      </c>
      <c r="D140" s="68" t="str">
        <f>IFERROR(IF(VLOOKUP($A140&amp;$A$4,Global!$C:$AA,COLUMN()+3,0)="","",VLOOKUP($A140&amp;$A$4,Global!$C:$AA,COLUMN()+3,0)),"")</f>
        <v/>
      </c>
      <c r="E140" s="69" t="str">
        <f>IFERROR(IF(VLOOKUP($A140&amp;$A$4,Global!$C:$AA,COLUMN()+3,0)="","",VLOOKUP($A140&amp;$A$4,Global!$C:$AA,COLUMN()+3,0)),"")</f>
        <v/>
      </c>
      <c r="F140" s="69" t="str">
        <f>IFERROR(IF(VLOOKUP($A140&amp;$A$4,Global!$C:$AA,COLUMN()+3,0)="","",VLOOKUP($A140&amp;$A$4,Global!$C:$AA,COLUMN()+3,0)),"")</f>
        <v/>
      </c>
      <c r="G140" s="69" t="str">
        <f>IFERROR(IF(VLOOKUP($A140&amp;$A$4,Global!$C:$AA,COLUMN()+3,0)="","",VLOOKUP($A140&amp;$A$4,Global!$C:$AA,COLUMN()+3,0)),"")</f>
        <v/>
      </c>
      <c r="H140" s="70" t="str">
        <f>IFERROR(IF(VLOOKUP($A140&amp;$A$4,Global!$C:$AA,COLUMN()+3,0)="","",VLOOKUP($A140&amp;$A$4,Global!$C:$AA,COLUMN()+3,0)),"")</f>
        <v/>
      </c>
      <c r="I140" s="70" t="str">
        <f>IFERROR(IF(VLOOKUP($A140&amp;$A$4,Global!$C:$AA,COLUMN()+3,0)="","",VLOOKUP($A140&amp;$A$4,Global!$C:$AA,COLUMN()+3,0)),"")</f>
        <v/>
      </c>
      <c r="J140" s="69" t="str">
        <f>IFERROR(IF(VLOOKUP($A140&amp;$A$4,Global!$C:$AA,COLUMN()+3,0)="","",VLOOKUP($A140&amp;$A$4,Global!$C:$AA,COLUMN()+3,0)),"")</f>
        <v/>
      </c>
      <c r="K140" s="69" t="str">
        <f>IFERROR(IF(VLOOKUP($A140&amp;$A$4,Global!$C:$AA,COLUMN()+3,0)="","",VLOOKUP($A140&amp;$A$4,Global!$C:$AA,COLUMN()+3,0)),"")</f>
        <v/>
      </c>
      <c r="L140" s="69" t="str">
        <f>IFERROR(IF(VLOOKUP($A140&amp;$A$4,Global!$C:$AA,COLUMN()+3,0)="","",VLOOKUP($A140&amp;$A$4,Global!$C:$AA,COLUMN()+3,0)),"")</f>
        <v/>
      </c>
      <c r="M140" s="68" t="str">
        <f>IFERROR(IF(VLOOKUP($A140&amp;$A$4,Global!$C:$AA,COLUMN()+3,0)="","",VLOOKUP($A140&amp;$A$4,Global!$C:$AA,COLUMN()+3,0)),"")</f>
        <v/>
      </c>
      <c r="N140" s="68" t="str">
        <f>IFERROR(IF(VLOOKUP($A140&amp;$A$4,Global!$C:$AA,COLUMN()+3,0)="","",VLOOKUP($A140&amp;$A$4,Global!$C:$AA,COLUMN()+3,0)),"")</f>
        <v/>
      </c>
      <c r="O140" s="68" t="str">
        <f>IFERROR(IF(VLOOKUP($A140&amp;$A$4,Global!$C:$AA,COLUMN()+3,0)="","",VLOOKUP($A140&amp;$A$4,Global!$C:$AA,COLUMN()+3,0)),"")</f>
        <v/>
      </c>
      <c r="P140" s="68" t="str">
        <f>IFERROR(IF(VLOOKUP($A140&amp;$A$4,Global!$C:$AA,COLUMN()+3,0)="","",VLOOKUP($A140&amp;$A$4,Global!$C:$AA,COLUMN()+3,0)),"")</f>
        <v/>
      </c>
      <c r="Q140" s="68" t="str">
        <f>IFERROR(IF(VLOOKUP($A140&amp;$A$4,Global!$C:$AA,COLUMN()+3,0)="","",VLOOKUP($A140&amp;$A$4,Global!$C:$AA,COLUMN()+3,0)),"")</f>
        <v/>
      </c>
      <c r="R140" s="68" t="str">
        <f>IFERROR(IF(VLOOKUP($A140&amp;$A$4,Global!$C:$AA,COLUMN()+3,0)="","",VLOOKUP($A140&amp;$A$4,Global!$C:$AA,COLUMN()+3,0)),"")</f>
        <v/>
      </c>
      <c r="S140" s="71" t="str">
        <f>IFERROR(IF(VLOOKUP($A140&amp;$A$4,Global!$C:$AA,COLUMN()+3,0)="","",VLOOKUP($A140&amp;$A$4,Global!$C:$AA,COLUMN()+3,0)),"")</f>
        <v/>
      </c>
      <c r="T140" s="71" t="str">
        <f>IFERROR(IF(VLOOKUP($A140&amp;$A$4,Global!$C:$AA,COLUMN()+3,0)="","",VLOOKUP($A140&amp;$A$4,Global!$C:$AA,COLUMN()+3,0)),"")</f>
        <v/>
      </c>
      <c r="U140" s="69" t="str">
        <f>IFERROR(IF(VLOOKUP($A140&amp;$A$4,Global!$C:$AA,COLUMN()+3,0)="","",VLOOKUP($A140&amp;$A$4,Global!$C:$AA,COLUMN()+3,0)),"")</f>
        <v/>
      </c>
      <c r="V140" s="69" t="str">
        <f>IFERROR(IF(VLOOKUP($A140&amp;$A$4,Global!$C:$AA,COLUMN()+3,0)="","",VLOOKUP($A140&amp;$A$4,Global!$C:$AA,COLUMN()+3,0)),"")</f>
        <v/>
      </c>
    </row>
    <row r="141" spans="1:22" s="72" customFormat="1" ht="15.75" x14ac:dyDescent="0.2">
      <c r="A141" s="67" t="str">
        <f>IFERROR(IF(A140="","",IF((A140+1)&lt;=VLOOKUP($A$3,List!$E$1:$G$8,3,0),A140+1,"")),"")</f>
        <v/>
      </c>
      <c r="B141" s="69" t="str">
        <f>IFERROR(IF(VLOOKUP($A141&amp;$A$4,Global!$C:$AA,COLUMN()+3,0)="","",VLOOKUP($A141&amp;$A$4,Global!$C:$AA,COLUMN()+3,0)),"")</f>
        <v/>
      </c>
      <c r="C141" s="79" t="str">
        <f>IFERROR(IF(VLOOKUP($A141&amp;$A$4,Global!$C:$AA,COLUMN()+3,0)="","",VLOOKUP($A141&amp;$A$4,Global!$C:$AA,COLUMN()+3,0)),"")</f>
        <v/>
      </c>
      <c r="D141" s="68" t="str">
        <f>IFERROR(IF(VLOOKUP($A141&amp;$A$4,Global!$C:$AA,COLUMN()+3,0)="","",VLOOKUP($A141&amp;$A$4,Global!$C:$AA,COLUMN()+3,0)),"")</f>
        <v/>
      </c>
      <c r="E141" s="69" t="str">
        <f>IFERROR(IF(VLOOKUP($A141&amp;$A$4,Global!$C:$AA,COLUMN()+3,0)="","",VLOOKUP($A141&amp;$A$4,Global!$C:$AA,COLUMN()+3,0)),"")</f>
        <v/>
      </c>
      <c r="F141" s="69" t="str">
        <f>IFERROR(IF(VLOOKUP($A141&amp;$A$4,Global!$C:$AA,COLUMN()+3,0)="","",VLOOKUP($A141&amp;$A$4,Global!$C:$AA,COLUMN()+3,0)),"")</f>
        <v/>
      </c>
      <c r="G141" s="69" t="str">
        <f>IFERROR(IF(VLOOKUP($A141&amp;$A$4,Global!$C:$AA,COLUMN()+3,0)="","",VLOOKUP($A141&amp;$A$4,Global!$C:$AA,COLUMN()+3,0)),"")</f>
        <v/>
      </c>
      <c r="H141" s="70" t="str">
        <f>IFERROR(IF(VLOOKUP($A141&amp;$A$4,Global!$C:$AA,COLUMN()+3,0)="","",VLOOKUP($A141&amp;$A$4,Global!$C:$AA,COLUMN()+3,0)),"")</f>
        <v/>
      </c>
      <c r="I141" s="70" t="str">
        <f>IFERROR(IF(VLOOKUP($A141&amp;$A$4,Global!$C:$AA,COLUMN()+3,0)="","",VLOOKUP($A141&amp;$A$4,Global!$C:$AA,COLUMN()+3,0)),"")</f>
        <v/>
      </c>
      <c r="J141" s="69" t="str">
        <f>IFERROR(IF(VLOOKUP($A141&amp;$A$4,Global!$C:$AA,COLUMN()+3,0)="","",VLOOKUP($A141&amp;$A$4,Global!$C:$AA,COLUMN()+3,0)),"")</f>
        <v/>
      </c>
      <c r="K141" s="69" t="str">
        <f>IFERROR(IF(VLOOKUP($A141&amp;$A$4,Global!$C:$AA,COLUMN()+3,0)="","",VLOOKUP($A141&amp;$A$4,Global!$C:$AA,COLUMN()+3,0)),"")</f>
        <v/>
      </c>
      <c r="L141" s="69" t="str">
        <f>IFERROR(IF(VLOOKUP($A141&amp;$A$4,Global!$C:$AA,COLUMN()+3,0)="","",VLOOKUP($A141&amp;$A$4,Global!$C:$AA,COLUMN()+3,0)),"")</f>
        <v/>
      </c>
      <c r="M141" s="68" t="str">
        <f>IFERROR(IF(VLOOKUP($A141&amp;$A$4,Global!$C:$AA,COLUMN()+3,0)="","",VLOOKUP($A141&amp;$A$4,Global!$C:$AA,COLUMN()+3,0)),"")</f>
        <v/>
      </c>
      <c r="N141" s="68" t="str">
        <f>IFERROR(IF(VLOOKUP($A141&amp;$A$4,Global!$C:$AA,COLUMN()+3,0)="","",VLOOKUP($A141&amp;$A$4,Global!$C:$AA,COLUMN()+3,0)),"")</f>
        <v/>
      </c>
      <c r="O141" s="68" t="str">
        <f>IFERROR(IF(VLOOKUP($A141&amp;$A$4,Global!$C:$AA,COLUMN()+3,0)="","",VLOOKUP($A141&amp;$A$4,Global!$C:$AA,COLUMN()+3,0)),"")</f>
        <v/>
      </c>
      <c r="P141" s="68" t="str">
        <f>IFERROR(IF(VLOOKUP($A141&amp;$A$4,Global!$C:$AA,COLUMN()+3,0)="","",VLOOKUP($A141&amp;$A$4,Global!$C:$AA,COLUMN()+3,0)),"")</f>
        <v/>
      </c>
      <c r="Q141" s="68" t="str">
        <f>IFERROR(IF(VLOOKUP($A141&amp;$A$4,Global!$C:$AA,COLUMN()+3,0)="","",VLOOKUP($A141&amp;$A$4,Global!$C:$AA,COLUMN()+3,0)),"")</f>
        <v/>
      </c>
      <c r="R141" s="68" t="str">
        <f>IFERROR(IF(VLOOKUP($A141&amp;$A$4,Global!$C:$AA,COLUMN()+3,0)="","",VLOOKUP($A141&amp;$A$4,Global!$C:$AA,COLUMN()+3,0)),"")</f>
        <v/>
      </c>
      <c r="S141" s="71" t="str">
        <f>IFERROR(IF(VLOOKUP($A141&amp;$A$4,Global!$C:$AA,COLUMN()+3,0)="","",VLOOKUP($A141&amp;$A$4,Global!$C:$AA,COLUMN()+3,0)),"")</f>
        <v/>
      </c>
      <c r="T141" s="71" t="str">
        <f>IFERROR(IF(VLOOKUP($A141&amp;$A$4,Global!$C:$AA,COLUMN()+3,0)="","",VLOOKUP($A141&amp;$A$4,Global!$C:$AA,COLUMN()+3,0)),"")</f>
        <v/>
      </c>
      <c r="U141" s="69" t="str">
        <f>IFERROR(IF(VLOOKUP($A141&amp;$A$4,Global!$C:$AA,COLUMN()+3,0)="","",VLOOKUP($A141&amp;$A$4,Global!$C:$AA,COLUMN()+3,0)),"")</f>
        <v/>
      </c>
      <c r="V141" s="69" t="str">
        <f>IFERROR(IF(VLOOKUP($A141&amp;$A$4,Global!$C:$AA,COLUMN()+3,0)="","",VLOOKUP($A141&amp;$A$4,Global!$C:$AA,COLUMN()+3,0)),"")</f>
        <v/>
      </c>
    </row>
    <row r="142" spans="1:22" s="72" customFormat="1" ht="15.75" x14ac:dyDescent="0.2">
      <c r="A142" s="67" t="str">
        <f>IFERROR(IF(A141="","",IF((A141+1)&lt;=VLOOKUP($A$3,List!$E$1:$G$8,3,0),A141+1,"")),"")</f>
        <v/>
      </c>
      <c r="B142" s="69" t="str">
        <f>IFERROR(IF(VLOOKUP($A142&amp;$A$4,Global!$C:$AA,COLUMN()+3,0)="","",VLOOKUP($A142&amp;$A$4,Global!$C:$AA,COLUMN()+3,0)),"")</f>
        <v/>
      </c>
      <c r="C142" s="79" t="str">
        <f>IFERROR(IF(VLOOKUP($A142&amp;$A$4,Global!$C:$AA,COLUMN()+3,0)="","",VLOOKUP($A142&amp;$A$4,Global!$C:$AA,COLUMN()+3,0)),"")</f>
        <v/>
      </c>
      <c r="D142" s="68" t="str">
        <f>IFERROR(IF(VLOOKUP($A142&amp;$A$4,Global!$C:$AA,COLUMN()+3,0)="","",VLOOKUP($A142&amp;$A$4,Global!$C:$AA,COLUMN()+3,0)),"")</f>
        <v/>
      </c>
      <c r="E142" s="69" t="str">
        <f>IFERROR(IF(VLOOKUP($A142&amp;$A$4,Global!$C:$AA,COLUMN()+3,0)="","",VLOOKUP($A142&amp;$A$4,Global!$C:$AA,COLUMN()+3,0)),"")</f>
        <v/>
      </c>
      <c r="F142" s="69" t="str">
        <f>IFERROR(IF(VLOOKUP($A142&amp;$A$4,Global!$C:$AA,COLUMN()+3,0)="","",VLOOKUP($A142&amp;$A$4,Global!$C:$AA,COLUMN()+3,0)),"")</f>
        <v/>
      </c>
      <c r="G142" s="69" t="str">
        <f>IFERROR(IF(VLOOKUP($A142&amp;$A$4,Global!$C:$AA,COLUMN()+3,0)="","",VLOOKUP($A142&amp;$A$4,Global!$C:$AA,COLUMN()+3,0)),"")</f>
        <v/>
      </c>
      <c r="H142" s="70" t="str">
        <f>IFERROR(IF(VLOOKUP($A142&amp;$A$4,Global!$C:$AA,COLUMN()+3,0)="","",VLOOKUP($A142&amp;$A$4,Global!$C:$AA,COLUMN()+3,0)),"")</f>
        <v/>
      </c>
      <c r="I142" s="70" t="str">
        <f>IFERROR(IF(VLOOKUP($A142&amp;$A$4,Global!$C:$AA,COLUMN()+3,0)="","",VLOOKUP($A142&amp;$A$4,Global!$C:$AA,COLUMN()+3,0)),"")</f>
        <v/>
      </c>
      <c r="J142" s="69" t="str">
        <f>IFERROR(IF(VLOOKUP($A142&amp;$A$4,Global!$C:$AA,COLUMN()+3,0)="","",VLOOKUP($A142&amp;$A$4,Global!$C:$AA,COLUMN()+3,0)),"")</f>
        <v/>
      </c>
      <c r="K142" s="69" t="str">
        <f>IFERROR(IF(VLOOKUP($A142&amp;$A$4,Global!$C:$AA,COLUMN()+3,0)="","",VLOOKUP($A142&amp;$A$4,Global!$C:$AA,COLUMN()+3,0)),"")</f>
        <v/>
      </c>
      <c r="L142" s="69" t="str">
        <f>IFERROR(IF(VLOOKUP($A142&amp;$A$4,Global!$C:$AA,COLUMN()+3,0)="","",VLOOKUP($A142&amp;$A$4,Global!$C:$AA,COLUMN()+3,0)),"")</f>
        <v/>
      </c>
      <c r="M142" s="68" t="str">
        <f>IFERROR(IF(VLOOKUP($A142&amp;$A$4,Global!$C:$AA,COLUMN()+3,0)="","",VLOOKUP($A142&amp;$A$4,Global!$C:$AA,COLUMN()+3,0)),"")</f>
        <v/>
      </c>
      <c r="N142" s="68" t="str">
        <f>IFERROR(IF(VLOOKUP($A142&amp;$A$4,Global!$C:$AA,COLUMN()+3,0)="","",VLOOKUP($A142&amp;$A$4,Global!$C:$AA,COLUMN()+3,0)),"")</f>
        <v/>
      </c>
      <c r="O142" s="68" t="str">
        <f>IFERROR(IF(VLOOKUP($A142&amp;$A$4,Global!$C:$AA,COLUMN()+3,0)="","",VLOOKUP($A142&amp;$A$4,Global!$C:$AA,COLUMN()+3,0)),"")</f>
        <v/>
      </c>
      <c r="P142" s="68" t="str">
        <f>IFERROR(IF(VLOOKUP($A142&amp;$A$4,Global!$C:$AA,COLUMN()+3,0)="","",VLOOKUP($A142&amp;$A$4,Global!$C:$AA,COLUMN()+3,0)),"")</f>
        <v/>
      </c>
      <c r="Q142" s="68" t="str">
        <f>IFERROR(IF(VLOOKUP($A142&amp;$A$4,Global!$C:$AA,COLUMN()+3,0)="","",VLOOKUP($A142&amp;$A$4,Global!$C:$AA,COLUMN()+3,0)),"")</f>
        <v/>
      </c>
      <c r="R142" s="68" t="str">
        <f>IFERROR(IF(VLOOKUP($A142&amp;$A$4,Global!$C:$AA,COLUMN()+3,0)="","",VLOOKUP($A142&amp;$A$4,Global!$C:$AA,COLUMN()+3,0)),"")</f>
        <v/>
      </c>
      <c r="S142" s="71" t="str">
        <f>IFERROR(IF(VLOOKUP($A142&amp;$A$4,Global!$C:$AA,COLUMN()+3,0)="","",VLOOKUP($A142&amp;$A$4,Global!$C:$AA,COLUMN()+3,0)),"")</f>
        <v/>
      </c>
      <c r="T142" s="71" t="str">
        <f>IFERROR(IF(VLOOKUP($A142&amp;$A$4,Global!$C:$AA,COLUMN()+3,0)="","",VLOOKUP($A142&amp;$A$4,Global!$C:$AA,COLUMN()+3,0)),"")</f>
        <v/>
      </c>
      <c r="U142" s="69" t="str">
        <f>IFERROR(IF(VLOOKUP($A142&amp;$A$4,Global!$C:$AA,COLUMN()+3,0)="","",VLOOKUP($A142&amp;$A$4,Global!$C:$AA,COLUMN()+3,0)),"")</f>
        <v/>
      </c>
      <c r="V142" s="69" t="str">
        <f>IFERROR(IF(VLOOKUP($A142&amp;$A$4,Global!$C:$AA,COLUMN()+3,0)="","",VLOOKUP($A142&amp;$A$4,Global!$C:$AA,COLUMN()+3,0)),"")</f>
        <v/>
      </c>
    </row>
    <row r="143" spans="1:22" s="72" customFormat="1" ht="15.75" x14ac:dyDescent="0.2">
      <c r="A143" s="67" t="str">
        <f>IFERROR(IF(A142="","",IF((A142+1)&lt;=VLOOKUP($A$3,List!$E$1:$G$8,3,0),A142+1,"")),"")</f>
        <v/>
      </c>
      <c r="B143" s="69" t="str">
        <f>IFERROR(IF(VLOOKUP($A143&amp;$A$4,Global!$C:$AA,COLUMN()+3,0)="","",VLOOKUP($A143&amp;$A$4,Global!$C:$AA,COLUMN()+3,0)),"")</f>
        <v/>
      </c>
      <c r="C143" s="79" t="str">
        <f>IFERROR(IF(VLOOKUP($A143&amp;$A$4,Global!$C:$AA,COLUMN()+3,0)="","",VLOOKUP($A143&amp;$A$4,Global!$C:$AA,COLUMN()+3,0)),"")</f>
        <v/>
      </c>
      <c r="D143" s="68" t="str">
        <f>IFERROR(IF(VLOOKUP($A143&amp;$A$4,Global!$C:$AA,COLUMN()+3,0)="","",VLOOKUP($A143&amp;$A$4,Global!$C:$AA,COLUMN()+3,0)),"")</f>
        <v/>
      </c>
      <c r="E143" s="69" t="str">
        <f>IFERROR(IF(VLOOKUP($A143&amp;$A$4,Global!$C:$AA,COLUMN()+3,0)="","",VLOOKUP($A143&amp;$A$4,Global!$C:$AA,COLUMN()+3,0)),"")</f>
        <v/>
      </c>
      <c r="F143" s="69" t="str">
        <f>IFERROR(IF(VLOOKUP($A143&amp;$A$4,Global!$C:$AA,COLUMN()+3,0)="","",VLOOKUP($A143&amp;$A$4,Global!$C:$AA,COLUMN()+3,0)),"")</f>
        <v/>
      </c>
      <c r="G143" s="69" t="str">
        <f>IFERROR(IF(VLOOKUP($A143&amp;$A$4,Global!$C:$AA,COLUMN()+3,0)="","",VLOOKUP($A143&amp;$A$4,Global!$C:$AA,COLUMN()+3,0)),"")</f>
        <v/>
      </c>
      <c r="H143" s="70" t="str">
        <f>IFERROR(IF(VLOOKUP($A143&amp;$A$4,Global!$C:$AA,COLUMN()+3,0)="","",VLOOKUP($A143&amp;$A$4,Global!$C:$AA,COLUMN()+3,0)),"")</f>
        <v/>
      </c>
      <c r="I143" s="70" t="str">
        <f>IFERROR(IF(VLOOKUP($A143&amp;$A$4,Global!$C:$AA,COLUMN()+3,0)="","",VLOOKUP($A143&amp;$A$4,Global!$C:$AA,COLUMN()+3,0)),"")</f>
        <v/>
      </c>
      <c r="J143" s="69" t="str">
        <f>IFERROR(IF(VLOOKUP($A143&amp;$A$4,Global!$C:$AA,COLUMN()+3,0)="","",VLOOKUP($A143&amp;$A$4,Global!$C:$AA,COLUMN()+3,0)),"")</f>
        <v/>
      </c>
      <c r="K143" s="69" t="str">
        <f>IFERROR(IF(VLOOKUP($A143&amp;$A$4,Global!$C:$AA,COLUMN()+3,0)="","",VLOOKUP($A143&amp;$A$4,Global!$C:$AA,COLUMN()+3,0)),"")</f>
        <v/>
      </c>
      <c r="L143" s="69" t="str">
        <f>IFERROR(IF(VLOOKUP($A143&amp;$A$4,Global!$C:$AA,COLUMN()+3,0)="","",VLOOKUP($A143&amp;$A$4,Global!$C:$AA,COLUMN()+3,0)),"")</f>
        <v/>
      </c>
      <c r="M143" s="68" t="str">
        <f>IFERROR(IF(VLOOKUP($A143&amp;$A$4,Global!$C:$AA,COLUMN()+3,0)="","",VLOOKUP($A143&amp;$A$4,Global!$C:$AA,COLUMN()+3,0)),"")</f>
        <v/>
      </c>
      <c r="N143" s="68" t="str">
        <f>IFERROR(IF(VLOOKUP($A143&amp;$A$4,Global!$C:$AA,COLUMN()+3,0)="","",VLOOKUP($A143&amp;$A$4,Global!$C:$AA,COLUMN()+3,0)),"")</f>
        <v/>
      </c>
      <c r="O143" s="68" t="str">
        <f>IFERROR(IF(VLOOKUP($A143&amp;$A$4,Global!$C:$AA,COLUMN()+3,0)="","",VLOOKUP($A143&amp;$A$4,Global!$C:$AA,COLUMN()+3,0)),"")</f>
        <v/>
      </c>
      <c r="P143" s="68" t="str">
        <f>IFERROR(IF(VLOOKUP($A143&amp;$A$4,Global!$C:$AA,COLUMN()+3,0)="","",VLOOKUP($A143&amp;$A$4,Global!$C:$AA,COLUMN()+3,0)),"")</f>
        <v/>
      </c>
      <c r="Q143" s="68" t="str">
        <f>IFERROR(IF(VLOOKUP($A143&amp;$A$4,Global!$C:$AA,COLUMN()+3,0)="","",VLOOKUP($A143&amp;$A$4,Global!$C:$AA,COLUMN()+3,0)),"")</f>
        <v/>
      </c>
      <c r="R143" s="68" t="str">
        <f>IFERROR(IF(VLOOKUP($A143&amp;$A$4,Global!$C:$AA,COLUMN()+3,0)="","",VLOOKUP($A143&amp;$A$4,Global!$C:$AA,COLUMN()+3,0)),"")</f>
        <v/>
      </c>
      <c r="S143" s="71" t="str">
        <f>IFERROR(IF(VLOOKUP($A143&amp;$A$4,Global!$C:$AA,COLUMN()+3,0)="","",VLOOKUP($A143&amp;$A$4,Global!$C:$AA,COLUMN()+3,0)),"")</f>
        <v/>
      </c>
      <c r="T143" s="71" t="str">
        <f>IFERROR(IF(VLOOKUP($A143&amp;$A$4,Global!$C:$AA,COLUMN()+3,0)="","",VLOOKUP($A143&amp;$A$4,Global!$C:$AA,COLUMN()+3,0)),"")</f>
        <v/>
      </c>
      <c r="U143" s="69" t="str">
        <f>IFERROR(IF(VLOOKUP($A143&amp;$A$4,Global!$C:$AA,COLUMN()+3,0)="","",VLOOKUP($A143&amp;$A$4,Global!$C:$AA,COLUMN()+3,0)),"")</f>
        <v/>
      </c>
      <c r="V143" s="69" t="str">
        <f>IFERROR(IF(VLOOKUP($A143&amp;$A$4,Global!$C:$AA,COLUMN()+3,0)="","",VLOOKUP($A143&amp;$A$4,Global!$C:$AA,COLUMN()+3,0)),"")</f>
        <v/>
      </c>
    </row>
    <row r="144" spans="1:22" s="72" customFormat="1" ht="15.75" x14ac:dyDescent="0.2">
      <c r="A144" s="67" t="str">
        <f>IFERROR(IF(A143="","",IF((A143+1)&lt;=VLOOKUP($A$3,List!$E$1:$G$8,3,0),A143+1,"")),"")</f>
        <v/>
      </c>
      <c r="B144" s="69" t="str">
        <f>IFERROR(IF(VLOOKUP($A144&amp;$A$4,Global!$C:$AA,COLUMN()+3,0)="","",VLOOKUP($A144&amp;$A$4,Global!$C:$AA,COLUMN()+3,0)),"")</f>
        <v/>
      </c>
      <c r="C144" s="79" t="str">
        <f>IFERROR(IF(VLOOKUP($A144&amp;$A$4,Global!$C:$AA,COLUMN()+3,0)="","",VLOOKUP($A144&amp;$A$4,Global!$C:$AA,COLUMN()+3,0)),"")</f>
        <v/>
      </c>
      <c r="D144" s="68" t="str">
        <f>IFERROR(IF(VLOOKUP($A144&amp;$A$4,Global!$C:$AA,COLUMN()+3,0)="","",VLOOKUP($A144&amp;$A$4,Global!$C:$AA,COLUMN()+3,0)),"")</f>
        <v/>
      </c>
      <c r="E144" s="69" t="str">
        <f>IFERROR(IF(VLOOKUP($A144&amp;$A$4,Global!$C:$AA,COLUMN()+3,0)="","",VLOOKUP($A144&amp;$A$4,Global!$C:$AA,COLUMN()+3,0)),"")</f>
        <v/>
      </c>
      <c r="F144" s="69" t="str">
        <f>IFERROR(IF(VLOOKUP($A144&amp;$A$4,Global!$C:$AA,COLUMN()+3,0)="","",VLOOKUP($A144&amp;$A$4,Global!$C:$AA,COLUMN()+3,0)),"")</f>
        <v/>
      </c>
      <c r="G144" s="69" t="str">
        <f>IFERROR(IF(VLOOKUP($A144&amp;$A$4,Global!$C:$AA,COLUMN()+3,0)="","",VLOOKUP($A144&amp;$A$4,Global!$C:$AA,COLUMN()+3,0)),"")</f>
        <v/>
      </c>
      <c r="H144" s="70" t="str">
        <f>IFERROR(IF(VLOOKUP($A144&amp;$A$4,Global!$C:$AA,COLUMN()+3,0)="","",VLOOKUP($A144&amp;$A$4,Global!$C:$AA,COLUMN()+3,0)),"")</f>
        <v/>
      </c>
      <c r="I144" s="70" t="str">
        <f>IFERROR(IF(VLOOKUP($A144&amp;$A$4,Global!$C:$AA,COLUMN()+3,0)="","",VLOOKUP($A144&amp;$A$4,Global!$C:$AA,COLUMN()+3,0)),"")</f>
        <v/>
      </c>
      <c r="J144" s="69" t="str">
        <f>IFERROR(IF(VLOOKUP($A144&amp;$A$4,Global!$C:$AA,COLUMN()+3,0)="","",VLOOKUP($A144&amp;$A$4,Global!$C:$AA,COLUMN()+3,0)),"")</f>
        <v/>
      </c>
      <c r="K144" s="69" t="str">
        <f>IFERROR(IF(VLOOKUP($A144&amp;$A$4,Global!$C:$AA,COLUMN()+3,0)="","",VLOOKUP($A144&amp;$A$4,Global!$C:$AA,COLUMN()+3,0)),"")</f>
        <v/>
      </c>
      <c r="L144" s="69" t="str">
        <f>IFERROR(IF(VLOOKUP($A144&amp;$A$4,Global!$C:$AA,COLUMN()+3,0)="","",VLOOKUP($A144&amp;$A$4,Global!$C:$AA,COLUMN()+3,0)),"")</f>
        <v/>
      </c>
      <c r="M144" s="68" t="str">
        <f>IFERROR(IF(VLOOKUP($A144&amp;$A$4,Global!$C:$AA,COLUMN()+3,0)="","",VLOOKUP($A144&amp;$A$4,Global!$C:$AA,COLUMN()+3,0)),"")</f>
        <v/>
      </c>
      <c r="N144" s="68" t="str">
        <f>IFERROR(IF(VLOOKUP($A144&amp;$A$4,Global!$C:$AA,COLUMN()+3,0)="","",VLOOKUP($A144&amp;$A$4,Global!$C:$AA,COLUMN()+3,0)),"")</f>
        <v/>
      </c>
      <c r="O144" s="68" t="str">
        <f>IFERROR(IF(VLOOKUP($A144&amp;$A$4,Global!$C:$AA,COLUMN()+3,0)="","",VLOOKUP($A144&amp;$A$4,Global!$C:$AA,COLUMN()+3,0)),"")</f>
        <v/>
      </c>
      <c r="P144" s="68" t="str">
        <f>IFERROR(IF(VLOOKUP($A144&amp;$A$4,Global!$C:$AA,COLUMN()+3,0)="","",VLOOKUP($A144&amp;$A$4,Global!$C:$AA,COLUMN()+3,0)),"")</f>
        <v/>
      </c>
      <c r="Q144" s="68" t="str">
        <f>IFERROR(IF(VLOOKUP($A144&amp;$A$4,Global!$C:$AA,COLUMN()+3,0)="","",VLOOKUP($A144&amp;$A$4,Global!$C:$AA,COLUMN()+3,0)),"")</f>
        <v/>
      </c>
      <c r="R144" s="68" t="str">
        <f>IFERROR(IF(VLOOKUP($A144&amp;$A$4,Global!$C:$AA,COLUMN()+3,0)="","",VLOOKUP($A144&amp;$A$4,Global!$C:$AA,COLUMN()+3,0)),"")</f>
        <v/>
      </c>
      <c r="S144" s="71" t="str">
        <f>IFERROR(IF(VLOOKUP($A144&amp;$A$4,Global!$C:$AA,COLUMN()+3,0)="","",VLOOKUP($A144&amp;$A$4,Global!$C:$AA,COLUMN()+3,0)),"")</f>
        <v/>
      </c>
      <c r="T144" s="71" t="str">
        <f>IFERROR(IF(VLOOKUP($A144&amp;$A$4,Global!$C:$AA,COLUMN()+3,0)="","",VLOOKUP($A144&amp;$A$4,Global!$C:$AA,COLUMN()+3,0)),"")</f>
        <v/>
      </c>
      <c r="U144" s="69" t="str">
        <f>IFERROR(IF(VLOOKUP($A144&amp;$A$4,Global!$C:$AA,COLUMN()+3,0)="","",VLOOKUP($A144&amp;$A$4,Global!$C:$AA,COLUMN()+3,0)),"")</f>
        <v/>
      </c>
      <c r="V144" s="69" t="str">
        <f>IFERROR(IF(VLOOKUP($A144&amp;$A$4,Global!$C:$AA,COLUMN()+3,0)="","",VLOOKUP($A144&amp;$A$4,Global!$C:$AA,COLUMN()+3,0)),"")</f>
        <v/>
      </c>
    </row>
    <row r="145" spans="1:22" s="72" customFormat="1" ht="15.75" x14ac:dyDescent="0.2">
      <c r="A145" s="67" t="str">
        <f>IFERROR(IF(A144="","",IF((A144+1)&lt;=VLOOKUP($A$3,List!$E$1:$G$8,3,0),A144+1,"")),"")</f>
        <v/>
      </c>
      <c r="B145" s="69" t="str">
        <f>IFERROR(IF(VLOOKUP($A145&amp;$A$4,Global!$C:$AA,COLUMN()+3,0)="","",VLOOKUP($A145&amp;$A$4,Global!$C:$AA,COLUMN()+3,0)),"")</f>
        <v/>
      </c>
      <c r="C145" s="79" t="str">
        <f>IFERROR(IF(VLOOKUP($A145&amp;$A$4,Global!$C:$AA,COLUMN()+3,0)="","",VLOOKUP($A145&amp;$A$4,Global!$C:$AA,COLUMN()+3,0)),"")</f>
        <v/>
      </c>
      <c r="D145" s="68" t="str">
        <f>IFERROR(IF(VLOOKUP($A145&amp;$A$4,Global!$C:$AA,COLUMN()+3,0)="","",VLOOKUP($A145&amp;$A$4,Global!$C:$AA,COLUMN()+3,0)),"")</f>
        <v/>
      </c>
      <c r="E145" s="69" t="str">
        <f>IFERROR(IF(VLOOKUP($A145&amp;$A$4,Global!$C:$AA,COLUMN()+3,0)="","",VLOOKUP($A145&amp;$A$4,Global!$C:$AA,COLUMN()+3,0)),"")</f>
        <v/>
      </c>
      <c r="F145" s="69" t="str">
        <f>IFERROR(IF(VLOOKUP($A145&amp;$A$4,Global!$C:$AA,COLUMN()+3,0)="","",VLOOKUP($A145&amp;$A$4,Global!$C:$AA,COLUMN()+3,0)),"")</f>
        <v/>
      </c>
      <c r="G145" s="69" t="str">
        <f>IFERROR(IF(VLOOKUP($A145&amp;$A$4,Global!$C:$AA,COLUMN()+3,0)="","",VLOOKUP($A145&amp;$A$4,Global!$C:$AA,COLUMN()+3,0)),"")</f>
        <v/>
      </c>
      <c r="H145" s="70" t="str">
        <f>IFERROR(IF(VLOOKUP($A145&amp;$A$4,Global!$C:$AA,COLUMN()+3,0)="","",VLOOKUP($A145&amp;$A$4,Global!$C:$AA,COLUMN()+3,0)),"")</f>
        <v/>
      </c>
      <c r="I145" s="70" t="str">
        <f>IFERROR(IF(VLOOKUP($A145&amp;$A$4,Global!$C:$AA,COLUMN()+3,0)="","",VLOOKUP($A145&amp;$A$4,Global!$C:$AA,COLUMN()+3,0)),"")</f>
        <v/>
      </c>
      <c r="J145" s="69" t="str">
        <f>IFERROR(IF(VLOOKUP($A145&amp;$A$4,Global!$C:$AA,COLUMN()+3,0)="","",VLOOKUP($A145&amp;$A$4,Global!$C:$AA,COLUMN()+3,0)),"")</f>
        <v/>
      </c>
      <c r="K145" s="69" t="str">
        <f>IFERROR(IF(VLOOKUP($A145&amp;$A$4,Global!$C:$AA,COLUMN()+3,0)="","",VLOOKUP($A145&amp;$A$4,Global!$C:$AA,COLUMN()+3,0)),"")</f>
        <v/>
      </c>
      <c r="L145" s="69" t="str">
        <f>IFERROR(IF(VLOOKUP($A145&amp;$A$4,Global!$C:$AA,COLUMN()+3,0)="","",VLOOKUP($A145&amp;$A$4,Global!$C:$AA,COLUMN()+3,0)),"")</f>
        <v/>
      </c>
      <c r="M145" s="68" t="str">
        <f>IFERROR(IF(VLOOKUP($A145&amp;$A$4,Global!$C:$AA,COLUMN()+3,0)="","",VLOOKUP($A145&amp;$A$4,Global!$C:$AA,COLUMN()+3,0)),"")</f>
        <v/>
      </c>
      <c r="N145" s="68" t="str">
        <f>IFERROR(IF(VLOOKUP($A145&amp;$A$4,Global!$C:$AA,COLUMN()+3,0)="","",VLOOKUP($A145&amp;$A$4,Global!$C:$AA,COLUMN()+3,0)),"")</f>
        <v/>
      </c>
      <c r="O145" s="68" t="str">
        <f>IFERROR(IF(VLOOKUP($A145&amp;$A$4,Global!$C:$AA,COLUMN()+3,0)="","",VLOOKUP($A145&amp;$A$4,Global!$C:$AA,COLUMN()+3,0)),"")</f>
        <v/>
      </c>
      <c r="P145" s="68" t="str">
        <f>IFERROR(IF(VLOOKUP($A145&amp;$A$4,Global!$C:$AA,COLUMN()+3,0)="","",VLOOKUP($A145&amp;$A$4,Global!$C:$AA,COLUMN()+3,0)),"")</f>
        <v/>
      </c>
      <c r="Q145" s="68" t="str">
        <f>IFERROR(IF(VLOOKUP($A145&amp;$A$4,Global!$C:$AA,COLUMN()+3,0)="","",VLOOKUP($A145&amp;$A$4,Global!$C:$AA,COLUMN()+3,0)),"")</f>
        <v/>
      </c>
      <c r="R145" s="68" t="str">
        <f>IFERROR(IF(VLOOKUP($A145&amp;$A$4,Global!$C:$AA,COLUMN()+3,0)="","",VLOOKUP($A145&amp;$A$4,Global!$C:$AA,COLUMN()+3,0)),"")</f>
        <v/>
      </c>
      <c r="S145" s="71" t="str">
        <f>IFERROR(IF(VLOOKUP($A145&amp;$A$4,Global!$C:$AA,COLUMN()+3,0)="","",VLOOKUP($A145&amp;$A$4,Global!$C:$AA,COLUMN()+3,0)),"")</f>
        <v/>
      </c>
      <c r="T145" s="71" t="str">
        <f>IFERROR(IF(VLOOKUP($A145&amp;$A$4,Global!$C:$AA,COLUMN()+3,0)="","",VLOOKUP($A145&amp;$A$4,Global!$C:$AA,COLUMN()+3,0)),"")</f>
        <v/>
      </c>
      <c r="U145" s="69" t="str">
        <f>IFERROR(IF(VLOOKUP($A145&amp;$A$4,Global!$C:$AA,COLUMN()+3,0)="","",VLOOKUP($A145&amp;$A$4,Global!$C:$AA,COLUMN()+3,0)),"")</f>
        <v/>
      </c>
      <c r="V145" s="69" t="str">
        <f>IFERROR(IF(VLOOKUP($A145&amp;$A$4,Global!$C:$AA,COLUMN()+3,0)="","",VLOOKUP($A145&amp;$A$4,Global!$C:$AA,COLUMN()+3,0)),"")</f>
        <v/>
      </c>
    </row>
    <row r="146" spans="1:22" s="72" customFormat="1" ht="15.75" x14ac:dyDescent="0.2">
      <c r="A146" s="67" t="str">
        <f>IFERROR(IF(A145="","",IF((A145+1)&lt;=VLOOKUP($A$3,List!$E$1:$G$8,3,0),A145+1,"")),"")</f>
        <v/>
      </c>
      <c r="B146" s="69" t="str">
        <f>IFERROR(IF(VLOOKUP($A146&amp;$A$4,Global!$C:$AA,COLUMN()+3,0)="","",VLOOKUP($A146&amp;$A$4,Global!$C:$AA,COLUMN()+3,0)),"")</f>
        <v/>
      </c>
      <c r="C146" s="79" t="str">
        <f>IFERROR(IF(VLOOKUP($A146&amp;$A$4,Global!$C:$AA,COLUMN()+3,0)="","",VLOOKUP($A146&amp;$A$4,Global!$C:$AA,COLUMN()+3,0)),"")</f>
        <v/>
      </c>
      <c r="D146" s="68" t="str">
        <f>IFERROR(IF(VLOOKUP($A146&amp;$A$4,Global!$C:$AA,COLUMN()+3,0)="","",VLOOKUP($A146&amp;$A$4,Global!$C:$AA,COLUMN()+3,0)),"")</f>
        <v/>
      </c>
      <c r="E146" s="69" t="str">
        <f>IFERROR(IF(VLOOKUP($A146&amp;$A$4,Global!$C:$AA,COLUMN()+3,0)="","",VLOOKUP($A146&amp;$A$4,Global!$C:$AA,COLUMN()+3,0)),"")</f>
        <v/>
      </c>
      <c r="F146" s="69" t="str">
        <f>IFERROR(IF(VLOOKUP($A146&amp;$A$4,Global!$C:$AA,COLUMN()+3,0)="","",VLOOKUP($A146&amp;$A$4,Global!$C:$AA,COLUMN()+3,0)),"")</f>
        <v/>
      </c>
      <c r="G146" s="69" t="str">
        <f>IFERROR(IF(VLOOKUP($A146&amp;$A$4,Global!$C:$AA,COLUMN()+3,0)="","",VLOOKUP($A146&amp;$A$4,Global!$C:$AA,COLUMN()+3,0)),"")</f>
        <v/>
      </c>
      <c r="H146" s="70" t="str">
        <f>IFERROR(IF(VLOOKUP($A146&amp;$A$4,Global!$C:$AA,COLUMN()+3,0)="","",VLOOKUP($A146&amp;$A$4,Global!$C:$AA,COLUMN()+3,0)),"")</f>
        <v/>
      </c>
      <c r="I146" s="70" t="str">
        <f>IFERROR(IF(VLOOKUP($A146&amp;$A$4,Global!$C:$AA,COLUMN()+3,0)="","",VLOOKUP($A146&amp;$A$4,Global!$C:$AA,COLUMN()+3,0)),"")</f>
        <v/>
      </c>
      <c r="J146" s="69" t="str">
        <f>IFERROR(IF(VLOOKUP($A146&amp;$A$4,Global!$C:$AA,COLUMN()+3,0)="","",VLOOKUP($A146&amp;$A$4,Global!$C:$AA,COLUMN()+3,0)),"")</f>
        <v/>
      </c>
      <c r="K146" s="69" t="str">
        <f>IFERROR(IF(VLOOKUP($A146&amp;$A$4,Global!$C:$AA,COLUMN()+3,0)="","",VLOOKUP($A146&amp;$A$4,Global!$C:$AA,COLUMN()+3,0)),"")</f>
        <v/>
      </c>
      <c r="L146" s="69" t="str">
        <f>IFERROR(IF(VLOOKUP($A146&amp;$A$4,Global!$C:$AA,COLUMN()+3,0)="","",VLOOKUP($A146&amp;$A$4,Global!$C:$AA,COLUMN()+3,0)),"")</f>
        <v/>
      </c>
      <c r="M146" s="68" t="str">
        <f>IFERROR(IF(VLOOKUP($A146&amp;$A$4,Global!$C:$AA,COLUMN()+3,0)="","",VLOOKUP($A146&amp;$A$4,Global!$C:$AA,COLUMN()+3,0)),"")</f>
        <v/>
      </c>
      <c r="N146" s="68" t="str">
        <f>IFERROR(IF(VLOOKUP($A146&amp;$A$4,Global!$C:$AA,COLUMN()+3,0)="","",VLOOKUP($A146&amp;$A$4,Global!$C:$AA,COLUMN()+3,0)),"")</f>
        <v/>
      </c>
      <c r="O146" s="68" t="str">
        <f>IFERROR(IF(VLOOKUP($A146&amp;$A$4,Global!$C:$AA,COLUMN()+3,0)="","",VLOOKUP($A146&amp;$A$4,Global!$C:$AA,COLUMN()+3,0)),"")</f>
        <v/>
      </c>
      <c r="P146" s="68" t="str">
        <f>IFERROR(IF(VLOOKUP($A146&amp;$A$4,Global!$C:$AA,COLUMN()+3,0)="","",VLOOKUP($A146&amp;$A$4,Global!$C:$AA,COLUMN()+3,0)),"")</f>
        <v/>
      </c>
      <c r="Q146" s="68" t="str">
        <f>IFERROR(IF(VLOOKUP($A146&amp;$A$4,Global!$C:$AA,COLUMN()+3,0)="","",VLOOKUP($A146&amp;$A$4,Global!$C:$AA,COLUMN()+3,0)),"")</f>
        <v/>
      </c>
      <c r="R146" s="68" t="str">
        <f>IFERROR(IF(VLOOKUP($A146&amp;$A$4,Global!$C:$AA,COLUMN()+3,0)="","",VLOOKUP($A146&amp;$A$4,Global!$C:$AA,COLUMN()+3,0)),"")</f>
        <v/>
      </c>
      <c r="S146" s="71" t="str">
        <f>IFERROR(IF(VLOOKUP($A146&amp;$A$4,Global!$C:$AA,COLUMN()+3,0)="","",VLOOKUP($A146&amp;$A$4,Global!$C:$AA,COLUMN()+3,0)),"")</f>
        <v/>
      </c>
      <c r="T146" s="71" t="str">
        <f>IFERROR(IF(VLOOKUP($A146&amp;$A$4,Global!$C:$AA,COLUMN()+3,0)="","",VLOOKUP($A146&amp;$A$4,Global!$C:$AA,COLUMN()+3,0)),"")</f>
        <v/>
      </c>
      <c r="U146" s="69" t="str">
        <f>IFERROR(IF(VLOOKUP($A146&amp;$A$4,Global!$C:$AA,COLUMN()+3,0)="","",VLOOKUP($A146&amp;$A$4,Global!$C:$AA,COLUMN()+3,0)),"")</f>
        <v/>
      </c>
      <c r="V146" s="69" t="str">
        <f>IFERROR(IF(VLOOKUP($A146&amp;$A$4,Global!$C:$AA,COLUMN()+3,0)="","",VLOOKUP($A146&amp;$A$4,Global!$C:$AA,COLUMN()+3,0)),"")</f>
        <v/>
      </c>
    </row>
    <row r="147" spans="1:22" s="72" customFormat="1" ht="15.75" x14ac:dyDescent="0.2">
      <c r="A147" s="67" t="str">
        <f>IFERROR(IF(A146="","",IF((A146+1)&lt;=VLOOKUP($A$3,List!$E$1:$G$8,3,0),A146+1,"")),"")</f>
        <v/>
      </c>
      <c r="B147" s="69" t="str">
        <f>IFERROR(IF(VLOOKUP($A147&amp;$A$4,Global!$C:$AA,COLUMN()+3,0)="","",VLOOKUP($A147&amp;$A$4,Global!$C:$AA,COLUMN()+3,0)),"")</f>
        <v/>
      </c>
      <c r="C147" s="79" t="str">
        <f>IFERROR(IF(VLOOKUP($A147&amp;$A$4,Global!$C:$AA,COLUMN()+3,0)="","",VLOOKUP($A147&amp;$A$4,Global!$C:$AA,COLUMN()+3,0)),"")</f>
        <v/>
      </c>
      <c r="D147" s="68" t="str">
        <f>IFERROR(IF(VLOOKUP($A147&amp;$A$4,Global!$C:$AA,COLUMN()+3,0)="","",VLOOKUP($A147&amp;$A$4,Global!$C:$AA,COLUMN()+3,0)),"")</f>
        <v/>
      </c>
      <c r="E147" s="69" t="str">
        <f>IFERROR(IF(VLOOKUP($A147&amp;$A$4,Global!$C:$AA,COLUMN()+3,0)="","",VLOOKUP($A147&amp;$A$4,Global!$C:$AA,COLUMN()+3,0)),"")</f>
        <v/>
      </c>
      <c r="F147" s="69" t="str">
        <f>IFERROR(IF(VLOOKUP($A147&amp;$A$4,Global!$C:$AA,COLUMN()+3,0)="","",VLOOKUP($A147&amp;$A$4,Global!$C:$AA,COLUMN()+3,0)),"")</f>
        <v/>
      </c>
      <c r="G147" s="69" t="str">
        <f>IFERROR(IF(VLOOKUP($A147&amp;$A$4,Global!$C:$AA,COLUMN()+3,0)="","",VLOOKUP($A147&amp;$A$4,Global!$C:$AA,COLUMN()+3,0)),"")</f>
        <v/>
      </c>
      <c r="H147" s="70" t="str">
        <f>IFERROR(IF(VLOOKUP($A147&amp;$A$4,Global!$C:$AA,COLUMN()+3,0)="","",VLOOKUP($A147&amp;$A$4,Global!$C:$AA,COLUMN()+3,0)),"")</f>
        <v/>
      </c>
      <c r="I147" s="70" t="str">
        <f>IFERROR(IF(VLOOKUP($A147&amp;$A$4,Global!$C:$AA,COLUMN()+3,0)="","",VLOOKUP($A147&amp;$A$4,Global!$C:$AA,COLUMN()+3,0)),"")</f>
        <v/>
      </c>
      <c r="J147" s="69" t="str">
        <f>IFERROR(IF(VLOOKUP($A147&amp;$A$4,Global!$C:$AA,COLUMN()+3,0)="","",VLOOKUP($A147&amp;$A$4,Global!$C:$AA,COLUMN()+3,0)),"")</f>
        <v/>
      </c>
      <c r="K147" s="69" t="str">
        <f>IFERROR(IF(VLOOKUP($A147&amp;$A$4,Global!$C:$AA,COLUMN()+3,0)="","",VLOOKUP($A147&amp;$A$4,Global!$C:$AA,COLUMN()+3,0)),"")</f>
        <v/>
      </c>
      <c r="L147" s="69" t="str">
        <f>IFERROR(IF(VLOOKUP($A147&amp;$A$4,Global!$C:$AA,COLUMN()+3,0)="","",VLOOKUP($A147&amp;$A$4,Global!$C:$AA,COLUMN()+3,0)),"")</f>
        <v/>
      </c>
      <c r="M147" s="68" t="str">
        <f>IFERROR(IF(VLOOKUP($A147&amp;$A$4,Global!$C:$AA,COLUMN()+3,0)="","",VLOOKUP($A147&amp;$A$4,Global!$C:$AA,COLUMN()+3,0)),"")</f>
        <v/>
      </c>
      <c r="N147" s="68" t="str">
        <f>IFERROR(IF(VLOOKUP($A147&amp;$A$4,Global!$C:$AA,COLUMN()+3,0)="","",VLOOKUP($A147&amp;$A$4,Global!$C:$AA,COLUMN()+3,0)),"")</f>
        <v/>
      </c>
      <c r="O147" s="68" t="str">
        <f>IFERROR(IF(VLOOKUP($A147&amp;$A$4,Global!$C:$AA,COLUMN()+3,0)="","",VLOOKUP($A147&amp;$A$4,Global!$C:$AA,COLUMN()+3,0)),"")</f>
        <v/>
      </c>
      <c r="P147" s="68" t="str">
        <f>IFERROR(IF(VLOOKUP($A147&amp;$A$4,Global!$C:$AA,COLUMN()+3,0)="","",VLOOKUP($A147&amp;$A$4,Global!$C:$AA,COLUMN()+3,0)),"")</f>
        <v/>
      </c>
      <c r="Q147" s="68" t="str">
        <f>IFERROR(IF(VLOOKUP($A147&amp;$A$4,Global!$C:$AA,COLUMN()+3,0)="","",VLOOKUP($A147&amp;$A$4,Global!$C:$AA,COLUMN()+3,0)),"")</f>
        <v/>
      </c>
      <c r="R147" s="68" t="str">
        <f>IFERROR(IF(VLOOKUP($A147&amp;$A$4,Global!$C:$AA,COLUMN()+3,0)="","",VLOOKUP($A147&amp;$A$4,Global!$C:$AA,COLUMN()+3,0)),"")</f>
        <v/>
      </c>
      <c r="S147" s="71" t="str">
        <f>IFERROR(IF(VLOOKUP($A147&amp;$A$4,Global!$C:$AA,COLUMN()+3,0)="","",VLOOKUP($A147&amp;$A$4,Global!$C:$AA,COLUMN()+3,0)),"")</f>
        <v/>
      </c>
      <c r="T147" s="71" t="str">
        <f>IFERROR(IF(VLOOKUP($A147&amp;$A$4,Global!$C:$AA,COLUMN()+3,0)="","",VLOOKUP($A147&amp;$A$4,Global!$C:$AA,COLUMN()+3,0)),"")</f>
        <v/>
      </c>
      <c r="U147" s="69" t="str">
        <f>IFERROR(IF(VLOOKUP($A147&amp;$A$4,Global!$C:$AA,COLUMN()+3,0)="","",VLOOKUP($A147&amp;$A$4,Global!$C:$AA,COLUMN()+3,0)),"")</f>
        <v/>
      </c>
      <c r="V147" s="69" t="str">
        <f>IFERROR(IF(VLOOKUP($A147&amp;$A$4,Global!$C:$AA,COLUMN()+3,0)="","",VLOOKUP($A147&amp;$A$4,Global!$C:$AA,COLUMN()+3,0)),"")</f>
        <v/>
      </c>
    </row>
    <row r="148" spans="1:22" s="72" customFormat="1" ht="15.75" x14ac:dyDescent="0.2">
      <c r="A148" s="67" t="str">
        <f>IFERROR(IF(A147="","",IF((A147+1)&lt;=VLOOKUP($A$3,List!$E$1:$G$8,3,0),A147+1,"")),"")</f>
        <v/>
      </c>
      <c r="B148" s="69" t="str">
        <f>IFERROR(IF(VLOOKUP($A148&amp;$A$4,Global!$C:$AA,COLUMN()+3,0)="","",VLOOKUP($A148&amp;$A$4,Global!$C:$AA,COLUMN()+3,0)),"")</f>
        <v/>
      </c>
      <c r="C148" s="79" t="str">
        <f>IFERROR(IF(VLOOKUP($A148&amp;$A$4,Global!$C:$AA,COLUMN()+3,0)="","",VLOOKUP($A148&amp;$A$4,Global!$C:$AA,COLUMN()+3,0)),"")</f>
        <v/>
      </c>
      <c r="D148" s="68" t="str">
        <f>IFERROR(IF(VLOOKUP($A148&amp;$A$4,Global!$C:$AA,COLUMN()+3,0)="","",VLOOKUP($A148&amp;$A$4,Global!$C:$AA,COLUMN()+3,0)),"")</f>
        <v/>
      </c>
      <c r="E148" s="69" t="str">
        <f>IFERROR(IF(VLOOKUP($A148&amp;$A$4,Global!$C:$AA,COLUMN()+3,0)="","",VLOOKUP($A148&amp;$A$4,Global!$C:$AA,COLUMN()+3,0)),"")</f>
        <v/>
      </c>
      <c r="F148" s="69" t="str">
        <f>IFERROR(IF(VLOOKUP($A148&amp;$A$4,Global!$C:$AA,COLUMN()+3,0)="","",VLOOKUP($A148&amp;$A$4,Global!$C:$AA,COLUMN()+3,0)),"")</f>
        <v/>
      </c>
      <c r="G148" s="69" t="str">
        <f>IFERROR(IF(VLOOKUP($A148&amp;$A$4,Global!$C:$AA,COLUMN()+3,0)="","",VLOOKUP($A148&amp;$A$4,Global!$C:$AA,COLUMN()+3,0)),"")</f>
        <v/>
      </c>
      <c r="H148" s="70" t="str">
        <f>IFERROR(IF(VLOOKUP($A148&amp;$A$4,Global!$C:$AA,COLUMN()+3,0)="","",VLOOKUP($A148&amp;$A$4,Global!$C:$AA,COLUMN()+3,0)),"")</f>
        <v/>
      </c>
      <c r="I148" s="70" t="str">
        <f>IFERROR(IF(VLOOKUP($A148&amp;$A$4,Global!$C:$AA,COLUMN()+3,0)="","",VLOOKUP($A148&amp;$A$4,Global!$C:$AA,COLUMN()+3,0)),"")</f>
        <v/>
      </c>
      <c r="J148" s="69" t="str">
        <f>IFERROR(IF(VLOOKUP($A148&amp;$A$4,Global!$C:$AA,COLUMN()+3,0)="","",VLOOKUP($A148&amp;$A$4,Global!$C:$AA,COLUMN()+3,0)),"")</f>
        <v/>
      </c>
      <c r="K148" s="69" t="str">
        <f>IFERROR(IF(VLOOKUP($A148&amp;$A$4,Global!$C:$AA,COLUMN()+3,0)="","",VLOOKUP($A148&amp;$A$4,Global!$C:$AA,COLUMN()+3,0)),"")</f>
        <v/>
      </c>
      <c r="L148" s="69" t="str">
        <f>IFERROR(IF(VLOOKUP($A148&amp;$A$4,Global!$C:$AA,COLUMN()+3,0)="","",VLOOKUP($A148&amp;$A$4,Global!$C:$AA,COLUMN()+3,0)),"")</f>
        <v/>
      </c>
      <c r="M148" s="68" t="str">
        <f>IFERROR(IF(VLOOKUP($A148&amp;$A$4,Global!$C:$AA,COLUMN()+3,0)="","",VLOOKUP($A148&amp;$A$4,Global!$C:$AA,COLUMN()+3,0)),"")</f>
        <v/>
      </c>
      <c r="N148" s="68" t="str">
        <f>IFERROR(IF(VLOOKUP($A148&amp;$A$4,Global!$C:$AA,COLUMN()+3,0)="","",VLOOKUP($A148&amp;$A$4,Global!$C:$AA,COLUMN()+3,0)),"")</f>
        <v/>
      </c>
      <c r="O148" s="68" t="str">
        <f>IFERROR(IF(VLOOKUP($A148&amp;$A$4,Global!$C:$AA,COLUMN()+3,0)="","",VLOOKUP($A148&amp;$A$4,Global!$C:$AA,COLUMN()+3,0)),"")</f>
        <v/>
      </c>
      <c r="P148" s="68" t="str">
        <f>IFERROR(IF(VLOOKUP($A148&amp;$A$4,Global!$C:$AA,COLUMN()+3,0)="","",VLOOKUP($A148&amp;$A$4,Global!$C:$AA,COLUMN()+3,0)),"")</f>
        <v/>
      </c>
      <c r="Q148" s="68" t="str">
        <f>IFERROR(IF(VLOOKUP($A148&amp;$A$4,Global!$C:$AA,COLUMN()+3,0)="","",VLOOKUP($A148&amp;$A$4,Global!$C:$AA,COLUMN()+3,0)),"")</f>
        <v/>
      </c>
      <c r="R148" s="68" t="str">
        <f>IFERROR(IF(VLOOKUP($A148&amp;$A$4,Global!$C:$AA,COLUMN()+3,0)="","",VLOOKUP($A148&amp;$A$4,Global!$C:$AA,COLUMN()+3,0)),"")</f>
        <v/>
      </c>
      <c r="S148" s="71" t="str">
        <f>IFERROR(IF(VLOOKUP($A148&amp;$A$4,Global!$C:$AA,COLUMN()+3,0)="","",VLOOKUP($A148&amp;$A$4,Global!$C:$AA,COLUMN()+3,0)),"")</f>
        <v/>
      </c>
      <c r="T148" s="71" t="str">
        <f>IFERROR(IF(VLOOKUP($A148&amp;$A$4,Global!$C:$AA,COLUMN()+3,0)="","",VLOOKUP($A148&amp;$A$4,Global!$C:$AA,COLUMN()+3,0)),"")</f>
        <v/>
      </c>
      <c r="U148" s="69" t="str">
        <f>IFERROR(IF(VLOOKUP($A148&amp;$A$4,Global!$C:$AA,COLUMN()+3,0)="","",VLOOKUP($A148&amp;$A$4,Global!$C:$AA,COLUMN()+3,0)),"")</f>
        <v/>
      </c>
      <c r="V148" s="69" t="str">
        <f>IFERROR(IF(VLOOKUP($A148&amp;$A$4,Global!$C:$AA,COLUMN()+3,0)="","",VLOOKUP($A148&amp;$A$4,Global!$C:$AA,COLUMN()+3,0)),"")</f>
        <v/>
      </c>
    </row>
    <row r="149" spans="1:22" s="72" customFormat="1" ht="15.75" x14ac:dyDescent="0.2">
      <c r="A149" s="67" t="str">
        <f>IFERROR(IF(A148="","",IF((A148+1)&lt;=VLOOKUP($A$3,List!$E$1:$G$8,3,0),A148+1,"")),"")</f>
        <v/>
      </c>
      <c r="B149" s="69" t="str">
        <f>IFERROR(IF(VLOOKUP($A149&amp;$A$4,Global!$C:$AA,COLUMN()+3,0)="","",VLOOKUP($A149&amp;$A$4,Global!$C:$AA,COLUMN()+3,0)),"")</f>
        <v/>
      </c>
      <c r="C149" s="79" t="str">
        <f>IFERROR(IF(VLOOKUP($A149&amp;$A$4,Global!$C:$AA,COLUMN()+3,0)="","",VLOOKUP($A149&amp;$A$4,Global!$C:$AA,COLUMN()+3,0)),"")</f>
        <v/>
      </c>
      <c r="D149" s="68" t="str">
        <f>IFERROR(IF(VLOOKUP($A149&amp;$A$4,Global!$C:$AA,COLUMN()+3,0)="","",VLOOKUP($A149&amp;$A$4,Global!$C:$AA,COLUMN()+3,0)),"")</f>
        <v/>
      </c>
      <c r="E149" s="69" t="str">
        <f>IFERROR(IF(VLOOKUP($A149&amp;$A$4,Global!$C:$AA,COLUMN()+3,0)="","",VLOOKUP($A149&amp;$A$4,Global!$C:$AA,COLUMN()+3,0)),"")</f>
        <v/>
      </c>
      <c r="F149" s="69" t="str">
        <f>IFERROR(IF(VLOOKUP($A149&amp;$A$4,Global!$C:$AA,COLUMN()+3,0)="","",VLOOKUP($A149&amp;$A$4,Global!$C:$AA,COLUMN()+3,0)),"")</f>
        <v/>
      </c>
      <c r="G149" s="69" t="str">
        <f>IFERROR(IF(VLOOKUP($A149&amp;$A$4,Global!$C:$AA,COLUMN()+3,0)="","",VLOOKUP($A149&amp;$A$4,Global!$C:$AA,COLUMN()+3,0)),"")</f>
        <v/>
      </c>
      <c r="H149" s="70" t="str">
        <f>IFERROR(IF(VLOOKUP($A149&amp;$A$4,Global!$C:$AA,COLUMN()+3,0)="","",VLOOKUP($A149&amp;$A$4,Global!$C:$AA,COLUMN()+3,0)),"")</f>
        <v/>
      </c>
      <c r="I149" s="70" t="str">
        <f>IFERROR(IF(VLOOKUP($A149&amp;$A$4,Global!$C:$AA,COLUMN()+3,0)="","",VLOOKUP($A149&amp;$A$4,Global!$C:$AA,COLUMN()+3,0)),"")</f>
        <v/>
      </c>
      <c r="J149" s="69" t="str">
        <f>IFERROR(IF(VLOOKUP($A149&amp;$A$4,Global!$C:$AA,COLUMN()+3,0)="","",VLOOKUP($A149&amp;$A$4,Global!$C:$AA,COLUMN()+3,0)),"")</f>
        <v/>
      </c>
      <c r="K149" s="69" t="str">
        <f>IFERROR(IF(VLOOKUP($A149&amp;$A$4,Global!$C:$AA,COLUMN()+3,0)="","",VLOOKUP($A149&amp;$A$4,Global!$C:$AA,COLUMN()+3,0)),"")</f>
        <v/>
      </c>
      <c r="L149" s="69" t="str">
        <f>IFERROR(IF(VLOOKUP($A149&amp;$A$4,Global!$C:$AA,COLUMN()+3,0)="","",VLOOKUP($A149&amp;$A$4,Global!$C:$AA,COLUMN()+3,0)),"")</f>
        <v/>
      </c>
      <c r="M149" s="68" t="str">
        <f>IFERROR(IF(VLOOKUP($A149&amp;$A$4,Global!$C:$AA,COLUMN()+3,0)="","",VLOOKUP($A149&amp;$A$4,Global!$C:$AA,COLUMN()+3,0)),"")</f>
        <v/>
      </c>
      <c r="N149" s="68" t="str">
        <f>IFERROR(IF(VLOOKUP($A149&amp;$A$4,Global!$C:$AA,COLUMN()+3,0)="","",VLOOKUP($A149&amp;$A$4,Global!$C:$AA,COLUMN()+3,0)),"")</f>
        <v/>
      </c>
      <c r="O149" s="68" t="str">
        <f>IFERROR(IF(VLOOKUP($A149&amp;$A$4,Global!$C:$AA,COLUMN()+3,0)="","",VLOOKUP($A149&amp;$A$4,Global!$C:$AA,COLUMN()+3,0)),"")</f>
        <v/>
      </c>
      <c r="P149" s="68" t="str">
        <f>IFERROR(IF(VLOOKUP($A149&amp;$A$4,Global!$C:$AA,COLUMN()+3,0)="","",VLOOKUP($A149&amp;$A$4,Global!$C:$AA,COLUMN()+3,0)),"")</f>
        <v/>
      </c>
      <c r="Q149" s="68" t="str">
        <f>IFERROR(IF(VLOOKUP($A149&amp;$A$4,Global!$C:$AA,COLUMN()+3,0)="","",VLOOKUP($A149&amp;$A$4,Global!$C:$AA,COLUMN()+3,0)),"")</f>
        <v/>
      </c>
      <c r="R149" s="68" t="str">
        <f>IFERROR(IF(VLOOKUP($A149&amp;$A$4,Global!$C:$AA,COLUMN()+3,0)="","",VLOOKUP($A149&amp;$A$4,Global!$C:$AA,COLUMN()+3,0)),"")</f>
        <v/>
      </c>
      <c r="S149" s="71" t="str">
        <f>IFERROR(IF(VLOOKUP($A149&amp;$A$4,Global!$C:$AA,COLUMN()+3,0)="","",VLOOKUP($A149&amp;$A$4,Global!$C:$AA,COLUMN()+3,0)),"")</f>
        <v/>
      </c>
      <c r="T149" s="71" t="str">
        <f>IFERROR(IF(VLOOKUP($A149&amp;$A$4,Global!$C:$AA,COLUMN()+3,0)="","",VLOOKUP($A149&amp;$A$4,Global!$C:$AA,COLUMN()+3,0)),"")</f>
        <v/>
      </c>
      <c r="U149" s="69" t="str">
        <f>IFERROR(IF(VLOOKUP($A149&amp;$A$4,Global!$C:$AA,COLUMN()+3,0)="","",VLOOKUP($A149&amp;$A$4,Global!$C:$AA,COLUMN()+3,0)),"")</f>
        <v/>
      </c>
      <c r="V149" s="69" t="str">
        <f>IFERROR(IF(VLOOKUP($A149&amp;$A$4,Global!$C:$AA,COLUMN()+3,0)="","",VLOOKUP($A149&amp;$A$4,Global!$C:$AA,COLUMN()+3,0)),"")</f>
        <v/>
      </c>
    </row>
    <row r="150" spans="1:22" s="72" customFormat="1" ht="15.75" x14ac:dyDescent="0.2">
      <c r="A150" s="67" t="str">
        <f>IFERROR(IF(A149="","",IF((A149+1)&lt;=VLOOKUP($A$3,List!$E$1:$G$8,3,0),A149+1,"")),"")</f>
        <v/>
      </c>
      <c r="B150" s="69" t="str">
        <f>IFERROR(IF(VLOOKUP($A150&amp;$A$4,Global!$C:$AA,COLUMN()+3,0)="","",VLOOKUP($A150&amp;$A$4,Global!$C:$AA,COLUMN()+3,0)),"")</f>
        <v/>
      </c>
      <c r="C150" s="79" t="str">
        <f>IFERROR(IF(VLOOKUP($A150&amp;$A$4,Global!$C:$AA,COLUMN()+3,0)="","",VLOOKUP($A150&amp;$A$4,Global!$C:$AA,COLUMN()+3,0)),"")</f>
        <v/>
      </c>
      <c r="D150" s="68" t="str">
        <f>IFERROR(IF(VLOOKUP($A150&amp;$A$4,Global!$C:$AA,COLUMN()+3,0)="","",VLOOKUP($A150&amp;$A$4,Global!$C:$AA,COLUMN()+3,0)),"")</f>
        <v/>
      </c>
      <c r="E150" s="69" t="str">
        <f>IFERROR(IF(VLOOKUP($A150&amp;$A$4,Global!$C:$AA,COLUMN()+3,0)="","",VLOOKUP($A150&amp;$A$4,Global!$C:$AA,COLUMN()+3,0)),"")</f>
        <v/>
      </c>
      <c r="F150" s="69" t="str">
        <f>IFERROR(IF(VLOOKUP($A150&amp;$A$4,Global!$C:$AA,COLUMN()+3,0)="","",VLOOKUP($A150&amp;$A$4,Global!$C:$AA,COLUMN()+3,0)),"")</f>
        <v/>
      </c>
      <c r="G150" s="69" t="str">
        <f>IFERROR(IF(VLOOKUP($A150&amp;$A$4,Global!$C:$AA,COLUMN()+3,0)="","",VLOOKUP($A150&amp;$A$4,Global!$C:$AA,COLUMN()+3,0)),"")</f>
        <v/>
      </c>
      <c r="H150" s="70" t="str">
        <f>IFERROR(IF(VLOOKUP($A150&amp;$A$4,Global!$C:$AA,COLUMN()+3,0)="","",VLOOKUP($A150&amp;$A$4,Global!$C:$AA,COLUMN()+3,0)),"")</f>
        <v/>
      </c>
      <c r="I150" s="70" t="str">
        <f>IFERROR(IF(VLOOKUP($A150&amp;$A$4,Global!$C:$AA,COLUMN()+3,0)="","",VLOOKUP($A150&amp;$A$4,Global!$C:$AA,COLUMN()+3,0)),"")</f>
        <v/>
      </c>
      <c r="J150" s="69" t="str">
        <f>IFERROR(IF(VLOOKUP($A150&amp;$A$4,Global!$C:$AA,COLUMN()+3,0)="","",VLOOKUP($A150&amp;$A$4,Global!$C:$AA,COLUMN()+3,0)),"")</f>
        <v/>
      </c>
      <c r="K150" s="69" t="str">
        <f>IFERROR(IF(VLOOKUP($A150&amp;$A$4,Global!$C:$AA,COLUMN()+3,0)="","",VLOOKUP($A150&amp;$A$4,Global!$C:$AA,COLUMN()+3,0)),"")</f>
        <v/>
      </c>
      <c r="L150" s="69" t="str">
        <f>IFERROR(IF(VLOOKUP($A150&amp;$A$4,Global!$C:$AA,COLUMN()+3,0)="","",VLOOKUP($A150&amp;$A$4,Global!$C:$AA,COLUMN()+3,0)),"")</f>
        <v/>
      </c>
      <c r="M150" s="68" t="str">
        <f>IFERROR(IF(VLOOKUP($A150&amp;$A$4,Global!$C:$AA,COLUMN()+3,0)="","",VLOOKUP($A150&amp;$A$4,Global!$C:$AA,COLUMN()+3,0)),"")</f>
        <v/>
      </c>
      <c r="N150" s="68" t="str">
        <f>IFERROR(IF(VLOOKUP($A150&amp;$A$4,Global!$C:$AA,COLUMN()+3,0)="","",VLOOKUP($A150&amp;$A$4,Global!$C:$AA,COLUMN()+3,0)),"")</f>
        <v/>
      </c>
      <c r="O150" s="68" t="str">
        <f>IFERROR(IF(VLOOKUP($A150&amp;$A$4,Global!$C:$AA,COLUMN()+3,0)="","",VLOOKUP($A150&amp;$A$4,Global!$C:$AA,COLUMN()+3,0)),"")</f>
        <v/>
      </c>
      <c r="P150" s="68" t="str">
        <f>IFERROR(IF(VLOOKUP($A150&amp;$A$4,Global!$C:$AA,COLUMN()+3,0)="","",VLOOKUP($A150&amp;$A$4,Global!$C:$AA,COLUMN()+3,0)),"")</f>
        <v/>
      </c>
      <c r="Q150" s="68" t="str">
        <f>IFERROR(IF(VLOOKUP($A150&amp;$A$4,Global!$C:$AA,COLUMN()+3,0)="","",VLOOKUP($A150&amp;$A$4,Global!$C:$AA,COLUMN()+3,0)),"")</f>
        <v/>
      </c>
      <c r="R150" s="68" t="str">
        <f>IFERROR(IF(VLOOKUP($A150&amp;$A$4,Global!$C:$AA,COLUMN()+3,0)="","",VLOOKUP($A150&amp;$A$4,Global!$C:$AA,COLUMN()+3,0)),"")</f>
        <v/>
      </c>
      <c r="S150" s="71" t="str">
        <f>IFERROR(IF(VLOOKUP($A150&amp;$A$4,Global!$C:$AA,COLUMN()+3,0)="","",VLOOKUP($A150&amp;$A$4,Global!$C:$AA,COLUMN()+3,0)),"")</f>
        <v/>
      </c>
      <c r="T150" s="71" t="str">
        <f>IFERROR(IF(VLOOKUP($A150&amp;$A$4,Global!$C:$AA,COLUMN()+3,0)="","",VLOOKUP($A150&amp;$A$4,Global!$C:$AA,COLUMN()+3,0)),"")</f>
        <v/>
      </c>
      <c r="U150" s="69" t="str">
        <f>IFERROR(IF(VLOOKUP($A150&amp;$A$4,Global!$C:$AA,COLUMN()+3,0)="","",VLOOKUP($A150&amp;$A$4,Global!$C:$AA,COLUMN()+3,0)),"")</f>
        <v/>
      </c>
      <c r="V150" s="69" t="str">
        <f>IFERROR(IF(VLOOKUP($A150&amp;$A$4,Global!$C:$AA,COLUMN()+3,0)="","",VLOOKUP($A150&amp;$A$4,Global!$C:$AA,COLUMN()+3,0)),"")</f>
        <v/>
      </c>
    </row>
    <row r="151" spans="1:22" s="72" customFormat="1" ht="15.75" x14ac:dyDescent="0.2">
      <c r="A151" s="67" t="str">
        <f>IFERROR(IF(A150="","",IF((A150+1)&lt;=VLOOKUP($A$3,List!$E$1:$G$8,3,0),A150+1,"")),"")</f>
        <v/>
      </c>
      <c r="B151" s="69" t="str">
        <f>IFERROR(IF(VLOOKUP($A151&amp;$A$4,Global!$C:$AA,COLUMN()+3,0)="","",VLOOKUP($A151&amp;$A$4,Global!$C:$AA,COLUMN()+3,0)),"")</f>
        <v/>
      </c>
      <c r="C151" s="79" t="str">
        <f>IFERROR(IF(VLOOKUP($A151&amp;$A$4,Global!$C:$AA,COLUMN()+3,0)="","",VLOOKUP($A151&amp;$A$4,Global!$C:$AA,COLUMN()+3,0)),"")</f>
        <v/>
      </c>
      <c r="D151" s="68" t="str">
        <f>IFERROR(IF(VLOOKUP($A151&amp;$A$4,Global!$C:$AA,COLUMN()+3,0)="","",VLOOKUP($A151&amp;$A$4,Global!$C:$AA,COLUMN()+3,0)),"")</f>
        <v/>
      </c>
      <c r="E151" s="69" t="str">
        <f>IFERROR(IF(VLOOKUP($A151&amp;$A$4,Global!$C:$AA,COLUMN()+3,0)="","",VLOOKUP($A151&amp;$A$4,Global!$C:$AA,COLUMN()+3,0)),"")</f>
        <v/>
      </c>
      <c r="F151" s="69" t="str">
        <f>IFERROR(IF(VLOOKUP($A151&amp;$A$4,Global!$C:$AA,COLUMN()+3,0)="","",VLOOKUP($A151&amp;$A$4,Global!$C:$AA,COLUMN()+3,0)),"")</f>
        <v/>
      </c>
      <c r="G151" s="69" t="str">
        <f>IFERROR(IF(VLOOKUP($A151&amp;$A$4,Global!$C:$AA,COLUMN()+3,0)="","",VLOOKUP($A151&amp;$A$4,Global!$C:$AA,COLUMN()+3,0)),"")</f>
        <v/>
      </c>
      <c r="H151" s="70" t="str">
        <f>IFERROR(IF(VLOOKUP($A151&amp;$A$4,Global!$C:$AA,COLUMN()+3,0)="","",VLOOKUP($A151&amp;$A$4,Global!$C:$AA,COLUMN()+3,0)),"")</f>
        <v/>
      </c>
      <c r="I151" s="70" t="str">
        <f>IFERROR(IF(VLOOKUP($A151&amp;$A$4,Global!$C:$AA,COLUMN()+3,0)="","",VLOOKUP($A151&amp;$A$4,Global!$C:$AA,COLUMN()+3,0)),"")</f>
        <v/>
      </c>
      <c r="J151" s="69" t="str">
        <f>IFERROR(IF(VLOOKUP($A151&amp;$A$4,Global!$C:$AA,COLUMN()+3,0)="","",VLOOKUP($A151&amp;$A$4,Global!$C:$AA,COLUMN()+3,0)),"")</f>
        <v/>
      </c>
      <c r="K151" s="69" t="str">
        <f>IFERROR(IF(VLOOKUP($A151&amp;$A$4,Global!$C:$AA,COLUMN()+3,0)="","",VLOOKUP($A151&amp;$A$4,Global!$C:$AA,COLUMN()+3,0)),"")</f>
        <v/>
      </c>
      <c r="L151" s="69" t="str">
        <f>IFERROR(IF(VLOOKUP($A151&amp;$A$4,Global!$C:$AA,COLUMN()+3,0)="","",VLOOKUP($A151&amp;$A$4,Global!$C:$AA,COLUMN()+3,0)),"")</f>
        <v/>
      </c>
      <c r="M151" s="68" t="str">
        <f>IFERROR(IF(VLOOKUP($A151&amp;$A$4,Global!$C:$AA,COLUMN()+3,0)="","",VLOOKUP($A151&amp;$A$4,Global!$C:$AA,COLUMN()+3,0)),"")</f>
        <v/>
      </c>
      <c r="N151" s="68" t="str">
        <f>IFERROR(IF(VLOOKUP($A151&amp;$A$4,Global!$C:$AA,COLUMN()+3,0)="","",VLOOKUP($A151&amp;$A$4,Global!$C:$AA,COLUMN()+3,0)),"")</f>
        <v/>
      </c>
      <c r="O151" s="68" t="str">
        <f>IFERROR(IF(VLOOKUP($A151&amp;$A$4,Global!$C:$AA,COLUMN()+3,0)="","",VLOOKUP($A151&amp;$A$4,Global!$C:$AA,COLUMN()+3,0)),"")</f>
        <v/>
      </c>
      <c r="P151" s="68" t="str">
        <f>IFERROR(IF(VLOOKUP($A151&amp;$A$4,Global!$C:$AA,COLUMN()+3,0)="","",VLOOKUP($A151&amp;$A$4,Global!$C:$AA,COLUMN()+3,0)),"")</f>
        <v/>
      </c>
      <c r="Q151" s="68" t="str">
        <f>IFERROR(IF(VLOOKUP($A151&amp;$A$4,Global!$C:$AA,COLUMN()+3,0)="","",VLOOKUP($A151&amp;$A$4,Global!$C:$AA,COLUMN()+3,0)),"")</f>
        <v/>
      </c>
      <c r="R151" s="68" t="str">
        <f>IFERROR(IF(VLOOKUP($A151&amp;$A$4,Global!$C:$AA,COLUMN()+3,0)="","",VLOOKUP($A151&amp;$A$4,Global!$C:$AA,COLUMN()+3,0)),"")</f>
        <v/>
      </c>
      <c r="S151" s="71" t="str">
        <f>IFERROR(IF(VLOOKUP($A151&amp;$A$4,Global!$C:$AA,COLUMN()+3,0)="","",VLOOKUP($A151&amp;$A$4,Global!$C:$AA,COLUMN()+3,0)),"")</f>
        <v/>
      </c>
      <c r="T151" s="71" t="str">
        <f>IFERROR(IF(VLOOKUP($A151&amp;$A$4,Global!$C:$AA,COLUMN()+3,0)="","",VLOOKUP($A151&amp;$A$4,Global!$C:$AA,COLUMN()+3,0)),"")</f>
        <v/>
      </c>
      <c r="U151" s="69" t="str">
        <f>IFERROR(IF(VLOOKUP($A151&amp;$A$4,Global!$C:$AA,COLUMN()+3,0)="","",VLOOKUP($A151&amp;$A$4,Global!$C:$AA,COLUMN()+3,0)),"")</f>
        <v/>
      </c>
      <c r="V151" s="69" t="str">
        <f>IFERROR(IF(VLOOKUP($A151&amp;$A$4,Global!$C:$AA,COLUMN()+3,0)="","",VLOOKUP($A151&amp;$A$4,Global!$C:$AA,COLUMN()+3,0)),"")</f>
        <v/>
      </c>
    </row>
    <row r="152" spans="1:22" s="72" customFormat="1" ht="15.75" x14ac:dyDescent="0.2">
      <c r="A152" s="67" t="str">
        <f>IFERROR(IF(A151="","",IF((A151+1)&lt;=VLOOKUP($A$3,List!$E$1:$G$8,3,0),A151+1,"")),"")</f>
        <v/>
      </c>
      <c r="B152" s="69" t="str">
        <f>IFERROR(IF(VLOOKUP($A152&amp;$A$4,Global!$C:$AA,COLUMN()+3,0)="","",VLOOKUP($A152&amp;$A$4,Global!$C:$AA,COLUMN()+3,0)),"")</f>
        <v/>
      </c>
      <c r="C152" s="79" t="str">
        <f>IFERROR(IF(VLOOKUP($A152&amp;$A$4,Global!$C:$AA,COLUMN()+3,0)="","",VLOOKUP($A152&amp;$A$4,Global!$C:$AA,COLUMN()+3,0)),"")</f>
        <v/>
      </c>
      <c r="D152" s="68" t="str">
        <f>IFERROR(IF(VLOOKUP($A152&amp;$A$4,Global!$C:$AA,COLUMN()+3,0)="","",VLOOKUP($A152&amp;$A$4,Global!$C:$AA,COLUMN()+3,0)),"")</f>
        <v/>
      </c>
      <c r="E152" s="69" t="str">
        <f>IFERROR(IF(VLOOKUP($A152&amp;$A$4,Global!$C:$AA,COLUMN()+3,0)="","",VLOOKUP($A152&amp;$A$4,Global!$C:$AA,COLUMN()+3,0)),"")</f>
        <v/>
      </c>
      <c r="F152" s="69" t="str">
        <f>IFERROR(IF(VLOOKUP($A152&amp;$A$4,Global!$C:$AA,COLUMN()+3,0)="","",VLOOKUP($A152&amp;$A$4,Global!$C:$AA,COLUMN()+3,0)),"")</f>
        <v/>
      </c>
      <c r="G152" s="69" t="str">
        <f>IFERROR(IF(VLOOKUP($A152&amp;$A$4,Global!$C:$AA,COLUMN()+3,0)="","",VLOOKUP($A152&amp;$A$4,Global!$C:$AA,COLUMN()+3,0)),"")</f>
        <v/>
      </c>
      <c r="H152" s="70" t="str">
        <f>IFERROR(IF(VLOOKUP($A152&amp;$A$4,Global!$C:$AA,COLUMN()+3,0)="","",VLOOKUP($A152&amp;$A$4,Global!$C:$AA,COLUMN()+3,0)),"")</f>
        <v/>
      </c>
      <c r="I152" s="70" t="str">
        <f>IFERROR(IF(VLOOKUP($A152&amp;$A$4,Global!$C:$AA,COLUMN()+3,0)="","",VLOOKUP($A152&amp;$A$4,Global!$C:$AA,COLUMN()+3,0)),"")</f>
        <v/>
      </c>
      <c r="J152" s="69" t="str">
        <f>IFERROR(IF(VLOOKUP($A152&amp;$A$4,Global!$C:$AA,COLUMN()+3,0)="","",VLOOKUP($A152&amp;$A$4,Global!$C:$AA,COLUMN()+3,0)),"")</f>
        <v/>
      </c>
      <c r="K152" s="69" t="str">
        <f>IFERROR(IF(VLOOKUP($A152&amp;$A$4,Global!$C:$AA,COLUMN()+3,0)="","",VLOOKUP($A152&amp;$A$4,Global!$C:$AA,COLUMN()+3,0)),"")</f>
        <v/>
      </c>
      <c r="L152" s="69" t="str">
        <f>IFERROR(IF(VLOOKUP($A152&amp;$A$4,Global!$C:$AA,COLUMN()+3,0)="","",VLOOKUP($A152&amp;$A$4,Global!$C:$AA,COLUMN()+3,0)),"")</f>
        <v/>
      </c>
      <c r="M152" s="68" t="str">
        <f>IFERROR(IF(VLOOKUP($A152&amp;$A$4,Global!$C:$AA,COLUMN()+3,0)="","",VLOOKUP($A152&amp;$A$4,Global!$C:$AA,COLUMN()+3,0)),"")</f>
        <v/>
      </c>
      <c r="N152" s="68" t="str">
        <f>IFERROR(IF(VLOOKUP($A152&amp;$A$4,Global!$C:$AA,COLUMN()+3,0)="","",VLOOKUP($A152&amp;$A$4,Global!$C:$AA,COLUMN()+3,0)),"")</f>
        <v/>
      </c>
      <c r="O152" s="68" t="str">
        <f>IFERROR(IF(VLOOKUP($A152&amp;$A$4,Global!$C:$AA,COLUMN()+3,0)="","",VLOOKUP($A152&amp;$A$4,Global!$C:$AA,COLUMN()+3,0)),"")</f>
        <v/>
      </c>
      <c r="P152" s="68" t="str">
        <f>IFERROR(IF(VLOOKUP($A152&amp;$A$4,Global!$C:$AA,COLUMN()+3,0)="","",VLOOKUP($A152&amp;$A$4,Global!$C:$AA,COLUMN()+3,0)),"")</f>
        <v/>
      </c>
      <c r="Q152" s="68" t="str">
        <f>IFERROR(IF(VLOOKUP($A152&amp;$A$4,Global!$C:$AA,COLUMN()+3,0)="","",VLOOKUP($A152&amp;$A$4,Global!$C:$AA,COLUMN()+3,0)),"")</f>
        <v/>
      </c>
      <c r="R152" s="68" t="str">
        <f>IFERROR(IF(VLOOKUP($A152&amp;$A$4,Global!$C:$AA,COLUMN()+3,0)="","",VLOOKUP($A152&amp;$A$4,Global!$C:$AA,COLUMN()+3,0)),"")</f>
        <v/>
      </c>
      <c r="S152" s="71" t="str">
        <f>IFERROR(IF(VLOOKUP($A152&amp;$A$4,Global!$C:$AA,COLUMN()+3,0)="","",VLOOKUP($A152&amp;$A$4,Global!$C:$AA,COLUMN()+3,0)),"")</f>
        <v/>
      </c>
      <c r="T152" s="71" t="str">
        <f>IFERROR(IF(VLOOKUP($A152&amp;$A$4,Global!$C:$AA,COLUMN()+3,0)="","",VLOOKUP($A152&amp;$A$4,Global!$C:$AA,COLUMN()+3,0)),"")</f>
        <v/>
      </c>
      <c r="U152" s="69" t="str">
        <f>IFERROR(IF(VLOOKUP($A152&amp;$A$4,Global!$C:$AA,COLUMN()+3,0)="","",VLOOKUP($A152&amp;$A$4,Global!$C:$AA,COLUMN()+3,0)),"")</f>
        <v/>
      </c>
      <c r="V152" s="69" t="str">
        <f>IFERROR(IF(VLOOKUP($A152&amp;$A$4,Global!$C:$AA,COLUMN()+3,0)="","",VLOOKUP($A152&amp;$A$4,Global!$C:$AA,COLUMN()+3,0)),"")</f>
        <v/>
      </c>
    </row>
    <row r="153" spans="1:22" s="72" customFormat="1" ht="15.75" x14ac:dyDescent="0.2">
      <c r="A153" s="67" t="str">
        <f>IFERROR(IF(A152="","",IF((A152+1)&lt;=VLOOKUP($A$3,List!$E$1:$G$8,3,0),A152+1,"")),"")</f>
        <v/>
      </c>
      <c r="B153" s="69" t="str">
        <f>IFERROR(IF(VLOOKUP($A153&amp;$A$4,Global!$C:$AA,COLUMN()+3,0)="","",VLOOKUP($A153&amp;$A$4,Global!$C:$AA,COLUMN()+3,0)),"")</f>
        <v/>
      </c>
      <c r="C153" s="79" t="str">
        <f>IFERROR(IF(VLOOKUP($A153&amp;$A$4,Global!$C:$AA,COLUMN()+3,0)="","",VLOOKUP($A153&amp;$A$4,Global!$C:$AA,COLUMN()+3,0)),"")</f>
        <v/>
      </c>
      <c r="D153" s="68" t="str">
        <f>IFERROR(IF(VLOOKUP($A153&amp;$A$4,Global!$C:$AA,COLUMN()+3,0)="","",VLOOKUP($A153&amp;$A$4,Global!$C:$AA,COLUMN()+3,0)),"")</f>
        <v/>
      </c>
      <c r="E153" s="69" t="str">
        <f>IFERROR(IF(VLOOKUP($A153&amp;$A$4,Global!$C:$AA,COLUMN()+3,0)="","",VLOOKUP($A153&amp;$A$4,Global!$C:$AA,COLUMN()+3,0)),"")</f>
        <v/>
      </c>
      <c r="F153" s="69" t="str">
        <f>IFERROR(IF(VLOOKUP($A153&amp;$A$4,Global!$C:$AA,COLUMN()+3,0)="","",VLOOKUP($A153&amp;$A$4,Global!$C:$AA,COLUMN()+3,0)),"")</f>
        <v/>
      </c>
      <c r="G153" s="69" t="str">
        <f>IFERROR(IF(VLOOKUP($A153&amp;$A$4,Global!$C:$AA,COLUMN()+3,0)="","",VLOOKUP($A153&amp;$A$4,Global!$C:$AA,COLUMN()+3,0)),"")</f>
        <v/>
      </c>
      <c r="H153" s="70" t="str">
        <f>IFERROR(IF(VLOOKUP($A153&amp;$A$4,Global!$C:$AA,COLUMN()+3,0)="","",VLOOKUP($A153&amp;$A$4,Global!$C:$AA,COLUMN()+3,0)),"")</f>
        <v/>
      </c>
      <c r="I153" s="70" t="str">
        <f>IFERROR(IF(VLOOKUP($A153&amp;$A$4,Global!$C:$AA,COLUMN()+3,0)="","",VLOOKUP($A153&amp;$A$4,Global!$C:$AA,COLUMN()+3,0)),"")</f>
        <v/>
      </c>
      <c r="J153" s="69" t="str">
        <f>IFERROR(IF(VLOOKUP($A153&amp;$A$4,Global!$C:$AA,COLUMN()+3,0)="","",VLOOKUP($A153&amp;$A$4,Global!$C:$AA,COLUMN()+3,0)),"")</f>
        <v/>
      </c>
      <c r="K153" s="69" t="str">
        <f>IFERROR(IF(VLOOKUP($A153&amp;$A$4,Global!$C:$AA,COLUMN()+3,0)="","",VLOOKUP($A153&amp;$A$4,Global!$C:$AA,COLUMN()+3,0)),"")</f>
        <v/>
      </c>
      <c r="L153" s="69" t="str">
        <f>IFERROR(IF(VLOOKUP($A153&amp;$A$4,Global!$C:$AA,COLUMN()+3,0)="","",VLOOKUP($A153&amp;$A$4,Global!$C:$AA,COLUMN()+3,0)),"")</f>
        <v/>
      </c>
      <c r="M153" s="68" t="str">
        <f>IFERROR(IF(VLOOKUP($A153&amp;$A$4,Global!$C:$AA,COLUMN()+3,0)="","",VLOOKUP($A153&amp;$A$4,Global!$C:$AA,COLUMN()+3,0)),"")</f>
        <v/>
      </c>
      <c r="N153" s="68" t="str">
        <f>IFERROR(IF(VLOOKUP($A153&amp;$A$4,Global!$C:$AA,COLUMN()+3,0)="","",VLOOKUP($A153&amp;$A$4,Global!$C:$AA,COLUMN()+3,0)),"")</f>
        <v/>
      </c>
      <c r="O153" s="68" t="str">
        <f>IFERROR(IF(VLOOKUP($A153&amp;$A$4,Global!$C:$AA,COLUMN()+3,0)="","",VLOOKUP($A153&amp;$A$4,Global!$C:$AA,COLUMN()+3,0)),"")</f>
        <v/>
      </c>
      <c r="P153" s="68" t="str">
        <f>IFERROR(IF(VLOOKUP($A153&amp;$A$4,Global!$C:$AA,COLUMN()+3,0)="","",VLOOKUP($A153&amp;$A$4,Global!$C:$AA,COLUMN()+3,0)),"")</f>
        <v/>
      </c>
      <c r="Q153" s="68" t="str">
        <f>IFERROR(IF(VLOOKUP($A153&amp;$A$4,Global!$C:$AA,COLUMN()+3,0)="","",VLOOKUP($A153&amp;$A$4,Global!$C:$AA,COLUMN()+3,0)),"")</f>
        <v/>
      </c>
      <c r="R153" s="68" t="str">
        <f>IFERROR(IF(VLOOKUP($A153&amp;$A$4,Global!$C:$AA,COLUMN()+3,0)="","",VLOOKUP($A153&amp;$A$4,Global!$C:$AA,COLUMN()+3,0)),"")</f>
        <v/>
      </c>
      <c r="S153" s="71" t="str">
        <f>IFERROR(IF(VLOOKUP($A153&amp;$A$4,Global!$C:$AA,COLUMN()+3,0)="","",VLOOKUP($A153&amp;$A$4,Global!$C:$AA,COLUMN()+3,0)),"")</f>
        <v/>
      </c>
      <c r="T153" s="71" t="str">
        <f>IFERROR(IF(VLOOKUP($A153&amp;$A$4,Global!$C:$AA,COLUMN()+3,0)="","",VLOOKUP($A153&amp;$A$4,Global!$C:$AA,COLUMN()+3,0)),"")</f>
        <v/>
      </c>
      <c r="U153" s="69" t="str">
        <f>IFERROR(IF(VLOOKUP($A153&amp;$A$4,Global!$C:$AA,COLUMN()+3,0)="","",VLOOKUP($A153&amp;$A$4,Global!$C:$AA,COLUMN()+3,0)),"")</f>
        <v/>
      </c>
      <c r="V153" s="69" t="str">
        <f>IFERROR(IF(VLOOKUP($A153&amp;$A$4,Global!$C:$AA,COLUMN()+3,0)="","",VLOOKUP($A153&amp;$A$4,Global!$C:$AA,COLUMN()+3,0)),"")</f>
        <v/>
      </c>
    </row>
    <row r="154" spans="1:22" s="72" customFormat="1" ht="15.75" x14ac:dyDescent="0.2">
      <c r="A154" s="67" t="str">
        <f>IFERROR(IF(A153="","",IF((A153+1)&lt;=VLOOKUP($A$3,List!$E$1:$G$8,3,0),A153+1,"")),"")</f>
        <v/>
      </c>
      <c r="B154" s="69" t="str">
        <f>IFERROR(IF(VLOOKUP($A154&amp;$A$4,Global!$C:$AA,COLUMN()+3,0)="","",VLOOKUP($A154&amp;$A$4,Global!$C:$AA,COLUMN()+3,0)),"")</f>
        <v/>
      </c>
      <c r="C154" s="79" t="str">
        <f>IFERROR(IF(VLOOKUP($A154&amp;$A$4,Global!$C:$AA,COLUMN()+3,0)="","",VLOOKUP($A154&amp;$A$4,Global!$C:$AA,COLUMN()+3,0)),"")</f>
        <v/>
      </c>
      <c r="D154" s="68" t="str">
        <f>IFERROR(IF(VLOOKUP($A154&amp;$A$4,Global!$C:$AA,COLUMN()+3,0)="","",VLOOKUP($A154&amp;$A$4,Global!$C:$AA,COLUMN()+3,0)),"")</f>
        <v/>
      </c>
      <c r="E154" s="69" t="str">
        <f>IFERROR(IF(VLOOKUP($A154&amp;$A$4,Global!$C:$AA,COLUMN()+3,0)="","",VLOOKUP($A154&amp;$A$4,Global!$C:$AA,COLUMN()+3,0)),"")</f>
        <v/>
      </c>
      <c r="F154" s="69" t="str">
        <f>IFERROR(IF(VLOOKUP($A154&amp;$A$4,Global!$C:$AA,COLUMN()+3,0)="","",VLOOKUP($A154&amp;$A$4,Global!$C:$AA,COLUMN()+3,0)),"")</f>
        <v/>
      </c>
      <c r="G154" s="69" t="str">
        <f>IFERROR(IF(VLOOKUP($A154&amp;$A$4,Global!$C:$AA,COLUMN()+3,0)="","",VLOOKUP($A154&amp;$A$4,Global!$C:$AA,COLUMN()+3,0)),"")</f>
        <v/>
      </c>
      <c r="H154" s="70" t="str">
        <f>IFERROR(IF(VLOOKUP($A154&amp;$A$4,Global!$C:$AA,COLUMN()+3,0)="","",VLOOKUP($A154&amp;$A$4,Global!$C:$AA,COLUMN()+3,0)),"")</f>
        <v/>
      </c>
      <c r="I154" s="70" t="str">
        <f>IFERROR(IF(VLOOKUP($A154&amp;$A$4,Global!$C:$AA,COLUMN()+3,0)="","",VLOOKUP($A154&amp;$A$4,Global!$C:$AA,COLUMN()+3,0)),"")</f>
        <v/>
      </c>
      <c r="J154" s="69" t="str">
        <f>IFERROR(IF(VLOOKUP($A154&amp;$A$4,Global!$C:$AA,COLUMN()+3,0)="","",VLOOKUP($A154&amp;$A$4,Global!$C:$AA,COLUMN()+3,0)),"")</f>
        <v/>
      </c>
      <c r="K154" s="69" t="str">
        <f>IFERROR(IF(VLOOKUP($A154&amp;$A$4,Global!$C:$AA,COLUMN()+3,0)="","",VLOOKUP($A154&amp;$A$4,Global!$C:$AA,COLUMN()+3,0)),"")</f>
        <v/>
      </c>
      <c r="L154" s="69" t="str">
        <f>IFERROR(IF(VLOOKUP($A154&amp;$A$4,Global!$C:$AA,COLUMN()+3,0)="","",VLOOKUP($A154&amp;$A$4,Global!$C:$AA,COLUMN()+3,0)),"")</f>
        <v/>
      </c>
      <c r="M154" s="68" t="str">
        <f>IFERROR(IF(VLOOKUP($A154&amp;$A$4,Global!$C:$AA,COLUMN()+3,0)="","",VLOOKUP($A154&amp;$A$4,Global!$C:$AA,COLUMN()+3,0)),"")</f>
        <v/>
      </c>
      <c r="N154" s="68" t="str">
        <f>IFERROR(IF(VLOOKUP($A154&amp;$A$4,Global!$C:$AA,COLUMN()+3,0)="","",VLOOKUP($A154&amp;$A$4,Global!$C:$AA,COLUMN()+3,0)),"")</f>
        <v/>
      </c>
      <c r="O154" s="68" t="str">
        <f>IFERROR(IF(VLOOKUP($A154&amp;$A$4,Global!$C:$AA,COLUMN()+3,0)="","",VLOOKUP($A154&amp;$A$4,Global!$C:$AA,COLUMN()+3,0)),"")</f>
        <v/>
      </c>
      <c r="P154" s="68" t="str">
        <f>IFERROR(IF(VLOOKUP($A154&amp;$A$4,Global!$C:$AA,COLUMN()+3,0)="","",VLOOKUP($A154&amp;$A$4,Global!$C:$AA,COLUMN()+3,0)),"")</f>
        <v/>
      </c>
      <c r="Q154" s="68" t="str">
        <f>IFERROR(IF(VLOOKUP($A154&amp;$A$4,Global!$C:$AA,COLUMN()+3,0)="","",VLOOKUP($A154&amp;$A$4,Global!$C:$AA,COLUMN()+3,0)),"")</f>
        <v/>
      </c>
      <c r="R154" s="68" t="str">
        <f>IFERROR(IF(VLOOKUP($A154&amp;$A$4,Global!$C:$AA,COLUMN()+3,0)="","",VLOOKUP($A154&amp;$A$4,Global!$C:$AA,COLUMN()+3,0)),"")</f>
        <v/>
      </c>
      <c r="S154" s="71" t="str">
        <f>IFERROR(IF(VLOOKUP($A154&amp;$A$4,Global!$C:$AA,COLUMN()+3,0)="","",VLOOKUP($A154&amp;$A$4,Global!$C:$AA,COLUMN()+3,0)),"")</f>
        <v/>
      </c>
      <c r="T154" s="71" t="str">
        <f>IFERROR(IF(VLOOKUP($A154&amp;$A$4,Global!$C:$AA,COLUMN()+3,0)="","",VLOOKUP($A154&amp;$A$4,Global!$C:$AA,COLUMN()+3,0)),"")</f>
        <v/>
      </c>
      <c r="U154" s="69" t="str">
        <f>IFERROR(IF(VLOOKUP($A154&amp;$A$4,Global!$C:$AA,COLUMN()+3,0)="","",VLOOKUP($A154&amp;$A$4,Global!$C:$AA,COLUMN()+3,0)),"")</f>
        <v/>
      </c>
      <c r="V154" s="69" t="str">
        <f>IFERROR(IF(VLOOKUP($A154&amp;$A$4,Global!$C:$AA,COLUMN()+3,0)="","",VLOOKUP($A154&amp;$A$4,Global!$C:$AA,COLUMN()+3,0)),"")</f>
        <v/>
      </c>
    </row>
    <row r="155" spans="1:22" s="72" customFormat="1" ht="15.75" x14ac:dyDescent="0.2">
      <c r="A155" s="67" t="str">
        <f>IFERROR(IF(A154="","",IF((A154+1)&lt;=VLOOKUP($A$3,List!$E$1:$G$8,3,0),A154+1,"")),"")</f>
        <v/>
      </c>
      <c r="B155" s="69" t="str">
        <f>IFERROR(IF(VLOOKUP($A155&amp;$A$4,Global!$C:$AA,COLUMN()+3,0)="","",VLOOKUP($A155&amp;$A$4,Global!$C:$AA,COLUMN()+3,0)),"")</f>
        <v/>
      </c>
      <c r="C155" s="79" t="str">
        <f>IFERROR(IF(VLOOKUP($A155&amp;$A$4,Global!$C:$AA,COLUMN()+3,0)="","",VLOOKUP($A155&amp;$A$4,Global!$C:$AA,COLUMN()+3,0)),"")</f>
        <v/>
      </c>
      <c r="D155" s="68" t="str">
        <f>IFERROR(IF(VLOOKUP($A155&amp;$A$4,Global!$C:$AA,COLUMN()+3,0)="","",VLOOKUP($A155&amp;$A$4,Global!$C:$AA,COLUMN()+3,0)),"")</f>
        <v/>
      </c>
      <c r="E155" s="69" t="str">
        <f>IFERROR(IF(VLOOKUP($A155&amp;$A$4,Global!$C:$AA,COLUMN()+3,0)="","",VLOOKUP($A155&amp;$A$4,Global!$C:$AA,COLUMN()+3,0)),"")</f>
        <v/>
      </c>
      <c r="F155" s="69" t="str">
        <f>IFERROR(IF(VLOOKUP($A155&amp;$A$4,Global!$C:$AA,COLUMN()+3,0)="","",VLOOKUP($A155&amp;$A$4,Global!$C:$AA,COLUMN()+3,0)),"")</f>
        <v/>
      </c>
      <c r="G155" s="69" t="str">
        <f>IFERROR(IF(VLOOKUP($A155&amp;$A$4,Global!$C:$AA,COLUMN()+3,0)="","",VLOOKUP($A155&amp;$A$4,Global!$C:$AA,COLUMN()+3,0)),"")</f>
        <v/>
      </c>
      <c r="H155" s="70" t="str">
        <f>IFERROR(IF(VLOOKUP($A155&amp;$A$4,Global!$C:$AA,COLUMN()+3,0)="","",VLOOKUP($A155&amp;$A$4,Global!$C:$AA,COLUMN()+3,0)),"")</f>
        <v/>
      </c>
      <c r="I155" s="70" t="str">
        <f>IFERROR(IF(VLOOKUP($A155&amp;$A$4,Global!$C:$AA,COLUMN()+3,0)="","",VLOOKUP($A155&amp;$A$4,Global!$C:$AA,COLUMN()+3,0)),"")</f>
        <v/>
      </c>
      <c r="J155" s="69" t="str">
        <f>IFERROR(IF(VLOOKUP($A155&amp;$A$4,Global!$C:$AA,COLUMN()+3,0)="","",VLOOKUP($A155&amp;$A$4,Global!$C:$AA,COLUMN()+3,0)),"")</f>
        <v/>
      </c>
      <c r="K155" s="69" t="str">
        <f>IFERROR(IF(VLOOKUP($A155&amp;$A$4,Global!$C:$AA,COLUMN()+3,0)="","",VLOOKUP($A155&amp;$A$4,Global!$C:$AA,COLUMN()+3,0)),"")</f>
        <v/>
      </c>
      <c r="L155" s="69" t="str">
        <f>IFERROR(IF(VLOOKUP($A155&amp;$A$4,Global!$C:$AA,COLUMN()+3,0)="","",VLOOKUP($A155&amp;$A$4,Global!$C:$AA,COLUMN()+3,0)),"")</f>
        <v/>
      </c>
      <c r="M155" s="68" t="str">
        <f>IFERROR(IF(VLOOKUP($A155&amp;$A$4,Global!$C:$AA,COLUMN()+3,0)="","",VLOOKUP($A155&amp;$A$4,Global!$C:$AA,COLUMN()+3,0)),"")</f>
        <v/>
      </c>
      <c r="N155" s="68" t="str">
        <f>IFERROR(IF(VLOOKUP($A155&amp;$A$4,Global!$C:$AA,COLUMN()+3,0)="","",VLOOKUP($A155&amp;$A$4,Global!$C:$AA,COLUMN()+3,0)),"")</f>
        <v/>
      </c>
      <c r="O155" s="68" t="str">
        <f>IFERROR(IF(VLOOKUP($A155&amp;$A$4,Global!$C:$AA,COLUMN()+3,0)="","",VLOOKUP($A155&amp;$A$4,Global!$C:$AA,COLUMN()+3,0)),"")</f>
        <v/>
      </c>
      <c r="P155" s="68" t="str">
        <f>IFERROR(IF(VLOOKUP($A155&amp;$A$4,Global!$C:$AA,COLUMN()+3,0)="","",VLOOKUP($A155&amp;$A$4,Global!$C:$AA,COLUMN()+3,0)),"")</f>
        <v/>
      </c>
      <c r="Q155" s="68" t="str">
        <f>IFERROR(IF(VLOOKUP($A155&amp;$A$4,Global!$C:$AA,COLUMN()+3,0)="","",VLOOKUP($A155&amp;$A$4,Global!$C:$AA,COLUMN()+3,0)),"")</f>
        <v/>
      </c>
      <c r="R155" s="68" t="str">
        <f>IFERROR(IF(VLOOKUP($A155&amp;$A$4,Global!$C:$AA,COLUMN()+3,0)="","",VLOOKUP($A155&amp;$A$4,Global!$C:$AA,COLUMN()+3,0)),"")</f>
        <v/>
      </c>
      <c r="S155" s="71" t="str">
        <f>IFERROR(IF(VLOOKUP($A155&amp;$A$4,Global!$C:$AA,COLUMN()+3,0)="","",VLOOKUP($A155&amp;$A$4,Global!$C:$AA,COLUMN()+3,0)),"")</f>
        <v/>
      </c>
      <c r="T155" s="71" t="str">
        <f>IFERROR(IF(VLOOKUP($A155&amp;$A$4,Global!$C:$AA,COLUMN()+3,0)="","",VLOOKUP($A155&amp;$A$4,Global!$C:$AA,COLUMN()+3,0)),"")</f>
        <v/>
      </c>
      <c r="U155" s="69" t="str">
        <f>IFERROR(IF(VLOOKUP($A155&amp;$A$4,Global!$C:$AA,COLUMN()+3,0)="","",VLOOKUP($A155&amp;$A$4,Global!$C:$AA,COLUMN()+3,0)),"")</f>
        <v/>
      </c>
      <c r="V155" s="69" t="str">
        <f>IFERROR(IF(VLOOKUP($A155&amp;$A$4,Global!$C:$AA,COLUMN()+3,0)="","",VLOOKUP($A155&amp;$A$4,Global!$C:$AA,COLUMN()+3,0)),"")</f>
        <v/>
      </c>
    </row>
    <row r="156" spans="1:22" s="72" customFormat="1" ht="15.75" x14ac:dyDescent="0.2">
      <c r="A156" s="67" t="str">
        <f>IFERROR(IF(A155="","",IF((A155+1)&lt;=VLOOKUP($A$3,List!$E$1:$G$8,3,0),A155+1,"")),"")</f>
        <v/>
      </c>
      <c r="B156" s="69" t="str">
        <f>IFERROR(IF(VLOOKUP($A156&amp;$A$4,Global!$C:$AA,COLUMN()+3,0)="","",VLOOKUP($A156&amp;$A$4,Global!$C:$AA,COLUMN()+3,0)),"")</f>
        <v/>
      </c>
      <c r="C156" s="79" t="str">
        <f>IFERROR(IF(VLOOKUP($A156&amp;$A$4,Global!$C:$AA,COLUMN()+3,0)="","",VLOOKUP($A156&amp;$A$4,Global!$C:$AA,COLUMN()+3,0)),"")</f>
        <v/>
      </c>
      <c r="D156" s="68" t="str">
        <f>IFERROR(IF(VLOOKUP($A156&amp;$A$4,Global!$C:$AA,COLUMN()+3,0)="","",VLOOKUP($A156&amp;$A$4,Global!$C:$AA,COLUMN()+3,0)),"")</f>
        <v/>
      </c>
      <c r="E156" s="69" t="str">
        <f>IFERROR(IF(VLOOKUP($A156&amp;$A$4,Global!$C:$AA,COLUMN()+3,0)="","",VLOOKUP($A156&amp;$A$4,Global!$C:$AA,COLUMN()+3,0)),"")</f>
        <v/>
      </c>
      <c r="F156" s="69" t="str">
        <f>IFERROR(IF(VLOOKUP($A156&amp;$A$4,Global!$C:$AA,COLUMN()+3,0)="","",VLOOKUP($A156&amp;$A$4,Global!$C:$AA,COLUMN()+3,0)),"")</f>
        <v/>
      </c>
      <c r="G156" s="69" t="str">
        <f>IFERROR(IF(VLOOKUP($A156&amp;$A$4,Global!$C:$AA,COLUMN()+3,0)="","",VLOOKUP($A156&amp;$A$4,Global!$C:$AA,COLUMN()+3,0)),"")</f>
        <v/>
      </c>
      <c r="H156" s="70" t="str">
        <f>IFERROR(IF(VLOOKUP($A156&amp;$A$4,Global!$C:$AA,COLUMN()+3,0)="","",VLOOKUP($A156&amp;$A$4,Global!$C:$AA,COLUMN()+3,0)),"")</f>
        <v/>
      </c>
      <c r="I156" s="70" t="str">
        <f>IFERROR(IF(VLOOKUP($A156&amp;$A$4,Global!$C:$AA,COLUMN()+3,0)="","",VLOOKUP($A156&amp;$A$4,Global!$C:$AA,COLUMN()+3,0)),"")</f>
        <v/>
      </c>
      <c r="J156" s="69" t="str">
        <f>IFERROR(IF(VLOOKUP($A156&amp;$A$4,Global!$C:$AA,COLUMN()+3,0)="","",VLOOKUP($A156&amp;$A$4,Global!$C:$AA,COLUMN()+3,0)),"")</f>
        <v/>
      </c>
      <c r="K156" s="69" t="str">
        <f>IFERROR(IF(VLOOKUP($A156&amp;$A$4,Global!$C:$AA,COLUMN()+3,0)="","",VLOOKUP($A156&amp;$A$4,Global!$C:$AA,COLUMN()+3,0)),"")</f>
        <v/>
      </c>
      <c r="L156" s="69" t="str">
        <f>IFERROR(IF(VLOOKUP($A156&amp;$A$4,Global!$C:$AA,COLUMN()+3,0)="","",VLOOKUP($A156&amp;$A$4,Global!$C:$AA,COLUMN()+3,0)),"")</f>
        <v/>
      </c>
      <c r="M156" s="68" t="str">
        <f>IFERROR(IF(VLOOKUP($A156&amp;$A$4,Global!$C:$AA,COLUMN()+3,0)="","",VLOOKUP($A156&amp;$A$4,Global!$C:$AA,COLUMN()+3,0)),"")</f>
        <v/>
      </c>
      <c r="N156" s="68" t="str">
        <f>IFERROR(IF(VLOOKUP($A156&amp;$A$4,Global!$C:$AA,COLUMN()+3,0)="","",VLOOKUP($A156&amp;$A$4,Global!$C:$AA,COLUMN()+3,0)),"")</f>
        <v/>
      </c>
      <c r="O156" s="68" t="str">
        <f>IFERROR(IF(VLOOKUP($A156&amp;$A$4,Global!$C:$AA,COLUMN()+3,0)="","",VLOOKUP($A156&amp;$A$4,Global!$C:$AA,COLUMN()+3,0)),"")</f>
        <v/>
      </c>
      <c r="P156" s="68" t="str">
        <f>IFERROR(IF(VLOOKUP($A156&amp;$A$4,Global!$C:$AA,COLUMN()+3,0)="","",VLOOKUP($A156&amp;$A$4,Global!$C:$AA,COLUMN()+3,0)),"")</f>
        <v/>
      </c>
      <c r="Q156" s="68" t="str">
        <f>IFERROR(IF(VLOOKUP($A156&amp;$A$4,Global!$C:$AA,COLUMN()+3,0)="","",VLOOKUP($A156&amp;$A$4,Global!$C:$AA,COLUMN()+3,0)),"")</f>
        <v/>
      </c>
      <c r="R156" s="68" t="str">
        <f>IFERROR(IF(VLOOKUP($A156&amp;$A$4,Global!$C:$AA,COLUMN()+3,0)="","",VLOOKUP($A156&amp;$A$4,Global!$C:$AA,COLUMN()+3,0)),"")</f>
        <v/>
      </c>
      <c r="S156" s="71" t="str">
        <f>IFERROR(IF(VLOOKUP($A156&amp;$A$4,Global!$C:$AA,COLUMN()+3,0)="","",VLOOKUP($A156&amp;$A$4,Global!$C:$AA,COLUMN()+3,0)),"")</f>
        <v/>
      </c>
      <c r="T156" s="71" t="str">
        <f>IFERROR(IF(VLOOKUP($A156&amp;$A$4,Global!$C:$AA,COLUMN()+3,0)="","",VLOOKUP($A156&amp;$A$4,Global!$C:$AA,COLUMN()+3,0)),"")</f>
        <v/>
      </c>
      <c r="U156" s="69" t="str">
        <f>IFERROR(IF(VLOOKUP($A156&amp;$A$4,Global!$C:$AA,COLUMN()+3,0)="","",VLOOKUP($A156&amp;$A$4,Global!$C:$AA,COLUMN()+3,0)),"")</f>
        <v/>
      </c>
      <c r="V156" s="69" t="str">
        <f>IFERROR(IF(VLOOKUP($A156&amp;$A$4,Global!$C:$AA,COLUMN()+3,0)="","",VLOOKUP($A156&amp;$A$4,Global!$C:$AA,COLUMN()+3,0)),"")</f>
        <v/>
      </c>
    </row>
    <row r="157" spans="1:22" s="72" customFormat="1" ht="15.75" x14ac:dyDescent="0.2">
      <c r="A157" s="67" t="str">
        <f>IFERROR(IF(A156="","",IF((A156+1)&lt;=VLOOKUP($A$3,List!$E$1:$G$8,3,0),A156+1,"")),"")</f>
        <v/>
      </c>
      <c r="B157" s="69" t="str">
        <f>IFERROR(IF(VLOOKUP($A157&amp;$A$4,Global!$C:$AA,COLUMN()+3,0)="","",VLOOKUP($A157&amp;$A$4,Global!$C:$AA,COLUMN()+3,0)),"")</f>
        <v/>
      </c>
      <c r="C157" s="79" t="str">
        <f>IFERROR(IF(VLOOKUP($A157&amp;$A$4,Global!$C:$AA,COLUMN()+3,0)="","",VLOOKUP($A157&amp;$A$4,Global!$C:$AA,COLUMN()+3,0)),"")</f>
        <v/>
      </c>
      <c r="D157" s="68" t="str">
        <f>IFERROR(IF(VLOOKUP($A157&amp;$A$4,Global!$C:$AA,COLUMN()+3,0)="","",VLOOKUP($A157&amp;$A$4,Global!$C:$AA,COLUMN()+3,0)),"")</f>
        <v/>
      </c>
      <c r="E157" s="69" t="str">
        <f>IFERROR(IF(VLOOKUP($A157&amp;$A$4,Global!$C:$AA,COLUMN()+3,0)="","",VLOOKUP($A157&amp;$A$4,Global!$C:$AA,COLUMN()+3,0)),"")</f>
        <v/>
      </c>
      <c r="F157" s="69" t="str">
        <f>IFERROR(IF(VLOOKUP($A157&amp;$A$4,Global!$C:$AA,COLUMN()+3,0)="","",VLOOKUP($A157&amp;$A$4,Global!$C:$AA,COLUMN()+3,0)),"")</f>
        <v/>
      </c>
      <c r="G157" s="69" t="str">
        <f>IFERROR(IF(VLOOKUP($A157&amp;$A$4,Global!$C:$AA,COLUMN()+3,0)="","",VLOOKUP($A157&amp;$A$4,Global!$C:$AA,COLUMN()+3,0)),"")</f>
        <v/>
      </c>
      <c r="H157" s="70" t="str">
        <f>IFERROR(IF(VLOOKUP($A157&amp;$A$4,Global!$C:$AA,COLUMN()+3,0)="","",VLOOKUP($A157&amp;$A$4,Global!$C:$AA,COLUMN()+3,0)),"")</f>
        <v/>
      </c>
      <c r="I157" s="70" t="str">
        <f>IFERROR(IF(VLOOKUP($A157&amp;$A$4,Global!$C:$AA,COLUMN()+3,0)="","",VLOOKUP($A157&amp;$A$4,Global!$C:$AA,COLUMN()+3,0)),"")</f>
        <v/>
      </c>
      <c r="J157" s="69" t="str">
        <f>IFERROR(IF(VLOOKUP($A157&amp;$A$4,Global!$C:$AA,COLUMN()+3,0)="","",VLOOKUP($A157&amp;$A$4,Global!$C:$AA,COLUMN()+3,0)),"")</f>
        <v/>
      </c>
      <c r="K157" s="69" t="str">
        <f>IFERROR(IF(VLOOKUP($A157&amp;$A$4,Global!$C:$AA,COLUMN()+3,0)="","",VLOOKUP($A157&amp;$A$4,Global!$C:$AA,COLUMN()+3,0)),"")</f>
        <v/>
      </c>
      <c r="L157" s="69" t="str">
        <f>IFERROR(IF(VLOOKUP($A157&amp;$A$4,Global!$C:$AA,COLUMN()+3,0)="","",VLOOKUP($A157&amp;$A$4,Global!$C:$AA,COLUMN()+3,0)),"")</f>
        <v/>
      </c>
      <c r="M157" s="68" t="str">
        <f>IFERROR(IF(VLOOKUP($A157&amp;$A$4,Global!$C:$AA,COLUMN()+3,0)="","",VLOOKUP($A157&amp;$A$4,Global!$C:$AA,COLUMN()+3,0)),"")</f>
        <v/>
      </c>
      <c r="N157" s="68" t="str">
        <f>IFERROR(IF(VLOOKUP($A157&amp;$A$4,Global!$C:$AA,COLUMN()+3,0)="","",VLOOKUP($A157&amp;$A$4,Global!$C:$AA,COLUMN()+3,0)),"")</f>
        <v/>
      </c>
      <c r="O157" s="68" t="str">
        <f>IFERROR(IF(VLOOKUP($A157&amp;$A$4,Global!$C:$AA,COLUMN()+3,0)="","",VLOOKUP($A157&amp;$A$4,Global!$C:$AA,COLUMN()+3,0)),"")</f>
        <v/>
      </c>
      <c r="P157" s="68" t="str">
        <f>IFERROR(IF(VLOOKUP($A157&amp;$A$4,Global!$C:$AA,COLUMN()+3,0)="","",VLOOKUP($A157&amp;$A$4,Global!$C:$AA,COLUMN()+3,0)),"")</f>
        <v/>
      </c>
      <c r="Q157" s="68" t="str">
        <f>IFERROR(IF(VLOOKUP($A157&amp;$A$4,Global!$C:$AA,COLUMN()+3,0)="","",VLOOKUP($A157&amp;$A$4,Global!$C:$AA,COLUMN()+3,0)),"")</f>
        <v/>
      </c>
      <c r="R157" s="68" t="str">
        <f>IFERROR(IF(VLOOKUP($A157&amp;$A$4,Global!$C:$AA,COLUMN()+3,0)="","",VLOOKUP($A157&amp;$A$4,Global!$C:$AA,COLUMN()+3,0)),"")</f>
        <v/>
      </c>
      <c r="S157" s="71" t="str">
        <f>IFERROR(IF(VLOOKUP($A157&amp;$A$4,Global!$C:$AA,COLUMN()+3,0)="","",VLOOKUP($A157&amp;$A$4,Global!$C:$AA,COLUMN()+3,0)),"")</f>
        <v/>
      </c>
      <c r="T157" s="71" t="str">
        <f>IFERROR(IF(VLOOKUP($A157&amp;$A$4,Global!$C:$AA,COLUMN()+3,0)="","",VLOOKUP($A157&amp;$A$4,Global!$C:$AA,COLUMN()+3,0)),"")</f>
        <v/>
      </c>
      <c r="U157" s="69" t="str">
        <f>IFERROR(IF(VLOOKUP($A157&amp;$A$4,Global!$C:$AA,COLUMN()+3,0)="","",VLOOKUP($A157&amp;$A$4,Global!$C:$AA,COLUMN()+3,0)),"")</f>
        <v/>
      </c>
      <c r="V157" s="69" t="str">
        <f>IFERROR(IF(VLOOKUP($A157&amp;$A$4,Global!$C:$AA,COLUMN()+3,0)="","",VLOOKUP($A157&amp;$A$4,Global!$C:$AA,COLUMN()+3,0)),"")</f>
        <v/>
      </c>
    </row>
    <row r="158" spans="1:22" s="72" customFormat="1" ht="15.75" x14ac:dyDescent="0.2">
      <c r="A158" s="67" t="str">
        <f>IFERROR(IF(A157="","",IF((A157+1)&lt;=VLOOKUP($A$3,List!$E$1:$G$8,3,0),A157+1,"")),"")</f>
        <v/>
      </c>
      <c r="B158" s="69" t="str">
        <f>IFERROR(IF(VLOOKUP($A158&amp;$A$4,Global!$C:$AA,COLUMN()+3,0)="","",VLOOKUP($A158&amp;$A$4,Global!$C:$AA,COLUMN()+3,0)),"")</f>
        <v/>
      </c>
      <c r="C158" s="79" t="str">
        <f>IFERROR(IF(VLOOKUP($A158&amp;$A$4,Global!$C:$AA,COLUMN()+3,0)="","",VLOOKUP($A158&amp;$A$4,Global!$C:$AA,COLUMN()+3,0)),"")</f>
        <v/>
      </c>
      <c r="D158" s="68" t="str">
        <f>IFERROR(IF(VLOOKUP($A158&amp;$A$4,Global!$C:$AA,COLUMN()+3,0)="","",VLOOKUP($A158&amp;$A$4,Global!$C:$AA,COLUMN()+3,0)),"")</f>
        <v/>
      </c>
      <c r="E158" s="69" t="str">
        <f>IFERROR(IF(VLOOKUP($A158&amp;$A$4,Global!$C:$AA,COLUMN()+3,0)="","",VLOOKUP($A158&amp;$A$4,Global!$C:$AA,COLUMN()+3,0)),"")</f>
        <v/>
      </c>
      <c r="F158" s="69" t="str">
        <f>IFERROR(IF(VLOOKUP($A158&amp;$A$4,Global!$C:$AA,COLUMN()+3,0)="","",VLOOKUP($A158&amp;$A$4,Global!$C:$AA,COLUMN()+3,0)),"")</f>
        <v/>
      </c>
      <c r="G158" s="69" t="str">
        <f>IFERROR(IF(VLOOKUP($A158&amp;$A$4,Global!$C:$AA,COLUMN()+3,0)="","",VLOOKUP($A158&amp;$A$4,Global!$C:$AA,COLUMN()+3,0)),"")</f>
        <v/>
      </c>
      <c r="H158" s="70" t="str">
        <f>IFERROR(IF(VLOOKUP($A158&amp;$A$4,Global!$C:$AA,COLUMN()+3,0)="","",VLOOKUP($A158&amp;$A$4,Global!$C:$AA,COLUMN()+3,0)),"")</f>
        <v/>
      </c>
      <c r="I158" s="70" t="str">
        <f>IFERROR(IF(VLOOKUP($A158&amp;$A$4,Global!$C:$AA,COLUMN()+3,0)="","",VLOOKUP($A158&amp;$A$4,Global!$C:$AA,COLUMN()+3,0)),"")</f>
        <v/>
      </c>
      <c r="J158" s="69" t="str">
        <f>IFERROR(IF(VLOOKUP($A158&amp;$A$4,Global!$C:$AA,COLUMN()+3,0)="","",VLOOKUP($A158&amp;$A$4,Global!$C:$AA,COLUMN()+3,0)),"")</f>
        <v/>
      </c>
      <c r="K158" s="69" t="str">
        <f>IFERROR(IF(VLOOKUP($A158&amp;$A$4,Global!$C:$AA,COLUMN()+3,0)="","",VLOOKUP($A158&amp;$A$4,Global!$C:$AA,COLUMN()+3,0)),"")</f>
        <v/>
      </c>
      <c r="L158" s="69" t="str">
        <f>IFERROR(IF(VLOOKUP($A158&amp;$A$4,Global!$C:$AA,COLUMN()+3,0)="","",VLOOKUP($A158&amp;$A$4,Global!$C:$AA,COLUMN()+3,0)),"")</f>
        <v/>
      </c>
      <c r="M158" s="68" t="str">
        <f>IFERROR(IF(VLOOKUP($A158&amp;$A$4,Global!$C:$AA,COLUMN()+3,0)="","",VLOOKUP($A158&amp;$A$4,Global!$C:$AA,COLUMN()+3,0)),"")</f>
        <v/>
      </c>
      <c r="N158" s="68" t="str">
        <f>IFERROR(IF(VLOOKUP($A158&amp;$A$4,Global!$C:$AA,COLUMN()+3,0)="","",VLOOKUP($A158&amp;$A$4,Global!$C:$AA,COLUMN()+3,0)),"")</f>
        <v/>
      </c>
      <c r="O158" s="68" t="str">
        <f>IFERROR(IF(VLOOKUP($A158&amp;$A$4,Global!$C:$AA,COLUMN()+3,0)="","",VLOOKUP($A158&amp;$A$4,Global!$C:$AA,COLUMN()+3,0)),"")</f>
        <v/>
      </c>
      <c r="P158" s="68" t="str">
        <f>IFERROR(IF(VLOOKUP($A158&amp;$A$4,Global!$C:$AA,COLUMN()+3,0)="","",VLOOKUP($A158&amp;$A$4,Global!$C:$AA,COLUMN()+3,0)),"")</f>
        <v/>
      </c>
      <c r="Q158" s="68" t="str">
        <f>IFERROR(IF(VLOOKUP($A158&amp;$A$4,Global!$C:$AA,COLUMN()+3,0)="","",VLOOKUP($A158&amp;$A$4,Global!$C:$AA,COLUMN()+3,0)),"")</f>
        <v/>
      </c>
      <c r="R158" s="68" t="str">
        <f>IFERROR(IF(VLOOKUP($A158&amp;$A$4,Global!$C:$AA,COLUMN()+3,0)="","",VLOOKUP($A158&amp;$A$4,Global!$C:$AA,COLUMN()+3,0)),"")</f>
        <v/>
      </c>
      <c r="S158" s="71" t="str">
        <f>IFERROR(IF(VLOOKUP($A158&amp;$A$4,Global!$C:$AA,COLUMN()+3,0)="","",VLOOKUP($A158&amp;$A$4,Global!$C:$AA,COLUMN()+3,0)),"")</f>
        <v/>
      </c>
      <c r="T158" s="71" t="str">
        <f>IFERROR(IF(VLOOKUP($A158&amp;$A$4,Global!$C:$AA,COLUMN()+3,0)="","",VLOOKUP($A158&amp;$A$4,Global!$C:$AA,COLUMN()+3,0)),"")</f>
        <v/>
      </c>
      <c r="U158" s="69" t="str">
        <f>IFERROR(IF(VLOOKUP($A158&amp;$A$4,Global!$C:$AA,COLUMN()+3,0)="","",VLOOKUP($A158&amp;$A$4,Global!$C:$AA,COLUMN()+3,0)),"")</f>
        <v/>
      </c>
      <c r="V158" s="69" t="str">
        <f>IFERROR(IF(VLOOKUP($A158&amp;$A$4,Global!$C:$AA,COLUMN()+3,0)="","",VLOOKUP($A158&amp;$A$4,Global!$C:$AA,COLUMN()+3,0)),"")</f>
        <v/>
      </c>
    </row>
    <row r="159" spans="1:22" s="72" customFormat="1" ht="15.75" x14ac:dyDescent="0.2">
      <c r="A159" s="67" t="str">
        <f>IFERROR(IF(A158="","",IF((A158+1)&lt;=VLOOKUP($A$3,List!$E$1:$G$8,3,0),A158+1,"")),"")</f>
        <v/>
      </c>
      <c r="B159" s="69" t="str">
        <f>IFERROR(IF(VLOOKUP($A159&amp;$A$4,Global!$C:$AA,COLUMN()+3,0)="","",VLOOKUP($A159&amp;$A$4,Global!$C:$AA,COLUMN()+3,0)),"")</f>
        <v/>
      </c>
      <c r="C159" s="79" t="str">
        <f>IFERROR(IF(VLOOKUP($A159&amp;$A$4,Global!$C:$AA,COLUMN()+3,0)="","",VLOOKUP($A159&amp;$A$4,Global!$C:$AA,COLUMN()+3,0)),"")</f>
        <v/>
      </c>
      <c r="D159" s="68" t="str">
        <f>IFERROR(IF(VLOOKUP($A159&amp;$A$4,Global!$C:$AA,COLUMN()+3,0)="","",VLOOKUP($A159&amp;$A$4,Global!$C:$AA,COLUMN()+3,0)),"")</f>
        <v/>
      </c>
      <c r="E159" s="69" t="str">
        <f>IFERROR(IF(VLOOKUP($A159&amp;$A$4,Global!$C:$AA,COLUMN()+3,0)="","",VLOOKUP($A159&amp;$A$4,Global!$C:$AA,COLUMN()+3,0)),"")</f>
        <v/>
      </c>
      <c r="F159" s="69" t="str">
        <f>IFERROR(IF(VLOOKUP($A159&amp;$A$4,Global!$C:$AA,COLUMN()+3,0)="","",VLOOKUP($A159&amp;$A$4,Global!$C:$AA,COLUMN()+3,0)),"")</f>
        <v/>
      </c>
      <c r="G159" s="69" t="str">
        <f>IFERROR(IF(VLOOKUP($A159&amp;$A$4,Global!$C:$AA,COLUMN()+3,0)="","",VLOOKUP($A159&amp;$A$4,Global!$C:$AA,COLUMN()+3,0)),"")</f>
        <v/>
      </c>
      <c r="H159" s="70" t="str">
        <f>IFERROR(IF(VLOOKUP($A159&amp;$A$4,Global!$C:$AA,COLUMN()+3,0)="","",VLOOKUP($A159&amp;$A$4,Global!$C:$AA,COLUMN()+3,0)),"")</f>
        <v/>
      </c>
      <c r="I159" s="70" t="str">
        <f>IFERROR(IF(VLOOKUP($A159&amp;$A$4,Global!$C:$AA,COLUMN()+3,0)="","",VLOOKUP($A159&amp;$A$4,Global!$C:$AA,COLUMN()+3,0)),"")</f>
        <v/>
      </c>
      <c r="J159" s="69" t="str">
        <f>IFERROR(IF(VLOOKUP($A159&amp;$A$4,Global!$C:$AA,COLUMN()+3,0)="","",VLOOKUP($A159&amp;$A$4,Global!$C:$AA,COLUMN()+3,0)),"")</f>
        <v/>
      </c>
      <c r="K159" s="69" t="str">
        <f>IFERROR(IF(VLOOKUP($A159&amp;$A$4,Global!$C:$AA,COLUMN()+3,0)="","",VLOOKUP($A159&amp;$A$4,Global!$C:$AA,COLUMN()+3,0)),"")</f>
        <v/>
      </c>
      <c r="L159" s="69" t="str">
        <f>IFERROR(IF(VLOOKUP($A159&amp;$A$4,Global!$C:$AA,COLUMN()+3,0)="","",VLOOKUP($A159&amp;$A$4,Global!$C:$AA,COLUMN()+3,0)),"")</f>
        <v/>
      </c>
      <c r="M159" s="68" t="str">
        <f>IFERROR(IF(VLOOKUP($A159&amp;$A$4,Global!$C:$AA,COLUMN()+3,0)="","",VLOOKUP($A159&amp;$A$4,Global!$C:$AA,COLUMN()+3,0)),"")</f>
        <v/>
      </c>
      <c r="N159" s="68" t="str">
        <f>IFERROR(IF(VLOOKUP($A159&amp;$A$4,Global!$C:$AA,COLUMN()+3,0)="","",VLOOKUP($A159&amp;$A$4,Global!$C:$AA,COLUMN()+3,0)),"")</f>
        <v/>
      </c>
      <c r="O159" s="68" t="str">
        <f>IFERROR(IF(VLOOKUP($A159&amp;$A$4,Global!$C:$AA,COLUMN()+3,0)="","",VLOOKUP($A159&amp;$A$4,Global!$C:$AA,COLUMN()+3,0)),"")</f>
        <v/>
      </c>
      <c r="P159" s="68" t="str">
        <f>IFERROR(IF(VLOOKUP($A159&amp;$A$4,Global!$C:$AA,COLUMN()+3,0)="","",VLOOKUP($A159&amp;$A$4,Global!$C:$AA,COLUMN()+3,0)),"")</f>
        <v/>
      </c>
      <c r="Q159" s="68" t="str">
        <f>IFERROR(IF(VLOOKUP($A159&amp;$A$4,Global!$C:$AA,COLUMN()+3,0)="","",VLOOKUP($A159&amp;$A$4,Global!$C:$AA,COLUMN()+3,0)),"")</f>
        <v/>
      </c>
      <c r="R159" s="68" t="str">
        <f>IFERROR(IF(VLOOKUP($A159&amp;$A$4,Global!$C:$AA,COLUMN()+3,0)="","",VLOOKUP($A159&amp;$A$4,Global!$C:$AA,COLUMN()+3,0)),"")</f>
        <v/>
      </c>
      <c r="S159" s="71" t="str">
        <f>IFERROR(IF(VLOOKUP($A159&amp;$A$4,Global!$C:$AA,COLUMN()+3,0)="","",VLOOKUP($A159&amp;$A$4,Global!$C:$AA,COLUMN()+3,0)),"")</f>
        <v/>
      </c>
      <c r="T159" s="71" t="str">
        <f>IFERROR(IF(VLOOKUP($A159&amp;$A$4,Global!$C:$AA,COLUMN()+3,0)="","",VLOOKUP($A159&amp;$A$4,Global!$C:$AA,COLUMN()+3,0)),"")</f>
        <v/>
      </c>
      <c r="U159" s="69" t="str">
        <f>IFERROR(IF(VLOOKUP($A159&amp;$A$4,Global!$C:$AA,COLUMN()+3,0)="","",VLOOKUP($A159&amp;$A$4,Global!$C:$AA,COLUMN()+3,0)),"")</f>
        <v/>
      </c>
      <c r="V159" s="69" t="str">
        <f>IFERROR(IF(VLOOKUP($A159&amp;$A$4,Global!$C:$AA,COLUMN()+3,0)="","",VLOOKUP($A159&amp;$A$4,Global!$C:$AA,COLUMN()+3,0)),"")</f>
        <v/>
      </c>
    </row>
    <row r="160" spans="1:22" s="72" customFormat="1" ht="15.75" x14ac:dyDescent="0.2">
      <c r="A160" s="67" t="str">
        <f>IFERROR(IF(A159="","",IF((A159+1)&lt;=VLOOKUP($A$3,List!$E$1:$G$8,3,0),A159+1,"")),"")</f>
        <v/>
      </c>
      <c r="B160" s="69" t="str">
        <f>IFERROR(IF(VLOOKUP($A160&amp;$A$4,Global!$C:$AA,COLUMN()+3,0)="","",VLOOKUP($A160&amp;$A$4,Global!$C:$AA,COLUMN()+3,0)),"")</f>
        <v/>
      </c>
      <c r="C160" s="79" t="str">
        <f>IFERROR(IF(VLOOKUP($A160&amp;$A$4,Global!$C:$AA,COLUMN()+3,0)="","",VLOOKUP($A160&amp;$A$4,Global!$C:$AA,COLUMN()+3,0)),"")</f>
        <v/>
      </c>
      <c r="D160" s="68" t="str">
        <f>IFERROR(IF(VLOOKUP($A160&amp;$A$4,Global!$C:$AA,COLUMN()+3,0)="","",VLOOKUP($A160&amp;$A$4,Global!$C:$AA,COLUMN()+3,0)),"")</f>
        <v/>
      </c>
      <c r="E160" s="69" t="str">
        <f>IFERROR(IF(VLOOKUP($A160&amp;$A$4,Global!$C:$AA,COLUMN()+3,0)="","",VLOOKUP($A160&amp;$A$4,Global!$C:$AA,COLUMN()+3,0)),"")</f>
        <v/>
      </c>
      <c r="F160" s="69" t="str">
        <f>IFERROR(IF(VLOOKUP($A160&amp;$A$4,Global!$C:$AA,COLUMN()+3,0)="","",VLOOKUP($A160&amp;$A$4,Global!$C:$AA,COLUMN()+3,0)),"")</f>
        <v/>
      </c>
      <c r="G160" s="69" t="str">
        <f>IFERROR(IF(VLOOKUP($A160&amp;$A$4,Global!$C:$AA,COLUMN()+3,0)="","",VLOOKUP($A160&amp;$A$4,Global!$C:$AA,COLUMN()+3,0)),"")</f>
        <v/>
      </c>
      <c r="H160" s="70" t="str">
        <f>IFERROR(IF(VLOOKUP($A160&amp;$A$4,Global!$C:$AA,COLUMN()+3,0)="","",VLOOKUP($A160&amp;$A$4,Global!$C:$AA,COLUMN()+3,0)),"")</f>
        <v/>
      </c>
      <c r="I160" s="70" t="str">
        <f>IFERROR(IF(VLOOKUP($A160&amp;$A$4,Global!$C:$AA,COLUMN()+3,0)="","",VLOOKUP($A160&amp;$A$4,Global!$C:$AA,COLUMN()+3,0)),"")</f>
        <v/>
      </c>
      <c r="J160" s="69" t="str">
        <f>IFERROR(IF(VLOOKUP($A160&amp;$A$4,Global!$C:$AA,COLUMN()+3,0)="","",VLOOKUP($A160&amp;$A$4,Global!$C:$AA,COLUMN()+3,0)),"")</f>
        <v/>
      </c>
      <c r="K160" s="69" t="str">
        <f>IFERROR(IF(VLOOKUP($A160&amp;$A$4,Global!$C:$AA,COLUMN()+3,0)="","",VLOOKUP($A160&amp;$A$4,Global!$C:$AA,COLUMN()+3,0)),"")</f>
        <v/>
      </c>
      <c r="L160" s="69" t="str">
        <f>IFERROR(IF(VLOOKUP($A160&amp;$A$4,Global!$C:$AA,COLUMN()+3,0)="","",VLOOKUP($A160&amp;$A$4,Global!$C:$AA,COLUMN()+3,0)),"")</f>
        <v/>
      </c>
      <c r="M160" s="68" t="str">
        <f>IFERROR(IF(VLOOKUP($A160&amp;$A$4,Global!$C:$AA,COLUMN()+3,0)="","",VLOOKUP($A160&amp;$A$4,Global!$C:$AA,COLUMN()+3,0)),"")</f>
        <v/>
      </c>
      <c r="N160" s="68" t="str">
        <f>IFERROR(IF(VLOOKUP($A160&amp;$A$4,Global!$C:$AA,COLUMN()+3,0)="","",VLOOKUP($A160&amp;$A$4,Global!$C:$AA,COLUMN()+3,0)),"")</f>
        <v/>
      </c>
      <c r="O160" s="68" t="str">
        <f>IFERROR(IF(VLOOKUP($A160&amp;$A$4,Global!$C:$AA,COLUMN()+3,0)="","",VLOOKUP($A160&amp;$A$4,Global!$C:$AA,COLUMN()+3,0)),"")</f>
        <v/>
      </c>
      <c r="P160" s="68" t="str">
        <f>IFERROR(IF(VLOOKUP($A160&amp;$A$4,Global!$C:$AA,COLUMN()+3,0)="","",VLOOKUP($A160&amp;$A$4,Global!$C:$AA,COLUMN()+3,0)),"")</f>
        <v/>
      </c>
      <c r="Q160" s="68" t="str">
        <f>IFERROR(IF(VLOOKUP($A160&amp;$A$4,Global!$C:$AA,COLUMN()+3,0)="","",VLOOKUP($A160&amp;$A$4,Global!$C:$AA,COLUMN()+3,0)),"")</f>
        <v/>
      </c>
      <c r="R160" s="68" t="str">
        <f>IFERROR(IF(VLOOKUP($A160&amp;$A$4,Global!$C:$AA,COLUMN()+3,0)="","",VLOOKUP($A160&amp;$A$4,Global!$C:$AA,COLUMN()+3,0)),"")</f>
        <v/>
      </c>
      <c r="S160" s="71" t="str">
        <f>IFERROR(IF(VLOOKUP($A160&amp;$A$4,Global!$C:$AA,COLUMN()+3,0)="","",VLOOKUP($A160&amp;$A$4,Global!$C:$AA,COLUMN()+3,0)),"")</f>
        <v/>
      </c>
      <c r="T160" s="71" t="str">
        <f>IFERROR(IF(VLOOKUP($A160&amp;$A$4,Global!$C:$AA,COLUMN()+3,0)="","",VLOOKUP($A160&amp;$A$4,Global!$C:$AA,COLUMN()+3,0)),"")</f>
        <v/>
      </c>
      <c r="U160" s="69" t="str">
        <f>IFERROR(IF(VLOOKUP($A160&amp;$A$4,Global!$C:$AA,COLUMN()+3,0)="","",VLOOKUP($A160&amp;$A$4,Global!$C:$AA,COLUMN()+3,0)),"")</f>
        <v/>
      </c>
      <c r="V160" s="69" t="str">
        <f>IFERROR(IF(VLOOKUP($A160&amp;$A$4,Global!$C:$AA,COLUMN()+3,0)="","",VLOOKUP($A160&amp;$A$4,Global!$C:$AA,COLUMN()+3,0)),"")</f>
        <v/>
      </c>
    </row>
    <row r="161" spans="1:22" s="72" customFormat="1" ht="15.75" x14ac:dyDescent="0.2">
      <c r="A161" s="67" t="str">
        <f>IFERROR(IF(A160="","",IF((A160+1)&lt;=VLOOKUP($A$3,List!$E$1:$G$8,3,0),A160+1,"")),"")</f>
        <v/>
      </c>
      <c r="B161" s="69" t="str">
        <f>IFERROR(IF(VLOOKUP($A161&amp;$A$4,Global!$C:$AA,COLUMN()+3,0)="","",VLOOKUP($A161&amp;$A$4,Global!$C:$AA,COLUMN()+3,0)),"")</f>
        <v/>
      </c>
      <c r="C161" s="79" t="str">
        <f>IFERROR(IF(VLOOKUP($A161&amp;$A$4,Global!$C:$AA,COLUMN()+3,0)="","",VLOOKUP($A161&amp;$A$4,Global!$C:$AA,COLUMN()+3,0)),"")</f>
        <v/>
      </c>
      <c r="D161" s="68" t="str">
        <f>IFERROR(IF(VLOOKUP($A161&amp;$A$4,Global!$C:$AA,COLUMN()+3,0)="","",VLOOKUP($A161&amp;$A$4,Global!$C:$AA,COLUMN()+3,0)),"")</f>
        <v/>
      </c>
      <c r="E161" s="69" t="str">
        <f>IFERROR(IF(VLOOKUP($A161&amp;$A$4,Global!$C:$AA,COLUMN()+3,0)="","",VLOOKUP($A161&amp;$A$4,Global!$C:$AA,COLUMN()+3,0)),"")</f>
        <v/>
      </c>
      <c r="F161" s="69" t="str">
        <f>IFERROR(IF(VLOOKUP($A161&amp;$A$4,Global!$C:$AA,COLUMN()+3,0)="","",VLOOKUP($A161&amp;$A$4,Global!$C:$AA,COLUMN()+3,0)),"")</f>
        <v/>
      </c>
      <c r="G161" s="69" t="str">
        <f>IFERROR(IF(VLOOKUP($A161&amp;$A$4,Global!$C:$AA,COLUMN()+3,0)="","",VLOOKUP($A161&amp;$A$4,Global!$C:$AA,COLUMN()+3,0)),"")</f>
        <v/>
      </c>
      <c r="H161" s="70" t="str">
        <f>IFERROR(IF(VLOOKUP($A161&amp;$A$4,Global!$C:$AA,COLUMN()+3,0)="","",VLOOKUP($A161&amp;$A$4,Global!$C:$AA,COLUMN()+3,0)),"")</f>
        <v/>
      </c>
      <c r="I161" s="70" t="str">
        <f>IFERROR(IF(VLOOKUP($A161&amp;$A$4,Global!$C:$AA,COLUMN()+3,0)="","",VLOOKUP($A161&amp;$A$4,Global!$C:$AA,COLUMN()+3,0)),"")</f>
        <v/>
      </c>
      <c r="J161" s="69" t="str">
        <f>IFERROR(IF(VLOOKUP($A161&amp;$A$4,Global!$C:$AA,COLUMN()+3,0)="","",VLOOKUP($A161&amp;$A$4,Global!$C:$AA,COLUMN()+3,0)),"")</f>
        <v/>
      </c>
      <c r="K161" s="69" t="str">
        <f>IFERROR(IF(VLOOKUP($A161&amp;$A$4,Global!$C:$AA,COLUMN()+3,0)="","",VLOOKUP($A161&amp;$A$4,Global!$C:$AA,COLUMN()+3,0)),"")</f>
        <v/>
      </c>
      <c r="L161" s="69" t="str">
        <f>IFERROR(IF(VLOOKUP($A161&amp;$A$4,Global!$C:$AA,COLUMN()+3,0)="","",VLOOKUP($A161&amp;$A$4,Global!$C:$AA,COLUMN()+3,0)),"")</f>
        <v/>
      </c>
      <c r="M161" s="68" t="str">
        <f>IFERROR(IF(VLOOKUP($A161&amp;$A$4,Global!$C:$AA,COLUMN()+3,0)="","",VLOOKUP($A161&amp;$A$4,Global!$C:$AA,COLUMN()+3,0)),"")</f>
        <v/>
      </c>
      <c r="N161" s="68" t="str">
        <f>IFERROR(IF(VLOOKUP($A161&amp;$A$4,Global!$C:$AA,COLUMN()+3,0)="","",VLOOKUP($A161&amp;$A$4,Global!$C:$AA,COLUMN()+3,0)),"")</f>
        <v/>
      </c>
      <c r="O161" s="68" t="str">
        <f>IFERROR(IF(VLOOKUP($A161&amp;$A$4,Global!$C:$AA,COLUMN()+3,0)="","",VLOOKUP($A161&amp;$A$4,Global!$C:$AA,COLUMN()+3,0)),"")</f>
        <v/>
      </c>
      <c r="P161" s="68" t="str">
        <f>IFERROR(IF(VLOOKUP($A161&amp;$A$4,Global!$C:$AA,COLUMN()+3,0)="","",VLOOKUP($A161&amp;$A$4,Global!$C:$AA,COLUMN()+3,0)),"")</f>
        <v/>
      </c>
      <c r="Q161" s="68" t="str">
        <f>IFERROR(IF(VLOOKUP($A161&amp;$A$4,Global!$C:$AA,COLUMN()+3,0)="","",VLOOKUP($A161&amp;$A$4,Global!$C:$AA,COLUMN()+3,0)),"")</f>
        <v/>
      </c>
      <c r="R161" s="68" t="str">
        <f>IFERROR(IF(VLOOKUP($A161&amp;$A$4,Global!$C:$AA,COLUMN()+3,0)="","",VLOOKUP($A161&amp;$A$4,Global!$C:$AA,COLUMN()+3,0)),"")</f>
        <v/>
      </c>
      <c r="S161" s="71" t="str">
        <f>IFERROR(IF(VLOOKUP($A161&amp;$A$4,Global!$C:$AA,COLUMN()+3,0)="","",VLOOKUP($A161&amp;$A$4,Global!$C:$AA,COLUMN()+3,0)),"")</f>
        <v/>
      </c>
      <c r="T161" s="71" t="str">
        <f>IFERROR(IF(VLOOKUP($A161&amp;$A$4,Global!$C:$AA,COLUMN()+3,0)="","",VLOOKUP($A161&amp;$A$4,Global!$C:$AA,COLUMN()+3,0)),"")</f>
        <v/>
      </c>
      <c r="U161" s="69" t="str">
        <f>IFERROR(IF(VLOOKUP($A161&amp;$A$4,Global!$C:$AA,COLUMN()+3,0)="","",VLOOKUP($A161&amp;$A$4,Global!$C:$AA,COLUMN()+3,0)),"")</f>
        <v/>
      </c>
      <c r="V161" s="69" t="str">
        <f>IFERROR(IF(VLOOKUP($A161&amp;$A$4,Global!$C:$AA,COLUMN()+3,0)="","",VLOOKUP($A161&amp;$A$4,Global!$C:$AA,COLUMN()+3,0)),"")</f>
        <v/>
      </c>
    </row>
    <row r="162" spans="1:22" s="72" customFormat="1" ht="15.75" x14ac:dyDescent="0.2">
      <c r="A162" s="67" t="str">
        <f>IFERROR(IF(A161="","",IF((A161+1)&lt;=VLOOKUP($A$3,List!$E$1:$G$8,3,0),A161+1,"")),"")</f>
        <v/>
      </c>
      <c r="B162" s="69" t="str">
        <f>IFERROR(IF(VLOOKUP($A162&amp;$A$4,Global!$C:$AA,COLUMN()+3,0)="","",VLOOKUP($A162&amp;$A$4,Global!$C:$AA,COLUMN()+3,0)),"")</f>
        <v/>
      </c>
      <c r="C162" s="79" t="str">
        <f>IFERROR(IF(VLOOKUP($A162&amp;$A$4,Global!$C:$AA,COLUMN()+3,0)="","",VLOOKUP($A162&amp;$A$4,Global!$C:$AA,COLUMN()+3,0)),"")</f>
        <v/>
      </c>
      <c r="D162" s="68" t="str">
        <f>IFERROR(IF(VLOOKUP($A162&amp;$A$4,Global!$C:$AA,COLUMN()+3,0)="","",VLOOKUP($A162&amp;$A$4,Global!$C:$AA,COLUMN()+3,0)),"")</f>
        <v/>
      </c>
      <c r="E162" s="69" t="str">
        <f>IFERROR(IF(VLOOKUP($A162&amp;$A$4,Global!$C:$AA,COLUMN()+3,0)="","",VLOOKUP($A162&amp;$A$4,Global!$C:$AA,COLUMN()+3,0)),"")</f>
        <v/>
      </c>
      <c r="F162" s="69" t="str">
        <f>IFERROR(IF(VLOOKUP($A162&amp;$A$4,Global!$C:$AA,COLUMN()+3,0)="","",VLOOKUP($A162&amp;$A$4,Global!$C:$AA,COLUMN()+3,0)),"")</f>
        <v/>
      </c>
      <c r="G162" s="69" t="str">
        <f>IFERROR(IF(VLOOKUP($A162&amp;$A$4,Global!$C:$AA,COLUMN()+3,0)="","",VLOOKUP($A162&amp;$A$4,Global!$C:$AA,COLUMN()+3,0)),"")</f>
        <v/>
      </c>
      <c r="H162" s="70" t="str">
        <f>IFERROR(IF(VLOOKUP($A162&amp;$A$4,Global!$C:$AA,COLUMN()+3,0)="","",VLOOKUP($A162&amp;$A$4,Global!$C:$AA,COLUMN()+3,0)),"")</f>
        <v/>
      </c>
      <c r="I162" s="70" t="str">
        <f>IFERROR(IF(VLOOKUP($A162&amp;$A$4,Global!$C:$AA,COLUMN()+3,0)="","",VLOOKUP($A162&amp;$A$4,Global!$C:$AA,COLUMN()+3,0)),"")</f>
        <v/>
      </c>
      <c r="J162" s="69" t="str">
        <f>IFERROR(IF(VLOOKUP($A162&amp;$A$4,Global!$C:$AA,COLUMN()+3,0)="","",VLOOKUP($A162&amp;$A$4,Global!$C:$AA,COLUMN()+3,0)),"")</f>
        <v/>
      </c>
      <c r="K162" s="69" t="str">
        <f>IFERROR(IF(VLOOKUP($A162&amp;$A$4,Global!$C:$AA,COLUMN()+3,0)="","",VLOOKUP($A162&amp;$A$4,Global!$C:$AA,COLUMN()+3,0)),"")</f>
        <v/>
      </c>
      <c r="L162" s="69" t="str">
        <f>IFERROR(IF(VLOOKUP($A162&amp;$A$4,Global!$C:$AA,COLUMN()+3,0)="","",VLOOKUP($A162&amp;$A$4,Global!$C:$AA,COLUMN()+3,0)),"")</f>
        <v/>
      </c>
      <c r="M162" s="68" t="str">
        <f>IFERROR(IF(VLOOKUP($A162&amp;$A$4,Global!$C:$AA,COLUMN()+3,0)="","",VLOOKUP($A162&amp;$A$4,Global!$C:$AA,COLUMN()+3,0)),"")</f>
        <v/>
      </c>
      <c r="N162" s="68" t="str">
        <f>IFERROR(IF(VLOOKUP($A162&amp;$A$4,Global!$C:$AA,COLUMN()+3,0)="","",VLOOKUP($A162&amp;$A$4,Global!$C:$AA,COLUMN()+3,0)),"")</f>
        <v/>
      </c>
      <c r="O162" s="68" t="str">
        <f>IFERROR(IF(VLOOKUP($A162&amp;$A$4,Global!$C:$AA,COLUMN()+3,0)="","",VLOOKUP($A162&amp;$A$4,Global!$C:$AA,COLUMN()+3,0)),"")</f>
        <v/>
      </c>
      <c r="P162" s="68" t="str">
        <f>IFERROR(IF(VLOOKUP($A162&amp;$A$4,Global!$C:$AA,COLUMN()+3,0)="","",VLOOKUP($A162&amp;$A$4,Global!$C:$AA,COLUMN()+3,0)),"")</f>
        <v/>
      </c>
      <c r="Q162" s="68" t="str">
        <f>IFERROR(IF(VLOOKUP($A162&amp;$A$4,Global!$C:$AA,COLUMN()+3,0)="","",VLOOKUP($A162&amp;$A$4,Global!$C:$AA,COLUMN()+3,0)),"")</f>
        <v/>
      </c>
      <c r="R162" s="68" t="str">
        <f>IFERROR(IF(VLOOKUP($A162&amp;$A$4,Global!$C:$AA,COLUMN()+3,0)="","",VLOOKUP($A162&amp;$A$4,Global!$C:$AA,COLUMN()+3,0)),"")</f>
        <v/>
      </c>
      <c r="S162" s="71" t="str">
        <f>IFERROR(IF(VLOOKUP($A162&amp;$A$4,Global!$C:$AA,COLUMN()+3,0)="","",VLOOKUP($A162&amp;$A$4,Global!$C:$AA,COLUMN()+3,0)),"")</f>
        <v/>
      </c>
      <c r="T162" s="71" t="str">
        <f>IFERROR(IF(VLOOKUP($A162&amp;$A$4,Global!$C:$AA,COLUMN()+3,0)="","",VLOOKUP($A162&amp;$A$4,Global!$C:$AA,COLUMN()+3,0)),"")</f>
        <v/>
      </c>
      <c r="U162" s="69" t="str">
        <f>IFERROR(IF(VLOOKUP($A162&amp;$A$4,Global!$C:$AA,COLUMN()+3,0)="","",VLOOKUP($A162&amp;$A$4,Global!$C:$AA,COLUMN()+3,0)),"")</f>
        <v/>
      </c>
      <c r="V162" s="69" t="str">
        <f>IFERROR(IF(VLOOKUP($A162&amp;$A$4,Global!$C:$AA,COLUMN()+3,0)="","",VLOOKUP($A162&amp;$A$4,Global!$C:$AA,COLUMN()+3,0)),"")</f>
        <v/>
      </c>
    </row>
    <row r="163" spans="1:22" s="72" customFormat="1" ht="15.75" x14ac:dyDescent="0.2">
      <c r="A163" s="67" t="str">
        <f>IFERROR(IF(A162="","",IF((A162+1)&lt;=VLOOKUP($A$3,List!$E$1:$G$8,3,0),A162+1,"")),"")</f>
        <v/>
      </c>
      <c r="B163" s="69" t="str">
        <f>IFERROR(IF(VLOOKUP($A163&amp;$A$4,Global!$C:$AA,COLUMN()+3,0)="","",VLOOKUP($A163&amp;$A$4,Global!$C:$AA,COLUMN()+3,0)),"")</f>
        <v/>
      </c>
      <c r="C163" s="79" t="str">
        <f>IFERROR(IF(VLOOKUP($A163&amp;$A$4,Global!$C:$AA,COLUMN()+3,0)="","",VLOOKUP($A163&amp;$A$4,Global!$C:$AA,COLUMN()+3,0)),"")</f>
        <v/>
      </c>
      <c r="D163" s="68" t="str">
        <f>IFERROR(IF(VLOOKUP($A163&amp;$A$4,Global!$C:$AA,COLUMN()+3,0)="","",VLOOKUP($A163&amp;$A$4,Global!$C:$AA,COLUMN()+3,0)),"")</f>
        <v/>
      </c>
      <c r="E163" s="69" t="str">
        <f>IFERROR(IF(VLOOKUP($A163&amp;$A$4,Global!$C:$AA,COLUMN()+3,0)="","",VLOOKUP($A163&amp;$A$4,Global!$C:$AA,COLUMN()+3,0)),"")</f>
        <v/>
      </c>
      <c r="F163" s="69" t="str">
        <f>IFERROR(IF(VLOOKUP($A163&amp;$A$4,Global!$C:$AA,COLUMN()+3,0)="","",VLOOKUP($A163&amp;$A$4,Global!$C:$AA,COLUMN()+3,0)),"")</f>
        <v/>
      </c>
      <c r="G163" s="69" t="str">
        <f>IFERROR(IF(VLOOKUP($A163&amp;$A$4,Global!$C:$AA,COLUMN()+3,0)="","",VLOOKUP($A163&amp;$A$4,Global!$C:$AA,COLUMN()+3,0)),"")</f>
        <v/>
      </c>
      <c r="H163" s="70" t="str">
        <f>IFERROR(IF(VLOOKUP($A163&amp;$A$4,Global!$C:$AA,COLUMN()+3,0)="","",VLOOKUP($A163&amp;$A$4,Global!$C:$AA,COLUMN()+3,0)),"")</f>
        <v/>
      </c>
      <c r="I163" s="70" t="str">
        <f>IFERROR(IF(VLOOKUP($A163&amp;$A$4,Global!$C:$AA,COLUMN()+3,0)="","",VLOOKUP($A163&amp;$A$4,Global!$C:$AA,COLUMN()+3,0)),"")</f>
        <v/>
      </c>
      <c r="J163" s="69" t="str">
        <f>IFERROR(IF(VLOOKUP($A163&amp;$A$4,Global!$C:$AA,COLUMN()+3,0)="","",VLOOKUP($A163&amp;$A$4,Global!$C:$AA,COLUMN()+3,0)),"")</f>
        <v/>
      </c>
      <c r="K163" s="69" t="str">
        <f>IFERROR(IF(VLOOKUP($A163&amp;$A$4,Global!$C:$AA,COLUMN()+3,0)="","",VLOOKUP($A163&amp;$A$4,Global!$C:$AA,COLUMN()+3,0)),"")</f>
        <v/>
      </c>
      <c r="L163" s="69" t="str">
        <f>IFERROR(IF(VLOOKUP($A163&amp;$A$4,Global!$C:$AA,COLUMN()+3,0)="","",VLOOKUP($A163&amp;$A$4,Global!$C:$AA,COLUMN()+3,0)),"")</f>
        <v/>
      </c>
      <c r="M163" s="68" t="str">
        <f>IFERROR(IF(VLOOKUP($A163&amp;$A$4,Global!$C:$AA,COLUMN()+3,0)="","",VLOOKUP($A163&amp;$A$4,Global!$C:$AA,COLUMN()+3,0)),"")</f>
        <v/>
      </c>
      <c r="N163" s="68" t="str">
        <f>IFERROR(IF(VLOOKUP($A163&amp;$A$4,Global!$C:$AA,COLUMN()+3,0)="","",VLOOKUP($A163&amp;$A$4,Global!$C:$AA,COLUMN()+3,0)),"")</f>
        <v/>
      </c>
      <c r="O163" s="68" t="str">
        <f>IFERROR(IF(VLOOKUP($A163&amp;$A$4,Global!$C:$AA,COLUMN()+3,0)="","",VLOOKUP($A163&amp;$A$4,Global!$C:$AA,COLUMN()+3,0)),"")</f>
        <v/>
      </c>
      <c r="P163" s="68" t="str">
        <f>IFERROR(IF(VLOOKUP($A163&amp;$A$4,Global!$C:$AA,COLUMN()+3,0)="","",VLOOKUP($A163&amp;$A$4,Global!$C:$AA,COLUMN()+3,0)),"")</f>
        <v/>
      </c>
      <c r="Q163" s="68" t="str">
        <f>IFERROR(IF(VLOOKUP($A163&amp;$A$4,Global!$C:$AA,COLUMN()+3,0)="","",VLOOKUP($A163&amp;$A$4,Global!$C:$AA,COLUMN()+3,0)),"")</f>
        <v/>
      </c>
      <c r="R163" s="68" t="str">
        <f>IFERROR(IF(VLOOKUP($A163&amp;$A$4,Global!$C:$AA,COLUMN()+3,0)="","",VLOOKUP($A163&amp;$A$4,Global!$C:$AA,COLUMN()+3,0)),"")</f>
        <v/>
      </c>
      <c r="S163" s="71" t="str">
        <f>IFERROR(IF(VLOOKUP($A163&amp;$A$4,Global!$C:$AA,COLUMN()+3,0)="","",VLOOKUP($A163&amp;$A$4,Global!$C:$AA,COLUMN()+3,0)),"")</f>
        <v/>
      </c>
      <c r="T163" s="71" t="str">
        <f>IFERROR(IF(VLOOKUP($A163&amp;$A$4,Global!$C:$AA,COLUMN()+3,0)="","",VLOOKUP($A163&amp;$A$4,Global!$C:$AA,COLUMN()+3,0)),"")</f>
        <v/>
      </c>
      <c r="U163" s="69" t="str">
        <f>IFERROR(IF(VLOOKUP($A163&amp;$A$4,Global!$C:$AA,COLUMN()+3,0)="","",VLOOKUP($A163&amp;$A$4,Global!$C:$AA,COLUMN()+3,0)),"")</f>
        <v/>
      </c>
      <c r="V163" s="69" t="str">
        <f>IFERROR(IF(VLOOKUP($A163&amp;$A$4,Global!$C:$AA,COLUMN()+3,0)="","",VLOOKUP($A163&amp;$A$4,Global!$C:$AA,COLUMN()+3,0)),"")</f>
        <v/>
      </c>
    </row>
    <row r="164" spans="1:22" s="72" customFormat="1" ht="15.75" x14ac:dyDescent="0.2">
      <c r="A164" s="67" t="str">
        <f>IFERROR(IF(A163="","",IF((A163+1)&lt;=VLOOKUP($A$3,List!$E$1:$G$8,3,0),A163+1,"")),"")</f>
        <v/>
      </c>
      <c r="B164" s="69" t="str">
        <f>IFERROR(IF(VLOOKUP($A164&amp;$A$4,Global!$C:$AA,COLUMN()+3,0)="","",VLOOKUP($A164&amp;$A$4,Global!$C:$AA,COLUMN()+3,0)),"")</f>
        <v/>
      </c>
      <c r="C164" s="79" t="str">
        <f>IFERROR(IF(VLOOKUP($A164&amp;$A$4,Global!$C:$AA,COLUMN()+3,0)="","",VLOOKUP($A164&amp;$A$4,Global!$C:$AA,COLUMN()+3,0)),"")</f>
        <v/>
      </c>
      <c r="D164" s="68" t="str">
        <f>IFERROR(IF(VLOOKUP($A164&amp;$A$4,Global!$C:$AA,COLUMN()+3,0)="","",VLOOKUP($A164&amp;$A$4,Global!$C:$AA,COLUMN()+3,0)),"")</f>
        <v/>
      </c>
      <c r="E164" s="69" t="str">
        <f>IFERROR(IF(VLOOKUP($A164&amp;$A$4,Global!$C:$AA,COLUMN()+3,0)="","",VLOOKUP($A164&amp;$A$4,Global!$C:$AA,COLUMN()+3,0)),"")</f>
        <v/>
      </c>
      <c r="F164" s="69" t="str">
        <f>IFERROR(IF(VLOOKUP($A164&amp;$A$4,Global!$C:$AA,COLUMN()+3,0)="","",VLOOKUP($A164&amp;$A$4,Global!$C:$AA,COLUMN()+3,0)),"")</f>
        <v/>
      </c>
      <c r="G164" s="69" t="str">
        <f>IFERROR(IF(VLOOKUP($A164&amp;$A$4,Global!$C:$AA,COLUMN()+3,0)="","",VLOOKUP($A164&amp;$A$4,Global!$C:$AA,COLUMN()+3,0)),"")</f>
        <v/>
      </c>
      <c r="H164" s="70" t="str">
        <f>IFERROR(IF(VLOOKUP($A164&amp;$A$4,Global!$C:$AA,COLUMN()+3,0)="","",VLOOKUP($A164&amp;$A$4,Global!$C:$AA,COLUMN()+3,0)),"")</f>
        <v/>
      </c>
      <c r="I164" s="70" t="str">
        <f>IFERROR(IF(VLOOKUP($A164&amp;$A$4,Global!$C:$AA,COLUMN()+3,0)="","",VLOOKUP($A164&amp;$A$4,Global!$C:$AA,COLUMN()+3,0)),"")</f>
        <v/>
      </c>
      <c r="J164" s="69" t="str">
        <f>IFERROR(IF(VLOOKUP($A164&amp;$A$4,Global!$C:$AA,COLUMN()+3,0)="","",VLOOKUP($A164&amp;$A$4,Global!$C:$AA,COLUMN()+3,0)),"")</f>
        <v/>
      </c>
      <c r="K164" s="69" t="str">
        <f>IFERROR(IF(VLOOKUP($A164&amp;$A$4,Global!$C:$AA,COLUMN()+3,0)="","",VLOOKUP($A164&amp;$A$4,Global!$C:$AA,COLUMN()+3,0)),"")</f>
        <v/>
      </c>
      <c r="L164" s="69" t="str">
        <f>IFERROR(IF(VLOOKUP($A164&amp;$A$4,Global!$C:$AA,COLUMN()+3,0)="","",VLOOKUP($A164&amp;$A$4,Global!$C:$AA,COLUMN()+3,0)),"")</f>
        <v/>
      </c>
      <c r="M164" s="68" t="str">
        <f>IFERROR(IF(VLOOKUP($A164&amp;$A$4,Global!$C:$AA,COLUMN()+3,0)="","",VLOOKUP($A164&amp;$A$4,Global!$C:$AA,COLUMN()+3,0)),"")</f>
        <v/>
      </c>
      <c r="N164" s="68" t="str">
        <f>IFERROR(IF(VLOOKUP($A164&amp;$A$4,Global!$C:$AA,COLUMN()+3,0)="","",VLOOKUP($A164&amp;$A$4,Global!$C:$AA,COLUMN()+3,0)),"")</f>
        <v/>
      </c>
      <c r="O164" s="68" t="str">
        <f>IFERROR(IF(VLOOKUP($A164&amp;$A$4,Global!$C:$AA,COLUMN()+3,0)="","",VLOOKUP($A164&amp;$A$4,Global!$C:$AA,COLUMN()+3,0)),"")</f>
        <v/>
      </c>
      <c r="P164" s="68" t="str">
        <f>IFERROR(IF(VLOOKUP($A164&amp;$A$4,Global!$C:$AA,COLUMN()+3,0)="","",VLOOKUP($A164&amp;$A$4,Global!$C:$AA,COLUMN()+3,0)),"")</f>
        <v/>
      </c>
      <c r="Q164" s="68" t="str">
        <f>IFERROR(IF(VLOOKUP($A164&amp;$A$4,Global!$C:$AA,COLUMN()+3,0)="","",VLOOKUP($A164&amp;$A$4,Global!$C:$AA,COLUMN()+3,0)),"")</f>
        <v/>
      </c>
      <c r="R164" s="68" t="str">
        <f>IFERROR(IF(VLOOKUP($A164&amp;$A$4,Global!$C:$AA,COLUMN()+3,0)="","",VLOOKUP($A164&amp;$A$4,Global!$C:$AA,COLUMN()+3,0)),"")</f>
        <v/>
      </c>
      <c r="S164" s="71" t="str">
        <f>IFERROR(IF(VLOOKUP($A164&amp;$A$4,Global!$C:$AA,COLUMN()+3,0)="","",VLOOKUP($A164&amp;$A$4,Global!$C:$AA,COLUMN()+3,0)),"")</f>
        <v/>
      </c>
      <c r="T164" s="71" t="str">
        <f>IFERROR(IF(VLOOKUP($A164&amp;$A$4,Global!$C:$AA,COLUMN()+3,0)="","",VLOOKUP($A164&amp;$A$4,Global!$C:$AA,COLUMN()+3,0)),"")</f>
        <v/>
      </c>
      <c r="U164" s="69" t="str">
        <f>IFERROR(IF(VLOOKUP($A164&amp;$A$4,Global!$C:$AA,COLUMN()+3,0)="","",VLOOKUP($A164&amp;$A$4,Global!$C:$AA,COLUMN()+3,0)),"")</f>
        <v/>
      </c>
      <c r="V164" s="69" t="str">
        <f>IFERROR(IF(VLOOKUP($A164&amp;$A$4,Global!$C:$AA,COLUMN()+3,0)="","",VLOOKUP($A164&amp;$A$4,Global!$C:$AA,COLUMN()+3,0)),"")</f>
        <v/>
      </c>
    </row>
    <row r="165" spans="1:22" s="72" customFormat="1" ht="15.75" x14ac:dyDescent="0.2">
      <c r="A165" s="67" t="str">
        <f>IFERROR(IF(A164="","",IF((A164+1)&lt;=VLOOKUP($A$3,List!$E$1:$G$8,3,0),A164+1,"")),"")</f>
        <v/>
      </c>
      <c r="B165" s="69" t="str">
        <f>IFERROR(IF(VLOOKUP($A165&amp;$A$4,Global!$C:$AA,COLUMN()+3,0)="","",VLOOKUP($A165&amp;$A$4,Global!$C:$AA,COLUMN()+3,0)),"")</f>
        <v/>
      </c>
      <c r="C165" s="79" t="str">
        <f>IFERROR(IF(VLOOKUP($A165&amp;$A$4,Global!$C:$AA,COLUMN()+3,0)="","",VLOOKUP($A165&amp;$A$4,Global!$C:$AA,COLUMN()+3,0)),"")</f>
        <v/>
      </c>
      <c r="D165" s="68" t="str">
        <f>IFERROR(IF(VLOOKUP($A165&amp;$A$4,Global!$C:$AA,COLUMN()+3,0)="","",VLOOKUP($A165&amp;$A$4,Global!$C:$AA,COLUMN()+3,0)),"")</f>
        <v/>
      </c>
      <c r="E165" s="69" t="str">
        <f>IFERROR(IF(VLOOKUP($A165&amp;$A$4,Global!$C:$AA,COLUMN()+3,0)="","",VLOOKUP($A165&amp;$A$4,Global!$C:$AA,COLUMN()+3,0)),"")</f>
        <v/>
      </c>
      <c r="F165" s="69" t="str">
        <f>IFERROR(IF(VLOOKUP($A165&amp;$A$4,Global!$C:$AA,COLUMN()+3,0)="","",VLOOKUP($A165&amp;$A$4,Global!$C:$AA,COLUMN()+3,0)),"")</f>
        <v/>
      </c>
      <c r="G165" s="69" t="str">
        <f>IFERROR(IF(VLOOKUP($A165&amp;$A$4,Global!$C:$AA,COLUMN()+3,0)="","",VLOOKUP($A165&amp;$A$4,Global!$C:$AA,COLUMN()+3,0)),"")</f>
        <v/>
      </c>
      <c r="H165" s="70" t="str">
        <f>IFERROR(IF(VLOOKUP($A165&amp;$A$4,Global!$C:$AA,COLUMN()+3,0)="","",VLOOKUP($A165&amp;$A$4,Global!$C:$AA,COLUMN()+3,0)),"")</f>
        <v/>
      </c>
      <c r="I165" s="70" t="str">
        <f>IFERROR(IF(VLOOKUP($A165&amp;$A$4,Global!$C:$AA,COLUMN()+3,0)="","",VLOOKUP($A165&amp;$A$4,Global!$C:$AA,COLUMN()+3,0)),"")</f>
        <v/>
      </c>
      <c r="J165" s="69" t="str">
        <f>IFERROR(IF(VLOOKUP($A165&amp;$A$4,Global!$C:$AA,COLUMN()+3,0)="","",VLOOKUP($A165&amp;$A$4,Global!$C:$AA,COLUMN()+3,0)),"")</f>
        <v/>
      </c>
      <c r="K165" s="69" t="str">
        <f>IFERROR(IF(VLOOKUP($A165&amp;$A$4,Global!$C:$AA,COLUMN()+3,0)="","",VLOOKUP($A165&amp;$A$4,Global!$C:$AA,COLUMN()+3,0)),"")</f>
        <v/>
      </c>
      <c r="L165" s="69" t="str">
        <f>IFERROR(IF(VLOOKUP($A165&amp;$A$4,Global!$C:$AA,COLUMN()+3,0)="","",VLOOKUP($A165&amp;$A$4,Global!$C:$AA,COLUMN()+3,0)),"")</f>
        <v/>
      </c>
      <c r="M165" s="68" t="str">
        <f>IFERROR(IF(VLOOKUP($A165&amp;$A$4,Global!$C:$AA,COLUMN()+3,0)="","",VLOOKUP($A165&amp;$A$4,Global!$C:$AA,COLUMN()+3,0)),"")</f>
        <v/>
      </c>
      <c r="N165" s="68" t="str">
        <f>IFERROR(IF(VLOOKUP($A165&amp;$A$4,Global!$C:$AA,COLUMN()+3,0)="","",VLOOKUP($A165&amp;$A$4,Global!$C:$AA,COLUMN()+3,0)),"")</f>
        <v/>
      </c>
      <c r="O165" s="68" t="str">
        <f>IFERROR(IF(VLOOKUP($A165&amp;$A$4,Global!$C:$AA,COLUMN()+3,0)="","",VLOOKUP($A165&amp;$A$4,Global!$C:$AA,COLUMN()+3,0)),"")</f>
        <v/>
      </c>
      <c r="P165" s="68" t="str">
        <f>IFERROR(IF(VLOOKUP($A165&amp;$A$4,Global!$C:$AA,COLUMN()+3,0)="","",VLOOKUP($A165&amp;$A$4,Global!$C:$AA,COLUMN()+3,0)),"")</f>
        <v/>
      </c>
      <c r="Q165" s="68" t="str">
        <f>IFERROR(IF(VLOOKUP($A165&amp;$A$4,Global!$C:$AA,COLUMN()+3,0)="","",VLOOKUP($A165&amp;$A$4,Global!$C:$AA,COLUMN()+3,0)),"")</f>
        <v/>
      </c>
      <c r="R165" s="68" t="str">
        <f>IFERROR(IF(VLOOKUP($A165&amp;$A$4,Global!$C:$AA,COLUMN()+3,0)="","",VLOOKUP($A165&amp;$A$4,Global!$C:$AA,COLUMN()+3,0)),"")</f>
        <v/>
      </c>
      <c r="S165" s="71" t="str">
        <f>IFERROR(IF(VLOOKUP($A165&amp;$A$4,Global!$C:$AA,COLUMN()+3,0)="","",VLOOKUP($A165&amp;$A$4,Global!$C:$AA,COLUMN()+3,0)),"")</f>
        <v/>
      </c>
      <c r="T165" s="71" t="str">
        <f>IFERROR(IF(VLOOKUP($A165&amp;$A$4,Global!$C:$AA,COLUMN()+3,0)="","",VLOOKUP($A165&amp;$A$4,Global!$C:$AA,COLUMN()+3,0)),"")</f>
        <v/>
      </c>
      <c r="U165" s="69" t="str">
        <f>IFERROR(IF(VLOOKUP($A165&amp;$A$4,Global!$C:$AA,COLUMN()+3,0)="","",VLOOKUP($A165&amp;$A$4,Global!$C:$AA,COLUMN()+3,0)),"")</f>
        <v/>
      </c>
      <c r="V165" s="69" t="str">
        <f>IFERROR(IF(VLOOKUP($A165&amp;$A$4,Global!$C:$AA,COLUMN()+3,0)="","",VLOOKUP($A165&amp;$A$4,Global!$C:$AA,COLUMN()+3,0)),"")</f>
        <v/>
      </c>
    </row>
    <row r="166" spans="1:22" s="72" customFormat="1" ht="15.75" x14ac:dyDescent="0.2">
      <c r="A166" s="67" t="str">
        <f>IFERROR(IF(A165="","",IF((A165+1)&lt;=VLOOKUP($A$3,List!$E$1:$G$8,3,0),A165+1,"")),"")</f>
        <v/>
      </c>
      <c r="B166" s="69" t="str">
        <f>IFERROR(IF(VLOOKUP($A166&amp;$A$4,Global!$C:$AA,COLUMN()+3,0)="","",VLOOKUP($A166&amp;$A$4,Global!$C:$AA,COLUMN()+3,0)),"")</f>
        <v/>
      </c>
      <c r="C166" s="79" t="str">
        <f>IFERROR(IF(VLOOKUP($A166&amp;$A$4,Global!$C:$AA,COLUMN()+3,0)="","",VLOOKUP($A166&amp;$A$4,Global!$C:$AA,COLUMN()+3,0)),"")</f>
        <v/>
      </c>
      <c r="D166" s="68" t="str">
        <f>IFERROR(IF(VLOOKUP($A166&amp;$A$4,Global!$C:$AA,COLUMN()+3,0)="","",VLOOKUP($A166&amp;$A$4,Global!$C:$AA,COLUMN()+3,0)),"")</f>
        <v/>
      </c>
      <c r="E166" s="69" t="str">
        <f>IFERROR(IF(VLOOKUP($A166&amp;$A$4,Global!$C:$AA,COLUMN()+3,0)="","",VLOOKUP($A166&amp;$A$4,Global!$C:$AA,COLUMN()+3,0)),"")</f>
        <v/>
      </c>
      <c r="F166" s="69" t="str">
        <f>IFERROR(IF(VLOOKUP($A166&amp;$A$4,Global!$C:$AA,COLUMN()+3,0)="","",VLOOKUP($A166&amp;$A$4,Global!$C:$AA,COLUMN()+3,0)),"")</f>
        <v/>
      </c>
      <c r="G166" s="69" t="str">
        <f>IFERROR(IF(VLOOKUP($A166&amp;$A$4,Global!$C:$AA,COLUMN()+3,0)="","",VLOOKUP($A166&amp;$A$4,Global!$C:$AA,COLUMN()+3,0)),"")</f>
        <v/>
      </c>
      <c r="H166" s="70" t="str">
        <f>IFERROR(IF(VLOOKUP($A166&amp;$A$4,Global!$C:$AA,COLUMN()+3,0)="","",VLOOKUP($A166&amp;$A$4,Global!$C:$AA,COLUMN()+3,0)),"")</f>
        <v/>
      </c>
      <c r="I166" s="70" t="str">
        <f>IFERROR(IF(VLOOKUP($A166&amp;$A$4,Global!$C:$AA,COLUMN()+3,0)="","",VLOOKUP($A166&amp;$A$4,Global!$C:$AA,COLUMN()+3,0)),"")</f>
        <v/>
      </c>
      <c r="J166" s="69" t="str">
        <f>IFERROR(IF(VLOOKUP($A166&amp;$A$4,Global!$C:$AA,COLUMN()+3,0)="","",VLOOKUP($A166&amp;$A$4,Global!$C:$AA,COLUMN()+3,0)),"")</f>
        <v/>
      </c>
      <c r="K166" s="69" t="str">
        <f>IFERROR(IF(VLOOKUP($A166&amp;$A$4,Global!$C:$AA,COLUMN()+3,0)="","",VLOOKUP($A166&amp;$A$4,Global!$C:$AA,COLUMN()+3,0)),"")</f>
        <v/>
      </c>
      <c r="L166" s="69" t="str">
        <f>IFERROR(IF(VLOOKUP($A166&amp;$A$4,Global!$C:$AA,COLUMN()+3,0)="","",VLOOKUP($A166&amp;$A$4,Global!$C:$AA,COLUMN()+3,0)),"")</f>
        <v/>
      </c>
      <c r="M166" s="68" t="str">
        <f>IFERROR(IF(VLOOKUP($A166&amp;$A$4,Global!$C:$AA,COLUMN()+3,0)="","",VLOOKUP($A166&amp;$A$4,Global!$C:$AA,COLUMN()+3,0)),"")</f>
        <v/>
      </c>
      <c r="N166" s="68" t="str">
        <f>IFERROR(IF(VLOOKUP($A166&amp;$A$4,Global!$C:$AA,COLUMN()+3,0)="","",VLOOKUP($A166&amp;$A$4,Global!$C:$AA,COLUMN()+3,0)),"")</f>
        <v/>
      </c>
      <c r="O166" s="68" t="str">
        <f>IFERROR(IF(VLOOKUP($A166&amp;$A$4,Global!$C:$AA,COLUMN()+3,0)="","",VLOOKUP($A166&amp;$A$4,Global!$C:$AA,COLUMN()+3,0)),"")</f>
        <v/>
      </c>
      <c r="P166" s="68" t="str">
        <f>IFERROR(IF(VLOOKUP($A166&amp;$A$4,Global!$C:$AA,COLUMN()+3,0)="","",VLOOKUP($A166&amp;$A$4,Global!$C:$AA,COLUMN()+3,0)),"")</f>
        <v/>
      </c>
      <c r="Q166" s="68" t="str">
        <f>IFERROR(IF(VLOOKUP($A166&amp;$A$4,Global!$C:$AA,COLUMN()+3,0)="","",VLOOKUP($A166&amp;$A$4,Global!$C:$AA,COLUMN()+3,0)),"")</f>
        <v/>
      </c>
      <c r="R166" s="68" t="str">
        <f>IFERROR(IF(VLOOKUP($A166&amp;$A$4,Global!$C:$AA,COLUMN()+3,0)="","",VLOOKUP($A166&amp;$A$4,Global!$C:$AA,COLUMN()+3,0)),"")</f>
        <v/>
      </c>
      <c r="S166" s="71" t="str">
        <f>IFERROR(IF(VLOOKUP($A166&amp;$A$4,Global!$C:$AA,COLUMN()+3,0)="","",VLOOKUP($A166&amp;$A$4,Global!$C:$AA,COLUMN()+3,0)),"")</f>
        <v/>
      </c>
      <c r="T166" s="71" t="str">
        <f>IFERROR(IF(VLOOKUP($A166&amp;$A$4,Global!$C:$AA,COLUMN()+3,0)="","",VLOOKUP($A166&amp;$A$4,Global!$C:$AA,COLUMN()+3,0)),"")</f>
        <v/>
      </c>
      <c r="U166" s="69" t="str">
        <f>IFERROR(IF(VLOOKUP($A166&amp;$A$4,Global!$C:$AA,COLUMN()+3,0)="","",VLOOKUP($A166&amp;$A$4,Global!$C:$AA,COLUMN()+3,0)),"")</f>
        <v/>
      </c>
      <c r="V166" s="69" t="str">
        <f>IFERROR(IF(VLOOKUP($A166&amp;$A$4,Global!$C:$AA,COLUMN()+3,0)="","",VLOOKUP($A166&amp;$A$4,Global!$C:$AA,COLUMN()+3,0)),"")</f>
        <v/>
      </c>
    </row>
    <row r="167" spans="1:22" s="72" customFormat="1" ht="15.75" x14ac:dyDescent="0.2">
      <c r="A167" s="67" t="str">
        <f>IFERROR(IF(A166="","",IF((A166+1)&lt;=VLOOKUP($A$3,List!$E$1:$G$8,3,0),A166+1,"")),"")</f>
        <v/>
      </c>
      <c r="B167" s="69" t="str">
        <f>IFERROR(IF(VLOOKUP($A167&amp;$A$4,Global!$C:$AA,COLUMN()+3,0)="","",VLOOKUP($A167&amp;$A$4,Global!$C:$AA,COLUMN()+3,0)),"")</f>
        <v/>
      </c>
      <c r="C167" s="79" t="str">
        <f>IFERROR(IF(VLOOKUP($A167&amp;$A$4,Global!$C:$AA,COLUMN()+3,0)="","",VLOOKUP($A167&amp;$A$4,Global!$C:$AA,COLUMN()+3,0)),"")</f>
        <v/>
      </c>
      <c r="D167" s="68" t="str">
        <f>IFERROR(IF(VLOOKUP($A167&amp;$A$4,Global!$C:$AA,COLUMN()+3,0)="","",VLOOKUP($A167&amp;$A$4,Global!$C:$AA,COLUMN()+3,0)),"")</f>
        <v/>
      </c>
      <c r="E167" s="69" t="str">
        <f>IFERROR(IF(VLOOKUP($A167&amp;$A$4,Global!$C:$AA,COLUMN()+3,0)="","",VLOOKUP($A167&amp;$A$4,Global!$C:$AA,COLUMN()+3,0)),"")</f>
        <v/>
      </c>
      <c r="F167" s="69" t="str">
        <f>IFERROR(IF(VLOOKUP($A167&amp;$A$4,Global!$C:$AA,COLUMN()+3,0)="","",VLOOKUP($A167&amp;$A$4,Global!$C:$AA,COLUMN()+3,0)),"")</f>
        <v/>
      </c>
      <c r="G167" s="69" t="str">
        <f>IFERROR(IF(VLOOKUP($A167&amp;$A$4,Global!$C:$AA,COLUMN()+3,0)="","",VLOOKUP($A167&amp;$A$4,Global!$C:$AA,COLUMN()+3,0)),"")</f>
        <v/>
      </c>
      <c r="H167" s="70" t="str">
        <f>IFERROR(IF(VLOOKUP($A167&amp;$A$4,Global!$C:$AA,COLUMN()+3,0)="","",VLOOKUP($A167&amp;$A$4,Global!$C:$AA,COLUMN()+3,0)),"")</f>
        <v/>
      </c>
      <c r="I167" s="70" t="str">
        <f>IFERROR(IF(VLOOKUP($A167&amp;$A$4,Global!$C:$AA,COLUMN()+3,0)="","",VLOOKUP($A167&amp;$A$4,Global!$C:$AA,COLUMN()+3,0)),"")</f>
        <v/>
      </c>
      <c r="J167" s="69" t="str">
        <f>IFERROR(IF(VLOOKUP($A167&amp;$A$4,Global!$C:$AA,COLUMN()+3,0)="","",VLOOKUP($A167&amp;$A$4,Global!$C:$AA,COLUMN()+3,0)),"")</f>
        <v/>
      </c>
      <c r="K167" s="69" t="str">
        <f>IFERROR(IF(VLOOKUP($A167&amp;$A$4,Global!$C:$AA,COLUMN()+3,0)="","",VLOOKUP($A167&amp;$A$4,Global!$C:$AA,COLUMN()+3,0)),"")</f>
        <v/>
      </c>
      <c r="L167" s="69" t="str">
        <f>IFERROR(IF(VLOOKUP($A167&amp;$A$4,Global!$C:$AA,COLUMN()+3,0)="","",VLOOKUP($A167&amp;$A$4,Global!$C:$AA,COLUMN()+3,0)),"")</f>
        <v/>
      </c>
      <c r="M167" s="68" t="str">
        <f>IFERROR(IF(VLOOKUP($A167&amp;$A$4,Global!$C:$AA,COLUMN()+3,0)="","",VLOOKUP($A167&amp;$A$4,Global!$C:$AA,COLUMN()+3,0)),"")</f>
        <v/>
      </c>
      <c r="N167" s="68" t="str">
        <f>IFERROR(IF(VLOOKUP($A167&amp;$A$4,Global!$C:$AA,COLUMN()+3,0)="","",VLOOKUP($A167&amp;$A$4,Global!$C:$AA,COLUMN()+3,0)),"")</f>
        <v/>
      </c>
      <c r="O167" s="68" t="str">
        <f>IFERROR(IF(VLOOKUP($A167&amp;$A$4,Global!$C:$AA,COLUMN()+3,0)="","",VLOOKUP($A167&amp;$A$4,Global!$C:$AA,COLUMN()+3,0)),"")</f>
        <v/>
      </c>
      <c r="P167" s="68" t="str">
        <f>IFERROR(IF(VLOOKUP($A167&amp;$A$4,Global!$C:$AA,COLUMN()+3,0)="","",VLOOKUP($A167&amp;$A$4,Global!$C:$AA,COLUMN()+3,0)),"")</f>
        <v/>
      </c>
      <c r="Q167" s="68" t="str">
        <f>IFERROR(IF(VLOOKUP($A167&amp;$A$4,Global!$C:$AA,COLUMN()+3,0)="","",VLOOKUP($A167&amp;$A$4,Global!$C:$AA,COLUMN()+3,0)),"")</f>
        <v/>
      </c>
      <c r="R167" s="68" t="str">
        <f>IFERROR(IF(VLOOKUP($A167&amp;$A$4,Global!$C:$AA,COLUMN()+3,0)="","",VLOOKUP($A167&amp;$A$4,Global!$C:$AA,COLUMN()+3,0)),"")</f>
        <v/>
      </c>
      <c r="S167" s="71" t="str">
        <f>IFERROR(IF(VLOOKUP($A167&amp;$A$4,Global!$C:$AA,COLUMN()+3,0)="","",VLOOKUP($A167&amp;$A$4,Global!$C:$AA,COLUMN()+3,0)),"")</f>
        <v/>
      </c>
      <c r="T167" s="71" t="str">
        <f>IFERROR(IF(VLOOKUP($A167&amp;$A$4,Global!$C:$AA,COLUMN()+3,0)="","",VLOOKUP($A167&amp;$A$4,Global!$C:$AA,COLUMN()+3,0)),"")</f>
        <v/>
      </c>
      <c r="U167" s="69" t="str">
        <f>IFERROR(IF(VLOOKUP($A167&amp;$A$4,Global!$C:$AA,COLUMN()+3,0)="","",VLOOKUP($A167&amp;$A$4,Global!$C:$AA,COLUMN()+3,0)),"")</f>
        <v/>
      </c>
      <c r="V167" s="69" t="str">
        <f>IFERROR(IF(VLOOKUP($A167&amp;$A$4,Global!$C:$AA,COLUMN()+3,0)="","",VLOOKUP($A167&amp;$A$4,Global!$C:$AA,COLUMN()+3,0)),"")</f>
        <v/>
      </c>
    </row>
    <row r="168" spans="1:22" s="72" customFormat="1" ht="15.75" x14ac:dyDescent="0.2">
      <c r="A168" s="67" t="str">
        <f>IFERROR(IF(A167="","",IF((A167+1)&lt;=VLOOKUP($A$3,List!$E$1:$G$8,3,0),A167+1,"")),"")</f>
        <v/>
      </c>
      <c r="B168" s="69" t="str">
        <f>IFERROR(IF(VLOOKUP($A168&amp;$A$4,Global!$C:$AA,COLUMN()+3,0)="","",VLOOKUP($A168&amp;$A$4,Global!$C:$AA,COLUMN()+3,0)),"")</f>
        <v/>
      </c>
      <c r="C168" s="79" t="str">
        <f>IFERROR(IF(VLOOKUP($A168&amp;$A$4,Global!$C:$AA,COLUMN()+3,0)="","",VLOOKUP($A168&amp;$A$4,Global!$C:$AA,COLUMN()+3,0)),"")</f>
        <v/>
      </c>
      <c r="D168" s="68" t="str">
        <f>IFERROR(IF(VLOOKUP($A168&amp;$A$4,Global!$C:$AA,COLUMN()+3,0)="","",VLOOKUP($A168&amp;$A$4,Global!$C:$AA,COLUMN()+3,0)),"")</f>
        <v/>
      </c>
      <c r="E168" s="69" t="str">
        <f>IFERROR(IF(VLOOKUP($A168&amp;$A$4,Global!$C:$AA,COLUMN()+3,0)="","",VLOOKUP($A168&amp;$A$4,Global!$C:$AA,COLUMN()+3,0)),"")</f>
        <v/>
      </c>
      <c r="F168" s="69" t="str">
        <f>IFERROR(IF(VLOOKUP($A168&amp;$A$4,Global!$C:$AA,COLUMN()+3,0)="","",VLOOKUP($A168&amp;$A$4,Global!$C:$AA,COLUMN()+3,0)),"")</f>
        <v/>
      </c>
      <c r="G168" s="69" t="str">
        <f>IFERROR(IF(VLOOKUP($A168&amp;$A$4,Global!$C:$AA,COLUMN()+3,0)="","",VLOOKUP($A168&amp;$A$4,Global!$C:$AA,COLUMN()+3,0)),"")</f>
        <v/>
      </c>
      <c r="H168" s="70" t="str">
        <f>IFERROR(IF(VLOOKUP($A168&amp;$A$4,Global!$C:$AA,COLUMN()+3,0)="","",VLOOKUP($A168&amp;$A$4,Global!$C:$AA,COLUMN()+3,0)),"")</f>
        <v/>
      </c>
      <c r="I168" s="70" t="str">
        <f>IFERROR(IF(VLOOKUP($A168&amp;$A$4,Global!$C:$AA,COLUMN()+3,0)="","",VLOOKUP($A168&amp;$A$4,Global!$C:$AA,COLUMN()+3,0)),"")</f>
        <v/>
      </c>
      <c r="J168" s="69" t="str">
        <f>IFERROR(IF(VLOOKUP($A168&amp;$A$4,Global!$C:$AA,COLUMN()+3,0)="","",VLOOKUP($A168&amp;$A$4,Global!$C:$AA,COLUMN()+3,0)),"")</f>
        <v/>
      </c>
      <c r="K168" s="69" t="str">
        <f>IFERROR(IF(VLOOKUP($A168&amp;$A$4,Global!$C:$AA,COLUMN()+3,0)="","",VLOOKUP($A168&amp;$A$4,Global!$C:$AA,COLUMN()+3,0)),"")</f>
        <v/>
      </c>
      <c r="L168" s="69" t="str">
        <f>IFERROR(IF(VLOOKUP($A168&amp;$A$4,Global!$C:$AA,COLUMN()+3,0)="","",VLOOKUP($A168&amp;$A$4,Global!$C:$AA,COLUMN()+3,0)),"")</f>
        <v/>
      </c>
      <c r="M168" s="68" t="str">
        <f>IFERROR(IF(VLOOKUP($A168&amp;$A$4,Global!$C:$AA,COLUMN()+3,0)="","",VLOOKUP($A168&amp;$A$4,Global!$C:$AA,COLUMN()+3,0)),"")</f>
        <v/>
      </c>
      <c r="N168" s="68" t="str">
        <f>IFERROR(IF(VLOOKUP($A168&amp;$A$4,Global!$C:$AA,COLUMN()+3,0)="","",VLOOKUP($A168&amp;$A$4,Global!$C:$AA,COLUMN()+3,0)),"")</f>
        <v/>
      </c>
      <c r="O168" s="68" t="str">
        <f>IFERROR(IF(VLOOKUP($A168&amp;$A$4,Global!$C:$AA,COLUMN()+3,0)="","",VLOOKUP($A168&amp;$A$4,Global!$C:$AA,COLUMN()+3,0)),"")</f>
        <v/>
      </c>
      <c r="P168" s="68" t="str">
        <f>IFERROR(IF(VLOOKUP($A168&amp;$A$4,Global!$C:$AA,COLUMN()+3,0)="","",VLOOKUP($A168&amp;$A$4,Global!$C:$AA,COLUMN()+3,0)),"")</f>
        <v/>
      </c>
      <c r="Q168" s="68" t="str">
        <f>IFERROR(IF(VLOOKUP($A168&amp;$A$4,Global!$C:$AA,COLUMN()+3,0)="","",VLOOKUP($A168&amp;$A$4,Global!$C:$AA,COLUMN()+3,0)),"")</f>
        <v/>
      </c>
      <c r="R168" s="68" t="str">
        <f>IFERROR(IF(VLOOKUP($A168&amp;$A$4,Global!$C:$AA,COLUMN()+3,0)="","",VLOOKUP($A168&amp;$A$4,Global!$C:$AA,COLUMN()+3,0)),"")</f>
        <v/>
      </c>
      <c r="S168" s="71" t="str">
        <f>IFERROR(IF(VLOOKUP($A168&amp;$A$4,Global!$C:$AA,COLUMN()+3,0)="","",VLOOKUP($A168&amp;$A$4,Global!$C:$AA,COLUMN()+3,0)),"")</f>
        <v/>
      </c>
      <c r="T168" s="71" t="str">
        <f>IFERROR(IF(VLOOKUP($A168&amp;$A$4,Global!$C:$AA,COLUMN()+3,0)="","",VLOOKUP($A168&amp;$A$4,Global!$C:$AA,COLUMN()+3,0)),"")</f>
        <v/>
      </c>
      <c r="U168" s="69" t="str">
        <f>IFERROR(IF(VLOOKUP($A168&amp;$A$4,Global!$C:$AA,COLUMN()+3,0)="","",VLOOKUP($A168&amp;$A$4,Global!$C:$AA,COLUMN()+3,0)),"")</f>
        <v/>
      </c>
      <c r="V168" s="69" t="str">
        <f>IFERROR(IF(VLOOKUP($A168&amp;$A$4,Global!$C:$AA,COLUMN()+3,0)="","",VLOOKUP($A168&amp;$A$4,Global!$C:$AA,COLUMN()+3,0)),"")</f>
        <v/>
      </c>
    </row>
    <row r="169" spans="1:22" s="72" customFormat="1" ht="15.75" x14ac:dyDescent="0.2">
      <c r="A169" s="67" t="str">
        <f>IFERROR(IF(A168="","",IF((A168+1)&lt;=VLOOKUP($A$3,List!$E$1:$G$8,3,0),A168+1,"")),"")</f>
        <v/>
      </c>
      <c r="B169" s="69" t="str">
        <f>IFERROR(IF(VLOOKUP($A169&amp;$A$4,Global!$C:$AA,COLUMN()+3,0)="","",VLOOKUP($A169&amp;$A$4,Global!$C:$AA,COLUMN()+3,0)),"")</f>
        <v/>
      </c>
      <c r="C169" s="79" t="str">
        <f>IFERROR(IF(VLOOKUP($A169&amp;$A$4,Global!$C:$AA,COLUMN()+3,0)="","",VLOOKUP($A169&amp;$A$4,Global!$C:$AA,COLUMN()+3,0)),"")</f>
        <v/>
      </c>
      <c r="D169" s="68" t="str">
        <f>IFERROR(IF(VLOOKUP($A169&amp;$A$4,Global!$C:$AA,COLUMN()+3,0)="","",VLOOKUP($A169&amp;$A$4,Global!$C:$AA,COLUMN()+3,0)),"")</f>
        <v/>
      </c>
      <c r="E169" s="69" t="str">
        <f>IFERROR(IF(VLOOKUP($A169&amp;$A$4,Global!$C:$AA,COLUMN()+3,0)="","",VLOOKUP($A169&amp;$A$4,Global!$C:$AA,COLUMN()+3,0)),"")</f>
        <v/>
      </c>
      <c r="F169" s="69" t="str">
        <f>IFERROR(IF(VLOOKUP($A169&amp;$A$4,Global!$C:$AA,COLUMN()+3,0)="","",VLOOKUP($A169&amp;$A$4,Global!$C:$AA,COLUMN()+3,0)),"")</f>
        <v/>
      </c>
      <c r="G169" s="69" t="str">
        <f>IFERROR(IF(VLOOKUP($A169&amp;$A$4,Global!$C:$AA,COLUMN()+3,0)="","",VLOOKUP($A169&amp;$A$4,Global!$C:$AA,COLUMN()+3,0)),"")</f>
        <v/>
      </c>
      <c r="H169" s="70" t="str">
        <f>IFERROR(IF(VLOOKUP($A169&amp;$A$4,Global!$C:$AA,COLUMN()+3,0)="","",VLOOKUP($A169&amp;$A$4,Global!$C:$AA,COLUMN()+3,0)),"")</f>
        <v/>
      </c>
      <c r="I169" s="70" t="str">
        <f>IFERROR(IF(VLOOKUP($A169&amp;$A$4,Global!$C:$AA,COLUMN()+3,0)="","",VLOOKUP($A169&amp;$A$4,Global!$C:$AA,COLUMN()+3,0)),"")</f>
        <v/>
      </c>
      <c r="J169" s="69" t="str">
        <f>IFERROR(IF(VLOOKUP($A169&amp;$A$4,Global!$C:$AA,COLUMN()+3,0)="","",VLOOKUP($A169&amp;$A$4,Global!$C:$AA,COLUMN()+3,0)),"")</f>
        <v/>
      </c>
      <c r="K169" s="69" t="str">
        <f>IFERROR(IF(VLOOKUP($A169&amp;$A$4,Global!$C:$AA,COLUMN()+3,0)="","",VLOOKUP($A169&amp;$A$4,Global!$C:$AA,COLUMN()+3,0)),"")</f>
        <v/>
      </c>
      <c r="L169" s="69" t="str">
        <f>IFERROR(IF(VLOOKUP($A169&amp;$A$4,Global!$C:$AA,COLUMN()+3,0)="","",VLOOKUP($A169&amp;$A$4,Global!$C:$AA,COLUMN()+3,0)),"")</f>
        <v/>
      </c>
      <c r="M169" s="68" t="str">
        <f>IFERROR(IF(VLOOKUP($A169&amp;$A$4,Global!$C:$AA,COLUMN()+3,0)="","",VLOOKUP($A169&amp;$A$4,Global!$C:$AA,COLUMN()+3,0)),"")</f>
        <v/>
      </c>
      <c r="N169" s="68" t="str">
        <f>IFERROR(IF(VLOOKUP($A169&amp;$A$4,Global!$C:$AA,COLUMN()+3,0)="","",VLOOKUP($A169&amp;$A$4,Global!$C:$AA,COLUMN()+3,0)),"")</f>
        <v/>
      </c>
      <c r="O169" s="68" t="str">
        <f>IFERROR(IF(VLOOKUP($A169&amp;$A$4,Global!$C:$AA,COLUMN()+3,0)="","",VLOOKUP($A169&amp;$A$4,Global!$C:$AA,COLUMN()+3,0)),"")</f>
        <v/>
      </c>
      <c r="P169" s="68" t="str">
        <f>IFERROR(IF(VLOOKUP($A169&amp;$A$4,Global!$C:$AA,COLUMN()+3,0)="","",VLOOKUP($A169&amp;$A$4,Global!$C:$AA,COLUMN()+3,0)),"")</f>
        <v/>
      </c>
      <c r="Q169" s="68" t="str">
        <f>IFERROR(IF(VLOOKUP($A169&amp;$A$4,Global!$C:$AA,COLUMN()+3,0)="","",VLOOKUP($A169&amp;$A$4,Global!$C:$AA,COLUMN()+3,0)),"")</f>
        <v/>
      </c>
      <c r="R169" s="68" t="str">
        <f>IFERROR(IF(VLOOKUP($A169&amp;$A$4,Global!$C:$AA,COLUMN()+3,0)="","",VLOOKUP($A169&amp;$A$4,Global!$C:$AA,COLUMN()+3,0)),"")</f>
        <v/>
      </c>
      <c r="S169" s="71" t="str">
        <f>IFERROR(IF(VLOOKUP($A169&amp;$A$4,Global!$C:$AA,COLUMN()+3,0)="","",VLOOKUP($A169&amp;$A$4,Global!$C:$AA,COLUMN()+3,0)),"")</f>
        <v/>
      </c>
      <c r="T169" s="71" t="str">
        <f>IFERROR(IF(VLOOKUP($A169&amp;$A$4,Global!$C:$AA,COLUMN()+3,0)="","",VLOOKUP($A169&amp;$A$4,Global!$C:$AA,COLUMN()+3,0)),"")</f>
        <v/>
      </c>
      <c r="U169" s="69" t="str">
        <f>IFERROR(IF(VLOOKUP($A169&amp;$A$4,Global!$C:$AA,COLUMN()+3,0)="","",VLOOKUP($A169&amp;$A$4,Global!$C:$AA,COLUMN()+3,0)),"")</f>
        <v/>
      </c>
      <c r="V169" s="69" t="str">
        <f>IFERROR(IF(VLOOKUP($A169&amp;$A$4,Global!$C:$AA,COLUMN()+3,0)="","",VLOOKUP($A169&amp;$A$4,Global!$C:$AA,COLUMN()+3,0)),"")</f>
        <v/>
      </c>
    </row>
    <row r="170" spans="1:22" s="72" customFormat="1" ht="15.75" x14ac:dyDescent="0.2">
      <c r="A170" s="67" t="str">
        <f>IFERROR(IF(A169="","",IF((A169+1)&lt;=VLOOKUP($A$3,List!$E$1:$G$8,3,0),A169+1,"")),"")</f>
        <v/>
      </c>
      <c r="B170" s="69" t="str">
        <f>IFERROR(IF(VLOOKUP($A170&amp;$A$4,Global!$C:$AA,COLUMN()+3,0)="","",VLOOKUP($A170&amp;$A$4,Global!$C:$AA,COLUMN()+3,0)),"")</f>
        <v/>
      </c>
      <c r="C170" s="79" t="str">
        <f>IFERROR(IF(VLOOKUP($A170&amp;$A$4,Global!$C:$AA,COLUMN()+3,0)="","",VLOOKUP($A170&amp;$A$4,Global!$C:$AA,COLUMN()+3,0)),"")</f>
        <v/>
      </c>
      <c r="D170" s="68" t="str">
        <f>IFERROR(IF(VLOOKUP($A170&amp;$A$4,Global!$C:$AA,COLUMN()+3,0)="","",VLOOKUP($A170&amp;$A$4,Global!$C:$AA,COLUMN()+3,0)),"")</f>
        <v/>
      </c>
      <c r="E170" s="69" t="str">
        <f>IFERROR(IF(VLOOKUP($A170&amp;$A$4,Global!$C:$AA,COLUMN()+3,0)="","",VLOOKUP($A170&amp;$A$4,Global!$C:$AA,COLUMN()+3,0)),"")</f>
        <v/>
      </c>
      <c r="F170" s="69" t="str">
        <f>IFERROR(IF(VLOOKUP($A170&amp;$A$4,Global!$C:$AA,COLUMN()+3,0)="","",VLOOKUP($A170&amp;$A$4,Global!$C:$AA,COLUMN()+3,0)),"")</f>
        <v/>
      </c>
      <c r="G170" s="69" t="str">
        <f>IFERROR(IF(VLOOKUP($A170&amp;$A$4,Global!$C:$AA,COLUMN()+3,0)="","",VLOOKUP($A170&amp;$A$4,Global!$C:$AA,COLUMN()+3,0)),"")</f>
        <v/>
      </c>
      <c r="H170" s="70" t="str">
        <f>IFERROR(IF(VLOOKUP($A170&amp;$A$4,Global!$C:$AA,COLUMN()+3,0)="","",VLOOKUP($A170&amp;$A$4,Global!$C:$AA,COLUMN()+3,0)),"")</f>
        <v/>
      </c>
      <c r="I170" s="70" t="str">
        <f>IFERROR(IF(VLOOKUP($A170&amp;$A$4,Global!$C:$AA,COLUMN()+3,0)="","",VLOOKUP($A170&amp;$A$4,Global!$C:$AA,COLUMN()+3,0)),"")</f>
        <v/>
      </c>
      <c r="J170" s="69" t="str">
        <f>IFERROR(IF(VLOOKUP($A170&amp;$A$4,Global!$C:$AA,COLUMN()+3,0)="","",VLOOKUP($A170&amp;$A$4,Global!$C:$AA,COLUMN()+3,0)),"")</f>
        <v/>
      </c>
      <c r="K170" s="69" t="str">
        <f>IFERROR(IF(VLOOKUP($A170&amp;$A$4,Global!$C:$AA,COLUMN()+3,0)="","",VLOOKUP($A170&amp;$A$4,Global!$C:$AA,COLUMN()+3,0)),"")</f>
        <v/>
      </c>
      <c r="L170" s="69" t="str">
        <f>IFERROR(IF(VLOOKUP($A170&amp;$A$4,Global!$C:$AA,COLUMN()+3,0)="","",VLOOKUP($A170&amp;$A$4,Global!$C:$AA,COLUMN()+3,0)),"")</f>
        <v/>
      </c>
      <c r="M170" s="68" t="str">
        <f>IFERROR(IF(VLOOKUP($A170&amp;$A$4,Global!$C:$AA,COLUMN()+3,0)="","",VLOOKUP($A170&amp;$A$4,Global!$C:$AA,COLUMN()+3,0)),"")</f>
        <v/>
      </c>
      <c r="N170" s="68" t="str">
        <f>IFERROR(IF(VLOOKUP($A170&amp;$A$4,Global!$C:$AA,COLUMN()+3,0)="","",VLOOKUP($A170&amp;$A$4,Global!$C:$AA,COLUMN()+3,0)),"")</f>
        <v/>
      </c>
      <c r="O170" s="68" t="str">
        <f>IFERROR(IF(VLOOKUP($A170&amp;$A$4,Global!$C:$AA,COLUMN()+3,0)="","",VLOOKUP($A170&amp;$A$4,Global!$C:$AA,COLUMN()+3,0)),"")</f>
        <v/>
      </c>
      <c r="P170" s="68" t="str">
        <f>IFERROR(IF(VLOOKUP($A170&amp;$A$4,Global!$C:$AA,COLUMN()+3,0)="","",VLOOKUP($A170&amp;$A$4,Global!$C:$AA,COLUMN()+3,0)),"")</f>
        <v/>
      </c>
      <c r="Q170" s="68" t="str">
        <f>IFERROR(IF(VLOOKUP($A170&amp;$A$4,Global!$C:$AA,COLUMN()+3,0)="","",VLOOKUP($A170&amp;$A$4,Global!$C:$AA,COLUMN()+3,0)),"")</f>
        <v/>
      </c>
      <c r="R170" s="68" t="str">
        <f>IFERROR(IF(VLOOKUP($A170&amp;$A$4,Global!$C:$AA,COLUMN()+3,0)="","",VLOOKUP($A170&amp;$A$4,Global!$C:$AA,COLUMN()+3,0)),"")</f>
        <v/>
      </c>
      <c r="S170" s="71" t="str">
        <f>IFERROR(IF(VLOOKUP($A170&amp;$A$4,Global!$C:$AA,COLUMN()+3,0)="","",VLOOKUP($A170&amp;$A$4,Global!$C:$AA,COLUMN()+3,0)),"")</f>
        <v/>
      </c>
      <c r="T170" s="71" t="str">
        <f>IFERROR(IF(VLOOKUP($A170&amp;$A$4,Global!$C:$AA,COLUMN()+3,0)="","",VLOOKUP($A170&amp;$A$4,Global!$C:$AA,COLUMN()+3,0)),"")</f>
        <v/>
      </c>
      <c r="U170" s="69" t="str">
        <f>IFERROR(IF(VLOOKUP($A170&amp;$A$4,Global!$C:$AA,COLUMN()+3,0)="","",VLOOKUP($A170&amp;$A$4,Global!$C:$AA,COLUMN()+3,0)),"")</f>
        <v/>
      </c>
      <c r="V170" s="69" t="str">
        <f>IFERROR(IF(VLOOKUP($A170&amp;$A$4,Global!$C:$AA,COLUMN()+3,0)="","",VLOOKUP($A170&amp;$A$4,Global!$C:$AA,COLUMN()+3,0)),"")</f>
        <v/>
      </c>
    </row>
    <row r="171" spans="1:22" s="72" customFormat="1" ht="15.75" x14ac:dyDescent="0.2">
      <c r="A171" s="67" t="str">
        <f>IFERROR(IF(A170="","",IF((A170+1)&lt;=VLOOKUP($A$3,List!$E$1:$G$8,3,0),A170+1,"")),"")</f>
        <v/>
      </c>
      <c r="B171" s="69" t="str">
        <f>IFERROR(IF(VLOOKUP($A171&amp;$A$4,Global!$C:$AA,COLUMN()+3,0)="","",VLOOKUP($A171&amp;$A$4,Global!$C:$AA,COLUMN()+3,0)),"")</f>
        <v/>
      </c>
      <c r="C171" s="79" t="str">
        <f>IFERROR(IF(VLOOKUP($A171&amp;$A$4,Global!$C:$AA,COLUMN()+3,0)="","",VLOOKUP($A171&amp;$A$4,Global!$C:$AA,COLUMN()+3,0)),"")</f>
        <v/>
      </c>
      <c r="D171" s="68" t="str">
        <f>IFERROR(IF(VLOOKUP($A171&amp;$A$4,Global!$C:$AA,COLUMN()+3,0)="","",VLOOKUP($A171&amp;$A$4,Global!$C:$AA,COLUMN()+3,0)),"")</f>
        <v/>
      </c>
      <c r="E171" s="69" t="str">
        <f>IFERROR(IF(VLOOKUP($A171&amp;$A$4,Global!$C:$AA,COLUMN()+3,0)="","",VLOOKUP($A171&amp;$A$4,Global!$C:$AA,COLUMN()+3,0)),"")</f>
        <v/>
      </c>
      <c r="F171" s="69" t="str">
        <f>IFERROR(IF(VLOOKUP($A171&amp;$A$4,Global!$C:$AA,COLUMN()+3,0)="","",VLOOKUP($A171&amp;$A$4,Global!$C:$AA,COLUMN()+3,0)),"")</f>
        <v/>
      </c>
      <c r="G171" s="69" t="str">
        <f>IFERROR(IF(VLOOKUP($A171&amp;$A$4,Global!$C:$AA,COLUMN()+3,0)="","",VLOOKUP($A171&amp;$A$4,Global!$C:$AA,COLUMN()+3,0)),"")</f>
        <v/>
      </c>
      <c r="H171" s="70" t="str">
        <f>IFERROR(IF(VLOOKUP($A171&amp;$A$4,Global!$C:$AA,COLUMN()+3,0)="","",VLOOKUP($A171&amp;$A$4,Global!$C:$AA,COLUMN()+3,0)),"")</f>
        <v/>
      </c>
      <c r="I171" s="70" t="str">
        <f>IFERROR(IF(VLOOKUP($A171&amp;$A$4,Global!$C:$AA,COLUMN()+3,0)="","",VLOOKUP($A171&amp;$A$4,Global!$C:$AA,COLUMN()+3,0)),"")</f>
        <v/>
      </c>
      <c r="J171" s="69" t="str">
        <f>IFERROR(IF(VLOOKUP($A171&amp;$A$4,Global!$C:$AA,COLUMN()+3,0)="","",VLOOKUP($A171&amp;$A$4,Global!$C:$AA,COLUMN()+3,0)),"")</f>
        <v/>
      </c>
      <c r="K171" s="69" t="str">
        <f>IFERROR(IF(VLOOKUP($A171&amp;$A$4,Global!$C:$AA,COLUMN()+3,0)="","",VLOOKUP($A171&amp;$A$4,Global!$C:$AA,COLUMN()+3,0)),"")</f>
        <v/>
      </c>
      <c r="L171" s="69" t="str">
        <f>IFERROR(IF(VLOOKUP($A171&amp;$A$4,Global!$C:$AA,COLUMN()+3,0)="","",VLOOKUP($A171&amp;$A$4,Global!$C:$AA,COLUMN()+3,0)),"")</f>
        <v/>
      </c>
      <c r="M171" s="68" t="str">
        <f>IFERROR(IF(VLOOKUP($A171&amp;$A$4,Global!$C:$AA,COLUMN()+3,0)="","",VLOOKUP($A171&amp;$A$4,Global!$C:$AA,COLUMN()+3,0)),"")</f>
        <v/>
      </c>
      <c r="N171" s="68" t="str">
        <f>IFERROR(IF(VLOOKUP($A171&amp;$A$4,Global!$C:$AA,COLUMN()+3,0)="","",VLOOKUP($A171&amp;$A$4,Global!$C:$AA,COLUMN()+3,0)),"")</f>
        <v/>
      </c>
      <c r="O171" s="68" t="str">
        <f>IFERROR(IF(VLOOKUP($A171&amp;$A$4,Global!$C:$AA,COLUMN()+3,0)="","",VLOOKUP($A171&amp;$A$4,Global!$C:$AA,COLUMN()+3,0)),"")</f>
        <v/>
      </c>
      <c r="P171" s="68" t="str">
        <f>IFERROR(IF(VLOOKUP($A171&amp;$A$4,Global!$C:$AA,COLUMN()+3,0)="","",VLOOKUP($A171&amp;$A$4,Global!$C:$AA,COLUMN()+3,0)),"")</f>
        <v/>
      </c>
      <c r="Q171" s="68" t="str">
        <f>IFERROR(IF(VLOOKUP($A171&amp;$A$4,Global!$C:$AA,COLUMN()+3,0)="","",VLOOKUP($A171&amp;$A$4,Global!$C:$AA,COLUMN()+3,0)),"")</f>
        <v/>
      </c>
      <c r="R171" s="68" t="str">
        <f>IFERROR(IF(VLOOKUP($A171&amp;$A$4,Global!$C:$AA,COLUMN()+3,0)="","",VLOOKUP($A171&amp;$A$4,Global!$C:$AA,COLUMN()+3,0)),"")</f>
        <v/>
      </c>
      <c r="S171" s="71" t="str">
        <f>IFERROR(IF(VLOOKUP($A171&amp;$A$4,Global!$C:$AA,COLUMN()+3,0)="","",VLOOKUP($A171&amp;$A$4,Global!$C:$AA,COLUMN()+3,0)),"")</f>
        <v/>
      </c>
      <c r="T171" s="71" t="str">
        <f>IFERROR(IF(VLOOKUP($A171&amp;$A$4,Global!$C:$AA,COLUMN()+3,0)="","",VLOOKUP($A171&amp;$A$4,Global!$C:$AA,COLUMN()+3,0)),"")</f>
        <v/>
      </c>
      <c r="U171" s="69" t="str">
        <f>IFERROR(IF(VLOOKUP($A171&amp;$A$4,Global!$C:$AA,COLUMN()+3,0)="","",VLOOKUP($A171&amp;$A$4,Global!$C:$AA,COLUMN()+3,0)),"")</f>
        <v/>
      </c>
      <c r="V171" s="69" t="str">
        <f>IFERROR(IF(VLOOKUP($A171&amp;$A$4,Global!$C:$AA,COLUMN()+3,0)="","",VLOOKUP($A171&amp;$A$4,Global!$C:$AA,COLUMN()+3,0)),"")</f>
        <v/>
      </c>
    </row>
    <row r="172" spans="1:22" s="72" customFormat="1" ht="15.75" x14ac:dyDescent="0.2">
      <c r="A172" s="67" t="str">
        <f>IFERROR(IF(A171="","",IF((A171+1)&lt;=VLOOKUP($A$3,List!$E$1:$G$8,3,0),A171+1,"")),"")</f>
        <v/>
      </c>
      <c r="B172" s="69" t="str">
        <f>IFERROR(IF(VLOOKUP($A172&amp;$A$4,Global!$C:$AA,COLUMN()+3,0)="","",VLOOKUP($A172&amp;$A$4,Global!$C:$AA,COLUMN()+3,0)),"")</f>
        <v/>
      </c>
      <c r="C172" s="79" t="str">
        <f>IFERROR(IF(VLOOKUP($A172&amp;$A$4,Global!$C:$AA,COLUMN()+3,0)="","",VLOOKUP($A172&amp;$A$4,Global!$C:$AA,COLUMN()+3,0)),"")</f>
        <v/>
      </c>
      <c r="D172" s="68" t="str">
        <f>IFERROR(IF(VLOOKUP($A172&amp;$A$4,Global!$C:$AA,COLUMN()+3,0)="","",VLOOKUP($A172&amp;$A$4,Global!$C:$AA,COLUMN()+3,0)),"")</f>
        <v/>
      </c>
      <c r="E172" s="69" t="str">
        <f>IFERROR(IF(VLOOKUP($A172&amp;$A$4,Global!$C:$AA,COLUMN()+3,0)="","",VLOOKUP($A172&amp;$A$4,Global!$C:$AA,COLUMN()+3,0)),"")</f>
        <v/>
      </c>
      <c r="F172" s="69" t="str">
        <f>IFERROR(IF(VLOOKUP($A172&amp;$A$4,Global!$C:$AA,COLUMN()+3,0)="","",VLOOKUP($A172&amp;$A$4,Global!$C:$AA,COLUMN()+3,0)),"")</f>
        <v/>
      </c>
      <c r="G172" s="69" t="str">
        <f>IFERROR(IF(VLOOKUP($A172&amp;$A$4,Global!$C:$AA,COLUMN()+3,0)="","",VLOOKUP($A172&amp;$A$4,Global!$C:$AA,COLUMN()+3,0)),"")</f>
        <v/>
      </c>
      <c r="H172" s="70" t="str">
        <f>IFERROR(IF(VLOOKUP($A172&amp;$A$4,Global!$C:$AA,COLUMN()+3,0)="","",VLOOKUP($A172&amp;$A$4,Global!$C:$AA,COLUMN()+3,0)),"")</f>
        <v/>
      </c>
      <c r="I172" s="70" t="str">
        <f>IFERROR(IF(VLOOKUP($A172&amp;$A$4,Global!$C:$AA,COLUMN()+3,0)="","",VLOOKUP($A172&amp;$A$4,Global!$C:$AA,COLUMN()+3,0)),"")</f>
        <v/>
      </c>
      <c r="J172" s="69" t="str">
        <f>IFERROR(IF(VLOOKUP($A172&amp;$A$4,Global!$C:$AA,COLUMN()+3,0)="","",VLOOKUP($A172&amp;$A$4,Global!$C:$AA,COLUMN()+3,0)),"")</f>
        <v/>
      </c>
      <c r="K172" s="69" t="str">
        <f>IFERROR(IF(VLOOKUP($A172&amp;$A$4,Global!$C:$AA,COLUMN()+3,0)="","",VLOOKUP($A172&amp;$A$4,Global!$C:$AA,COLUMN()+3,0)),"")</f>
        <v/>
      </c>
      <c r="L172" s="69" t="str">
        <f>IFERROR(IF(VLOOKUP($A172&amp;$A$4,Global!$C:$AA,COLUMN()+3,0)="","",VLOOKUP($A172&amp;$A$4,Global!$C:$AA,COLUMN()+3,0)),"")</f>
        <v/>
      </c>
      <c r="M172" s="68" t="str">
        <f>IFERROR(IF(VLOOKUP($A172&amp;$A$4,Global!$C:$AA,COLUMN()+3,0)="","",VLOOKUP($A172&amp;$A$4,Global!$C:$AA,COLUMN()+3,0)),"")</f>
        <v/>
      </c>
      <c r="N172" s="68" t="str">
        <f>IFERROR(IF(VLOOKUP($A172&amp;$A$4,Global!$C:$AA,COLUMN()+3,0)="","",VLOOKUP($A172&amp;$A$4,Global!$C:$AA,COLUMN()+3,0)),"")</f>
        <v/>
      </c>
      <c r="O172" s="68" t="str">
        <f>IFERROR(IF(VLOOKUP($A172&amp;$A$4,Global!$C:$AA,COLUMN()+3,0)="","",VLOOKUP($A172&amp;$A$4,Global!$C:$AA,COLUMN()+3,0)),"")</f>
        <v/>
      </c>
      <c r="P172" s="68" t="str">
        <f>IFERROR(IF(VLOOKUP($A172&amp;$A$4,Global!$C:$AA,COLUMN()+3,0)="","",VLOOKUP($A172&amp;$A$4,Global!$C:$AA,COLUMN()+3,0)),"")</f>
        <v/>
      </c>
      <c r="Q172" s="68" t="str">
        <f>IFERROR(IF(VLOOKUP($A172&amp;$A$4,Global!$C:$AA,COLUMN()+3,0)="","",VLOOKUP($A172&amp;$A$4,Global!$C:$AA,COLUMN()+3,0)),"")</f>
        <v/>
      </c>
      <c r="R172" s="68" t="str">
        <f>IFERROR(IF(VLOOKUP($A172&amp;$A$4,Global!$C:$AA,COLUMN()+3,0)="","",VLOOKUP($A172&amp;$A$4,Global!$C:$AA,COLUMN()+3,0)),"")</f>
        <v/>
      </c>
      <c r="S172" s="71" t="str">
        <f>IFERROR(IF(VLOOKUP($A172&amp;$A$4,Global!$C:$AA,COLUMN()+3,0)="","",VLOOKUP($A172&amp;$A$4,Global!$C:$AA,COLUMN()+3,0)),"")</f>
        <v/>
      </c>
      <c r="T172" s="71" t="str">
        <f>IFERROR(IF(VLOOKUP($A172&amp;$A$4,Global!$C:$AA,COLUMN()+3,0)="","",VLOOKUP($A172&amp;$A$4,Global!$C:$AA,COLUMN()+3,0)),"")</f>
        <v/>
      </c>
      <c r="U172" s="69" t="str">
        <f>IFERROR(IF(VLOOKUP($A172&amp;$A$4,Global!$C:$AA,COLUMN()+3,0)="","",VLOOKUP($A172&amp;$A$4,Global!$C:$AA,COLUMN()+3,0)),"")</f>
        <v/>
      </c>
      <c r="V172" s="69" t="str">
        <f>IFERROR(IF(VLOOKUP($A172&amp;$A$4,Global!$C:$AA,COLUMN()+3,0)="","",VLOOKUP($A172&amp;$A$4,Global!$C:$AA,COLUMN()+3,0)),"")</f>
        <v/>
      </c>
    </row>
    <row r="173" spans="1:22" s="72" customFormat="1" ht="15.75" x14ac:dyDescent="0.2">
      <c r="A173" s="67" t="str">
        <f>IFERROR(IF(A172="","",IF((A172+1)&lt;=VLOOKUP($A$3,List!$E$1:$G$8,3,0),A172+1,"")),"")</f>
        <v/>
      </c>
      <c r="B173" s="69" t="str">
        <f>IFERROR(IF(VLOOKUP($A173&amp;$A$4,Global!$C:$AA,COLUMN()+3,0)="","",VLOOKUP($A173&amp;$A$4,Global!$C:$AA,COLUMN()+3,0)),"")</f>
        <v/>
      </c>
      <c r="C173" s="79" t="str">
        <f>IFERROR(IF(VLOOKUP($A173&amp;$A$4,Global!$C:$AA,COLUMN()+3,0)="","",VLOOKUP($A173&amp;$A$4,Global!$C:$AA,COLUMN()+3,0)),"")</f>
        <v/>
      </c>
      <c r="D173" s="68" t="str">
        <f>IFERROR(IF(VLOOKUP($A173&amp;$A$4,Global!$C:$AA,COLUMN()+3,0)="","",VLOOKUP($A173&amp;$A$4,Global!$C:$AA,COLUMN()+3,0)),"")</f>
        <v/>
      </c>
      <c r="E173" s="69" t="str">
        <f>IFERROR(IF(VLOOKUP($A173&amp;$A$4,Global!$C:$AA,COLUMN()+3,0)="","",VLOOKUP($A173&amp;$A$4,Global!$C:$AA,COLUMN()+3,0)),"")</f>
        <v/>
      </c>
      <c r="F173" s="69" t="str">
        <f>IFERROR(IF(VLOOKUP($A173&amp;$A$4,Global!$C:$AA,COLUMN()+3,0)="","",VLOOKUP($A173&amp;$A$4,Global!$C:$AA,COLUMN()+3,0)),"")</f>
        <v/>
      </c>
      <c r="G173" s="69" t="str">
        <f>IFERROR(IF(VLOOKUP($A173&amp;$A$4,Global!$C:$AA,COLUMN()+3,0)="","",VLOOKUP($A173&amp;$A$4,Global!$C:$AA,COLUMN()+3,0)),"")</f>
        <v/>
      </c>
      <c r="H173" s="70" t="str">
        <f>IFERROR(IF(VLOOKUP($A173&amp;$A$4,Global!$C:$AA,COLUMN()+3,0)="","",VLOOKUP($A173&amp;$A$4,Global!$C:$AA,COLUMN()+3,0)),"")</f>
        <v/>
      </c>
      <c r="I173" s="70" t="str">
        <f>IFERROR(IF(VLOOKUP($A173&amp;$A$4,Global!$C:$AA,COLUMN()+3,0)="","",VLOOKUP($A173&amp;$A$4,Global!$C:$AA,COLUMN()+3,0)),"")</f>
        <v/>
      </c>
      <c r="J173" s="69" t="str">
        <f>IFERROR(IF(VLOOKUP($A173&amp;$A$4,Global!$C:$AA,COLUMN()+3,0)="","",VLOOKUP($A173&amp;$A$4,Global!$C:$AA,COLUMN()+3,0)),"")</f>
        <v/>
      </c>
      <c r="K173" s="69" t="str">
        <f>IFERROR(IF(VLOOKUP($A173&amp;$A$4,Global!$C:$AA,COLUMN()+3,0)="","",VLOOKUP($A173&amp;$A$4,Global!$C:$AA,COLUMN()+3,0)),"")</f>
        <v/>
      </c>
      <c r="L173" s="69" t="str">
        <f>IFERROR(IF(VLOOKUP($A173&amp;$A$4,Global!$C:$AA,COLUMN()+3,0)="","",VLOOKUP($A173&amp;$A$4,Global!$C:$AA,COLUMN()+3,0)),"")</f>
        <v/>
      </c>
      <c r="M173" s="68" t="str">
        <f>IFERROR(IF(VLOOKUP($A173&amp;$A$4,Global!$C:$AA,COLUMN()+3,0)="","",VLOOKUP($A173&amp;$A$4,Global!$C:$AA,COLUMN()+3,0)),"")</f>
        <v/>
      </c>
      <c r="N173" s="68" t="str">
        <f>IFERROR(IF(VLOOKUP($A173&amp;$A$4,Global!$C:$AA,COLUMN()+3,0)="","",VLOOKUP($A173&amp;$A$4,Global!$C:$AA,COLUMN()+3,0)),"")</f>
        <v/>
      </c>
      <c r="O173" s="68" t="str">
        <f>IFERROR(IF(VLOOKUP($A173&amp;$A$4,Global!$C:$AA,COLUMN()+3,0)="","",VLOOKUP($A173&amp;$A$4,Global!$C:$AA,COLUMN()+3,0)),"")</f>
        <v/>
      </c>
      <c r="P173" s="68" t="str">
        <f>IFERROR(IF(VLOOKUP($A173&amp;$A$4,Global!$C:$AA,COLUMN()+3,0)="","",VLOOKUP($A173&amp;$A$4,Global!$C:$AA,COLUMN()+3,0)),"")</f>
        <v/>
      </c>
      <c r="Q173" s="68" t="str">
        <f>IFERROR(IF(VLOOKUP($A173&amp;$A$4,Global!$C:$AA,COLUMN()+3,0)="","",VLOOKUP($A173&amp;$A$4,Global!$C:$AA,COLUMN()+3,0)),"")</f>
        <v/>
      </c>
      <c r="R173" s="68" t="str">
        <f>IFERROR(IF(VLOOKUP($A173&amp;$A$4,Global!$C:$AA,COLUMN()+3,0)="","",VLOOKUP($A173&amp;$A$4,Global!$C:$AA,COLUMN()+3,0)),"")</f>
        <v/>
      </c>
      <c r="S173" s="71" t="str">
        <f>IFERROR(IF(VLOOKUP($A173&amp;$A$4,Global!$C:$AA,COLUMN()+3,0)="","",VLOOKUP($A173&amp;$A$4,Global!$C:$AA,COLUMN()+3,0)),"")</f>
        <v/>
      </c>
      <c r="T173" s="71" t="str">
        <f>IFERROR(IF(VLOOKUP($A173&amp;$A$4,Global!$C:$AA,COLUMN()+3,0)="","",VLOOKUP($A173&amp;$A$4,Global!$C:$AA,COLUMN()+3,0)),"")</f>
        <v/>
      </c>
      <c r="U173" s="69" t="str">
        <f>IFERROR(IF(VLOOKUP($A173&amp;$A$4,Global!$C:$AA,COLUMN()+3,0)="","",VLOOKUP($A173&amp;$A$4,Global!$C:$AA,COLUMN()+3,0)),"")</f>
        <v/>
      </c>
      <c r="V173" s="69" t="str">
        <f>IFERROR(IF(VLOOKUP($A173&amp;$A$4,Global!$C:$AA,COLUMN()+3,0)="","",VLOOKUP($A173&amp;$A$4,Global!$C:$AA,COLUMN()+3,0)),"")</f>
        <v/>
      </c>
    </row>
    <row r="174" spans="1:22" s="72" customFormat="1" ht="15.75" x14ac:dyDescent="0.2">
      <c r="A174" s="67" t="str">
        <f>IFERROR(IF(A173="","",IF((A173+1)&lt;=VLOOKUP($A$3,List!$E$1:$G$8,3,0),A173+1,"")),"")</f>
        <v/>
      </c>
      <c r="B174" s="69" t="str">
        <f>IFERROR(IF(VLOOKUP($A174&amp;$A$4,Global!$C:$AA,COLUMN()+3,0)="","",VLOOKUP($A174&amp;$A$4,Global!$C:$AA,COLUMN()+3,0)),"")</f>
        <v/>
      </c>
      <c r="C174" s="79" t="str">
        <f>IFERROR(IF(VLOOKUP($A174&amp;$A$4,Global!$C:$AA,COLUMN()+3,0)="","",VLOOKUP($A174&amp;$A$4,Global!$C:$AA,COLUMN()+3,0)),"")</f>
        <v/>
      </c>
      <c r="D174" s="68" t="str">
        <f>IFERROR(IF(VLOOKUP($A174&amp;$A$4,Global!$C:$AA,COLUMN()+3,0)="","",VLOOKUP($A174&amp;$A$4,Global!$C:$AA,COLUMN()+3,0)),"")</f>
        <v/>
      </c>
      <c r="E174" s="69" t="str">
        <f>IFERROR(IF(VLOOKUP($A174&amp;$A$4,Global!$C:$AA,COLUMN()+3,0)="","",VLOOKUP($A174&amp;$A$4,Global!$C:$AA,COLUMN()+3,0)),"")</f>
        <v/>
      </c>
      <c r="F174" s="69" t="str">
        <f>IFERROR(IF(VLOOKUP($A174&amp;$A$4,Global!$C:$AA,COLUMN()+3,0)="","",VLOOKUP($A174&amp;$A$4,Global!$C:$AA,COLUMN()+3,0)),"")</f>
        <v/>
      </c>
      <c r="G174" s="69" t="str">
        <f>IFERROR(IF(VLOOKUP($A174&amp;$A$4,Global!$C:$AA,COLUMN()+3,0)="","",VLOOKUP($A174&amp;$A$4,Global!$C:$AA,COLUMN()+3,0)),"")</f>
        <v/>
      </c>
      <c r="H174" s="70" t="str">
        <f>IFERROR(IF(VLOOKUP($A174&amp;$A$4,Global!$C:$AA,COLUMN()+3,0)="","",VLOOKUP($A174&amp;$A$4,Global!$C:$AA,COLUMN()+3,0)),"")</f>
        <v/>
      </c>
      <c r="I174" s="70" t="str">
        <f>IFERROR(IF(VLOOKUP($A174&amp;$A$4,Global!$C:$AA,COLUMN()+3,0)="","",VLOOKUP($A174&amp;$A$4,Global!$C:$AA,COLUMN()+3,0)),"")</f>
        <v/>
      </c>
      <c r="J174" s="69" t="str">
        <f>IFERROR(IF(VLOOKUP($A174&amp;$A$4,Global!$C:$AA,COLUMN()+3,0)="","",VLOOKUP($A174&amp;$A$4,Global!$C:$AA,COLUMN()+3,0)),"")</f>
        <v/>
      </c>
      <c r="K174" s="69" t="str">
        <f>IFERROR(IF(VLOOKUP($A174&amp;$A$4,Global!$C:$AA,COLUMN()+3,0)="","",VLOOKUP($A174&amp;$A$4,Global!$C:$AA,COLUMN()+3,0)),"")</f>
        <v/>
      </c>
      <c r="L174" s="69" t="str">
        <f>IFERROR(IF(VLOOKUP($A174&amp;$A$4,Global!$C:$AA,COLUMN()+3,0)="","",VLOOKUP($A174&amp;$A$4,Global!$C:$AA,COLUMN()+3,0)),"")</f>
        <v/>
      </c>
      <c r="M174" s="68" t="str">
        <f>IFERROR(IF(VLOOKUP($A174&amp;$A$4,Global!$C:$AA,COLUMN()+3,0)="","",VLOOKUP($A174&amp;$A$4,Global!$C:$AA,COLUMN()+3,0)),"")</f>
        <v/>
      </c>
      <c r="N174" s="68" t="str">
        <f>IFERROR(IF(VLOOKUP($A174&amp;$A$4,Global!$C:$AA,COLUMN()+3,0)="","",VLOOKUP($A174&amp;$A$4,Global!$C:$AA,COLUMN()+3,0)),"")</f>
        <v/>
      </c>
      <c r="O174" s="68" t="str">
        <f>IFERROR(IF(VLOOKUP($A174&amp;$A$4,Global!$C:$AA,COLUMN()+3,0)="","",VLOOKUP($A174&amp;$A$4,Global!$C:$AA,COLUMN()+3,0)),"")</f>
        <v/>
      </c>
      <c r="P174" s="68" t="str">
        <f>IFERROR(IF(VLOOKUP($A174&amp;$A$4,Global!$C:$AA,COLUMN()+3,0)="","",VLOOKUP($A174&amp;$A$4,Global!$C:$AA,COLUMN()+3,0)),"")</f>
        <v/>
      </c>
      <c r="Q174" s="68" t="str">
        <f>IFERROR(IF(VLOOKUP($A174&amp;$A$4,Global!$C:$AA,COLUMN()+3,0)="","",VLOOKUP($A174&amp;$A$4,Global!$C:$AA,COLUMN()+3,0)),"")</f>
        <v/>
      </c>
      <c r="R174" s="68" t="str">
        <f>IFERROR(IF(VLOOKUP($A174&amp;$A$4,Global!$C:$AA,COLUMN()+3,0)="","",VLOOKUP($A174&amp;$A$4,Global!$C:$AA,COLUMN()+3,0)),"")</f>
        <v/>
      </c>
      <c r="S174" s="71" t="str">
        <f>IFERROR(IF(VLOOKUP($A174&amp;$A$4,Global!$C:$AA,COLUMN()+3,0)="","",VLOOKUP($A174&amp;$A$4,Global!$C:$AA,COLUMN()+3,0)),"")</f>
        <v/>
      </c>
      <c r="T174" s="71" t="str">
        <f>IFERROR(IF(VLOOKUP($A174&amp;$A$4,Global!$C:$AA,COLUMN()+3,0)="","",VLOOKUP($A174&amp;$A$4,Global!$C:$AA,COLUMN()+3,0)),"")</f>
        <v/>
      </c>
      <c r="U174" s="69" t="str">
        <f>IFERROR(IF(VLOOKUP($A174&amp;$A$4,Global!$C:$AA,COLUMN()+3,0)="","",VLOOKUP($A174&amp;$A$4,Global!$C:$AA,COLUMN()+3,0)),"")</f>
        <v/>
      </c>
      <c r="V174" s="69" t="str">
        <f>IFERROR(IF(VLOOKUP($A174&amp;$A$4,Global!$C:$AA,COLUMN()+3,0)="","",VLOOKUP($A174&amp;$A$4,Global!$C:$AA,COLUMN()+3,0)),"")</f>
        <v/>
      </c>
    </row>
    <row r="175" spans="1:22" s="72" customFormat="1" ht="15.75" x14ac:dyDescent="0.2">
      <c r="A175" s="67" t="str">
        <f>IFERROR(IF(A174="","",IF((A174+1)&lt;=VLOOKUP($A$3,List!$E$1:$G$8,3,0),A174+1,"")),"")</f>
        <v/>
      </c>
      <c r="B175" s="69" t="str">
        <f>IFERROR(IF(VLOOKUP($A175&amp;$A$4,Global!$C:$AA,COLUMN()+3,0)="","",VLOOKUP($A175&amp;$A$4,Global!$C:$AA,COLUMN()+3,0)),"")</f>
        <v/>
      </c>
      <c r="C175" s="79" t="str">
        <f>IFERROR(IF(VLOOKUP($A175&amp;$A$4,Global!$C:$AA,COLUMN()+3,0)="","",VLOOKUP($A175&amp;$A$4,Global!$C:$AA,COLUMN()+3,0)),"")</f>
        <v/>
      </c>
      <c r="D175" s="68" t="str">
        <f>IFERROR(IF(VLOOKUP($A175&amp;$A$4,Global!$C:$AA,COLUMN()+3,0)="","",VLOOKUP($A175&amp;$A$4,Global!$C:$AA,COLUMN()+3,0)),"")</f>
        <v/>
      </c>
      <c r="E175" s="69" t="str">
        <f>IFERROR(IF(VLOOKUP($A175&amp;$A$4,Global!$C:$AA,COLUMN()+3,0)="","",VLOOKUP($A175&amp;$A$4,Global!$C:$AA,COLUMN()+3,0)),"")</f>
        <v/>
      </c>
      <c r="F175" s="69" t="str">
        <f>IFERROR(IF(VLOOKUP($A175&amp;$A$4,Global!$C:$AA,COLUMN()+3,0)="","",VLOOKUP($A175&amp;$A$4,Global!$C:$AA,COLUMN()+3,0)),"")</f>
        <v/>
      </c>
      <c r="G175" s="69" t="str">
        <f>IFERROR(IF(VLOOKUP($A175&amp;$A$4,Global!$C:$AA,COLUMN()+3,0)="","",VLOOKUP($A175&amp;$A$4,Global!$C:$AA,COLUMN()+3,0)),"")</f>
        <v/>
      </c>
      <c r="H175" s="70" t="str">
        <f>IFERROR(IF(VLOOKUP($A175&amp;$A$4,Global!$C:$AA,COLUMN()+3,0)="","",VLOOKUP($A175&amp;$A$4,Global!$C:$AA,COLUMN()+3,0)),"")</f>
        <v/>
      </c>
      <c r="I175" s="70" t="str">
        <f>IFERROR(IF(VLOOKUP($A175&amp;$A$4,Global!$C:$AA,COLUMN()+3,0)="","",VLOOKUP($A175&amp;$A$4,Global!$C:$AA,COLUMN()+3,0)),"")</f>
        <v/>
      </c>
      <c r="J175" s="69" t="str">
        <f>IFERROR(IF(VLOOKUP($A175&amp;$A$4,Global!$C:$AA,COLUMN()+3,0)="","",VLOOKUP($A175&amp;$A$4,Global!$C:$AA,COLUMN()+3,0)),"")</f>
        <v/>
      </c>
      <c r="K175" s="69" t="str">
        <f>IFERROR(IF(VLOOKUP($A175&amp;$A$4,Global!$C:$AA,COLUMN()+3,0)="","",VLOOKUP($A175&amp;$A$4,Global!$C:$AA,COLUMN()+3,0)),"")</f>
        <v/>
      </c>
      <c r="L175" s="69" t="str">
        <f>IFERROR(IF(VLOOKUP($A175&amp;$A$4,Global!$C:$AA,COLUMN()+3,0)="","",VLOOKUP($A175&amp;$A$4,Global!$C:$AA,COLUMN()+3,0)),"")</f>
        <v/>
      </c>
      <c r="M175" s="68" t="str">
        <f>IFERROR(IF(VLOOKUP($A175&amp;$A$4,Global!$C:$AA,COLUMN()+3,0)="","",VLOOKUP($A175&amp;$A$4,Global!$C:$AA,COLUMN()+3,0)),"")</f>
        <v/>
      </c>
      <c r="N175" s="68" t="str">
        <f>IFERROR(IF(VLOOKUP($A175&amp;$A$4,Global!$C:$AA,COLUMN()+3,0)="","",VLOOKUP($A175&amp;$A$4,Global!$C:$AA,COLUMN()+3,0)),"")</f>
        <v/>
      </c>
      <c r="O175" s="68" t="str">
        <f>IFERROR(IF(VLOOKUP($A175&amp;$A$4,Global!$C:$AA,COLUMN()+3,0)="","",VLOOKUP($A175&amp;$A$4,Global!$C:$AA,COLUMN()+3,0)),"")</f>
        <v/>
      </c>
      <c r="P175" s="68" t="str">
        <f>IFERROR(IF(VLOOKUP($A175&amp;$A$4,Global!$C:$AA,COLUMN()+3,0)="","",VLOOKUP($A175&amp;$A$4,Global!$C:$AA,COLUMN()+3,0)),"")</f>
        <v/>
      </c>
      <c r="Q175" s="68" t="str">
        <f>IFERROR(IF(VLOOKUP($A175&amp;$A$4,Global!$C:$AA,COLUMN()+3,0)="","",VLOOKUP($A175&amp;$A$4,Global!$C:$AA,COLUMN()+3,0)),"")</f>
        <v/>
      </c>
      <c r="R175" s="68" t="str">
        <f>IFERROR(IF(VLOOKUP($A175&amp;$A$4,Global!$C:$AA,COLUMN()+3,0)="","",VLOOKUP($A175&amp;$A$4,Global!$C:$AA,COLUMN()+3,0)),"")</f>
        <v/>
      </c>
      <c r="S175" s="71" t="str">
        <f>IFERROR(IF(VLOOKUP($A175&amp;$A$4,Global!$C:$AA,COLUMN()+3,0)="","",VLOOKUP($A175&amp;$A$4,Global!$C:$AA,COLUMN()+3,0)),"")</f>
        <v/>
      </c>
      <c r="T175" s="71" t="str">
        <f>IFERROR(IF(VLOOKUP($A175&amp;$A$4,Global!$C:$AA,COLUMN()+3,0)="","",VLOOKUP($A175&amp;$A$4,Global!$C:$AA,COLUMN()+3,0)),"")</f>
        <v/>
      </c>
      <c r="U175" s="69" t="str">
        <f>IFERROR(IF(VLOOKUP($A175&amp;$A$4,Global!$C:$AA,COLUMN()+3,0)="","",VLOOKUP($A175&amp;$A$4,Global!$C:$AA,COLUMN()+3,0)),"")</f>
        <v/>
      </c>
      <c r="V175" s="69" t="str">
        <f>IFERROR(IF(VLOOKUP($A175&amp;$A$4,Global!$C:$AA,COLUMN()+3,0)="","",VLOOKUP($A175&amp;$A$4,Global!$C:$AA,COLUMN()+3,0)),"")</f>
        <v/>
      </c>
    </row>
    <row r="176" spans="1:22" s="72" customFormat="1" ht="15.75" x14ac:dyDescent="0.2">
      <c r="A176" s="67" t="str">
        <f>IFERROR(IF(A175="","",IF((A175+1)&lt;=VLOOKUP($A$3,List!$E$1:$G$8,3,0),A175+1,"")),"")</f>
        <v/>
      </c>
      <c r="B176" s="69" t="str">
        <f>IFERROR(IF(VLOOKUP($A176&amp;$A$4,Global!$C:$AA,COLUMN()+3,0)="","",VLOOKUP($A176&amp;$A$4,Global!$C:$AA,COLUMN()+3,0)),"")</f>
        <v/>
      </c>
      <c r="C176" s="79" t="str">
        <f>IFERROR(IF(VLOOKUP($A176&amp;$A$4,Global!$C:$AA,COLUMN()+3,0)="","",VLOOKUP($A176&amp;$A$4,Global!$C:$AA,COLUMN()+3,0)),"")</f>
        <v/>
      </c>
      <c r="D176" s="68" t="str">
        <f>IFERROR(IF(VLOOKUP($A176&amp;$A$4,Global!$C:$AA,COLUMN()+3,0)="","",VLOOKUP($A176&amp;$A$4,Global!$C:$AA,COLUMN()+3,0)),"")</f>
        <v/>
      </c>
      <c r="E176" s="69" t="str">
        <f>IFERROR(IF(VLOOKUP($A176&amp;$A$4,Global!$C:$AA,COLUMN()+3,0)="","",VLOOKUP($A176&amp;$A$4,Global!$C:$AA,COLUMN()+3,0)),"")</f>
        <v/>
      </c>
      <c r="F176" s="69" t="str">
        <f>IFERROR(IF(VLOOKUP($A176&amp;$A$4,Global!$C:$AA,COLUMN()+3,0)="","",VLOOKUP($A176&amp;$A$4,Global!$C:$AA,COLUMN()+3,0)),"")</f>
        <v/>
      </c>
      <c r="G176" s="69" t="str">
        <f>IFERROR(IF(VLOOKUP($A176&amp;$A$4,Global!$C:$AA,COLUMN()+3,0)="","",VLOOKUP($A176&amp;$A$4,Global!$C:$AA,COLUMN()+3,0)),"")</f>
        <v/>
      </c>
      <c r="H176" s="70" t="str">
        <f>IFERROR(IF(VLOOKUP($A176&amp;$A$4,Global!$C:$AA,COLUMN()+3,0)="","",VLOOKUP($A176&amp;$A$4,Global!$C:$AA,COLUMN()+3,0)),"")</f>
        <v/>
      </c>
      <c r="I176" s="70" t="str">
        <f>IFERROR(IF(VLOOKUP($A176&amp;$A$4,Global!$C:$AA,COLUMN()+3,0)="","",VLOOKUP($A176&amp;$A$4,Global!$C:$AA,COLUMN()+3,0)),"")</f>
        <v/>
      </c>
      <c r="J176" s="69" t="str">
        <f>IFERROR(IF(VLOOKUP($A176&amp;$A$4,Global!$C:$AA,COLUMN()+3,0)="","",VLOOKUP($A176&amp;$A$4,Global!$C:$AA,COLUMN()+3,0)),"")</f>
        <v/>
      </c>
      <c r="K176" s="69" t="str">
        <f>IFERROR(IF(VLOOKUP($A176&amp;$A$4,Global!$C:$AA,COLUMN()+3,0)="","",VLOOKUP($A176&amp;$A$4,Global!$C:$AA,COLUMN()+3,0)),"")</f>
        <v/>
      </c>
      <c r="L176" s="69" t="str">
        <f>IFERROR(IF(VLOOKUP($A176&amp;$A$4,Global!$C:$AA,COLUMN()+3,0)="","",VLOOKUP($A176&amp;$A$4,Global!$C:$AA,COLUMN()+3,0)),"")</f>
        <v/>
      </c>
      <c r="M176" s="68" t="str">
        <f>IFERROR(IF(VLOOKUP($A176&amp;$A$4,Global!$C:$AA,COLUMN()+3,0)="","",VLOOKUP($A176&amp;$A$4,Global!$C:$AA,COLUMN()+3,0)),"")</f>
        <v/>
      </c>
      <c r="N176" s="68" t="str">
        <f>IFERROR(IF(VLOOKUP($A176&amp;$A$4,Global!$C:$AA,COLUMN()+3,0)="","",VLOOKUP($A176&amp;$A$4,Global!$C:$AA,COLUMN()+3,0)),"")</f>
        <v/>
      </c>
      <c r="O176" s="68" t="str">
        <f>IFERROR(IF(VLOOKUP($A176&amp;$A$4,Global!$C:$AA,COLUMN()+3,0)="","",VLOOKUP($A176&amp;$A$4,Global!$C:$AA,COLUMN()+3,0)),"")</f>
        <v/>
      </c>
      <c r="P176" s="68" t="str">
        <f>IFERROR(IF(VLOOKUP($A176&amp;$A$4,Global!$C:$AA,COLUMN()+3,0)="","",VLOOKUP($A176&amp;$A$4,Global!$C:$AA,COLUMN()+3,0)),"")</f>
        <v/>
      </c>
      <c r="Q176" s="68" t="str">
        <f>IFERROR(IF(VLOOKUP($A176&amp;$A$4,Global!$C:$AA,COLUMN()+3,0)="","",VLOOKUP($A176&amp;$A$4,Global!$C:$AA,COLUMN()+3,0)),"")</f>
        <v/>
      </c>
      <c r="R176" s="68" t="str">
        <f>IFERROR(IF(VLOOKUP($A176&amp;$A$4,Global!$C:$AA,COLUMN()+3,0)="","",VLOOKUP($A176&amp;$A$4,Global!$C:$AA,COLUMN()+3,0)),"")</f>
        <v/>
      </c>
      <c r="S176" s="71" t="str">
        <f>IFERROR(IF(VLOOKUP($A176&amp;$A$4,Global!$C:$AA,COLUMN()+3,0)="","",VLOOKUP($A176&amp;$A$4,Global!$C:$AA,COLUMN()+3,0)),"")</f>
        <v/>
      </c>
      <c r="T176" s="71" t="str">
        <f>IFERROR(IF(VLOOKUP($A176&amp;$A$4,Global!$C:$AA,COLUMN()+3,0)="","",VLOOKUP($A176&amp;$A$4,Global!$C:$AA,COLUMN()+3,0)),"")</f>
        <v/>
      </c>
      <c r="U176" s="69" t="str">
        <f>IFERROR(IF(VLOOKUP($A176&amp;$A$4,Global!$C:$AA,COLUMN()+3,0)="","",VLOOKUP($A176&amp;$A$4,Global!$C:$AA,COLUMN()+3,0)),"")</f>
        <v/>
      </c>
      <c r="V176" s="69" t="str">
        <f>IFERROR(IF(VLOOKUP($A176&amp;$A$4,Global!$C:$AA,COLUMN()+3,0)="","",VLOOKUP($A176&amp;$A$4,Global!$C:$AA,COLUMN()+3,0)),"")</f>
        <v/>
      </c>
    </row>
    <row r="177" spans="1:22" s="72" customFormat="1" ht="15.75" x14ac:dyDescent="0.2">
      <c r="A177" s="67" t="str">
        <f>IFERROR(IF(A176="","",IF((A176+1)&lt;=VLOOKUP($A$3,List!$E$1:$G$8,3,0),A176+1,"")),"")</f>
        <v/>
      </c>
      <c r="B177" s="69" t="str">
        <f>IFERROR(IF(VLOOKUP($A177&amp;$A$4,Global!$C:$AA,COLUMN()+3,0)="","",VLOOKUP($A177&amp;$A$4,Global!$C:$AA,COLUMN()+3,0)),"")</f>
        <v/>
      </c>
      <c r="C177" s="79" t="str">
        <f>IFERROR(IF(VLOOKUP($A177&amp;$A$4,Global!$C:$AA,COLUMN()+3,0)="","",VLOOKUP($A177&amp;$A$4,Global!$C:$AA,COLUMN()+3,0)),"")</f>
        <v/>
      </c>
      <c r="D177" s="68" t="str">
        <f>IFERROR(IF(VLOOKUP($A177&amp;$A$4,Global!$C:$AA,COLUMN()+3,0)="","",VLOOKUP($A177&amp;$A$4,Global!$C:$AA,COLUMN()+3,0)),"")</f>
        <v/>
      </c>
      <c r="E177" s="69" t="str">
        <f>IFERROR(IF(VLOOKUP($A177&amp;$A$4,Global!$C:$AA,COLUMN()+3,0)="","",VLOOKUP($A177&amp;$A$4,Global!$C:$AA,COLUMN()+3,0)),"")</f>
        <v/>
      </c>
      <c r="F177" s="69" t="str">
        <f>IFERROR(IF(VLOOKUP($A177&amp;$A$4,Global!$C:$AA,COLUMN()+3,0)="","",VLOOKUP($A177&amp;$A$4,Global!$C:$AA,COLUMN()+3,0)),"")</f>
        <v/>
      </c>
      <c r="G177" s="69" t="str">
        <f>IFERROR(IF(VLOOKUP($A177&amp;$A$4,Global!$C:$AA,COLUMN()+3,0)="","",VLOOKUP($A177&amp;$A$4,Global!$C:$AA,COLUMN()+3,0)),"")</f>
        <v/>
      </c>
      <c r="H177" s="70" t="str">
        <f>IFERROR(IF(VLOOKUP($A177&amp;$A$4,Global!$C:$AA,COLUMN()+3,0)="","",VLOOKUP($A177&amp;$A$4,Global!$C:$AA,COLUMN()+3,0)),"")</f>
        <v/>
      </c>
      <c r="I177" s="70" t="str">
        <f>IFERROR(IF(VLOOKUP($A177&amp;$A$4,Global!$C:$AA,COLUMN()+3,0)="","",VLOOKUP($A177&amp;$A$4,Global!$C:$AA,COLUMN()+3,0)),"")</f>
        <v/>
      </c>
      <c r="J177" s="69" t="str">
        <f>IFERROR(IF(VLOOKUP($A177&amp;$A$4,Global!$C:$AA,COLUMN()+3,0)="","",VLOOKUP($A177&amp;$A$4,Global!$C:$AA,COLUMN()+3,0)),"")</f>
        <v/>
      </c>
      <c r="K177" s="69" t="str">
        <f>IFERROR(IF(VLOOKUP($A177&amp;$A$4,Global!$C:$AA,COLUMN()+3,0)="","",VLOOKUP($A177&amp;$A$4,Global!$C:$AA,COLUMN()+3,0)),"")</f>
        <v/>
      </c>
      <c r="L177" s="69" t="str">
        <f>IFERROR(IF(VLOOKUP($A177&amp;$A$4,Global!$C:$AA,COLUMN()+3,0)="","",VLOOKUP($A177&amp;$A$4,Global!$C:$AA,COLUMN()+3,0)),"")</f>
        <v/>
      </c>
      <c r="M177" s="68" t="str">
        <f>IFERROR(IF(VLOOKUP($A177&amp;$A$4,Global!$C:$AA,COLUMN()+3,0)="","",VLOOKUP($A177&amp;$A$4,Global!$C:$AA,COLUMN()+3,0)),"")</f>
        <v/>
      </c>
      <c r="N177" s="68" t="str">
        <f>IFERROR(IF(VLOOKUP($A177&amp;$A$4,Global!$C:$AA,COLUMN()+3,0)="","",VLOOKUP($A177&amp;$A$4,Global!$C:$AA,COLUMN()+3,0)),"")</f>
        <v/>
      </c>
      <c r="O177" s="68" t="str">
        <f>IFERROR(IF(VLOOKUP($A177&amp;$A$4,Global!$C:$AA,COLUMN()+3,0)="","",VLOOKUP($A177&amp;$A$4,Global!$C:$AA,COLUMN()+3,0)),"")</f>
        <v/>
      </c>
      <c r="P177" s="68" t="str">
        <f>IFERROR(IF(VLOOKUP($A177&amp;$A$4,Global!$C:$AA,COLUMN()+3,0)="","",VLOOKUP($A177&amp;$A$4,Global!$C:$AA,COLUMN()+3,0)),"")</f>
        <v/>
      </c>
      <c r="Q177" s="68" t="str">
        <f>IFERROR(IF(VLOOKUP($A177&amp;$A$4,Global!$C:$AA,COLUMN()+3,0)="","",VLOOKUP($A177&amp;$A$4,Global!$C:$AA,COLUMN()+3,0)),"")</f>
        <v/>
      </c>
      <c r="R177" s="68" t="str">
        <f>IFERROR(IF(VLOOKUP($A177&amp;$A$4,Global!$C:$AA,COLUMN()+3,0)="","",VLOOKUP($A177&amp;$A$4,Global!$C:$AA,COLUMN()+3,0)),"")</f>
        <v/>
      </c>
      <c r="S177" s="71" t="str">
        <f>IFERROR(IF(VLOOKUP($A177&amp;$A$4,Global!$C:$AA,COLUMN()+3,0)="","",VLOOKUP($A177&amp;$A$4,Global!$C:$AA,COLUMN()+3,0)),"")</f>
        <v/>
      </c>
      <c r="T177" s="71" t="str">
        <f>IFERROR(IF(VLOOKUP($A177&amp;$A$4,Global!$C:$AA,COLUMN()+3,0)="","",VLOOKUP($A177&amp;$A$4,Global!$C:$AA,COLUMN()+3,0)),"")</f>
        <v/>
      </c>
      <c r="U177" s="69" t="str">
        <f>IFERROR(IF(VLOOKUP($A177&amp;$A$4,Global!$C:$AA,COLUMN()+3,0)="","",VLOOKUP($A177&amp;$A$4,Global!$C:$AA,COLUMN()+3,0)),"")</f>
        <v/>
      </c>
      <c r="V177" s="69" t="str">
        <f>IFERROR(IF(VLOOKUP($A177&amp;$A$4,Global!$C:$AA,COLUMN()+3,0)="","",VLOOKUP($A177&amp;$A$4,Global!$C:$AA,COLUMN()+3,0)),"")</f>
        <v/>
      </c>
    </row>
    <row r="178" spans="1:22" s="72" customFormat="1" ht="15.75" x14ac:dyDescent="0.2">
      <c r="A178" s="67" t="str">
        <f>IFERROR(IF(A177="","",IF((A177+1)&lt;=VLOOKUP($A$3,List!$E$1:$G$8,3,0),A177+1,"")),"")</f>
        <v/>
      </c>
      <c r="B178" s="69" t="str">
        <f>IFERROR(IF(VLOOKUP($A178&amp;$A$4,Global!$C:$AA,COLUMN()+3,0)="","",VLOOKUP($A178&amp;$A$4,Global!$C:$AA,COLUMN()+3,0)),"")</f>
        <v/>
      </c>
      <c r="C178" s="79" t="str">
        <f>IFERROR(IF(VLOOKUP($A178&amp;$A$4,Global!$C:$AA,COLUMN()+3,0)="","",VLOOKUP($A178&amp;$A$4,Global!$C:$AA,COLUMN()+3,0)),"")</f>
        <v/>
      </c>
      <c r="D178" s="68" t="str">
        <f>IFERROR(IF(VLOOKUP($A178&amp;$A$4,Global!$C:$AA,COLUMN()+3,0)="","",VLOOKUP($A178&amp;$A$4,Global!$C:$AA,COLUMN()+3,0)),"")</f>
        <v/>
      </c>
      <c r="E178" s="69" t="str">
        <f>IFERROR(IF(VLOOKUP($A178&amp;$A$4,Global!$C:$AA,COLUMN()+3,0)="","",VLOOKUP($A178&amp;$A$4,Global!$C:$AA,COLUMN()+3,0)),"")</f>
        <v/>
      </c>
      <c r="F178" s="69" t="str">
        <f>IFERROR(IF(VLOOKUP($A178&amp;$A$4,Global!$C:$AA,COLUMN()+3,0)="","",VLOOKUP($A178&amp;$A$4,Global!$C:$AA,COLUMN()+3,0)),"")</f>
        <v/>
      </c>
      <c r="G178" s="69" t="str">
        <f>IFERROR(IF(VLOOKUP($A178&amp;$A$4,Global!$C:$AA,COLUMN()+3,0)="","",VLOOKUP($A178&amp;$A$4,Global!$C:$AA,COLUMN()+3,0)),"")</f>
        <v/>
      </c>
      <c r="H178" s="70" t="str">
        <f>IFERROR(IF(VLOOKUP($A178&amp;$A$4,Global!$C:$AA,COLUMN()+3,0)="","",VLOOKUP($A178&amp;$A$4,Global!$C:$AA,COLUMN()+3,0)),"")</f>
        <v/>
      </c>
      <c r="I178" s="70" t="str">
        <f>IFERROR(IF(VLOOKUP($A178&amp;$A$4,Global!$C:$AA,COLUMN()+3,0)="","",VLOOKUP($A178&amp;$A$4,Global!$C:$AA,COLUMN()+3,0)),"")</f>
        <v/>
      </c>
      <c r="J178" s="69" t="str">
        <f>IFERROR(IF(VLOOKUP($A178&amp;$A$4,Global!$C:$AA,COLUMN()+3,0)="","",VLOOKUP($A178&amp;$A$4,Global!$C:$AA,COLUMN()+3,0)),"")</f>
        <v/>
      </c>
      <c r="K178" s="69" t="str">
        <f>IFERROR(IF(VLOOKUP($A178&amp;$A$4,Global!$C:$AA,COLUMN()+3,0)="","",VLOOKUP($A178&amp;$A$4,Global!$C:$AA,COLUMN()+3,0)),"")</f>
        <v/>
      </c>
      <c r="L178" s="69" t="str">
        <f>IFERROR(IF(VLOOKUP($A178&amp;$A$4,Global!$C:$AA,COLUMN()+3,0)="","",VLOOKUP($A178&amp;$A$4,Global!$C:$AA,COLUMN()+3,0)),"")</f>
        <v/>
      </c>
      <c r="M178" s="68" t="str">
        <f>IFERROR(IF(VLOOKUP($A178&amp;$A$4,Global!$C:$AA,COLUMN()+3,0)="","",VLOOKUP($A178&amp;$A$4,Global!$C:$AA,COLUMN()+3,0)),"")</f>
        <v/>
      </c>
      <c r="N178" s="68" t="str">
        <f>IFERROR(IF(VLOOKUP($A178&amp;$A$4,Global!$C:$AA,COLUMN()+3,0)="","",VLOOKUP($A178&amp;$A$4,Global!$C:$AA,COLUMN()+3,0)),"")</f>
        <v/>
      </c>
      <c r="O178" s="68" t="str">
        <f>IFERROR(IF(VLOOKUP($A178&amp;$A$4,Global!$C:$AA,COLUMN()+3,0)="","",VLOOKUP($A178&amp;$A$4,Global!$C:$AA,COLUMN()+3,0)),"")</f>
        <v/>
      </c>
      <c r="P178" s="68" t="str">
        <f>IFERROR(IF(VLOOKUP($A178&amp;$A$4,Global!$C:$AA,COLUMN()+3,0)="","",VLOOKUP($A178&amp;$A$4,Global!$C:$AA,COLUMN()+3,0)),"")</f>
        <v/>
      </c>
      <c r="Q178" s="68" t="str">
        <f>IFERROR(IF(VLOOKUP($A178&amp;$A$4,Global!$C:$AA,COLUMN()+3,0)="","",VLOOKUP($A178&amp;$A$4,Global!$C:$AA,COLUMN()+3,0)),"")</f>
        <v/>
      </c>
      <c r="R178" s="68" t="str">
        <f>IFERROR(IF(VLOOKUP($A178&amp;$A$4,Global!$C:$AA,COLUMN()+3,0)="","",VLOOKUP($A178&amp;$A$4,Global!$C:$AA,COLUMN()+3,0)),"")</f>
        <v/>
      </c>
      <c r="S178" s="71" t="str">
        <f>IFERROR(IF(VLOOKUP($A178&amp;$A$4,Global!$C:$AA,COLUMN()+3,0)="","",VLOOKUP($A178&amp;$A$4,Global!$C:$AA,COLUMN()+3,0)),"")</f>
        <v/>
      </c>
      <c r="T178" s="71" t="str">
        <f>IFERROR(IF(VLOOKUP($A178&amp;$A$4,Global!$C:$AA,COLUMN()+3,0)="","",VLOOKUP($A178&amp;$A$4,Global!$C:$AA,COLUMN()+3,0)),"")</f>
        <v/>
      </c>
      <c r="U178" s="69" t="str">
        <f>IFERROR(IF(VLOOKUP($A178&amp;$A$4,Global!$C:$AA,COLUMN()+3,0)="","",VLOOKUP($A178&amp;$A$4,Global!$C:$AA,COLUMN()+3,0)),"")</f>
        <v/>
      </c>
      <c r="V178" s="69" t="str">
        <f>IFERROR(IF(VLOOKUP($A178&amp;$A$4,Global!$C:$AA,COLUMN()+3,0)="","",VLOOKUP($A178&amp;$A$4,Global!$C:$AA,COLUMN()+3,0)),"")</f>
        <v/>
      </c>
    </row>
    <row r="179" spans="1:22" s="72" customFormat="1" ht="15.75" x14ac:dyDescent="0.2">
      <c r="A179" s="67" t="str">
        <f>IFERROR(IF(A178="","",IF((A178+1)&lt;=VLOOKUP($A$3,List!$E$1:$G$8,3,0),A178+1,"")),"")</f>
        <v/>
      </c>
      <c r="B179" s="69" t="str">
        <f>IFERROR(IF(VLOOKUP($A179&amp;$A$4,Global!$C:$AA,COLUMN()+3,0)="","",VLOOKUP($A179&amp;$A$4,Global!$C:$AA,COLUMN()+3,0)),"")</f>
        <v/>
      </c>
      <c r="C179" s="79" t="str">
        <f>IFERROR(IF(VLOOKUP($A179&amp;$A$4,Global!$C:$AA,COLUMN()+3,0)="","",VLOOKUP($A179&amp;$A$4,Global!$C:$AA,COLUMN()+3,0)),"")</f>
        <v/>
      </c>
      <c r="D179" s="68" t="str">
        <f>IFERROR(IF(VLOOKUP($A179&amp;$A$4,Global!$C:$AA,COLUMN()+3,0)="","",VLOOKUP($A179&amp;$A$4,Global!$C:$AA,COLUMN()+3,0)),"")</f>
        <v/>
      </c>
      <c r="E179" s="69" t="str">
        <f>IFERROR(IF(VLOOKUP($A179&amp;$A$4,Global!$C:$AA,COLUMN()+3,0)="","",VLOOKUP($A179&amp;$A$4,Global!$C:$AA,COLUMN()+3,0)),"")</f>
        <v/>
      </c>
      <c r="F179" s="69" t="str">
        <f>IFERROR(IF(VLOOKUP($A179&amp;$A$4,Global!$C:$AA,COLUMN()+3,0)="","",VLOOKUP($A179&amp;$A$4,Global!$C:$AA,COLUMN()+3,0)),"")</f>
        <v/>
      </c>
      <c r="G179" s="69" t="str">
        <f>IFERROR(IF(VLOOKUP($A179&amp;$A$4,Global!$C:$AA,COLUMN()+3,0)="","",VLOOKUP($A179&amp;$A$4,Global!$C:$AA,COLUMN()+3,0)),"")</f>
        <v/>
      </c>
      <c r="H179" s="70" t="str">
        <f>IFERROR(IF(VLOOKUP($A179&amp;$A$4,Global!$C:$AA,COLUMN()+3,0)="","",VLOOKUP($A179&amp;$A$4,Global!$C:$AA,COLUMN()+3,0)),"")</f>
        <v/>
      </c>
      <c r="I179" s="70" t="str">
        <f>IFERROR(IF(VLOOKUP($A179&amp;$A$4,Global!$C:$AA,COLUMN()+3,0)="","",VLOOKUP($A179&amp;$A$4,Global!$C:$AA,COLUMN()+3,0)),"")</f>
        <v/>
      </c>
      <c r="J179" s="69" t="str">
        <f>IFERROR(IF(VLOOKUP($A179&amp;$A$4,Global!$C:$AA,COLUMN()+3,0)="","",VLOOKUP($A179&amp;$A$4,Global!$C:$AA,COLUMN()+3,0)),"")</f>
        <v/>
      </c>
      <c r="K179" s="69" t="str">
        <f>IFERROR(IF(VLOOKUP($A179&amp;$A$4,Global!$C:$AA,COLUMN()+3,0)="","",VLOOKUP($A179&amp;$A$4,Global!$C:$AA,COLUMN()+3,0)),"")</f>
        <v/>
      </c>
      <c r="L179" s="69" t="str">
        <f>IFERROR(IF(VLOOKUP($A179&amp;$A$4,Global!$C:$AA,COLUMN()+3,0)="","",VLOOKUP($A179&amp;$A$4,Global!$C:$AA,COLUMN()+3,0)),"")</f>
        <v/>
      </c>
      <c r="M179" s="68" t="str">
        <f>IFERROR(IF(VLOOKUP($A179&amp;$A$4,Global!$C:$AA,COLUMN()+3,0)="","",VLOOKUP($A179&amp;$A$4,Global!$C:$AA,COLUMN()+3,0)),"")</f>
        <v/>
      </c>
      <c r="N179" s="68" t="str">
        <f>IFERROR(IF(VLOOKUP($A179&amp;$A$4,Global!$C:$AA,COLUMN()+3,0)="","",VLOOKUP($A179&amp;$A$4,Global!$C:$AA,COLUMN()+3,0)),"")</f>
        <v/>
      </c>
      <c r="O179" s="68" t="str">
        <f>IFERROR(IF(VLOOKUP($A179&amp;$A$4,Global!$C:$AA,COLUMN()+3,0)="","",VLOOKUP($A179&amp;$A$4,Global!$C:$AA,COLUMN()+3,0)),"")</f>
        <v/>
      </c>
      <c r="P179" s="68" t="str">
        <f>IFERROR(IF(VLOOKUP($A179&amp;$A$4,Global!$C:$AA,COLUMN()+3,0)="","",VLOOKUP($A179&amp;$A$4,Global!$C:$AA,COLUMN()+3,0)),"")</f>
        <v/>
      </c>
      <c r="Q179" s="68" t="str">
        <f>IFERROR(IF(VLOOKUP($A179&amp;$A$4,Global!$C:$AA,COLUMN()+3,0)="","",VLOOKUP($A179&amp;$A$4,Global!$C:$AA,COLUMN()+3,0)),"")</f>
        <v/>
      </c>
      <c r="R179" s="68" t="str">
        <f>IFERROR(IF(VLOOKUP($A179&amp;$A$4,Global!$C:$AA,COLUMN()+3,0)="","",VLOOKUP($A179&amp;$A$4,Global!$C:$AA,COLUMN()+3,0)),"")</f>
        <v/>
      </c>
      <c r="S179" s="71" t="str">
        <f>IFERROR(IF(VLOOKUP($A179&amp;$A$4,Global!$C:$AA,COLUMN()+3,0)="","",VLOOKUP($A179&amp;$A$4,Global!$C:$AA,COLUMN()+3,0)),"")</f>
        <v/>
      </c>
      <c r="T179" s="71" t="str">
        <f>IFERROR(IF(VLOOKUP($A179&amp;$A$4,Global!$C:$AA,COLUMN()+3,0)="","",VLOOKUP($A179&amp;$A$4,Global!$C:$AA,COLUMN()+3,0)),"")</f>
        <v/>
      </c>
      <c r="U179" s="69" t="str">
        <f>IFERROR(IF(VLOOKUP($A179&amp;$A$4,Global!$C:$AA,COLUMN()+3,0)="","",VLOOKUP($A179&amp;$A$4,Global!$C:$AA,COLUMN()+3,0)),"")</f>
        <v/>
      </c>
      <c r="V179" s="69" t="str">
        <f>IFERROR(IF(VLOOKUP($A179&amp;$A$4,Global!$C:$AA,COLUMN()+3,0)="","",VLOOKUP($A179&amp;$A$4,Global!$C:$AA,COLUMN()+3,0)),"")</f>
        <v/>
      </c>
    </row>
    <row r="180" spans="1:22" s="72" customFormat="1" ht="15.75" x14ac:dyDescent="0.2">
      <c r="A180" s="67" t="str">
        <f>IFERROR(IF(A179="","",IF((A179+1)&lt;=VLOOKUP($A$3,List!$E$1:$G$8,3,0),A179+1,"")),"")</f>
        <v/>
      </c>
      <c r="B180" s="69" t="str">
        <f>IFERROR(IF(VLOOKUP($A180&amp;$A$4,Global!$C:$AA,COLUMN()+3,0)="","",VLOOKUP($A180&amp;$A$4,Global!$C:$AA,COLUMN()+3,0)),"")</f>
        <v/>
      </c>
      <c r="C180" s="79" t="str">
        <f>IFERROR(IF(VLOOKUP($A180&amp;$A$4,Global!$C:$AA,COLUMN()+3,0)="","",VLOOKUP($A180&amp;$A$4,Global!$C:$AA,COLUMN()+3,0)),"")</f>
        <v/>
      </c>
      <c r="D180" s="68" t="str">
        <f>IFERROR(IF(VLOOKUP($A180&amp;$A$4,Global!$C:$AA,COLUMN()+3,0)="","",VLOOKUP($A180&amp;$A$4,Global!$C:$AA,COLUMN()+3,0)),"")</f>
        <v/>
      </c>
      <c r="E180" s="69" t="str">
        <f>IFERROR(IF(VLOOKUP($A180&amp;$A$4,Global!$C:$AA,COLUMN()+3,0)="","",VLOOKUP($A180&amp;$A$4,Global!$C:$AA,COLUMN()+3,0)),"")</f>
        <v/>
      </c>
      <c r="F180" s="69" t="str">
        <f>IFERROR(IF(VLOOKUP($A180&amp;$A$4,Global!$C:$AA,COLUMN()+3,0)="","",VLOOKUP($A180&amp;$A$4,Global!$C:$AA,COLUMN()+3,0)),"")</f>
        <v/>
      </c>
      <c r="G180" s="69" t="str">
        <f>IFERROR(IF(VLOOKUP($A180&amp;$A$4,Global!$C:$AA,COLUMN()+3,0)="","",VLOOKUP($A180&amp;$A$4,Global!$C:$AA,COLUMN()+3,0)),"")</f>
        <v/>
      </c>
      <c r="H180" s="70" t="str">
        <f>IFERROR(IF(VLOOKUP($A180&amp;$A$4,Global!$C:$AA,COLUMN()+3,0)="","",VLOOKUP($A180&amp;$A$4,Global!$C:$AA,COLUMN()+3,0)),"")</f>
        <v/>
      </c>
      <c r="I180" s="70" t="str">
        <f>IFERROR(IF(VLOOKUP($A180&amp;$A$4,Global!$C:$AA,COLUMN()+3,0)="","",VLOOKUP($A180&amp;$A$4,Global!$C:$AA,COLUMN()+3,0)),"")</f>
        <v/>
      </c>
      <c r="J180" s="69" t="str">
        <f>IFERROR(IF(VLOOKUP($A180&amp;$A$4,Global!$C:$AA,COLUMN()+3,0)="","",VLOOKUP($A180&amp;$A$4,Global!$C:$AA,COLUMN()+3,0)),"")</f>
        <v/>
      </c>
      <c r="K180" s="69" t="str">
        <f>IFERROR(IF(VLOOKUP($A180&amp;$A$4,Global!$C:$AA,COLUMN()+3,0)="","",VLOOKUP($A180&amp;$A$4,Global!$C:$AA,COLUMN()+3,0)),"")</f>
        <v/>
      </c>
      <c r="L180" s="69" t="str">
        <f>IFERROR(IF(VLOOKUP($A180&amp;$A$4,Global!$C:$AA,COLUMN()+3,0)="","",VLOOKUP($A180&amp;$A$4,Global!$C:$AA,COLUMN()+3,0)),"")</f>
        <v/>
      </c>
      <c r="M180" s="68" t="str">
        <f>IFERROR(IF(VLOOKUP($A180&amp;$A$4,Global!$C:$AA,COLUMN()+3,0)="","",VLOOKUP($A180&amp;$A$4,Global!$C:$AA,COLUMN()+3,0)),"")</f>
        <v/>
      </c>
      <c r="N180" s="68" t="str">
        <f>IFERROR(IF(VLOOKUP($A180&amp;$A$4,Global!$C:$AA,COLUMN()+3,0)="","",VLOOKUP($A180&amp;$A$4,Global!$C:$AA,COLUMN()+3,0)),"")</f>
        <v/>
      </c>
      <c r="O180" s="68" t="str">
        <f>IFERROR(IF(VLOOKUP($A180&amp;$A$4,Global!$C:$AA,COLUMN()+3,0)="","",VLOOKUP($A180&amp;$A$4,Global!$C:$AA,COLUMN()+3,0)),"")</f>
        <v/>
      </c>
      <c r="P180" s="68" t="str">
        <f>IFERROR(IF(VLOOKUP($A180&amp;$A$4,Global!$C:$AA,COLUMN()+3,0)="","",VLOOKUP($A180&amp;$A$4,Global!$C:$AA,COLUMN()+3,0)),"")</f>
        <v/>
      </c>
      <c r="Q180" s="68" t="str">
        <f>IFERROR(IF(VLOOKUP($A180&amp;$A$4,Global!$C:$AA,COLUMN()+3,0)="","",VLOOKUP($A180&amp;$A$4,Global!$C:$AA,COLUMN()+3,0)),"")</f>
        <v/>
      </c>
      <c r="R180" s="68" t="str">
        <f>IFERROR(IF(VLOOKUP($A180&amp;$A$4,Global!$C:$AA,COLUMN()+3,0)="","",VLOOKUP($A180&amp;$A$4,Global!$C:$AA,COLUMN()+3,0)),"")</f>
        <v/>
      </c>
      <c r="S180" s="71" t="str">
        <f>IFERROR(IF(VLOOKUP($A180&amp;$A$4,Global!$C:$AA,COLUMN()+3,0)="","",VLOOKUP($A180&amp;$A$4,Global!$C:$AA,COLUMN()+3,0)),"")</f>
        <v/>
      </c>
      <c r="T180" s="71" t="str">
        <f>IFERROR(IF(VLOOKUP($A180&amp;$A$4,Global!$C:$AA,COLUMN()+3,0)="","",VLOOKUP($A180&amp;$A$4,Global!$C:$AA,COLUMN()+3,0)),"")</f>
        <v/>
      </c>
      <c r="U180" s="69" t="str">
        <f>IFERROR(IF(VLOOKUP($A180&amp;$A$4,Global!$C:$AA,COLUMN()+3,0)="","",VLOOKUP($A180&amp;$A$4,Global!$C:$AA,COLUMN()+3,0)),"")</f>
        <v/>
      </c>
      <c r="V180" s="69" t="str">
        <f>IFERROR(IF(VLOOKUP($A180&amp;$A$4,Global!$C:$AA,COLUMN()+3,0)="","",VLOOKUP($A180&amp;$A$4,Global!$C:$AA,COLUMN()+3,0)),"")</f>
        <v/>
      </c>
    </row>
    <row r="181" spans="1:22" s="72" customFormat="1" ht="15.75" x14ac:dyDescent="0.2">
      <c r="A181" s="67" t="str">
        <f>IFERROR(IF(A180="","",IF((A180+1)&lt;=VLOOKUP($A$3,List!$E$1:$G$8,3,0),A180+1,"")),"")</f>
        <v/>
      </c>
      <c r="B181" s="69" t="str">
        <f>IFERROR(IF(VLOOKUP($A181&amp;$A$4,Global!$C:$AA,COLUMN()+3,0)="","",VLOOKUP($A181&amp;$A$4,Global!$C:$AA,COLUMN()+3,0)),"")</f>
        <v/>
      </c>
      <c r="C181" s="79" t="str">
        <f>IFERROR(IF(VLOOKUP($A181&amp;$A$4,Global!$C:$AA,COLUMN()+3,0)="","",VLOOKUP($A181&amp;$A$4,Global!$C:$AA,COLUMN()+3,0)),"")</f>
        <v/>
      </c>
      <c r="D181" s="68" t="str">
        <f>IFERROR(IF(VLOOKUP($A181&amp;$A$4,Global!$C:$AA,COLUMN()+3,0)="","",VLOOKUP($A181&amp;$A$4,Global!$C:$AA,COLUMN()+3,0)),"")</f>
        <v/>
      </c>
      <c r="E181" s="69" t="str">
        <f>IFERROR(IF(VLOOKUP($A181&amp;$A$4,Global!$C:$AA,COLUMN()+3,0)="","",VLOOKUP($A181&amp;$A$4,Global!$C:$AA,COLUMN()+3,0)),"")</f>
        <v/>
      </c>
      <c r="F181" s="69" t="str">
        <f>IFERROR(IF(VLOOKUP($A181&amp;$A$4,Global!$C:$AA,COLUMN()+3,0)="","",VLOOKUP($A181&amp;$A$4,Global!$C:$AA,COLUMN()+3,0)),"")</f>
        <v/>
      </c>
      <c r="G181" s="69" t="str">
        <f>IFERROR(IF(VLOOKUP($A181&amp;$A$4,Global!$C:$AA,COLUMN()+3,0)="","",VLOOKUP($A181&amp;$A$4,Global!$C:$AA,COLUMN()+3,0)),"")</f>
        <v/>
      </c>
      <c r="H181" s="70" t="str">
        <f>IFERROR(IF(VLOOKUP($A181&amp;$A$4,Global!$C:$AA,COLUMN()+3,0)="","",VLOOKUP($A181&amp;$A$4,Global!$C:$AA,COLUMN()+3,0)),"")</f>
        <v/>
      </c>
      <c r="I181" s="70" t="str">
        <f>IFERROR(IF(VLOOKUP($A181&amp;$A$4,Global!$C:$AA,COLUMN()+3,0)="","",VLOOKUP($A181&amp;$A$4,Global!$C:$AA,COLUMN()+3,0)),"")</f>
        <v/>
      </c>
      <c r="J181" s="69" t="str">
        <f>IFERROR(IF(VLOOKUP($A181&amp;$A$4,Global!$C:$AA,COLUMN()+3,0)="","",VLOOKUP($A181&amp;$A$4,Global!$C:$AA,COLUMN()+3,0)),"")</f>
        <v/>
      </c>
      <c r="K181" s="69" t="str">
        <f>IFERROR(IF(VLOOKUP($A181&amp;$A$4,Global!$C:$AA,COLUMN()+3,0)="","",VLOOKUP($A181&amp;$A$4,Global!$C:$AA,COLUMN()+3,0)),"")</f>
        <v/>
      </c>
      <c r="L181" s="69" t="str">
        <f>IFERROR(IF(VLOOKUP($A181&amp;$A$4,Global!$C:$AA,COLUMN()+3,0)="","",VLOOKUP($A181&amp;$A$4,Global!$C:$AA,COLUMN()+3,0)),"")</f>
        <v/>
      </c>
      <c r="M181" s="68" t="str">
        <f>IFERROR(IF(VLOOKUP($A181&amp;$A$4,Global!$C:$AA,COLUMN()+3,0)="","",VLOOKUP($A181&amp;$A$4,Global!$C:$AA,COLUMN()+3,0)),"")</f>
        <v/>
      </c>
      <c r="N181" s="68" t="str">
        <f>IFERROR(IF(VLOOKUP($A181&amp;$A$4,Global!$C:$AA,COLUMN()+3,0)="","",VLOOKUP($A181&amp;$A$4,Global!$C:$AA,COLUMN()+3,0)),"")</f>
        <v/>
      </c>
      <c r="O181" s="68" t="str">
        <f>IFERROR(IF(VLOOKUP($A181&amp;$A$4,Global!$C:$AA,COLUMN()+3,0)="","",VLOOKUP($A181&amp;$A$4,Global!$C:$AA,COLUMN()+3,0)),"")</f>
        <v/>
      </c>
      <c r="P181" s="68" t="str">
        <f>IFERROR(IF(VLOOKUP($A181&amp;$A$4,Global!$C:$AA,COLUMN()+3,0)="","",VLOOKUP($A181&amp;$A$4,Global!$C:$AA,COLUMN()+3,0)),"")</f>
        <v/>
      </c>
      <c r="Q181" s="68" t="str">
        <f>IFERROR(IF(VLOOKUP($A181&amp;$A$4,Global!$C:$AA,COLUMN()+3,0)="","",VLOOKUP($A181&amp;$A$4,Global!$C:$AA,COLUMN()+3,0)),"")</f>
        <v/>
      </c>
      <c r="R181" s="68" t="str">
        <f>IFERROR(IF(VLOOKUP($A181&amp;$A$4,Global!$C:$AA,COLUMN()+3,0)="","",VLOOKUP($A181&amp;$A$4,Global!$C:$AA,COLUMN()+3,0)),"")</f>
        <v/>
      </c>
      <c r="S181" s="71" t="str">
        <f>IFERROR(IF(VLOOKUP($A181&amp;$A$4,Global!$C:$AA,COLUMN()+3,0)="","",VLOOKUP($A181&amp;$A$4,Global!$C:$AA,COLUMN()+3,0)),"")</f>
        <v/>
      </c>
      <c r="T181" s="71" t="str">
        <f>IFERROR(IF(VLOOKUP($A181&amp;$A$4,Global!$C:$AA,COLUMN()+3,0)="","",VLOOKUP($A181&amp;$A$4,Global!$C:$AA,COLUMN()+3,0)),"")</f>
        <v/>
      </c>
      <c r="U181" s="69" t="str">
        <f>IFERROR(IF(VLOOKUP($A181&amp;$A$4,Global!$C:$AA,COLUMN()+3,0)="","",VLOOKUP($A181&amp;$A$4,Global!$C:$AA,COLUMN()+3,0)),"")</f>
        <v/>
      </c>
      <c r="V181" s="69" t="str">
        <f>IFERROR(IF(VLOOKUP($A181&amp;$A$4,Global!$C:$AA,COLUMN()+3,0)="","",VLOOKUP($A181&amp;$A$4,Global!$C:$AA,COLUMN()+3,0)),"")</f>
        <v/>
      </c>
    </row>
    <row r="182" spans="1:22" s="72" customFormat="1" ht="15.75" x14ac:dyDescent="0.2">
      <c r="A182" s="67" t="str">
        <f>IFERROR(IF(A181="","",IF((A181+1)&lt;=VLOOKUP($A$3,List!$E$1:$G$8,3,0),A181+1,"")),"")</f>
        <v/>
      </c>
      <c r="B182" s="69" t="str">
        <f>IFERROR(IF(VLOOKUP($A182&amp;$A$4,Global!$C:$AA,COLUMN()+3,0)="","",VLOOKUP($A182&amp;$A$4,Global!$C:$AA,COLUMN()+3,0)),"")</f>
        <v/>
      </c>
      <c r="C182" s="79" t="str">
        <f>IFERROR(IF(VLOOKUP($A182&amp;$A$4,Global!$C:$AA,COLUMN()+3,0)="","",VLOOKUP($A182&amp;$A$4,Global!$C:$AA,COLUMN()+3,0)),"")</f>
        <v/>
      </c>
      <c r="D182" s="68" t="str">
        <f>IFERROR(IF(VLOOKUP($A182&amp;$A$4,Global!$C:$AA,COLUMN()+3,0)="","",VLOOKUP($A182&amp;$A$4,Global!$C:$AA,COLUMN()+3,0)),"")</f>
        <v/>
      </c>
      <c r="E182" s="69" t="str">
        <f>IFERROR(IF(VLOOKUP($A182&amp;$A$4,Global!$C:$AA,COLUMN()+3,0)="","",VLOOKUP($A182&amp;$A$4,Global!$C:$AA,COLUMN()+3,0)),"")</f>
        <v/>
      </c>
      <c r="F182" s="69" t="str">
        <f>IFERROR(IF(VLOOKUP($A182&amp;$A$4,Global!$C:$AA,COLUMN()+3,0)="","",VLOOKUP($A182&amp;$A$4,Global!$C:$AA,COLUMN()+3,0)),"")</f>
        <v/>
      </c>
      <c r="G182" s="69" t="str">
        <f>IFERROR(IF(VLOOKUP($A182&amp;$A$4,Global!$C:$AA,COLUMN()+3,0)="","",VLOOKUP($A182&amp;$A$4,Global!$C:$AA,COLUMN()+3,0)),"")</f>
        <v/>
      </c>
      <c r="H182" s="70" t="str">
        <f>IFERROR(IF(VLOOKUP($A182&amp;$A$4,Global!$C:$AA,COLUMN()+3,0)="","",VLOOKUP($A182&amp;$A$4,Global!$C:$AA,COLUMN()+3,0)),"")</f>
        <v/>
      </c>
      <c r="I182" s="70" t="str">
        <f>IFERROR(IF(VLOOKUP($A182&amp;$A$4,Global!$C:$AA,COLUMN()+3,0)="","",VLOOKUP($A182&amp;$A$4,Global!$C:$AA,COLUMN()+3,0)),"")</f>
        <v/>
      </c>
      <c r="J182" s="69" t="str">
        <f>IFERROR(IF(VLOOKUP($A182&amp;$A$4,Global!$C:$AA,COLUMN()+3,0)="","",VLOOKUP($A182&amp;$A$4,Global!$C:$AA,COLUMN()+3,0)),"")</f>
        <v/>
      </c>
      <c r="K182" s="69" t="str">
        <f>IFERROR(IF(VLOOKUP($A182&amp;$A$4,Global!$C:$AA,COLUMN()+3,0)="","",VLOOKUP($A182&amp;$A$4,Global!$C:$AA,COLUMN()+3,0)),"")</f>
        <v/>
      </c>
      <c r="L182" s="69" t="str">
        <f>IFERROR(IF(VLOOKUP($A182&amp;$A$4,Global!$C:$AA,COLUMN()+3,0)="","",VLOOKUP($A182&amp;$A$4,Global!$C:$AA,COLUMN()+3,0)),"")</f>
        <v/>
      </c>
      <c r="M182" s="68" t="str">
        <f>IFERROR(IF(VLOOKUP($A182&amp;$A$4,Global!$C:$AA,COLUMN()+3,0)="","",VLOOKUP($A182&amp;$A$4,Global!$C:$AA,COLUMN()+3,0)),"")</f>
        <v/>
      </c>
      <c r="N182" s="68" t="str">
        <f>IFERROR(IF(VLOOKUP($A182&amp;$A$4,Global!$C:$AA,COLUMN()+3,0)="","",VLOOKUP($A182&amp;$A$4,Global!$C:$AA,COLUMN()+3,0)),"")</f>
        <v/>
      </c>
      <c r="O182" s="68" t="str">
        <f>IFERROR(IF(VLOOKUP($A182&amp;$A$4,Global!$C:$AA,COLUMN()+3,0)="","",VLOOKUP($A182&amp;$A$4,Global!$C:$AA,COLUMN()+3,0)),"")</f>
        <v/>
      </c>
      <c r="P182" s="68" t="str">
        <f>IFERROR(IF(VLOOKUP($A182&amp;$A$4,Global!$C:$AA,COLUMN()+3,0)="","",VLOOKUP($A182&amp;$A$4,Global!$C:$AA,COLUMN()+3,0)),"")</f>
        <v/>
      </c>
      <c r="Q182" s="68" t="str">
        <f>IFERROR(IF(VLOOKUP($A182&amp;$A$4,Global!$C:$AA,COLUMN()+3,0)="","",VLOOKUP($A182&amp;$A$4,Global!$C:$AA,COLUMN()+3,0)),"")</f>
        <v/>
      </c>
      <c r="R182" s="68" t="str">
        <f>IFERROR(IF(VLOOKUP($A182&amp;$A$4,Global!$C:$AA,COLUMN()+3,0)="","",VLOOKUP($A182&amp;$A$4,Global!$C:$AA,COLUMN()+3,0)),"")</f>
        <v/>
      </c>
      <c r="S182" s="71" t="str">
        <f>IFERROR(IF(VLOOKUP($A182&amp;$A$4,Global!$C:$AA,COLUMN()+3,0)="","",VLOOKUP($A182&amp;$A$4,Global!$C:$AA,COLUMN()+3,0)),"")</f>
        <v/>
      </c>
      <c r="T182" s="71" t="str">
        <f>IFERROR(IF(VLOOKUP($A182&amp;$A$4,Global!$C:$AA,COLUMN()+3,0)="","",VLOOKUP($A182&amp;$A$4,Global!$C:$AA,COLUMN()+3,0)),"")</f>
        <v/>
      </c>
      <c r="U182" s="69" t="str">
        <f>IFERROR(IF(VLOOKUP($A182&amp;$A$4,Global!$C:$AA,COLUMN()+3,0)="","",VLOOKUP($A182&amp;$A$4,Global!$C:$AA,COLUMN()+3,0)),"")</f>
        <v/>
      </c>
      <c r="V182" s="69" t="str">
        <f>IFERROR(IF(VLOOKUP($A182&amp;$A$4,Global!$C:$AA,COLUMN()+3,0)="","",VLOOKUP($A182&amp;$A$4,Global!$C:$AA,COLUMN()+3,0)),"")</f>
        <v/>
      </c>
    </row>
    <row r="183" spans="1:22" s="72" customFormat="1" ht="15.75" x14ac:dyDescent="0.2">
      <c r="A183" s="67" t="str">
        <f>IFERROR(IF(A182="","",IF((A182+1)&lt;=VLOOKUP($A$3,List!$E$1:$G$8,3,0),A182+1,"")),"")</f>
        <v/>
      </c>
      <c r="B183" s="69" t="str">
        <f>IFERROR(IF(VLOOKUP($A183&amp;$A$4,Global!$C:$AA,COLUMN()+3,0)="","",VLOOKUP($A183&amp;$A$4,Global!$C:$AA,COLUMN()+3,0)),"")</f>
        <v/>
      </c>
      <c r="C183" s="79" t="str">
        <f>IFERROR(IF(VLOOKUP($A183&amp;$A$4,Global!$C:$AA,COLUMN()+3,0)="","",VLOOKUP($A183&amp;$A$4,Global!$C:$AA,COLUMN()+3,0)),"")</f>
        <v/>
      </c>
      <c r="D183" s="68" t="str">
        <f>IFERROR(IF(VLOOKUP($A183&amp;$A$4,Global!$C:$AA,COLUMN()+3,0)="","",VLOOKUP($A183&amp;$A$4,Global!$C:$AA,COLUMN()+3,0)),"")</f>
        <v/>
      </c>
      <c r="E183" s="69" t="str">
        <f>IFERROR(IF(VLOOKUP($A183&amp;$A$4,Global!$C:$AA,COLUMN()+3,0)="","",VLOOKUP($A183&amp;$A$4,Global!$C:$AA,COLUMN()+3,0)),"")</f>
        <v/>
      </c>
      <c r="F183" s="69" t="str">
        <f>IFERROR(IF(VLOOKUP($A183&amp;$A$4,Global!$C:$AA,COLUMN()+3,0)="","",VLOOKUP($A183&amp;$A$4,Global!$C:$AA,COLUMN()+3,0)),"")</f>
        <v/>
      </c>
      <c r="G183" s="69" t="str">
        <f>IFERROR(IF(VLOOKUP($A183&amp;$A$4,Global!$C:$AA,COLUMN()+3,0)="","",VLOOKUP($A183&amp;$A$4,Global!$C:$AA,COLUMN()+3,0)),"")</f>
        <v/>
      </c>
      <c r="H183" s="70" t="str">
        <f>IFERROR(IF(VLOOKUP($A183&amp;$A$4,Global!$C:$AA,COLUMN()+3,0)="","",VLOOKUP($A183&amp;$A$4,Global!$C:$AA,COLUMN()+3,0)),"")</f>
        <v/>
      </c>
      <c r="I183" s="70" t="str">
        <f>IFERROR(IF(VLOOKUP($A183&amp;$A$4,Global!$C:$AA,COLUMN()+3,0)="","",VLOOKUP($A183&amp;$A$4,Global!$C:$AA,COLUMN()+3,0)),"")</f>
        <v/>
      </c>
      <c r="J183" s="69" t="str">
        <f>IFERROR(IF(VLOOKUP($A183&amp;$A$4,Global!$C:$AA,COLUMN()+3,0)="","",VLOOKUP($A183&amp;$A$4,Global!$C:$AA,COLUMN()+3,0)),"")</f>
        <v/>
      </c>
      <c r="K183" s="69" t="str">
        <f>IFERROR(IF(VLOOKUP($A183&amp;$A$4,Global!$C:$AA,COLUMN()+3,0)="","",VLOOKUP($A183&amp;$A$4,Global!$C:$AA,COLUMN()+3,0)),"")</f>
        <v/>
      </c>
      <c r="L183" s="69" t="str">
        <f>IFERROR(IF(VLOOKUP($A183&amp;$A$4,Global!$C:$AA,COLUMN()+3,0)="","",VLOOKUP($A183&amp;$A$4,Global!$C:$AA,COLUMN()+3,0)),"")</f>
        <v/>
      </c>
      <c r="M183" s="68" t="str">
        <f>IFERROR(IF(VLOOKUP($A183&amp;$A$4,Global!$C:$AA,COLUMN()+3,0)="","",VLOOKUP($A183&amp;$A$4,Global!$C:$AA,COLUMN()+3,0)),"")</f>
        <v/>
      </c>
      <c r="N183" s="68" t="str">
        <f>IFERROR(IF(VLOOKUP($A183&amp;$A$4,Global!$C:$AA,COLUMN()+3,0)="","",VLOOKUP($A183&amp;$A$4,Global!$C:$AA,COLUMN()+3,0)),"")</f>
        <v/>
      </c>
      <c r="O183" s="68" t="str">
        <f>IFERROR(IF(VLOOKUP($A183&amp;$A$4,Global!$C:$AA,COLUMN()+3,0)="","",VLOOKUP($A183&amp;$A$4,Global!$C:$AA,COLUMN()+3,0)),"")</f>
        <v/>
      </c>
      <c r="P183" s="68" t="str">
        <f>IFERROR(IF(VLOOKUP($A183&amp;$A$4,Global!$C:$AA,COLUMN()+3,0)="","",VLOOKUP($A183&amp;$A$4,Global!$C:$AA,COLUMN()+3,0)),"")</f>
        <v/>
      </c>
      <c r="Q183" s="68" t="str">
        <f>IFERROR(IF(VLOOKUP($A183&amp;$A$4,Global!$C:$AA,COLUMN()+3,0)="","",VLOOKUP($A183&amp;$A$4,Global!$C:$AA,COLUMN()+3,0)),"")</f>
        <v/>
      </c>
      <c r="R183" s="68" t="str">
        <f>IFERROR(IF(VLOOKUP($A183&amp;$A$4,Global!$C:$AA,COLUMN()+3,0)="","",VLOOKUP($A183&amp;$A$4,Global!$C:$AA,COLUMN()+3,0)),"")</f>
        <v/>
      </c>
      <c r="S183" s="71" t="str">
        <f>IFERROR(IF(VLOOKUP($A183&amp;$A$4,Global!$C:$AA,COLUMN()+3,0)="","",VLOOKUP($A183&amp;$A$4,Global!$C:$AA,COLUMN()+3,0)),"")</f>
        <v/>
      </c>
      <c r="T183" s="71" t="str">
        <f>IFERROR(IF(VLOOKUP($A183&amp;$A$4,Global!$C:$AA,COLUMN()+3,0)="","",VLOOKUP($A183&amp;$A$4,Global!$C:$AA,COLUMN()+3,0)),"")</f>
        <v/>
      </c>
      <c r="U183" s="69" t="str">
        <f>IFERROR(IF(VLOOKUP($A183&amp;$A$4,Global!$C:$AA,COLUMN()+3,0)="","",VLOOKUP($A183&amp;$A$4,Global!$C:$AA,COLUMN()+3,0)),"")</f>
        <v/>
      </c>
      <c r="V183" s="69" t="str">
        <f>IFERROR(IF(VLOOKUP($A183&amp;$A$4,Global!$C:$AA,COLUMN()+3,0)="","",VLOOKUP($A183&amp;$A$4,Global!$C:$AA,COLUMN()+3,0)),"")</f>
        <v/>
      </c>
    </row>
    <row r="184" spans="1:22" s="72" customFormat="1" ht="15.75" x14ac:dyDescent="0.2">
      <c r="A184" s="67" t="str">
        <f>IFERROR(IF(A183="","",IF((A183+1)&lt;=VLOOKUP($A$3,List!$E$1:$G$8,3,0),A183+1,"")),"")</f>
        <v/>
      </c>
      <c r="B184" s="69" t="str">
        <f>IFERROR(IF(VLOOKUP($A184&amp;$A$4,Global!$C:$AA,COLUMN()+3,0)="","",VLOOKUP($A184&amp;$A$4,Global!$C:$AA,COLUMN()+3,0)),"")</f>
        <v/>
      </c>
      <c r="C184" s="79" t="str">
        <f>IFERROR(IF(VLOOKUP($A184&amp;$A$4,Global!$C:$AA,COLUMN()+3,0)="","",VLOOKUP($A184&amp;$A$4,Global!$C:$AA,COLUMN()+3,0)),"")</f>
        <v/>
      </c>
      <c r="D184" s="68" t="str">
        <f>IFERROR(IF(VLOOKUP($A184&amp;$A$4,Global!$C:$AA,COLUMN()+3,0)="","",VLOOKUP($A184&amp;$A$4,Global!$C:$AA,COLUMN()+3,0)),"")</f>
        <v/>
      </c>
      <c r="E184" s="69" t="str">
        <f>IFERROR(IF(VLOOKUP($A184&amp;$A$4,Global!$C:$AA,COLUMN()+3,0)="","",VLOOKUP($A184&amp;$A$4,Global!$C:$AA,COLUMN()+3,0)),"")</f>
        <v/>
      </c>
      <c r="F184" s="69" t="str">
        <f>IFERROR(IF(VLOOKUP($A184&amp;$A$4,Global!$C:$AA,COLUMN()+3,0)="","",VLOOKUP($A184&amp;$A$4,Global!$C:$AA,COLUMN()+3,0)),"")</f>
        <v/>
      </c>
      <c r="G184" s="69" t="str">
        <f>IFERROR(IF(VLOOKUP($A184&amp;$A$4,Global!$C:$AA,COLUMN()+3,0)="","",VLOOKUP($A184&amp;$A$4,Global!$C:$AA,COLUMN()+3,0)),"")</f>
        <v/>
      </c>
      <c r="H184" s="70" t="str">
        <f>IFERROR(IF(VLOOKUP($A184&amp;$A$4,Global!$C:$AA,COLUMN()+3,0)="","",VLOOKUP($A184&amp;$A$4,Global!$C:$AA,COLUMN()+3,0)),"")</f>
        <v/>
      </c>
      <c r="I184" s="70" t="str">
        <f>IFERROR(IF(VLOOKUP($A184&amp;$A$4,Global!$C:$AA,COLUMN()+3,0)="","",VLOOKUP($A184&amp;$A$4,Global!$C:$AA,COLUMN()+3,0)),"")</f>
        <v/>
      </c>
      <c r="J184" s="69" t="str">
        <f>IFERROR(IF(VLOOKUP($A184&amp;$A$4,Global!$C:$AA,COLUMN()+3,0)="","",VLOOKUP($A184&amp;$A$4,Global!$C:$AA,COLUMN()+3,0)),"")</f>
        <v/>
      </c>
      <c r="K184" s="69" t="str">
        <f>IFERROR(IF(VLOOKUP($A184&amp;$A$4,Global!$C:$AA,COLUMN()+3,0)="","",VLOOKUP($A184&amp;$A$4,Global!$C:$AA,COLUMN()+3,0)),"")</f>
        <v/>
      </c>
      <c r="L184" s="69" t="str">
        <f>IFERROR(IF(VLOOKUP($A184&amp;$A$4,Global!$C:$AA,COLUMN()+3,0)="","",VLOOKUP($A184&amp;$A$4,Global!$C:$AA,COLUMN()+3,0)),"")</f>
        <v/>
      </c>
      <c r="M184" s="68" t="str">
        <f>IFERROR(IF(VLOOKUP($A184&amp;$A$4,Global!$C:$AA,COLUMN()+3,0)="","",VLOOKUP($A184&amp;$A$4,Global!$C:$AA,COLUMN()+3,0)),"")</f>
        <v/>
      </c>
      <c r="N184" s="68" t="str">
        <f>IFERROR(IF(VLOOKUP($A184&amp;$A$4,Global!$C:$AA,COLUMN()+3,0)="","",VLOOKUP($A184&amp;$A$4,Global!$C:$AA,COLUMN()+3,0)),"")</f>
        <v/>
      </c>
      <c r="O184" s="68" t="str">
        <f>IFERROR(IF(VLOOKUP($A184&amp;$A$4,Global!$C:$AA,COLUMN()+3,0)="","",VLOOKUP($A184&amp;$A$4,Global!$C:$AA,COLUMN()+3,0)),"")</f>
        <v/>
      </c>
      <c r="P184" s="68" t="str">
        <f>IFERROR(IF(VLOOKUP($A184&amp;$A$4,Global!$C:$AA,COLUMN()+3,0)="","",VLOOKUP($A184&amp;$A$4,Global!$C:$AA,COLUMN()+3,0)),"")</f>
        <v/>
      </c>
      <c r="Q184" s="68" t="str">
        <f>IFERROR(IF(VLOOKUP($A184&amp;$A$4,Global!$C:$AA,COLUMN()+3,0)="","",VLOOKUP($A184&amp;$A$4,Global!$C:$AA,COLUMN()+3,0)),"")</f>
        <v/>
      </c>
      <c r="R184" s="68" t="str">
        <f>IFERROR(IF(VLOOKUP($A184&amp;$A$4,Global!$C:$AA,COLUMN()+3,0)="","",VLOOKUP($A184&amp;$A$4,Global!$C:$AA,COLUMN()+3,0)),"")</f>
        <v/>
      </c>
      <c r="S184" s="71" t="str">
        <f>IFERROR(IF(VLOOKUP($A184&amp;$A$4,Global!$C:$AA,COLUMN()+3,0)="","",VLOOKUP($A184&amp;$A$4,Global!$C:$AA,COLUMN()+3,0)),"")</f>
        <v/>
      </c>
      <c r="T184" s="71" t="str">
        <f>IFERROR(IF(VLOOKUP($A184&amp;$A$4,Global!$C:$AA,COLUMN()+3,0)="","",VLOOKUP($A184&amp;$A$4,Global!$C:$AA,COLUMN()+3,0)),"")</f>
        <v/>
      </c>
      <c r="U184" s="69" t="str">
        <f>IFERROR(IF(VLOOKUP($A184&amp;$A$4,Global!$C:$AA,COLUMN()+3,0)="","",VLOOKUP($A184&amp;$A$4,Global!$C:$AA,COLUMN()+3,0)),"")</f>
        <v/>
      </c>
      <c r="V184" s="69" t="str">
        <f>IFERROR(IF(VLOOKUP($A184&amp;$A$4,Global!$C:$AA,COLUMN()+3,0)="","",VLOOKUP($A184&amp;$A$4,Global!$C:$AA,COLUMN()+3,0)),"")</f>
        <v/>
      </c>
    </row>
    <row r="185" spans="1:22" s="72" customFormat="1" ht="15.75" x14ac:dyDescent="0.2">
      <c r="A185" s="67" t="str">
        <f>IFERROR(IF(A184="","",IF((A184+1)&lt;=VLOOKUP($A$3,List!$E$1:$G$8,3,0),A184+1,"")),"")</f>
        <v/>
      </c>
      <c r="B185" s="69" t="str">
        <f>IFERROR(IF(VLOOKUP($A185&amp;$A$4,Global!$C:$AA,COLUMN()+3,0)="","",VLOOKUP($A185&amp;$A$4,Global!$C:$AA,COLUMN()+3,0)),"")</f>
        <v/>
      </c>
      <c r="C185" s="79" t="str">
        <f>IFERROR(IF(VLOOKUP($A185&amp;$A$4,Global!$C:$AA,COLUMN()+3,0)="","",VLOOKUP($A185&amp;$A$4,Global!$C:$AA,COLUMN()+3,0)),"")</f>
        <v/>
      </c>
      <c r="D185" s="68" t="str">
        <f>IFERROR(IF(VLOOKUP($A185&amp;$A$4,Global!$C:$AA,COLUMN()+3,0)="","",VLOOKUP($A185&amp;$A$4,Global!$C:$AA,COLUMN()+3,0)),"")</f>
        <v/>
      </c>
      <c r="E185" s="69" t="str">
        <f>IFERROR(IF(VLOOKUP($A185&amp;$A$4,Global!$C:$AA,COLUMN()+3,0)="","",VLOOKUP($A185&amp;$A$4,Global!$C:$AA,COLUMN()+3,0)),"")</f>
        <v/>
      </c>
      <c r="F185" s="69" t="str">
        <f>IFERROR(IF(VLOOKUP($A185&amp;$A$4,Global!$C:$AA,COLUMN()+3,0)="","",VLOOKUP($A185&amp;$A$4,Global!$C:$AA,COLUMN()+3,0)),"")</f>
        <v/>
      </c>
      <c r="G185" s="69" t="str">
        <f>IFERROR(IF(VLOOKUP($A185&amp;$A$4,Global!$C:$AA,COLUMN()+3,0)="","",VLOOKUP($A185&amp;$A$4,Global!$C:$AA,COLUMN()+3,0)),"")</f>
        <v/>
      </c>
      <c r="H185" s="70" t="str">
        <f>IFERROR(IF(VLOOKUP($A185&amp;$A$4,Global!$C:$AA,COLUMN()+3,0)="","",VLOOKUP($A185&amp;$A$4,Global!$C:$AA,COLUMN()+3,0)),"")</f>
        <v/>
      </c>
      <c r="I185" s="70" t="str">
        <f>IFERROR(IF(VLOOKUP($A185&amp;$A$4,Global!$C:$AA,COLUMN()+3,0)="","",VLOOKUP($A185&amp;$A$4,Global!$C:$AA,COLUMN()+3,0)),"")</f>
        <v/>
      </c>
      <c r="J185" s="69" t="str">
        <f>IFERROR(IF(VLOOKUP($A185&amp;$A$4,Global!$C:$AA,COLUMN()+3,0)="","",VLOOKUP($A185&amp;$A$4,Global!$C:$AA,COLUMN()+3,0)),"")</f>
        <v/>
      </c>
      <c r="K185" s="69" t="str">
        <f>IFERROR(IF(VLOOKUP($A185&amp;$A$4,Global!$C:$AA,COLUMN()+3,0)="","",VLOOKUP($A185&amp;$A$4,Global!$C:$AA,COLUMN()+3,0)),"")</f>
        <v/>
      </c>
      <c r="L185" s="69" t="str">
        <f>IFERROR(IF(VLOOKUP($A185&amp;$A$4,Global!$C:$AA,COLUMN()+3,0)="","",VLOOKUP($A185&amp;$A$4,Global!$C:$AA,COLUMN()+3,0)),"")</f>
        <v/>
      </c>
      <c r="M185" s="68" t="str">
        <f>IFERROR(IF(VLOOKUP($A185&amp;$A$4,Global!$C:$AA,COLUMN()+3,0)="","",VLOOKUP($A185&amp;$A$4,Global!$C:$AA,COLUMN()+3,0)),"")</f>
        <v/>
      </c>
      <c r="N185" s="68" t="str">
        <f>IFERROR(IF(VLOOKUP($A185&amp;$A$4,Global!$C:$AA,COLUMN()+3,0)="","",VLOOKUP($A185&amp;$A$4,Global!$C:$AA,COLUMN()+3,0)),"")</f>
        <v/>
      </c>
      <c r="O185" s="68" t="str">
        <f>IFERROR(IF(VLOOKUP($A185&amp;$A$4,Global!$C:$AA,COLUMN()+3,0)="","",VLOOKUP($A185&amp;$A$4,Global!$C:$AA,COLUMN()+3,0)),"")</f>
        <v/>
      </c>
      <c r="P185" s="68" t="str">
        <f>IFERROR(IF(VLOOKUP($A185&amp;$A$4,Global!$C:$AA,COLUMN()+3,0)="","",VLOOKUP($A185&amp;$A$4,Global!$C:$AA,COLUMN()+3,0)),"")</f>
        <v/>
      </c>
      <c r="Q185" s="68" t="str">
        <f>IFERROR(IF(VLOOKUP($A185&amp;$A$4,Global!$C:$AA,COLUMN()+3,0)="","",VLOOKUP($A185&amp;$A$4,Global!$C:$AA,COLUMN()+3,0)),"")</f>
        <v/>
      </c>
      <c r="R185" s="68" t="str">
        <f>IFERROR(IF(VLOOKUP($A185&amp;$A$4,Global!$C:$AA,COLUMN()+3,0)="","",VLOOKUP($A185&amp;$A$4,Global!$C:$AA,COLUMN()+3,0)),"")</f>
        <v/>
      </c>
      <c r="S185" s="71" t="str">
        <f>IFERROR(IF(VLOOKUP($A185&amp;$A$4,Global!$C:$AA,COLUMN()+3,0)="","",VLOOKUP($A185&amp;$A$4,Global!$C:$AA,COLUMN()+3,0)),"")</f>
        <v/>
      </c>
      <c r="T185" s="71" t="str">
        <f>IFERROR(IF(VLOOKUP($A185&amp;$A$4,Global!$C:$AA,COLUMN()+3,0)="","",VLOOKUP($A185&amp;$A$4,Global!$C:$AA,COLUMN()+3,0)),"")</f>
        <v/>
      </c>
      <c r="U185" s="69" t="str">
        <f>IFERROR(IF(VLOOKUP($A185&amp;$A$4,Global!$C:$AA,COLUMN()+3,0)="","",VLOOKUP($A185&amp;$A$4,Global!$C:$AA,COLUMN()+3,0)),"")</f>
        <v/>
      </c>
      <c r="V185" s="69" t="str">
        <f>IFERROR(IF(VLOOKUP($A185&amp;$A$4,Global!$C:$AA,COLUMN()+3,0)="","",VLOOKUP($A185&amp;$A$4,Global!$C:$AA,COLUMN()+3,0)),"")</f>
        <v/>
      </c>
    </row>
    <row r="186" spans="1:22" s="72" customFormat="1" ht="15.75" x14ac:dyDescent="0.2">
      <c r="A186" s="67" t="str">
        <f>IFERROR(IF(A185="","",IF((A185+1)&lt;=VLOOKUP($A$3,List!$E$1:$G$8,3,0),A185+1,"")),"")</f>
        <v/>
      </c>
      <c r="B186" s="69" t="str">
        <f>IFERROR(IF(VLOOKUP($A186&amp;$A$4,Global!$C:$AA,COLUMN()+3,0)="","",VLOOKUP($A186&amp;$A$4,Global!$C:$AA,COLUMN()+3,0)),"")</f>
        <v/>
      </c>
      <c r="C186" s="79" t="str">
        <f>IFERROR(IF(VLOOKUP($A186&amp;$A$4,Global!$C:$AA,COLUMN()+3,0)="","",VLOOKUP($A186&amp;$A$4,Global!$C:$AA,COLUMN()+3,0)),"")</f>
        <v/>
      </c>
      <c r="D186" s="68" t="str">
        <f>IFERROR(IF(VLOOKUP($A186&amp;$A$4,Global!$C:$AA,COLUMN()+3,0)="","",VLOOKUP($A186&amp;$A$4,Global!$C:$AA,COLUMN()+3,0)),"")</f>
        <v/>
      </c>
      <c r="E186" s="69" t="str">
        <f>IFERROR(IF(VLOOKUP($A186&amp;$A$4,Global!$C:$AA,COLUMN()+3,0)="","",VLOOKUP($A186&amp;$A$4,Global!$C:$AA,COLUMN()+3,0)),"")</f>
        <v/>
      </c>
      <c r="F186" s="69" t="str">
        <f>IFERROR(IF(VLOOKUP($A186&amp;$A$4,Global!$C:$AA,COLUMN()+3,0)="","",VLOOKUP($A186&amp;$A$4,Global!$C:$AA,COLUMN()+3,0)),"")</f>
        <v/>
      </c>
      <c r="G186" s="69" t="str">
        <f>IFERROR(IF(VLOOKUP($A186&amp;$A$4,Global!$C:$AA,COLUMN()+3,0)="","",VLOOKUP($A186&amp;$A$4,Global!$C:$AA,COLUMN()+3,0)),"")</f>
        <v/>
      </c>
      <c r="H186" s="70" t="str">
        <f>IFERROR(IF(VLOOKUP($A186&amp;$A$4,Global!$C:$AA,COLUMN()+3,0)="","",VLOOKUP($A186&amp;$A$4,Global!$C:$AA,COLUMN()+3,0)),"")</f>
        <v/>
      </c>
      <c r="I186" s="70" t="str">
        <f>IFERROR(IF(VLOOKUP($A186&amp;$A$4,Global!$C:$AA,COLUMN()+3,0)="","",VLOOKUP($A186&amp;$A$4,Global!$C:$AA,COLUMN()+3,0)),"")</f>
        <v/>
      </c>
      <c r="J186" s="69" t="str">
        <f>IFERROR(IF(VLOOKUP($A186&amp;$A$4,Global!$C:$AA,COLUMN()+3,0)="","",VLOOKUP($A186&amp;$A$4,Global!$C:$AA,COLUMN()+3,0)),"")</f>
        <v/>
      </c>
      <c r="K186" s="69" t="str">
        <f>IFERROR(IF(VLOOKUP($A186&amp;$A$4,Global!$C:$AA,COLUMN()+3,0)="","",VLOOKUP($A186&amp;$A$4,Global!$C:$AA,COLUMN()+3,0)),"")</f>
        <v/>
      </c>
      <c r="L186" s="69" t="str">
        <f>IFERROR(IF(VLOOKUP($A186&amp;$A$4,Global!$C:$AA,COLUMN()+3,0)="","",VLOOKUP($A186&amp;$A$4,Global!$C:$AA,COLUMN()+3,0)),"")</f>
        <v/>
      </c>
      <c r="M186" s="68" t="str">
        <f>IFERROR(IF(VLOOKUP($A186&amp;$A$4,Global!$C:$AA,COLUMN()+3,0)="","",VLOOKUP($A186&amp;$A$4,Global!$C:$AA,COLUMN()+3,0)),"")</f>
        <v/>
      </c>
      <c r="N186" s="68" t="str">
        <f>IFERROR(IF(VLOOKUP($A186&amp;$A$4,Global!$C:$AA,COLUMN()+3,0)="","",VLOOKUP($A186&amp;$A$4,Global!$C:$AA,COLUMN()+3,0)),"")</f>
        <v/>
      </c>
      <c r="O186" s="68" t="str">
        <f>IFERROR(IF(VLOOKUP($A186&amp;$A$4,Global!$C:$AA,COLUMN()+3,0)="","",VLOOKUP($A186&amp;$A$4,Global!$C:$AA,COLUMN()+3,0)),"")</f>
        <v/>
      </c>
      <c r="P186" s="68" t="str">
        <f>IFERROR(IF(VLOOKUP($A186&amp;$A$4,Global!$C:$AA,COLUMN()+3,0)="","",VLOOKUP($A186&amp;$A$4,Global!$C:$AA,COLUMN()+3,0)),"")</f>
        <v/>
      </c>
      <c r="Q186" s="68" t="str">
        <f>IFERROR(IF(VLOOKUP($A186&amp;$A$4,Global!$C:$AA,COLUMN()+3,0)="","",VLOOKUP($A186&amp;$A$4,Global!$C:$AA,COLUMN()+3,0)),"")</f>
        <v/>
      </c>
      <c r="R186" s="68" t="str">
        <f>IFERROR(IF(VLOOKUP($A186&amp;$A$4,Global!$C:$AA,COLUMN()+3,0)="","",VLOOKUP($A186&amp;$A$4,Global!$C:$AA,COLUMN()+3,0)),"")</f>
        <v/>
      </c>
      <c r="S186" s="71" t="str">
        <f>IFERROR(IF(VLOOKUP($A186&amp;$A$4,Global!$C:$AA,COLUMN()+3,0)="","",VLOOKUP($A186&amp;$A$4,Global!$C:$AA,COLUMN()+3,0)),"")</f>
        <v/>
      </c>
      <c r="T186" s="71" t="str">
        <f>IFERROR(IF(VLOOKUP($A186&amp;$A$4,Global!$C:$AA,COLUMN()+3,0)="","",VLOOKUP($A186&amp;$A$4,Global!$C:$AA,COLUMN()+3,0)),"")</f>
        <v/>
      </c>
      <c r="U186" s="69" t="str">
        <f>IFERROR(IF(VLOOKUP($A186&amp;$A$4,Global!$C:$AA,COLUMN()+3,0)="","",VLOOKUP($A186&amp;$A$4,Global!$C:$AA,COLUMN()+3,0)),"")</f>
        <v/>
      </c>
      <c r="V186" s="69" t="str">
        <f>IFERROR(IF(VLOOKUP($A186&amp;$A$4,Global!$C:$AA,COLUMN()+3,0)="","",VLOOKUP($A186&amp;$A$4,Global!$C:$AA,COLUMN()+3,0)),"")</f>
        <v/>
      </c>
    </row>
    <row r="187" spans="1:22" s="72" customFormat="1" ht="15.75" x14ac:dyDescent="0.2">
      <c r="A187" s="67" t="str">
        <f>IFERROR(IF(A186="","",IF((A186+1)&lt;=VLOOKUP($A$3,List!$E$1:$G$8,3,0),A186+1,"")),"")</f>
        <v/>
      </c>
      <c r="B187" s="69" t="str">
        <f>IFERROR(IF(VLOOKUP($A187&amp;$A$4,Global!$C:$AA,COLUMN()+3,0)="","",VLOOKUP($A187&amp;$A$4,Global!$C:$AA,COLUMN()+3,0)),"")</f>
        <v/>
      </c>
      <c r="C187" s="79" t="str">
        <f>IFERROR(IF(VLOOKUP($A187&amp;$A$4,Global!$C:$AA,COLUMN()+3,0)="","",VLOOKUP($A187&amp;$A$4,Global!$C:$AA,COLUMN()+3,0)),"")</f>
        <v/>
      </c>
      <c r="D187" s="68" t="str">
        <f>IFERROR(IF(VLOOKUP($A187&amp;$A$4,Global!$C:$AA,COLUMN()+3,0)="","",VLOOKUP($A187&amp;$A$4,Global!$C:$AA,COLUMN()+3,0)),"")</f>
        <v/>
      </c>
      <c r="E187" s="69" t="str">
        <f>IFERROR(IF(VLOOKUP($A187&amp;$A$4,Global!$C:$AA,COLUMN()+3,0)="","",VLOOKUP($A187&amp;$A$4,Global!$C:$AA,COLUMN()+3,0)),"")</f>
        <v/>
      </c>
      <c r="F187" s="69" t="str">
        <f>IFERROR(IF(VLOOKUP($A187&amp;$A$4,Global!$C:$AA,COLUMN()+3,0)="","",VLOOKUP($A187&amp;$A$4,Global!$C:$AA,COLUMN()+3,0)),"")</f>
        <v/>
      </c>
      <c r="G187" s="69" t="str">
        <f>IFERROR(IF(VLOOKUP($A187&amp;$A$4,Global!$C:$AA,COLUMN()+3,0)="","",VLOOKUP($A187&amp;$A$4,Global!$C:$AA,COLUMN()+3,0)),"")</f>
        <v/>
      </c>
      <c r="H187" s="70" t="str">
        <f>IFERROR(IF(VLOOKUP($A187&amp;$A$4,Global!$C:$AA,COLUMN()+3,0)="","",VLOOKUP($A187&amp;$A$4,Global!$C:$AA,COLUMN()+3,0)),"")</f>
        <v/>
      </c>
      <c r="I187" s="70" t="str">
        <f>IFERROR(IF(VLOOKUP($A187&amp;$A$4,Global!$C:$AA,COLUMN()+3,0)="","",VLOOKUP($A187&amp;$A$4,Global!$C:$AA,COLUMN()+3,0)),"")</f>
        <v/>
      </c>
      <c r="J187" s="69" t="str">
        <f>IFERROR(IF(VLOOKUP($A187&amp;$A$4,Global!$C:$AA,COLUMN()+3,0)="","",VLOOKUP($A187&amp;$A$4,Global!$C:$AA,COLUMN()+3,0)),"")</f>
        <v/>
      </c>
      <c r="K187" s="69" t="str">
        <f>IFERROR(IF(VLOOKUP($A187&amp;$A$4,Global!$C:$AA,COLUMN()+3,0)="","",VLOOKUP($A187&amp;$A$4,Global!$C:$AA,COLUMN()+3,0)),"")</f>
        <v/>
      </c>
      <c r="L187" s="69" t="str">
        <f>IFERROR(IF(VLOOKUP($A187&amp;$A$4,Global!$C:$AA,COLUMN()+3,0)="","",VLOOKUP($A187&amp;$A$4,Global!$C:$AA,COLUMN()+3,0)),"")</f>
        <v/>
      </c>
      <c r="M187" s="68" t="str">
        <f>IFERROR(IF(VLOOKUP($A187&amp;$A$4,Global!$C:$AA,COLUMN()+3,0)="","",VLOOKUP($A187&amp;$A$4,Global!$C:$AA,COLUMN()+3,0)),"")</f>
        <v/>
      </c>
      <c r="N187" s="68" t="str">
        <f>IFERROR(IF(VLOOKUP($A187&amp;$A$4,Global!$C:$AA,COLUMN()+3,0)="","",VLOOKUP($A187&amp;$A$4,Global!$C:$AA,COLUMN()+3,0)),"")</f>
        <v/>
      </c>
      <c r="O187" s="68" t="str">
        <f>IFERROR(IF(VLOOKUP($A187&amp;$A$4,Global!$C:$AA,COLUMN()+3,0)="","",VLOOKUP($A187&amp;$A$4,Global!$C:$AA,COLUMN()+3,0)),"")</f>
        <v/>
      </c>
      <c r="P187" s="68" t="str">
        <f>IFERROR(IF(VLOOKUP($A187&amp;$A$4,Global!$C:$AA,COLUMN()+3,0)="","",VLOOKUP($A187&amp;$A$4,Global!$C:$AA,COLUMN()+3,0)),"")</f>
        <v/>
      </c>
      <c r="Q187" s="68" t="str">
        <f>IFERROR(IF(VLOOKUP($A187&amp;$A$4,Global!$C:$AA,COLUMN()+3,0)="","",VLOOKUP($A187&amp;$A$4,Global!$C:$AA,COLUMN()+3,0)),"")</f>
        <v/>
      </c>
      <c r="R187" s="68" t="str">
        <f>IFERROR(IF(VLOOKUP($A187&amp;$A$4,Global!$C:$AA,COLUMN()+3,0)="","",VLOOKUP($A187&amp;$A$4,Global!$C:$AA,COLUMN()+3,0)),"")</f>
        <v/>
      </c>
      <c r="S187" s="71" t="str">
        <f>IFERROR(IF(VLOOKUP($A187&amp;$A$4,Global!$C:$AA,COLUMN()+3,0)="","",VLOOKUP($A187&amp;$A$4,Global!$C:$AA,COLUMN()+3,0)),"")</f>
        <v/>
      </c>
      <c r="T187" s="71" t="str">
        <f>IFERROR(IF(VLOOKUP($A187&amp;$A$4,Global!$C:$AA,COLUMN()+3,0)="","",VLOOKUP($A187&amp;$A$4,Global!$C:$AA,COLUMN()+3,0)),"")</f>
        <v/>
      </c>
      <c r="U187" s="69" t="str">
        <f>IFERROR(IF(VLOOKUP($A187&amp;$A$4,Global!$C:$AA,COLUMN()+3,0)="","",VLOOKUP($A187&amp;$A$4,Global!$C:$AA,COLUMN()+3,0)),"")</f>
        <v/>
      </c>
      <c r="V187" s="69" t="str">
        <f>IFERROR(IF(VLOOKUP($A187&amp;$A$4,Global!$C:$AA,COLUMN()+3,0)="","",VLOOKUP($A187&amp;$A$4,Global!$C:$AA,COLUMN()+3,0)),"")</f>
        <v/>
      </c>
    </row>
    <row r="188" spans="1:22" s="72" customFormat="1" ht="15.75" x14ac:dyDescent="0.2">
      <c r="A188" s="67" t="str">
        <f>IFERROR(IF(A187="","",IF((A187+1)&lt;=VLOOKUP($A$3,List!$E$1:$G$8,3,0),A187+1,"")),"")</f>
        <v/>
      </c>
      <c r="B188" s="69" t="str">
        <f>IFERROR(IF(VLOOKUP($A188&amp;$A$4,Global!$C:$AA,COLUMN()+3,0)="","",VLOOKUP($A188&amp;$A$4,Global!$C:$AA,COLUMN()+3,0)),"")</f>
        <v/>
      </c>
      <c r="C188" s="79" t="str">
        <f>IFERROR(IF(VLOOKUP($A188&amp;$A$4,Global!$C:$AA,COLUMN()+3,0)="","",VLOOKUP($A188&amp;$A$4,Global!$C:$AA,COLUMN()+3,0)),"")</f>
        <v/>
      </c>
      <c r="D188" s="68" t="str">
        <f>IFERROR(IF(VLOOKUP($A188&amp;$A$4,Global!$C:$AA,COLUMN()+3,0)="","",VLOOKUP($A188&amp;$A$4,Global!$C:$AA,COLUMN()+3,0)),"")</f>
        <v/>
      </c>
      <c r="E188" s="69" t="str">
        <f>IFERROR(IF(VLOOKUP($A188&amp;$A$4,Global!$C:$AA,COLUMN()+3,0)="","",VLOOKUP($A188&amp;$A$4,Global!$C:$AA,COLUMN()+3,0)),"")</f>
        <v/>
      </c>
      <c r="F188" s="69" t="str">
        <f>IFERROR(IF(VLOOKUP($A188&amp;$A$4,Global!$C:$AA,COLUMN()+3,0)="","",VLOOKUP($A188&amp;$A$4,Global!$C:$AA,COLUMN()+3,0)),"")</f>
        <v/>
      </c>
      <c r="G188" s="69" t="str">
        <f>IFERROR(IF(VLOOKUP($A188&amp;$A$4,Global!$C:$AA,COLUMN()+3,0)="","",VLOOKUP($A188&amp;$A$4,Global!$C:$AA,COLUMN()+3,0)),"")</f>
        <v/>
      </c>
      <c r="H188" s="70" t="str">
        <f>IFERROR(IF(VLOOKUP($A188&amp;$A$4,Global!$C:$AA,COLUMN()+3,0)="","",VLOOKUP($A188&amp;$A$4,Global!$C:$AA,COLUMN()+3,0)),"")</f>
        <v/>
      </c>
      <c r="I188" s="70" t="str">
        <f>IFERROR(IF(VLOOKUP($A188&amp;$A$4,Global!$C:$AA,COLUMN()+3,0)="","",VLOOKUP($A188&amp;$A$4,Global!$C:$AA,COLUMN()+3,0)),"")</f>
        <v/>
      </c>
      <c r="J188" s="69" t="str">
        <f>IFERROR(IF(VLOOKUP($A188&amp;$A$4,Global!$C:$AA,COLUMN()+3,0)="","",VLOOKUP($A188&amp;$A$4,Global!$C:$AA,COLUMN()+3,0)),"")</f>
        <v/>
      </c>
      <c r="K188" s="69" t="str">
        <f>IFERROR(IF(VLOOKUP($A188&amp;$A$4,Global!$C:$AA,COLUMN()+3,0)="","",VLOOKUP($A188&amp;$A$4,Global!$C:$AA,COLUMN()+3,0)),"")</f>
        <v/>
      </c>
      <c r="L188" s="69" t="str">
        <f>IFERROR(IF(VLOOKUP($A188&amp;$A$4,Global!$C:$AA,COLUMN()+3,0)="","",VLOOKUP($A188&amp;$A$4,Global!$C:$AA,COLUMN()+3,0)),"")</f>
        <v/>
      </c>
      <c r="M188" s="68" t="str">
        <f>IFERROR(IF(VLOOKUP($A188&amp;$A$4,Global!$C:$AA,COLUMN()+3,0)="","",VLOOKUP($A188&amp;$A$4,Global!$C:$AA,COLUMN()+3,0)),"")</f>
        <v/>
      </c>
      <c r="N188" s="68" t="str">
        <f>IFERROR(IF(VLOOKUP($A188&amp;$A$4,Global!$C:$AA,COLUMN()+3,0)="","",VLOOKUP($A188&amp;$A$4,Global!$C:$AA,COLUMN()+3,0)),"")</f>
        <v/>
      </c>
      <c r="O188" s="68" t="str">
        <f>IFERROR(IF(VLOOKUP($A188&amp;$A$4,Global!$C:$AA,COLUMN()+3,0)="","",VLOOKUP($A188&amp;$A$4,Global!$C:$AA,COLUMN()+3,0)),"")</f>
        <v/>
      </c>
      <c r="P188" s="68" t="str">
        <f>IFERROR(IF(VLOOKUP($A188&amp;$A$4,Global!$C:$AA,COLUMN()+3,0)="","",VLOOKUP($A188&amp;$A$4,Global!$C:$AA,COLUMN()+3,0)),"")</f>
        <v/>
      </c>
      <c r="Q188" s="68" t="str">
        <f>IFERROR(IF(VLOOKUP($A188&amp;$A$4,Global!$C:$AA,COLUMN()+3,0)="","",VLOOKUP($A188&amp;$A$4,Global!$C:$AA,COLUMN()+3,0)),"")</f>
        <v/>
      </c>
      <c r="R188" s="68" t="str">
        <f>IFERROR(IF(VLOOKUP($A188&amp;$A$4,Global!$C:$AA,COLUMN()+3,0)="","",VLOOKUP($A188&amp;$A$4,Global!$C:$AA,COLUMN()+3,0)),"")</f>
        <v/>
      </c>
      <c r="S188" s="71" t="str">
        <f>IFERROR(IF(VLOOKUP($A188&amp;$A$4,Global!$C:$AA,COLUMN()+3,0)="","",VLOOKUP($A188&amp;$A$4,Global!$C:$AA,COLUMN()+3,0)),"")</f>
        <v/>
      </c>
      <c r="T188" s="71" t="str">
        <f>IFERROR(IF(VLOOKUP($A188&amp;$A$4,Global!$C:$AA,COLUMN()+3,0)="","",VLOOKUP($A188&amp;$A$4,Global!$C:$AA,COLUMN()+3,0)),"")</f>
        <v/>
      </c>
      <c r="U188" s="69" t="str">
        <f>IFERROR(IF(VLOOKUP($A188&amp;$A$4,Global!$C:$AA,COLUMN()+3,0)="","",VLOOKUP($A188&amp;$A$4,Global!$C:$AA,COLUMN()+3,0)),"")</f>
        <v/>
      </c>
      <c r="V188" s="69" t="str">
        <f>IFERROR(IF(VLOOKUP($A188&amp;$A$4,Global!$C:$AA,COLUMN()+3,0)="","",VLOOKUP($A188&amp;$A$4,Global!$C:$AA,COLUMN()+3,0)),"")</f>
        <v/>
      </c>
    </row>
    <row r="189" spans="1:22" s="72" customFormat="1" ht="15.75" x14ac:dyDescent="0.2">
      <c r="A189" s="67" t="str">
        <f>IFERROR(IF(A188="","",IF((A188+1)&lt;=VLOOKUP($A$3,List!$E$1:$G$8,3,0),A188+1,"")),"")</f>
        <v/>
      </c>
      <c r="B189" s="69" t="str">
        <f>IFERROR(IF(VLOOKUP($A189&amp;$A$4,Global!$C:$AA,COLUMN()+3,0)="","",VLOOKUP($A189&amp;$A$4,Global!$C:$AA,COLUMN()+3,0)),"")</f>
        <v/>
      </c>
      <c r="C189" s="79" t="str">
        <f>IFERROR(IF(VLOOKUP($A189&amp;$A$4,Global!$C:$AA,COLUMN()+3,0)="","",VLOOKUP($A189&amp;$A$4,Global!$C:$AA,COLUMN()+3,0)),"")</f>
        <v/>
      </c>
      <c r="D189" s="68" t="str">
        <f>IFERROR(IF(VLOOKUP($A189&amp;$A$4,Global!$C:$AA,COLUMN()+3,0)="","",VLOOKUP($A189&amp;$A$4,Global!$C:$AA,COLUMN()+3,0)),"")</f>
        <v/>
      </c>
      <c r="E189" s="69" t="str">
        <f>IFERROR(IF(VLOOKUP($A189&amp;$A$4,Global!$C:$AA,COLUMN()+3,0)="","",VLOOKUP($A189&amp;$A$4,Global!$C:$AA,COLUMN()+3,0)),"")</f>
        <v/>
      </c>
      <c r="F189" s="69" t="str">
        <f>IFERROR(IF(VLOOKUP($A189&amp;$A$4,Global!$C:$AA,COLUMN()+3,0)="","",VLOOKUP($A189&amp;$A$4,Global!$C:$AA,COLUMN()+3,0)),"")</f>
        <v/>
      </c>
      <c r="G189" s="69" t="str">
        <f>IFERROR(IF(VLOOKUP($A189&amp;$A$4,Global!$C:$AA,COLUMN()+3,0)="","",VLOOKUP($A189&amp;$A$4,Global!$C:$AA,COLUMN()+3,0)),"")</f>
        <v/>
      </c>
      <c r="H189" s="70" t="str">
        <f>IFERROR(IF(VLOOKUP($A189&amp;$A$4,Global!$C:$AA,COLUMN()+3,0)="","",VLOOKUP($A189&amp;$A$4,Global!$C:$AA,COLUMN()+3,0)),"")</f>
        <v/>
      </c>
      <c r="I189" s="70" t="str">
        <f>IFERROR(IF(VLOOKUP($A189&amp;$A$4,Global!$C:$AA,COLUMN()+3,0)="","",VLOOKUP($A189&amp;$A$4,Global!$C:$AA,COLUMN()+3,0)),"")</f>
        <v/>
      </c>
      <c r="J189" s="69" t="str">
        <f>IFERROR(IF(VLOOKUP($A189&amp;$A$4,Global!$C:$AA,COLUMN()+3,0)="","",VLOOKUP($A189&amp;$A$4,Global!$C:$AA,COLUMN()+3,0)),"")</f>
        <v/>
      </c>
      <c r="K189" s="69" t="str">
        <f>IFERROR(IF(VLOOKUP($A189&amp;$A$4,Global!$C:$AA,COLUMN()+3,0)="","",VLOOKUP($A189&amp;$A$4,Global!$C:$AA,COLUMN()+3,0)),"")</f>
        <v/>
      </c>
      <c r="L189" s="69" t="str">
        <f>IFERROR(IF(VLOOKUP($A189&amp;$A$4,Global!$C:$AA,COLUMN()+3,0)="","",VLOOKUP($A189&amp;$A$4,Global!$C:$AA,COLUMN()+3,0)),"")</f>
        <v/>
      </c>
      <c r="M189" s="68" t="str">
        <f>IFERROR(IF(VLOOKUP($A189&amp;$A$4,Global!$C:$AA,COLUMN()+3,0)="","",VLOOKUP($A189&amp;$A$4,Global!$C:$AA,COLUMN()+3,0)),"")</f>
        <v/>
      </c>
      <c r="N189" s="68" t="str">
        <f>IFERROR(IF(VLOOKUP($A189&amp;$A$4,Global!$C:$AA,COLUMN()+3,0)="","",VLOOKUP($A189&amp;$A$4,Global!$C:$AA,COLUMN()+3,0)),"")</f>
        <v/>
      </c>
      <c r="O189" s="68" t="str">
        <f>IFERROR(IF(VLOOKUP($A189&amp;$A$4,Global!$C:$AA,COLUMN()+3,0)="","",VLOOKUP($A189&amp;$A$4,Global!$C:$AA,COLUMN()+3,0)),"")</f>
        <v/>
      </c>
      <c r="P189" s="68" t="str">
        <f>IFERROR(IF(VLOOKUP($A189&amp;$A$4,Global!$C:$AA,COLUMN()+3,0)="","",VLOOKUP($A189&amp;$A$4,Global!$C:$AA,COLUMN()+3,0)),"")</f>
        <v/>
      </c>
      <c r="Q189" s="68" t="str">
        <f>IFERROR(IF(VLOOKUP($A189&amp;$A$4,Global!$C:$AA,COLUMN()+3,0)="","",VLOOKUP($A189&amp;$A$4,Global!$C:$AA,COLUMN()+3,0)),"")</f>
        <v/>
      </c>
      <c r="R189" s="68" t="str">
        <f>IFERROR(IF(VLOOKUP($A189&amp;$A$4,Global!$C:$AA,COLUMN()+3,0)="","",VLOOKUP($A189&amp;$A$4,Global!$C:$AA,COLUMN()+3,0)),"")</f>
        <v/>
      </c>
      <c r="S189" s="71" t="str">
        <f>IFERROR(IF(VLOOKUP($A189&amp;$A$4,Global!$C:$AA,COLUMN()+3,0)="","",VLOOKUP($A189&amp;$A$4,Global!$C:$AA,COLUMN()+3,0)),"")</f>
        <v/>
      </c>
      <c r="T189" s="71" t="str">
        <f>IFERROR(IF(VLOOKUP($A189&amp;$A$4,Global!$C:$AA,COLUMN()+3,0)="","",VLOOKUP($A189&amp;$A$4,Global!$C:$AA,COLUMN()+3,0)),"")</f>
        <v/>
      </c>
      <c r="U189" s="69" t="str">
        <f>IFERROR(IF(VLOOKUP($A189&amp;$A$4,Global!$C:$AA,COLUMN()+3,0)="","",VLOOKUP($A189&amp;$A$4,Global!$C:$AA,COLUMN()+3,0)),"")</f>
        <v/>
      </c>
      <c r="V189" s="69" t="str">
        <f>IFERROR(IF(VLOOKUP($A189&amp;$A$4,Global!$C:$AA,COLUMN()+3,0)="","",VLOOKUP($A189&amp;$A$4,Global!$C:$AA,COLUMN()+3,0)),"")</f>
        <v/>
      </c>
    </row>
    <row r="190" spans="1:22" s="72" customFormat="1" ht="15.75" x14ac:dyDescent="0.2">
      <c r="A190" s="67" t="str">
        <f>IFERROR(IF(A189="","",IF((A189+1)&lt;=VLOOKUP($A$3,List!$E$1:$G$8,3,0),A189+1,"")),"")</f>
        <v/>
      </c>
      <c r="B190" s="69" t="str">
        <f>IFERROR(IF(VLOOKUP($A190&amp;$A$4,Global!$C:$AA,COLUMN()+3,0)="","",VLOOKUP($A190&amp;$A$4,Global!$C:$AA,COLUMN()+3,0)),"")</f>
        <v/>
      </c>
      <c r="C190" s="79" t="str">
        <f>IFERROR(IF(VLOOKUP($A190&amp;$A$4,Global!$C:$AA,COLUMN()+3,0)="","",VLOOKUP($A190&amp;$A$4,Global!$C:$AA,COLUMN()+3,0)),"")</f>
        <v/>
      </c>
      <c r="D190" s="68" t="str">
        <f>IFERROR(IF(VLOOKUP($A190&amp;$A$4,Global!$C:$AA,COLUMN()+3,0)="","",VLOOKUP($A190&amp;$A$4,Global!$C:$AA,COLUMN()+3,0)),"")</f>
        <v/>
      </c>
      <c r="E190" s="69" t="str">
        <f>IFERROR(IF(VLOOKUP($A190&amp;$A$4,Global!$C:$AA,COLUMN()+3,0)="","",VLOOKUP($A190&amp;$A$4,Global!$C:$AA,COLUMN()+3,0)),"")</f>
        <v/>
      </c>
      <c r="F190" s="69" t="str">
        <f>IFERROR(IF(VLOOKUP($A190&amp;$A$4,Global!$C:$AA,COLUMN()+3,0)="","",VLOOKUP($A190&amp;$A$4,Global!$C:$AA,COLUMN()+3,0)),"")</f>
        <v/>
      </c>
      <c r="G190" s="69" t="str">
        <f>IFERROR(IF(VLOOKUP($A190&amp;$A$4,Global!$C:$AA,COLUMN()+3,0)="","",VLOOKUP($A190&amp;$A$4,Global!$C:$AA,COLUMN()+3,0)),"")</f>
        <v/>
      </c>
      <c r="H190" s="70" t="str">
        <f>IFERROR(IF(VLOOKUP($A190&amp;$A$4,Global!$C:$AA,COLUMN()+3,0)="","",VLOOKUP($A190&amp;$A$4,Global!$C:$AA,COLUMN()+3,0)),"")</f>
        <v/>
      </c>
      <c r="I190" s="70" t="str">
        <f>IFERROR(IF(VLOOKUP($A190&amp;$A$4,Global!$C:$AA,COLUMN()+3,0)="","",VLOOKUP($A190&amp;$A$4,Global!$C:$AA,COLUMN()+3,0)),"")</f>
        <v/>
      </c>
      <c r="J190" s="69" t="str">
        <f>IFERROR(IF(VLOOKUP($A190&amp;$A$4,Global!$C:$AA,COLUMN()+3,0)="","",VLOOKUP($A190&amp;$A$4,Global!$C:$AA,COLUMN()+3,0)),"")</f>
        <v/>
      </c>
      <c r="K190" s="69" t="str">
        <f>IFERROR(IF(VLOOKUP($A190&amp;$A$4,Global!$C:$AA,COLUMN()+3,0)="","",VLOOKUP($A190&amp;$A$4,Global!$C:$AA,COLUMN()+3,0)),"")</f>
        <v/>
      </c>
      <c r="L190" s="69" t="str">
        <f>IFERROR(IF(VLOOKUP($A190&amp;$A$4,Global!$C:$AA,COLUMN()+3,0)="","",VLOOKUP($A190&amp;$A$4,Global!$C:$AA,COLUMN()+3,0)),"")</f>
        <v/>
      </c>
      <c r="M190" s="68" t="str">
        <f>IFERROR(IF(VLOOKUP($A190&amp;$A$4,Global!$C:$AA,COLUMN()+3,0)="","",VLOOKUP($A190&amp;$A$4,Global!$C:$AA,COLUMN()+3,0)),"")</f>
        <v/>
      </c>
      <c r="N190" s="68" t="str">
        <f>IFERROR(IF(VLOOKUP($A190&amp;$A$4,Global!$C:$AA,COLUMN()+3,0)="","",VLOOKUP($A190&amp;$A$4,Global!$C:$AA,COLUMN()+3,0)),"")</f>
        <v/>
      </c>
      <c r="O190" s="68" t="str">
        <f>IFERROR(IF(VLOOKUP($A190&amp;$A$4,Global!$C:$AA,COLUMN()+3,0)="","",VLOOKUP($A190&amp;$A$4,Global!$C:$AA,COLUMN()+3,0)),"")</f>
        <v/>
      </c>
      <c r="P190" s="68" t="str">
        <f>IFERROR(IF(VLOOKUP($A190&amp;$A$4,Global!$C:$AA,COLUMN()+3,0)="","",VLOOKUP($A190&amp;$A$4,Global!$C:$AA,COLUMN()+3,0)),"")</f>
        <v/>
      </c>
      <c r="Q190" s="68" t="str">
        <f>IFERROR(IF(VLOOKUP($A190&amp;$A$4,Global!$C:$AA,COLUMN()+3,0)="","",VLOOKUP($A190&amp;$A$4,Global!$C:$AA,COLUMN()+3,0)),"")</f>
        <v/>
      </c>
      <c r="R190" s="68" t="str">
        <f>IFERROR(IF(VLOOKUP($A190&amp;$A$4,Global!$C:$AA,COLUMN()+3,0)="","",VLOOKUP($A190&amp;$A$4,Global!$C:$AA,COLUMN()+3,0)),"")</f>
        <v/>
      </c>
      <c r="S190" s="71" t="str">
        <f>IFERROR(IF(VLOOKUP($A190&amp;$A$4,Global!$C:$AA,COLUMN()+3,0)="","",VLOOKUP($A190&amp;$A$4,Global!$C:$AA,COLUMN()+3,0)),"")</f>
        <v/>
      </c>
      <c r="T190" s="71" t="str">
        <f>IFERROR(IF(VLOOKUP($A190&amp;$A$4,Global!$C:$AA,COLUMN()+3,0)="","",VLOOKUP($A190&amp;$A$4,Global!$C:$AA,COLUMN()+3,0)),"")</f>
        <v/>
      </c>
      <c r="U190" s="69" t="str">
        <f>IFERROR(IF(VLOOKUP($A190&amp;$A$4,Global!$C:$AA,COLUMN()+3,0)="","",VLOOKUP($A190&amp;$A$4,Global!$C:$AA,COLUMN()+3,0)),"")</f>
        <v/>
      </c>
      <c r="V190" s="69" t="str">
        <f>IFERROR(IF(VLOOKUP($A190&amp;$A$4,Global!$C:$AA,COLUMN()+3,0)="","",VLOOKUP($A190&amp;$A$4,Global!$C:$AA,COLUMN()+3,0)),"")</f>
        <v/>
      </c>
    </row>
    <row r="191" spans="1:22" s="72" customFormat="1" ht="15.75" x14ac:dyDescent="0.2">
      <c r="A191" s="67" t="str">
        <f>IFERROR(IF(A190="","",IF((A190+1)&lt;=VLOOKUP($A$3,List!$E$1:$G$8,3,0),A190+1,"")),"")</f>
        <v/>
      </c>
      <c r="B191" s="69" t="str">
        <f>IFERROR(IF(VLOOKUP($A191&amp;$A$4,Global!$C:$AA,COLUMN()+3,0)="","",VLOOKUP($A191&amp;$A$4,Global!$C:$AA,COLUMN()+3,0)),"")</f>
        <v/>
      </c>
      <c r="C191" s="79" t="str">
        <f>IFERROR(IF(VLOOKUP($A191&amp;$A$4,Global!$C:$AA,COLUMN()+3,0)="","",VLOOKUP($A191&amp;$A$4,Global!$C:$AA,COLUMN()+3,0)),"")</f>
        <v/>
      </c>
      <c r="D191" s="68" t="str">
        <f>IFERROR(IF(VLOOKUP($A191&amp;$A$4,Global!$C:$AA,COLUMN()+3,0)="","",VLOOKUP($A191&amp;$A$4,Global!$C:$AA,COLUMN()+3,0)),"")</f>
        <v/>
      </c>
      <c r="E191" s="69" t="str">
        <f>IFERROR(IF(VLOOKUP($A191&amp;$A$4,Global!$C:$AA,COLUMN()+3,0)="","",VLOOKUP($A191&amp;$A$4,Global!$C:$AA,COLUMN()+3,0)),"")</f>
        <v/>
      </c>
      <c r="F191" s="69" t="str">
        <f>IFERROR(IF(VLOOKUP($A191&amp;$A$4,Global!$C:$AA,COLUMN()+3,0)="","",VLOOKUP($A191&amp;$A$4,Global!$C:$AA,COLUMN()+3,0)),"")</f>
        <v/>
      </c>
      <c r="G191" s="69" t="str">
        <f>IFERROR(IF(VLOOKUP($A191&amp;$A$4,Global!$C:$AA,COLUMN()+3,0)="","",VLOOKUP($A191&amp;$A$4,Global!$C:$AA,COLUMN()+3,0)),"")</f>
        <v/>
      </c>
      <c r="H191" s="70" t="str">
        <f>IFERROR(IF(VLOOKUP($A191&amp;$A$4,Global!$C:$AA,COLUMN()+3,0)="","",VLOOKUP($A191&amp;$A$4,Global!$C:$AA,COLUMN()+3,0)),"")</f>
        <v/>
      </c>
      <c r="I191" s="70" t="str">
        <f>IFERROR(IF(VLOOKUP($A191&amp;$A$4,Global!$C:$AA,COLUMN()+3,0)="","",VLOOKUP($A191&amp;$A$4,Global!$C:$AA,COLUMN()+3,0)),"")</f>
        <v/>
      </c>
      <c r="J191" s="69" t="str">
        <f>IFERROR(IF(VLOOKUP($A191&amp;$A$4,Global!$C:$AA,COLUMN()+3,0)="","",VLOOKUP($A191&amp;$A$4,Global!$C:$AA,COLUMN()+3,0)),"")</f>
        <v/>
      </c>
      <c r="K191" s="69" t="str">
        <f>IFERROR(IF(VLOOKUP($A191&amp;$A$4,Global!$C:$AA,COLUMN()+3,0)="","",VLOOKUP($A191&amp;$A$4,Global!$C:$AA,COLUMN()+3,0)),"")</f>
        <v/>
      </c>
      <c r="L191" s="69" t="str">
        <f>IFERROR(IF(VLOOKUP($A191&amp;$A$4,Global!$C:$AA,COLUMN()+3,0)="","",VLOOKUP($A191&amp;$A$4,Global!$C:$AA,COLUMN()+3,0)),"")</f>
        <v/>
      </c>
      <c r="M191" s="68" t="str">
        <f>IFERROR(IF(VLOOKUP($A191&amp;$A$4,Global!$C:$AA,COLUMN()+3,0)="","",VLOOKUP($A191&amp;$A$4,Global!$C:$AA,COLUMN()+3,0)),"")</f>
        <v/>
      </c>
      <c r="N191" s="68" t="str">
        <f>IFERROR(IF(VLOOKUP($A191&amp;$A$4,Global!$C:$AA,COLUMN()+3,0)="","",VLOOKUP($A191&amp;$A$4,Global!$C:$AA,COLUMN()+3,0)),"")</f>
        <v/>
      </c>
      <c r="O191" s="68" t="str">
        <f>IFERROR(IF(VLOOKUP($A191&amp;$A$4,Global!$C:$AA,COLUMN()+3,0)="","",VLOOKUP($A191&amp;$A$4,Global!$C:$AA,COLUMN()+3,0)),"")</f>
        <v/>
      </c>
      <c r="P191" s="68" t="str">
        <f>IFERROR(IF(VLOOKUP($A191&amp;$A$4,Global!$C:$AA,COLUMN()+3,0)="","",VLOOKUP($A191&amp;$A$4,Global!$C:$AA,COLUMN()+3,0)),"")</f>
        <v/>
      </c>
      <c r="Q191" s="68" t="str">
        <f>IFERROR(IF(VLOOKUP($A191&amp;$A$4,Global!$C:$AA,COLUMN()+3,0)="","",VLOOKUP($A191&amp;$A$4,Global!$C:$AA,COLUMN()+3,0)),"")</f>
        <v/>
      </c>
      <c r="R191" s="68" t="str">
        <f>IFERROR(IF(VLOOKUP($A191&amp;$A$4,Global!$C:$AA,COLUMN()+3,0)="","",VLOOKUP($A191&amp;$A$4,Global!$C:$AA,COLUMN()+3,0)),"")</f>
        <v/>
      </c>
      <c r="S191" s="71" t="str">
        <f>IFERROR(IF(VLOOKUP($A191&amp;$A$4,Global!$C:$AA,COLUMN()+3,0)="","",VLOOKUP($A191&amp;$A$4,Global!$C:$AA,COLUMN()+3,0)),"")</f>
        <v/>
      </c>
      <c r="T191" s="71" t="str">
        <f>IFERROR(IF(VLOOKUP($A191&amp;$A$4,Global!$C:$AA,COLUMN()+3,0)="","",VLOOKUP($A191&amp;$A$4,Global!$C:$AA,COLUMN()+3,0)),"")</f>
        <v/>
      </c>
      <c r="U191" s="69" t="str">
        <f>IFERROR(IF(VLOOKUP($A191&amp;$A$4,Global!$C:$AA,COLUMN()+3,0)="","",VLOOKUP($A191&amp;$A$4,Global!$C:$AA,COLUMN()+3,0)),"")</f>
        <v/>
      </c>
      <c r="V191" s="69" t="str">
        <f>IFERROR(IF(VLOOKUP($A191&amp;$A$4,Global!$C:$AA,COLUMN()+3,0)="","",VLOOKUP($A191&amp;$A$4,Global!$C:$AA,COLUMN()+3,0)),"")</f>
        <v/>
      </c>
    </row>
    <row r="192" spans="1:22" s="72" customFormat="1" ht="15.75" x14ac:dyDescent="0.2">
      <c r="A192" s="67" t="str">
        <f>IFERROR(IF(A191="","",IF((A191+1)&lt;=VLOOKUP($A$3,List!$E$1:$G$8,3,0),A191+1,"")),"")</f>
        <v/>
      </c>
      <c r="B192" s="69" t="str">
        <f>IFERROR(IF(VLOOKUP($A192&amp;$A$4,Global!$C:$AA,COLUMN()+3,0)="","",VLOOKUP($A192&amp;$A$4,Global!$C:$AA,COLUMN()+3,0)),"")</f>
        <v/>
      </c>
      <c r="C192" s="79" t="str">
        <f>IFERROR(IF(VLOOKUP($A192&amp;$A$4,Global!$C:$AA,COLUMN()+3,0)="","",VLOOKUP($A192&amp;$A$4,Global!$C:$AA,COLUMN()+3,0)),"")</f>
        <v/>
      </c>
      <c r="D192" s="68" t="str">
        <f>IFERROR(IF(VLOOKUP($A192&amp;$A$4,Global!$C:$AA,COLUMN()+3,0)="","",VLOOKUP($A192&amp;$A$4,Global!$C:$AA,COLUMN()+3,0)),"")</f>
        <v/>
      </c>
      <c r="E192" s="69" t="str">
        <f>IFERROR(IF(VLOOKUP($A192&amp;$A$4,Global!$C:$AA,COLUMN()+3,0)="","",VLOOKUP($A192&amp;$A$4,Global!$C:$AA,COLUMN()+3,0)),"")</f>
        <v/>
      </c>
      <c r="F192" s="69" t="str">
        <f>IFERROR(IF(VLOOKUP($A192&amp;$A$4,Global!$C:$AA,COLUMN()+3,0)="","",VLOOKUP($A192&amp;$A$4,Global!$C:$AA,COLUMN()+3,0)),"")</f>
        <v/>
      </c>
      <c r="G192" s="69" t="str">
        <f>IFERROR(IF(VLOOKUP($A192&amp;$A$4,Global!$C:$AA,COLUMN()+3,0)="","",VLOOKUP($A192&amp;$A$4,Global!$C:$AA,COLUMN()+3,0)),"")</f>
        <v/>
      </c>
      <c r="H192" s="70" t="str">
        <f>IFERROR(IF(VLOOKUP($A192&amp;$A$4,Global!$C:$AA,COLUMN()+3,0)="","",VLOOKUP($A192&amp;$A$4,Global!$C:$AA,COLUMN()+3,0)),"")</f>
        <v/>
      </c>
      <c r="I192" s="70" t="str">
        <f>IFERROR(IF(VLOOKUP($A192&amp;$A$4,Global!$C:$AA,COLUMN()+3,0)="","",VLOOKUP($A192&amp;$A$4,Global!$C:$AA,COLUMN()+3,0)),"")</f>
        <v/>
      </c>
      <c r="J192" s="69" t="str">
        <f>IFERROR(IF(VLOOKUP($A192&amp;$A$4,Global!$C:$AA,COLUMN()+3,0)="","",VLOOKUP($A192&amp;$A$4,Global!$C:$AA,COLUMN()+3,0)),"")</f>
        <v/>
      </c>
      <c r="K192" s="69" t="str">
        <f>IFERROR(IF(VLOOKUP($A192&amp;$A$4,Global!$C:$AA,COLUMN()+3,0)="","",VLOOKUP($A192&amp;$A$4,Global!$C:$AA,COLUMN()+3,0)),"")</f>
        <v/>
      </c>
      <c r="L192" s="69" t="str">
        <f>IFERROR(IF(VLOOKUP($A192&amp;$A$4,Global!$C:$AA,COLUMN()+3,0)="","",VLOOKUP($A192&amp;$A$4,Global!$C:$AA,COLUMN()+3,0)),"")</f>
        <v/>
      </c>
      <c r="M192" s="68" t="str">
        <f>IFERROR(IF(VLOOKUP($A192&amp;$A$4,Global!$C:$AA,COLUMN()+3,0)="","",VLOOKUP($A192&amp;$A$4,Global!$C:$AA,COLUMN()+3,0)),"")</f>
        <v/>
      </c>
      <c r="N192" s="68" t="str">
        <f>IFERROR(IF(VLOOKUP($A192&amp;$A$4,Global!$C:$AA,COLUMN()+3,0)="","",VLOOKUP($A192&amp;$A$4,Global!$C:$AA,COLUMN()+3,0)),"")</f>
        <v/>
      </c>
      <c r="O192" s="68" t="str">
        <f>IFERROR(IF(VLOOKUP($A192&amp;$A$4,Global!$C:$AA,COLUMN()+3,0)="","",VLOOKUP($A192&amp;$A$4,Global!$C:$AA,COLUMN()+3,0)),"")</f>
        <v/>
      </c>
      <c r="P192" s="68" t="str">
        <f>IFERROR(IF(VLOOKUP($A192&amp;$A$4,Global!$C:$AA,COLUMN()+3,0)="","",VLOOKUP($A192&amp;$A$4,Global!$C:$AA,COLUMN()+3,0)),"")</f>
        <v/>
      </c>
      <c r="Q192" s="68" t="str">
        <f>IFERROR(IF(VLOOKUP($A192&amp;$A$4,Global!$C:$AA,COLUMN()+3,0)="","",VLOOKUP($A192&amp;$A$4,Global!$C:$AA,COLUMN()+3,0)),"")</f>
        <v/>
      </c>
      <c r="R192" s="68" t="str">
        <f>IFERROR(IF(VLOOKUP($A192&amp;$A$4,Global!$C:$AA,COLUMN()+3,0)="","",VLOOKUP($A192&amp;$A$4,Global!$C:$AA,COLUMN()+3,0)),"")</f>
        <v/>
      </c>
      <c r="S192" s="71" t="str">
        <f>IFERROR(IF(VLOOKUP($A192&amp;$A$4,Global!$C:$AA,COLUMN()+3,0)="","",VLOOKUP($A192&amp;$A$4,Global!$C:$AA,COLUMN()+3,0)),"")</f>
        <v/>
      </c>
      <c r="T192" s="71" t="str">
        <f>IFERROR(IF(VLOOKUP($A192&amp;$A$4,Global!$C:$AA,COLUMN()+3,0)="","",VLOOKUP($A192&amp;$A$4,Global!$C:$AA,COLUMN()+3,0)),"")</f>
        <v/>
      </c>
      <c r="U192" s="69" t="str">
        <f>IFERROR(IF(VLOOKUP($A192&amp;$A$4,Global!$C:$AA,COLUMN()+3,0)="","",VLOOKUP($A192&amp;$A$4,Global!$C:$AA,COLUMN()+3,0)),"")</f>
        <v/>
      </c>
      <c r="V192" s="69" t="str">
        <f>IFERROR(IF(VLOOKUP($A192&amp;$A$4,Global!$C:$AA,COLUMN()+3,0)="","",VLOOKUP($A192&amp;$A$4,Global!$C:$AA,COLUMN()+3,0)),"")</f>
        <v/>
      </c>
    </row>
    <row r="193" spans="1:22" s="72" customFormat="1" ht="15.75" x14ac:dyDescent="0.2">
      <c r="A193" s="67" t="str">
        <f>IFERROR(IF(A192="","",IF((A192+1)&lt;=VLOOKUP($A$3,List!$E$1:$G$8,3,0),A192+1,"")),"")</f>
        <v/>
      </c>
      <c r="B193" s="69" t="str">
        <f>IFERROR(IF(VLOOKUP($A193&amp;$A$4,Global!$C:$AA,COLUMN()+3,0)="","",VLOOKUP($A193&amp;$A$4,Global!$C:$AA,COLUMN()+3,0)),"")</f>
        <v/>
      </c>
      <c r="C193" s="79" t="str">
        <f>IFERROR(IF(VLOOKUP($A193&amp;$A$4,Global!$C:$AA,COLUMN()+3,0)="","",VLOOKUP($A193&amp;$A$4,Global!$C:$AA,COLUMN()+3,0)),"")</f>
        <v/>
      </c>
      <c r="D193" s="68" t="str">
        <f>IFERROR(IF(VLOOKUP($A193&amp;$A$4,Global!$C:$AA,COLUMN()+3,0)="","",VLOOKUP($A193&amp;$A$4,Global!$C:$AA,COLUMN()+3,0)),"")</f>
        <v/>
      </c>
      <c r="E193" s="69" t="str">
        <f>IFERROR(IF(VLOOKUP($A193&amp;$A$4,Global!$C:$AA,COLUMN()+3,0)="","",VLOOKUP($A193&amp;$A$4,Global!$C:$AA,COLUMN()+3,0)),"")</f>
        <v/>
      </c>
      <c r="F193" s="69" t="str">
        <f>IFERROR(IF(VLOOKUP($A193&amp;$A$4,Global!$C:$AA,COLUMN()+3,0)="","",VLOOKUP($A193&amp;$A$4,Global!$C:$AA,COLUMN()+3,0)),"")</f>
        <v/>
      </c>
      <c r="G193" s="69" t="str">
        <f>IFERROR(IF(VLOOKUP($A193&amp;$A$4,Global!$C:$AA,COLUMN()+3,0)="","",VLOOKUP($A193&amp;$A$4,Global!$C:$AA,COLUMN()+3,0)),"")</f>
        <v/>
      </c>
      <c r="H193" s="70" t="str">
        <f>IFERROR(IF(VLOOKUP($A193&amp;$A$4,Global!$C:$AA,COLUMN()+3,0)="","",VLOOKUP($A193&amp;$A$4,Global!$C:$AA,COLUMN()+3,0)),"")</f>
        <v/>
      </c>
      <c r="I193" s="70" t="str">
        <f>IFERROR(IF(VLOOKUP($A193&amp;$A$4,Global!$C:$AA,COLUMN()+3,0)="","",VLOOKUP($A193&amp;$A$4,Global!$C:$AA,COLUMN()+3,0)),"")</f>
        <v/>
      </c>
      <c r="J193" s="69" t="str">
        <f>IFERROR(IF(VLOOKUP($A193&amp;$A$4,Global!$C:$AA,COLUMN()+3,0)="","",VLOOKUP($A193&amp;$A$4,Global!$C:$AA,COLUMN()+3,0)),"")</f>
        <v/>
      </c>
      <c r="K193" s="69" t="str">
        <f>IFERROR(IF(VLOOKUP($A193&amp;$A$4,Global!$C:$AA,COLUMN()+3,0)="","",VLOOKUP($A193&amp;$A$4,Global!$C:$AA,COLUMN()+3,0)),"")</f>
        <v/>
      </c>
      <c r="L193" s="69" t="str">
        <f>IFERROR(IF(VLOOKUP($A193&amp;$A$4,Global!$C:$AA,COLUMN()+3,0)="","",VLOOKUP($A193&amp;$A$4,Global!$C:$AA,COLUMN()+3,0)),"")</f>
        <v/>
      </c>
      <c r="M193" s="68" t="str">
        <f>IFERROR(IF(VLOOKUP($A193&amp;$A$4,Global!$C:$AA,COLUMN()+3,0)="","",VLOOKUP($A193&amp;$A$4,Global!$C:$AA,COLUMN()+3,0)),"")</f>
        <v/>
      </c>
      <c r="N193" s="68" t="str">
        <f>IFERROR(IF(VLOOKUP($A193&amp;$A$4,Global!$C:$AA,COLUMN()+3,0)="","",VLOOKUP($A193&amp;$A$4,Global!$C:$AA,COLUMN()+3,0)),"")</f>
        <v/>
      </c>
      <c r="O193" s="68" t="str">
        <f>IFERROR(IF(VLOOKUP($A193&amp;$A$4,Global!$C:$AA,COLUMN()+3,0)="","",VLOOKUP($A193&amp;$A$4,Global!$C:$AA,COLUMN()+3,0)),"")</f>
        <v/>
      </c>
      <c r="P193" s="68" t="str">
        <f>IFERROR(IF(VLOOKUP($A193&amp;$A$4,Global!$C:$AA,COLUMN()+3,0)="","",VLOOKUP($A193&amp;$A$4,Global!$C:$AA,COLUMN()+3,0)),"")</f>
        <v/>
      </c>
      <c r="Q193" s="68" t="str">
        <f>IFERROR(IF(VLOOKUP($A193&amp;$A$4,Global!$C:$AA,COLUMN()+3,0)="","",VLOOKUP($A193&amp;$A$4,Global!$C:$AA,COLUMN()+3,0)),"")</f>
        <v/>
      </c>
      <c r="R193" s="68" t="str">
        <f>IFERROR(IF(VLOOKUP($A193&amp;$A$4,Global!$C:$AA,COLUMN()+3,0)="","",VLOOKUP($A193&amp;$A$4,Global!$C:$AA,COLUMN()+3,0)),"")</f>
        <v/>
      </c>
      <c r="S193" s="71" t="str">
        <f>IFERROR(IF(VLOOKUP($A193&amp;$A$4,Global!$C:$AA,COLUMN()+3,0)="","",VLOOKUP($A193&amp;$A$4,Global!$C:$AA,COLUMN()+3,0)),"")</f>
        <v/>
      </c>
      <c r="T193" s="71" t="str">
        <f>IFERROR(IF(VLOOKUP($A193&amp;$A$4,Global!$C:$AA,COLUMN()+3,0)="","",VLOOKUP($A193&amp;$A$4,Global!$C:$AA,COLUMN()+3,0)),"")</f>
        <v/>
      </c>
      <c r="U193" s="69" t="str">
        <f>IFERROR(IF(VLOOKUP($A193&amp;$A$4,Global!$C:$AA,COLUMN()+3,0)="","",VLOOKUP($A193&amp;$A$4,Global!$C:$AA,COLUMN()+3,0)),"")</f>
        <v/>
      </c>
      <c r="V193" s="69" t="str">
        <f>IFERROR(IF(VLOOKUP($A193&amp;$A$4,Global!$C:$AA,COLUMN()+3,0)="","",VLOOKUP($A193&amp;$A$4,Global!$C:$AA,COLUMN()+3,0)),"")</f>
        <v/>
      </c>
    </row>
    <row r="194" spans="1:22" s="72" customFormat="1" ht="15.75" x14ac:dyDescent="0.2">
      <c r="A194" s="67" t="str">
        <f>IFERROR(IF(A193="","",IF((A193+1)&lt;=VLOOKUP($A$3,List!$E$1:$G$8,3,0),A193+1,"")),"")</f>
        <v/>
      </c>
      <c r="B194" s="69" t="str">
        <f>IFERROR(IF(VLOOKUP($A194&amp;$A$4,Global!$C:$AA,COLUMN()+3,0)="","",VLOOKUP($A194&amp;$A$4,Global!$C:$AA,COLUMN()+3,0)),"")</f>
        <v/>
      </c>
      <c r="C194" s="79" t="str">
        <f>IFERROR(IF(VLOOKUP($A194&amp;$A$4,Global!$C:$AA,COLUMN()+3,0)="","",VLOOKUP($A194&amp;$A$4,Global!$C:$AA,COLUMN()+3,0)),"")</f>
        <v/>
      </c>
      <c r="D194" s="68" t="str">
        <f>IFERROR(IF(VLOOKUP($A194&amp;$A$4,Global!$C:$AA,COLUMN()+3,0)="","",VLOOKUP($A194&amp;$A$4,Global!$C:$AA,COLUMN()+3,0)),"")</f>
        <v/>
      </c>
      <c r="E194" s="69" t="str">
        <f>IFERROR(IF(VLOOKUP($A194&amp;$A$4,Global!$C:$AA,COLUMN()+3,0)="","",VLOOKUP($A194&amp;$A$4,Global!$C:$AA,COLUMN()+3,0)),"")</f>
        <v/>
      </c>
      <c r="F194" s="69" t="str">
        <f>IFERROR(IF(VLOOKUP($A194&amp;$A$4,Global!$C:$AA,COLUMN()+3,0)="","",VLOOKUP($A194&amp;$A$4,Global!$C:$AA,COLUMN()+3,0)),"")</f>
        <v/>
      </c>
      <c r="G194" s="69" t="str">
        <f>IFERROR(IF(VLOOKUP($A194&amp;$A$4,Global!$C:$AA,COLUMN()+3,0)="","",VLOOKUP($A194&amp;$A$4,Global!$C:$AA,COLUMN()+3,0)),"")</f>
        <v/>
      </c>
      <c r="H194" s="70" t="str">
        <f>IFERROR(IF(VLOOKUP($A194&amp;$A$4,Global!$C:$AA,COLUMN()+3,0)="","",VLOOKUP($A194&amp;$A$4,Global!$C:$AA,COLUMN()+3,0)),"")</f>
        <v/>
      </c>
      <c r="I194" s="70" t="str">
        <f>IFERROR(IF(VLOOKUP($A194&amp;$A$4,Global!$C:$AA,COLUMN()+3,0)="","",VLOOKUP($A194&amp;$A$4,Global!$C:$AA,COLUMN()+3,0)),"")</f>
        <v/>
      </c>
      <c r="J194" s="69" t="str">
        <f>IFERROR(IF(VLOOKUP($A194&amp;$A$4,Global!$C:$AA,COLUMN()+3,0)="","",VLOOKUP($A194&amp;$A$4,Global!$C:$AA,COLUMN()+3,0)),"")</f>
        <v/>
      </c>
      <c r="K194" s="69" t="str">
        <f>IFERROR(IF(VLOOKUP($A194&amp;$A$4,Global!$C:$AA,COLUMN()+3,0)="","",VLOOKUP($A194&amp;$A$4,Global!$C:$AA,COLUMN()+3,0)),"")</f>
        <v/>
      </c>
      <c r="L194" s="69" t="str">
        <f>IFERROR(IF(VLOOKUP($A194&amp;$A$4,Global!$C:$AA,COLUMN()+3,0)="","",VLOOKUP($A194&amp;$A$4,Global!$C:$AA,COLUMN()+3,0)),"")</f>
        <v/>
      </c>
      <c r="M194" s="68" t="str">
        <f>IFERROR(IF(VLOOKUP($A194&amp;$A$4,Global!$C:$AA,COLUMN()+3,0)="","",VLOOKUP($A194&amp;$A$4,Global!$C:$AA,COLUMN()+3,0)),"")</f>
        <v/>
      </c>
      <c r="N194" s="68" t="str">
        <f>IFERROR(IF(VLOOKUP($A194&amp;$A$4,Global!$C:$AA,COLUMN()+3,0)="","",VLOOKUP($A194&amp;$A$4,Global!$C:$AA,COLUMN()+3,0)),"")</f>
        <v/>
      </c>
      <c r="O194" s="68" t="str">
        <f>IFERROR(IF(VLOOKUP($A194&amp;$A$4,Global!$C:$AA,COLUMN()+3,0)="","",VLOOKUP($A194&amp;$A$4,Global!$C:$AA,COLUMN()+3,0)),"")</f>
        <v/>
      </c>
      <c r="P194" s="68" t="str">
        <f>IFERROR(IF(VLOOKUP($A194&amp;$A$4,Global!$C:$AA,COLUMN()+3,0)="","",VLOOKUP($A194&amp;$A$4,Global!$C:$AA,COLUMN()+3,0)),"")</f>
        <v/>
      </c>
      <c r="Q194" s="68" t="str">
        <f>IFERROR(IF(VLOOKUP($A194&amp;$A$4,Global!$C:$AA,COLUMN()+3,0)="","",VLOOKUP($A194&amp;$A$4,Global!$C:$AA,COLUMN()+3,0)),"")</f>
        <v/>
      </c>
      <c r="R194" s="68" t="str">
        <f>IFERROR(IF(VLOOKUP($A194&amp;$A$4,Global!$C:$AA,COLUMN()+3,0)="","",VLOOKUP($A194&amp;$A$4,Global!$C:$AA,COLUMN()+3,0)),"")</f>
        <v/>
      </c>
      <c r="S194" s="71" t="str">
        <f>IFERROR(IF(VLOOKUP($A194&amp;$A$4,Global!$C:$AA,COLUMN()+3,0)="","",VLOOKUP($A194&amp;$A$4,Global!$C:$AA,COLUMN()+3,0)),"")</f>
        <v/>
      </c>
      <c r="T194" s="71" t="str">
        <f>IFERROR(IF(VLOOKUP($A194&amp;$A$4,Global!$C:$AA,COLUMN()+3,0)="","",VLOOKUP($A194&amp;$A$4,Global!$C:$AA,COLUMN()+3,0)),"")</f>
        <v/>
      </c>
      <c r="U194" s="69" t="str">
        <f>IFERROR(IF(VLOOKUP($A194&amp;$A$4,Global!$C:$AA,COLUMN()+3,0)="","",VLOOKUP($A194&amp;$A$4,Global!$C:$AA,COLUMN()+3,0)),"")</f>
        <v/>
      </c>
      <c r="V194" s="69" t="str">
        <f>IFERROR(IF(VLOOKUP($A194&amp;$A$4,Global!$C:$AA,COLUMN()+3,0)="","",VLOOKUP($A194&amp;$A$4,Global!$C:$AA,COLUMN()+3,0)),"")</f>
        <v/>
      </c>
    </row>
    <row r="195" spans="1:22" s="72" customFormat="1" ht="15.75" x14ac:dyDescent="0.2">
      <c r="A195" s="67" t="str">
        <f>IFERROR(IF(A194="","",IF((A194+1)&lt;=VLOOKUP($A$3,List!$E$1:$G$8,3,0),A194+1,"")),"")</f>
        <v/>
      </c>
      <c r="B195" s="69" t="str">
        <f>IFERROR(IF(VLOOKUP($A195&amp;$A$4,Global!$C:$AA,COLUMN()+3,0)="","",VLOOKUP($A195&amp;$A$4,Global!$C:$AA,COLUMN()+3,0)),"")</f>
        <v/>
      </c>
      <c r="C195" s="79" t="str">
        <f>IFERROR(IF(VLOOKUP($A195&amp;$A$4,Global!$C:$AA,COLUMN()+3,0)="","",VLOOKUP($A195&amp;$A$4,Global!$C:$AA,COLUMN()+3,0)),"")</f>
        <v/>
      </c>
      <c r="D195" s="68" t="str">
        <f>IFERROR(IF(VLOOKUP($A195&amp;$A$4,Global!$C:$AA,COLUMN()+3,0)="","",VLOOKUP($A195&amp;$A$4,Global!$C:$AA,COLUMN()+3,0)),"")</f>
        <v/>
      </c>
      <c r="E195" s="69" t="str">
        <f>IFERROR(IF(VLOOKUP($A195&amp;$A$4,Global!$C:$AA,COLUMN()+3,0)="","",VLOOKUP($A195&amp;$A$4,Global!$C:$AA,COLUMN()+3,0)),"")</f>
        <v/>
      </c>
      <c r="F195" s="69" t="str">
        <f>IFERROR(IF(VLOOKUP($A195&amp;$A$4,Global!$C:$AA,COLUMN()+3,0)="","",VLOOKUP($A195&amp;$A$4,Global!$C:$AA,COLUMN()+3,0)),"")</f>
        <v/>
      </c>
      <c r="G195" s="69" t="str">
        <f>IFERROR(IF(VLOOKUP($A195&amp;$A$4,Global!$C:$AA,COLUMN()+3,0)="","",VLOOKUP($A195&amp;$A$4,Global!$C:$AA,COLUMN()+3,0)),"")</f>
        <v/>
      </c>
      <c r="H195" s="70" t="str">
        <f>IFERROR(IF(VLOOKUP($A195&amp;$A$4,Global!$C:$AA,COLUMN()+3,0)="","",VLOOKUP($A195&amp;$A$4,Global!$C:$AA,COLUMN()+3,0)),"")</f>
        <v/>
      </c>
      <c r="I195" s="70" t="str">
        <f>IFERROR(IF(VLOOKUP($A195&amp;$A$4,Global!$C:$AA,COLUMN()+3,0)="","",VLOOKUP($A195&amp;$A$4,Global!$C:$AA,COLUMN()+3,0)),"")</f>
        <v/>
      </c>
      <c r="J195" s="69" t="str">
        <f>IFERROR(IF(VLOOKUP($A195&amp;$A$4,Global!$C:$AA,COLUMN()+3,0)="","",VLOOKUP($A195&amp;$A$4,Global!$C:$AA,COLUMN()+3,0)),"")</f>
        <v/>
      </c>
      <c r="K195" s="69" t="str">
        <f>IFERROR(IF(VLOOKUP($A195&amp;$A$4,Global!$C:$AA,COLUMN()+3,0)="","",VLOOKUP($A195&amp;$A$4,Global!$C:$AA,COLUMN()+3,0)),"")</f>
        <v/>
      </c>
      <c r="L195" s="69" t="str">
        <f>IFERROR(IF(VLOOKUP($A195&amp;$A$4,Global!$C:$AA,COLUMN()+3,0)="","",VLOOKUP($A195&amp;$A$4,Global!$C:$AA,COLUMN()+3,0)),"")</f>
        <v/>
      </c>
      <c r="M195" s="68" t="str">
        <f>IFERROR(IF(VLOOKUP($A195&amp;$A$4,Global!$C:$AA,COLUMN()+3,0)="","",VLOOKUP($A195&amp;$A$4,Global!$C:$AA,COLUMN()+3,0)),"")</f>
        <v/>
      </c>
      <c r="N195" s="68" t="str">
        <f>IFERROR(IF(VLOOKUP($A195&amp;$A$4,Global!$C:$AA,COLUMN()+3,0)="","",VLOOKUP($A195&amp;$A$4,Global!$C:$AA,COLUMN()+3,0)),"")</f>
        <v/>
      </c>
      <c r="O195" s="68" t="str">
        <f>IFERROR(IF(VLOOKUP($A195&amp;$A$4,Global!$C:$AA,COLUMN()+3,0)="","",VLOOKUP($A195&amp;$A$4,Global!$C:$AA,COLUMN()+3,0)),"")</f>
        <v/>
      </c>
      <c r="P195" s="68" t="str">
        <f>IFERROR(IF(VLOOKUP($A195&amp;$A$4,Global!$C:$AA,COLUMN()+3,0)="","",VLOOKUP($A195&amp;$A$4,Global!$C:$AA,COLUMN()+3,0)),"")</f>
        <v/>
      </c>
      <c r="Q195" s="68" t="str">
        <f>IFERROR(IF(VLOOKUP($A195&amp;$A$4,Global!$C:$AA,COLUMN()+3,0)="","",VLOOKUP($A195&amp;$A$4,Global!$C:$AA,COLUMN()+3,0)),"")</f>
        <v/>
      </c>
      <c r="R195" s="68" t="str">
        <f>IFERROR(IF(VLOOKUP($A195&amp;$A$4,Global!$C:$AA,COLUMN()+3,0)="","",VLOOKUP($A195&amp;$A$4,Global!$C:$AA,COLUMN()+3,0)),"")</f>
        <v/>
      </c>
      <c r="S195" s="71" t="str">
        <f>IFERROR(IF(VLOOKUP($A195&amp;$A$4,Global!$C:$AA,COLUMN()+3,0)="","",VLOOKUP($A195&amp;$A$4,Global!$C:$AA,COLUMN()+3,0)),"")</f>
        <v/>
      </c>
      <c r="T195" s="71" t="str">
        <f>IFERROR(IF(VLOOKUP($A195&amp;$A$4,Global!$C:$AA,COLUMN()+3,0)="","",VLOOKUP($A195&amp;$A$4,Global!$C:$AA,COLUMN()+3,0)),"")</f>
        <v/>
      </c>
      <c r="U195" s="69" t="str">
        <f>IFERROR(IF(VLOOKUP($A195&amp;$A$4,Global!$C:$AA,COLUMN()+3,0)="","",VLOOKUP($A195&amp;$A$4,Global!$C:$AA,COLUMN()+3,0)),"")</f>
        <v/>
      </c>
      <c r="V195" s="69" t="str">
        <f>IFERROR(IF(VLOOKUP($A195&amp;$A$4,Global!$C:$AA,COLUMN()+3,0)="","",VLOOKUP($A195&amp;$A$4,Global!$C:$AA,COLUMN()+3,0)),"")</f>
        <v/>
      </c>
    </row>
    <row r="196" spans="1:22" s="72" customFormat="1" ht="15.75" x14ac:dyDescent="0.2">
      <c r="A196" s="67" t="str">
        <f>IFERROR(IF(A195="","",IF((A195+1)&lt;=VLOOKUP($A$3,List!$E$1:$G$8,3,0),A195+1,"")),"")</f>
        <v/>
      </c>
      <c r="B196" s="69" t="str">
        <f>IFERROR(IF(VLOOKUP($A196&amp;$A$4,Global!$C:$AA,COLUMN()+3,0)="","",VLOOKUP($A196&amp;$A$4,Global!$C:$AA,COLUMN()+3,0)),"")</f>
        <v/>
      </c>
      <c r="C196" s="79" t="str">
        <f>IFERROR(IF(VLOOKUP($A196&amp;$A$4,Global!$C:$AA,COLUMN()+3,0)="","",VLOOKUP($A196&amp;$A$4,Global!$C:$AA,COLUMN()+3,0)),"")</f>
        <v/>
      </c>
      <c r="D196" s="68" t="str">
        <f>IFERROR(IF(VLOOKUP($A196&amp;$A$4,Global!$C:$AA,COLUMN()+3,0)="","",VLOOKUP($A196&amp;$A$4,Global!$C:$AA,COLUMN()+3,0)),"")</f>
        <v/>
      </c>
      <c r="E196" s="69" t="str">
        <f>IFERROR(IF(VLOOKUP($A196&amp;$A$4,Global!$C:$AA,COLUMN()+3,0)="","",VLOOKUP($A196&amp;$A$4,Global!$C:$AA,COLUMN()+3,0)),"")</f>
        <v/>
      </c>
      <c r="F196" s="69" t="str">
        <f>IFERROR(IF(VLOOKUP($A196&amp;$A$4,Global!$C:$AA,COLUMN()+3,0)="","",VLOOKUP($A196&amp;$A$4,Global!$C:$AA,COLUMN()+3,0)),"")</f>
        <v/>
      </c>
      <c r="G196" s="69" t="str">
        <f>IFERROR(IF(VLOOKUP($A196&amp;$A$4,Global!$C:$AA,COLUMN()+3,0)="","",VLOOKUP($A196&amp;$A$4,Global!$C:$AA,COLUMN()+3,0)),"")</f>
        <v/>
      </c>
      <c r="H196" s="70" t="str">
        <f>IFERROR(IF(VLOOKUP($A196&amp;$A$4,Global!$C:$AA,COLUMN()+3,0)="","",VLOOKUP($A196&amp;$A$4,Global!$C:$AA,COLUMN()+3,0)),"")</f>
        <v/>
      </c>
      <c r="I196" s="70" t="str">
        <f>IFERROR(IF(VLOOKUP($A196&amp;$A$4,Global!$C:$AA,COLUMN()+3,0)="","",VLOOKUP($A196&amp;$A$4,Global!$C:$AA,COLUMN()+3,0)),"")</f>
        <v/>
      </c>
      <c r="J196" s="69" t="str">
        <f>IFERROR(IF(VLOOKUP($A196&amp;$A$4,Global!$C:$AA,COLUMN()+3,0)="","",VLOOKUP($A196&amp;$A$4,Global!$C:$AA,COLUMN()+3,0)),"")</f>
        <v/>
      </c>
      <c r="K196" s="69" t="str">
        <f>IFERROR(IF(VLOOKUP($A196&amp;$A$4,Global!$C:$AA,COLUMN()+3,0)="","",VLOOKUP($A196&amp;$A$4,Global!$C:$AA,COLUMN()+3,0)),"")</f>
        <v/>
      </c>
      <c r="L196" s="69" t="str">
        <f>IFERROR(IF(VLOOKUP($A196&amp;$A$4,Global!$C:$AA,COLUMN()+3,0)="","",VLOOKUP($A196&amp;$A$4,Global!$C:$AA,COLUMN()+3,0)),"")</f>
        <v/>
      </c>
      <c r="M196" s="68" t="str">
        <f>IFERROR(IF(VLOOKUP($A196&amp;$A$4,Global!$C:$AA,COLUMN()+3,0)="","",VLOOKUP($A196&amp;$A$4,Global!$C:$AA,COLUMN()+3,0)),"")</f>
        <v/>
      </c>
      <c r="N196" s="68" t="str">
        <f>IFERROR(IF(VLOOKUP($A196&amp;$A$4,Global!$C:$AA,COLUMN()+3,0)="","",VLOOKUP($A196&amp;$A$4,Global!$C:$AA,COLUMN()+3,0)),"")</f>
        <v/>
      </c>
      <c r="O196" s="68" t="str">
        <f>IFERROR(IF(VLOOKUP($A196&amp;$A$4,Global!$C:$AA,COLUMN()+3,0)="","",VLOOKUP($A196&amp;$A$4,Global!$C:$AA,COLUMN()+3,0)),"")</f>
        <v/>
      </c>
      <c r="P196" s="68" t="str">
        <f>IFERROR(IF(VLOOKUP($A196&amp;$A$4,Global!$C:$AA,COLUMN()+3,0)="","",VLOOKUP($A196&amp;$A$4,Global!$C:$AA,COLUMN()+3,0)),"")</f>
        <v/>
      </c>
      <c r="Q196" s="68" t="str">
        <f>IFERROR(IF(VLOOKUP($A196&amp;$A$4,Global!$C:$AA,COLUMN()+3,0)="","",VLOOKUP($A196&amp;$A$4,Global!$C:$AA,COLUMN()+3,0)),"")</f>
        <v/>
      </c>
      <c r="R196" s="68" t="str">
        <f>IFERROR(IF(VLOOKUP($A196&amp;$A$4,Global!$C:$AA,COLUMN()+3,0)="","",VLOOKUP($A196&amp;$A$4,Global!$C:$AA,COLUMN()+3,0)),"")</f>
        <v/>
      </c>
      <c r="S196" s="71" t="str">
        <f>IFERROR(IF(VLOOKUP($A196&amp;$A$4,Global!$C:$AA,COLUMN()+3,0)="","",VLOOKUP($A196&amp;$A$4,Global!$C:$AA,COLUMN()+3,0)),"")</f>
        <v/>
      </c>
      <c r="T196" s="71" t="str">
        <f>IFERROR(IF(VLOOKUP($A196&amp;$A$4,Global!$C:$AA,COLUMN()+3,0)="","",VLOOKUP($A196&amp;$A$4,Global!$C:$AA,COLUMN()+3,0)),"")</f>
        <v/>
      </c>
      <c r="U196" s="69" t="str">
        <f>IFERROR(IF(VLOOKUP($A196&amp;$A$4,Global!$C:$AA,COLUMN()+3,0)="","",VLOOKUP($A196&amp;$A$4,Global!$C:$AA,COLUMN()+3,0)),"")</f>
        <v/>
      </c>
      <c r="V196" s="69" t="str">
        <f>IFERROR(IF(VLOOKUP($A196&amp;$A$4,Global!$C:$AA,COLUMN()+3,0)="","",VLOOKUP($A196&amp;$A$4,Global!$C:$AA,COLUMN()+3,0)),"")</f>
        <v/>
      </c>
    </row>
    <row r="197" spans="1:22" s="72" customFormat="1" ht="15.75" x14ac:dyDescent="0.2">
      <c r="A197" s="67" t="str">
        <f>IFERROR(IF(A196="","",IF((A196+1)&lt;=VLOOKUP($A$3,List!$E$1:$G$8,3,0),A196+1,"")),"")</f>
        <v/>
      </c>
      <c r="B197" s="69" t="str">
        <f>IFERROR(IF(VLOOKUP($A197&amp;$A$4,Global!$C:$AA,COLUMN()+3,0)="","",VLOOKUP($A197&amp;$A$4,Global!$C:$AA,COLUMN()+3,0)),"")</f>
        <v/>
      </c>
      <c r="C197" s="79" t="str">
        <f>IFERROR(IF(VLOOKUP($A197&amp;$A$4,Global!$C:$AA,COLUMN()+3,0)="","",VLOOKUP($A197&amp;$A$4,Global!$C:$AA,COLUMN()+3,0)),"")</f>
        <v/>
      </c>
      <c r="D197" s="68" t="str">
        <f>IFERROR(IF(VLOOKUP($A197&amp;$A$4,Global!$C:$AA,COLUMN()+3,0)="","",VLOOKUP($A197&amp;$A$4,Global!$C:$AA,COLUMN()+3,0)),"")</f>
        <v/>
      </c>
      <c r="E197" s="69" t="str">
        <f>IFERROR(IF(VLOOKUP($A197&amp;$A$4,Global!$C:$AA,COLUMN()+3,0)="","",VLOOKUP($A197&amp;$A$4,Global!$C:$AA,COLUMN()+3,0)),"")</f>
        <v/>
      </c>
      <c r="F197" s="69" t="str">
        <f>IFERROR(IF(VLOOKUP($A197&amp;$A$4,Global!$C:$AA,COLUMN()+3,0)="","",VLOOKUP($A197&amp;$A$4,Global!$C:$AA,COLUMN()+3,0)),"")</f>
        <v/>
      </c>
      <c r="G197" s="69" t="str">
        <f>IFERROR(IF(VLOOKUP($A197&amp;$A$4,Global!$C:$AA,COLUMN()+3,0)="","",VLOOKUP($A197&amp;$A$4,Global!$C:$AA,COLUMN()+3,0)),"")</f>
        <v/>
      </c>
      <c r="H197" s="70" t="str">
        <f>IFERROR(IF(VLOOKUP($A197&amp;$A$4,Global!$C:$AA,COLUMN()+3,0)="","",VLOOKUP($A197&amp;$A$4,Global!$C:$AA,COLUMN()+3,0)),"")</f>
        <v/>
      </c>
      <c r="I197" s="70" t="str">
        <f>IFERROR(IF(VLOOKUP($A197&amp;$A$4,Global!$C:$AA,COLUMN()+3,0)="","",VLOOKUP($A197&amp;$A$4,Global!$C:$AA,COLUMN()+3,0)),"")</f>
        <v/>
      </c>
      <c r="J197" s="69" t="str">
        <f>IFERROR(IF(VLOOKUP($A197&amp;$A$4,Global!$C:$AA,COLUMN()+3,0)="","",VLOOKUP($A197&amp;$A$4,Global!$C:$AA,COLUMN()+3,0)),"")</f>
        <v/>
      </c>
      <c r="K197" s="69" t="str">
        <f>IFERROR(IF(VLOOKUP($A197&amp;$A$4,Global!$C:$AA,COLUMN()+3,0)="","",VLOOKUP($A197&amp;$A$4,Global!$C:$AA,COLUMN()+3,0)),"")</f>
        <v/>
      </c>
      <c r="L197" s="69" t="str">
        <f>IFERROR(IF(VLOOKUP($A197&amp;$A$4,Global!$C:$AA,COLUMN()+3,0)="","",VLOOKUP($A197&amp;$A$4,Global!$C:$AA,COLUMN()+3,0)),"")</f>
        <v/>
      </c>
      <c r="M197" s="68" t="str">
        <f>IFERROR(IF(VLOOKUP($A197&amp;$A$4,Global!$C:$AA,COLUMN()+3,0)="","",VLOOKUP($A197&amp;$A$4,Global!$C:$AA,COLUMN()+3,0)),"")</f>
        <v/>
      </c>
      <c r="N197" s="68" t="str">
        <f>IFERROR(IF(VLOOKUP($A197&amp;$A$4,Global!$C:$AA,COLUMN()+3,0)="","",VLOOKUP($A197&amp;$A$4,Global!$C:$AA,COLUMN()+3,0)),"")</f>
        <v/>
      </c>
      <c r="O197" s="68" t="str">
        <f>IFERROR(IF(VLOOKUP($A197&amp;$A$4,Global!$C:$AA,COLUMN()+3,0)="","",VLOOKUP($A197&amp;$A$4,Global!$C:$AA,COLUMN()+3,0)),"")</f>
        <v/>
      </c>
      <c r="P197" s="68" t="str">
        <f>IFERROR(IF(VLOOKUP($A197&amp;$A$4,Global!$C:$AA,COLUMN()+3,0)="","",VLOOKUP($A197&amp;$A$4,Global!$C:$AA,COLUMN()+3,0)),"")</f>
        <v/>
      </c>
      <c r="Q197" s="68" t="str">
        <f>IFERROR(IF(VLOOKUP($A197&amp;$A$4,Global!$C:$AA,COLUMN()+3,0)="","",VLOOKUP($A197&amp;$A$4,Global!$C:$AA,COLUMN()+3,0)),"")</f>
        <v/>
      </c>
      <c r="R197" s="68" t="str">
        <f>IFERROR(IF(VLOOKUP($A197&amp;$A$4,Global!$C:$AA,COLUMN()+3,0)="","",VLOOKUP($A197&amp;$A$4,Global!$C:$AA,COLUMN()+3,0)),"")</f>
        <v/>
      </c>
      <c r="S197" s="71" t="str">
        <f>IFERROR(IF(VLOOKUP($A197&amp;$A$4,Global!$C:$AA,COLUMN()+3,0)="","",VLOOKUP($A197&amp;$A$4,Global!$C:$AA,COLUMN()+3,0)),"")</f>
        <v/>
      </c>
      <c r="T197" s="71" t="str">
        <f>IFERROR(IF(VLOOKUP($A197&amp;$A$4,Global!$C:$AA,COLUMN()+3,0)="","",VLOOKUP($A197&amp;$A$4,Global!$C:$AA,COLUMN()+3,0)),"")</f>
        <v/>
      </c>
      <c r="U197" s="69" t="str">
        <f>IFERROR(IF(VLOOKUP($A197&amp;$A$4,Global!$C:$AA,COLUMN()+3,0)="","",VLOOKUP($A197&amp;$A$4,Global!$C:$AA,COLUMN()+3,0)),"")</f>
        <v/>
      </c>
      <c r="V197" s="69" t="str">
        <f>IFERROR(IF(VLOOKUP($A197&amp;$A$4,Global!$C:$AA,COLUMN()+3,0)="","",VLOOKUP($A197&amp;$A$4,Global!$C:$AA,COLUMN()+3,0)),"")</f>
        <v/>
      </c>
    </row>
    <row r="198" spans="1:22" s="72" customFormat="1" ht="15.75" x14ac:dyDescent="0.2">
      <c r="A198" s="67" t="str">
        <f>IFERROR(IF(A197="","",IF((A197+1)&lt;=VLOOKUP($A$3,List!$E$1:$G$8,3,0),A197+1,"")),"")</f>
        <v/>
      </c>
      <c r="B198" s="69" t="str">
        <f>IFERROR(IF(VLOOKUP($A198&amp;$A$4,Global!$C:$AA,COLUMN()+3,0)="","",VLOOKUP($A198&amp;$A$4,Global!$C:$AA,COLUMN()+3,0)),"")</f>
        <v/>
      </c>
      <c r="C198" s="79" t="str">
        <f>IFERROR(IF(VLOOKUP($A198&amp;$A$4,Global!$C:$AA,COLUMN()+3,0)="","",VLOOKUP($A198&amp;$A$4,Global!$C:$AA,COLUMN()+3,0)),"")</f>
        <v/>
      </c>
      <c r="D198" s="68" t="str">
        <f>IFERROR(IF(VLOOKUP($A198&amp;$A$4,Global!$C:$AA,COLUMN()+3,0)="","",VLOOKUP($A198&amp;$A$4,Global!$C:$AA,COLUMN()+3,0)),"")</f>
        <v/>
      </c>
      <c r="E198" s="69" t="str">
        <f>IFERROR(IF(VLOOKUP($A198&amp;$A$4,Global!$C:$AA,COLUMN()+3,0)="","",VLOOKUP($A198&amp;$A$4,Global!$C:$AA,COLUMN()+3,0)),"")</f>
        <v/>
      </c>
      <c r="F198" s="69" t="str">
        <f>IFERROR(IF(VLOOKUP($A198&amp;$A$4,Global!$C:$AA,COLUMN()+3,0)="","",VLOOKUP($A198&amp;$A$4,Global!$C:$AA,COLUMN()+3,0)),"")</f>
        <v/>
      </c>
      <c r="G198" s="69" t="str">
        <f>IFERROR(IF(VLOOKUP($A198&amp;$A$4,Global!$C:$AA,COLUMN()+3,0)="","",VLOOKUP($A198&amp;$A$4,Global!$C:$AA,COLUMN()+3,0)),"")</f>
        <v/>
      </c>
      <c r="H198" s="70" t="str">
        <f>IFERROR(IF(VLOOKUP($A198&amp;$A$4,Global!$C:$AA,COLUMN()+3,0)="","",VLOOKUP($A198&amp;$A$4,Global!$C:$AA,COLUMN()+3,0)),"")</f>
        <v/>
      </c>
      <c r="I198" s="70" t="str">
        <f>IFERROR(IF(VLOOKUP($A198&amp;$A$4,Global!$C:$AA,COLUMN()+3,0)="","",VLOOKUP($A198&amp;$A$4,Global!$C:$AA,COLUMN()+3,0)),"")</f>
        <v/>
      </c>
      <c r="J198" s="69" t="str">
        <f>IFERROR(IF(VLOOKUP($A198&amp;$A$4,Global!$C:$AA,COLUMN()+3,0)="","",VLOOKUP($A198&amp;$A$4,Global!$C:$AA,COLUMN()+3,0)),"")</f>
        <v/>
      </c>
      <c r="K198" s="69" t="str">
        <f>IFERROR(IF(VLOOKUP($A198&amp;$A$4,Global!$C:$AA,COLUMN()+3,0)="","",VLOOKUP($A198&amp;$A$4,Global!$C:$AA,COLUMN()+3,0)),"")</f>
        <v/>
      </c>
      <c r="L198" s="69" t="str">
        <f>IFERROR(IF(VLOOKUP($A198&amp;$A$4,Global!$C:$AA,COLUMN()+3,0)="","",VLOOKUP($A198&amp;$A$4,Global!$C:$AA,COLUMN()+3,0)),"")</f>
        <v/>
      </c>
      <c r="M198" s="68" t="str">
        <f>IFERROR(IF(VLOOKUP($A198&amp;$A$4,Global!$C:$AA,COLUMN()+3,0)="","",VLOOKUP($A198&amp;$A$4,Global!$C:$AA,COLUMN()+3,0)),"")</f>
        <v/>
      </c>
      <c r="N198" s="68" t="str">
        <f>IFERROR(IF(VLOOKUP($A198&amp;$A$4,Global!$C:$AA,COLUMN()+3,0)="","",VLOOKUP($A198&amp;$A$4,Global!$C:$AA,COLUMN()+3,0)),"")</f>
        <v/>
      </c>
      <c r="O198" s="68" t="str">
        <f>IFERROR(IF(VLOOKUP($A198&amp;$A$4,Global!$C:$AA,COLUMN()+3,0)="","",VLOOKUP($A198&amp;$A$4,Global!$C:$AA,COLUMN()+3,0)),"")</f>
        <v/>
      </c>
      <c r="P198" s="68" t="str">
        <f>IFERROR(IF(VLOOKUP($A198&amp;$A$4,Global!$C:$AA,COLUMN()+3,0)="","",VLOOKUP($A198&amp;$A$4,Global!$C:$AA,COLUMN()+3,0)),"")</f>
        <v/>
      </c>
      <c r="Q198" s="68" t="str">
        <f>IFERROR(IF(VLOOKUP($A198&amp;$A$4,Global!$C:$AA,COLUMN()+3,0)="","",VLOOKUP($A198&amp;$A$4,Global!$C:$AA,COLUMN()+3,0)),"")</f>
        <v/>
      </c>
      <c r="R198" s="68" t="str">
        <f>IFERROR(IF(VLOOKUP($A198&amp;$A$4,Global!$C:$AA,COLUMN()+3,0)="","",VLOOKUP($A198&amp;$A$4,Global!$C:$AA,COLUMN()+3,0)),"")</f>
        <v/>
      </c>
      <c r="S198" s="71" t="str">
        <f>IFERROR(IF(VLOOKUP($A198&amp;$A$4,Global!$C:$AA,COLUMN()+3,0)="","",VLOOKUP($A198&amp;$A$4,Global!$C:$AA,COLUMN()+3,0)),"")</f>
        <v/>
      </c>
      <c r="T198" s="71" t="str">
        <f>IFERROR(IF(VLOOKUP($A198&amp;$A$4,Global!$C:$AA,COLUMN()+3,0)="","",VLOOKUP($A198&amp;$A$4,Global!$C:$AA,COLUMN()+3,0)),"")</f>
        <v/>
      </c>
      <c r="U198" s="69" t="str">
        <f>IFERROR(IF(VLOOKUP($A198&amp;$A$4,Global!$C:$AA,COLUMN()+3,0)="","",VLOOKUP($A198&amp;$A$4,Global!$C:$AA,COLUMN()+3,0)),"")</f>
        <v/>
      </c>
      <c r="V198" s="69" t="str">
        <f>IFERROR(IF(VLOOKUP($A198&amp;$A$4,Global!$C:$AA,COLUMN()+3,0)="","",VLOOKUP($A198&amp;$A$4,Global!$C:$AA,COLUMN()+3,0)),"")</f>
        <v/>
      </c>
    </row>
    <row r="199" spans="1:22" s="72" customFormat="1" ht="15.75" x14ac:dyDescent="0.2">
      <c r="A199" s="67" t="str">
        <f>IFERROR(IF(A198="","",IF((A198+1)&lt;=VLOOKUP($A$3,List!$E$1:$G$8,3,0),A198+1,"")),"")</f>
        <v/>
      </c>
      <c r="B199" s="69" t="str">
        <f>IFERROR(IF(VLOOKUP($A199&amp;$A$4,Global!$C:$AA,COLUMN()+3,0)="","",VLOOKUP($A199&amp;$A$4,Global!$C:$AA,COLUMN()+3,0)),"")</f>
        <v/>
      </c>
      <c r="C199" s="79" t="str">
        <f>IFERROR(IF(VLOOKUP($A199&amp;$A$4,Global!$C:$AA,COLUMN()+3,0)="","",VLOOKUP($A199&amp;$A$4,Global!$C:$AA,COLUMN()+3,0)),"")</f>
        <v/>
      </c>
      <c r="D199" s="68" t="str">
        <f>IFERROR(IF(VLOOKUP($A199&amp;$A$4,Global!$C:$AA,COLUMN()+3,0)="","",VLOOKUP($A199&amp;$A$4,Global!$C:$AA,COLUMN()+3,0)),"")</f>
        <v/>
      </c>
      <c r="E199" s="69" t="str">
        <f>IFERROR(IF(VLOOKUP($A199&amp;$A$4,Global!$C:$AA,COLUMN()+3,0)="","",VLOOKUP($A199&amp;$A$4,Global!$C:$AA,COLUMN()+3,0)),"")</f>
        <v/>
      </c>
      <c r="F199" s="69" t="str">
        <f>IFERROR(IF(VLOOKUP($A199&amp;$A$4,Global!$C:$AA,COLUMN()+3,0)="","",VLOOKUP($A199&amp;$A$4,Global!$C:$AA,COLUMN()+3,0)),"")</f>
        <v/>
      </c>
      <c r="G199" s="69" t="str">
        <f>IFERROR(IF(VLOOKUP($A199&amp;$A$4,Global!$C:$AA,COLUMN()+3,0)="","",VLOOKUP($A199&amp;$A$4,Global!$C:$AA,COLUMN()+3,0)),"")</f>
        <v/>
      </c>
      <c r="H199" s="70" t="str">
        <f>IFERROR(IF(VLOOKUP($A199&amp;$A$4,Global!$C:$AA,COLUMN()+3,0)="","",VLOOKUP($A199&amp;$A$4,Global!$C:$AA,COLUMN()+3,0)),"")</f>
        <v/>
      </c>
      <c r="I199" s="70" t="str">
        <f>IFERROR(IF(VLOOKUP($A199&amp;$A$4,Global!$C:$AA,COLUMN()+3,0)="","",VLOOKUP($A199&amp;$A$4,Global!$C:$AA,COLUMN()+3,0)),"")</f>
        <v/>
      </c>
      <c r="J199" s="69" t="str">
        <f>IFERROR(IF(VLOOKUP($A199&amp;$A$4,Global!$C:$AA,COLUMN()+3,0)="","",VLOOKUP($A199&amp;$A$4,Global!$C:$AA,COLUMN()+3,0)),"")</f>
        <v/>
      </c>
      <c r="K199" s="69" t="str">
        <f>IFERROR(IF(VLOOKUP($A199&amp;$A$4,Global!$C:$AA,COLUMN()+3,0)="","",VLOOKUP($A199&amp;$A$4,Global!$C:$AA,COLUMN()+3,0)),"")</f>
        <v/>
      </c>
      <c r="L199" s="69" t="str">
        <f>IFERROR(IF(VLOOKUP($A199&amp;$A$4,Global!$C:$AA,COLUMN()+3,0)="","",VLOOKUP($A199&amp;$A$4,Global!$C:$AA,COLUMN()+3,0)),"")</f>
        <v/>
      </c>
      <c r="M199" s="68" t="str">
        <f>IFERROR(IF(VLOOKUP($A199&amp;$A$4,Global!$C:$AA,COLUMN()+3,0)="","",VLOOKUP($A199&amp;$A$4,Global!$C:$AA,COLUMN()+3,0)),"")</f>
        <v/>
      </c>
      <c r="N199" s="68" t="str">
        <f>IFERROR(IF(VLOOKUP($A199&amp;$A$4,Global!$C:$AA,COLUMN()+3,0)="","",VLOOKUP($A199&amp;$A$4,Global!$C:$AA,COLUMN()+3,0)),"")</f>
        <v/>
      </c>
      <c r="O199" s="68" t="str">
        <f>IFERROR(IF(VLOOKUP($A199&amp;$A$4,Global!$C:$AA,COLUMN()+3,0)="","",VLOOKUP($A199&amp;$A$4,Global!$C:$AA,COLUMN()+3,0)),"")</f>
        <v/>
      </c>
      <c r="P199" s="68" t="str">
        <f>IFERROR(IF(VLOOKUP($A199&amp;$A$4,Global!$C:$AA,COLUMN()+3,0)="","",VLOOKUP($A199&amp;$A$4,Global!$C:$AA,COLUMN()+3,0)),"")</f>
        <v/>
      </c>
      <c r="Q199" s="68" t="str">
        <f>IFERROR(IF(VLOOKUP($A199&amp;$A$4,Global!$C:$AA,COLUMN()+3,0)="","",VLOOKUP($A199&amp;$A$4,Global!$C:$AA,COLUMN()+3,0)),"")</f>
        <v/>
      </c>
      <c r="R199" s="68" t="str">
        <f>IFERROR(IF(VLOOKUP($A199&amp;$A$4,Global!$C:$AA,COLUMN()+3,0)="","",VLOOKUP($A199&amp;$A$4,Global!$C:$AA,COLUMN()+3,0)),"")</f>
        <v/>
      </c>
      <c r="S199" s="71" t="str">
        <f>IFERROR(IF(VLOOKUP($A199&amp;$A$4,Global!$C:$AA,COLUMN()+3,0)="","",VLOOKUP($A199&amp;$A$4,Global!$C:$AA,COLUMN()+3,0)),"")</f>
        <v/>
      </c>
      <c r="T199" s="71" t="str">
        <f>IFERROR(IF(VLOOKUP($A199&amp;$A$4,Global!$C:$AA,COLUMN()+3,0)="","",VLOOKUP($A199&amp;$A$4,Global!$C:$AA,COLUMN()+3,0)),"")</f>
        <v/>
      </c>
      <c r="U199" s="69" t="str">
        <f>IFERROR(IF(VLOOKUP($A199&amp;$A$4,Global!$C:$AA,COLUMN()+3,0)="","",VLOOKUP($A199&amp;$A$4,Global!$C:$AA,COLUMN()+3,0)),"")</f>
        <v/>
      </c>
      <c r="V199" s="69" t="str">
        <f>IFERROR(IF(VLOOKUP($A199&amp;$A$4,Global!$C:$AA,COLUMN()+3,0)="","",VLOOKUP($A199&amp;$A$4,Global!$C:$AA,COLUMN()+3,0)),"")</f>
        <v/>
      </c>
    </row>
    <row r="200" spans="1:22" s="72" customFormat="1" ht="15.75" x14ac:dyDescent="0.2">
      <c r="A200" s="67" t="str">
        <f>IFERROR(IF(A199="","",IF((A199+1)&lt;=VLOOKUP($A$3,List!$E$1:$G$8,3,0),A199+1,"")),"")</f>
        <v/>
      </c>
      <c r="B200" s="69" t="str">
        <f>IFERROR(IF(VLOOKUP($A200&amp;$A$4,Global!$C:$AA,COLUMN()+3,0)="","",VLOOKUP($A200&amp;$A$4,Global!$C:$AA,COLUMN()+3,0)),"")</f>
        <v/>
      </c>
      <c r="C200" s="79" t="str">
        <f>IFERROR(IF(VLOOKUP($A200&amp;$A$4,Global!$C:$AA,COLUMN()+3,0)="","",VLOOKUP($A200&amp;$A$4,Global!$C:$AA,COLUMN()+3,0)),"")</f>
        <v/>
      </c>
      <c r="D200" s="68" t="str">
        <f>IFERROR(IF(VLOOKUP($A200&amp;$A$4,Global!$C:$AA,COLUMN()+3,0)="","",VLOOKUP($A200&amp;$A$4,Global!$C:$AA,COLUMN()+3,0)),"")</f>
        <v/>
      </c>
      <c r="E200" s="69" t="str">
        <f>IFERROR(IF(VLOOKUP($A200&amp;$A$4,Global!$C:$AA,COLUMN()+3,0)="","",VLOOKUP($A200&amp;$A$4,Global!$C:$AA,COLUMN()+3,0)),"")</f>
        <v/>
      </c>
      <c r="F200" s="69" t="str">
        <f>IFERROR(IF(VLOOKUP($A200&amp;$A$4,Global!$C:$AA,COLUMN()+3,0)="","",VLOOKUP($A200&amp;$A$4,Global!$C:$AA,COLUMN()+3,0)),"")</f>
        <v/>
      </c>
      <c r="G200" s="69" t="str">
        <f>IFERROR(IF(VLOOKUP($A200&amp;$A$4,Global!$C:$AA,COLUMN()+3,0)="","",VLOOKUP($A200&amp;$A$4,Global!$C:$AA,COLUMN()+3,0)),"")</f>
        <v/>
      </c>
      <c r="H200" s="70" t="str">
        <f>IFERROR(IF(VLOOKUP($A200&amp;$A$4,Global!$C:$AA,COLUMN()+3,0)="","",VLOOKUP($A200&amp;$A$4,Global!$C:$AA,COLUMN()+3,0)),"")</f>
        <v/>
      </c>
      <c r="I200" s="70" t="str">
        <f>IFERROR(IF(VLOOKUP($A200&amp;$A$4,Global!$C:$AA,COLUMN()+3,0)="","",VLOOKUP($A200&amp;$A$4,Global!$C:$AA,COLUMN()+3,0)),"")</f>
        <v/>
      </c>
      <c r="J200" s="69" t="str">
        <f>IFERROR(IF(VLOOKUP($A200&amp;$A$4,Global!$C:$AA,COLUMN()+3,0)="","",VLOOKUP($A200&amp;$A$4,Global!$C:$AA,COLUMN()+3,0)),"")</f>
        <v/>
      </c>
      <c r="K200" s="69" t="str">
        <f>IFERROR(IF(VLOOKUP($A200&amp;$A$4,Global!$C:$AA,COLUMN()+3,0)="","",VLOOKUP($A200&amp;$A$4,Global!$C:$AA,COLUMN()+3,0)),"")</f>
        <v/>
      </c>
      <c r="L200" s="69" t="str">
        <f>IFERROR(IF(VLOOKUP($A200&amp;$A$4,Global!$C:$AA,COLUMN()+3,0)="","",VLOOKUP($A200&amp;$A$4,Global!$C:$AA,COLUMN()+3,0)),"")</f>
        <v/>
      </c>
      <c r="M200" s="68" t="str">
        <f>IFERROR(IF(VLOOKUP($A200&amp;$A$4,Global!$C:$AA,COLUMN()+3,0)="","",VLOOKUP($A200&amp;$A$4,Global!$C:$AA,COLUMN()+3,0)),"")</f>
        <v/>
      </c>
      <c r="N200" s="68" t="str">
        <f>IFERROR(IF(VLOOKUP($A200&amp;$A$4,Global!$C:$AA,COLUMN()+3,0)="","",VLOOKUP($A200&amp;$A$4,Global!$C:$AA,COLUMN()+3,0)),"")</f>
        <v/>
      </c>
      <c r="O200" s="68" t="str">
        <f>IFERROR(IF(VLOOKUP($A200&amp;$A$4,Global!$C:$AA,COLUMN()+3,0)="","",VLOOKUP($A200&amp;$A$4,Global!$C:$AA,COLUMN()+3,0)),"")</f>
        <v/>
      </c>
      <c r="P200" s="68" t="str">
        <f>IFERROR(IF(VLOOKUP($A200&amp;$A$4,Global!$C:$AA,COLUMN()+3,0)="","",VLOOKUP($A200&amp;$A$4,Global!$C:$AA,COLUMN()+3,0)),"")</f>
        <v/>
      </c>
      <c r="Q200" s="68" t="str">
        <f>IFERROR(IF(VLOOKUP($A200&amp;$A$4,Global!$C:$AA,COLUMN()+3,0)="","",VLOOKUP($A200&amp;$A$4,Global!$C:$AA,COLUMN()+3,0)),"")</f>
        <v/>
      </c>
      <c r="R200" s="68" t="str">
        <f>IFERROR(IF(VLOOKUP($A200&amp;$A$4,Global!$C:$AA,COLUMN()+3,0)="","",VLOOKUP($A200&amp;$A$4,Global!$C:$AA,COLUMN()+3,0)),"")</f>
        <v/>
      </c>
      <c r="S200" s="71" t="str">
        <f>IFERROR(IF(VLOOKUP($A200&amp;$A$4,Global!$C:$AA,COLUMN()+3,0)="","",VLOOKUP($A200&amp;$A$4,Global!$C:$AA,COLUMN()+3,0)),"")</f>
        <v/>
      </c>
      <c r="T200" s="71" t="str">
        <f>IFERROR(IF(VLOOKUP($A200&amp;$A$4,Global!$C:$AA,COLUMN()+3,0)="","",VLOOKUP($A200&amp;$A$4,Global!$C:$AA,COLUMN()+3,0)),"")</f>
        <v/>
      </c>
      <c r="U200" s="69" t="str">
        <f>IFERROR(IF(VLOOKUP($A200&amp;$A$4,Global!$C:$AA,COLUMN()+3,0)="","",VLOOKUP($A200&amp;$A$4,Global!$C:$AA,COLUMN()+3,0)),"")</f>
        <v/>
      </c>
      <c r="V200" s="69" t="str">
        <f>IFERROR(IF(VLOOKUP($A200&amp;$A$4,Global!$C:$AA,COLUMN()+3,0)="","",VLOOKUP($A200&amp;$A$4,Global!$C:$AA,COLUMN()+3,0)),"")</f>
        <v/>
      </c>
    </row>
    <row r="201" spans="1:22" s="72" customFormat="1" ht="15.75" x14ac:dyDescent="0.2">
      <c r="A201" s="67" t="str">
        <f>IFERROR(IF(A200="","",IF((A200+1)&lt;=VLOOKUP($A$3,List!$E$1:$G$8,3,0),A200+1,"")),"")</f>
        <v/>
      </c>
      <c r="B201" s="69" t="str">
        <f>IFERROR(IF(VLOOKUP($A201&amp;$A$4,Global!$C:$AA,COLUMN()+3,0)="","",VLOOKUP($A201&amp;$A$4,Global!$C:$AA,COLUMN()+3,0)),"")</f>
        <v/>
      </c>
      <c r="C201" s="79" t="str">
        <f>IFERROR(IF(VLOOKUP($A201&amp;$A$4,Global!$C:$AA,COLUMN()+3,0)="","",VLOOKUP($A201&amp;$A$4,Global!$C:$AA,COLUMN()+3,0)),"")</f>
        <v/>
      </c>
      <c r="D201" s="68" t="str">
        <f>IFERROR(IF(VLOOKUP($A201&amp;$A$4,Global!$C:$AA,COLUMN()+3,0)="","",VLOOKUP($A201&amp;$A$4,Global!$C:$AA,COLUMN()+3,0)),"")</f>
        <v/>
      </c>
      <c r="E201" s="69" t="str">
        <f>IFERROR(IF(VLOOKUP($A201&amp;$A$4,Global!$C:$AA,COLUMN()+3,0)="","",VLOOKUP($A201&amp;$A$4,Global!$C:$AA,COLUMN()+3,0)),"")</f>
        <v/>
      </c>
      <c r="F201" s="69" t="str">
        <f>IFERROR(IF(VLOOKUP($A201&amp;$A$4,Global!$C:$AA,COLUMN()+3,0)="","",VLOOKUP($A201&amp;$A$4,Global!$C:$AA,COLUMN()+3,0)),"")</f>
        <v/>
      </c>
      <c r="G201" s="69" t="str">
        <f>IFERROR(IF(VLOOKUP($A201&amp;$A$4,Global!$C:$AA,COLUMN()+3,0)="","",VLOOKUP($A201&amp;$A$4,Global!$C:$AA,COLUMN()+3,0)),"")</f>
        <v/>
      </c>
      <c r="H201" s="70" t="str">
        <f>IFERROR(IF(VLOOKUP($A201&amp;$A$4,Global!$C:$AA,COLUMN()+3,0)="","",VLOOKUP($A201&amp;$A$4,Global!$C:$AA,COLUMN()+3,0)),"")</f>
        <v/>
      </c>
      <c r="I201" s="70" t="str">
        <f>IFERROR(IF(VLOOKUP($A201&amp;$A$4,Global!$C:$AA,COLUMN()+3,0)="","",VLOOKUP($A201&amp;$A$4,Global!$C:$AA,COLUMN()+3,0)),"")</f>
        <v/>
      </c>
      <c r="J201" s="69" t="str">
        <f>IFERROR(IF(VLOOKUP($A201&amp;$A$4,Global!$C:$AA,COLUMN()+3,0)="","",VLOOKUP($A201&amp;$A$4,Global!$C:$AA,COLUMN()+3,0)),"")</f>
        <v/>
      </c>
      <c r="K201" s="69" t="str">
        <f>IFERROR(IF(VLOOKUP($A201&amp;$A$4,Global!$C:$AA,COLUMN()+3,0)="","",VLOOKUP($A201&amp;$A$4,Global!$C:$AA,COLUMN()+3,0)),"")</f>
        <v/>
      </c>
      <c r="L201" s="69" t="str">
        <f>IFERROR(IF(VLOOKUP($A201&amp;$A$4,Global!$C:$AA,COLUMN()+3,0)="","",VLOOKUP($A201&amp;$A$4,Global!$C:$AA,COLUMN()+3,0)),"")</f>
        <v/>
      </c>
      <c r="M201" s="68" t="str">
        <f>IFERROR(IF(VLOOKUP($A201&amp;$A$4,Global!$C:$AA,COLUMN()+3,0)="","",VLOOKUP($A201&amp;$A$4,Global!$C:$AA,COLUMN()+3,0)),"")</f>
        <v/>
      </c>
      <c r="N201" s="68" t="str">
        <f>IFERROR(IF(VLOOKUP($A201&amp;$A$4,Global!$C:$AA,COLUMN()+3,0)="","",VLOOKUP($A201&amp;$A$4,Global!$C:$AA,COLUMN()+3,0)),"")</f>
        <v/>
      </c>
      <c r="O201" s="68" t="str">
        <f>IFERROR(IF(VLOOKUP($A201&amp;$A$4,Global!$C:$AA,COLUMN()+3,0)="","",VLOOKUP($A201&amp;$A$4,Global!$C:$AA,COLUMN()+3,0)),"")</f>
        <v/>
      </c>
      <c r="P201" s="68" t="str">
        <f>IFERROR(IF(VLOOKUP($A201&amp;$A$4,Global!$C:$AA,COLUMN()+3,0)="","",VLOOKUP($A201&amp;$A$4,Global!$C:$AA,COLUMN()+3,0)),"")</f>
        <v/>
      </c>
      <c r="Q201" s="68" t="str">
        <f>IFERROR(IF(VLOOKUP($A201&amp;$A$4,Global!$C:$AA,COLUMN()+3,0)="","",VLOOKUP($A201&amp;$A$4,Global!$C:$AA,COLUMN()+3,0)),"")</f>
        <v/>
      </c>
      <c r="R201" s="68" t="str">
        <f>IFERROR(IF(VLOOKUP($A201&amp;$A$4,Global!$C:$AA,COLUMN()+3,0)="","",VLOOKUP($A201&amp;$A$4,Global!$C:$AA,COLUMN()+3,0)),"")</f>
        <v/>
      </c>
      <c r="S201" s="71" t="str">
        <f>IFERROR(IF(VLOOKUP($A201&amp;$A$4,Global!$C:$AA,COLUMN()+3,0)="","",VLOOKUP($A201&amp;$A$4,Global!$C:$AA,COLUMN()+3,0)),"")</f>
        <v/>
      </c>
      <c r="T201" s="71" t="str">
        <f>IFERROR(IF(VLOOKUP($A201&amp;$A$4,Global!$C:$AA,COLUMN()+3,0)="","",VLOOKUP($A201&amp;$A$4,Global!$C:$AA,COLUMN()+3,0)),"")</f>
        <v/>
      </c>
      <c r="U201" s="69" t="str">
        <f>IFERROR(IF(VLOOKUP($A201&amp;$A$4,Global!$C:$AA,COLUMN()+3,0)="","",VLOOKUP($A201&amp;$A$4,Global!$C:$AA,COLUMN()+3,0)),"")</f>
        <v/>
      </c>
      <c r="V201" s="69" t="str">
        <f>IFERROR(IF(VLOOKUP($A201&amp;$A$4,Global!$C:$AA,COLUMN()+3,0)="","",VLOOKUP($A201&amp;$A$4,Global!$C:$AA,COLUMN()+3,0)),"")</f>
        <v/>
      </c>
    </row>
    <row r="202" spans="1:22" s="72" customFormat="1" ht="15.75" x14ac:dyDescent="0.2">
      <c r="A202" s="67" t="str">
        <f>IFERROR(IF(A201="","",IF((A201+1)&lt;=VLOOKUP($A$3,List!$E$1:$G$8,3,0),A201+1,"")),"")</f>
        <v/>
      </c>
      <c r="B202" s="69" t="str">
        <f>IFERROR(IF(VLOOKUP($A202&amp;$A$4,Global!$C:$AA,COLUMN()+3,0)="","",VLOOKUP($A202&amp;$A$4,Global!$C:$AA,COLUMN()+3,0)),"")</f>
        <v/>
      </c>
      <c r="C202" s="79" t="str">
        <f>IFERROR(IF(VLOOKUP($A202&amp;$A$4,Global!$C:$AA,COLUMN()+3,0)="","",VLOOKUP($A202&amp;$A$4,Global!$C:$AA,COLUMN()+3,0)),"")</f>
        <v/>
      </c>
      <c r="D202" s="68" t="str">
        <f>IFERROR(IF(VLOOKUP($A202&amp;$A$4,Global!$C:$AA,COLUMN()+3,0)="","",VLOOKUP($A202&amp;$A$4,Global!$C:$AA,COLUMN()+3,0)),"")</f>
        <v/>
      </c>
      <c r="E202" s="69" t="str">
        <f>IFERROR(IF(VLOOKUP($A202&amp;$A$4,Global!$C:$AA,COLUMN()+3,0)="","",VLOOKUP($A202&amp;$A$4,Global!$C:$AA,COLUMN()+3,0)),"")</f>
        <v/>
      </c>
      <c r="F202" s="69" t="str">
        <f>IFERROR(IF(VLOOKUP($A202&amp;$A$4,Global!$C:$AA,COLUMN()+3,0)="","",VLOOKUP($A202&amp;$A$4,Global!$C:$AA,COLUMN()+3,0)),"")</f>
        <v/>
      </c>
      <c r="G202" s="69" t="str">
        <f>IFERROR(IF(VLOOKUP($A202&amp;$A$4,Global!$C:$AA,COLUMN()+3,0)="","",VLOOKUP($A202&amp;$A$4,Global!$C:$AA,COLUMN()+3,0)),"")</f>
        <v/>
      </c>
      <c r="H202" s="70" t="str">
        <f>IFERROR(IF(VLOOKUP($A202&amp;$A$4,Global!$C:$AA,COLUMN()+3,0)="","",VLOOKUP($A202&amp;$A$4,Global!$C:$AA,COLUMN()+3,0)),"")</f>
        <v/>
      </c>
      <c r="I202" s="70" t="str">
        <f>IFERROR(IF(VLOOKUP($A202&amp;$A$4,Global!$C:$AA,COLUMN()+3,0)="","",VLOOKUP($A202&amp;$A$4,Global!$C:$AA,COLUMN()+3,0)),"")</f>
        <v/>
      </c>
      <c r="J202" s="69" t="str">
        <f>IFERROR(IF(VLOOKUP($A202&amp;$A$4,Global!$C:$AA,COLUMN()+3,0)="","",VLOOKUP($A202&amp;$A$4,Global!$C:$AA,COLUMN()+3,0)),"")</f>
        <v/>
      </c>
      <c r="K202" s="69" t="str">
        <f>IFERROR(IF(VLOOKUP($A202&amp;$A$4,Global!$C:$AA,COLUMN()+3,0)="","",VLOOKUP($A202&amp;$A$4,Global!$C:$AA,COLUMN()+3,0)),"")</f>
        <v/>
      </c>
      <c r="L202" s="69" t="str">
        <f>IFERROR(IF(VLOOKUP($A202&amp;$A$4,Global!$C:$AA,COLUMN()+3,0)="","",VLOOKUP($A202&amp;$A$4,Global!$C:$AA,COLUMN()+3,0)),"")</f>
        <v/>
      </c>
      <c r="M202" s="68" t="str">
        <f>IFERROR(IF(VLOOKUP($A202&amp;$A$4,Global!$C:$AA,COLUMN()+3,0)="","",VLOOKUP($A202&amp;$A$4,Global!$C:$AA,COLUMN()+3,0)),"")</f>
        <v/>
      </c>
      <c r="N202" s="68" t="str">
        <f>IFERROR(IF(VLOOKUP($A202&amp;$A$4,Global!$C:$AA,COLUMN()+3,0)="","",VLOOKUP($A202&amp;$A$4,Global!$C:$AA,COLUMN()+3,0)),"")</f>
        <v/>
      </c>
      <c r="O202" s="68" t="str">
        <f>IFERROR(IF(VLOOKUP($A202&amp;$A$4,Global!$C:$AA,COLUMN()+3,0)="","",VLOOKUP($A202&amp;$A$4,Global!$C:$AA,COLUMN()+3,0)),"")</f>
        <v/>
      </c>
      <c r="P202" s="68" t="str">
        <f>IFERROR(IF(VLOOKUP($A202&amp;$A$4,Global!$C:$AA,COLUMN()+3,0)="","",VLOOKUP($A202&amp;$A$4,Global!$C:$AA,COLUMN()+3,0)),"")</f>
        <v/>
      </c>
      <c r="Q202" s="68" t="str">
        <f>IFERROR(IF(VLOOKUP($A202&amp;$A$4,Global!$C:$AA,COLUMN()+3,0)="","",VLOOKUP($A202&amp;$A$4,Global!$C:$AA,COLUMN()+3,0)),"")</f>
        <v/>
      </c>
      <c r="R202" s="68" t="str">
        <f>IFERROR(IF(VLOOKUP($A202&amp;$A$4,Global!$C:$AA,COLUMN()+3,0)="","",VLOOKUP($A202&amp;$A$4,Global!$C:$AA,COLUMN()+3,0)),"")</f>
        <v/>
      </c>
      <c r="S202" s="71" t="str">
        <f>IFERROR(IF(VLOOKUP($A202&amp;$A$4,Global!$C:$AA,COLUMN()+3,0)="","",VLOOKUP($A202&amp;$A$4,Global!$C:$AA,COLUMN()+3,0)),"")</f>
        <v/>
      </c>
      <c r="T202" s="71" t="str">
        <f>IFERROR(IF(VLOOKUP($A202&amp;$A$4,Global!$C:$AA,COLUMN()+3,0)="","",VLOOKUP($A202&amp;$A$4,Global!$C:$AA,COLUMN()+3,0)),"")</f>
        <v/>
      </c>
      <c r="U202" s="69" t="str">
        <f>IFERROR(IF(VLOOKUP($A202&amp;$A$4,Global!$C:$AA,COLUMN()+3,0)="","",VLOOKUP($A202&amp;$A$4,Global!$C:$AA,COLUMN()+3,0)),"")</f>
        <v/>
      </c>
      <c r="V202" s="69" t="str">
        <f>IFERROR(IF(VLOOKUP($A202&amp;$A$4,Global!$C:$AA,COLUMN()+3,0)="","",VLOOKUP($A202&amp;$A$4,Global!$C:$AA,COLUMN()+3,0)),"")</f>
        <v/>
      </c>
    </row>
    <row r="203" spans="1:22" s="72" customFormat="1" ht="15.75" x14ac:dyDescent="0.2">
      <c r="A203" s="67" t="str">
        <f>IFERROR(IF(A202="","",IF((A202+1)&lt;=VLOOKUP($A$3,List!$E$1:$G$8,3,0),A202+1,"")),"")</f>
        <v/>
      </c>
      <c r="B203" s="69" t="str">
        <f>IFERROR(IF(VLOOKUP($A203&amp;$A$4,Global!$C:$AA,COLUMN()+3,0)="","",VLOOKUP($A203&amp;$A$4,Global!$C:$AA,COLUMN()+3,0)),"")</f>
        <v/>
      </c>
      <c r="C203" s="79" t="str">
        <f>IFERROR(IF(VLOOKUP($A203&amp;$A$4,Global!$C:$AA,COLUMN()+3,0)="","",VLOOKUP($A203&amp;$A$4,Global!$C:$AA,COLUMN()+3,0)),"")</f>
        <v/>
      </c>
      <c r="D203" s="68" t="str">
        <f>IFERROR(IF(VLOOKUP($A203&amp;$A$4,Global!$C:$AA,COLUMN()+3,0)="","",VLOOKUP($A203&amp;$A$4,Global!$C:$AA,COLUMN()+3,0)),"")</f>
        <v/>
      </c>
      <c r="E203" s="69" t="str">
        <f>IFERROR(IF(VLOOKUP($A203&amp;$A$4,Global!$C:$AA,COLUMN()+3,0)="","",VLOOKUP($A203&amp;$A$4,Global!$C:$AA,COLUMN()+3,0)),"")</f>
        <v/>
      </c>
      <c r="F203" s="69" t="str">
        <f>IFERROR(IF(VLOOKUP($A203&amp;$A$4,Global!$C:$AA,COLUMN()+3,0)="","",VLOOKUP($A203&amp;$A$4,Global!$C:$AA,COLUMN()+3,0)),"")</f>
        <v/>
      </c>
      <c r="G203" s="69" t="str">
        <f>IFERROR(IF(VLOOKUP($A203&amp;$A$4,Global!$C:$AA,COLUMN()+3,0)="","",VLOOKUP($A203&amp;$A$4,Global!$C:$AA,COLUMN()+3,0)),"")</f>
        <v/>
      </c>
      <c r="H203" s="70" t="str">
        <f>IFERROR(IF(VLOOKUP($A203&amp;$A$4,Global!$C:$AA,COLUMN()+3,0)="","",VLOOKUP($A203&amp;$A$4,Global!$C:$AA,COLUMN()+3,0)),"")</f>
        <v/>
      </c>
      <c r="I203" s="70" t="str">
        <f>IFERROR(IF(VLOOKUP($A203&amp;$A$4,Global!$C:$AA,COLUMN()+3,0)="","",VLOOKUP($A203&amp;$A$4,Global!$C:$AA,COLUMN()+3,0)),"")</f>
        <v/>
      </c>
      <c r="J203" s="69" t="str">
        <f>IFERROR(IF(VLOOKUP($A203&amp;$A$4,Global!$C:$AA,COLUMN()+3,0)="","",VLOOKUP($A203&amp;$A$4,Global!$C:$AA,COLUMN()+3,0)),"")</f>
        <v/>
      </c>
      <c r="K203" s="69" t="str">
        <f>IFERROR(IF(VLOOKUP($A203&amp;$A$4,Global!$C:$AA,COLUMN()+3,0)="","",VLOOKUP($A203&amp;$A$4,Global!$C:$AA,COLUMN()+3,0)),"")</f>
        <v/>
      </c>
      <c r="L203" s="69" t="str">
        <f>IFERROR(IF(VLOOKUP($A203&amp;$A$4,Global!$C:$AA,COLUMN()+3,0)="","",VLOOKUP($A203&amp;$A$4,Global!$C:$AA,COLUMN()+3,0)),"")</f>
        <v/>
      </c>
      <c r="M203" s="68" t="str">
        <f>IFERROR(IF(VLOOKUP($A203&amp;$A$4,Global!$C:$AA,COLUMN()+3,0)="","",VLOOKUP($A203&amp;$A$4,Global!$C:$AA,COLUMN()+3,0)),"")</f>
        <v/>
      </c>
      <c r="N203" s="68" t="str">
        <f>IFERROR(IF(VLOOKUP($A203&amp;$A$4,Global!$C:$AA,COLUMN()+3,0)="","",VLOOKUP($A203&amp;$A$4,Global!$C:$AA,COLUMN()+3,0)),"")</f>
        <v/>
      </c>
      <c r="O203" s="68" t="str">
        <f>IFERROR(IF(VLOOKUP($A203&amp;$A$4,Global!$C:$AA,COLUMN()+3,0)="","",VLOOKUP($A203&amp;$A$4,Global!$C:$AA,COLUMN()+3,0)),"")</f>
        <v/>
      </c>
      <c r="P203" s="68" t="str">
        <f>IFERROR(IF(VLOOKUP($A203&amp;$A$4,Global!$C:$AA,COLUMN()+3,0)="","",VLOOKUP($A203&amp;$A$4,Global!$C:$AA,COLUMN()+3,0)),"")</f>
        <v/>
      </c>
      <c r="Q203" s="68" t="str">
        <f>IFERROR(IF(VLOOKUP($A203&amp;$A$4,Global!$C:$AA,COLUMN()+3,0)="","",VLOOKUP($A203&amp;$A$4,Global!$C:$AA,COLUMN()+3,0)),"")</f>
        <v/>
      </c>
      <c r="R203" s="68" t="str">
        <f>IFERROR(IF(VLOOKUP($A203&amp;$A$4,Global!$C:$AA,COLUMN()+3,0)="","",VLOOKUP($A203&amp;$A$4,Global!$C:$AA,COLUMN()+3,0)),"")</f>
        <v/>
      </c>
      <c r="S203" s="71" t="str">
        <f>IFERROR(IF(VLOOKUP($A203&amp;$A$4,Global!$C:$AA,COLUMN()+3,0)="","",VLOOKUP($A203&amp;$A$4,Global!$C:$AA,COLUMN()+3,0)),"")</f>
        <v/>
      </c>
      <c r="T203" s="71" t="str">
        <f>IFERROR(IF(VLOOKUP($A203&amp;$A$4,Global!$C:$AA,COLUMN()+3,0)="","",VLOOKUP($A203&amp;$A$4,Global!$C:$AA,COLUMN()+3,0)),"")</f>
        <v/>
      </c>
      <c r="U203" s="69" t="str">
        <f>IFERROR(IF(VLOOKUP($A203&amp;$A$4,Global!$C:$AA,COLUMN()+3,0)="","",VLOOKUP($A203&amp;$A$4,Global!$C:$AA,COLUMN()+3,0)),"")</f>
        <v/>
      </c>
      <c r="V203" s="69" t="str">
        <f>IFERROR(IF(VLOOKUP($A203&amp;$A$4,Global!$C:$AA,COLUMN()+3,0)="","",VLOOKUP($A203&amp;$A$4,Global!$C:$AA,COLUMN()+3,0)),"")</f>
        <v/>
      </c>
    </row>
    <row r="204" spans="1:22" s="72" customFormat="1" ht="15.75" x14ac:dyDescent="0.2">
      <c r="A204" s="67" t="str">
        <f>IFERROR(IF(A203="","",IF((A203+1)&lt;=VLOOKUP($A$3,List!$E$1:$G$8,3,0),A203+1,"")),"")</f>
        <v/>
      </c>
      <c r="B204" s="69" t="str">
        <f>IFERROR(IF(VLOOKUP($A204&amp;$A$4,Global!$C:$AA,COLUMN()+3,0)="","",VLOOKUP($A204&amp;$A$4,Global!$C:$AA,COLUMN()+3,0)),"")</f>
        <v/>
      </c>
      <c r="C204" s="79" t="str">
        <f>IFERROR(IF(VLOOKUP($A204&amp;$A$4,Global!$C:$AA,COLUMN()+3,0)="","",VLOOKUP($A204&amp;$A$4,Global!$C:$AA,COLUMN()+3,0)),"")</f>
        <v/>
      </c>
      <c r="D204" s="68" t="str">
        <f>IFERROR(IF(VLOOKUP($A204&amp;$A$4,Global!$C:$AA,COLUMN()+3,0)="","",VLOOKUP($A204&amp;$A$4,Global!$C:$AA,COLUMN()+3,0)),"")</f>
        <v/>
      </c>
      <c r="E204" s="69" t="str">
        <f>IFERROR(IF(VLOOKUP($A204&amp;$A$4,Global!$C:$AA,COLUMN()+3,0)="","",VLOOKUP($A204&amp;$A$4,Global!$C:$AA,COLUMN()+3,0)),"")</f>
        <v/>
      </c>
      <c r="F204" s="69" t="str">
        <f>IFERROR(IF(VLOOKUP($A204&amp;$A$4,Global!$C:$AA,COLUMN()+3,0)="","",VLOOKUP($A204&amp;$A$4,Global!$C:$AA,COLUMN()+3,0)),"")</f>
        <v/>
      </c>
      <c r="G204" s="69" t="str">
        <f>IFERROR(IF(VLOOKUP($A204&amp;$A$4,Global!$C:$AA,COLUMN()+3,0)="","",VLOOKUP($A204&amp;$A$4,Global!$C:$AA,COLUMN()+3,0)),"")</f>
        <v/>
      </c>
      <c r="H204" s="70" t="str">
        <f>IFERROR(IF(VLOOKUP($A204&amp;$A$4,Global!$C:$AA,COLUMN()+3,0)="","",VLOOKUP($A204&amp;$A$4,Global!$C:$AA,COLUMN()+3,0)),"")</f>
        <v/>
      </c>
      <c r="I204" s="70" t="str">
        <f>IFERROR(IF(VLOOKUP($A204&amp;$A$4,Global!$C:$AA,COLUMN()+3,0)="","",VLOOKUP($A204&amp;$A$4,Global!$C:$AA,COLUMN()+3,0)),"")</f>
        <v/>
      </c>
      <c r="J204" s="69" t="str">
        <f>IFERROR(IF(VLOOKUP($A204&amp;$A$4,Global!$C:$AA,COLUMN()+3,0)="","",VLOOKUP($A204&amp;$A$4,Global!$C:$AA,COLUMN()+3,0)),"")</f>
        <v/>
      </c>
      <c r="K204" s="69" t="str">
        <f>IFERROR(IF(VLOOKUP($A204&amp;$A$4,Global!$C:$AA,COLUMN()+3,0)="","",VLOOKUP($A204&amp;$A$4,Global!$C:$AA,COLUMN()+3,0)),"")</f>
        <v/>
      </c>
      <c r="L204" s="69" t="str">
        <f>IFERROR(IF(VLOOKUP($A204&amp;$A$4,Global!$C:$AA,COLUMN()+3,0)="","",VLOOKUP($A204&amp;$A$4,Global!$C:$AA,COLUMN()+3,0)),"")</f>
        <v/>
      </c>
      <c r="M204" s="68" t="str">
        <f>IFERROR(IF(VLOOKUP($A204&amp;$A$4,Global!$C:$AA,COLUMN()+3,0)="","",VLOOKUP($A204&amp;$A$4,Global!$C:$AA,COLUMN()+3,0)),"")</f>
        <v/>
      </c>
      <c r="N204" s="68" t="str">
        <f>IFERROR(IF(VLOOKUP($A204&amp;$A$4,Global!$C:$AA,COLUMN()+3,0)="","",VLOOKUP($A204&amp;$A$4,Global!$C:$AA,COLUMN()+3,0)),"")</f>
        <v/>
      </c>
      <c r="O204" s="68" t="str">
        <f>IFERROR(IF(VLOOKUP($A204&amp;$A$4,Global!$C:$AA,COLUMN()+3,0)="","",VLOOKUP($A204&amp;$A$4,Global!$C:$AA,COLUMN()+3,0)),"")</f>
        <v/>
      </c>
      <c r="P204" s="68" t="str">
        <f>IFERROR(IF(VLOOKUP($A204&amp;$A$4,Global!$C:$AA,COLUMN()+3,0)="","",VLOOKUP($A204&amp;$A$4,Global!$C:$AA,COLUMN()+3,0)),"")</f>
        <v/>
      </c>
      <c r="Q204" s="68" t="str">
        <f>IFERROR(IF(VLOOKUP($A204&amp;$A$4,Global!$C:$AA,COLUMN()+3,0)="","",VLOOKUP($A204&amp;$A$4,Global!$C:$AA,COLUMN()+3,0)),"")</f>
        <v/>
      </c>
      <c r="R204" s="68" t="str">
        <f>IFERROR(IF(VLOOKUP($A204&amp;$A$4,Global!$C:$AA,COLUMN()+3,0)="","",VLOOKUP($A204&amp;$A$4,Global!$C:$AA,COLUMN()+3,0)),"")</f>
        <v/>
      </c>
      <c r="S204" s="71" t="str">
        <f>IFERROR(IF(VLOOKUP($A204&amp;$A$4,Global!$C:$AA,COLUMN()+3,0)="","",VLOOKUP($A204&amp;$A$4,Global!$C:$AA,COLUMN()+3,0)),"")</f>
        <v/>
      </c>
      <c r="T204" s="71" t="str">
        <f>IFERROR(IF(VLOOKUP($A204&amp;$A$4,Global!$C:$AA,COLUMN()+3,0)="","",VLOOKUP($A204&amp;$A$4,Global!$C:$AA,COLUMN()+3,0)),"")</f>
        <v/>
      </c>
      <c r="U204" s="69" t="str">
        <f>IFERROR(IF(VLOOKUP($A204&amp;$A$4,Global!$C:$AA,COLUMN()+3,0)="","",VLOOKUP($A204&amp;$A$4,Global!$C:$AA,COLUMN()+3,0)),"")</f>
        <v/>
      </c>
      <c r="V204" s="69" t="str">
        <f>IFERROR(IF(VLOOKUP($A204&amp;$A$4,Global!$C:$AA,COLUMN()+3,0)="","",VLOOKUP($A204&amp;$A$4,Global!$C:$AA,COLUMN()+3,0)),"")</f>
        <v/>
      </c>
    </row>
    <row r="205" spans="1:22" s="72" customFormat="1" ht="15.75" x14ac:dyDescent="0.2">
      <c r="A205" s="67" t="str">
        <f>IFERROR(IF(A204="","",IF((A204+1)&lt;=VLOOKUP($A$3,List!$E$1:$G$8,3,0),A204+1,"")),"")</f>
        <v/>
      </c>
      <c r="B205" s="69" t="str">
        <f>IFERROR(IF(VLOOKUP($A205&amp;$A$4,Global!$C:$AA,COLUMN()+3,0)="","",VLOOKUP($A205&amp;$A$4,Global!$C:$AA,COLUMN()+3,0)),"")</f>
        <v/>
      </c>
      <c r="C205" s="79" t="str">
        <f>IFERROR(IF(VLOOKUP($A205&amp;$A$4,Global!$C:$AA,COLUMN()+3,0)="","",VLOOKUP($A205&amp;$A$4,Global!$C:$AA,COLUMN()+3,0)),"")</f>
        <v/>
      </c>
      <c r="D205" s="68" t="str">
        <f>IFERROR(IF(VLOOKUP($A205&amp;$A$4,Global!$C:$AA,COLUMN()+3,0)="","",VLOOKUP($A205&amp;$A$4,Global!$C:$AA,COLUMN()+3,0)),"")</f>
        <v/>
      </c>
      <c r="E205" s="69" t="str">
        <f>IFERROR(IF(VLOOKUP($A205&amp;$A$4,Global!$C:$AA,COLUMN()+3,0)="","",VLOOKUP($A205&amp;$A$4,Global!$C:$AA,COLUMN()+3,0)),"")</f>
        <v/>
      </c>
      <c r="F205" s="69" t="str">
        <f>IFERROR(IF(VLOOKUP($A205&amp;$A$4,Global!$C:$AA,COLUMN()+3,0)="","",VLOOKUP($A205&amp;$A$4,Global!$C:$AA,COLUMN()+3,0)),"")</f>
        <v/>
      </c>
      <c r="G205" s="69" t="str">
        <f>IFERROR(IF(VLOOKUP($A205&amp;$A$4,Global!$C:$AA,COLUMN()+3,0)="","",VLOOKUP($A205&amp;$A$4,Global!$C:$AA,COLUMN()+3,0)),"")</f>
        <v/>
      </c>
      <c r="H205" s="70" t="str">
        <f>IFERROR(IF(VLOOKUP($A205&amp;$A$4,Global!$C:$AA,COLUMN()+3,0)="","",VLOOKUP($A205&amp;$A$4,Global!$C:$AA,COLUMN()+3,0)),"")</f>
        <v/>
      </c>
      <c r="I205" s="70" t="str">
        <f>IFERROR(IF(VLOOKUP($A205&amp;$A$4,Global!$C:$AA,COLUMN()+3,0)="","",VLOOKUP($A205&amp;$A$4,Global!$C:$AA,COLUMN()+3,0)),"")</f>
        <v/>
      </c>
      <c r="J205" s="69" t="str">
        <f>IFERROR(IF(VLOOKUP($A205&amp;$A$4,Global!$C:$AA,COLUMN()+3,0)="","",VLOOKUP($A205&amp;$A$4,Global!$C:$AA,COLUMN()+3,0)),"")</f>
        <v/>
      </c>
      <c r="K205" s="69" t="str">
        <f>IFERROR(IF(VLOOKUP($A205&amp;$A$4,Global!$C:$AA,COLUMN()+3,0)="","",VLOOKUP($A205&amp;$A$4,Global!$C:$AA,COLUMN()+3,0)),"")</f>
        <v/>
      </c>
      <c r="L205" s="69" t="str">
        <f>IFERROR(IF(VLOOKUP($A205&amp;$A$4,Global!$C:$AA,COLUMN()+3,0)="","",VLOOKUP($A205&amp;$A$4,Global!$C:$AA,COLUMN()+3,0)),"")</f>
        <v/>
      </c>
      <c r="M205" s="68" t="str">
        <f>IFERROR(IF(VLOOKUP($A205&amp;$A$4,Global!$C:$AA,COLUMN()+3,0)="","",VLOOKUP($A205&amp;$A$4,Global!$C:$AA,COLUMN()+3,0)),"")</f>
        <v/>
      </c>
      <c r="N205" s="68" t="str">
        <f>IFERROR(IF(VLOOKUP($A205&amp;$A$4,Global!$C:$AA,COLUMN()+3,0)="","",VLOOKUP($A205&amp;$A$4,Global!$C:$AA,COLUMN()+3,0)),"")</f>
        <v/>
      </c>
      <c r="O205" s="68" t="str">
        <f>IFERROR(IF(VLOOKUP($A205&amp;$A$4,Global!$C:$AA,COLUMN()+3,0)="","",VLOOKUP($A205&amp;$A$4,Global!$C:$AA,COLUMN()+3,0)),"")</f>
        <v/>
      </c>
      <c r="P205" s="68" t="str">
        <f>IFERROR(IF(VLOOKUP($A205&amp;$A$4,Global!$C:$AA,COLUMN()+3,0)="","",VLOOKUP($A205&amp;$A$4,Global!$C:$AA,COLUMN()+3,0)),"")</f>
        <v/>
      </c>
      <c r="Q205" s="68" t="str">
        <f>IFERROR(IF(VLOOKUP($A205&amp;$A$4,Global!$C:$AA,COLUMN()+3,0)="","",VLOOKUP($A205&amp;$A$4,Global!$C:$AA,COLUMN()+3,0)),"")</f>
        <v/>
      </c>
      <c r="R205" s="68" t="str">
        <f>IFERROR(IF(VLOOKUP($A205&amp;$A$4,Global!$C:$AA,COLUMN()+3,0)="","",VLOOKUP($A205&amp;$A$4,Global!$C:$AA,COLUMN()+3,0)),"")</f>
        <v/>
      </c>
      <c r="S205" s="71" t="str">
        <f>IFERROR(IF(VLOOKUP($A205&amp;$A$4,Global!$C:$AA,COLUMN()+3,0)="","",VLOOKUP($A205&amp;$A$4,Global!$C:$AA,COLUMN()+3,0)),"")</f>
        <v/>
      </c>
      <c r="T205" s="71" t="str">
        <f>IFERROR(IF(VLOOKUP($A205&amp;$A$4,Global!$C:$AA,COLUMN()+3,0)="","",VLOOKUP($A205&amp;$A$4,Global!$C:$AA,COLUMN()+3,0)),"")</f>
        <v/>
      </c>
      <c r="U205" s="69" t="str">
        <f>IFERROR(IF(VLOOKUP($A205&amp;$A$4,Global!$C:$AA,COLUMN()+3,0)="","",VLOOKUP($A205&amp;$A$4,Global!$C:$AA,COLUMN()+3,0)),"")</f>
        <v/>
      </c>
      <c r="V205" s="69" t="str">
        <f>IFERROR(IF(VLOOKUP($A205&amp;$A$4,Global!$C:$AA,COLUMN()+3,0)="","",VLOOKUP($A205&amp;$A$4,Global!$C:$AA,COLUMN()+3,0)),"")</f>
        <v/>
      </c>
    </row>
    <row r="206" spans="1:22" s="72" customFormat="1" ht="15.75" x14ac:dyDescent="0.2">
      <c r="A206" s="67" t="str">
        <f>IFERROR(IF(A205="","",IF((A205+1)&lt;=VLOOKUP($A$3,List!$E$1:$G$8,3,0),A205+1,"")),"")</f>
        <v/>
      </c>
      <c r="B206" s="69" t="str">
        <f>IFERROR(IF(VLOOKUP($A206&amp;$A$4,Global!$C:$AA,COLUMN()+3,0)="","",VLOOKUP($A206&amp;$A$4,Global!$C:$AA,COLUMN()+3,0)),"")</f>
        <v/>
      </c>
      <c r="C206" s="79" t="str">
        <f>IFERROR(IF(VLOOKUP($A206&amp;$A$4,Global!$C:$AA,COLUMN()+3,0)="","",VLOOKUP($A206&amp;$A$4,Global!$C:$AA,COLUMN()+3,0)),"")</f>
        <v/>
      </c>
      <c r="D206" s="68" t="str">
        <f>IFERROR(IF(VLOOKUP($A206&amp;$A$4,Global!$C:$AA,COLUMN()+3,0)="","",VLOOKUP($A206&amp;$A$4,Global!$C:$AA,COLUMN()+3,0)),"")</f>
        <v/>
      </c>
      <c r="E206" s="69" t="str">
        <f>IFERROR(IF(VLOOKUP($A206&amp;$A$4,Global!$C:$AA,COLUMN()+3,0)="","",VLOOKUP($A206&amp;$A$4,Global!$C:$AA,COLUMN()+3,0)),"")</f>
        <v/>
      </c>
      <c r="F206" s="69" t="str">
        <f>IFERROR(IF(VLOOKUP($A206&amp;$A$4,Global!$C:$AA,COLUMN()+3,0)="","",VLOOKUP($A206&amp;$A$4,Global!$C:$AA,COLUMN()+3,0)),"")</f>
        <v/>
      </c>
      <c r="G206" s="69" t="str">
        <f>IFERROR(IF(VLOOKUP($A206&amp;$A$4,Global!$C:$AA,COLUMN()+3,0)="","",VLOOKUP($A206&amp;$A$4,Global!$C:$AA,COLUMN()+3,0)),"")</f>
        <v/>
      </c>
      <c r="H206" s="70" t="str">
        <f>IFERROR(IF(VLOOKUP($A206&amp;$A$4,Global!$C:$AA,COLUMN()+3,0)="","",VLOOKUP($A206&amp;$A$4,Global!$C:$AA,COLUMN()+3,0)),"")</f>
        <v/>
      </c>
      <c r="I206" s="70" t="str">
        <f>IFERROR(IF(VLOOKUP($A206&amp;$A$4,Global!$C:$AA,COLUMN()+3,0)="","",VLOOKUP($A206&amp;$A$4,Global!$C:$AA,COLUMN()+3,0)),"")</f>
        <v/>
      </c>
      <c r="J206" s="69" t="str">
        <f>IFERROR(IF(VLOOKUP($A206&amp;$A$4,Global!$C:$AA,COLUMN()+3,0)="","",VLOOKUP($A206&amp;$A$4,Global!$C:$AA,COLUMN()+3,0)),"")</f>
        <v/>
      </c>
      <c r="K206" s="69" t="str">
        <f>IFERROR(IF(VLOOKUP($A206&amp;$A$4,Global!$C:$AA,COLUMN()+3,0)="","",VLOOKUP($A206&amp;$A$4,Global!$C:$AA,COLUMN()+3,0)),"")</f>
        <v/>
      </c>
      <c r="L206" s="69" t="str">
        <f>IFERROR(IF(VLOOKUP($A206&amp;$A$4,Global!$C:$AA,COLUMN()+3,0)="","",VLOOKUP($A206&amp;$A$4,Global!$C:$AA,COLUMN()+3,0)),"")</f>
        <v/>
      </c>
      <c r="M206" s="68" t="str">
        <f>IFERROR(IF(VLOOKUP($A206&amp;$A$4,Global!$C:$AA,COLUMN()+3,0)="","",VLOOKUP($A206&amp;$A$4,Global!$C:$AA,COLUMN()+3,0)),"")</f>
        <v/>
      </c>
      <c r="N206" s="68" t="str">
        <f>IFERROR(IF(VLOOKUP($A206&amp;$A$4,Global!$C:$AA,COLUMN()+3,0)="","",VLOOKUP($A206&amp;$A$4,Global!$C:$AA,COLUMN()+3,0)),"")</f>
        <v/>
      </c>
      <c r="O206" s="68" t="str">
        <f>IFERROR(IF(VLOOKUP($A206&amp;$A$4,Global!$C:$AA,COLUMN()+3,0)="","",VLOOKUP($A206&amp;$A$4,Global!$C:$AA,COLUMN()+3,0)),"")</f>
        <v/>
      </c>
      <c r="P206" s="68" t="str">
        <f>IFERROR(IF(VLOOKUP($A206&amp;$A$4,Global!$C:$AA,COLUMN()+3,0)="","",VLOOKUP($A206&amp;$A$4,Global!$C:$AA,COLUMN()+3,0)),"")</f>
        <v/>
      </c>
      <c r="Q206" s="68" t="str">
        <f>IFERROR(IF(VLOOKUP($A206&amp;$A$4,Global!$C:$AA,COLUMN()+3,0)="","",VLOOKUP($A206&amp;$A$4,Global!$C:$AA,COLUMN()+3,0)),"")</f>
        <v/>
      </c>
      <c r="R206" s="68" t="str">
        <f>IFERROR(IF(VLOOKUP($A206&amp;$A$4,Global!$C:$AA,COLUMN()+3,0)="","",VLOOKUP($A206&amp;$A$4,Global!$C:$AA,COLUMN()+3,0)),"")</f>
        <v/>
      </c>
      <c r="S206" s="71" t="str">
        <f>IFERROR(IF(VLOOKUP($A206&amp;$A$4,Global!$C:$AA,COLUMN()+3,0)="","",VLOOKUP($A206&amp;$A$4,Global!$C:$AA,COLUMN()+3,0)),"")</f>
        <v/>
      </c>
      <c r="T206" s="71" t="str">
        <f>IFERROR(IF(VLOOKUP($A206&amp;$A$4,Global!$C:$AA,COLUMN()+3,0)="","",VLOOKUP($A206&amp;$A$4,Global!$C:$AA,COLUMN()+3,0)),"")</f>
        <v/>
      </c>
      <c r="U206" s="69" t="str">
        <f>IFERROR(IF(VLOOKUP($A206&amp;$A$4,Global!$C:$AA,COLUMN()+3,0)="","",VLOOKUP($A206&amp;$A$4,Global!$C:$AA,COLUMN()+3,0)),"")</f>
        <v/>
      </c>
      <c r="V206" s="69" t="str">
        <f>IFERROR(IF(VLOOKUP($A206&amp;$A$4,Global!$C:$AA,COLUMN()+3,0)="","",VLOOKUP($A206&amp;$A$4,Global!$C:$AA,COLUMN()+3,0)),"")</f>
        <v/>
      </c>
    </row>
    <row r="207" spans="1:22" s="72" customFormat="1" ht="15.75" x14ac:dyDescent="0.2">
      <c r="A207" s="67" t="str">
        <f>IFERROR(IF(A206="","",IF((A206+1)&lt;=VLOOKUP($A$3,List!$E$1:$G$8,3,0),A206+1,"")),"")</f>
        <v/>
      </c>
      <c r="B207" s="69" t="str">
        <f>IFERROR(IF(VLOOKUP($A207&amp;$A$4,Global!$C:$AA,COLUMN()+3,0)="","",VLOOKUP($A207&amp;$A$4,Global!$C:$AA,COLUMN()+3,0)),"")</f>
        <v/>
      </c>
      <c r="C207" s="79" t="str">
        <f>IFERROR(IF(VLOOKUP($A207&amp;$A$4,Global!$C:$AA,COLUMN()+3,0)="","",VLOOKUP($A207&amp;$A$4,Global!$C:$AA,COLUMN()+3,0)),"")</f>
        <v/>
      </c>
      <c r="D207" s="68" t="str">
        <f>IFERROR(IF(VLOOKUP($A207&amp;$A$4,Global!$C:$AA,COLUMN()+3,0)="","",VLOOKUP($A207&amp;$A$4,Global!$C:$AA,COLUMN()+3,0)),"")</f>
        <v/>
      </c>
      <c r="E207" s="69" t="str">
        <f>IFERROR(IF(VLOOKUP($A207&amp;$A$4,Global!$C:$AA,COLUMN()+3,0)="","",VLOOKUP($A207&amp;$A$4,Global!$C:$AA,COLUMN()+3,0)),"")</f>
        <v/>
      </c>
      <c r="F207" s="69" t="str">
        <f>IFERROR(IF(VLOOKUP($A207&amp;$A$4,Global!$C:$AA,COLUMN()+3,0)="","",VLOOKUP($A207&amp;$A$4,Global!$C:$AA,COLUMN()+3,0)),"")</f>
        <v/>
      </c>
      <c r="G207" s="69" t="str">
        <f>IFERROR(IF(VLOOKUP($A207&amp;$A$4,Global!$C:$AA,COLUMN()+3,0)="","",VLOOKUP($A207&amp;$A$4,Global!$C:$AA,COLUMN()+3,0)),"")</f>
        <v/>
      </c>
      <c r="H207" s="70" t="str">
        <f>IFERROR(IF(VLOOKUP($A207&amp;$A$4,Global!$C:$AA,COLUMN()+3,0)="","",VLOOKUP($A207&amp;$A$4,Global!$C:$AA,COLUMN()+3,0)),"")</f>
        <v/>
      </c>
      <c r="I207" s="70" t="str">
        <f>IFERROR(IF(VLOOKUP($A207&amp;$A$4,Global!$C:$AA,COLUMN()+3,0)="","",VLOOKUP($A207&amp;$A$4,Global!$C:$AA,COLUMN()+3,0)),"")</f>
        <v/>
      </c>
      <c r="J207" s="69" t="str">
        <f>IFERROR(IF(VLOOKUP($A207&amp;$A$4,Global!$C:$AA,COLUMN()+3,0)="","",VLOOKUP($A207&amp;$A$4,Global!$C:$AA,COLUMN()+3,0)),"")</f>
        <v/>
      </c>
      <c r="K207" s="69" t="str">
        <f>IFERROR(IF(VLOOKUP($A207&amp;$A$4,Global!$C:$AA,COLUMN()+3,0)="","",VLOOKUP($A207&amp;$A$4,Global!$C:$AA,COLUMN()+3,0)),"")</f>
        <v/>
      </c>
      <c r="L207" s="69" t="str">
        <f>IFERROR(IF(VLOOKUP($A207&amp;$A$4,Global!$C:$AA,COLUMN()+3,0)="","",VLOOKUP($A207&amp;$A$4,Global!$C:$AA,COLUMN()+3,0)),"")</f>
        <v/>
      </c>
      <c r="M207" s="68" t="str">
        <f>IFERROR(IF(VLOOKUP($A207&amp;$A$4,Global!$C:$AA,COLUMN()+3,0)="","",VLOOKUP($A207&amp;$A$4,Global!$C:$AA,COLUMN()+3,0)),"")</f>
        <v/>
      </c>
      <c r="N207" s="68" t="str">
        <f>IFERROR(IF(VLOOKUP($A207&amp;$A$4,Global!$C:$AA,COLUMN()+3,0)="","",VLOOKUP($A207&amp;$A$4,Global!$C:$AA,COLUMN()+3,0)),"")</f>
        <v/>
      </c>
      <c r="O207" s="68" t="str">
        <f>IFERROR(IF(VLOOKUP($A207&amp;$A$4,Global!$C:$AA,COLUMN()+3,0)="","",VLOOKUP($A207&amp;$A$4,Global!$C:$AA,COLUMN()+3,0)),"")</f>
        <v/>
      </c>
      <c r="P207" s="68" t="str">
        <f>IFERROR(IF(VLOOKUP($A207&amp;$A$4,Global!$C:$AA,COLUMN()+3,0)="","",VLOOKUP($A207&amp;$A$4,Global!$C:$AA,COLUMN()+3,0)),"")</f>
        <v/>
      </c>
      <c r="Q207" s="68" t="str">
        <f>IFERROR(IF(VLOOKUP($A207&amp;$A$4,Global!$C:$AA,COLUMN()+3,0)="","",VLOOKUP($A207&amp;$A$4,Global!$C:$AA,COLUMN()+3,0)),"")</f>
        <v/>
      </c>
      <c r="R207" s="68" t="str">
        <f>IFERROR(IF(VLOOKUP($A207&amp;$A$4,Global!$C:$AA,COLUMN()+3,0)="","",VLOOKUP($A207&amp;$A$4,Global!$C:$AA,COLUMN()+3,0)),"")</f>
        <v/>
      </c>
      <c r="S207" s="71" t="str">
        <f>IFERROR(IF(VLOOKUP($A207&amp;$A$4,Global!$C:$AA,COLUMN()+3,0)="","",VLOOKUP($A207&amp;$A$4,Global!$C:$AA,COLUMN()+3,0)),"")</f>
        <v/>
      </c>
      <c r="T207" s="71" t="str">
        <f>IFERROR(IF(VLOOKUP($A207&amp;$A$4,Global!$C:$AA,COLUMN()+3,0)="","",VLOOKUP($A207&amp;$A$4,Global!$C:$AA,COLUMN()+3,0)),"")</f>
        <v/>
      </c>
      <c r="U207" s="69" t="str">
        <f>IFERROR(IF(VLOOKUP($A207&amp;$A$4,Global!$C:$AA,COLUMN()+3,0)="","",VLOOKUP($A207&amp;$A$4,Global!$C:$AA,COLUMN()+3,0)),"")</f>
        <v/>
      </c>
      <c r="V207" s="69" t="str">
        <f>IFERROR(IF(VLOOKUP($A207&amp;$A$4,Global!$C:$AA,COLUMN()+3,0)="","",VLOOKUP($A207&amp;$A$4,Global!$C:$AA,COLUMN()+3,0)),"")</f>
        <v/>
      </c>
    </row>
    <row r="208" spans="1:22" s="72" customFormat="1" ht="15.75" x14ac:dyDescent="0.2">
      <c r="A208" s="67" t="str">
        <f>IFERROR(IF(A207="","",IF((A207+1)&lt;=VLOOKUP($A$3,List!$E$1:$G$8,3,0),A207+1,"")),"")</f>
        <v/>
      </c>
      <c r="B208" s="69" t="str">
        <f>IFERROR(IF(VLOOKUP($A208&amp;$A$4,Global!$C:$AA,COLUMN()+3,0)="","",VLOOKUP($A208&amp;$A$4,Global!$C:$AA,COLUMN()+3,0)),"")</f>
        <v/>
      </c>
      <c r="C208" s="79" t="str">
        <f>IFERROR(IF(VLOOKUP($A208&amp;$A$4,Global!$C:$AA,COLUMN()+3,0)="","",VLOOKUP($A208&amp;$A$4,Global!$C:$AA,COLUMN()+3,0)),"")</f>
        <v/>
      </c>
      <c r="D208" s="68" t="str">
        <f>IFERROR(IF(VLOOKUP($A208&amp;$A$4,Global!$C:$AA,COLUMN()+3,0)="","",VLOOKUP($A208&amp;$A$4,Global!$C:$AA,COLUMN()+3,0)),"")</f>
        <v/>
      </c>
      <c r="E208" s="69" t="str">
        <f>IFERROR(IF(VLOOKUP($A208&amp;$A$4,Global!$C:$AA,COLUMN()+3,0)="","",VLOOKUP($A208&amp;$A$4,Global!$C:$AA,COLUMN()+3,0)),"")</f>
        <v/>
      </c>
      <c r="F208" s="69" t="str">
        <f>IFERROR(IF(VLOOKUP($A208&amp;$A$4,Global!$C:$AA,COLUMN()+3,0)="","",VLOOKUP($A208&amp;$A$4,Global!$C:$AA,COLUMN()+3,0)),"")</f>
        <v/>
      </c>
      <c r="G208" s="69" t="str">
        <f>IFERROR(IF(VLOOKUP($A208&amp;$A$4,Global!$C:$AA,COLUMN()+3,0)="","",VLOOKUP($A208&amp;$A$4,Global!$C:$AA,COLUMN()+3,0)),"")</f>
        <v/>
      </c>
      <c r="H208" s="70" t="str">
        <f>IFERROR(IF(VLOOKUP($A208&amp;$A$4,Global!$C:$AA,COLUMN()+3,0)="","",VLOOKUP($A208&amp;$A$4,Global!$C:$AA,COLUMN()+3,0)),"")</f>
        <v/>
      </c>
      <c r="I208" s="70" t="str">
        <f>IFERROR(IF(VLOOKUP($A208&amp;$A$4,Global!$C:$AA,COLUMN()+3,0)="","",VLOOKUP($A208&amp;$A$4,Global!$C:$AA,COLUMN()+3,0)),"")</f>
        <v/>
      </c>
      <c r="J208" s="69" t="str">
        <f>IFERROR(IF(VLOOKUP($A208&amp;$A$4,Global!$C:$AA,COLUMN()+3,0)="","",VLOOKUP($A208&amp;$A$4,Global!$C:$AA,COLUMN()+3,0)),"")</f>
        <v/>
      </c>
      <c r="K208" s="69" t="str">
        <f>IFERROR(IF(VLOOKUP($A208&amp;$A$4,Global!$C:$AA,COLUMN()+3,0)="","",VLOOKUP($A208&amp;$A$4,Global!$C:$AA,COLUMN()+3,0)),"")</f>
        <v/>
      </c>
      <c r="L208" s="69" t="str">
        <f>IFERROR(IF(VLOOKUP($A208&amp;$A$4,Global!$C:$AA,COLUMN()+3,0)="","",VLOOKUP($A208&amp;$A$4,Global!$C:$AA,COLUMN()+3,0)),"")</f>
        <v/>
      </c>
      <c r="M208" s="68" t="str">
        <f>IFERROR(IF(VLOOKUP($A208&amp;$A$4,Global!$C:$AA,COLUMN()+3,0)="","",VLOOKUP($A208&amp;$A$4,Global!$C:$AA,COLUMN()+3,0)),"")</f>
        <v/>
      </c>
      <c r="N208" s="68" t="str">
        <f>IFERROR(IF(VLOOKUP($A208&amp;$A$4,Global!$C:$AA,COLUMN()+3,0)="","",VLOOKUP($A208&amp;$A$4,Global!$C:$AA,COLUMN()+3,0)),"")</f>
        <v/>
      </c>
      <c r="O208" s="68" t="str">
        <f>IFERROR(IF(VLOOKUP($A208&amp;$A$4,Global!$C:$AA,COLUMN()+3,0)="","",VLOOKUP($A208&amp;$A$4,Global!$C:$AA,COLUMN()+3,0)),"")</f>
        <v/>
      </c>
      <c r="P208" s="68" t="str">
        <f>IFERROR(IF(VLOOKUP($A208&amp;$A$4,Global!$C:$AA,COLUMN()+3,0)="","",VLOOKUP($A208&amp;$A$4,Global!$C:$AA,COLUMN()+3,0)),"")</f>
        <v/>
      </c>
      <c r="Q208" s="68" t="str">
        <f>IFERROR(IF(VLOOKUP($A208&amp;$A$4,Global!$C:$AA,COLUMN()+3,0)="","",VLOOKUP($A208&amp;$A$4,Global!$C:$AA,COLUMN()+3,0)),"")</f>
        <v/>
      </c>
      <c r="R208" s="68" t="str">
        <f>IFERROR(IF(VLOOKUP($A208&amp;$A$4,Global!$C:$AA,COLUMN()+3,0)="","",VLOOKUP($A208&amp;$A$4,Global!$C:$AA,COLUMN()+3,0)),"")</f>
        <v/>
      </c>
      <c r="S208" s="71" t="str">
        <f>IFERROR(IF(VLOOKUP($A208&amp;$A$4,Global!$C:$AA,COLUMN()+3,0)="","",VLOOKUP($A208&amp;$A$4,Global!$C:$AA,COLUMN()+3,0)),"")</f>
        <v/>
      </c>
      <c r="T208" s="71" t="str">
        <f>IFERROR(IF(VLOOKUP($A208&amp;$A$4,Global!$C:$AA,COLUMN()+3,0)="","",VLOOKUP($A208&amp;$A$4,Global!$C:$AA,COLUMN()+3,0)),"")</f>
        <v/>
      </c>
      <c r="U208" s="69" t="str">
        <f>IFERROR(IF(VLOOKUP($A208&amp;$A$4,Global!$C:$AA,COLUMN()+3,0)="","",VLOOKUP($A208&amp;$A$4,Global!$C:$AA,COLUMN()+3,0)),"")</f>
        <v/>
      </c>
      <c r="V208" s="69" t="str">
        <f>IFERROR(IF(VLOOKUP($A208&amp;$A$4,Global!$C:$AA,COLUMN()+3,0)="","",VLOOKUP($A208&amp;$A$4,Global!$C:$AA,COLUMN()+3,0)),"")</f>
        <v/>
      </c>
    </row>
    <row r="209" spans="1:22" s="72" customFormat="1" ht="15.75" x14ac:dyDescent="0.2">
      <c r="A209" s="67" t="str">
        <f>IFERROR(IF(A208="","",IF((A208+1)&lt;=VLOOKUP($A$3,List!$E$1:$G$8,3,0),A208+1,"")),"")</f>
        <v/>
      </c>
      <c r="B209" s="69" t="str">
        <f>IFERROR(IF(VLOOKUP($A209&amp;$A$4,Global!$C:$AA,COLUMN()+3,0)="","",VLOOKUP($A209&amp;$A$4,Global!$C:$AA,COLUMN()+3,0)),"")</f>
        <v/>
      </c>
      <c r="C209" s="79" t="str">
        <f>IFERROR(IF(VLOOKUP($A209&amp;$A$4,Global!$C:$AA,COLUMN()+3,0)="","",VLOOKUP($A209&amp;$A$4,Global!$C:$AA,COLUMN()+3,0)),"")</f>
        <v/>
      </c>
      <c r="D209" s="68" t="str">
        <f>IFERROR(IF(VLOOKUP($A209&amp;$A$4,Global!$C:$AA,COLUMN()+3,0)="","",VLOOKUP($A209&amp;$A$4,Global!$C:$AA,COLUMN()+3,0)),"")</f>
        <v/>
      </c>
      <c r="E209" s="69" t="str">
        <f>IFERROR(IF(VLOOKUP($A209&amp;$A$4,Global!$C:$AA,COLUMN()+3,0)="","",VLOOKUP($A209&amp;$A$4,Global!$C:$AA,COLUMN()+3,0)),"")</f>
        <v/>
      </c>
      <c r="F209" s="69" t="str">
        <f>IFERROR(IF(VLOOKUP($A209&amp;$A$4,Global!$C:$AA,COLUMN()+3,0)="","",VLOOKUP($A209&amp;$A$4,Global!$C:$AA,COLUMN()+3,0)),"")</f>
        <v/>
      </c>
      <c r="G209" s="69" t="str">
        <f>IFERROR(IF(VLOOKUP($A209&amp;$A$4,Global!$C:$AA,COLUMN()+3,0)="","",VLOOKUP($A209&amp;$A$4,Global!$C:$AA,COLUMN()+3,0)),"")</f>
        <v/>
      </c>
      <c r="H209" s="70" t="str">
        <f>IFERROR(IF(VLOOKUP($A209&amp;$A$4,Global!$C:$AA,COLUMN()+3,0)="","",VLOOKUP($A209&amp;$A$4,Global!$C:$AA,COLUMN()+3,0)),"")</f>
        <v/>
      </c>
      <c r="I209" s="70" t="str">
        <f>IFERROR(IF(VLOOKUP($A209&amp;$A$4,Global!$C:$AA,COLUMN()+3,0)="","",VLOOKUP($A209&amp;$A$4,Global!$C:$AA,COLUMN()+3,0)),"")</f>
        <v/>
      </c>
      <c r="J209" s="69" t="str">
        <f>IFERROR(IF(VLOOKUP($A209&amp;$A$4,Global!$C:$AA,COLUMN()+3,0)="","",VLOOKUP($A209&amp;$A$4,Global!$C:$AA,COLUMN()+3,0)),"")</f>
        <v/>
      </c>
      <c r="K209" s="69" t="str">
        <f>IFERROR(IF(VLOOKUP($A209&amp;$A$4,Global!$C:$AA,COLUMN()+3,0)="","",VLOOKUP($A209&amp;$A$4,Global!$C:$AA,COLUMN()+3,0)),"")</f>
        <v/>
      </c>
      <c r="L209" s="69" t="str">
        <f>IFERROR(IF(VLOOKUP($A209&amp;$A$4,Global!$C:$AA,COLUMN()+3,0)="","",VLOOKUP($A209&amp;$A$4,Global!$C:$AA,COLUMN()+3,0)),"")</f>
        <v/>
      </c>
      <c r="M209" s="68" t="str">
        <f>IFERROR(IF(VLOOKUP($A209&amp;$A$4,Global!$C:$AA,COLUMN()+3,0)="","",VLOOKUP($A209&amp;$A$4,Global!$C:$AA,COLUMN()+3,0)),"")</f>
        <v/>
      </c>
      <c r="N209" s="68" t="str">
        <f>IFERROR(IF(VLOOKUP($A209&amp;$A$4,Global!$C:$AA,COLUMN()+3,0)="","",VLOOKUP($A209&amp;$A$4,Global!$C:$AA,COLUMN()+3,0)),"")</f>
        <v/>
      </c>
      <c r="O209" s="68" t="str">
        <f>IFERROR(IF(VLOOKUP($A209&amp;$A$4,Global!$C:$AA,COLUMN()+3,0)="","",VLOOKUP($A209&amp;$A$4,Global!$C:$AA,COLUMN()+3,0)),"")</f>
        <v/>
      </c>
      <c r="P209" s="68" t="str">
        <f>IFERROR(IF(VLOOKUP($A209&amp;$A$4,Global!$C:$AA,COLUMN()+3,0)="","",VLOOKUP($A209&amp;$A$4,Global!$C:$AA,COLUMN()+3,0)),"")</f>
        <v/>
      </c>
      <c r="Q209" s="68" t="str">
        <f>IFERROR(IF(VLOOKUP($A209&amp;$A$4,Global!$C:$AA,COLUMN()+3,0)="","",VLOOKUP($A209&amp;$A$4,Global!$C:$AA,COLUMN()+3,0)),"")</f>
        <v/>
      </c>
      <c r="R209" s="68" t="str">
        <f>IFERROR(IF(VLOOKUP($A209&amp;$A$4,Global!$C:$AA,COLUMN()+3,0)="","",VLOOKUP($A209&amp;$A$4,Global!$C:$AA,COLUMN()+3,0)),"")</f>
        <v/>
      </c>
      <c r="S209" s="71" t="str">
        <f>IFERROR(IF(VLOOKUP($A209&amp;$A$4,Global!$C:$AA,COLUMN()+3,0)="","",VLOOKUP($A209&amp;$A$4,Global!$C:$AA,COLUMN()+3,0)),"")</f>
        <v/>
      </c>
      <c r="T209" s="71" t="str">
        <f>IFERROR(IF(VLOOKUP($A209&amp;$A$4,Global!$C:$AA,COLUMN()+3,0)="","",VLOOKUP($A209&amp;$A$4,Global!$C:$AA,COLUMN()+3,0)),"")</f>
        <v/>
      </c>
      <c r="U209" s="69" t="str">
        <f>IFERROR(IF(VLOOKUP($A209&amp;$A$4,Global!$C:$AA,COLUMN()+3,0)="","",VLOOKUP($A209&amp;$A$4,Global!$C:$AA,COLUMN()+3,0)),"")</f>
        <v/>
      </c>
      <c r="V209" s="69" t="str">
        <f>IFERROR(IF(VLOOKUP($A209&amp;$A$4,Global!$C:$AA,COLUMN()+3,0)="","",VLOOKUP($A209&amp;$A$4,Global!$C:$AA,COLUMN()+3,0)),"")</f>
        <v/>
      </c>
    </row>
    <row r="210" spans="1:22" s="72" customFormat="1" ht="15.75" x14ac:dyDescent="0.2">
      <c r="A210" s="67" t="str">
        <f>IFERROR(IF(A209="","",IF((A209+1)&lt;=VLOOKUP($A$3,List!$E$1:$G$8,3,0),A209+1,"")),"")</f>
        <v/>
      </c>
      <c r="B210" s="69" t="str">
        <f>IFERROR(IF(VLOOKUP($A210&amp;$A$4,Global!$C:$AA,COLUMN()+3,0)="","",VLOOKUP($A210&amp;$A$4,Global!$C:$AA,COLUMN()+3,0)),"")</f>
        <v/>
      </c>
      <c r="C210" s="79" t="str">
        <f>IFERROR(IF(VLOOKUP($A210&amp;$A$4,Global!$C:$AA,COLUMN()+3,0)="","",VLOOKUP($A210&amp;$A$4,Global!$C:$AA,COLUMN()+3,0)),"")</f>
        <v/>
      </c>
      <c r="D210" s="68" t="str">
        <f>IFERROR(IF(VLOOKUP($A210&amp;$A$4,Global!$C:$AA,COLUMN()+3,0)="","",VLOOKUP($A210&amp;$A$4,Global!$C:$AA,COLUMN()+3,0)),"")</f>
        <v/>
      </c>
      <c r="E210" s="69" t="str">
        <f>IFERROR(IF(VLOOKUP($A210&amp;$A$4,Global!$C:$AA,COLUMN()+3,0)="","",VLOOKUP($A210&amp;$A$4,Global!$C:$AA,COLUMN()+3,0)),"")</f>
        <v/>
      </c>
      <c r="F210" s="69" t="str">
        <f>IFERROR(IF(VLOOKUP($A210&amp;$A$4,Global!$C:$AA,COLUMN()+3,0)="","",VLOOKUP($A210&amp;$A$4,Global!$C:$AA,COLUMN()+3,0)),"")</f>
        <v/>
      </c>
      <c r="G210" s="69" t="str">
        <f>IFERROR(IF(VLOOKUP($A210&amp;$A$4,Global!$C:$AA,COLUMN()+3,0)="","",VLOOKUP($A210&amp;$A$4,Global!$C:$AA,COLUMN()+3,0)),"")</f>
        <v/>
      </c>
      <c r="H210" s="70" t="str">
        <f>IFERROR(IF(VLOOKUP($A210&amp;$A$4,Global!$C:$AA,COLUMN()+3,0)="","",VLOOKUP($A210&amp;$A$4,Global!$C:$AA,COLUMN()+3,0)),"")</f>
        <v/>
      </c>
      <c r="I210" s="70" t="str">
        <f>IFERROR(IF(VLOOKUP($A210&amp;$A$4,Global!$C:$AA,COLUMN()+3,0)="","",VLOOKUP($A210&amp;$A$4,Global!$C:$AA,COLUMN()+3,0)),"")</f>
        <v/>
      </c>
      <c r="J210" s="69" t="str">
        <f>IFERROR(IF(VLOOKUP($A210&amp;$A$4,Global!$C:$AA,COLUMN()+3,0)="","",VLOOKUP($A210&amp;$A$4,Global!$C:$AA,COLUMN()+3,0)),"")</f>
        <v/>
      </c>
      <c r="K210" s="69" t="str">
        <f>IFERROR(IF(VLOOKUP($A210&amp;$A$4,Global!$C:$AA,COLUMN()+3,0)="","",VLOOKUP($A210&amp;$A$4,Global!$C:$AA,COLUMN()+3,0)),"")</f>
        <v/>
      </c>
      <c r="L210" s="69" t="str">
        <f>IFERROR(IF(VLOOKUP($A210&amp;$A$4,Global!$C:$AA,COLUMN()+3,0)="","",VLOOKUP($A210&amp;$A$4,Global!$C:$AA,COLUMN()+3,0)),"")</f>
        <v/>
      </c>
      <c r="M210" s="68" t="str">
        <f>IFERROR(IF(VLOOKUP($A210&amp;$A$4,Global!$C:$AA,COLUMN()+3,0)="","",VLOOKUP($A210&amp;$A$4,Global!$C:$AA,COLUMN()+3,0)),"")</f>
        <v/>
      </c>
      <c r="N210" s="68" t="str">
        <f>IFERROR(IF(VLOOKUP($A210&amp;$A$4,Global!$C:$AA,COLUMN()+3,0)="","",VLOOKUP($A210&amp;$A$4,Global!$C:$AA,COLUMN()+3,0)),"")</f>
        <v/>
      </c>
      <c r="O210" s="68" t="str">
        <f>IFERROR(IF(VLOOKUP($A210&amp;$A$4,Global!$C:$AA,COLUMN()+3,0)="","",VLOOKUP($A210&amp;$A$4,Global!$C:$AA,COLUMN()+3,0)),"")</f>
        <v/>
      </c>
      <c r="P210" s="68" t="str">
        <f>IFERROR(IF(VLOOKUP($A210&amp;$A$4,Global!$C:$AA,COLUMN()+3,0)="","",VLOOKUP($A210&amp;$A$4,Global!$C:$AA,COLUMN()+3,0)),"")</f>
        <v/>
      </c>
      <c r="Q210" s="68" t="str">
        <f>IFERROR(IF(VLOOKUP($A210&amp;$A$4,Global!$C:$AA,COLUMN()+3,0)="","",VLOOKUP($A210&amp;$A$4,Global!$C:$AA,COLUMN()+3,0)),"")</f>
        <v/>
      </c>
      <c r="R210" s="68" t="str">
        <f>IFERROR(IF(VLOOKUP($A210&amp;$A$4,Global!$C:$AA,COLUMN()+3,0)="","",VLOOKUP($A210&amp;$A$4,Global!$C:$AA,COLUMN()+3,0)),"")</f>
        <v/>
      </c>
      <c r="S210" s="71" t="str">
        <f>IFERROR(IF(VLOOKUP($A210&amp;$A$4,Global!$C:$AA,COLUMN()+3,0)="","",VLOOKUP($A210&amp;$A$4,Global!$C:$AA,COLUMN()+3,0)),"")</f>
        <v/>
      </c>
      <c r="T210" s="71" t="str">
        <f>IFERROR(IF(VLOOKUP($A210&amp;$A$4,Global!$C:$AA,COLUMN()+3,0)="","",VLOOKUP($A210&amp;$A$4,Global!$C:$AA,COLUMN()+3,0)),"")</f>
        <v/>
      </c>
      <c r="U210" s="69" t="str">
        <f>IFERROR(IF(VLOOKUP($A210&amp;$A$4,Global!$C:$AA,COLUMN()+3,0)="","",VLOOKUP($A210&amp;$A$4,Global!$C:$AA,COLUMN()+3,0)),"")</f>
        <v/>
      </c>
      <c r="V210" s="69" t="str">
        <f>IFERROR(IF(VLOOKUP($A210&amp;$A$4,Global!$C:$AA,COLUMN()+3,0)="","",VLOOKUP($A210&amp;$A$4,Global!$C:$AA,COLUMN()+3,0)),"")</f>
        <v/>
      </c>
    </row>
    <row r="211" spans="1:22" s="72" customFormat="1" ht="15.75" x14ac:dyDescent="0.2">
      <c r="A211" s="67" t="str">
        <f>IFERROR(IF(A210="","",IF((A210+1)&lt;=VLOOKUP($A$3,List!$E$1:$G$8,3,0),A210+1,"")),"")</f>
        <v/>
      </c>
      <c r="B211" s="69" t="str">
        <f>IFERROR(IF(VLOOKUP($A211&amp;$A$4,Global!$C:$AA,COLUMN()+3,0)="","",VLOOKUP($A211&amp;$A$4,Global!$C:$AA,COLUMN()+3,0)),"")</f>
        <v/>
      </c>
      <c r="C211" s="79" t="str">
        <f>IFERROR(IF(VLOOKUP($A211&amp;$A$4,Global!$C:$AA,COLUMN()+3,0)="","",VLOOKUP($A211&amp;$A$4,Global!$C:$AA,COLUMN()+3,0)),"")</f>
        <v/>
      </c>
      <c r="D211" s="68" t="str">
        <f>IFERROR(IF(VLOOKUP($A211&amp;$A$4,Global!$C:$AA,COLUMN()+3,0)="","",VLOOKUP($A211&amp;$A$4,Global!$C:$AA,COLUMN()+3,0)),"")</f>
        <v/>
      </c>
      <c r="E211" s="69" t="str">
        <f>IFERROR(IF(VLOOKUP($A211&amp;$A$4,Global!$C:$AA,COLUMN()+3,0)="","",VLOOKUP($A211&amp;$A$4,Global!$C:$AA,COLUMN()+3,0)),"")</f>
        <v/>
      </c>
      <c r="F211" s="69" t="str">
        <f>IFERROR(IF(VLOOKUP($A211&amp;$A$4,Global!$C:$AA,COLUMN()+3,0)="","",VLOOKUP($A211&amp;$A$4,Global!$C:$AA,COLUMN()+3,0)),"")</f>
        <v/>
      </c>
      <c r="G211" s="69" t="str">
        <f>IFERROR(IF(VLOOKUP($A211&amp;$A$4,Global!$C:$AA,COLUMN()+3,0)="","",VLOOKUP($A211&amp;$A$4,Global!$C:$AA,COLUMN()+3,0)),"")</f>
        <v/>
      </c>
      <c r="H211" s="70" t="str">
        <f>IFERROR(IF(VLOOKUP($A211&amp;$A$4,Global!$C:$AA,COLUMN()+3,0)="","",VLOOKUP($A211&amp;$A$4,Global!$C:$AA,COLUMN()+3,0)),"")</f>
        <v/>
      </c>
      <c r="I211" s="70" t="str">
        <f>IFERROR(IF(VLOOKUP($A211&amp;$A$4,Global!$C:$AA,COLUMN()+3,0)="","",VLOOKUP($A211&amp;$A$4,Global!$C:$AA,COLUMN()+3,0)),"")</f>
        <v/>
      </c>
      <c r="J211" s="69" t="str">
        <f>IFERROR(IF(VLOOKUP($A211&amp;$A$4,Global!$C:$AA,COLUMN()+3,0)="","",VLOOKUP($A211&amp;$A$4,Global!$C:$AA,COLUMN()+3,0)),"")</f>
        <v/>
      </c>
      <c r="K211" s="69" t="str">
        <f>IFERROR(IF(VLOOKUP($A211&amp;$A$4,Global!$C:$AA,COLUMN()+3,0)="","",VLOOKUP($A211&amp;$A$4,Global!$C:$AA,COLUMN()+3,0)),"")</f>
        <v/>
      </c>
      <c r="L211" s="69" t="str">
        <f>IFERROR(IF(VLOOKUP($A211&amp;$A$4,Global!$C:$AA,COLUMN()+3,0)="","",VLOOKUP($A211&amp;$A$4,Global!$C:$AA,COLUMN()+3,0)),"")</f>
        <v/>
      </c>
      <c r="M211" s="68" t="str">
        <f>IFERROR(IF(VLOOKUP($A211&amp;$A$4,Global!$C:$AA,COLUMN()+3,0)="","",VLOOKUP($A211&amp;$A$4,Global!$C:$AA,COLUMN()+3,0)),"")</f>
        <v/>
      </c>
      <c r="N211" s="68" t="str">
        <f>IFERROR(IF(VLOOKUP($A211&amp;$A$4,Global!$C:$AA,COLUMN()+3,0)="","",VLOOKUP($A211&amp;$A$4,Global!$C:$AA,COLUMN()+3,0)),"")</f>
        <v/>
      </c>
      <c r="O211" s="68" t="str">
        <f>IFERROR(IF(VLOOKUP($A211&amp;$A$4,Global!$C:$AA,COLUMN()+3,0)="","",VLOOKUP($A211&amp;$A$4,Global!$C:$AA,COLUMN()+3,0)),"")</f>
        <v/>
      </c>
      <c r="P211" s="68" t="str">
        <f>IFERROR(IF(VLOOKUP($A211&amp;$A$4,Global!$C:$AA,COLUMN()+3,0)="","",VLOOKUP($A211&amp;$A$4,Global!$C:$AA,COLUMN()+3,0)),"")</f>
        <v/>
      </c>
      <c r="Q211" s="68" t="str">
        <f>IFERROR(IF(VLOOKUP($A211&amp;$A$4,Global!$C:$AA,COLUMN()+3,0)="","",VLOOKUP($A211&amp;$A$4,Global!$C:$AA,COLUMN()+3,0)),"")</f>
        <v/>
      </c>
      <c r="R211" s="68" t="str">
        <f>IFERROR(IF(VLOOKUP($A211&amp;$A$4,Global!$C:$AA,COLUMN()+3,0)="","",VLOOKUP($A211&amp;$A$4,Global!$C:$AA,COLUMN()+3,0)),"")</f>
        <v/>
      </c>
      <c r="S211" s="71" t="str">
        <f>IFERROR(IF(VLOOKUP($A211&amp;$A$4,Global!$C:$AA,COLUMN()+3,0)="","",VLOOKUP($A211&amp;$A$4,Global!$C:$AA,COLUMN()+3,0)),"")</f>
        <v/>
      </c>
      <c r="T211" s="71" t="str">
        <f>IFERROR(IF(VLOOKUP($A211&amp;$A$4,Global!$C:$AA,COLUMN()+3,0)="","",VLOOKUP($A211&amp;$A$4,Global!$C:$AA,COLUMN()+3,0)),"")</f>
        <v/>
      </c>
      <c r="U211" s="69" t="str">
        <f>IFERROR(IF(VLOOKUP($A211&amp;$A$4,Global!$C:$AA,COLUMN()+3,0)="","",VLOOKUP($A211&amp;$A$4,Global!$C:$AA,COLUMN()+3,0)),"")</f>
        <v/>
      </c>
      <c r="V211" s="69" t="str">
        <f>IFERROR(IF(VLOOKUP($A211&amp;$A$4,Global!$C:$AA,COLUMN()+3,0)="","",VLOOKUP($A211&amp;$A$4,Global!$C:$AA,COLUMN()+3,0)),"")</f>
        <v/>
      </c>
    </row>
    <row r="212" spans="1:22" s="72" customFormat="1" ht="15.75" x14ac:dyDescent="0.2">
      <c r="A212" s="67" t="str">
        <f>IFERROR(IF(A211="","",IF((A211+1)&lt;=VLOOKUP($A$3,List!$E$1:$G$8,3,0),A211+1,"")),"")</f>
        <v/>
      </c>
      <c r="B212" s="69" t="str">
        <f>IFERROR(IF(VLOOKUP($A212&amp;$A$4,Global!$C:$AA,COLUMN()+3,0)="","",VLOOKUP($A212&amp;$A$4,Global!$C:$AA,COLUMN()+3,0)),"")</f>
        <v/>
      </c>
      <c r="C212" s="79" t="str">
        <f>IFERROR(IF(VLOOKUP($A212&amp;$A$4,Global!$C:$AA,COLUMN()+3,0)="","",VLOOKUP($A212&amp;$A$4,Global!$C:$AA,COLUMN()+3,0)),"")</f>
        <v/>
      </c>
      <c r="D212" s="68" t="str">
        <f>IFERROR(IF(VLOOKUP($A212&amp;$A$4,Global!$C:$AA,COLUMN()+3,0)="","",VLOOKUP($A212&amp;$A$4,Global!$C:$AA,COLUMN()+3,0)),"")</f>
        <v/>
      </c>
      <c r="E212" s="69" t="str">
        <f>IFERROR(IF(VLOOKUP($A212&amp;$A$4,Global!$C:$AA,COLUMN()+3,0)="","",VLOOKUP($A212&amp;$A$4,Global!$C:$AA,COLUMN()+3,0)),"")</f>
        <v/>
      </c>
      <c r="F212" s="69" t="str">
        <f>IFERROR(IF(VLOOKUP($A212&amp;$A$4,Global!$C:$AA,COLUMN()+3,0)="","",VLOOKUP($A212&amp;$A$4,Global!$C:$AA,COLUMN()+3,0)),"")</f>
        <v/>
      </c>
      <c r="G212" s="69" t="str">
        <f>IFERROR(IF(VLOOKUP($A212&amp;$A$4,Global!$C:$AA,COLUMN()+3,0)="","",VLOOKUP($A212&amp;$A$4,Global!$C:$AA,COLUMN()+3,0)),"")</f>
        <v/>
      </c>
      <c r="H212" s="70" t="str">
        <f>IFERROR(IF(VLOOKUP($A212&amp;$A$4,Global!$C:$AA,COLUMN()+3,0)="","",VLOOKUP($A212&amp;$A$4,Global!$C:$AA,COLUMN()+3,0)),"")</f>
        <v/>
      </c>
      <c r="I212" s="70" t="str">
        <f>IFERROR(IF(VLOOKUP($A212&amp;$A$4,Global!$C:$AA,COLUMN()+3,0)="","",VLOOKUP($A212&amp;$A$4,Global!$C:$AA,COLUMN()+3,0)),"")</f>
        <v/>
      </c>
      <c r="J212" s="69" t="str">
        <f>IFERROR(IF(VLOOKUP($A212&amp;$A$4,Global!$C:$AA,COLUMN()+3,0)="","",VLOOKUP($A212&amp;$A$4,Global!$C:$AA,COLUMN()+3,0)),"")</f>
        <v/>
      </c>
      <c r="K212" s="69" t="str">
        <f>IFERROR(IF(VLOOKUP($A212&amp;$A$4,Global!$C:$AA,COLUMN()+3,0)="","",VLOOKUP($A212&amp;$A$4,Global!$C:$AA,COLUMN()+3,0)),"")</f>
        <v/>
      </c>
      <c r="L212" s="69" t="str">
        <f>IFERROR(IF(VLOOKUP($A212&amp;$A$4,Global!$C:$AA,COLUMN()+3,0)="","",VLOOKUP($A212&amp;$A$4,Global!$C:$AA,COLUMN()+3,0)),"")</f>
        <v/>
      </c>
      <c r="M212" s="68" t="str">
        <f>IFERROR(IF(VLOOKUP($A212&amp;$A$4,Global!$C:$AA,COLUMN()+3,0)="","",VLOOKUP($A212&amp;$A$4,Global!$C:$AA,COLUMN()+3,0)),"")</f>
        <v/>
      </c>
      <c r="N212" s="68" t="str">
        <f>IFERROR(IF(VLOOKUP($A212&amp;$A$4,Global!$C:$AA,COLUMN()+3,0)="","",VLOOKUP($A212&amp;$A$4,Global!$C:$AA,COLUMN()+3,0)),"")</f>
        <v/>
      </c>
      <c r="O212" s="68" t="str">
        <f>IFERROR(IF(VLOOKUP($A212&amp;$A$4,Global!$C:$AA,COLUMN()+3,0)="","",VLOOKUP($A212&amp;$A$4,Global!$C:$AA,COLUMN()+3,0)),"")</f>
        <v/>
      </c>
      <c r="P212" s="68" t="str">
        <f>IFERROR(IF(VLOOKUP($A212&amp;$A$4,Global!$C:$AA,COLUMN()+3,0)="","",VLOOKUP($A212&amp;$A$4,Global!$C:$AA,COLUMN()+3,0)),"")</f>
        <v/>
      </c>
      <c r="Q212" s="68" t="str">
        <f>IFERROR(IF(VLOOKUP($A212&amp;$A$4,Global!$C:$AA,COLUMN()+3,0)="","",VLOOKUP($A212&amp;$A$4,Global!$C:$AA,COLUMN()+3,0)),"")</f>
        <v/>
      </c>
      <c r="R212" s="68" t="str">
        <f>IFERROR(IF(VLOOKUP($A212&amp;$A$4,Global!$C:$AA,COLUMN()+3,0)="","",VLOOKUP($A212&amp;$A$4,Global!$C:$AA,COLUMN()+3,0)),"")</f>
        <v/>
      </c>
      <c r="S212" s="71" t="str">
        <f>IFERROR(IF(VLOOKUP($A212&amp;$A$4,Global!$C:$AA,COLUMN()+3,0)="","",VLOOKUP($A212&amp;$A$4,Global!$C:$AA,COLUMN()+3,0)),"")</f>
        <v/>
      </c>
      <c r="T212" s="71" t="str">
        <f>IFERROR(IF(VLOOKUP($A212&amp;$A$4,Global!$C:$AA,COLUMN()+3,0)="","",VLOOKUP($A212&amp;$A$4,Global!$C:$AA,COLUMN()+3,0)),"")</f>
        <v/>
      </c>
      <c r="U212" s="69" t="str">
        <f>IFERROR(IF(VLOOKUP($A212&amp;$A$4,Global!$C:$AA,COLUMN()+3,0)="","",VLOOKUP($A212&amp;$A$4,Global!$C:$AA,COLUMN()+3,0)),"")</f>
        <v/>
      </c>
      <c r="V212" s="69" t="str">
        <f>IFERROR(IF(VLOOKUP($A212&amp;$A$4,Global!$C:$AA,COLUMN()+3,0)="","",VLOOKUP($A212&amp;$A$4,Global!$C:$AA,COLUMN()+3,0)),"")</f>
        <v/>
      </c>
    </row>
    <row r="213" spans="1:22" s="72" customFormat="1" ht="15.75" x14ac:dyDescent="0.2">
      <c r="A213" s="67" t="str">
        <f>IFERROR(IF(A212="","",IF((A212+1)&lt;=VLOOKUP($A$3,List!$E$1:$G$8,3,0),A212+1,"")),"")</f>
        <v/>
      </c>
      <c r="B213" s="69" t="str">
        <f>IFERROR(IF(VLOOKUP($A213&amp;$A$4,Global!$C:$AA,COLUMN()+3,0)="","",VLOOKUP($A213&amp;$A$4,Global!$C:$AA,COLUMN()+3,0)),"")</f>
        <v/>
      </c>
      <c r="C213" s="79" t="str">
        <f>IFERROR(IF(VLOOKUP($A213&amp;$A$4,Global!$C:$AA,COLUMN()+3,0)="","",VLOOKUP($A213&amp;$A$4,Global!$C:$AA,COLUMN()+3,0)),"")</f>
        <v/>
      </c>
      <c r="D213" s="68" t="str">
        <f>IFERROR(IF(VLOOKUP($A213&amp;$A$4,Global!$C:$AA,COLUMN()+3,0)="","",VLOOKUP($A213&amp;$A$4,Global!$C:$AA,COLUMN()+3,0)),"")</f>
        <v/>
      </c>
      <c r="E213" s="69" t="str">
        <f>IFERROR(IF(VLOOKUP($A213&amp;$A$4,Global!$C:$AA,COLUMN()+3,0)="","",VLOOKUP($A213&amp;$A$4,Global!$C:$AA,COLUMN()+3,0)),"")</f>
        <v/>
      </c>
      <c r="F213" s="69" t="str">
        <f>IFERROR(IF(VLOOKUP($A213&amp;$A$4,Global!$C:$AA,COLUMN()+3,0)="","",VLOOKUP($A213&amp;$A$4,Global!$C:$AA,COLUMN()+3,0)),"")</f>
        <v/>
      </c>
      <c r="G213" s="69" t="str">
        <f>IFERROR(IF(VLOOKUP($A213&amp;$A$4,Global!$C:$AA,COLUMN()+3,0)="","",VLOOKUP($A213&amp;$A$4,Global!$C:$AA,COLUMN()+3,0)),"")</f>
        <v/>
      </c>
      <c r="H213" s="70" t="str">
        <f>IFERROR(IF(VLOOKUP($A213&amp;$A$4,Global!$C:$AA,COLUMN()+3,0)="","",VLOOKUP($A213&amp;$A$4,Global!$C:$AA,COLUMN()+3,0)),"")</f>
        <v/>
      </c>
      <c r="I213" s="70" t="str">
        <f>IFERROR(IF(VLOOKUP($A213&amp;$A$4,Global!$C:$AA,COLUMN()+3,0)="","",VLOOKUP($A213&amp;$A$4,Global!$C:$AA,COLUMN()+3,0)),"")</f>
        <v/>
      </c>
      <c r="J213" s="69" t="str">
        <f>IFERROR(IF(VLOOKUP($A213&amp;$A$4,Global!$C:$AA,COLUMN()+3,0)="","",VLOOKUP($A213&amp;$A$4,Global!$C:$AA,COLUMN()+3,0)),"")</f>
        <v/>
      </c>
      <c r="K213" s="69" t="str">
        <f>IFERROR(IF(VLOOKUP($A213&amp;$A$4,Global!$C:$AA,COLUMN()+3,0)="","",VLOOKUP($A213&amp;$A$4,Global!$C:$AA,COLUMN()+3,0)),"")</f>
        <v/>
      </c>
      <c r="L213" s="69" t="str">
        <f>IFERROR(IF(VLOOKUP($A213&amp;$A$4,Global!$C:$AA,COLUMN()+3,0)="","",VLOOKUP($A213&amp;$A$4,Global!$C:$AA,COLUMN()+3,0)),"")</f>
        <v/>
      </c>
      <c r="M213" s="68" t="str">
        <f>IFERROR(IF(VLOOKUP($A213&amp;$A$4,Global!$C:$AA,COLUMN()+3,0)="","",VLOOKUP($A213&amp;$A$4,Global!$C:$AA,COLUMN()+3,0)),"")</f>
        <v/>
      </c>
      <c r="N213" s="68" t="str">
        <f>IFERROR(IF(VLOOKUP($A213&amp;$A$4,Global!$C:$AA,COLUMN()+3,0)="","",VLOOKUP($A213&amp;$A$4,Global!$C:$AA,COLUMN()+3,0)),"")</f>
        <v/>
      </c>
      <c r="O213" s="68" t="str">
        <f>IFERROR(IF(VLOOKUP($A213&amp;$A$4,Global!$C:$AA,COLUMN()+3,0)="","",VLOOKUP($A213&amp;$A$4,Global!$C:$AA,COLUMN()+3,0)),"")</f>
        <v/>
      </c>
      <c r="P213" s="68" t="str">
        <f>IFERROR(IF(VLOOKUP($A213&amp;$A$4,Global!$C:$AA,COLUMN()+3,0)="","",VLOOKUP($A213&amp;$A$4,Global!$C:$AA,COLUMN()+3,0)),"")</f>
        <v/>
      </c>
      <c r="Q213" s="68" t="str">
        <f>IFERROR(IF(VLOOKUP($A213&amp;$A$4,Global!$C:$AA,COLUMN()+3,0)="","",VLOOKUP($A213&amp;$A$4,Global!$C:$AA,COLUMN()+3,0)),"")</f>
        <v/>
      </c>
      <c r="R213" s="68" t="str">
        <f>IFERROR(IF(VLOOKUP($A213&amp;$A$4,Global!$C:$AA,COLUMN()+3,0)="","",VLOOKUP($A213&amp;$A$4,Global!$C:$AA,COLUMN()+3,0)),"")</f>
        <v/>
      </c>
      <c r="S213" s="71" t="str">
        <f>IFERROR(IF(VLOOKUP($A213&amp;$A$4,Global!$C:$AA,COLUMN()+3,0)="","",VLOOKUP($A213&amp;$A$4,Global!$C:$AA,COLUMN()+3,0)),"")</f>
        <v/>
      </c>
      <c r="T213" s="71" t="str">
        <f>IFERROR(IF(VLOOKUP($A213&amp;$A$4,Global!$C:$AA,COLUMN()+3,0)="","",VLOOKUP($A213&amp;$A$4,Global!$C:$AA,COLUMN()+3,0)),"")</f>
        <v/>
      </c>
      <c r="U213" s="69" t="str">
        <f>IFERROR(IF(VLOOKUP($A213&amp;$A$4,Global!$C:$AA,COLUMN()+3,0)="","",VLOOKUP($A213&amp;$A$4,Global!$C:$AA,COLUMN()+3,0)),"")</f>
        <v/>
      </c>
      <c r="V213" s="69" t="str">
        <f>IFERROR(IF(VLOOKUP($A213&amp;$A$4,Global!$C:$AA,COLUMN()+3,0)="","",VLOOKUP($A213&amp;$A$4,Global!$C:$AA,COLUMN()+3,0)),"")</f>
        <v/>
      </c>
    </row>
    <row r="214" spans="1:22" s="72" customFormat="1" ht="15.75" x14ac:dyDescent="0.2">
      <c r="A214" s="67" t="str">
        <f>IFERROR(IF(A213="","",IF((A213+1)&lt;=VLOOKUP($A$3,List!$E$1:$G$8,3,0),A213+1,"")),"")</f>
        <v/>
      </c>
      <c r="B214" s="69" t="str">
        <f>IFERROR(IF(VLOOKUP($A214&amp;$A$4,Global!$C:$AA,COLUMN()+3,0)="","",VLOOKUP($A214&amp;$A$4,Global!$C:$AA,COLUMN()+3,0)),"")</f>
        <v/>
      </c>
      <c r="C214" s="79" t="str">
        <f>IFERROR(IF(VLOOKUP($A214&amp;$A$4,Global!$C:$AA,COLUMN()+3,0)="","",VLOOKUP($A214&amp;$A$4,Global!$C:$AA,COLUMN()+3,0)),"")</f>
        <v/>
      </c>
      <c r="D214" s="68" t="str">
        <f>IFERROR(IF(VLOOKUP($A214&amp;$A$4,Global!$C:$AA,COLUMN()+3,0)="","",VLOOKUP($A214&amp;$A$4,Global!$C:$AA,COLUMN()+3,0)),"")</f>
        <v/>
      </c>
      <c r="E214" s="69" t="str">
        <f>IFERROR(IF(VLOOKUP($A214&amp;$A$4,Global!$C:$AA,COLUMN()+3,0)="","",VLOOKUP($A214&amp;$A$4,Global!$C:$AA,COLUMN()+3,0)),"")</f>
        <v/>
      </c>
      <c r="F214" s="69" t="str">
        <f>IFERROR(IF(VLOOKUP($A214&amp;$A$4,Global!$C:$AA,COLUMN()+3,0)="","",VLOOKUP($A214&amp;$A$4,Global!$C:$AA,COLUMN()+3,0)),"")</f>
        <v/>
      </c>
      <c r="G214" s="69" t="str">
        <f>IFERROR(IF(VLOOKUP($A214&amp;$A$4,Global!$C:$AA,COLUMN()+3,0)="","",VLOOKUP($A214&amp;$A$4,Global!$C:$AA,COLUMN()+3,0)),"")</f>
        <v/>
      </c>
      <c r="H214" s="70" t="str">
        <f>IFERROR(IF(VLOOKUP($A214&amp;$A$4,Global!$C:$AA,COLUMN()+3,0)="","",VLOOKUP($A214&amp;$A$4,Global!$C:$AA,COLUMN()+3,0)),"")</f>
        <v/>
      </c>
      <c r="I214" s="70" t="str">
        <f>IFERROR(IF(VLOOKUP($A214&amp;$A$4,Global!$C:$AA,COLUMN()+3,0)="","",VLOOKUP($A214&amp;$A$4,Global!$C:$AA,COLUMN()+3,0)),"")</f>
        <v/>
      </c>
      <c r="J214" s="69" t="str">
        <f>IFERROR(IF(VLOOKUP($A214&amp;$A$4,Global!$C:$AA,COLUMN()+3,0)="","",VLOOKUP($A214&amp;$A$4,Global!$C:$AA,COLUMN()+3,0)),"")</f>
        <v/>
      </c>
      <c r="K214" s="69" t="str">
        <f>IFERROR(IF(VLOOKUP($A214&amp;$A$4,Global!$C:$AA,COLUMN()+3,0)="","",VLOOKUP($A214&amp;$A$4,Global!$C:$AA,COLUMN()+3,0)),"")</f>
        <v/>
      </c>
      <c r="L214" s="69" t="str">
        <f>IFERROR(IF(VLOOKUP($A214&amp;$A$4,Global!$C:$AA,COLUMN()+3,0)="","",VLOOKUP($A214&amp;$A$4,Global!$C:$AA,COLUMN()+3,0)),"")</f>
        <v/>
      </c>
      <c r="M214" s="68" t="str">
        <f>IFERROR(IF(VLOOKUP($A214&amp;$A$4,Global!$C:$AA,COLUMN()+3,0)="","",VLOOKUP($A214&amp;$A$4,Global!$C:$AA,COLUMN()+3,0)),"")</f>
        <v/>
      </c>
      <c r="N214" s="68" t="str">
        <f>IFERROR(IF(VLOOKUP($A214&amp;$A$4,Global!$C:$AA,COLUMN()+3,0)="","",VLOOKUP($A214&amp;$A$4,Global!$C:$AA,COLUMN()+3,0)),"")</f>
        <v/>
      </c>
      <c r="O214" s="68" t="str">
        <f>IFERROR(IF(VLOOKUP($A214&amp;$A$4,Global!$C:$AA,COLUMN()+3,0)="","",VLOOKUP($A214&amp;$A$4,Global!$C:$AA,COLUMN()+3,0)),"")</f>
        <v/>
      </c>
      <c r="P214" s="68" t="str">
        <f>IFERROR(IF(VLOOKUP($A214&amp;$A$4,Global!$C:$AA,COLUMN()+3,0)="","",VLOOKUP($A214&amp;$A$4,Global!$C:$AA,COLUMN()+3,0)),"")</f>
        <v/>
      </c>
      <c r="Q214" s="68" t="str">
        <f>IFERROR(IF(VLOOKUP($A214&amp;$A$4,Global!$C:$AA,COLUMN()+3,0)="","",VLOOKUP($A214&amp;$A$4,Global!$C:$AA,COLUMN()+3,0)),"")</f>
        <v/>
      </c>
      <c r="R214" s="68" t="str">
        <f>IFERROR(IF(VLOOKUP($A214&amp;$A$4,Global!$C:$AA,COLUMN()+3,0)="","",VLOOKUP($A214&amp;$A$4,Global!$C:$AA,COLUMN()+3,0)),"")</f>
        <v/>
      </c>
      <c r="S214" s="71" t="str">
        <f>IFERROR(IF(VLOOKUP($A214&amp;$A$4,Global!$C:$AA,COLUMN()+3,0)="","",VLOOKUP($A214&amp;$A$4,Global!$C:$AA,COLUMN()+3,0)),"")</f>
        <v/>
      </c>
      <c r="T214" s="71" t="str">
        <f>IFERROR(IF(VLOOKUP($A214&amp;$A$4,Global!$C:$AA,COLUMN()+3,0)="","",VLOOKUP($A214&amp;$A$4,Global!$C:$AA,COLUMN()+3,0)),"")</f>
        <v/>
      </c>
      <c r="U214" s="69" t="str">
        <f>IFERROR(IF(VLOOKUP($A214&amp;$A$4,Global!$C:$AA,COLUMN()+3,0)="","",VLOOKUP($A214&amp;$A$4,Global!$C:$AA,COLUMN()+3,0)),"")</f>
        <v/>
      </c>
      <c r="V214" s="69" t="str">
        <f>IFERROR(IF(VLOOKUP($A214&amp;$A$4,Global!$C:$AA,COLUMN()+3,0)="","",VLOOKUP($A214&amp;$A$4,Global!$C:$AA,COLUMN()+3,0)),"")</f>
        <v/>
      </c>
    </row>
    <row r="215" spans="1:22" s="72" customFormat="1" ht="15.75" x14ac:dyDescent="0.2">
      <c r="A215" s="67" t="str">
        <f>IFERROR(IF(A214="","",IF((A214+1)&lt;=VLOOKUP($A$3,List!$E$1:$G$8,3,0),A214+1,"")),"")</f>
        <v/>
      </c>
      <c r="B215" s="69" t="str">
        <f>IFERROR(IF(VLOOKUP($A215&amp;$A$4,Global!$C:$AA,COLUMN()+3,0)="","",VLOOKUP($A215&amp;$A$4,Global!$C:$AA,COLUMN()+3,0)),"")</f>
        <v/>
      </c>
      <c r="C215" s="79" t="str">
        <f>IFERROR(IF(VLOOKUP($A215&amp;$A$4,Global!$C:$AA,COLUMN()+3,0)="","",VLOOKUP($A215&amp;$A$4,Global!$C:$AA,COLUMN()+3,0)),"")</f>
        <v/>
      </c>
      <c r="D215" s="68" t="str">
        <f>IFERROR(IF(VLOOKUP($A215&amp;$A$4,Global!$C:$AA,COLUMN()+3,0)="","",VLOOKUP($A215&amp;$A$4,Global!$C:$AA,COLUMN()+3,0)),"")</f>
        <v/>
      </c>
      <c r="E215" s="69" t="str">
        <f>IFERROR(IF(VLOOKUP($A215&amp;$A$4,Global!$C:$AA,COLUMN()+3,0)="","",VLOOKUP($A215&amp;$A$4,Global!$C:$AA,COLUMN()+3,0)),"")</f>
        <v/>
      </c>
      <c r="F215" s="69" t="str">
        <f>IFERROR(IF(VLOOKUP($A215&amp;$A$4,Global!$C:$AA,COLUMN()+3,0)="","",VLOOKUP($A215&amp;$A$4,Global!$C:$AA,COLUMN()+3,0)),"")</f>
        <v/>
      </c>
      <c r="G215" s="69" t="str">
        <f>IFERROR(IF(VLOOKUP($A215&amp;$A$4,Global!$C:$AA,COLUMN()+3,0)="","",VLOOKUP($A215&amp;$A$4,Global!$C:$AA,COLUMN()+3,0)),"")</f>
        <v/>
      </c>
      <c r="H215" s="70" t="str">
        <f>IFERROR(IF(VLOOKUP($A215&amp;$A$4,Global!$C:$AA,COLUMN()+3,0)="","",VLOOKUP($A215&amp;$A$4,Global!$C:$AA,COLUMN()+3,0)),"")</f>
        <v/>
      </c>
      <c r="I215" s="70" t="str">
        <f>IFERROR(IF(VLOOKUP($A215&amp;$A$4,Global!$C:$AA,COLUMN()+3,0)="","",VLOOKUP($A215&amp;$A$4,Global!$C:$AA,COLUMN()+3,0)),"")</f>
        <v/>
      </c>
      <c r="J215" s="69" t="str">
        <f>IFERROR(IF(VLOOKUP($A215&amp;$A$4,Global!$C:$AA,COLUMN()+3,0)="","",VLOOKUP($A215&amp;$A$4,Global!$C:$AA,COLUMN()+3,0)),"")</f>
        <v/>
      </c>
      <c r="K215" s="69" t="str">
        <f>IFERROR(IF(VLOOKUP($A215&amp;$A$4,Global!$C:$AA,COLUMN()+3,0)="","",VLOOKUP($A215&amp;$A$4,Global!$C:$AA,COLUMN()+3,0)),"")</f>
        <v/>
      </c>
      <c r="L215" s="69" t="str">
        <f>IFERROR(IF(VLOOKUP($A215&amp;$A$4,Global!$C:$AA,COLUMN()+3,0)="","",VLOOKUP($A215&amp;$A$4,Global!$C:$AA,COLUMN()+3,0)),"")</f>
        <v/>
      </c>
      <c r="M215" s="68" t="str">
        <f>IFERROR(IF(VLOOKUP($A215&amp;$A$4,Global!$C:$AA,COLUMN()+3,0)="","",VLOOKUP($A215&amp;$A$4,Global!$C:$AA,COLUMN()+3,0)),"")</f>
        <v/>
      </c>
      <c r="N215" s="68" t="str">
        <f>IFERROR(IF(VLOOKUP($A215&amp;$A$4,Global!$C:$AA,COLUMN()+3,0)="","",VLOOKUP($A215&amp;$A$4,Global!$C:$AA,COLUMN()+3,0)),"")</f>
        <v/>
      </c>
      <c r="O215" s="68" t="str">
        <f>IFERROR(IF(VLOOKUP($A215&amp;$A$4,Global!$C:$AA,COLUMN()+3,0)="","",VLOOKUP($A215&amp;$A$4,Global!$C:$AA,COLUMN()+3,0)),"")</f>
        <v/>
      </c>
      <c r="P215" s="68" t="str">
        <f>IFERROR(IF(VLOOKUP($A215&amp;$A$4,Global!$C:$AA,COLUMN()+3,0)="","",VLOOKUP($A215&amp;$A$4,Global!$C:$AA,COLUMN()+3,0)),"")</f>
        <v/>
      </c>
      <c r="Q215" s="68" t="str">
        <f>IFERROR(IF(VLOOKUP($A215&amp;$A$4,Global!$C:$AA,COLUMN()+3,0)="","",VLOOKUP($A215&amp;$A$4,Global!$C:$AA,COLUMN()+3,0)),"")</f>
        <v/>
      </c>
      <c r="R215" s="68" t="str">
        <f>IFERROR(IF(VLOOKUP($A215&amp;$A$4,Global!$C:$AA,COLUMN()+3,0)="","",VLOOKUP($A215&amp;$A$4,Global!$C:$AA,COLUMN()+3,0)),"")</f>
        <v/>
      </c>
      <c r="S215" s="71" t="str">
        <f>IFERROR(IF(VLOOKUP($A215&amp;$A$4,Global!$C:$AA,COLUMN()+3,0)="","",VLOOKUP($A215&amp;$A$4,Global!$C:$AA,COLUMN()+3,0)),"")</f>
        <v/>
      </c>
      <c r="T215" s="71" t="str">
        <f>IFERROR(IF(VLOOKUP($A215&amp;$A$4,Global!$C:$AA,COLUMN()+3,0)="","",VLOOKUP($A215&amp;$A$4,Global!$C:$AA,COLUMN()+3,0)),"")</f>
        <v/>
      </c>
      <c r="U215" s="69" t="str">
        <f>IFERROR(IF(VLOOKUP($A215&amp;$A$4,Global!$C:$AA,COLUMN()+3,0)="","",VLOOKUP($A215&amp;$A$4,Global!$C:$AA,COLUMN()+3,0)),"")</f>
        <v/>
      </c>
      <c r="V215" s="69" t="str">
        <f>IFERROR(IF(VLOOKUP($A215&amp;$A$4,Global!$C:$AA,COLUMN()+3,0)="","",VLOOKUP($A215&amp;$A$4,Global!$C:$AA,COLUMN()+3,0)),"")</f>
        <v/>
      </c>
    </row>
    <row r="216" spans="1:22" s="72" customFormat="1" ht="15.75" x14ac:dyDescent="0.2">
      <c r="A216" s="67" t="str">
        <f>IFERROR(IF(A215="","",IF((A215+1)&lt;=VLOOKUP($A$3,List!$E$1:$G$8,3,0),A215+1,"")),"")</f>
        <v/>
      </c>
      <c r="B216" s="69" t="str">
        <f>IFERROR(IF(VLOOKUP($A216&amp;$A$4,Global!$C:$AA,COLUMN()+3,0)="","",VLOOKUP($A216&amp;$A$4,Global!$C:$AA,COLUMN()+3,0)),"")</f>
        <v/>
      </c>
      <c r="C216" s="79" t="str">
        <f>IFERROR(IF(VLOOKUP($A216&amp;$A$4,Global!$C:$AA,COLUMN()+3,0)="","",VLOOKUP($A216&amp;$A$4,Global!$C:$AA,COLUMN()+3,0)),"")</f>
        <v/>
      </c>
      <c r="D216" s="68" t="str">
        <f>IFERROR(IF(VLOOKUP($A216&amp;$A$4,Global!$C:$AA,COLUMN()+3,0)="","",VLOOKUP($A216&amp;$A$4,Global!$C:$AA,COLUMN()+3,0)),"")</f>
        <v/>
      </c>
      <c r="E216" s="69" t="str">
        <f>IFERROR(IF(VLOOKUP($A216&amp;$A$4,Global!$C:$AA,COLUMN()+3,0)="","",VLOOKUP($A216&amp;$A$4,Global!$C:$AA,COLUMN()+3,0)),"")</f>
        <v/>
      </c>
      <c r="F216" s="69" t="str">
        <f>IFERROR(IF(VLOOKUP($A216&amp;$A$4,Global!$C:$AA,COLUMN()+3,0)="","",VLOOKUP($A216&amp;$A$4,Global!$C:$AA,COLUMN()+3,0)),"")</f>
        <v/>
      </c>
      <c r="G216" s="69" t="str">
        <f>IFERROR(IF(VLOOKUP($A216&amp;$A$4,Global!$C:$AA,COLUMN()+3,0)="","",VLOOKUP($A216&amp;$A$4,Global!$C:$AA,COLUMN()+3,0)),"")</f>
        <v/>
      </c>
      <c r="H216" s="70" t="str">
        <f>IFERROR(IF(VLOOKUP($A216&amp;$A$4,Global!$C:$AA,COLUMN()+3,0)="","",VLOOKUP($A216&amp;$A$4,Global!$C:$AA,COLUMN()+3,0)),"")</f>
        <v/>
      </c>
      <c r="I216" s="70" t="str">
        <f>IFERROR(IF(VLOOKUP($A216&amp;$A$4,Global!$C:$AA,COLUMN()+3,0)="","",VLOOKUP($A216&amp;$A$4,Global!$C:$AA,COLUMN()+3,0)),"")</f>
        <v/>
      </c>
      <c r="J216" s="69" t="str">
        <f>IFERROR(IF(VLOOKUP($A216&amp;$A$4,Global!$C:$AA,COLUMN()+3,0)="","",VLOOKUP($A216&amp;$A$4,Global!$C:$AA,COLUMN()+3,0)),"")</f>
        <v/>
      </c>
      <c r="K216" s="69" t="str">
        <f>IFERROR(IF(VLOOKUP($A216&amp;$A$4,Global!$C:$AA,COLUMN()+3,0)="","",VLOOKUP($A216&amp;$A$4,Global!$C:$AA,COLUMN()+3,0)),"")</f>
        <v/>
      </c>
      <c r="L216" s="69" t="str">
        <f>IFERROR(IF(VLOOKUP($A216&amp;$A$4,Global!$C:$AA,COLUMN()+3,0)="","",VLOOKUP($A216&amp;$A$4,Global!$C:$AA,COLUMN()+3,0)),"")</f>
        <v/>
      </c>
      <c r="M216" s="68" t="str">
        <f>IFERROR(IF(VLOOKUP($A216&amp;$A$4,Global!$C:$AA,COLUMN()+3,0)="","",VLOOKUP($A216&amp;$A$4,Global!$C:$AA,COLUMN()+3,0)),"")</f>
        <v/>
      </c>
      <c r="N216" s="68" t="str">
        <f>IFERROR(IF(VLOOKUP($A216&amp;$A$4,Global!$C:$AA,COLUMN()+3,0)="","",VLOOKUP($A216&amp;$A$4,Global!$C:$AA,COLUMN()+3,0)),"")</f>
        <v/>
      </c>
      <c r="O216" s="68" t="str">
        <f>IFERROR(IF(VLOOKUP($A216&amp;$A$4,Global!$C:$AA,COLUMN()+3,0)="","",VLOOKUP($A216&amp;$A$4,Global!$C:$AA,COLUMN()+3,0)),"")</f>
        <v/>
      </c>
      <c r="P216" s="68" t="str">
        <f>IFERROR(IF(VLOOKUP($A216&amp;$A$4,Global!$C:$AA,COLUMN()+3,0)="","",VLOOKUP($A216&amp;$A$4,Global!$C:$AA,COLUMN()+3,0)),"")</f>
        <v/>
      </c>
      <c r="Q216" s="68" t="str">
        <f>IFERROR(IF(VLOOKUP($A216&amp;$A$4,Global!$C:$AA,COLUMN()+3,0)="","",VLOOKUP($A216&amp;$A$4,Global!$C:$AA,COLUMN()+3,0)),"")</f>
        <v/>
      </c>
      <c r="R216" s="68" t="str">
        <f>IFERROR(IF(VLOOKUP($A216&amp;$A$4,Global!$C:$AA,COLUMN()+3,0)="","",VLOOKUP($A216&amp;$A$4,Global!$C:$AA,COLUMN()+3,0)),"")</f>
        <v/>
      </c>
      <c r="S216" s="71" t="str">
        <f>IFERROR(IF(VLOOKUP($A216&amp;$A$4,Global!$C:$AA,COLUMN()+3,0)="","",VLOOKUP($A216&amp;$A$4,Global!$C:$AA,COLUMN()+3,0)),"")</f>
        <v/>
      </c>
      <c r="T216" s="71" t="str">
        <f>IFERROR(IF(VLOOKUP($A216&amp;$A$4,Global!$C:$AA,COLUMN()+3,0)="","",VLOOKUP($A216&amp;$A$4,Global!$C:$AA,COLUMN()+3,0)),"")</f>
        <v/>
      </c>
      <c r="U216" s="69" t="str">
        <f>IFERROR(IF(VLOOKUP($A216&amp;$A$4,Global!$C:$AA,COLUMN()+3,0)="","",VLOOKUP($A216&amp;$A$4,Global!$C:$AA,COLUMN()+3,0)),"")</f>
        <v/>
      </c>
      <c r="V216" s="69" t="str">
        <f>IFERROR(IF(VLOOKUP($A216&amp;$A$4,Global!$C:$AA,COLUMN()+3,0)="","",VLOOKUP($A216&amp;$A$4,Global!$C:$AA,COLUMN()+3,0)),"")</f>
        <v/>
      </c>
    </row>
    <row r="217" spans="1:22" s="72" customFormat="1" ht="15.75" x14ac:dyDescent="0.2">
      <c r="A217" s="67" t="str">
        <f>IFERROR(IF(A216="","",IF((A216+1)&lt;=VLOOKUP($A$3,List!$E$1:$G$8,3,0),A216+1,"")),"")</f>
        <v/>
      </c>
      <c r="B217" s="69" t="str">
        <f>IFERROR(IF(VLOOKUP($A217&amp;$A$4,Global!$C:$AA,COLUMN()+3,0)="","",VLOOKUP($A217&amp;$A$4,Global!$C:$AA,COLUMN()+3,0)),"")</f>
        <v/>
      </c>
      <c r="C217" s="79" t="str">
        <f>IFERROR(IF(VLOOKUP($A217&amp;$A$4,Global!$C:$AA,COLUMN()+3,0)="","",VLOOKUP($A217&amp;$A$4,Global!$C:$AA,COLUMN()+3,0)),"")</f>
        <v/>
      </c>
      <c r="D217" s="68" t="str">
        <f>IFERROR(IF(VLOOKUP($A217&amp;$A$4,Global!$C:$AA,COLUMN()+3,0)="","",VLOOKUP($A217&amp;$A$4,Global!$C:$AA,COLUMN()+3,0)),"")</f>
        <v/>
      </c>
      <c r="E217" s="69" t="str">
        <f>IFERROR(IF(VLOOKUP($A217&amp;$A$4,Global!$C:$AA,COLUMN()+3,0)="","",VLOOKUP($A217&amp;$A$4,Global!$C:$AA,COLUMN()+3,0)),"")</f>
        <v/>
      </c>
      <c r="F217" s="69" t="str">
        <f>IFERROR(IF(VLOOKUP($A217&amp;$A$4,Global!$C:$AA,COLUMN()+3,0)="","",VLOOKUP($A217&amp;$A$4,Global!$C:$AA,COLUMN()+3,0)),"")</f>
        <v/>
      </c>
      <c r="G217" s="69" t="str">
        <f>IFERROR(IF(VLOOKUP($A217&amp;$A$4,Global!$C:$AA,COLUMN()+3,0)="","",VLOOKUP($A217&amp;$A$4,Global!$C:$AA,COLUMN()+3,0)),"")</f>
        <v/>
      </c>
      <c r="H217" s="70" t="str">
        <f>IFERROR(IF(VLOOKUP($A217&amp;$A$4,Global!$C:$AA,COLUMN()+3,0)="","",VLOOKUP($A217&amp;$A$4,Global!$C:$AA,COLUMN()+3,0)),"")</f>
        <v/>
      </c>
      <c r="I217" s="70" t="str">
        <f>IFERROR(IF(VLOOKUP($A217&amp;$A$4,Global!$C:$AA,COLUMN()+3,0)="","",VLOOKUP($A217&amp;$A$4,Global!$C:$AA,COLUMN()+3,0)),"")</f>
        <v/>
      </c>
      <c r="J217" s="69" t="str">
        <f>IFERROR(IF(VLOOKUP($A217&amp;$A$4,Global!$C:$AA,COLUMN()+3,0)="","",VLOOKUP($A217&amp;$A$4,Global!$C:$AA,COLUMN()+3,0)),"")</f>
        <v/>
      </c>
      <c r="K217" s="69" t="str">
        <f>IFERROR(IF(VLOOKUP($A217&amp;$A$4,Global!$C:$AA,COLUMN()+3,0)="","",VLOOKUP($A217&amp;$A$4,Global!$C:$AA,COLUMN()+3,0)),"")</f>
        <v/>
      </c>
      <c r="L217" s="69" t="str">
        <f>IFERROR(IF(VLOOKUP($A217&amp;$A$4,Global!$C:$AA,COLUMN()+3,0)="","",VLOOKUP($A217&amp;$A$4,Global!$C:$AA,COLUMN()+3,0)),"")</f>
        <v/>
      </c>
      <c r="M217" s="68" t="str">
        <f>IFERROR(IF(VLOOKUP($A217&amp;$A$4,Global!$C:$AA,COLUMN()+3,0)="","",VLOOKUP($A217&amp;$A$4,Global!$C:$AA,COLUMN()+3,0)),"")</f>
        <v/>
      </c>
      <c r="N217" s="68" t="str">
        <f>IFERROR(IF(VLOOKUP($A217&amp;$A$4,Global!$C:$AA,COLUMN()+3,0)="","",VLOOKUP($A217&amp;$A$4,Global!$C:$AA,COLUMN()+3,0)),"")</f>
        <v/>
      </c>
      <c r="O217" s="68" t="str">
        <f>IFERROR(IF(VLOOKUP($A217&amp;$A$4,Global!$C:$AA,COLUMN()+3,0)="","",VLOOKUP($A217&amp;$A$4,Global!$C:$AA,COLUMN()+3,0)),"")</f>
        <v/>
      </c>
      <c r="P217" s="68" t="str">
        <f>IFERROR(IF(VLOOKUP($A217&amp;$A$4,Global!$C:$AA,COLUMN()+3,0)="","",VLOOKUP($A217&amp;$A$4,Global!$C:$AA,COLUMN()+3,0)),"")</f>
        <v/>
      </c>
      <c r="Q217" s="68" t="str">
        <f>IFERROR(IF(VLOOKUP($A217&amp;$A$4,Global!$C:$AA,COLUMN()+3,0)="","",VLOOKUP($A217&amp;$A$4,Global!$C:$AA,COLUMN()+3,0)),"")</f>
        <v/>
      </c>
      <c r="R217" s="68" t="str">
        <f>IFERROR(IF(VLOOKUP($A217&amp;$A$4,Global!$C:$AA,COLUMN()+3,0)="","",VLOOKUP($A217&amp;$A$4,Global!$C:$AA,COLUMN()+3,0)),"")</f>
        <v/>
      </c>
      <c r="S217" s="71" t="str">
        <f>IFERROR(IF(VLOOKUP($A217&amp;$A$4,Global!$C:$AA,COLUMN()+3,0)="","",VLOOKUP($A217&amp;$A$4,Global!$C:$AA,COLUMN()+3,0)),"")</f>
        <v/>
      </c>
      <c r="T217" s="71" t="str">
        <f>IFERROR(IF(VLOOKUP($A217&amp;$A$4,Global!$C:$AA,COLUMN()+3,0)="","",VLOOKUP($A217&amp;$A$4,Global!$C:$AA,COLUMN()+3,0)),"")</f>
        <v/>
      </c>
      <c r="U217" s="69" t="str">
        <f>IFERROR(IF(VLOOKUP($A217&amp;$A$4,Global!$C:$AA,COLUMN()+3,0)="","",VLOOKUP($A217&amp;$A$4,Global!$C:$AA,COLUMN()+3,0)),"")</f>
        <v/>
      </c>
      <c r="V217" s="69" t="str">
        <f>IFERROR(IF(VLOOKUP($A217&amp;$A$4,Global!$C:$AA,COLUMN()+3,0)="","",VLOOKUP($A217&amp;$A$4,Global!$C:$AA,COLUMN()+3,0)),"")</f>
        <v/>
      </c>
    </row>
    <row r="218" spans="1:22" s="72" customFormat="1" ht="15.75" x14ac:dyDescent="0.2">
      <c r="A218" s="67" t="str">
        <f>IFERROR(IF(A217="","",IF((A217+1)&lt;=VLOOKUP($A$3,List!$E$1:$G$8,3,0),A217+1,"")),"")</f>
        <v/>
      </c>
      <c r="B218" s="69" t="str">
        <f>IFERROR(IF(VLOOKUP($A218&amp;$A$4,Global!$C:$AA,COLUMN()+3,0)="","",VLOOKUP($A218&amp;$A$4,Global!$C:$AA,COLUMN()+3,0)),"")</f>
        <v/>
      </c>
      <c r="C218" s="79" t="str">
        <f>IFERROR(IF(VLOOKUP($A218&amp;$A$4,Global!$C:$AA,COLUMN()+3,0)="","",VLOOKUP($A218&amp;$A$4,Global!$C:$AA,COLUMN()+3,0)),"")</f>
        <v/>
      </c>
      <c r="D218" s="68" t="str">
        <f>IFERROR(IF(VLOOKUP($A218&amp;$A$4,Global!$C:$AA,COLUMN()+3,0)="","",VLOOKUP($A218&amp;$A$4,Global!$C:$AA,COLUMN()+3,0)),"")</f>
        <v/>
      </c>
      <c r="E218" s="69" t="str">
        <f>IFERROR(IF(VLOOKUP($A218&amp;$A$4,Global!$C:$AA,COLUMN()+3,0)="","",VLOOKUP($A218&amp;$A$4,Global!$C:$AA,COLUMN()+3,0)),"")</f>
        <v/>
      </c>
      <c r="F218" s="69" t="str">
        <f>IFERROR(IF(VLOOKUP($A218&amp;$A$4,Global!$C:$AA,COLUMN()+3,0)="","",VLOOKUP($A218&amp;$A$4,Global!$C:$AA,COLUMN()+3,0)),"")</f>
        <v/>
      </c>
      <c r="G218" s="69" t="str">
        <f>IFERROR(IF(VLOOKUP($A218&amp;$A$4,Global!$C:$AA,COLUMN()+3,0)="","",VLOOKUP($A218&amp;$A$4,Global!$C:$AA,COLUMN()+3,0)),"")</f>
        <v/>
      </c>
      <c r="H218" s="70" t="str">
        <f>IFERROR(IF(VLOOKUP($A218&amp;$A$4,Global!$C:$AA,COLUMN()+3,0)="","",VLOOKUP($A218&amp;$A$4,Global!$C:$AA,COLUMN()+3,0)),"")</f>
        <v/>
      </c>
      <c r="I218" s="70" t="str">
        <f>IFERROR(IF(VLOOKUP($A218&amp;$A$4,Global!$C:$AA,COLUMN()+3,0)="","",VLOOKUP($A218&amp;$A$4,Global!$C:$AA,COLUMN()+3,0)),"")</f>
        <v/>
      </c>
      <c r="J218" s="69" t="str">
        <f>IFERROR(IF(VLOOKUP($A218&amp;$A$4,Global!$C:$AA,COLUMN()+3,0)="","",VLOOKUP($A218&amp;$A$4,Global!$C:$AA,COLUMN()+3,0)),"")</f>
        <v/>
      </c>
      <c r="K218" s="69" t="str">
        <f>IFERROR(IF(VLOOKUP($A218&amp;$A$4,Global!$C:$AA,COLUMN()+3,0)="","",VLOOKUP($A218&amp;$A$4,Global!$C:$AA,COLUMN()+3,0)),"")</f>
        <v/>
      </c>
      <c r="L218" s="69" t="str">
        <f>IFERROR(IF(VLOOKUP($A218&amp;$A$4,Global!$C:$AA,COLUMN()+3,0)="","",VLOOKUP($A218&amp;$A$4,Global!$C:$AA,COLUMN()+3,0)),"")</f>
        <v/>
      </c>
      <c r="M218" s="68" t="str">
        <f>IFERROR(IF(VLOOKUP($A218&amp;$A$4,Global!$C:$AA,COLUMN()+3,0)="","",VLOOKUP($A218&amp;$A$4,Global!$C:$AA,COLUMN()+3,0)),"")</f>
        <v/>
      </c>
      <c r="N218" s="68" t="str">
        <f>IFERROR(IF(VLOOKUP($A218&amp;$A$4,Global!$C:$AA,COLUMN()+3,0)="","",VLOOKUP($A218&amp;$A$4,Global!$C:$AA,COLUMN()+3,0)),"")</f>
        <v/>
      </c>
      <c r="O218" s="68" t="str">
        <f>IFERROR(IF(VLOOKUP($A218&amp;$A$4,Global!$C:$AA,COLUMN()+3,0)="","",VLOOKUP($A218&amp;$A$4,Global!$C:$AA,COLUMN()+3,0)),"")</f>
        <v/>
      </c>
      <c r="P218" s="68" t="str">
        <f>IFERROR(IF(VLOOKUP($A218&amp;$A$4,Global!$C:$AA,COLUMN()+3,0)="","",VLOOKUP($A218&amp;$A$4,Global!$C:$AA,COLUMN()+3,0)),"")</f>
        <v/>
      </c>
      <c r="Q218" s="68" t="str">
        <f>IFERROR(IF(VLOOKUP($A218&amp;$A$4,Global!$C:$AA,COLUMN()+3,0)="","",VLOOKUP($A218&amp;$A$4,Global!$C:$AA,COLUMN()+3,0)),"")</f>
        <v/>
      </c>
      <c r="R218" s="68" t="str">
        <f>IFERROR(IF(VLOOKUP($A218&amp;$A$4,Global!$C:$AA,COLUMN()+3,0)="","",VLOOKUP($A218&amp;$A$4,Global!$C:$AA,COLUMN()+3,0)),"")</f>
        <v/>
      </c>
      <c r="S218" s="71" t="str">
        <f>IFERROR(IF(VLOOKUP($A218&amp;$A$4,Global!$C:$AA,COLUMN()+3,0)="","",VLOOKUP($A218&amp;$A$4,Global!$C:$AA,COLUMN()+3,0)),"")</f>
        <v/>
      </c>
      <c r="T218" s="71" t="str">
        <f>IFERROR(IF(VLOOKUP($A218&amp;$A$4,Global!$C:$AA,COLUMN()+3,0)="","",VLOOKUP($A218&amp;$A$4,Global!$C:$AA,COLUMN()+3,0)),"")</f>
        <v/>
      </c>
      <c r="U218" s="69" t="str">
        <f>IFERROR(IF(VLOOKUP($A218&amp;$A$4,Global!$C:$AA,COLUMN()+3,0)="","",VLOOKUP($A218&amp;$A$4,Global!$C:$AA,COLUMN()+3,0)),"")</f>
        <v/>
      </c>
      <c r="V218" s="69" t="str">
        <f>IFERROR(IF(VLOOKUP($A218&amp;$A$4,Global!$C:$AA,COLUMN()+3,0)="","",VLOOKUP($A218&amp;$A$4,Global!$C:$AA,COLUMN()+3,0)),"")</f>
        <v/>
      </c>
    </row>
    <row r="219" spans="1:22" s="72" customFormat="1" ht="15.75" x14ac:dyDescent="0.2">
      <c r="A219" s="67" t="str">
        <f>IFERROR(IF(A218="","",IF((A218+1)&lt;=VLOOKUP($A$3,List!$E$1:$G$8,3,0),A218+1,"")),"")</f>
        <v/>
      </c>
      <c r="B219" s="69" t="str">
        <f>IFERROR(IF(VLOOKUP($A219&amp;$A$4,Global!$C:$AA,COLUMN()+3,0)="","",VLOOKUP($A219&amp;$A$4,Global!$C:$AA,COLUMN()+3,0)),"")</f>
        <v/>
      </c>
      <c r="C219" s="79" t="str">
        <f>IFERROR(IF(VLOOKUP($A219&amp;$A$4,Global!$C:$AA,COLUMN()+3,0)="","",VLOOKUP($A219&amp;$A$4,Global!$C:$AA,COLUMN()+3,0)),"")</f>
        <v/>
      </c>
      <c r="D219" s="68" t="str">
        <f>IFERROR(IF(VLOOKUP($A219&amp;$A$4,Global!$C:$AA,COLUMN()+3,0)="","",VLOOKUP($A219&amp;$A$4,Global!$C:$AA,COLUMN()+3,0)),"")</f>
        <v/>
      </c>
      <c r="E219" s="69" t="str">
        <f>IFERROR(IF(VLOOKUP($A219&amp;$A$4,Global!$C:$AA,COLUMN()+3,0)="","",VLOOKUP($A219&amp;$A$4,Global!$C:$AA,COLUMN()+3,0)),"")</f>
        <v/>
      </c>
      <c r="F219" s="69" t="str">
        <f>IFERROR(IF(VLOOKUP($A219&amp;$A$4,Global!$C:$AA,COLUMN()+3,0)="","",VLOOKUP($A219&amp;$A$4,Global!$C:$AA,COLUMN()+3,0)),"")</f>
        <v/>
      </c>
      <c r="G219" s="69" t="str">
        <f>IFERROR(IF(VLOOKUP($A219&amp;$A$4,Global!$C:$AA,COLUMN()+3,0)="","",VLOOKUP($A219&amp;$A$4,Global!$C:$AA,COLUMN()+3,0)),"")</f>
        <v/>
      </c>
      <c r="H219" s="70" t="str">
        <f>IFERROR(IF(VLOOKUP($A219&amp;$A$4,Global!$C:$AA,COLUMN()+3,0)="","",VLOOKUP($A219&amp;$A$4,Global!$C:$AA,COLUMN()+3,0)),"")</f>
        <v/>
      </c>
      <c r="I219" s="70" t="str">
        <f>IFERROR(IF(VLOOKUP($A219&amp;$A$4,Global!$C:$AA,COLUMN()+3,0)="","",VLOOKUP($A219&amp;$A$4,Global!$C:$AA,COLUMN()+3,0)),"")</f>
        <v/>
      </c>
      <c r="J219" s="69" t="str">
        <f>IFERROR(IF(VLOOKUP($A219&amp;$A$4,Global!$C:$AA,COLUMN()+3,0)="","",VLOOKUP($A219&amp;$A$4,Global!$C:$AA,COLUMN()+3,0)),"")</f>
        <v/>
      </c>
      <c r="K219" s="69" t="str">
        <f>IFERROR(IF(VLOOKUP($A219&amp;$A$4,Global!$C:$AA,COLUMN()+3,0)="","",VLOOKUP($A219&amp;$A$4,Global!$C:$AA,COLUMN()+3,0)),"")</f>
        <v/>
      </c>
      <c r="L219" s="69" t="str">
        <f>IFERROR(IF(VLOOKUP($A219&amp;$A$4,Global!$C:$AA,COLUMN()+3,0)="","",VLOOKUP($A219&amp;$A$4,Global!$C:$AA,COLUMN()+3,0)),"")</f>
        <v/>
      </c>
      <c r="M219" s="68" t="str">
        <f>IFERROR(IF(VLOOKUP($A219&amp;$A$4,Global!$C:$AA,COLUMN()+3,0)="","",VLOOKUP($A219&amp;$A$4,Global!$C:$AA,COLUMN()+3,0)),"")</f>
        <v/>
      </c>
      <c r="N219" s="68" t="str">
        <f>IFERROR(IF(VLOOKUP($A219&amp;$A$4,Global!$C:$AA,COLUMN()+3,0)="","",VLOOKUP($A219&amp;$A$4,Global!$C:$AA,COLUMN()+3,0)),"")</f>
        <v/>
      </c>
      <c r="O219" s="68" t="str">
        <f>IFERROR(IF(VLOOKUP($A219&amp;$A$4,Global!$C:$AA,COLUMN()+3,0)="","",VLOOKUP($A219&amp;$A$4,Global!$C:$AA,COLUMN()+3,0)),"")</f>
        <v/>
      </c>
      <c r="P219" s="68" t="str">
        <f>IFERROR(IF(VLOOKUP($A219&amp;$A$4,Global!$C:$AA,COLUMN()+3,0)="","",VLOOKUP($A219&amp;$A$4,Global!$C:$AA,COLUMN()+3,0)),"")</f>
        <v/>
      </c>
      <c r="Q219" s="68" t="str">
        <f>IFERROR(IF(VLOOKUP($A219&amp;$A$4,Global!$C:$AA,COLUMN()+3,0)="","",VLOOKUP($A219&amp;$A$4,Global!$C:$AA,COLUMN()+3,0)),"")</f>
        <v/>
      </c>
      <c r="R219" s="68" t="str">
        <f>IFERROR(IF(VLOOKUP($A219&amp;$A$4,Global!$C:$AA,COLUMN()+3,0)="","",VLOOKUP($A219&amp;$A$4,Global!$C:$AA,COLUMN()+3,0)),"")</f>
        <v/>
      </c>
      <c r="S219" s="71" t="str">
        <f>IFERROR(IF(VLOOKUP($A219&amp;$A$4,Global!$C:$AA,COLUMN()+3,0)="","",VLOOKUP($A219&amp;$A$4,Global!$C:$AA,COLUMN()+3,0)),"")</f>
        <v/>
      </c>
      <c r="T219" s="71" t="str">
        <f>IFERROR(IF(VLOOKUP($A219&amp;$A$4,Global!$C:$AA,COLUMN()+3,0)="","",VLOOKUP($A219&amp;$A$4,Global!$C:$AA,COLUMN()+3,0)),"")</f>
        <v/>
      </c>
      <c r="U219" s="69" t="str">
        <f>IFERROR(IF(VLOOKUP($A219&amp;$A$4,Global!$C:$AA,COLUMN()+3,0)="","",VLOOKUP($A219&amp;$A$4,Global!$C:$AA,COLUMN()+3,0)),"")</f>
        <v/>
      </c>
      <c r="V219" s="69" t="str">
        <f>IFERROR(IF(VLOOKUP($A219&amp;$A$4,Global!$C:$AA,COLUMN()+3,0)="","",VLOOKUP($A219&amp;$A$4,Global!$C:$AA,COLUMN()+3,0)),"")</f>
        <v/>
      </c>
    </row>
    <row r="220" spans="1:22" s="72" customFormat="1" ht="15.75" x14ac:dyDescent="0.2">
      <c r="A220" s="67" t="str">
        <f>IFERROR(IF(A219="","",IF((A219+1)&lt;=VLOOKUP($A$3,List!$E$1:$G$8,3,0),A219+1,"")),"")</f>
        <v/>
      </c>
      <c r="B220" s="69" t="str">
        <f>IFERROR(IF(VLOOKUP($A220&amp;$A$4,Global!$C:$AA,COLUMN()+3,0)="","",VLOOKUP($A220&amp;$A$4,Global!$C:$AA,COLUMN()+3,0)),"")</f>
        <v/>
      </c>
      <c r="C220" s="79" t="str">
        <f>IFERROR(IF(VLOOKUP($A220&amp;$A$4,Global!$C:$AA,COLUMN()+3,0)="","",VLOOKUP($A220&amp;$A$4,Global!$C:$AA,COLUMN()+3,0)),"")</f>
        <v/>
      </c>
      <c r="D220" s="68" t="str">
        <f>IFERROR(IF(VLOOKUP($A220&amp;$A$4,Global!$C:$AA,COLUMN()+3,0)="","",VLOOKUP($A220&amp;$A$4,Global!$C:$AA,COLUMN()+3,0)),"")</f>
        <v/>
      </c>
      <c r="E220" s="69" t="str">
        <f>IFERROR(IF(VLOOKUP($A220&amp;$A$4,Global!$C:$AA,COLUMN()+3,0)="","",VLOOKUP($A220&amp;$A$4,Global!$C:$AA,COLUMN()+3,0)),"")</f>
        <v/>
      </c>
      <c r="F220" s="69" t="str">
        <f>IFERROR(IF(VLOOKUP($A220&amp;$A$4,Global!$C:$AA,COLUMN()+3,0)="","",VLOOKUP($A220&amp;$A$4,Global!$C:$AA,COLUMN()+3,0)),"")</f>
        <v/>
      </c>
      <c r="G220" s="69" t="str">
        <f>IFERROR(IF(VLOOKUP($A220&amp;$A$4,Global!$C:$AA,COLUMN()+3,0)="","",VLOOKUP($A220&amp;$A$4,Global!$C:$AA,COLUMN()+3,0)),"")</f>
        <v/>
      </c>
      <c r="H220" s="70" t="str">
        <f>IFERROR(IF(VLOOKUP($A220&amp;$A$4,Global!$C:$AA,COLUMN()+3,0)="","",VLOOKUP($A220&amp;$A$4,Global!$C:$AA,COLUMN()+3,0)),"")</f>
        <v/>
      </c>
      <c r="I220" s="70" t="str">
        <f>IFERROR(IF(VLOOKUP($A220&amp;$A$4,Global!$C:$AA,COLUMN()+3,0)="","",VLOOKUP($A220&amp;$A$4,Global!$C:$AA,COLUMN()+3,0)),"")</f>
        <v/>
      </c>
      <c r="J220" s="69" t="str">
        <f>IFERROR(IF(VLOOKUP($A220&amp;$A$4,Global!$C:$AA,COLUMN()+3,0)="","",VLOOKUP($A220&amp;$A$4,Global!$C:$AA,COLUMN()+3,0)),"")</f>
        <v/>
      </c>
      <c r="K220" s="69" t="str">
        <f>IFERROR(IF(VLOOKUP($A220&amp;$A$4,Global!$C:$AA,COLUMN()+3,0)="","",VLOOKUP($A220&amp;$A$4,Global!$C:$AA,COLUMN()+3,0)),"")</f>
        <v/>
      </c>
      <c r="L220" s="69" t="str">
        <f>IFERROR(IF(VLOOKUP($A220&amp;$A$4,Global!$C:$AA,COLUMN()+3,0)="","",VLOOKUP($A220&amp;$A$4,Global!$C:$AA,COLUMN()+3,0)),"")</f>
        <v/>
      </c>
      <c r="M220" s="68" t="str">
        <f>IFERROR(IF(VLOOKUP($A220&amp;$A$4,Global!$C:$AA,COLUMN()+3,0)="","",VLOOKUP($A220&amp;$A$4,Global!$C:$AA,COLUMN()+3,0)),"")</f>
        <v/>
      </c>
      <c r="N220" s="68" t="str">
        <f>IFERROR(IF(VLOOKUP($A220&amp;$A$4,Global!$C:$AA,COLUMN()+3,0)="","",VLOOKUP($A220&amp;$A$4,Global!$C:$AA,COLUMN()+3,0)),"")</f>
        <v/>
      </c>
      <c r="O220" s="68" t="str">
        <f>IFERROR(IF(VLOOKUP($A220&amp;$A$4,Global!$C:$AA,COLUMN()+3,0)="","",VLOOKUP($A220&amp;$A$4,Global!$C:$AA,COLUMN()+3,0)),"")</f>
        <v/>
      </c>
      <c r="P220" s="68" t="str">
        <f>IFERROR(IF(VLOOKUP($A220&amp;$A$4,Global!$C:$AA,COLUMN()+3,0)="","",VLOOKUP($A220&amp;$A$4,Global!$C:$AA,COLUMN()+3,0)),"")</f>
        <v/>
      </c>
      <c r="Q220" s="68" t="str">
        <f>IFERROR(IF(VLOOKUP($A220&amp;$A$4,Global!$C:$AA,COLUMN()+3,0)="","",VLOOKUP($A220&amp;$A$4,Global!$C:$AA,COLUMN()+3,0)),"")</f>
        <v/>
      </c>
      <c r="R220" s="68" t="str">
        <f>IFERROR(IF(VLOOKUP($A220&amp;$A$4,Global!$C:$AA,COLUMN()+3,0)="","",VLOOKUP($A220&amp;$A$4,Global!$C:$AA,COLUMN()+3,0)),"")</f>
        <v/>
      </c>
      <c r="S220" s="71" t="str">
        <f>IFERROR(IF(VLOOKUP($A220&amp;$A$4,Global!$C:$AA,COLUMN()+3,0)="","",VLOOKUP($A220&amp;$A$4,Global!$C:$AA,COLUMN()+3,0)),"")</f>
        <v/>
      </c>
      <c r="T220" s="71" t="str">
        <f>IFERROR(IF(VLOOKUP($A220&amp;$A$4,Global!$C:$AA,COLUMN()+3,0)="","",VLOOKUP($A220&amp;$A$4,Global!$C:$AA,COLUMN()+3,0)),"")</f>
        <v/>
      </c>
      <c r="U220" s="69" t="str">
        <f>IFERROR(IF(VLOOKUP($A220&amp;$A$4,Global!$C:$AA,COLUMN()+3,0)="","",VLOOKUP($A220&amp;$A$4,Global!$C:$AA,COLUMN()+3,0)),"")</f>
        <v/>
      </c>
      <c r="V220" s="69" t="str">
        <f>IFERROR(IF(VLOOKUP($A220&amp;$A$4,Global!$C:$AA,COLUMN()+3,0)="","",VLOOKUP($A220&amp;$A$4,Global!$C:$AA,COLUMN()+3,0)),"")</f>
        <v/>
      </c>
    </row>
    <row r="221" spans="1:22" s="72" customFormat="1" ht="15.75" x14ac:dyDescent="0.2">
      <c r="A221" s="67" t="str">
        <f>IFERROR(IF(A220="","",IF((A220+1)&lt;=VLOOKUP($A$3,List!$E$1:$G$8,3,0),A220+1,"")),"")</f>
        <v/>
      </c>
      <c r="B221" s="69" t="str">
        <f>IFERROR(IF(VLOOKUP($A221&amp;$A$4,Global!$C:$AA,COLUMN()+3,0)="","",VLOOKUP($A221&amp;$A$4,Global!$C:$AA,COLUMN()+3,0)),"")</f>
        <v/>
      </c>
      <c r="C221" s="79" t="str">
        <f>IFERROR(IF(VLOOKUP($A221&amp;$A$4,Global!$C:$AA,COLUMN()+3,0)="","",VLOOKUP($A221&amp;$A$4,Global!$C:$AA,COLUMN()+3,0)),"")</f>
        <v/>
      </c>
      <c r="D221" s="68" t="str">
        <f>IFERROR(IF(VLOOKUP($A221&amp;$A$4,Global!$C:$AA,COLUMN()+3,0)="","",VLOOKUP($A221&amp;$A$4,Global!$C:$AA,COLUMN()+3,0)),"")</f>
        <v/>
      </c>
      <c r="E221" s="69" t="str">
        <f>IFERROR(IF(VLOOKUP($A221&amp;$A$4,Global!$C:$AA,COLUMN()+3,0)="","",VLOOKUP($A221&amp;$A$4,Global!$C:$AA,COLUMN()+3,0)),"")</f>
        <v/>
      </c>
      <c r="F221" s="69" t="str">
        <f>IFERROR(IF(VLOOKUP($A221&amp;$A$4,Global!$C:$AA,COLUMN()+3,0)="","",VLOOKUP($A221&amp;$A$4,Global!$C:$AA,COLUMN()+3,0)),"")</f>
        <v/>
      </c>
      <c r="G221" s="69" t="str">
        <f>IFERROR(IF(VLOOKUP($A221&amp;$A$4,Global!$C:$AA,COLUMN()+3,0)="","",VLOOKUP($A221&amp;$A$4,Global!$C:$AA,COLUMN()+3,0)),"")</f>
        <v/>
      </c>
      <c r="H221" s="70" t="str">
        <f>IFERROR(IF(VLOOKUP($A221&amp;$A$4,Global!$C:$AA,COLUMN()+3,0)="","",VLOOKUP($A221&amp;$A$4,Global!$C:$AA,COLUMN()+3,0)),"")</f>
        <v/>
      </c>
      <c r="I221" s="70" t="str">
        <f>IFERROR(IF(VLOOKUP($A221&amp;$A$4,Global!$C:$AA,COLUMN()+3,0)="","",VLOOKUP($A221&amp;$A$4,Global!$C:$AA,COLUMN()+3,0)),"")</f>
        <v/>
      </c>
      <c r="J221" s="69" t="str">
        <f>IFERROR(IF(VLOOKUP($A221&amp;$A$4,Global!$C:$AA,COLUMN()+3,0)="","",VLOOKUP($A221&amp;$A$4,Global!$C:$AA,COLUMN()+3,0)),"")</f>
        <v/>
      </c>
      <c r="K221" s="69" t="str">
        <f>IFERROR(IF(VLOOKUP($A221&amp;$A$4,Global!$C:$AA,COLUMN()+3,0)="","",VLOOKUP($A221&amp;$A$4,Global!$C:$AA,COLUMN()+3,0)),"")</f>
        <v/>
      </c>
      <c r="L221" s="69" t="str">
        <f>IFERROR(IF(VLOOKUP($A221&amp;$A$4,Global!$C:$AA,COLUMN()+3,0)="","",VLOOKUP($A221&amp;$A$4,Global!$C:$AA,COLUMN()+3,0)),"")</f>
        <v/>
      </c>
      <c r="M221" s="68" t="str">
        <f>IFERROR(IF(VLOOKUP($A221&amp;$A$4,Global!$C:$AA,COLUMN()+3,0)="","",VLOOKUP($A221&amp;$A$4,Global!$C:$AA,COLUMN()+3,0)),"")</f>
        <v/>
      </c>
      <c r="N221" s="68" t="str">
        <f>IFERROR(IF(VLOOKUP($A221&amp;$A$4,Global!$C:$AA,COLUMN()+3,0)="","",VLOOKUP($A221&amp;$A$4,Global!$C:$AA,COLUMN()+3,0)),"")</f>
        <v/>
      </c>
      <c r="O221" s="68" t="str">
        <f>IFERROR(IF(VLOOKUP($A221&amp;$A$4,Global!$C:$AA,COLUMN()+3,0)="","",VLOOKUP($A221&amp;$A$4,Global!$C:$AA,COLUMN()+3,0)),"")</f>
        <v/>
      </c>
      <c r="P221" s="68" t="str">
        <f>IFERROR(IF(VLOOKUP($A221&amp;$A$4,Global!$C:$AA,COLUMN()+3,0)="","",VLOOKUP($A221&amp;$A$4,Global!$C:$AA,COLUMN()+3,0)),"")</f>
        <v/>
      </c>
      <c r="Q221" s="68" t="str">
        <f>IFERROR(IF(VLOOKUP($A221&amp;$A$4,Global!$C:$AA,COLUMN()+3,0)="","",VLOOKUP($A221&amp;$A$4,Global!$C:$AA,COLUMN()+3,0)),"")</f>
        <v/>
      </c>
      <c r="R221" s="68" t="str">
        <f>IFERROR(IF(VLOOKUP($A221&amp;$A$4,Global!$C:$AA,COLUMN()+3,0)="","",VLOOKUP($A221&amp;$A$4,Global!$C:$AA,COLUMN()+3,0)),"")</f>
        <v/>
      </c>
      <c r="S221" s="71" t="str">
        <f>IFERROR(IF(VLOOKUP($A221&amp;$A$4,Global!$C:$AA,COLUMN()+3,0)="","",VLOOKUP($A221&amp;$A$4,Global!$C:$AA,COLUMN()+3,0)),"")</f>
        <v/>
      </c>
      <c r="T221" s="71" t="str">
        <f>IFERROR(IF(VLOOKUP($A221&amp;$A$4,Global!$C:$AA,COLUMN()+3,0)="","",VLOOKUP($A221&amp;$A$4,Global!$C:$AA,COLUMN()+3,0)),"")</f>
        <v/>
      </c>
      <c r="U221" s="69" t="str">
        <f>IFERROR(IF(VLOOKUP($A221&amp;$A$4,Global!$C:$AA,COLUMN()+3,0)="","",VLOOKUP($A221&amp;$A$4,Global!$C:$AA,COLUMN()+3,0)),"")</f>
        <v/>
      </c>
      <c r="V221" s="69" t="str">
        <f>IFERROR(IF(VLOOKUP($A221&amp;$A$4,Global!$C:$AA,COLUMN()+3,0)="","",VLOOKUP($A221&amp;$A$4,Global!$C:$AA,COLUMN()+3,0)),"")</f>
        <v/>
      </c>
    </row>
    <row r="222" spans="1:22" s="72" customFormat="1" ht="15.75" x14ac:dyDescent="0.2">
      <c r="A222" s="67" t="str">
        <f>IFERROR(IF(A221="","",IF((A221+1)&lt;=VLOOKUP($A$3,List!$E$1:$G$8,3,0),A221+1,"")),"")</f>
        <v/>
      </c>
      <c r="B222" s="69" t="str">
        <f>IFERROR(IF(VLOOKUP($A222&amp;$A$4,Global!$C:$AA,COLUMN()+3,0)="","",VLOOKUP($A222&amp;$A$4,Global!$C:$AA,COLUMN()+3,0)),"")</f>
        <v/>
      </c>
      <c r="C222" s="79" t="str">
        <f>IFERROR(IF(VLOOKUP($A222&amp;$A$4,Global!$C:$AA,COLUMN()+3,0)="","",VLOOKUP($A222&amp;$A$4,Global!$C:$AA,COLUMN()+3,0)),"")</f>
        <v/>
      </c>
      <c r="D222" s="68" t="str">
        <f>IFERROR(IF(VLOOKUP($A222&amp;$A$4,Global!$C:$AA,COLUMN()+3,0)="","",VLOOKUP($A222&amp;$A$4,Global!$C:$AA,COLUMN()+3,0)),"")</f>
        <v/>
      </c>
      <c r="E222" s="69" t="str">
        <f>IFERROR(IF(VLOOKUP($A222&amp;$A$4,Global!$C:$AA,COLUMN()+3,0)="","",VLOOKUP($A222&amp;$A$4,Global!$C:$AA,COLUMN()+3,0)),"")</f>
        <v/>
      </c>
      <c r="F222" s="69" t="str">
        <f>IFERROR(IF(VLOOKUP($A222&amp;$A$4,Global!$C:$AA,COLUMN()+3,0)="","",VLOOKUP($A222&amp;$A$4,Global!$C:$AA,COLUMN()+3,0)),"")</f>
        <v/>
      </c>
      <c r="G222" s="69" t="str">
        <f>IFERROR(IF(VLOOKUP($A222&amp;$A$4,Global!$C:$AA,COLUMN()+3,0)="","",VLOOKUP($A222&amp;$A$4,Global!$C:$AA,COLUMN()+3,0)),"")</f>
        <v/>
      </c>
      <c r="H222" s="70" t="str">
        <f>IFERROR(IF(VLOOKUP($A222&amp;$A$4,Global!$C:$AA,COLUMN()+3,0)="","",VLOOKUP($A222&amp;$A$4,Global!$C:$AA,COLUMN()+3,0)),"")</f>
        <v/>
      </c>
      <c r="I222" s="70" t="str">
        <f>IFERROR(IF(VLOOKUP($A222&amp;$A$4,Global!$C:$AA,COLUMN()+3,0)="","",VLOOKUP($A222&amp;$A$4,Global!$C:$AA,COLUMN()+3,0)),"")</f>
        <v/>
      </c>
      <c r="J222" s="69" t="str">
        <f>IFERROR(IF(VLOOKUP($A222&amp;$A$4,Global!$C:$AA,COLUMN()+3,0)="","",VLOOKUP($A222&amp;$A$4,Global!$C:$AA,COLUMN()+3,0)),"")</f>
        <v/>
      </c>
      <c r="K222" s="69" t="str">
        <f>IFERROR(IF(VLOOKUP($A222&amp;$A$4,Global!$C:$AA,COLUMN()+3,0)="","",VLOOKUP($A222&amp;$A$4,Global!$C:$AA,COLUMN()+3,0)),"")</f>
        <v/>
      </c>
      <c r="L222" s="69" t="str">
        <f>IFERROR(IF(VLOOKUP($A222&amp;$A$4,Global!$C:$AA,COLUMN()+3,0)="","",VLOOKUP($A222&amp;$A$4,Global!$C:$AA,COLUMN()+3,0)),"")</f>
        <v/>
      </c>
      <c r="M222" s="68" t="str">
        <f>IFERROR(IF(VLOOKUP($A222&amp;$A$4,Global!$C:$AA,COLUMN()+3,0)="","",VLOOKUP($A222&amp;$A$4,Global!$C:$AA,COLUMN()+3,0)),"")</f>
        <v/>
      </c>
      <c r="N222" s="68" t="str">
        <f>IFERROR(IF(VLOOKUP($A222&amp;$A$4,Global!$C:$AA,COLUMN()+3,0)="","",VLOOKUP($A222&amp;$A$4,Global!$C:$AA,COLUMN()+3,0)),"")</f>
        <v/>
      </c>
      <c r="O222" s="68" t="str">
        <f>IFERROR(IF(VLOOKUP($A222&amp;$A$4,Global!$C:$AA,COLUMN()+3,0)="","",VLOOKUP($A222&amp;$A$4,Global!$C:$AA,COLUMN()+3,0)),"")</f>
        <v/>
      </c>
      <c r="P222" s="68" t="str">
        <f>IFERROR(IF(VLOOKUP($A222&amp;$A$4,Global!$C:$AA,COLUMN()+3,0)="","",VLOOKUP($A222&amp;$A$4,Global!$C:$AA,COLUMN()+3,0)),"")</f>
        <v/>
      </c>
      <c r="Q222" s="68" t="str">
        <f>IFERROR(IF(VLOOKUP($A222&amp;$A$4,Global!$C:$AA,COLUMN()+3,0)="","",VLOOKUP($A222&amp;$A$4,Global!$C:$AA,COLUMN()+3,0)),"")</f>
        <v/>
      </c>
      <c r="R222" s="68" t="str">
        <f>IFERROR(IF(VLOOKUP($A222&amp;$A$4,Global!$C:$AA,COLUMN()+3,0)="","",VLOOKUP($A222&amp;$A$4,Global!$C:$AA,COLUMN()+3,0)),"")</f>
        <v/>
      </c>
      <c r="S222" s="71" t="str">
        <f>IFERROR(IF(VLOOKUP($A222&amp;$A$4,Global!$C:$AA,COLUMN()+3,0)="","",VLOOKUP($A222&amp;$A$4,Global!$C:$AA,COLUMN()+3,0)),"")</f>
        <v/>
      </c>
      <c r="T222" s="71" t="str">
        <f>IFERROR(IF(VLOOKUP($A222&amp;$A$4,Global!$C:$AA,COLUMN()+3,0)="","",VLOOKUP($A222&amp;$A$4,Global!$C:$AA,COLUMN()+3,0)),"")</f>
        <v/>
      </c>
      <c r="U222" s="69" t="str">
        <f>IFERROR(IF(VLOOKUP($A222&amp;$A$4,Global!$C:$AA,COLUMN()+3,0)="","",VLOOKUP($A222&amp;$A$4,Global!$C:$AA,COLUMN()+3,0)),"")</f>
        <v/>
      </c>
      <c r="V222" s="69" t="str">
        <f>IFERROR(IF(VLOOKUP($A222&amp;$A$4,Global!$C:$AA,COLUMN()+3,0)="","",VLOOKUP($A222&amp;$A$4,Global!$C:$AA,COLUMN()+3,0)),"")</f>
        <v/>
      </c>
    </row>
    <row r="223" spans="1:22" s="72" customFormat="1" ht="15.75" x14ac:dyDescent="0.2">
      <c r="A223" s="67" t="str">
        <f>IFERROR(IF(A222="","",IF((A222+1)&lt;=VLOOKUP($A$3,List!$E$1:$G$8,3,0),A222+1,"")),"")</f>
        <v/>
      </c>
      <c r="B223" s="69" t="str">
        <f>IFERROR(IF(VLOOKUP($A223&amp;$A$4,Global!$C:$AA,COLUMN()+3,0)="","",VLOOKUP($A223&amp;$A$4,Global!$C:$AA,COLUMN()+3,0)),"")</f>
        <v/>
      </c>
      <c r="C223" s="79" t="str">
        <f>IFERROR(IF(VLOOKUP($A223&amp;$A$4,Global!$C:$AA,COLUMN()+3,0)="","",VLOOKUP($A223&amp;$A$4,Global!$C:$AA,COLUMN()+3,0)),"")</f>
        <v/>
      </c>
      <c r="D223" s="68" t="str">
        <f>IFERROR(IF(VLOOKUP($A223&amp;$A$4,Global!$C:$AA,COLUMN()+3,0)="","",VLOOKUP($A223&amp;$A$4,Global!$C:$AA,COLUMN()+3,0)),"")</f>
        <v/>
      </c>
      <c r="E223" s="69" t="str">
        <f>IFERROR(IF(VLOOKUP($A223&amp;$A$4,Global!$C:$AA,COLUMN()+3,0)="","",VLOOKUP($A223&amp;$A$4,Global!$C:$AA,COLUMN()+3,0)),"")</f>
        <v/>
      </c>
      <c r="F223" s="69" t="str">
        <f>IFERROR(IF(VLOOKUP($A223&amp;$A$4,Global!$C:$AA,COLUMN()+3,0)="","",VLOOKUP($A223&amp;$A$4,Global!$C:$AA,COLUMN()+3,0)),"")</f>
        <v/>
      </c>
      <c r="G223" s="69" t="str">
        <f>IFERROR(IF(VLOOKUP($A223&amp;$A$4,Global!$C:$AA,COLUMN()+3,0)="","",VLOOKUP($A223&amp;$A$4,Global!$C:$AA,COLUMN()+3,0)),"")</f>
        <v/>
      </c>
      <c r="H223" s="70" t="str">
        <f>IFERROR(IF(VLOOKUP($A223&amp;$A$4,Global!$C:$AA,COLUMN()+3,0)="","",VLOOKUP($A223&amp;$A$4,Global!$C:$AA,COLUMN()+3,0)),"")</f>
        <v/>
      </c>
      <c r="I223" s="70" t="str">
        <f>IFERROR(IF(VLOOKUP($A223&amp;$A$4,Global!$C:$AA,COLUMN()+3,0)="","",VLOOKUP($A223&amp;$A$4,Global!$C:$AA,COLUMN()+3,0)),"")</f>
        <v/>
      </c>
      <c r="J223" s="69" t="str">
        <f>IFERROR(IF(VLOOKUP($A223&amp;$A$4,Global!$C:$AA,COLUMN()+3,0)="","",VLOOKUP($A223&amp;$A$4,Global!$C:$AA,COLUMN()+3,0)),"")</f>
        <v/>
      </c>
      <c r="K223" s="69" t="str">
        <f>IFERROR(IF(VLOOKUP($A223&amp;$A$4,Global!$C:$AA,COLUMN()+3,0)="","",VLOOKUP($A223&amp;$A$4,Global!$C:$AA,COLUMN()+3,0)),"")</f>
        <v/>
      </c>
      <c r="L223" s="69" t="str">
        <f>IFERROR(IF(VLOOKUP($A223&amp;$A$4,Global!$C:$AA,COLUMN()+3,0)="","",VLOOKUP($A223&amp;$A$4,Global!$C:$AA,COLUMN()+3,0)),"")</f>
        <v/>
      </c>
      <c r="M223" s="68" t="str">
        <f>IFERROR(IF(VLOOKUP($A223&amp;$A$4,Global!$C:$AA,COLUMN()+3,0)="","",VLOOKUP($A223&amp;$A$4,Global!$C:$AA,COLUMN()+3,0)),"")</f>
        <v/>
      </c>
      <c r="N223" s="68" t="str">
        <f>IFERROR(IF(VLOOKUP($A223&amp;$A$4,Global!$C:$AA,COLUMN()+3,0)="","",VLOOKUP($A223&amp;$A$4,Global!$C:$AA,COLUMN()+3,0)),"")</f>
        <v/>
      </c>
      <c r="O223" s="68" t="str">
        <f>IFERROR(IF(VLOOKUP($A223&amp;$A$4,Global!$C:$AA,COLUMN()+3,0)="","",VLOOKUP($A223&amp;$A$4,Global!$C:$AA,COLUMN()+3,0)),"")</f>
        <v/>
      </c>
      <c r="P223" s="68" t="str">
        <f>IFERROR(IF(VLOOKUP($A223&amp;$A$4,Global!$C:$AA,COLUMN()+3,0)="","",VLOOKUP($A223&amp;$A$4,Global!$C:$AA,COLUMN()+3,0)),"")</f>
        <v/>
      </c>
      <c r="Q223" s="68" t="str">
        <f>IFERROR(IF(VLOOKUP($A223&amp;$A$4,Global!$C:$AA,COLUMN()+3,0)="","",VLOOKUP($A223&amp;$A$4,Global!$C:$AA,COLUMN()+3,0)),"")</f>
        <v/>
      </c>
      <c r="R223" s="68" t="str">
        <f>IFERROR(IF(VLOOKUP($A223&amp;$A$4,Global!$C:$AA,COLUMN()+3,0)="","",VLOOKUP($A223&amp;$A$4,Global!$C:$AA,COLUMN()+3,0)),"")</f>
        <v/>
      </c>
      <c r="S223" s="71" t="str">
        <f>IFERROR(IF(VLOOKUP($A223&amp;$A$4,Global!$C:$AA,COLUMN()+3,0)="","",VLOOKUP($A223&amp;$A$4,Global!$C:$AA,COLUMN()+3,0)),"")</f>
        <v/>
      </c>
      <c r="T223" s="71" t="str">
        <f>IFERROR(IF(VLOOKUP($A223&amp;$A$4,Global!$C:$AA,COLUMN()+3,0)="","",VLOOKUP($A223&amp;$A$4,Global!$C:$AA,COLUMN()+3,0)),"")</f>
        <v/>
      </c>
      <c r="U223" s="69" t="str">
        <f>IFERROR(IF(VLOOKUP($A223&amp;$A$4,Global!$C:$AA,COLUMN()+3,0)="","",VLOOKUP($A223&amp;$A$4,Global!$C:$AA,COLUMN()+3,0)),"")</f>
        <v/>
      </c>
      <c r="V223" s="69" t="str">
        <f>IFERROR(IF(VLOOKUP($A223&amp;$A$4,Global!$C:$AA,COLUMN()+3,0)="","",VLOOKUP($A223&amp;$A$4,Global!$C:$AA,COLUMN()+3,0)),"")</f>
        <v/>
      </c>
    </row>
    <row r="224" spans="1:22" s="72" customFormat="1" ht="15.75" x14ac:dyDescent="0.2">
      <c r="A224" s="67" t="str">
        <f>IFERROR(IF(A223="","",IF((A223+1)&lt;=VLOOKUP($A$3,List!$E$1:$G$8,3,0),A223+1,"")),"")</f>
        <v/>
      </c>
      <c r="B224" s="69" t="str">
        <f>IFERROR(IF(VLOOKUP($A224&amp;$A$4,Global!$C:$AA,COLUMN()+3,0)="","",VLOOKUP($A224&amp;$A$4,Global!$C:$AA,COLUMN()+3,0)),"")</f>
        <v/>
      </c>
      <c r="C224" s="79" t="str">
        <f>IFERROR(IF(VLOOKUP($A224&amp;$A$4,Global!$C:$AA,COLUMN()+3,0)="","",VLOOKUP($A224&amp;$A$4,Global!$C:$AA,COLUMN()+3,0)),"")</f>
        <v/>
      </c>
      <c r="D224" s="68" t="str">
        <f>IFERROR(IF(VLOOKUP($A224&amp;$A$4,Global!$C:$AA,COLUMN()+3,0)="","",VLOOKUP($A224&amp;$A$4,Global!$C:$AA,COLUMN()+3,0)),"")</f>
        <v/>
      </c>
      <c r="E224" s="69" t="str">
        <f>IFERROR(IF(VLOOKUP($A224&amp;$A$4,Global!$C:$AA,COLUMN()+3,0)="","",VLOOKUP($A224&amp;$A$4,Global!$C:$AA,COLUMN()+3,0)),"")</f>
        <v/>
      </c>
      <c r="F224" s="69" t="str">
        <f>IFERROR(IF(VLOOKUP($A224&amp;$A$4,Global!$C:$AA,COLUMN()+3,0)="","",VLOOKUP($A224&amp;$A$4,Global!$C:$AA,COLUMN()+3,0)),"")</f>
        <v/>
      </c>
      <c r="G224" s="69" t="str">
        <f>IFERROR(IF(VLOOKUP($A224&amp;$A$4,Global!$C:$AA,COLUMN()+3,0)="","",VLOOKUP($A224&amp;$A$4,Global!$C:$AA,COLUMN()+3,0)),"")</f>
        <v/>
      </c>
      <c r="H224" s="70" t="str">
        <f>IFERROR(IF(VLOOKUP($A224&amp;$A$4,Global!$C:$AA,COLUMN()+3,0)="","",VLOOKUP($A224&amp;$A$4,Global!$C:$AA,COLUMN()+3,0)),"")</f>
        <v/>
      </c>
      <c r="I224" s="70" t="str">
        <f>IFERROR(IF(VLOOKUP($A224&amp;$A$4,Global!$C:$AA,COLUMN()+3,0)="","",VLOOKUP($A224&amp;$A$4,Global!$C:$AA,COLUMN()+3,0)),"")</f>
        <v/>
      </c>
      <c r="J224" s="69" t="str">
        <f>IFERROR(IF(VLOOKUP($A224&amp;$A$4,Global!$C:$AA,COLUMN()+3,0)="","",VLOOKUP($A224&amp;$A$4,Global!$C:$AA,COLUMN()+3,0)),"")</f>
        <v/>
      </c>
      <c r="K224" s="69" t="str">
        <f>IFERROR(IF(VLOOKUP($A224&amp;$A$4,Global!$C:$AA,COLUMN()+3,0)="","",VLOOKUP($A224&amp;$A$4,Global!$C:$AA,COLUMN()+3,0)),"")</f>
        <v/>
      </c>
      <c r="L224" s="69" t="str">
        <f>IFERROR(IF(VLOOKUP($A224&amp;$A$4,Global!$C:$AA,COLUMN()+3,0)="","",VLOOKUP($A224&amp;$A$4,Global!$C:$AA,COLUMN()+3,0)),"")</f>
        <v/>
      </c>
      <c r="M224" s="68" t="str">
        <f>IFERROR(IF(VLOOKUP($A224&amp;$A$4,Global!$C:$AA,COLUMN()+3,0)="","",VLOOKUP($A224&amp;$A$4,Global!$C:$AA,COLUMN()+3,0)),"")</f>
        <v/>
      </c>
      <c r="N224" s="68" t="str">
        <f>IFERROR(IF(VLOOKUP($A224&amp;$A$4,Global!$C:$AA,COLUMN()+3,0)="","",VLOOKUP($A224&amp;$A$4,Global!$C:$AA,COLUMN()+3,0)),"")</f>
        <v/>
      </c>
      <c r="O224" s="68" t="str">
        <f>IFERROR(IF(VLOOKUP($A224&amp;$A$4,Global!$C:$AA,COLUMN()+3,0)="","",VLOOKUP($A224&amp;$A$4,Global!$C:$AA,COLUMN()+3,0)),"")</f>
        <v/>
      </c>
      <c r="P224" s="68" t="str">
        <f>IFERROR(IF(VLOOKUP($A224&amp;$A$4,Global!$C:$AA,COLUMN()+3,0)="","",VLOOKUP($A224&amp;$A$4,Global!$C:$AA,COLUMN()+3,0)),"")</f>
        <v/>
      </c>
      <c r="Q224" s="68" t="str">
        <f>IFERROR(IF(VLOOKUP($A224&amp;$A$4,Global!$C:$AA,COLUMN()+3,0)="","",VLOOKUP($A224&amp;$A$4,Global!$C:$AA,COLUMN()+3,0)),"")</f>
        <v/>
      </c>
      <c r="R224" s="68" t="str">
        <f>IFERROR(IF(VLOOKUP($A224&amp;$A$4,Global!$C:$AA,COLUMN()+3,0)="","",VLOOKUP($A224&amp;$A$4,Global!$C:$AA,COLUMN()+3,0)),"")</f>
        <v/>
      </c>
      <c r="S224" s="71" t="str">
        <f>IFERROR(IF(VLOOKUP($A224&amp;$A$4,Global!$C:$AA,COLUMN()+3,0)="","",VLOOKUP($A224&amp;$A$4,Global!$C:$AA,COLUMN()+3,0)),"")</f>
        <v/>
      </c>
      <c r="T224" s="71" t="str">
        <f>IFERROR(IF(VLOOKUP($A224&amp;$A$4,Global!$C:$AA,COLUMN()+3,0)="","",VLOOKUP($A224&amp;$A$4,Global!$C:$AA,COLUMN()+3,0)),"")</f>
        <v/>
      </c>
      <c r="U224" s="69" t="str">
        <f>IFERROR(IF(VLOOKUP($A224&amp;$A$4,Global!$C:$AA,COLUMN()+3,0)="","",VLOOKUP($A224&amp;$A$4,Global!$C:$AA,COLUMN()+3,0)),"")</f>
        <v/>
      </c>
      <c r="V224" s="69" t="str">
        <f>IFERROR(IF(VLOOKUP($A224&amp;$A$4,Global!$C:$AA,COLUMN()+3,0)="","",VLOOKUP($A224&amp;$A$4,Global!$C:$AA,COLUMN()+3,0)),"")</f>
        <v/>
      </c>
    </row>
    <row r="225" spans="1:22" s="72" customFormat="1" ht="15.75" x14ac:dyDescent="0.2">
      <c r="A225" s="67" t="str">
        <f>IFERROR(IF(A224="","",IF((A224+1)&lt;=VLOOKUP($A$3,List!$E$1:$G$8,3,0),A224+1,"")),"")</f>
        <v/>
      </c>
      <c r="B225" s="69" t="str">
        <f>IFERROR(IF(VLOOKUP($A225&amp;$A$4,Global!$C:$AA,COLUMN()+3,0)="","",VLOOKUP($A225&amp;$A$4,Global!$C:$AA,COLUMN()+3,0)),"")</f>
        <v/>
      </c>
      <c r="C225" s="79" t="str">
        <f>IFERROR(IF(VLOOKUP($A225&amp;$A$4,Global!$C:$AA,COLUMN()+3,0)="","",VLOOKUP($A225&amp;$A$4,Global!$C:$AA,COLUMN()+3,0)),"")</f>
        <v/>
      </c>
      <c r="D225" s="68" t="str">
        <f>IFERROR(IF(VLOOKUP($A225&amp;$A$4,Global!$C:$AA,COLUMN()+3,0)="","",VLOOKUP($A225&amp;$A$4,Global!$C:$AA,COLUMN()+3,0)),"")</f>
        <v/>
      </c>
      <c r="E225" s="69" t="str">
        <f>IFERROR(IF(VLOOKUP($A225&amp;$A$4,Global!$C:$AA,COLUMN()+3,0)="","",VLOOKUP($A225&amp;$A$4,Global!$C:$AA,COLUMN()+3,0)),"")</f>
        <v/>
      </c>
      <c r="F225" s="69" t="str">
        <f>IFERROR(IF(VLOOKUP($A225&amp;$A$4,Global!$C:$AA,COLUMN()+3,0)="","",VLOOKUP($A225&amp;$A$4,Global!$C:$AA,COLUMN()+3,0)),"")</f>
        <v/>
      </c>
      <c r="G225" s="69" t="str">
        <f>IFERROR(IF(VLOOKUP($A225&amp;$A$4,Global!$C:$AA,COLUMN()+3,0)="","",VLOOKUP($A225&amp;$A$4,Global!$C:$AA,COLUMN()+3,0)),"")</f>
        <v/>
      </c>
      <c r="H225" s="70" t="str">
        <f>IFERROR(IF(VLOOKUP($A225&amp;$A$4,Global!$C:$AA,COLUMN()+3,0)="","",VLOOKUP($A225&amp;$A$4,Global!$C:$AA,COLUMN()+3,0)),"")</f>
        <v/>
      </c>
      <c r="I225" s="70" t="str">
        <f>IFERROR(IF(VLOOKUP($A225&amp;$A$4,Global!$C:$AA,COLUMN()+3,0)="","",VLOOKUP($A225&amp;$A$4,Global!$C:$AA,COLUMN()+3,0)),"")</f>
        <v/>
      </c>
      <c r="J225" s="69" t="str">
        <f>IFERROR(IF(VLOOKUP($A225&amp;$A$4,Global!$C:$AA,COLUMN()+3,0)="","",VLOOKUP($A225&amp;$A$4,Global!$C:$AA,COLUMN()+3,0)),"")</f>
        <v/>
      </c>
      <c r="K225" s="69" t="str">
        <f>IFERROR(IF(VLOOKUP($A225&amp;$A$4,Global!$C:$AA,COLUMN()+3,0)="","",VLOOKUP($A225&amp;$A$4,Global!$C:$AA,COLUMN()+3,0)),"")</f>
        <v/>
      </c>
      <c r="L225" s="69" t="str">
        <f>IFERROR(IF(VLOOKUP($A225&amp;$A$4,Global!$C:$AA,COLUMN()+3,0)="","",VLOOKUP($A225&amp;$A$4,Global!$C:$AA,COLUMN()+3,0)),"")</f>
        <v/>
      </c>
      <c r="M225" s="68" t="str">
        <f>IFERROR(IF(VLOOKUP($A225&amp;$A$4,Global!$C:$AA,COLUMN()+3,0)="","",VLOOKUP($A225&amp;$A$4,Global!$C:$AA,COLUMN()+3,0)),"")</f>
        <v/>
      </c>
      <c r="N225" s="68" t="str">
        <f>IFERROR(IF(VLOOKUP($A225&amp;$A$4,Global!$C:$AA,COLUMN()+3,0)="","",VLOOKUP($A225&amp;$A$4,Global!$C:$AA,COLUMN()+3,0)),"")</f>
        <v/>
      </c>
      <c r="O225" s="68" t="str">
        <f>IFERROR(IF(VLOOKUP($A225&amp;$A$4,Global!$C:$AA,COLUMN()+3,0)="","",VLOOKUP($A225&amp;$A$4,Global!$C:$AA,COLUMN()+3,0)),"")</f>
        <v/>
      </c>
      <c r="P225" s="68" t="str">
        <f>IFERROR(IF(VLOOKUP($A225&amp;$A$4,Global!$C:$AA,COLUMN()+3,0)="","",VLOOKUP($A225&amp;$A$4,Global!$C:$AA,COLUMN()+3,0)),"")</f>
        <v/>
      </c>
      <c r="Q225" s="68" t="str">
        <f>IFERROR(IF(VLOOKUP($A225&amp;$A$4,Global!$C:$AA,COLUMN()+3,0)="","",VLOOKUP($A225&amp;$A$4,Global!$C:$AA,COLUMN()+3,0)),"")</f>
        <v/>
      </c>
      <c r="R225" s="68" t="str">
        <f>IFERROR(IF(VLOOKUP($A225&amp;$A$4,Global!$C:$AA,COLUMN()+3,0)="","",VLOOKUP($A225&amp;$A$4,Global!$C:$AA,COLUMN()+3,0)),"")</f>
        <v/>
      </c>
      <c r="S225" s="71" t="str">
        <f>IFERROR(IF(VLOOKUP($A225&amp;$A$4,Global!$C:$AA,COLUMN()+3,0)="","",VLOOKUP($A225&amp;$A$4,Global!$C:$AA,COLUMN()+3,0)),"")</f>
        <v/>
      </c>
      <c r="T225" s="71" t="str">
        <f>IFERROR(IF(VLOOKUP($A225&amp;$A$4,Global!$C:$AA,COLUMN()+3,0)="","",VLOOKUP($A225&amp;$A$4,Global!$C:$AA,COLUMN()+3,0)),"")</f>
        <v/>
      </c>
      <c r="U225" s="69" t="str">
        <f>IFERROR(IF(VLOOKUP($A225&amp;$A$4,Global!$C:$AA,COLUMN()+3,0)="","",VLOOKUP($A225&amp;$A$4,Global!$C:$AA,COLUMN()+3,0)),"")</f>
        <v/>
      </c>
      <c r="V225" s="69" t="str">
        <f>IFERROR(IF(VLOOKUP($A225&amp;$A$4,Global!$C:$AA,COLUMN()+3,0)="","",VLOOKUP($A225&amp;$A$4,Global!$C:$AA,COLUMN()+3,0)),"")</f>
        <v/>
      </c>
    </row>
    <row r="226" spans="1:22" s="72" customFormat="1" ht="15.75" x14ac:dyDescent="0.2">
      <c r="A226" s="67" t="str">
        <f>IFERROR(IF(A225="","",IF((A225+1)&lt;=VLOOKUP($A$3,List!$E$1:$G$8,3,0),A225+1,"")),"")</f>
        <v/>
      </c>
      <c r="B226" s="69" t="str">
        <f>IFERROR(IF(VLOOKUP($A226&amp;$A$4,Global!$C:$AA,COLUMN()+3,0)="","",VLOOKUP($A226&amp;$A$4,Global!$C:$AA,COLUMN()+3,0)),"")</f>
        <v/>
      </c>
      <c r="C226" s="79" t="str">
        <f>IFERROR(IF(VLOOKUP($A226&amp;$A$4,Global!$C:$AA,COLUMN()+3,0)="","",VLOOKUP($A226&amp;$A$4,Global!$C:$AA,COLUMN()+3,0)),"")</f>
        <v/>
      </c>
      <c r="D226" s="68" t="str">
        <f>IFERROR(IF(VLOOKUP($A226&amp;$A$4,Global!$C:$AA,COLUMN()+3,0)="","",VLOOKUP($A226&amp;$A$4,Global!$C:$AA,COLUMN()+3,0)),"")</f>
        <v/>
      </c>
      <c r="E226" s="69" t="str">
        <f>IFERROR(IF(VLOOKUP($A226&amp;$A$4,Global!$C:$AA,COLUMN()+3,0)="","",VLOOKUP($A226&amp;$A$4,Global!$C:$AA,COLUMN()+3,0)),"")</f>
        <v/>
      </c>
      <c r="F226" s="69" t="str">
        <f>IFERROR(IF(VLOOKUP($A226&amp;$A$4,Global!$C:$AA,COLUMN()+3,0)="","",VLOOKUP($A226&amp;$A$4,Global!$C:$AA,COLUMN()+3,0)),"")</f>
        <v/>
      </c>
      <c r="G226" s="69" t="str">
        <f>IFERROR(IF(VLOOKUP($A226&amp;$A$4,Global!$C:$AA,COLUMN()+3,0)="","",VLOOKUP($A226&amp;$A$4,Global!$C:$AA,COLUMN()+3,0)),"")</f>
        <v/>
      </c>
      <c r="H226" s="70" t="str">
        <f>IFERROR(IF(VLOOKUP($A226&amp;$A$4,Global!$C:$AA,COLUMN()+3,0)="","",VLOOKUP($A226&amp;$A$4,Global!$C:$AA,COLUMN()+3,0)),"")</f>
        <v/>
      </c>
      <c r="I226" s="70" t="str">
        <f>IFERROR(IF(VLOOKUP($A226&amp;$A$4,Global!$C:$AA,COLUMN()+3,0)="","",VLOOKUP($A226&amp;$A$4,Global!$C:$AA,COLUMN()+3,0)),"")</f>
        <v/>
      </c>
      <c r="J226" s="69" t="str">
        <f>IFERROR(IF(VLOOKUP($A226&amp;$A$4,Global!$C:$AA,COLUMN()+3,0)="","",VLOOKUP($A226&amp;$A$4,Global!$C:$AA,COLUMN()+3,0)),"")</f>
        <v/>
      </c>
      <c r="K226" s="69" t="str">
        <f>IFERROR(IF(VLOOKUP($A226&amp;$A$4,Global!$C:$AA,COLUMN()+3,0)="","",VLOOKUP($A226&amp;$A$4,Global!$C:$AA,COLUMN()+3,0)),"")</f>
        <v/>
      </c>
      <c r="L226" s="69" t="str">
        <f>IFERROR(IF(VLOOKUP($A226&amp;$A$4,Global!$C:$AA,COLUMN()+3,0)="","",VLOOKUP($A226&amp;$A$4,Global!$C:$AA,COLUMN()+3,0)),"")</f>
        <v/>
      </c>
      <c r="M226" s="68" t="str">
        <f>IFERROR(IF(VLOOKUP($A226&amp;$A$4,Global!$C:$AA,COLUMN()+3,0)="","",VLOOKUP($A226&amp;$A$4,Global!$C:$AA,COLUMN()+3,0)),"")</f>
        <v/>
      </c>
      <c r="N226" s="68" t="str">
        <f>IFERROR(IF(VLOOKUP($A226&amp;$A$4,Global!$C:$AA,COLUMN()+3,0)="","",VLOOKUP($A226&amp;$A$4,Global!$C:$AA,COLUMN()+3,0)),"")</f>
        <v/>
      </c>
      <c r="O226" s="68" t="str">
        <f>IFERROR(IF(VLOOKUP($A226&amp;$A$4,Global!$C:$AA,COLUMN()+3,0)="","",VLOOKUP($A226&amp;$A$4,Global!$C:$AA,COLUMN()+3,0)),"")</f>
        <v/>
      </c>
      <c r="P226" s="68" t="str">
        <f>IFERROR(IF(VLOOKUP($A226&amp;$A$4,Global!$C:$AA,COLUMN()+3,0)="","",VLOOKUP($A226&amp;$A$4,Global!$C:$AA,COLUMN()+3,0)),"")</f>
        <v/>
      </c>
      <c r="Q226" s="68" t="str">
        <f>IFERROR(IF(VLOOKUP($A226&amp;$A$4,Global!$C:$AA,COLUMN()+3,0)="","",VLOOKUP($A226&amp;$A$4,Global!$C:$AA,COLUMN()+3,0)),"")</f>
        <v/>
      </c>
      <c r="R226" s="68" t="str">
        <f>IFERROR(IF(VLOOKUP($A226&amp;$A$4,Global!$C:$AA,COLUMN()+3,0)="","",VLOOKUP($A226&amp;$A$4,Global!$C:$AA,COLUMN()+3,0)),"")</f>
        <v/>
      </c>
      <c r="S226" s="71" t="str">
        <f>IFERROR(IF(VLOOKUP($A226&amp;$A$4,Global!$C:$AA,COLUMN()+3,0)="","",VLOOKUP($A226&amp;$A$4,Global!$C:$AA,COLUMN()+3,0)),"")</f>
        <v/>
      </c>
      <c r="T226" s="71" t="str">
        <f>IFERROR(IF(VLOOKUP($A226&amp;$A$4,Global!$C:$AA,COLUMN()+3,0)="","",VLOOKUP($A226&amp;$A$4,Global!$C:$AA,COLUMN()+3,0)),"")</f>
        <v/>
      </c>
      <c r="U226" s="69" t="str">
        <f>IFERROR(IF(VLOOKUP($A226&amp;$A$4,Global!$C:$AA,COLUMN()+3,0)="","",VLOOKUP($A226&amp;$A$4,Global!$C:$AA,COLUMN()+3,0)),"")</f>
        <v/>
      </c>
      <c r="V226" s="69" t="str">
        <f>IFERROR(IF(VLOOKUP($A226&amp;$A$4,Global!$C:$AA,COLUMN()+3,0)="","",VLOOKUP($A226&amp;$A$4,Global!$C:$AA,COLUMN()+3,0)),"")</f>
        <v/>
      </c>
    </row>
    <row r="227" spans="1:22" s="72" customFormat="1" ht="15.75" x14ac:dyDescent="0.2">
      <c r="A227" s="67" t="str">
        <f>IFERROR(IF(A226="","",IF((A226+1)&lt;=VLOOKUP($A$3,List!$E$1:$G$8,3,0),A226+1,"")),"")</f>
        <v/>
      </c>
      <c r="B227" s="69" t="str">
        <f>IFERROR(IF(VLOOKUP($A227&amp;$A$4,Global!$C:$AA,COLUMN()+3,0)="","",VLOOKUP($A227&amp;$A$4,Global!$C:$AA,COLUMN()+3,0)),"")</f>
        <v/>
      </c>
      <c r="C227" s="79" t="str">
        <f>IFERROR(IF(VLOOKUP($A227&amp;$A$4,Global!$C:$AA,COLUMN()+3,0)="","",VLOOKUP($A227&amp;$A$4,Global!$C:$AA,COLUMN()+3,0)),"")</f>
        <v/>
      </c>
      <c r="D227" s="68" t="str">
        <f>IFERROR(IF(VLOOKUP($A227&amp;$A$4,Global!$C:$AA,COLUMN()+3,0)="","",VLOOKUP($A227&amp;$A$4,Global!$C:$AA,COLUMN()+3,0)),"")</f>
        <v/>
      </c>
      <c r="E227" s="69" t="str">
        <f>IFERROR(IF(VLOOKUP($A227&amp;$A$4,Global!$C:$AA,COLUMN()+3,0)="","",VLOOKUP($A227&amp;$A$4,Global!$C:$AA,COLUMN()+3,0)),"")</f>
        <v/>
      </c>
      <c r="F227" s="69" t="str">
        <f>IFERROR(IF(VLOOKUP($A227&amp;$A$4,Global!$C:$AA,COLUMN()+3,0)="","",VLOOKUP($A227&amp;$A$4,Global!$C:$AA,COLUMN()+3,0)),"")</f>
        <v/>
      </c>
      <c r="G227" s="69" t="str">
        <f>IFERROR(IF(VLOOKUP($A227&amp;$A$4,Global!$C:$AA,COLUMN()+3,0)="","",VLOOKUP($A227&amp;$A$4,Global!$C:$AA,COLUMN()+3,0)),"")</f>
        <v/>
      </c>
      <c r="H227" s="70" t="str">
        <f>IFERROR(IF(VLOOKUP($A227&amp;$A$4,Global!$C:$AA,COLUMN()+3,0)="","",VLOOKUP($A227&amp;$A$4,Global!$C:$AA,COLUMN()+3,0)),"")</f>
        <v/>
      </c>
      <c r="I227" s="70" t="str">
        <f>IFERROR(IF(VLOOKUP($A227&amp;$A$4,Global!$C:$AA,COLUMN()+3,0)="","",VLOOKUP($A227&amp;$A$4,Global!$C:$AA,COLUMN()+3,0)),"")</f>
        <v/>
      </c>
      <c r="J227" s="69" t="str">
        <f>IFERROR(IF(VLOOKUP($A227&amp;$A$4,Global!$C:$AA,COLUMN()+3,0)="","",VLOOKUP($A227&amp;$A$4,Global!$C:$AA,COLUMN()+3,0)),"")</f>
        <v/>
      </c>
      <c r="K227" s="69" t="str">
        <f>IFERROR(IF(VLOOKUP($A227&amp;$A$4,Global!$C:$AA,COLUMN()+3,0)="","",VLOOKUP($A227&amp;$A$4,Global!$C:$AA,COLUMN()+3,0)),"")</f>
        <v/>
      </c>
      <c r="L227" s="69" t="str">
        <f>IFERROR(IF(VLOOKUP($A227&amp;$A$4,Global!$C:$AA,COLUMN()+3,0)="","",VLOOKUP($A227&amp;$A$4,Global!$C:$AA,COLUMN()+3,0)),"")</f>
        <v/>
      </c>
      <c r="M227" s="68" t="str">
        <f>IFERROR(IF(VLOOKUP($A227&amp;$A$4,Global!$C:$AA,COLUMN()+3,0)="","",VLOOKUP($A227&amp;$A$4,Global!$C:$AA,COLUMN()+3,0)),"")</f>
        <v/>
      </c>
      <c r="N227" s="68" t="str">
        <f>IFERROR(IF(VLOOKUP($A227&amp;$A$4,Global!$C:$AA,COLUMN()+3,0)="","",VLOOKUP($A227&amp;$A$4,Global!$C:$AA,COLUMN()+3,0)),"")</f>
        <v/>
      </c>
      <c r="O227" s="68" t="str">
        <f>IFERROR(IF(VLOOKUP($A227&amp;$A$4,Global!$C:$AA,COLUMN()+3,0)="","",VLOOKUP($A227&amp;$A$4,Global!$C:$AA,COLUMN()+3,0)),"")</f>
        <v/>
      </c>
      <c r="P227" s="68" t="str">
        <f>IFERROR(IF(VLOOKUP($A227&amp;$A$4,Global!$C:$AA,COLUMN()+3,0)="","",VLOOKUP($A227&amp;$A$4,Global!$C:$AA,COLUMN()+3,0)),"")</f>
        <v/>
      </c>
      <c r="Q227" s="68" t="str">
        <f>IFERROR(IF(VLOOKUP($A227&amp;$A$4,Global!$C:$AA,COLUMN()+3,0)="","",VLOOKUP($A227&amp;$A$4,Global!$C:$AA,COLUMN()+3,0)),"")</f>
        <v/>
      </c>
      <c r="R227" s="68" t="str">
        <f>IFERROR(IF(VLOOKUP($A227&amp;$A$4,Global!$C:$AA,COLUMN()+3,0)="","",VLOOKUP($A227&amp;$A$4,Global!$C:$AA,COLUMN()+3,0)),"")</f>
        <v/>
      </c>
      <c r="S227" s="71" t="str">
        <f>IFERROR(IF(VLOOKUP($A227&amp;$A$4,Global!$C:$AA,COLUMN()+3,0)="","",VLOOKUP($A227&amp;$A$4,Global!$C:$AA,COLUMN()+3,0)),"")</f>
        <v/>
      </c>
      <c r="T227" s="71" t="str">
        <f>IFERROR(IF(VLOOKUP($A227&amp;$A$4,Global!$C:$AA,COLUMN()+3,0)="","",VLOOKUP($A227&amp;$A$4,Global!$C:$AA,COLUMN()+3,0)),"")</f>
        <v/>
      </c>
      <c r="U227" s="69" t="str">
        <f>IFERROR(IF(VLOOKUP($A227&amp;$A$4,Global!$C:$AA,COLUMN()+3,0)="","",VLOOKUP($A227&amp;$A$4,Global!$C:$AA,COLUMN()+3,0)),"")</f>
        <v/>
      </c>
      <c r="V227" s="69" t="str">
        <f>IFERROR(IF(VLOOKUP($A227&amp;$A$4,Global!$C:$AA,COLUMN()+3,0)="","",VLOOKUP($A227&amp;$A$4,Global!$C:$AA,COLUMN()+3,0)),"")</f>
        <v/>
      </c>
    </row>
    <row r="228" spans="1:22" s="72" customFormat="1" ht="15.75" x14ac:dyDescent="0.2">
      <c r="A228" s="67" t="str">
        <f>IFERROR(IF(A227="","",IF((A227+1)&lt;=VLOOKUP($A$3,List!$E$1:$G$8,3,0),A227+1,"")),"")</f>
        <v/>
      </c>
      <c r="B228" s="69" t="str">
        <f>IFERROR(IF(VLOOKUP($A228&amp;$A$4,Global!$C:$AA,COLUMN()+3,0)="","",VLOOKUP($A228&amp;$A$4,Global!$C:$AA,COLUMN()+3,0)),"")</f>
        <v/>
      </c>
      <c r="C228" s="79" t="str">
        <f>IFERROR(IF(VLOOKUP($A228&amp;$A$4,Global!$C:$AA,COLUMN()+3,0)="","",VLOOKUP($A228&amp;$A$4,Global!$C:$AA,COLUMN()+3,0)),"")</f>
        <v/>
      </c>
      <c r="D228" s="68" t="str">
        <f>IFERROR(IF(VLOOKUP($A228&amp;$A$4,Global!$C:$AA,COLUMN()+3,0)="","",VLOOKUP($A228&amp;$A$4,Global!$C:$AA,COLUMN()+3,0)),"")</f>
        <v/>
      </c>
      <c r="E228" s="69" t="str">
        <f>IFERROR(IF(VLOOKUP($A228&amp;$A$4,Global!$C:$AA,COLUMN()+3,0)="","",VLOOKUP($A228&amp;$A$4,Global!$C:$AA,COLUMN()+3,0)),"")</f>
        <v/>
      </c>
      <c r="F228" s="69" t="str">
        <f>IFERROR(IF(VLOOKUP($A228&amp;$A$4,Global!$C:$AA,COLUMN()+3,0)="","",VLOOKUP($A228&amp;$A$4,Global!$C:$AA,COLUMN()+3,0)),"")</f>
        <v/>
      </c>
      <c r="G228" s="69" t="str">
        <f>IFERROR(IF(VLOOKUP($A228&amp;$A$4,Global!$C:$AA,COLUMN()+3,0)="","",VLOOKUP($A228&amp;$A$4,Global!$C:$AA,COLUMN()+3,0)),"")</f>
        <v/>
      </c>
      <c r="H228" s="70" t="str">
        <f>IFERROR(IF(VLOOKUP($A228&amp;$A$4,Global!$C:$AA,COLUMN()+3,0)="","",VLOOKUP($A228&amp;$A$4,Global!$C:$AA,COLUMN()+3,0)),"")</f>
        <v/>
      </c>
      <c r="I228" s="70" t="str">
        <f>IFERROR(IF(VLOOKUP($A228&amp;$A$4,Global!$C:$AA,COLUMN()+3,0)="","",VLOOKUP($A228&amp;$A$4,Global!$C:$AA,COLUMN()+3,0)),"")</f>
        <v/>
      </c>
      <c r="J228" s="69" t="str">
        <f>IFERROR(IF(VLOOKUP($A228&amp;$A$4,Global!$C:$AA,COLUMN()+3,0)="","",VLOOKUP($A228&amp;$A$4,Global!$C:$AA,COLUMN()+3,0)),"")</f>
        <v/>
      </c>
      <c r="K228" s="69" t="str">
        <f>IFERROR(IF(VLOOKUP($A228&amp;$A$4,Global!$C:$AA,COLUMN()+3,0)="","",VLOOKUP($A228&amp;$A$4,Global!$C:$AA,COLUMN()+3,0)),"")</f>
        <v/>
      </c>
      <c r="L228" s="69" t="str">
        <f>IFERROR(IF(VLOOKUP($A228&amp;$A$4,Global!$C:$AA,COLUMN()+3,0)="","",VLOOKUP($A228&amp;$A$4,Global!$C:$AA,COLUMN()+3,0)),"")</f>
        <v/>
      </c>
      <c r="M228" s="68" t="str">
        <f>IFERROR(IF(VLOOKUP($A228&amp;$A$4,Global!$C:$AA,COLUMN()+3,0)="","",VLOOKUP($A228&amp;$A$4,Global!$C:$AA,COLUMN()+3,0)),"")</f>
        <v/>
      </c>
      <c r="N228" s="68" t="str">
        <f>IFERROR(IF(VLOOKUP($A228&amp;$A$4,Global!$C:$AA,COLUMN()+3,0)="","",VLOOKUP($A228&amp;$A$4,Global!$C:$AA,COLUMN()+3,0)),"")</f>
        <v/>
      </c>
      <c r="O228" s="68" t="str">
        <f>IFERROR(IF(VLOOKUP($A228&amp;$A$4,Global!$C:$AA,COLUMN()+3,0)="","",VLOOKUP($A228&amp;$A$4,Global!$C:$AA,COLUMN()+3,0)),"")</f>
        <v/>
      </c>
      <c r="P228" s="68" t="str">
        <f>IFERROR(IF(VLOOKUP($A228&amp;$A$4,Global!$C:$AA,COLUMN()+3,0)="","",VLOOKUP($A228&amp;$A$4,Global!$C:$AA,COLUMN()+3,0)),"")</f>
        <v/>
      </c>
      <c r="Q228" s="68" t="str">
        <f>IFERROR(IF(VLOOKUP($A228&amp;$A$4,Global!$C:$AA,COLUMN()+3,0)="","",VLOOKUP($A228&amp;$A$4,Global!$C:$AA,COLUMN()+3,0)),"")</f>
        <v/>
      </c>
      <c r="R228" s="68" t="str">
        <f>IFERROR(IF(VLOOKUP($A228&amp;$A$4,Global!$C:$AA,COLUMN()+3,0)="","",VLOOKUP($A228&amp;$A$4,Global!$C:$AA,COLUMN()+3,0)),"")</f>
        <v/>
      </c>
      <c r="S228" s="71" t="str">
        <f>IFERROR(IF(VLOOKUP($A228&amp;$A$4,Global!$C:$AA,COLUMN()+3,0)="","",VLOOKUP($A228&amp;$A$4,Global!$C:$AA,COLUMN()+3,0)),"")</f>
        <v/>
      </c>
      <c r="T228" s="71" t="str">
        <f>IFERROR(IF(VLOOKUP($A228&amp;$A$4,Global!$C:$AA,COLUMN()+3,0)="","",VLOOKUP($A228&amp;$A$4,Global!$C:$AA,COLUMN()+3,0)),"")</f>
        <v/>
      </c>
      <c r="U228" s="69" t="str">
        <f>IFERROR(IF(VLOOKUP($A228&amp;$A$4,Global!$C:$AA,COLUMN()+3,0)="","",VLOOKUP($A228&amp;$A$4,Global!$C:$AA,COLUMN()+3,0)),"")</f>
        <v/>
      </c>
      <c r="V228" s="69" t="str">
        <f>IFERROR(IF(VLOOKUP($A228&amp;$A$4,Global!$C:$AA,COLUMN()+3,0)="","",VLOOKUP($A228&amp;$A$4,Global!$C:$AA,COLUMN()+3,0)),"")</f>
        <v/>
      </c>
    </row>
    <row r="229" spans="1:22" s="72" customFormat="1" ht="15.75" x14ac:dyDescent="0.2">
      <c r="A229" s="67" t="str">
        <f>IFERROR(IF(A228="","",IF((A228+1)&lt;=VLOOKUP($A$3,List!$E$1:$G$8,3,0),A228+1,"")),"")</f>
        <v/>
      </c>
      <c r="B229" s="69" t="str">
        <f>IFERROR(IF(VLOOKUP($A229&amp;$A$4,Global!$C:$AA,COLUMN()+3,0)="","",VLOOKUP($A229&amp;$A$4,Global!$C:$AA,COLUMN()+3,0)),"")</f>
        <v/>
      </c>
      <c r="C229" s="79" t="str">
        <f>IFERROR(IF(VLOOKUP($A229&amp;$A$4,Global!$C:$AA,COLUMN()+3,0)="","",VLOOKUP($A229&amp;$A$4,Global!$C:$AA,COLUMN()+3,0)),"")</f>
        <v/>
      </c>
      <c r="D229" s="68" t="str">
        <f>IFERROR(IF(VLOOKUP($A229&amp;$A$4,Global!$C:$AA,COLUMN()+3,0)="","",VLOOKUP($A229&amp;$A$4,Global!$C:$AA,COLUMN()+3,0)),"")</f>
        <v/>
      </c>
      <c r="E229" s="69" t="str">
        <f>IFERROR(IF(VLOOKUP($A229&amp;$A$4,Global!$C:$AA,COLUMN()+3,0)="","",VLOOKUP($A229&amp;$A$4,Global!$C:$AA,COLUMN()+3,0)),"")</f>
        <v/>
      </c>
      <c r="F229" s="69" t="str">
        <f>IFERROR(IF(VLOOKUP($A229&amp;$A$4,Global!$C:$AA,COLUMN()+3,0)="","",VLOOKUP($A229&amp;$A$4,Global!$C:$AA,COLUMN()+3,0)),"")</f>
        <v/>
      </c>
      <c r="G229" s="69" t="str">
        <f>IFERROR(IF(VLOOKUP($A229&amp;$A$4,Global!$C:$AA,COLUMN()+3,0)="","",VLOOKUP($A229&amp;$A$4,Global!$C:$AA,COLUMN()+3,0)),"")</f>
        <v/>
      </c>
      <c r="H229" s="70" t="str">
        <f>IFERROR(IF(VLOOKUP($A229&amp;$A$4,Global!$C:$AA,COLUMN()+3,0)="","",VLOOKUP($A229&amp;$A$4,Global!$C:$AA,COLUMN()+3,0)),"")</f>
        <v/>
      </c>
      <c r="I229" s="70" t="str">
        <f>IFERROR(IF(VLOOKUP($A229&amp;$A$4,Global!$C:$AA,COLUMN()+3,0)="","",VLOOKUP($A229&amp;$A$4,Global!$C:$AA,COLUMN()+3,0)),"")</f>
        <v/>
      </c>
      <c r="J229" s="69" t="str">
        <f>IFERROR(IF(VLOOKUP($A229&amp;$A$4,Global!$C:$AA,COLUMN()+3,0)="","",VLOOKUP($A229&amp;$A$4,Global!$C:$AA,COLUMN()+3,0)),"")</f>
        <v/>
      </c>
      <c r="K229" s="69" t="str">
        <f>IFERROR(IF(VLOOKUP($A229&amp;$A$4,Global!$C:$AA,COLUMN()+3,0)="","",VLOOKUP($A229&amp;$A$4,Global!$C:$AA,COLUMN()+3,0)),"")</f>
        <v/>
      </c>
      <c r="L229" s="69" t="str">
        <f>IFERROR(IF(VLOOKUP($A229&amp;$A$4,Global!$C:$AA,COLUMN()+3,0)="","",VLOOKUP($A229&amp;$A$4,Global!$C:$AA,COLUMN()+3,0)),"")</f>
        <v/>
      </c>
      <c r="M229" s="68" t="str">
        <f>IFERROR(IF(VLOOKUP($A229&amp;$A$4,Global!$C:$AA,COLUMN()+3,0)="","",VLOOKUP($A229&amp;$A$4,Global!$C:$AA,COLUMN()+3,0)),"")</f>
        <v/>
      </c>
      <c r="N229" s="68" t="str">
        <f>IFERROR(IF(VLOOKUP($A229&amp;$A$4,Global!$C:$AA,COLUMN()+3,0)="","",VLOOKUP($A229&amp;$A$4,Global!$C:$AA,COLUMN()+3,0)),"")</f>
        <v/>
      </c>
      <c r="O229" s="68" t="str">
        <f>IFERROR(IF(VLOOKUP($A229&amp;$A$4,Global!$C:$AA,COLUMN()+3,0)="","",VLOOKUP($A229&amp;$A$4,Global!$C:$AA,COLUMN()+3,0)),"")</f>
        <v/>
      </c>
      <c r="P229" s="68" t="str">
        <f>IFERROR(IF(VLOOKUP($A229&amp;$A$4,Global!$C:$AA,COLUMN()+3,0)="","",VLOOKUP($A229&amp;$A$4,Global!$C:$AA,COLUMN()+3,0)),"")</f>
        <v/>
      </c>
      <c r="Q229" s="68" t="str">
        <f>IFERROR(IF(VLOOKUP($A229&amp;$A$4,Global!$C:$AA,COLUMN()+3,0)="","",VLOOKUP($A229&amp;$A$4,Global!$C:$AA,COLUMN()+3,0)),"")</f>
        <v/>
      </c>
      <c r="R229" s="68" t="str">
        <f>IFERROR(IF(VLOOKUP($A229&amp;$A$4,Global!$C:$AA,COLUMN()+3,0)="","",VLOOKUP($A229&amp;$A$4,Global!$C:$AA,COLUMN()+3,0)),"")</f>
        <v/>
      </c>
      <c r="S229" s="71" t="str">
        <f>IFERROR(IF(VLOOKUP($A229&amp;$A$4,Global!$C:$AA,COLUMN()+3,0)="","",VLOOKUP($A229&amp;$A$4,Global!$C:$AA,COLUMN()+3,0)),"")</f>
        <v/>
      </c>
      <c r="T229" s="71" t="str">
        <f>IFERROR(IF(VLOOKUP($A229&amp;$A$4,Global!$C:$AA,COLUMN()+3,0)="","",VLOOKUP($A229&amp;$A$4,Global!$C:$AA,COLUMN()+3,0)),"")</f>
        <v/>
      </c>
      <c r="U229" s="69" t="str">
        <f>IFERROR(IF(VLOOKUP($A229&amp;$A$4,Global!$C:$AA,COLUMN()+3,0)="","",VLOOKUP($A229&amp;$A$4,Global!$C:$AA,COLUMN()+3,0)),"")</f>
        <v/>
      </c>
      <c r="V229" s="69" t="str">
        <f>IFERROR(IF(VLOOKUP($A229&amp;$A$4,Global!$C:$AA,COLUMN()+3,0)="","",VLOOKUP($A229&amp;$A$4,Global!$C:$AA,COLUMN()+3,0)),"")</f>
        <v/>
      </c>
    </row>
    <row r="230" spans="1:22" s="72" customFormat="1" ht="15.75" x14ac:dyDescent="0.2">
      <c r="A230" s="67" t="str">
        <f>IFERROR(IF(A229="","",IF((A229+1)&lt;=VLOOKUP($A$3,List!$E$1:$G$8,3,0),A229+1,"")),"")</f>
        <v/>
      </c>
      <c r="B230" s="69" t="str">
        <f>IFERROR(IF(VLOOKUP($A230&amp;$A$4,Global!$C:$AA,COLUMN()+3,0)="","",VLOOKUP($A230&amp;$A$4,Global!$C:$AA,COLUMN()+3,0)),"")</f>
        <v/>
      </c>
      <c r="C230" s="79" t="str">
        <f>IFERROR(IF(VLOOKUP($A230&amp;$A$4,Global!$C:$AA,COLUMN()+3,0)="","",VLOOKUP($A230&amp;$A$4,Global!$C:$AA,COLUMN()+3,0)),"")</f>
        <v/>
      </c>
      <c r="D230" s="68" t="str">
        <f>IFERROR(IF(VLOOKUP($A230&amp;$A$4,Global!$C:$AA,COLUMN()+3,0)="","",VLOOKUP($A230&amp;$A$4,Global!$C:$AA,COLUMN()+3,0)),"")</f>
        <v/>
      </c>
      <c r="E230" s="69" t="str">
        <f>IFERROR(IF(VLOOKUP($A230&amp;$A$4,Global!$C:$AA,COLUMN()+3,0)="","",VLOOKUP($A230&amp;$A$4,Global!$C:$AA,COLUMN()+3,0)),"")</f>
        <v/>
      </c>
      <c r="F230" s="69" t="str">
        <f>IFERROR(IF(VLOOKUP($A230&amp;$A$4,Global!$C:$AA,COLUMN()+3,0)="","",VLOOKUP($A230&amp;$A$4,Global!$C:$AA,COLUMN()+3,0)),"")</f>
        <v/>
      </c>
      <c r="G230" s="69" t="str">
        <f>IFERROR(IF(VLOOKUP($A230&amp;$A$4,Global!$C:$AA,COLUMN()+3,0)="","",VLOOKUP($A230&amp;$A$4,Global!$C:$AA,COLUMN()+3,0)),"")</f>
        <v/>
      </c>
      <c r="H230" s="70" t="str">
        <f>IFERROR(IF(VLOOKUP($A230&amp;$A$4,Global!$C:$AA,COLUMN()+3,0)="","",VLOOKUP($A230&amp;$A$4,Global!$C:$AA,COLUMN()+3,0)),"")</f>
        <v/>
      </c>
      <c r="I230" s="70" t="str">
        <f>IFERROR(IF(VLOOKUP($A230&amp;$A$4,Global!$C:$AA,COLUMN()+3,0)="","",VLOOKUP($A230&amp;$A$4,Global!$C:$AA,COLUMN()+3,0)),"")</f>
        <v/>
      </c>
      <c r="J230" s="69" t="str">
        <f>IFERROR(IF(VLOOKUP($A230&amp;$A$4,Global!$C:$AA,COLUMN()+3,0)="","",VLOOKUP($A230&amp;$A$4,Global!$C:$AA,COLUMN()+3,0)),"")</f>
        <v/>
      </c>
      <c r="K230" s="69" t="str">
        <f>IFERROR(IF(VLOOKUP($A230&amp;$A$4,Global!$C:$AA,COLUMN()+3,0)="","",VLOOKUP($A230&amp;$A$4,Global!$C:$AA,COLUMN()+3,0)),"")</f>
        <v/>
      </c>
      <c r="L230" s="69" t="str">
        <f>IFERROR(IF(VLOOKUP($A230&amp;$A$4,Global!$C:$AA,COLUMN()+3,0)="","",VLOOKUP($A230&amp;$A$4,Global!$C:$AA,COLUMN()+3,0)),"")</f>
        <v/>
      </c>
      <c r="M230" s="68" t="str">
        <f>IFERROR(IF(VLOOKUP($A230&amp;$A$4,Global!$C:$AA,COLUMN()+3,0)="","",VLOOKUP($A230&amp;$A$4,Global!$C:$AA,COLUMN()+3,0)),"")</f>
        <v/>
      </c>
      <c r="N230" s="68" t="str">
        <f>IFERROR(IF(VLOOKUP($A230&amp;$A$4,Global!$C:$AA,COLUMN()+3,0)="","",VLOOKUP($A230&amp;$A$4,Global!$C:$AA,COLUMN()+3,0)),"")</f>
        <v/>
      </c>
      <c r="O230" s="68" t="str">
        <f>IFERROR(IF(VLOOKUP($A230&amp;$A$4,Global!$C:$AA,COLUMN()+3,0)="","",VLOOKUP($A230&amp;$A$4,Global!$C:$AA,COLUMN()+3,0)),"")</f>
        <v/>
      </c>
      <c r="P230" s="68" t="str">
        <f>IFERROR(IF(VLOOKUP($A230&amp;$A$4,Global!$C:$AA,COLUMN()+3,0)="","",VLOOKUP($A230&amp;$A$4,Global!$C:$AA,COLUMN()+3,0)),"")</f>
        <v/>
      </c>
      <c r="Q230" s="68" t="str">
        <f>IFERROR(IF(VLOOKUP($A230&amp;$A$4,Global!$C:$AA,COLUMN()+3,0)="","",VLOOKUP($A230&amp;$A$4,Global!$C:$AA,COLUMN()+3,0)),"")</f>
        <v/>
      </c>
      <c r="R230" s="68" t="str">
        <f>IFERROR(IF(VLOOKUP($A230&amp;$A$4,Global!$C:$AA,COLUMN()+3,0)="","",VLOOKUP($A230&amp;$A$4,Global!$C:$AA,COLUMN()+3,0)),"")</f>
        <v/>
      </c>
      <c r="S230" s="71" t="str">
        <f>IFERROR(IF(VLOOKUP($A230&amp;$A$4,Global!$C:$AA,COLUMN()+3,0)="","",VLOOKUP($A230&amp;$A$4,Global!$C:$AA,COLUMN()+3,0)),"")</f>
        <v/>
      </c>
      <c r="T230" s="71" t="str">
        <f>IFERROR(IF(VLOOKUP($A230&amp;$A$4,Global!$C:$AA,COLUMN()+3,0)="","",VLOOKUP($A230&amp;$A$4,Global!$C:$AA,COLUMN()+3,0)),"")</f>
        <v/>
      </c>
      <c r="U230" s="69" t="str">
        <f>IFERROR(IF(VLOOKUP($A230&amp;$A$4,Global!$C:$AA,COLUMN()+3,0)="","",VLOOKUP($A230&amp;$A$4,Global!$C:$AA,COLUMN()+3,0)),"")</f>
        <v/>
      </c>
      <c r="V230" s="69" t="str">
        <f>IFERROR(IF(VLOOKUP($A230&amp;$A$4,Global!$C:$AA,COLUMN()+3,0)="","",VLOOKUP($A230&amp;$A$4,Global!$C:$AA,COLUMN()+3,0)),"")</f>
        <v/>
      </c>
    </row>
    <row r="231" spans="1:22" s="72" customFormat="1" ht="15.75" x14ac:dyDescent="0.2">
      <c r="A231" s="67" t="str">
        <f>IFERROR(IF(A230="","",IF((A230+1)&lt;=VLOOKUP($A$3,List!$E$1:$G$8,3,0),A230+1,"")),"")</f>
        <v/>
      </c>
      <c r="B231" s="69" t="str">
        <f>IFERROR(IF(VLOOKUP($A231&amp;$A$4,Global!$C:$AA,COLUMN()+3,0)="","",VLOOKUP($A231&amp;$A$4,Global!$C:$AA,COLUMN()+3,0)),"")</f>
        <v/>
      </c>
      <c r="C231" s="79" t="str">
        <f>IFERROR(IF(VLOOKUP($A231&amp;$A$4,Global!$C:$AA,COLUMN()+3,0)="","",VLOOKUP($A231&amp;$A$4,Global!$C:$AA,COLUMN()+3,0)),"")</f>
        <v/>
      </c>
      <c r="D231" s="68" t="str">
        <f>IFERROR(IF(VLOOKUP($A231&amp;$A$4,Global!$C:$AA,COLUMN()+3,0)="","",VLOOKUP($A231&amp;$A$4,Global!$C:$AA,COLUMN()+3,0)),"")</f>
        <v/>
      </c>
      <c r="E231" s="69" t="str">
        <f>IFERROR(IF(VLOOKUP($A231&amp;$A$4,Global!$C:$AA,COLUMN()+3,0)="","",VLOOKUP($A231&amp;$A$4,Global!$C:$AA,COLUMN()+3,0)),"")</f>
        <v/>
      </c>
      <c r="F231" s="69" t="str">
        <f>IFERROR(IF(VLOOKUP($A231&amp;$A$4,Global!$C:$AA,COLUMN()+3,0)="","",VLOOKUP($A231&amp;$A$4,Global!$C:$AA,COLUMN()+3,0)),"")</f>
        <v/>
      </c>
      <c r="G231" s="69" t="str">
        <f>IFERROR(IF(VLOOKUP($A231&amp;$A$4,Global!$C:$AA,COLUMN()+3,0)="","",VLOOKUP($A231&amp;$A$4,Global!$C:$AA,COLUMN()+3,0)),"")</f>
        <v/>
      </c>
      <c r="H231" s="70" t="str">
        <f>IFERROR(IF(VLOOKUP($A231&amp;$A$4,Global!$C:$AA,COLUMN()+3,0)="","",VLOOKUP($A231&amp;$A$4,Global!$C:$AA,COLUMN()+3,0)),"")</f>
        <v/>
      </c>
      <c r="I231" s="70" t="str">
        <f>IFERROR(IF(VLOOKUP($A231&amp;$A$4,Global!$C:$AA,COLUMN()+3,0)="","",VLOOKUP($A231&amp;$A$4,Global!$C:$AA,COLUMN()+3,0)),"")</f>
        <v/>
      </c>
      <c r="J231" s="69" t="str">
        <f>IFERROR(IF(VLOOKUP($A231&amp;$A$4,Global!$C:$AA,COLUMN()+3,0)="","",VLOOKUP($A231&amp;$A$4,Global!$C:$AA,COLUMN()+3,0)),"")</f>
        <v/>
      </c>
      <c r="K231" s="69" t="str">
        <f>IFERROR(IF(VLOOKUP($A231&amp;$A$4,Global!$C:$AA,COLUMN()+3,0)="","",VLOOKUP($A231&amp;$A$4,Global!$C:$AA,COLUMN()+3,0)),"")</f>
        <v/>
      </c>
      <c r="L231" s="69" t="str">
        <f>IFERROR(IF(VLOOKUP($A231&amp;$A$4,Global!$C:$AA,COLUMN()+3,0)="","",VLOOKUP($A231&amp;$A$4,Global!$C:$AA,COLUMN()+3,0)),"")</f>
        <v/>
      </c>
      <c r="M231" s="68" t="str">
        <f>IFERROR(IF(VLOOKUP($A231&amp;$A$4,Global!$C:$AA,COLUMN()+3,0)="","",VLOOKUP($A231&amp;$A$4,Global!$C:$AA,COLUMN()+3,0)),"")</f>
        <v/>
      </c>
      <c r="N231" s="68" t="str">
        <f>IFERROR(IF(VLOOKUP($A231&amp;$A$4,Global!$C:$AA,COLUMN()+3,0)="","",VLOOKUP($A231&amp;$A$4,Global!$C:$AA,COLUMN()+3,0)),"")</f>
        <v/>
      </c>
      <c r="O231" s="68" t="str">
        <f>IFERROR(IF(VLOOKUP($A231&amp;$A$4,Global!$C:$AA,COLUMN()+3,0)="","",VLOOKUP($A231&amp;$A$4,Global!$C:$AA,COLUMN()+3,0)),"")</f>
        <v/>
      </c>
      <c r="P231" s="68" t="str">
        <f>IFERROR(IF(VLOOKUP($A231&amp;$A$4,Global!$C:$AA,COLUMN()+3,0)="","",VLOOKUP($A231&amp;$A$4,Global!$C:$AA,COLUMN()+3,0)),"")</f>
        <v/>
      </c>
      <c r="Q231" s="68" t="str">
        <f>IFERROR(IF(VLOOKUP($A231&amp;$A$4,Global!$C:$AA,COLUMN()+3,0)="","",VLOOKUP($A231&amp;$A$4,Global!$C:$AA,COLUMN()+3,0)),"")</f>
        <v/>
      </c>
      <c r="R231" s="68" t="str">
        <f>IFERROR(IF(VLOOKUP($A231&amp;$A$4,Global!$C:$AA,COLUMN()+3,0)="","",VLOOKUP($A231&amp;$A$4,Global!$C:$AA,COLUMN()+3,0)),"")</f>
        <v/>
      </c>
      <c r="S231" s="71" t="str">
        <f>IFERROR(IF(VLOOKUP($A231&amp;$A$4,Global!$C:$AA,COLUMN()+3,0)="","",VLOOKUP($A231&amp;$A$4,Global!$C:$AA,COLUMN()+3,0)),"")</f>
        <v/>
      </c>
      <c r="T231" s="71" t="str">
        <f>IFERROR(IF(VLOOKUP($A231&amp;$A$4,Global!$C:$AA,COLUMN()+3,0)="","",VLOOKUP($A231&amp;$A$4,Global!$C:$AA,COLUMN()+3,0)),"")</f>
        <v/>
      </c>
      <c r="U231" s="69" t="str">
        <f>IFERROR(IF(VLOOKUP($A231&amp;$A$4,Global!$C:$AA,COLUMN()+3,0)="","",VLOOKUP($A231&amp;$A$4,Global!$C:$AA,COLUMN()+3,0)),"")</f>
        <v/>
      </c>
      <c r="V231" s="69" t="str">
        <f>IFERROR(IF(VLOOKUP($A231&amp;$A$4,Global!$C:$AA,COLUMN()+3,0)="","",VLOOKUP($A231&amp;$A$4,Global!$C:$AA,COLUMN()+3,0)),"")</f>
        <v/>
      </c>
    </row>
    <row r="232" spans="1:22" s="72" customFormat="1" ht="15.75" x14ac:dyDescent="0.2">
      <c r="A232" s="67" t="str">
        <f>IFERROR(IF(A231="","",IF((A231+1)&lt;=VLOOKUP($A$3,List!$E$1:$G$8,3,0),A231+1,"")),"")</f>
        <v/>
      </c>
      <c r="B232" s="69" t="str">
        <f>IFERROR(IF(VLOOKUP($A232&amp;$A$4,Global!$C:$AA,COLUMN()+3,0)="","",VLOOKUP($A232&amp;$A$4,Global!$C:$AA,COLUMN()+3,0)),"")</f>
        <v/>
      </c>
      <c r="C232" s="79" t="str">
        <f>IFERROR(IF(VLOOKUP($A232&amp;$A$4,Global!$C:$AA,COLUMN()+3,0)="","",VLOOKUP($A232&amp;$A$4,Global!$C:$AA,COLUMN()+3,0)),"")</f>
        <v/>
      </c>
      <c r="D232" s="68" t="str">
        <f>IFERROR(IF(VLOOKUP($A232&amp;$A$4,Global!$C:$AA,COLUMN()+3,0)="","",VLOOKUP($A232&amp;$A$4,Global!$C:$AA,COLUMN()+3,0)),"")</f>
        <v/>
      </c>
      <c r="E232" s="69" t="str">
        <f>IFERROR(IF(VLOOKUP($A232&amp;$A$4,Global!$C:$AA,COLUMN()+3,0)="","",VLOOKUP($A232&amp;$A$4,Global!$C:$AA,COLUMN()+3,0)),"")</f>
        <v/>
      </c>
      <c r="F232" s="69" t="str">
        <f>IFERROR(IF(VLOOKUP($A232&amp;$A$4,Global!$C:$AA,COLUMN()+3,0)="","",VLOOKUP($A232&amp;$A$4,Global!$C:$AA,COLUMN()+3,0)),"")</f>
        <v/>
      </c>
      <c r="G232" s="69" t="str">
        <f>IFERROR(IF(VLOOKUP($A232&amp;$A$4,Global!$C:$AA,COLUMN()+3,0)="","",VLOOKUP($A232&amp;$A$4,Global!$C:$AA,COLUMN()+3,0)),"")</f>
        <v/>
      </c>
      <c r="H232" s="70" t="str">
        <f>IFERROR(IF(VLOOKUP($A232&amp;$A$4,Global!$C:$AA,COLUMN()+3,0)="","",VLOOKUP($A232&amp;$A$4,Global!$C:$AA,COLUMN()+3,0)),"")</f>
        <v/>
      </c>
      <c r="I232" s="70" t="str">
        <f>IFERROR(IF(VLOOKUP($A232&amp;$A$4,Global!$C:$AA,COLUMN()+3,0)="","",VLOOKUP($A232&amp;$A$4,Global!$C:$AA,COLUMN()+3,0)),"")</f>
        <v/>
      </c>
      <c r="J232" s="69" t="str">
        <f>IFERROR(IF(VLOOKUP($A232&amp;$A$4,Global!$C:$AA,COLUMN()+3,0)="","",VLOOKUP($A232&amp;$A$4,Global!$C:$AA,COLUMN()+3,0)),"")</f>
        <v/>
      </c>
      <c r="K232" s="69" t="str">
        <f>IFERROR(IF(VLOOKUP($A232&amp;$A$4,Global!$C:$AA,COLUMN()+3,0)="","",VLOOKUP($A232&amp;$A$4,Global!$C:$AA,COLUMN()+3,0)),"")</f>
        <v/>
      </c>
      <c r="L232" s="69" t="str">
        <f>IFERROR(IF(VLOOKUP($A232&amp;$A$4,Global!$C:$AA,COLUMN()+3,0)="","",VLOOKUP($A232&amp;$A$4,Global!$C:$AA,COLUMN()+3,0)),"")</f>
        <v/>
      </c>
      <c r="M232" s="68" t="str">
        <f>IFERROR(IF(VLOOKUP($A232&amp;$A$4,Global!$C:$AA,COLUMN()+3,0)="","",VLOOKUP($A232&amp;$A$4,Global!$C:$AA,COLUMN()+3,0)),"")</f>
        <v/>
      </c>
      <c r="N232" s="68" t="str">
        <f>IFERROR(IF(VLOOKUP($A232&amp;$A$4,Global!$C:$AA,COLUMN()+3,0)="","",VLOOKUP($A232&amp;$A$4,Global!$C:$AA,COLUMN()+3,0)),"")</f>
        <v/>
      </c>
      <c r="O232" s="68" t="str">
        <f>IFERROR(IF(VLOOKUP($A232&amp;$A$4,Global!$C:$AA,COLUMN()+3,0)="","",VLOOKUP($A232&amp;$A$4,Global!$C:$AA,COLUMN()+3,0)),"")</f>
        <v/>
      </c>
      <c r="P232" s="68" t="str">
        <f>IFERROR(IF(VLOOKUP($A232&amp;$A$4,Global!$C:$AA,COLUMN()+3,0)="","",VLOOKUP($A232&amp;$A$4,Global!$C:$AA,COLUMN()+3,0)),"")</f>
        <v/>
      </c>
      <c r="Q232" s="68" t="str">
        <f>IFERROR(IF(VLOOKUP($A232&amp;$A$4,Global!$C:$AA,COLUMN()+3,0)="","",VLOOKUP($A232&amp;$A$4,Global!$C:$AA,COLUMN()+3,0)),"")</f>
        <v/>
      </c>
      <c r="R232" s="68" t="str">
        <f>IFERROR(IF(VLOOKUP($A232&amp;$A$4,Global!$C:$AA,COLUMN()+3,0)="","",VLOOKUP($A232&amp;$A$4,Global!$C:$AA,COLUMN()+3,0)),"")</f>
        <v/>
      </c>
      <c r="S232" s="71" t="str">
        <f>IFERROR(IF(VLOOKUP($A232&amp;$A$4,Global!$C:$AA,COLUMN()+3,0)="","",VLOOKUP($A232&amp;$A$4,Global!$C:$AA,COLUMN()+3,0)),"")</f>
        <v/>
      </c>
      <c r="T232" s="71" t="str">
        <f>IFERROR(IF(VLOOKUP($A232&amp;$A$4,Global!$C:$AA,COLUMN()+3,0)="","",VLOOKUP($A232&amp;$A$4,Global!$C:$AA,COLUMN()+3,0)),"")</f>
        <v/>
      </c>
      <c r="U232" s="69" t="str">
        <f>IFERROR(IF(VLOOKUP($A232&amp;$A$4,Global!$C:$AA,COLUMN()+3,0)="","",VLOOKUP($A232&amp;$A$4,Global!$C:$AA,COLUMN()+3,0)),"")</f>
        <v/>
      </c>
      <c r="V232" s="69" t="str">
        <f>IFERROR(IF(VLOOKUP($A232&amp;$A$4,Global!$C:$AA,COLUMN()+3,0)="","",VLOOKUP($A232&amp;$A$4,Global!$C:$AA,COLUMN()+3,0)),"")</f>
        <v/>
      </c>
    </row>
    <row r="233" spans="1:22" s="72" customFormat="1" ht="15.75" x14ac:dyDescent="0.2">
      <c r="A233" s="67" t="str">
        <f>IFERROR(IF(A232="","",IF((A232+1)&lt;=VLOOKUP($A$3,List!$E$1:$G$8,3,0),A232+1,"")),"")</f>
        <v/>
      </c>
      <c r="B233" s="69" t="str">
        <f>IFERROR(IF(VLOOKUP($A233&amp;$A$4,Global!$C:$AA,COLUMN()+3,0)="","",VLOOKUP($A233&amp;$A$4,Global!$C:$AA,COLUMN()+3,0)),"")</f>
        <v/>
      </c>
      <c r="C233" s="79" t="str">
        <f>IFERROR(IF(VLOOKUP($A233&amp;$A$4,Global!$C:$AA,COLUMN()+3,0)="","",VLOOKUP($A233&amp;$A$4,Global!$C:$AA,COLUMN()+3,0)),"")</f>
        <v/>
      </c>
      <c r="D233" s="68" t="str">
        <f>IFERROR(IF(VLOOKUP($A233&amp;$A$4,Global!$C:$AA,COLUMN()+3,0)="","",VLOOKUP($A233&amp;$A$4,Global!$C:$AA,COLUMN()+3,0)),"")</f>
        <v/>
      </c>
      <c r="E233" s="69" t="str">
        <f>IFERROR(IF(VLOOKUP($A233&amp;$A$4,Global!$C:$AA,COLUMN()+3,0)="","",VLOOKUP($A233&amp;$A$4,Global!$C:$AA,COLUMN()+3,0)),"")</f>
        <v/>
      </c>
      <c r="F233" s="69" t="str">
        <f>IFERROR(IF(VLOOKUP($A233&amp;$A$4,Global!$C:$AA,COLUMN()+3,0)="","",VLOOKUP($A233&amp;$A$4,Global!$C:$AA,COLUMN()+3,0)),"")</f>
        <v/>
      </c>
      <c r="G233" s="69" t="str">
        <f>IFERROR(IF(VLOOKUP($A233&amp;$A$4,Global!$C:$AA,COLUMN()+3,0)="","",VLOOKUP($A233&amp;$A$4,Global!$C:$AA,COLUMN()+3,0)),"")</f>
        <v/>
      </c>
      <c r="H233" s="70" t="str">
        <f>IFERROR(IF(VLOOKUP($A233&amp;$A$4,Global!$C:$AA,COLUMN()+3,0)="","",VLOOKUP($A233&amp;$A$4,Global!$C:$AA,COLUMN()+3,0)),"")</f>
        <v/>
      </c>
      <c r="I233" s="70" t="str">
        <f>IFERROR(IF(VLOOKUP($A233&amp;$A$4,Global!$C:$AA,COLUMN()+3,0)="","",VLOOKUP($A233&amp;$A$4,Global!$C:$AA,COLUMN()+3,0)),"")</f>
        <v/>
      </c>
      <c r="J233" s="69" t="str">
        <f>IFERROR(IF(VLOOKUP($A233&amp;$A$4,Global!$C:$AA,COLUMN()+3,0)="","",VLOOKUP($A233&amp;$A$4,Global!$C:$AA,COLUMN()+3,0)),"")</f>
        <v/>
      </c>
      <c r="K233" s="69" t="str">
        <f>IFERROR(IF(VLOOKUP($A233&amp;$A$4,Global!$C:$AA,COLUMN()+3,0)="","",VLOOKUP($A233&amp;$A$4,Global!$C:$AA,COLUMN()+3,0)),"")</f>
        <v/>
      </c>
      <c r="L233" s="69" t="str">
        <f>IFERROR(IF(VLOOKUP($A233&amp;$A$4,Global!$C:$AA,COLUMN()+3,0)="","",VLOOKUP($A233&amp;$A$4,Global!$C:$AA,COLUMN()+3,0)),"")</f>
        <v/>
      </c>
      <c r="M233" s="68" t="str">
        <f>IFERROR(IF(VLOOKUP($A233&amp;$A$4,Global!$C:$AA,COLUMN()+3,0)="","",VLOOKUP($A233&amp;$A$4,Global!$C:$AA,COLUMN()+3,0)),"")</f>
        <v/>
      </c>
      <c r="N233" s="68" t="str">
        <f>IFERROR(IF(VLOOKUP($A233&amp;$A$4,Global!$C:$AA,COLUMN()+3,0)="","",VLOOKUP($A233&amp;$A$4,Global!$C:$AA,COLUMN()+3,0)),"")</f>
        <v/>
      </c>
      <c r="O233" s="68" t="str">
        <f>IFERROR(IF(VLOOKUP($A233&amp;$A$4,Global!$C:$AA,COLUMN()+3,0)="","",VLOOKUP($A233&amp;$A$4,Global!$C:$AA,COLUMN()+3,0)),"")</f>
        <v/>
      </c>
      <c r="P233" s="68" t="str">
        <f>IFERROR(IF(VLOOKUP($A233&amp;$A$4,Global!$C:$AA,COLUMN()+3,0)="","",VLOOKUP($A233&amp;$A$4,Global!$C:$AA,COLUMN()+3,0)),"")</f>
        <v/>
      </c>
      <c r="Q233" s="68" t="str">
        <f>IFERROR(IF(VLOOKUP($A233&amp;$A$4,Global!$C:$AA,COLUMN()+3,0)="","",VLOOKUP($A233&amp;$A$4,Global!$C:$AA,COLUMN()+3,0)),"")</f>
        <v/>
      </c>
      <c r="R233" s="68" t="str">
        <f>IFERROR(IF(VLOOKUP($A233&amp;$A$4,Global!$C:$AA,COLUMN()+3,0)="","",VLOOKUP($A233&amp;$A$4,Global!$C:$AA,COLUMN()+3,0)),"")</f>
        <v/>
      </c>
      <c r="S233" s="71" t="str">
        <f>IFERROR(IF(VLOOKUP($A233&amp;$A$4,Global!$C:$AA,COLUMN()+3,0)="","",VLOOKUP($A233&amp;$A$4,Global!$C:$AA,COLUMN()+3,0)),"")</f>
        <v/>
      </c>
      <c r="T233" s="71" t="str">
        <f>IFERROR(IF(VLOOKUP($A233&amp;$A$4,Global!$C:$AA,COLUMN()+3,0)="","",VLOOKUP($A233&amp;$A$4,Global!$C:$AA,COLUMN()+3,0)),"")</f>
        <v/>
      </c>
      <c r="U233" s="69" t="str">
        <f>IFERROR(IF(VLOOKUP($A233&amp;$A$4,Global!$C:$AA,COLUMN()+3,0)="","",VLOOKUP($A233&amp;$A$4,Global!$C:$AA,COLUMN()+3,0)),"")</f>
        <v/>
      </c>
      <c r="V233" s="69" t="str">
        <f>IFERROR(IF(VLOOKUP($A233&amp;$A$4,Global!$C:$AA,COLUMN()+3,0)="","",VLOOKUP($A233&amp;$A$4,Global!$C:$AA,COLUMN()+3,0)),"")</f>
        <v/>
      </c>
    </row>
    <row r="234" spans="1:22" s="72" customFormat="1" ht="15.75" x14ac:dyDescent="0.2">
      <c r="A234" s="67" t="str">
        <f>IFERROR(IF(A233="","",IF((A233+1)&lt;=VLOOKUP($A$3,List!$E$1:$G$8,3,0),A233+1,"")),"")</f>
        <v/>
      </c>
      <c r="B234" s="69" t="str">
        <f>IFERROR(IF(VLOOKUP($A234&amp;$A$4,Global!$C:$AA,COLUMN()+3,0)="","",VLOOKUP($A234&amp;$A$4,Global!$C:$AA,COLUMN()+3,0)),"")</f>
        <v/>
      </c>
      <c r="C234" s="79" t="str">
        <f>IFERROR(IF(VLOOKUP($A234&amp;$A$4,Global!$C:$AA,COLUMN()+3,0)="","",VLOOKUP($A234&amp;$A$4,Global!$C:$AA,COLUMN()+3,0)),"")</f>
        <v/>
      </c>
      <c r="D234" s="68" t="str">
        <f>IFERROR(IF(VLOOKUP($A234&amp;$A$4,Global!$C:$AA,COLUMN()+3,0)="","",VLOOKUP($A234&amp;$A$4,Global!$C:$AA,COLUMN()+3,0)),"")</f>
        <v/>
      </c>
      <c r="E234" s="69" t="str">
        <f>IFERROR(IF(VLOOKUP($A234&amp;$A$4,Global!$C:$AA,COLUMN()+3,0)="","",VLOOKUP($A234&amp;$A$4,Global!$C:$AA,COLUMN()+3,0)),"")</f>
        <v/>
      </c>
      <c r="F234" s="69" t="str">
        <f>IFERROR(IF(VLOOKUP($A234&amp;$A$4,Global!$C:$AA,COLUMN()+3,0)="","",VLOOKUP($A234&amp;$A$4,Global!$C:$AA,COLUMN()+3,0)),"")</f>
        <v/>
      </c>
      <c r="G234" s="69" t="str">
        <f>IFERROR(IF(VLOOKUP($A234&amp;$A$4,Global!$C:$AA,COLUMN()+3,0)="","",VLOOKUP($A234&amp;$A$4,Global!$C:$AA,COLUMN()+3,0)),"")</f>
        <v/>
      </c>
      <c r="H234" s="70" t="str">
        <f>IFERROR(IF(VLOOKUP($A234&amp;$A$4,Global!$C:$AA,COLUMN()+3,0)="","",VLOOKUP($A234&amp;$A$4,Global!$C:$AA,COLUMN()+3,0)),"")</f>
        <v/>
      </c>
      <c r="I234" s="70" t="str">
        <f>IFERROR(IF(VLOOKUP($A234&amp;$A$4,Global!$C:$AA,COLUMN()+3,0)="","",VLOOKUP($A234&amp;$A$4,Global!$C:$AA,COLUMN()+3,0)),"")</f>
        <v/>
      </c>
      <c r="J234" s="69" t="str">
        <f>IFERROR(IF(VLOOKUP($A234&amp;$A$4,Global!$C:$AA,COLUMN()+3,0)="","",VLOOKUP($A234&amp;$A$4,Global!$C:$AA,COLUMN()+3,0)),"")</f>
        <v/>
      </c>
      <c r="K234" s="69" t="str">
        <f>IFERROR(IF(VLOOKUP($A234&amp;$A$4,Global!$C:$AA,COLUMN()+3,0)="","",VLOOKUP($A234&amp;$A$4,Global!$C:$AA,COLUMN()+3,0)),"")</f>
        <v/>
      </c>
      <c r="L234" s="69" t="str">
        <f>IFERROR(IF(VLOOKUP($A234&amp;$A$4,Global!$C:$AA,COLUMN()+3,0)="","",VLOOKUP($A234&amp;$A$4,Global!$C:$AA,COLUMN()+3,0)),"")</f>
        <v/>
      </c>
      <c r="M234" s="68" t="str">
        <f>IFERROR(IF(VLOOKUP($A234&amp;$A$4,Global!$C:$AA,COLUMN()+3,0)="","",VLOOKUP($A234&amp;$A$4,Global!$C:$AA,COLUMN()+3,0)),"")</f>
        <v/>
      </c>
      <c r="N234" s="68" t="str">
        <f>IFERROR(IF(VLOOKUP($A234&amp;$A$4,Global!$C:$AA,COLUMN()+3,0)="","",VLOOKUP($A234&amp;$A$4,Global!$C:$AA,COLUMN()+3,0)),"")</f>
        <v/>
      </c>
      <c r="O234" s="68" t="str">
        <f>IFERROR(IF(VLOOKUP($A234&amp;$A$4,Global!$C:$AA,COLUMN()+3,0)="","",VLOOKUP($A234&amp;$A$4,Global!$C:$AA,COLUMN()+3,0)),"")</f>
        <v/>
      </c>
      <c r="P234" s="68" t="str">
        <f>IFERROR(IF(VLOOKUP($A234&amp;$A$4,Global!$C:$AA,COLUMN()+3,0)="","",VLOOKUP($A234&amp;$A$4,Global!$C:$AA,COLUMN()+3,0)),"")</f>
        <v/>
      </c>
      <c r="Q234" s="68" t="str">
        <f>IFERROR(IF(VLOOKUP($A234&amp;$A$4,Global!$C:$AA,COLUMN()+3,0)="","",VLOOKUP($A234&amp;$A$4,Global!$C:$AA,COLUMN()+3,0)),"")</f>
        <v/>
      </c>
      <c r="R234" s="68" t="str">
        <f>IFERROR(IF(VLOOKUP($A234&amp;$A$4,Global!$C:$AA,COLUMN()+3,0)="","",VLOOKUP($A234&amp;$A$4,Global!$C:$AA,COLUMN()+3,0)),"")</f>
        <v/>
      </c>
      <c r="S234" s="71" t="str">
        <f>IFERROR(IF(VLOOKUP($A234&amp;$A$4,Global!$C:$AA,COLUMN()+3,0)="","",VLOOKUP($A234&amp;$A$4,Global!$C:$AA,COLUMN()+3,0)),"")</f>
        <v/>
      </c>
      <c r="T234" s="71" t="str">
        <f>IFERROR(IF(VLOOKUP($A234&amp;$A$4,Global!$C:$AA,COLUMN()+3,0)="","",VLOOKUP($A234&amp;$A$4,Global!$C:$AA,COLUMN()+3,0)),"")</f>
        <v/>
      </c>
      <c r="U234" s="69" t="str">
        <f>IFERROR(IF(VLOOKUP($A234&amp;$A$4,Global!$C:$AA,COLUMN()+3,0)="","",VLOOKUP($A234&amp;$A$4,Global!$C:$AA,COLUMN()+3,0)),"")</f>
        <v/>
      </c>
      <c r="V234" s="69" t="str">
        <f>IFERROR(IF(VLOOKUP($A234&amp;$A$4,Global!$C:$AA,COLUMN()+3,0)="","",VLOOKUP($A234&amp;$A$4,Global!$C:$AA,COLUMN()+3,0)),"")</f>
        <v/>
      </c>
    </row>
    <row r="235" spans="1:22" s="72" customFormat="1" ht="15.75" x14ac:dyDescent="0.2">
      <c r="A235" s="67" t="str">
        <f>IFERROR(IF(A234="","",IF((A234+1)&lt;=VLOOKUP($A$3,List!$E$1:$G$8,3,0),A234+1,"")),"")</f>
        <v/>
      </c>
      <c r="B235" s="69" t="str">
        <f>IFERROR(IF(VLOOKUP($A235&amp;$A$4,Global!$C:$AA,COLUMN()+3,0)="","",VLOOKUP($A235&amp;$A$4,Global!$C:$AA,COLUMN()+3,0)),"")</f>
        <v/>
      </c>
      <c r="C235" s="79" t="str">
        <f>IFERROR(IF(VLOOKUP($A235&amp;$A$4,Global!$C:$AA,COLUMN()+3,0)="","",VLOOKUP($A235&amp;$A$4,Global!$C:$AA,COLUMN()+3,0)),"")</f>
        <v/>
      </c>
      <c r="D235" s="68" t="str">
        <f>IFERROR(IF(VLOOKUP($A235&amp;$A$4,Global!$C:$AA,COLUMN()+3,0)="","",VLOOKUP($A235&amp;$A$4,Global!$C:$AA,COLUMN()+3,0)),"")</f>
        <v/>
      </c>
      <c r="E235" s="69" t="str">
        <f>IFERROR(IF(VLOOKUP($A235&amp;$A$4,Global!$C:$AA,COLUMN()+3,0)="","",VLOOKUP($A235&amp;$A$4,Global!$C:$AA,COLUMN()+3,0)),"")</f>
        <v/>
      </c>
      <c r="F235" s="69" t="str">
        <f>IFERROR(IF(VLOOKUP($A235&amp;$A$4,Global!$C:$AA,COLUMN()+3,0)="","",VLOOKUP($A235&amp;$A$4,Global!$C:$AA,COLUMN()+3,0)),"")</f>
        <v/>
      </c>
      <c r="G235" s="69" t="str">
        <f>IFERROR(IF(VLOOKUP($A235&amp;$A$4,Global!$C:$AA,COLUMN()+3,0)="","",VLOOKUP($A235&amp;$A$4,Global!$C:$AA,COLUMN()+3,0)),"")</f>
        <v/>
      </c>
      <c r="H235" s="70" t="str">
        <f>IFERROR(IF(VLOOKUP($A235&amp;$A$4,Global!$C:$AA,COLUMN()+3,0)="","",VLOOKUP($A235&amp;$A$4,Global!$C:$AA,COLUMN()+3,0)),"")</f>
        <v/>
      </c>
      <c r="I235" s="70" t="str">
        <f>IFERROR(IF(VLOOKUP($A235&amp;$A$4,Global!$C:$AA,COLUMN()+3,0)="","",VLOOKUP($A235&amp;$A$4,Global!$C:$AA,COLUMN()+3,0)),"")</f>
        <v/>
      </c>
      <c r="J235" s="69" t="str">
        <f>IFERROR(IF(VLOOKUP($A235&amp;$A$4,Global!$C:$AA,COLUMN()+3,0)="","",VLOOKUP($A235&amp;$A$4,Global!$C:$AA,COLUMN()+3,0)),"")</f>
        <v/>
      </c>
      <c r="K235" s="69" t="str">
        <f>IFERROR(IF(VLOOKUP($A235&amp;$A$4,Global!$C:$AA,COLUMN()+3,0)="","",VLOOKUP($A235&amp;$A$4,Global!$C:$AA,COLUMN()+3,0)),"")</f>
        <v/>
      </c>
      <c r="L235" s="69" t="str">
        <f>IFERROR(IF(VLOOKUP($A235&amp;$A$4,Global!$C:$AA,COLUMN()+3,0)="","",VLOOKUP($A235&amp;$A$4,Global!$C:$AA,COLUMN()+3,0)),"")</f>
        <v/>
      </c>
      <c r="M235" s="68" t="str">
        <f>IFERROR(IF(VLOOKUP($A235&amp;$A$4,Global!$C:$AA,COLUMN()+3,0)="","",VLOOKUP($A235&amp;$A$4,Global!$C:$AA,COLUMN()+3,0)),"")</f>
        <v/>
      </c>
      <c r="N235" s="68" t="str">
        <f>IFERROR(IF(VLOOKUP($A235&amp;$A$4,Global!$C:$AA,COLUMN()+3,0)="","",VLOOKUP($A235&amp;$A$4,Global!$C:$AA,COLUMN()+3,0)),"")</f>
        <v/>
      </c>
      <c r="O235" s="68" t="str">
        <f>IFERROR(IF(VLOOKUP($A235&amp;$A$4,Global!$C:$AA,COLUMN()+3,0)="","",VLOOKUP($A235&amp;$A$4,Global!$C:$AA,COLUMN()+3,0)),"")</f>
        <v/>
      </c>
      <c r="P235" s="68" t="str">
        <f>IFERROR(IF(VLOOKUP($A235&amp;$A$4,Global!$C:$AA,COLUMN()+3,0)="","",VLOOKUP($A235&amp;$A$4,Global!$C:$AA,COLUMN()+3,0)),"")</f>
        <v/>
      </c>
      <c r="Q235" s="68" t="str">
        <f>IFERROR(IF(VLOOKUP($A235&amp;$A$4,Global!$C:$AA,COLUMN()+3,0)="","",VLOOKUP($A235&amp;$A$4,Global!$C:$AA,COLUMN()+3,0)),"")</f>
        <v/>
      </c>
      <c r="R235" s="68" t="str">
        <f>IFERROR(IF(VLOOKUP($A235&amp;$A$4,Global!$C:$AA,COLUMN()+3,0)="","",VLOOKUP($A235&amp;$A$4,Global!$C:$AA,COLUMN()+3,0)),"")</f>
        <v/>
      </c>
      <c r="S235" s="71" t="str">
        <f>IFERROR(IF(VLOOKUP($A235&amp;$A$4,Global!$C:$AA,COLUMN()+3,0)="","",VLOOKUP($A235&amp;$A$4,Global!$C:$AA,COLUMN()+3,0)),"")</f>
        <v/>
      </c>
      <c r="T235" s="71" t="str">
        <f>IFERROR(IF(VLOOKUP($A235&amp;$A$4,Global!$C:$AA,COLUMN()+3,0)="","",VLOOKUP($A235&amp;$A$4,Global!$C:$AA,COLUMN()+3,0)),"")</f>
        <v/>
      </c>
      <c r="U235" s="69" t="str">
        <f>IFERROR(IF(VLOOKUP($A235&amp;$A$4,Global!$C:$AA,COLUMN()+3,0)="","",VLOOKUP($A235&amp;$A$4,Global!$C:$AA,COLUMN()+3,0)),"")</f>
        <v/>
      </c>
      <c r="V235" s="69" t="str">
        <f>IFERROR(IF(VLOOKUP($A235&amp;$A$4,Global!$C:$AA,COLUMN()+3,0)="","",VLOOKUP($A235&amp;$A$4,Global!$C:$AA,COLUMN()+3,0)),"")</f>
        <v/>
      </c>
    </row>
    <row r="236" spans="1:22" s="72" customFormat="1" ht="15.75" x14ac:dyDescent="0.2">
      <c r="A236" s="67" t="str">
        <f>IFERROR(IF(A235="","",IF((A235+1)&lt;=VLOOKUP($A$3,List!$E$1:$G$8,3,0),A235+1,"")),"")</f>
        <v/>
      </c>
      <c r="B236" s="69" t="str">
        <f>IFERROR(IF(VLOOKUP($A236&amp;$A$4,Global!$C:$AA,COLUMN()+3,0)="","",VLOOKUP($A236&amp;$A$4,Global!$C:$AA,COLUMN()+3,0)),"")</f>
        <v/>
      </c>
      <c r="C236" s="79" t="str">
        <f>IFERROR(IF(VLOOKUP($A236&amp;$A$4,Global!$C:$AA,COLUMN()+3,0)="","",VLOOKUP($A236&amp;$A$4,Global!$C:$AA,COLUMN()+3,0)),"")</f>
        <v/>
      </c>
      <c r="D236" s="68" t="str">
        <f>IFERROR(IF(VLOOKUP($A236&amp;$A$4,Global!$C:$AA,COLUMN()+3,0)="","",VLOOKUP($A236&amp;$A$4,Global!$C:$AA,COLUMN()+3,0)),"")</f>
        <v/>
      </c>
      <c r="E236" s="69" t="str">
        <f>IFERROR(IF(VLOOKUP($A236&amp;$A$4,Global!$C:$AA,COLUMN()+3,0)="","",VLOOKUP($A236&amp;$A$4,Global!$C:$AA,COLUMN()+3,0)),"")</f>
        <v/>
      </c>
      <c r="F236" s="69" t="str">
        <f>IFERROR(IF(VLOOKUP($A236&amp;$A$4,Global!$C:$AA,COLUMN()+3,0)="","",VLOOKUP($A236&amp;$A$4,Global!$C:$AA,COLUMN()+3,0)),"")</f>
        <v/>
      </c>
      <c r="G236" s="69" t="str">
        <f>IFERROR(IF(VLOOKUP($A236&amp;$A$4,Global!$C:$AA,COLUMN()+3,0)="","",VLOOKUP($A236&amp;$A$4,Global!$C:$AA,COLUMN()+3,0)),"")</f>
        <v/>
      </c>
      <c r="H236" s="70" t="str">
        <f>IFERROR(IF(VLOOKUP($A236&amp;$A$4,Global!$C:$AA,COLUMN()+3,0)="","",VLOOKUP($A236&amp;$A$4,Global!$C:$AA,COLUMN()+3,0)),"")</f>
        <v/>
      </c>
      <c r="I236" s="70" t="str">
        <f>IFERROR(IF(VLOOKUP($A236&amp;$A$4,Global!$C:$AA,COLUMN()+3,0)="","",VLOOKUP($A236&amp;$A$4,Global!$C:$AA,COLUMN()+3,0)),"")</f>
        <v/>
      </c>
      <c r="J236" s="69" t="str">
        <f>IFERROR(IF(VLOOKUP($A236&amp;$A$4,Global!$C:$AA,COLUMN()+3,0)="","",VLOOKUP($A236&amp;$A$4,Global!$C:$AA,COLUMN()+3,0)),"")</f>
        <v/>
      </c>
      <c r="K236" s="69" t="str">
        <f>IFERROR(IF(VLOOKUP($A236&amp;$A$4,Global!$C:$AA,COLUMN()+3,0)="","",VLOOKUP($A236&amp;$A$4,Global!$C:$AA,COLUMN()+3,0)),"")</f>
        <v/>
      </c>
      <c r="L236" s="69" t="str">
        <f>IFERROR(IF(VLOOKUP($A236&amp;$A$4,Global!$C:$AA,COLUMN()+3,0)="","",VLOOKUP($A236&amp;$A$4,Global!$C:$AA,COLUMN()+3,0)),"")</f>
        <v/>
      </c>
      <c r="M236" s="68" t="str">
        <f>IFERROR(IF(VLOOKUP($A236&amp;$A$4,Global!$C:$AA,COLUMN()+3,0)="","",VLOOKUP($A236&amp;$A$4,Global!$C:$AA,COLUMN()+3,0)),"")</f>
        <v/>
      </c>
      <c r="N236" s="68" t="str">
        <f>IFERROR(IF(VLOOKUP($A236&amp;$A$4,Global!$C:$AA,COLUMN()+3,0)="","",VLOOKUP($A236&amp;$A$4,Global!$C:$AA,COLUMN()+3,0)),"")</f>
        <v/>
      </c>
      <c r="O236" s="68" t="str">
        <f>IFERROR(IF(VLOOKUP($A236&amp;$A$4,Global!$C:$AA,COLUMN()+3,0)="","",VLOOKUP($A236&amp;$A$4,Global!$C:$AA,COLUMN()+3,0)),"")</f>
        <v/>
      </c>
      <c r="P236" s="68" t="str">
        <f>IFERROR(IF(VLOOKUP($A236&amp;$A$4,Global!$C:$AA,COLUMN()+3,0)="","",VLOOKUP($A236&amp;$A$4,Global!$C:$AA,COLUMN()+3,0)),"")</f>
        <v/>
      </c>
      <c r="Q236" s="68" t="str">
        <f>IFERROR(IF(VLOOKUP($A236&amp;$A$4,Global!$C:$AA,COLUMN()+3,0)="","",VLOOKUP($A236&amp;$A$4,Global!$C:$AA,COLUMN()+3,0)),"")</f>
        <v/>
      </c>
      <c r="R236" s="68" t="str">
        <f>IFERROR(IF(VLOOKUP($A236&amp;$A$4,Global!$C:$AA,COLUMN()+3,0)="","",VLOOKUP($A236&amp;$A$4,Global!$C:$AA,COLUMN()+3,0)),"")</f>
        <v/>
      </c>
      <c r="S236" s="71" t="str">
        <f>IFERROR(IF(VLOOKUP($A236&amp;$A$4,Global!$C:$AA,COLUMN()+3,0)="","",VLOOKUP($A236&amp;$A$4,Global!$C:$AA,COLUMN()+3,0)),"")</f>
        <v/>
      </c>
      <c r="T236" s="71" t="str">
        <f>IFERROR(IF(VLOOKUP($A236&amp;$A$4,Global!$C:$AA,COLUMN()+3,0)="","",VLOOKUP($A236&amp;$A$4,Global!$C:$AA,COLUMN()+3,0)),"")</f>
        <v/>
      </c>
      <c r="U236" s="69" t="str">
        <f>IFERROR(IF(VLOOKUP($A236&amp;$A$4,Global!$C:$AA,COLUMN()+3,0)="","",VLOOKUP($A236&amp;$A$4,Global!$C:$AA,COLUMN()+3,0)),"")</f>
        <v/>
      </c>
      <c r="V236" s="69" t="str">
        <f>IFERROR(IF(VLOOKUP($A236&amp;$A$4,Global!$C:$AA,COLUMN()+3,0)="","",VLOOKUP($A236&amp;$A$4,Global!$C:$AA,COLUMN()+3,0)),"")</f>
        <v/>
      </c>
    </row>
    <row r="237" spans="1:22" s="72" customFormat="1" ht="15.75" x14ac:dyDescent="0.2">
      <c r="A237" s="67" t="str">
        <f>IFERROR(IF(A236="","",IF((A236+1)&lt;=VLOOKUP($A$3,List!$E$1:$G$8,3,0),A236+1,"")),"")</f>
        <v/>
      </c>
      <c r="B237" s="69" t="str">
        <f>IFERROR(IF(VLOOKUP($A237&amp;$A$4,Global!$C:$AA,COLUMN()+3,0)="","",VLOOKUP($A237&amp;$A$4,Global!$C:$AA,COLUMN()+3,0)),"")</f>
        <v/>
      </c>
      <c r="C237" s="79" t="str">
        <f>IFERROR(IF(VLOOKUP($A237&amp;$A$4,Global!$C:$AA,COLUMN()+3,0)="","",VLOOKUP($A237&amp;$A$4,Global!$C:$AA,COLUMN()+3,0)),"")</f>
        <v/>
      </c>
      <c r="D237" s="68" t="str">
        <f>IFERROR(IF(VLOOKUP($A237&amp;$A$4,Global!$C:$AA,COLUMN()+3,0)="","",VLOOKUP($A237&amp;$A$4,Global!$C:$AA,COLUMN()+3,0)),"")</f>
        <v/>
      </c>
      <c r="E237" s="69" t="str">
        <f>IFERROR(IF(VLOOKUP($A237&amp;$A$4,Global!$C:$AA,COLUMN()+3,0)="","",VLOOKUP($A237&amp;$A$4,Global!$C:$AA,COLUMN()+3,0)),"")</f>
        <v/>
      </c>
      <c r="F237" s="69" t="str">
        <f>IFERROR(IF(VLOOKUP($A237&amp;$A$4,Global!$C:$AA,COLUMN()+3,0)="","",VLOOKUP($A237&amp;$A$4,Global!$C:$AA,COLUMN()+3,0)),"")</f>
        <v/>
      </c>
      <c r="G237" s="69" t="str">
        <f>IFERROR(IF(VLOOKUP($A237&amp;$A$4,Global!$C:$AA,COLUMN()+3,0)="","",VLOOKUP($A237&amp;$A$4,Global!$C:$AA,COLUMN()+3,0)),"")</f>
        <v/>
      </c>
      <c r="H237" s="70" t="str">
        <f>IFERROR(IF(VLOOKUP($A237&amp;$A$4,Global!$C:$AA,COLUMN()+3,0)="","",VLOOKUP($A237&amp;$A$4,Global!$C:$AA,COLUMN()+3,0)),"")</f>
        <v/>
      </c>
      <c r="I237" s="70" t="str">
        <f>IFERROR(IF(VLOOKUP($A237&amp;$A$4,Global!$C:$AA,COLUMN()+3,0)="","",VLOOKUP($A237&amp;$A$4,Global!$C:$AA,COLUMN()+3,0)),"")</f>
        <v/>
      </c>
      <c r="J237" s="69" t="str">
        <f>IFERROR(IF(VLOOKUP($A237&amp;$A$4,Global!$C:$AA,COLUMN()+3,0)="","",VLOOKUP($A237&amp;$A$4,Global!$C:$AA,COLUMN()+3,0)),"")</f>
        <v/>
      </c>
      <c r="K237" s="69" t="str">
        <f>IFERROR(IF(VLOOKUP($A237&amp;$A$4,Global!$C:$AA,COLUMN()+3,0)="","",VLOOKUP($A237&amp;$A$4,Global!$C:$AA,COLUMN()+3,0)),"")</f>
        <v/>
      </c>
      <c r="L237" s="69" t="str">
        <f>IFERROR(IF(VLOOKUP($A237&amp;$A$4,Global!$C:$AA,COLUMN()+3,0)="","",VLOOKUP($A237&amp;$A$4,Global!$C:$AA,COLUMN()+3,0)),"")</f>
        <v/>
      </c>
      <c r="M237" s="68" t="str">
        <f>IFERROR(IF(VLOOKUP($A237&amp;$A$4,Global!$C:$AA,COLUMN()+3,0)="","",VLOOKUP($A237&amp;$A$4,Global!$C:$AA,COLUMN()+3,0)),"")</f>
        <v/>
      </c>
      <c r="N237" s="68" t="str">
        <f>IFERROR(IF(VLOOKUP($A237&amp;$A$4,Global!$C:$AA,COLUMN()+3,0)="","",VLOOKUP($A237&amp;$A$4,Global!$C:$AA,COLUMN()+3,0)),"")</f>
        <v/>
      </c>
      <c r="O237" s="68" t="str">
        <f>IFERROR(IF(VLOOKUP($A237&amp;$A$4,Global!$C:$AA,COLUMN()+3,0)="","",VLOOKUP($A237&amp;$A$4,Global!$C:$AA,COLUMN()+3,0)),"")</f>
        <v/>
      </c>
      <c r="P237" s="68" t="str">
        <f>IFERROR(IF(VLOOKUP($A237&amp;$A$4,Global!$C:$AA,COLUMN()+3,0)="","",VLOOKUP($A237&amp;$A$4,Global!$C:$AA,COLUMN()+3,0)),"")</f>
        <v/>
      </c>
      <c r="Q237" s="68" t="str">
        <f>IFERROR(IF(VLOOKUP($A237&amp;$A$4,Global!$C:$AA,COLUMN()+3,0)="","",VLOOKUP($A237&amp;$A$4,Global!$C:$AA,COLUMN()+3,0)),"")</f>
        <v/>
      </c>
      <c r="R237" s="68" t="str">
        <f>IFERROR(IF(VLOOKUP($A237&amp;$A$4,Global!$C:$AA,COLUMN()+3,0)="","",VLOOKUP($A237&amp;$A$4,Global!$C:$AA,COLUMN()+3,0)),"")</f>
        <v/>
      </c>
      <c r="S237" s="71" t="str">
        <f>IFERROR(IF(VLOOKUP($A237&amp;$A$4,Global!$C:$AA,COLUMN()+3,0)="","",VLOOKUP($A237&amp;$A$4,Global!$C:$AA,COLUMN()+3,0)),"")</f>
        <v/>
      </c>
      <c r="T237" s="71" t="str">
        <f>IFERROR(IF(VLOOKUP($A237&amp;$A$4,Global!$C:$AA,COLUMN()+3,0)="","",VLOOKUP($A237&amp;$A$4,Global!$C:$AA,COLUMN()+3,0)),"")</f>
        <v/>
      </c>
      <c r="U237" s="69" t="str">
        <f>IFERROR(IF(VLOOKUP($A237&amp;$A$4,Global!$C:$AA,COLUMN()+3,0)="","",VLOOKUP($A237&amp;$A$4,Global!$C:$AA,COLUMN()+3,0)),"")</f>
        <v/>
      </c>
      <c r="V237" s="69" t="str">
        <f>IFERROR(IF(VLOOKUP($A237&amp;$A$4,Global!$C:$AA,COLUMN()+3,0)="","",VLOOKUP($A237&amp;$A$4,Global!$C:$AA,COLUMN()+3,0)),"")</f>
        <v/>
      </c>
    </row>
    <row r="238" spans="1:22" s="72" customFormat="1" ht="15.75" x14ac:dyDescent="0.2">
      <c r="A238" s="67" t="str">
        <f>IFERROR(IF(A237="","",IF((A237+1)&lt;=VLOOKUP($A$3,List!$E$1:$G$8,3,0),A237+1,"")),"")</f>
        <v/>
      </c>
      <c r="B238" s="69" t="str">
        <f>IFERROR(IF(VLOOKUP($A238&amp;$A$4,Global!$C:$AA,COLUMN()+3,0)="","",VLOOKUP($A238&amp;$A$4,Global!$C:$AA,COLUMN()+3,0)),"")</f>
        <v/>
      </c>
      <c r="C238" s="79" t="str">
        <f>IFERROR(IF(VLOOKUP($A238&amp;$A$4,Global!$C:$AA,COLUMN()+3,0)="","",VLOOKUP($A238&amp;$A$4,Global!$C:$AA,COLUMN()+3,0)),"")</f>
        <v/>
      </c>
      <c r="D238" s="68" t="str">
        <f>IFERROR(IF(VLOOKUP($A238&amp;$A$4,Global!$C:$AA,COLUMN()+3,0)="","",VLOOKUP($A238&amp;$A$4,Global!$C:$AA,COLUMN()+3,0)),"")</f>
        <v/>
      </c>
      <c r="E238" s="69" t="str">
        <f>IFERROR(IF(VLOOKUP($A238&amp;$A$4,Global!$C:$AA,COLUMN()+3,0)="","",VLOOKUP($A238&amp;$A$4,Global!$C:$AA,COLUMN()+3,0)),"")</f>
        <v/>
      </c>
      <c r="F238" s="69" t="str">
        <f>IFERROR(IF(VLOOKUP($A238&amp;$A$4,Global!$C:$AA,COLUMN()+3,0)="","",VLOOKUP($A238&amp;$A$4,Global!$C:$AA,COLUMN()+3,0)),"")</f>
        <v/>
      </c>
      <c r="G238" s="69" t="str">
        <f>IFERROR(IF(VLOOKUP($A238&amp;$A$4,Global!$C:$AA,COLUMN()+3,0)="","",VLOOKUP($A238&amp;$A$4,Global!$C:$AA,COLUMN()+3,0)),"")</f>
        <v/>
      </c>
      <c r="H238" s="70" t="str">
        <f>IFERROR(IF(VLOOKUP($A238&amp;$A$4,Global!$C:$AA,COLUMN()+3,0)="","",VLOOKUP($A238&amp;$A$4,Global!$C:$AA,COLUMN()+3,0)),"")</f>
        <v/>
      </c>
      <c r="I238" s="70" t="str">
        <f>IFERROR(IF(VLOOKUP($A238&amp;$A$4,Global!$C:$AA,COLUMN()+3,0)="","",VLOOKUP($A238&amp;$A$4,Global!$C:$AA,COLUMN()+3,0)),"")</f>
        <v/>
      </c>
      <c r="J238" s="69" t="str">
        <f>IFERROR(IF(VLOOKUP($A238&amp;$A$4,Global!$C:$AA,COLUMN()+3,0)="","",VLOOKUP($A238&amp;$A$4,Global!$C:$AA,COLUMN()+3,0)),"")</f>
        <v/>
      </c>
      <c r="K238" s="69" t="str">
        <f>IFERROR(IF(VLOOKUP($A238&amp;$A$4,Global!$C:$AA,COLUMN()+3,0)="","",VLOOKUP($A238&amp;$A$4,Global!$C:$AA,COLUMN()+3,0)),"")</f>
        <v/>
      </c>
      <c r="L238" s="69" t="str">
        <f>IFERROR(IF(VLOOKUP($A238&amp;$A$4,Global!$C:$AA,COLUMN()+3,0)="","",VLOOKUP($A238&amp;$A$4,Global!$C:$AA,COLUMN()+3,0)),"")</f>
        <v/>
      </c>
      <c r="M238" s="68" t="str">
        <f>IFERROR(IF(VLOOKUP($A238&amp;$A$4,Global!$C:$AA,COLUMN()+3,0)="","",VLOOKUP($A238&amp;$A$4,Global!$C:$AA,COLUMN()+3,0)),"")</f>
        <v/>
      </c>
      <c r="N238" s="68" t="str">
        <f>IFERROR(IF(VLOOKUP($A238&amp;$A$4,Global!$C:$AA,COLUMN()+3,0)="","",VLOOKUP($A238&amp;$A$4,Global!$C:$AA,COLUMN()+3,0)),"")</f>
        <v/>
      </c>
      <c r="O238" s="68" t="str">
        <f>IFERROR(IF(VLOOKUP($A238&amp;$A$4,Global!$C:$AA,COLUMN()+3,0)="","",VLOOKUP($A238&amp;$A$4,Global!$C:$AA,COLUMN()+3,0)),"")</f>
        <v/>
      </c>
      <c r="P238" s="68" t="str">
        <f>IFERROR(IF(VLOOKUP($A238&amp;$A$4,Global!$C:$AA,COLUMN()+3,0)="","",VLOOKUP($A238&amp;$A$4,Global!$C:$AA,COLUMN()+3,0)),"")</f>
        <v/>
      </c>
      <c r="Q238" s="68" t="str">
        <f>IFERROR(IF(VLOOKUP($A238&amp;$A$4,Global!$C:$AA,COLUMN()+3,0)="","",VLOOKUP($A238&amp;$A$4,Global!$C:$AA,COLUMN()+3,0)),"")</f>
        <v/>
      </c>
      <c r="R238" s="68" t="str">
        <f>IFERROR(IF(VLOOKUP($A238&amp;$A$4,Global!$C:$AA,COLUMN()+3,0)="","",VLOOKUP($A238&amp;$A$4,Global!$C:$AA,COLUMN()+3,0)),"")</f>
        <v/>
      </c>
      <c r="S238" s="71" t="str">
        <f>IFERROR(IF(VLOOKUP($A238&amp;$A$4,Global!$C:$AA,COLUMN()+3,0)="","",VLOOKUP($A238&amp;$A$4,Global!$C:$AA,COLUMN()+3,0)),"")</f>
        <v/>
      </c>
      <c r="T238" s="71" t="str">
        <f>IFERROR(IF(VLOOKUP($A238&amp;$A$4,Global!$C:$AA,COLUMN()+3,0)="","",VLOOKUP($A238&amp;$A$4,Global!$C:$AA,COLUMN()+3,0)),"")</f>
        <v/>
      </c>
      <c r="U238" s="69" t="str">
        <f>IFERROR(IF(VLOOKUP($A238&amp;$A$4,Global!$C:$AA,COLUMN()+3,0)="","",VLOOKUP($A238&amp;$A$4,Global!$C:$AA,COLUMN()+3,0)),"")</f>
        <v/>
      </c>
      <c r="V238" s="69" t="str">
        <f>IFERROR(IF(VLOOKUP($A238&amp;$A$4,Global!$C:$AA,COLUMN()+3,0)="","",VLOOKUP($A238&amp;$A$4,Global!$C:$AA,COLUMN()+3,0)),"")</f>
        <v/>
      </c>
    </row>
    <row r="239" spans="1:22" s="72" customFormat="1" ht="15.75" x14ac:dyDescent="0.2">
      <c r="A239" s="67" t="str">
        <f>IFERROR(IF(A238="","",IF((A238+1)&lt;=VLOOKUP($A$3,List!$E$1:$G$8,3,0),A238+1,"")),"")</f>
        <v/>
      </c>
      <c r="B239" s="69" t="str">
        <f>IFERROR(IF(VLOOKUP($A239&amp;$A$4,Global!$C:$AA,COLUMN()+3,0)="","",VLOOKUP($A239&amp;$A$4,Global!$C:$AA,COLUMN()+3,0)),"")</f>
        <v/>
      </c>
      <c r="C239" s="79" t="str">
        <f>IFERROR(IF(VLOOKUP($A239&amp;$A$4,Global!$C:$AA,COLUMN()+3,0)="","",VLOOKUP($A239&amp;$A$4,Global!$C:$AA,COLUMN()+3,0)),"")</f>
        <v/>
      </c>
      <c r="D239" s="68" t="str">
        <f>IFERROR(IF(VLOOKUP($A239&amp;$A$4,Global!$C:$AA,COLUMN()+3,0)="","",VLOOKUP($A239&amp;$A$4,Global!$C:$AA,COLUMN()+3,0)),"")</f>
        <v/>
      </c>
      <c r="E239" s="69" t="str">
        <f>IFERROR(IF(VLOOKUP($A239&amp;$A$4,Global!$C:$AA,COLUMN()+3,0)="","",VLOOKUP($A239&amp;$A$4,Global!$C:$AA,COLUMN()+3,0)),"")</f>
        <v/>
      </c>
      <c r="F239" s="69" t="str">
        <f>IFERROR(IF(VLOOKUP($A239&amp;$A$4,Global!$C:$AA,COLUMN()+3,0)="","",VLOOKUP($A239&amp;$A$4,Global!$C:$AA,COLUMN()+3,0)),"")</f>
        <v/>
      </c>
      <c r="G239" s="69" t="str">
        <f>IFERROR(IF(VLOOKUP($A239&amp;$A$4,Global!$C:$AA,COLUMN()+3,0)="","",VLOOKUP($A239&amp;$A$4,Global!$C:$AA,COLUMN()+3,0)),"")</f>
        <v/>
      </c>
      <c r="H239" s="70" t="str">
        <f>IFERROR(IF(VLOOKUP($A239&amp;$A$4,Global!$C:$AA,COLUMN()+3,0)="","",VLOOKUP($A239&amp;$A$4,Global!$C:$AA,COLUMN()+3,0)),"")</f>
        <v/>
      </c>
      <c r="I239" s="70" t="str">
        <f>IFERROR(IF(VLOOKUP($A239&amp;$A$4,Global!$C:$AA,COLUMN()+3,0)="","",VLOOKUP($A239&amp;$A$4,Global!$C:$AA,COLUMN()+3,0)),"")</f>
        <v/>
      </c>
      <c r="J239" s="69" t="str">
        <f>IFERROR(IF(VLOOKUP($A239&amp;$A$4,Global!$C:$AA,COLUMN()+3,0)="","",VLOOKUP($A239&amp;$A$4,Global!$C:$AA,COLUMN()+3,0)),"")</f>
        <v/>
      </c>
      <c r="K239" s="69" t="str">
        <f>IFERROR(IF(VLOOKUP($A239&amp;$A$4,Global!$C:$AA,COLUMN()+3,0)="","",VLOOKUP($A239&amp;$A$4,Global!$C:$AA,COLUMN()+3,0)),"")</f>
        <v/>
      </c>
      <c r="L239" s="69" t="str">
        <f>IFERROR(IF(VLOOKUP($A239&amp;$A$4,Global!$C:$AA,COLUMN()+3,0)="","",VLOOKUP($A239&amp;$A$4,Global!$C:$AA,COLUMN()+3,0)),"")</f>
        <v/>
      </c>
      <c r="M239" s="68" t="str">
        <f>IFERROR(IF(VLOOKUP($A239&amp;$A$4,Global!$C:$AA,COLUMN()+3,0)="","",VLOOKUP($A239&amp;$A$4,Global!$C:$AA,COLUMN()+3,0)),"")</f>
        <v/>
      </c>
      <c r="N239" s="68" t="str">
        <f>IFERROR(IF(VLOOKUP($A239&amp;$A$4,Global!$C:$AA,COLUMN()+3,0)="","",VLOOKUP($A239&amp;$A$4,Global!$C:$AA,COLUMN()+3,0)),"")</f>
        <v/>
      </c>
      <c r="O239" s="68" t="str">
        <f>IFERROR(IF(VLOOKUP($A239&amp;$A$4,Global!$C:$AA,COLUMN()+3,0)="","",VLOOKUP($A239&amp;$A$4,Global!$C:$AA,COLUMN()+3,0)),"")</f>
        <v/>
      </c>
      <c r="P239" s="68" t="str">
        <f>IFERROR(IF(VLOOKUP($A239&amp;$A$4,Global!$C:$AA,COLUMN()+3,0)="","",VLOOKUP($A239&amp;$A$4,Global!$C:$AA,COLUMN()+3,0)),"")</f>
        <v/>
      </c>
      <c r="Q239" s="68" t="str">
        <f>IFERROR(IF(VLOOKUP($A239&amp;$A$4,Global!$C:$AA,COLUMN()+3,0)="","",VLOOKUP($A239&amp;$A$4,Global!$C:$AA,COLUMN()+3,0)),"")</f>
        <v/>
      </c>
      <c r="R239" s="68" t="str">
        <f>IFERROR(IF(VLOOKUP($A239&amp;$A$4,Global!$C:$AA,COLUMN()+3,0)="","",VLOOKUP($A239&amp;$A$4,Global!$C:$AA,COLUMN()+3,0)),"")</f>
        <v/>
      </c>
      <c r="S239" s="71" t="str">
        <f>IFERROR(IF(VLOOKUP($A239&amp;$A$4,Global!$C:$AA,COLUMN()+3,0)="","",VLOOKUP($A239&amp;$A$4,Global!$C:$AA,COLUMN()+3,0)),"")</f>
        <v/>
      </c>
      <c r="T239" s="71" t="str">
        <f>IFERROR(IF(VLOOKUP($A239&amp;$A$4,Global!$C:$AA,COLUMN()+3,0)="","",VLOOKUP($A239&amp;$A$4,Global!$C:$AA,COLUMN()+3,0)),"")</f>
        <v/>
      </c>
      <c r="U239" s="69" t="str">
        <f>IFERROR(IF(VLOOKUP($A239&amp;$A$4,Global!$C:$AA,COLUMN()+3,0)="","",VLOOKUP($A239&amp;$A$4,Global!$C:$AA,COLUMN()+3,0)),"")</f>
        <v/>
      </c>
      <c r="V239" s="69" t="str">
        <f>IFERROR(IF(VLOOKUP($A239&amp;$A$4,Global!$C:$AA,COLUMN()+3,0)="","",VLOOKUP($A239&amp;$A$4,Global!$C:$AA,COLUMN()+3,0)),"")</f>
        <v/>
      </c>
    </row>
    <row r="240" spans="1:22" s="72" customFormat="1" ht="15.75" x14ac:dyDescent="0.2">
      <c r="A240" s="67" t="str">
        <f>IFERROR(IF(A239="","",IF((A239+1)&lt;=VLOOKUP($A$3,List!$E$1:$G$8,3,0),A239+1,"")),"")</f>
        <v/>
      </c>
      <c r="B240" s="69" t="str">
        <f>IFERROR(IF(VLOOKUP($A240&amp;$A$4,Global!$C:$AA,COLUMN()+3,0)="","",VLOOKUP($A240&amp;$A$4,Global!$C:$AA,COLUMN()+3,0)),"")</f>
        <v/>
      </c>
      <c r="C240" s="79" t="str">
        <f>IFERROR(IF(VLOOKUP($A240&amp;$A$4,Global!$C:$AA,COLUMN()+3,0)="","",VLOOKUP($A240&amp;$A$4,Global!$C:$AA,COLUMN()+3,0)),"")</f>
        <v/>
      </c>
      <c r="D240" s="68" t="str">
        <f>IFERROR(IF(VLOOKUP($A240&amp;$A$4,Global!$C:$AA,COLUMN()+3,0)="","",VLOOKUP($A240&amp;$A$4,Global!$C:$AA,COLUMN()+3,0)),"")</f>
        <v/>
      </c>
      <c r="E240" s="69" t="str">
        <f>IFERROR(IF(VLOOKUP($A240&amp;$A$4,Global!$C:$AA,COLUMN()+3,0)="","",VLOOKUP($A240&amp;$A$4,Global!$C:$AA,COLUMN()+3,0)),"")</f>
        <v/>
      </c>
      <c r="F240" s="69" t="str">
        <f>IFERROR(IF(VLOOKUP($A240&amp;$A$4,Global!$C:$AA,COLUMN()+3,0)="","",VLOOKUP($A240&amp;$A$4,Global!$C:$AA,COLUMN()+3,0)),"")</f>
        <v/>
      </c>
      <c r="G240" s="69" t="str">
        <f>IFERROR(IF(VLOOKUP($A240&amp;$A$4,Global!$C:$AA,COLUMN()+3,0)="","",VLOOKUP($A240&amp;$A$4,Global!$C:$AA,COLUMN()+3,0)),"")</f>
        <v/>
      </c>
      <c r="H240" s="70" t="str">
        <f>IFERROR(IF(VLOOKUP($A240&amp;$A$4,Global!$C:$AA,COLUMN()+3,0)="","",VLOOKUP($A240&amp;$A$4,Global!$C:$AA,COLUMN()+3,0)),"")</f>
        <v/>
      </c>
      <c r="I240" s="70" t="str">
        <f>IFERROR(IF(VLOOKUP($A240&amp;$A$4,Global!$C:$AA,COLUMN()+3,0)="","",VLOOKUP($A240&amp;$A$4,Global!$C:$AA,COLUMN()+3,0)),"")</f>
        <v/>
      </c>
      <c r="J240" s="69" t="str">
        <f>IFERROR(IF(VLOOKUP($A240&amp;$A$4,Global!$C:$AA,COLUMN()+3,0)="","",VLOOKUP($A240&amp;$A$4,Global!$C:$AA,COLUMN()+3,0)),"")</f>
        <v/>
      </c>
      <c r="K240" s="69" t="str">
        <f>IFERROR(IF(VLOOKUP($A240&amp;$A$4,Global!$C:$AA,COLUMN()+3,0)="","",VLOOKUP($A240&amp;$A$4,Global!$C:$AA,COLUMN()+3,0)),"")</f>
        <v/>
      </c>
      <c r="L240" s="69" t="str">
        <f>IFERROR(IF(VLOOKUP($A240&amp;$A$4,Global!$C:$AA,COLUMN()+3,0)="","",VLOOKUP($A240&amp;$A$4,Global!$C:$AA,COLUMN()+3,0)),"")</f>
        <v/>
      </c>
      <c r="M240" s="68" t="str">
        <f>IFERROR(IF(VLOOKUP($A240&amp;$A$4,Global!$C:$AA,COLUMN()+3,0)="","",VLOOKUP($A240&amp;$A$4,Global!$C:$AA,COLUMN()+3,0)),"")</f>
        <v/>
      </c>
      <c r="N240" s="68" t="str">
        <f>IFERROR(IF(VLOOKUP($A240&amp;$A$4,Global!$C:$AA,COLUMN()+3,0)="","",VLOOKUP($A240&amp;$A$4,Global!$C:$AA,COLUMN()+3,0)),"")</f>
        <v/>
      </c>
      <c r="O240" s="68" t="str">
        <f>IFERROR(IF(VLOOKUP($A240&amp;$A$4,Global!$C:$AA,COLUMN()+3,0)="","",VLOOKUP($A240&amp;$A$4,Global!$C:$AA,COLUMN()+3,0)),"")</f>
        <v/>
      </c>
      <c r="P240" s="68" t="str">
        <f>IFERROR(IF(VLOOKUP($A240&amp;$A$4,Global!$C:$AA,COLUMN()+3,0)="","",VLOOKUP($A240&amp;$A$4,Global!$C:$AA,COLUMN()+3,0)),"")</f>
        <v/>
      </c>
      <c r="Q240" s="68" t="str">
        <f>IFERROR(IF(VLOOKUP($A240&amp;$A$4,Global!$C:$AA,COLUMN()+3,0)="","",VLOOKUP($A240&amp;$A$4,Global!$C:$AA,COLUMN()+3,0)),"")</f>
        <v/>
      </c>
      <c r="R240" s="68" t="str">
        <f>IFERROR(IF(VLOOKUP($A240&amp;$A$4,Global!$C:$AA,COLUMN()+3,0)="","",VLOOKUP($A240&amp;$A$4,Global!$C:$AA,COLUMN()+3,0)),"")</f>
        <v/>
      </c>
      <c r="S240" s="71" t="str">
        <f>IFERROR(IF(VLOOKUP($A240&amp;$A$4,Global!$C:$AA,COLUMN()+3,0)="","",VLOOKUP($A240&amp;$A$4,Global!$C:$AA,COLUMN()+3,0)),"")</f>
        <v/>
      </c>
      <c r="T240" s="71" t="str">
        <f>IFERROR(IF(VLOOKUP($A240&amp;$A$4,Global!$C:$AA,COLUMN()+3,0)="","",VLOOKUP($A240&amp;$A$4,Global!$C:$AA,COLUMN()+3,0)),"")</f>
        <v/>
      </c>
      <c r="U240" s="69" t="str">
        <f>IFERROR(IF(VLOOKUP($A240&amp;$A$4,Global!$C:$AA,COLUMN()+3,0)="","",VLOOKUP($A240&amp;$A$4,Global!$C:$AA,COLUMN()+3,0)),"")</f>
        <v/>
      </c>
      <c r="V240" s="69" t="str">
        <f>IFERROR(IF(VLOOKUP($A240&amp;$A$4,Global!$C:$AA,COLUMN()+3,0)="","",VLOOKUP($A240&amp;$A$4,Global!$C:$AA,COLUMN()+3,0)),"")</f>
        <v/>
      </c>
    </row>
    <row r="241" spans="1:22" s="72" customFormat="1" ht="15.75" x14ac:dyDescent="0.2">
      <c r="A241" s="67" t="str">
        <f>IFERROR(IF(A240="","",IF((A240+1)&lt;=VLOOKUP($A$3,List!$E$1:$G$8,3,0),A240+1,"")),"")</f>
        <v/>
      </c>
      <c r="B241" s="69" t="str">
        <f>IFERROR(IF(VLOOKUP($A241&amp;$A$4,Global!$C:$AA,COLUMN()+3,0)="","",VLOOKUP($A241&amp;$A$4,Global!$C:$AA,COLUMN()+3,0)),"")</f>
        <v/>
      </c>
      <c r="C241" s="79" t="str">
        <f>IFERROR(IF(VLOOKUP($A241&amp;$A$4,Global!$C:$AA,COLUMN()+3,0)="","",VLOOKUP($A241&amp;$A$4,Global!$C:$AA,COLUMN()+3,0)),"")</f>
        <v/>
      </c>
      <c r="D241" s="68" t="str">
        <f>IFERROR(IF(VLOOKUP($A241&amp;$A$4,Global!$C:$AA,COLUMN()+3,0)="","",VLOOKUP($A241&amp;$A$4,Global!$C:$AA,COLUMN()+3,0)),"")</f>
        <v/>
      </c>
      <c r="E241" s="69" t="str">
        <f>IFERROR(IF(VLOOKUP($A241&amp;$A$4,Global!$C:$AA,COLUMN()+3,0)="","",VLOOKUP($A241&amp;$A$4,Global!$C:$AA,COLUMN()+3,0)),"")</f>
        <v/>
      </c>
      <c r="F241" s="69" t="str">
        <f>IFERROR(IF(VLOOKUP($A241&amp;$A$4,Global!$C:$AA,COLUMN()+3,0)="","",VLOOKUP($A241&amp;$A$4,Global!$C:$AA,COLUMN()+3,0)),"")</f>
        <v/>
      </c>
      <c r="G241" s="69" t="str">
        <f>IFERROR(IF(VLOOKUP($A241&amp;$A$4,Global!$C:$AA,COLUMN()+3,0)="","",VLOOKUP($A241&amp;$A$4,Global!$C:$AA,COLUMN()+3,0)),"")</f>
        <v/>
      </c>
      <c r="H241" s="70" t="str">
        <f>IFERROR(IF(VLOOKUP($A241&amp;$A$4,Global!$C:$AA,COLUMN()+3,0)="","",VLOOKUP($A241&amp;$A$4,Global!$C:$AA,COLUMN()+3,0)),"")</f>
        <v/>
      </c>
      <c r="I241" s="70" t="str">
        <f>IFERROR(IF(VLOOKUP($A241&amp;$A$4,Global!$C:$AA,COLUMN()+3,0)="","",VLOOKUP($A241&amp;$A$4,Global!$C:$AA,COLUMN()+3,0)),"")</f>
        <v/>
      </c>
      <c r="J241" s="69" t="str">
        <f>IFERROR(IF(VLOOKUP($A241&amp;$A$4,Global!$C:$AA,COLUMN()+3,0)="","",VLOOKUP($A241&amp;$A$4,Global!$C:$AA,COLUMN()+3,0)),"")</f>
        <v/>
      </c>
      <c r="K241" s="69" t="str">
        <f>IFERROR(IF(VLOOKUP($A241&amp;$A$4,Global!$C:$AA,COLUMN()+3,0)="","",VLOOKUP($A241&amp;$A$4,Global!$C:$AA,COLUMN()+3,0)),"")</f>
        <v/>
      </c>
      <c r="L241" s="69" t="str">
        <f>IFERROR(IF(VLOOKUP($A241&amp;$A$4,Global!$C:$AA,COLUMN()+3,0)="","",VLOOKUP($A241&amp;$A$4,Global!$C:$AA,COLUMN()+3,0)),"")</f>
        <v/>
      </c>
      <c r="M241" s="68" t="str">
        <f>IFERROR(IF(VLOOKUP($A241&amp;$A$4,Global!$C:$AA,COLUMN()+3,0)="","",VLOOKUP($A241&amp;$A$4,Global!$C:$AA,COLUMN()+3,0)),"")</f>
        <v/>
      </c>
      <c r="N241" s="68" t="str">
        <f>IFERROR(IF(VLOOKUP($A241&amp;$A$4,Global!$C:$AA,COLUMN()+3,0)="","",VLOOKUP($A241&amp;$A$4,Global!$C:$AA,COLUMN()+3,0)),"")</f>
        <v/>
      </c>
      <c r="O241" s="68" t="str">
        <f>IFERROR(IF(VLOOKUP($A241&amp;$A$4,Global!$C:$AA,COLUMN()+3,0)="","",VLOOKUP($A241&amp;$A$4,Global!$C:$AA,COLUMN()+3,0)),"")</f>
        <v/>
      </c>
      <c r="P241" s="68" t="str">
        <f>IFERROR(IF(VLOOKUP($A241&amp;$A$4,Global!$C:$AA,COLUMN()+3,0)="","",VLOOKUP($A241&amp;$A$4,Global!$C:$AA,COLUMN()+3,0)),"")</f>
        <v/>
      </c>
      <c r="Q241" s="68" t="str">
        <f>IFERROR(IF(VLOOKUP($A241&amp;$A$4,Global!$C:$AA,COLUMN()+3,0)="","",VLOOKUP($A241&amp;$A$4,Global!$C:$AA,COLUMN()+3,0)),"")</f>
        <v/>
      </c>
      <c r="R241" s="68" t="str">
        <f>IFERROR(IF(VLOOKUP($A241&amp;$A$4,Global!$C:$AA,COLUMN()+3,0)="","",VLOOKUP($A241&amp;$A$4,Global!$C:$AA,COLUMN()+3,0)),"")</f>
        <v/>
      </c>
      <c r="S241" s="71" t="str">
        <f>IFERROR(IF(VLOOKUP($A241&amp;$A$4,Global!$C:$AA,COLUMN()+3,0)="","",VLOOKUP($A241&amp;$A$4,Global!$C:$AA,COLUMN()+3,0)),"")</f>
        <v/>
      </c>
      <c r="T241" s="71" t="str">
        <f>IFERROR(IF(VLOOKUP($A241&amp;$A$4,Global!$C:$AA,COLUMN()+3,0)="","",VLOOKUP($A241&amp;$A$4,Global!$C:$AA,COLUMN()+3,0)),"")</f>
        <v/>
      </c>
      <c r="U241" s="69" t="str">
        <f>IFERROR(IF(VLOOKUP($A241&amp;$A$4,Global!$C:$AA,COLUMN()+3,0)="","",VLOOKUP($A241&amp;$A$4,Global!$C:$AA,COLUMN()+3,0)),"")</f>
        <v/>
      </c>
      <c r="V241" s="69" t="str">
        <f>IFERROR(IF(VLOOKUP($A241&amp;$A$4,Global!$C:$AA,COLUMN()+3,0)="","",VLOOKUP($A241&amp;$A$4,Global!$C:$AA,COLUMN()+3,0)),"")</f>
        <v/>
      </c>
    </row>
    <row r="242" spans="1:22" s="72" customFormat="1" ht="15.75" x14ac:dyDescent="0.2">
      <c r="A242" s="67" t="str">
        <f>IFERROR(IF(A241="","",IF((A241+1)&lt;=VLOOKUP($A$3,List!$E$1:$G$8,3,0),A241+1,"")),"")</f>
        <v/>
      </c>
      <c r="B242" s="69" t="str">
        <f>IFERROR(IF(VLOOKUP($A242&amp;$A$4,Global!$C:$AA,COLUMN()+3,0)="","",VLOOKUP($A242&amp;$A$4,Global!$C:$AA,COLUMN()+3,0)),"")</f>
        <v/>
      </c>
      <c r="C242" s="79" t="str">
        <f>IFERROR(IF(VLOOKUP($A242&amp;$A$4,Global!$C:$AA,COLUMN()+3,0)="","",VLOOKUP($A242&amp;$A$4,Global!$C:$AA,COLUMN()+3,0)),"")</f>
        <v/>
      </c>
      <c r="D242" s="68" t="str">
        <f>IFERROR(IF(VLOOKUP($A242&amp;$A$4,Global!$C:$AA,COLUMN()+3,0)="","",VLOOKUP($A242&amp;$A$4,Global!$C:$AA,COLUMN()+3,0)),"")</f>
        <v/>
      </c>
      <c r="E242" s="69" t="str">
        <f>IFERROR(IF(VLOOKUP($A242&amp;$A$4,Global!$C:$AA,COLUMN()+3,0)="","",VLOOKUP($A242&amp;$A$4,Global!$C:$AA,COLUMN()+3,0)),"")</f>
        <v/>
      </c>
      <c r="F242" s="69" t="str">
        <f>IFERROR(IF(VLOOKUP($A242&amp;$A$4,Global!$C:$AA,COLUMN()+3,0)="","",VLOOKUP($A242&amp;$A$4,Global!$C:$AA,COLUMN()+3,0)),"")</f>
        <v/>
      </c>
      <c r="G242" s="69" t="str">
        <f>IFERROR(IF(VLOOKUP($A242&amp;$A$4,Global!$C:$AA,COLUMN()+3,0)="","",VLOOKUP($A242&amp;$A$4,Global!$C:$AA,COLUMN()+3,0)),"")</f>
        <v/>
      </c>
      <c r="H242" s="70" t="str">
        <f>IFERROR(IF(VLOOKUP($A242&amp;$A$4,Global!$C:$AA,COLUMN()+3,0)="","",VLOOKUP($A242&amp;$A$4,Global!$C:$AA,COLUMN()+3,0)),"")</f>
        <v/>
      </c>
      <c r="I242" s="70" t="str">
        <f>IFERROR(IF(VLOOKUP($A242&amp;$A$4,Global!$C:$AA,COLUMN()+3,0)="","",VLOOKUP($A242&amp;$A$4,Global!$C:$AA,COLUMN()+3,0)),"")</f>
        <v/>
      </c>
      <c r="J242" s="69" t="str">
        <f>IFERROR(IF(VLOOKUP($A242&amp;$A$4,Global!$C:$AA,COLUMN()+3,0)="","",VLOOKUP($A242&amp;$A$4,Global!$C:$AA,COLUMN()+3,0)),"")</f>
        <v/>
      </c>
      <c r="K242" s="69" t="str">
        <f>IFERROR(IF(VLOOKUP($A242&amp;$A$4,Global!$C:$AA,COLUMN()+3,0)="","",VLOOKUP($A242&amp;$A$4,Global!$C:$AA,COLUMN()+3,0)),"")</f>
        <v/>
      </c>
      <c r="L242" s="69" t="str">
        <f>IFERROR(IF(VLOOKUP($A242&amp;$A$4,Global!$C:$AA,COLUMN()+3,0)="","",VLOOKUP($A242&amp;$A$4,Global!$C:$AA,COLUMN()+3,0)),"")</f>
        <v/>
      </c>
      <c r="M242" s="68" t="str">
        <f>IFERROR(IF(VLOOKUP($A242&amp;$A$4,Global!$C:$AA,COLUMN()+3,0)="","",VLOOKUP($A242&amp;$A$4,Global!$C:$AA,COLUMN()+3,0)),"")</f>
        <v/>
      </c>
      <c r="N242" s="68" t="str">
        <f>IFERROR(IF(VLOOKUP($A242&amp;$A$4,Global!$C:$AA,COLUMN()+3,0)="","",VLOOKUP($A242&amp;$A$4,Global!$C:$AA,COLUMN()+3,0)),"")</f>
        <v/>
      </c>
      <c r="O242" s="68" t="str">
        <f>IFERROR(IF(VLOOKUP($A242&amp;$A$4,Global!$C:$AA,COLUMN()+3,0)="","",VLOOKUP($A242&amp;$A$4,Global!$C:$AA,COLUMN()+3,0)),"")</f>
        <v/>
      </c>
      <c r="P242" s="68" t="str">
        <f>IFERROR(IF(VLOOKUP($A242&amp;$A$4,Global!$C:$AA,COLUMN()+3,0)="","",VLOOKUP($A242&amp;$A$4,Global!$C:$AA,COLUMN()+3,0)),"")</f>
        <v/>
      </c>
      <c r="Q242" s="68" t="str">
        <f>IFERROR(IF(VLOOKUP($A242&amp;$A$4,Global!$C:$AA,COLUMN()+3,0)="","",VLOOKUP($A242&amp;$A$4,Global!$C:$AA,COLUMN()+3,0)),"")</f>
        <v/>
      </c>
      <c r="R242" s="68" t="str">
        <f>IFERROR(IF(VLOOKUP($A242&amp;$A$4,Global!$C:$AA,COLUMN()+3,0)="","",VLOOKUP($A242&amp;$A$4,Global!$C:$AA,COLUMN()+3,0)),"")</f>
        <v/>
      </c>
      <c r="S242" s="71" t="str">
        <f>IFERROR(IF(VLOOKUP($A242&amp;$A$4,Global!$C:$AA,COLUMN()+3,0)="","",VLOOKUP($A242&amp;$A$4,Global!$C:$AA,COLUMN()+3,0)),"")</f>
        <v/>
      </c>
      <c r="T242" s="71" t="str">
        <f>IFERROR(IF(VLOOKUP($A242&amp;$A$4,Global!$C:$AA,COLUMN()+3,0)="","",VLOOKUP($A242&amp;$A$4,Global!$C:$AA,COLUMN()+3,0)),"")</f>
        <v/>
      </c>
      <c r="U242" s="69" t="str">
        <f>IFERROR(IF(VLOOKUP($A242&amp;$A$4,Global!$C:$AA,COLUMN()+3,0)="","",VLOOKUP($A242&amp;$A$4,Global!$C:$AA,COLUMN()+3,0)),"")</f>
        <v/>
      </c>
      <c r="V242" s="69" t="str">
        <f>IFERROR(IF(VLOOKUP($A242&amp;$A$4,Global!$C:$AA,COLUMN()+3,0)="","",VLOOKUP($A242&amp;$A$4,Global!$C:$AA,COLUMN()+3,0)),"")</f>
        <v/>
      </c>
    </row>
    <row r="243" spans="1:22" s="72" customFormat="1" ht="15.75" x14ac:dyDescent="0.2">
      <c r="A243" s="67" t="str">
        <f>IFERROR(IF(A242="","",IF((A242+1)&lt;=VLOOKUP($A$3,List!$E$1:$G$8,3,0),A242+1,"")),"")</f>
        <v/>
      </c>
      <c r="B243" s="69" t="str">
        <f>IFERROR(IF(VLOOKUP($A243&amp;$A$4,Global!$C:$AA,COLUMN()+3,0)="","",VLOOKUP($A243&amp;$A$4,Global!$C:$AA,COLUMN()+3,0)),"")</f>
        <v/>
      </c>
      <c r="C243" s="79" t="str">
        <f>IFERROR(IF(VLOOKUP($A243&amp;$A$4,Global!$C:$AA,COLUMN()+3,0)="","",VLOOKUP($A243&amp;$A$4,Global!$C:$AA,COLUMN()+3,0)),"")</f>
        <v/>
      </c>
      <c r="D243" s="68" t="str">
        <f>IFERROR(IF(VLOOKUP($A243&amp;$A$4,Global!$C:$AA,COLUMN()+3,0)="","",VLOOKUP($A243&amp;$A$4,Global!$C:$AA,COLUMN()+3,0)),"")</f>
        <v/>
      </c>
      <c r="E243" s="69" t="str">
        <f>IFERROR(IF(VLOOKUP($A243&amp;$A$4,Global!$C:$AA,COLUMN()+3,0)="","",VLOOKUP($A243&amp;$A$4,Global!$C:$AA,COLUMN()+3,0)),"")</f>
        <v/>
      </c>
      <c r="F243" s="69" t="str">
        <f>IFERROR(IF(VLOOKUP($A243&amp;$A$4,Global!$C:$AA,COLUMN()+3,0)="","",VLOOKUP($A243&amp;$A$4,Global!$C:$AA,COLUMN()+3,0)),"")</f>
        <v/>
      </c>
      <c r="G243" s="69" t="str">
        <f>IFERROR(IF(VLOOKUP($A243&amp;$A$4,Global!$C:$AA,COLUMN()+3,0)="","",VLOOKUP($A243&amp;$A$4,Global!$C:$AA,COLUMN()+3,0)),"")</f>
        <v/>
      </c>
      <c r="H243" s="70" t="str">
        <f>IFERROR(IF(VLOOKUP($A243&amp;$A$4,Global!$C:$AA,COLUMN()+3,0)="","",VLOOKUP($A243&amp;$A$4,Global!$C:$AA,COLUMN()+3,0)),"")</f>
        <v/>
      </c>
      <c r="I243" s="70" t="str">
        <f>IFERROR(IF(VLOOKUP($A243&amp;$A$4,Global!$C:$AA,COLUMN()+3,0)="","",VLOOKUP($A243&amp;$A$4,Global!$C:$AA,COLUMN()+3,0)),"")</f>
        <v/>
      </c>
      <c r="J243" s="69" t="str">
        <f>IFERROR(IF(VLOOKUP($A243&amp;$A$4,Global!$C:$AA,COLUMN()+3,0)="","",VLOOKUP($A243&amp;$A$4,Global!$C:$AA,COLUMN()+3,0)),"")</f>
        <v/>
      </c>
      <c r="K243" s="69" t="str">
        <f>IFERROR(IF(VLOOKUP($A243&amp;$A$4,Global!$C:$AA,COLUMN()+3,0)="","",VLOOKUP($A243&amp;$A$4,Global!$C:$AA,COLUMN()+3,0)),"")</f>
        <v/>
      </c>
      <c r="L243" s="69" t="str">
        <f>IFERROR(IF(VLOOKUP($A243&amp;$A$4,Global!$C:$AA,COLUMN()+3,0)="","",VLOOKUP($A243&amp;$A$4,Global!$C:$AA,COLUMN()+3,0)),"")</f>
        <v/>
      </c>
      <c r="M243" s="68" t="str">
        <f>IFERROR(IF(VLOOKUP($A243&amp;$A$4,Global!$C:$AA,COLUMN()+3,0)="","",VLOOKUP($A243&amp;$A$4,Global!$C:$AA,COLUMN()+3,0)),"")</f>
        <v/>
      </c>
      <c r="N243" s="68" t="str">
        <f>IFERROR(IF(VLOOKUP($A243&amp;$A$4,Global!$C:$AA,COLUMN()+3,0)="","",VLOOKUP($A243&amp;$A$4,Global!$C:$AA,COLUMN()+3,0)),"")</f>
        <v/>
      </c>
      <c r="O243" s="68" t="str">
        <f>IFERROR(IF(VLOOKUP($A243&amp;$A$4,Global!$C:$AA,COLUMN()+3,0)="","",VLOOKUP($A243&amp;$A$4,Global!$C:$AA,COLUMN()+3,0)),"")</f>
        <v/>
      </c>
      <c r="P243" s="68" t="str">
        <f>IFERROR(IF(VLOOKUP($A243&amp;$A$4,Global!$C:$AA,COLUMN()+3,0)="","",VLOOKUP($A243&amp;$A$4,Global!$C:$AA,COLUMN()+3,0)),"")</f>
        <v/>
      </c>
      <c r="Q243" s="68" t="str">
        <f>IFERROR(IF(VLOOKUP($A243&amp;$A$4,Global!$C:$AA,COLUMN()+3,0)="","",VLOOKUP($A243&amp;$A$4,Global!$C:$AA,COLUMN()+3,0)),"")</f>
        <v/>
      </c>
      <c r="R243" s="68" t="str">
        <f>IFERROR(IF(VLOOKUP($A243&amp;$A$4,Global!$C:$AA,COLUMN()+3,0)="","",VLOOKUP($A243&amp;$A$4,Global!$C:$AA,COLUMN()+3,0)),"")</f>
        <v/>
      </c>
      <c r="S243" s="71" t="str">
        <f>IFERROR(IF(VLOOKUP($A243&amp;$A$4,Global!$C:$AA,COLUMN()+3,0)="","",VLOOKUP($A243&amp;$A$4,Global!$C:$AA,COLUMN()+3,0)),"")</f>
        <v/>
      </c>
      <c r="T243" s="71" t="str">
        <f>IFERROR(IF(VLOOKUP($A243&amp;$A$4,Global!$C:$AA,COLUMN()+3,0)="","",VLOOKUP($A243&amp;$A$4,Global!$C:$AA,COLUMN()+3,0)),"")</f>
        <v/>
      </c>
      <c r="U243" s="69" t="str">
        <f>IFERROR(IF(VLOOKUP($A243&amp;$A$4,Global!$C:$AA,COLUMN()+3,0)="","",VLOOKUP($A243&amp;$A$4,Global!$C:$AA,COLUMN()+3,0)),"")</f>
        <v/>
      </c>
      <c r="V243" s="69" t="str">
        <f>IFERROR(IF(VLOOKUP($A243&amp;$A$4,Global!$C:$AA,COLUMN()+3,0)="","",VLOOKUP($A243&amp;$A$4,Global!$C:$AA,COLUMN()+3,0)),"")</f>
        <v/>
      </c>
    </row>
    <row r="244" spans="1:22" s="72" customFormat="1" ht="15.75" x14ac:dyDescent="0.2">
      <c r="A244" s="67" t="str">
        <f>IFERROR(IF(A243="","",IF((A243+1)&lt;=VLOOKUP($A$3,List!$E$1:$G$8,3,0),A243+1,"")),"")</f>
        <v/>
      </c>
      <c r="B244" s="69" t="str">
        <f>IFERROR(IF(VLOOKUP($A244&amp;$A$4,Global!$C:$AA,COLUMN()+3,0)="","",VLOOKUP($A244&amp;$A$4,Global!$C:$AA,COLUMN()+3,0)),"")</f>
        <v/>
      </c>
      <c r="C244" s="79" t="str">
        <f>IFERROR(IF(VLOOKUP($A244&amp;$A$4,Global!$C:$AA,COLUMN()+3,0)="","",VLOOKUP($A244&amp;$A$4,Global!$C:$AA,COLUMN()+3,0)),"")</f>
        <v/>
      </c>
      <c r="D244" s="68" t="str">
        <f>IFERROR(IF(VLOOKUP($A244&amp;$A$4,Global!$C:$AA,COLUMN()+3,0)="","",VLOOKUP($A244&amp;$A$4,Global!$C:$AA,COLUMN()+3,0)),"")</f>
        <v/>
      </c>
      <c r="E244" s="69" t="str">
        <f>IFERROR(IF(VLOOKUP($A244&amp;$A$4,Global!$C:$AA,COLUMN()+3,0)="","",VLOOKUP($A244&amp;$A$4,Global!$C:$AA,COLUMN()+3,0)),"")</f>
        <v/>
      </c>
      <c r="F244" s="69" t="str">
        <f>IFERROR(IF(VLOOKUP($A244&amp;$A$4,Global!$C:$AA,COLUMN()+3,0)="","",VLOOKUP($A244&amp;$A$4,Global!$C:$AA,COLUMN()+3,0)),"")</f>
        <v/>
      </c>
      <c r="G244" s="69" t="str">
        <f>IFERROR(IF(VLOOKUP($A244&amp;$A$4,Global!$C:$AA,COLUMN()+3,0)="","",VLOOKUP($A244&amp;$A$4,Global!$C:$AA,COLUMN()+3,0)),"")</f>
        <v/>
      </c>
      <c r="H244" s="70" t="str">
        <f>IFERROR(IF(VLOOKUP($A244&amp;$A$4,Global!$C:$AA,COLUMN()+3,0)="","",VLOOKUP($A244&amp;$A$4,Global!$C:$AA,COLUMN()+3,0)),"")</f>
        <v/>
      </c>
      <c r="I244" s="70" t="str">
        <f>IFERROR(IF(VLOOKUP($A244&amp;$A$4,Global!$C:$AA,COLUMN()+3,0)="","",VLOOKUP($A244&amp;$A$4,Global!$C:$AA,COLUMN()+3,0)),"")</f>
        <v/>
      </c>
      <c r="J244" s="69" t="str">
        <f>IFERROR(IF(VLOOKUP($A244&amp;$A$4,Global!$C:$AA,COLUMN()+3,0)="","",VLOOKUP($A244&amp;$A$4,Global!$C:$AA,COLUMN()+3,0)),"")</f>
        <v/>
      </c>
      <c r="K244" s="69" t="str">
        <f>IFERROR(IF(VLOOKUP($A244&amp;$A$4,Global!$C:$AA,COLUMN()+3,0)="","",VLOOKUP($A244&amp;$A$4,Global!$C:$AA,COLUMN()+3,0)),"")</f>
        <v/>
      </c>
      <c r="L244" s="69" t="str">
        <f>IFERROR(IF(VLOOKUP($A244&amp;$A$4,Global!$C:$AA,COLUMN()+3,0)="","",VLOOKUP($A244&amp;$A$4,Global!$C:$AA,COLUMN()+3,0)),"")</f>
        <v/>
      </c>
      <c r="M244" s="68" t="str">
        <f>IFERROR(IF(VLOOKUP($A244&amp;$A$4,Global!$C:$AA,COLUMN()+3,0)="","",VLOOKUP($A244&amp;$A$4,Global!$C:$AA,COLUMN()+3,0)),"")</f>
        <v/>
      </c>
      <c r="N244" s="68" t="str">
        <f>IFERROR(IF(VLOOKUP($A244&amp;$A$4,Global!$C:$AA,COLUMN()+3,0)="","",VLOOKUP($A244&amp;$A$4,Global!$C:$AA,COLUMN()+3,0)),"")</f>
        <v/>
      </c>
      <c r="O244" s="68" t="str">
        <f>IFERROR(IF(VLOOKUP($A244&amp;$A$4,Global!$C:$AA,COLUMN()+3,0)="","",VLOOKUP($A244&amp;$A$4,Global!$C:$AA,COLUMN()+3,0)),"")</f>
        <v/>
      </c>
      <c r="P244" s="68" t="str">
        <f>IFERROR(IF(VLOOKUP($A244&amp;$A$4,Global!$C:$AA,COLUMN()+3,0)="","",VLOOKUP($A244&amp;$A$4,Global!$C:$AA,COLUMN()+3,0)),"")</f>
        <v/>
      </c>
      <c r="Q244" s="68" t="str">
        <f>IFERROR(IF(VLOOKUP($A244&amp;$A$4,Global!$C:$AA,COLUMN()+3,0)="","",VLOOKUP($A244&amp;$A$4,Global!$C:$AA,COLUMN()+3,0)),"")</f>
        <v/>
      </c>
      <c r="R244" s="68" t="str">
        <f>IFERROR(IF(VLOOKUP($A244&amp;$A$4,Global!$C:$AA,COLUMN()+3,0)="","",VLOOKUP($A244&amp;$A$4,Global!$C:$AA,COLUMN()+3,0)),"")</f>
        <v/>
      </c>
      <c r="S244" s="71" t="str">
        <f>IFERROR(IF(VLOOKUP($A244&amp;$A$4,Global!$C:$AA,COLUMN()+3,0)="","",VLOOKUP($A244&amp;$A$4,Global!$C:$AA,COLUMN()+3,0)),"")</f>
        <v/>
      </c>
      <c r="T244" s="71" t="str">
        <f>IFERROR(IF(VLOOKUP($A244&amp;$A$4,Global!$C:$AA,COLUMN()+3,0)="","",VLOOKUP($A244&amp;$A$4,Global!$C:$AA,COLUMN()+3,0)),"")</f>
        <v/>
      </c>
      <c r="U244" s="69" t="str">
        <f>IFERROR(IF(VLOOKUP($A244&amp;$A$4,Global!$C:$AA,COLUMN()+3,0)="","",VLOOKUP($A244&amp;$A$4,Global!$C:$AA,COLUMN()+3,0)),"")</f>
        <v/>
      </c>
      <c r="V244" s="69" t="str">
        <f>IFERROR(IF(VLOOKUP($A244&amp;$A$4,Global!$C:$AA,COLUMN()+3,0)="","",VLOOKUP($A244&amp;$A$4,Global!$C:$AA,COLUMN()+3,0)),"")</f>
        <v/>
      </c>
    </row>
    <row r="245" spans="1:22" s="72" customFormat="1" ht="15.75" x14ac:dyDescent="0.2">
      <c r="A245" s="67" t="str">
        <f>IFERROR(IF(A244="","",IF((A244+1)&lt;=VLOOKUP($A$3,List!$E$1:$G$8,3,0),A244+1,"")),"")</f>
        <v/>
      </c>
      <c r="B245" s="69" t="str">
        <f>IFERROR(IF(VLOOKUP($A245&amp;$A$4,Global!$C:$AA,COLUMN()+3,0)="","",VLOOKUP($A245&amp;$A$4,Global!$C:$AA,COLUMN()+3,0)),"")</f>
        <v/>
      </c>
      <c r="C245" s="79" t="str">
        <f>IFERROR(IF(VLOOKUP($A245&amp;$A$4,Global!$C:$AA,COLUMN()+3,0)="","",VLOOKUP($A245&amp;$A$4,Global!$C:$AA,COLUMN()+3,0)),"")</f>
        <v/>
      </c>
      <c r="D245" s="68" t="str">
        <f>IFERROR(IF(VLOOKUP($A245&amp;$A$4,Global!$C:$AA,COLUMN()+3,0)="","",VLOOKUP($A245&amp;$A$4,Global!$C:$AA,COLUMN()+3,0)),"")</f>
        <v/>
      </c>
      <c r="E245" s="69" t="str">
        <f>IFERROR(IF(VLOOKUP($A245&amp;$A$4,Global!$C:$AA,COLUMN()+3,0)="","",VLOOKUP($A245&amp;$A$4,Global!$C:$AA,COLUMN()+3,0)),"")</f>
        <v/>
      </c>
      <c r="F245" s="69" t="str">
        <f>IFERROR(IF(VLOOKUP($A245&amp;$A$4,Global!$C:$AA,COLUMN()+3,0)="","",VLOOKUP($A245&amp;$A$4,Global!$C:$AA,COLUMN()+3,0)),"")</f>
        <v/>
      </c>
      <c r="G245" s="69" t="str">
        <f>IFERROR(IF(VLOOKUP($A245&amp;$A$4,Global!$C:$AA,COLUMN()+3,0)="","",VLOOKUP($A245&amp;$A$4,Global!$C:$AA,COLUMN()+3,0)),"")</f>
        <v/>
      </c>
      <c r="H245" s="70" t="str">
        <f>IFERROR(IF(VLOOKUP($A245&amp;$A$4,Global!$C:$AA,COLUMN()+3,0)="","",VLOOKUP($A245&amp;$A$4,Global!$C:$AA,COLUMN()+3,0)),"")</f>
        <v/>
      </c>
      <c r="I245" s="70" t="str">
        <f>IFERROR(IF(VLOOKUP($A245&amp;$A$4,Global!$C:$AA,COLUMN()+3,0)="","",VLOOKUP($A245&amp;$A$4,Global!$C:$AA,COLUMN()+3,0)),"")</f>
        <v/>
      </c>
      <c r="J245" s="69" t="str">
        <f>IFERROR(IF(VLOOKUP($A245&amp;$A$4,Global!$C:$AA,COLUMN()+3,0)="","",VLOOKUP($A245&amp;$A$4,Global!$C:$AA,COLUMN()+3,0)),"")</f>
        <v/>
      </c>
      <c r="K245" s="69" t="str">
        <f>IFERROR(IF(VLOOKUP($A245&amp;$A$4,Global!$C:$AA,COLUMN()+3,0)="","",VLOOKUP($A245&amp;$A$4,Global!$C:$AA,COLUMN()+3,0)),"")</f>
        <v/>
      </c>
      <c r="L245" s="69" t="str">
        <f>IFERROR(IF(VLOOKUP($A245&amp;$A$4,Global!$C:$AA,COLUMN()+3,0)="","",VLOOKUP($A245&amp;$A$4,Global!$C:$AA,COLUMN()+3,0)),"")</f>
        <v/>
      </c>
      <c r="M245" s="68" t="str">
        <f>IFERROR(IF(VLOOKUP($A245&amp;$A$4,Global!$C:$AA,COLUMN()+3,0)="","",VLOOKUP($A245&amp;$A$4,Global!$C:$AA,COLUMN()+3,0)),"")</f>
        <v/>
      </c>
      <c r="N245" s="68" t="str">
        <f>IFERROR(IF(VLOOKUP($A245&amp;$A$4,Global!$C:$AA,COLUMN()+3,0)="","",VLOOKUP($A245&amp;$A$4,Global!$C:$AA,COLUMN()+3,0)),"")</f>
        <v/>
      </c>
      <c r="O245" s="68" t="str">
        <f>IFERROR(IF(VLOOKUP($A245&amp;$A$4,Global!$C:$AA,COLUMN()+3,0)="","",VLOOKUP($A245&amp;$A$4,Global!$C:$AA,COLUMN()+3,0)),"")</f>
        <v/>
      </c>
      <c r="P245" s="68" t="str">
        <f>IFERROR(IF(VLOOKUP($A245&amp;$A$4,Global!$C:$AA,COLUMN()+3,0)="","",VLOOKUP($A245&amp;$A$4,Global!$C:$AA,COLUMN()+3,0)),"")</f>
        <v/>
      </c>
      <c r="Q245" s="68" t="str">
        <f>IFERROR(IF(VLOOKUP($A245&amp;$A$4,Global!$C:$AA,COLUMN()+3,0)="","",VLOOKUP($A245&amp;$A$4,Global!$C:$AA,COLUMN()+3,0)),"")</f>
        <v/>
      </c>
      <c r="R245" s="68" t="str">
        <f>IFERROR(IF(VLOOKUP($A245&amp;$A$4,Global!$C:$AA,COLUMN()+3,0)="","",VLOOKUP($A245&amp;$A$4,Global!$C:$AA,COLUMN()+3,0)),"")</f>
        <v/>
      </c>
      <c r="S245" s="71" t="str">
        <f>IFERROR(IF(VLOOKUP($A245&amp;$A$4,Global!$C:$AA,COLUMN()+3,0)="","",VLOOKUP($A245&amp;$A$4,Global!$C:$AA,COLUMN()+3,0)),"")</f>
        <v/>
      </c>
      <c r="T245" s="71" t="str">
        <f>IFERROR(IF(VLOOKUP($A245&amp;$A$4,Global!$C:$AA,COLUMN()+3,0)="","",VLOOKUP($A245&amp;$A$4,Global!$C:$AA,COLUMN()+3,0)),"")</f>
        <v/>
      </c>
      <c r="U245" s="69" t="str">
        <f>IFERROR(IF(VLOOKUP($A245&amp;$A$4,Global!$C:$AA,COLUMN()+3,0)="","",VLOOKUP($A245&amp;$A$4,Global!$C:$AA,COLUMN()+3,0)),"")</f>
        <v/>
      </c>
      <c r="V245" s="69" t="str">
        <f>IFERROR(IF(VLOOKUP($A245&amp;$A$4,Global!$C:$AA,COLUMN()+3,0)="","",VLOOKUP($A245&amp;$A$4,Global!$C:$AA,COLUMN()+3,0)),"")</f>
        <v/>
      </c>
    </row>
    <row r="246" spans="1:22" s="72" customFormat="1" ht="15.75" x14ac:dyDescent="0.2">
      <c r="A246" s="67" t="str">
        <f>IFERROR(IF(A245="","",IF((A245+1)&lt;=VLOOKUP($A$3,List!$E$1:$G$8,3,0),A245+1,"")),"")</f>
        <v/>
      </c>
      <c r="B246" s="69" t="str">
        <f>IFERROR(IF(VLOOKUP($A246&amp;$A$4,Global!$C:$AA,COLUMN()+3,0)="","",VLOOKUP($A246&amp;$A$4,Global!$C:$AA,COLUMN()+3,0)),"")</f>
        <v/>
      </c>
      <c r="C246" s="79" t="str">
        <f>IFERROR(IF(VLOOKUP($A246&amp;$A$4,Global!$C:$AA,COLUMN()+3,0)="","",VLOOKUP($A246&amp;$A$4,Global!$C:$AA,COLUMN()+3,0)),"")</f>
        <v/>
      </c>
      <c r="D246" s="68" t="str">
        <f>IFERROR(IF(VLOOKUP($A246&amp;$A$4,Global!$C:$AA,COLUMN()+3,0)="","",VLOOKUP($A246&amp;$A$4,Global!$C:$AA,COLUMN()+3,0)),"")</f>
        <v/>
      </c>
      <c r="E246" s="69" t="str">
        <f>IFERROR(IF(VLOOKUP($A246&amp;$A$4,Global!$C:$AA,COLUMN()+3,0)="","",VLOOKUP($A246&amp;$A$4,Global!$C:$AA,COLUMN()+3,0)),"")</f>
        <v/>
      </c>
      <c r="F246" s="69" t="str">
        <f>IFERROR(IF(VLOOKUP($A246&amp;$A$4,Global!$C:$AA,COLUMN()+3,0)="","",VLOOKUP($A246&amp;$A$4,Global!$C:$AA,COLUMN()+3,0)),"")</f>
        <v/>
      </c>
      <c r="G246" s="69" t="str">
        <f>IFERROR(IF(VLOOKUP($A246&amp;$A$4,Global!$C:$AA,COLUMN()+3,0)="","",VLOOKUP($A246&amp;$A$4,Global!$C:$AA,COLUMN()+3,0)),"")</f>
        <v/>
      </c>
      <c r="H246" s="70" t="str">
        <f>IFERROR(IF(VLOOKUP($A246&amp;$A$4,Global!$C:$AA,COLUMN()+3,0)="","",VLOOKUP($A246&amp;$A$4,Global!$C:$AA,COLUMN()+3,0)),"")</f>
        <v/>
      </c>
      <c r="I246" s="70" t="str">
        <f>IFERROR(IF(VLOOKUP($A246&amp;$A$4,Global!$C:$AA,COLUMN()+3,0)="","",VLOOKUP($A246&amp;$A$4,Global!$C:$AA,COLUMN()+3,0)),"")</f>
        <v/>
      </c>
      <c r="J246" s="69" t="str">
        <f>IFERROR(IF(VLOOKUP($A246&amp;$A$4,Global!$C:$AA,COLUMN()+3,0)="","",VLOOKUP($A246&amp;$A$4,Global!$C:$AA,COLUMN()+3,0)),"")</f>
        <v/>
      </c>
      <c r="K246" s="69" t="str">
        <f>IFERROR(IF(VLOOKUP($A246&amp;$A$4,Global!$C:$AA,COLUMN()+3,0)="","",VLOOKUP($A246&amp;$A$4,Global!$C:$AA,COLUMN()+3,0)),"")</f>
        <v/>
      </c>
      <c r="L246" s="69" t="str">
        <f>IFERROR(IF(VLOOKUP($A246&amp;$A$4,Global!$C:$AA,COLUMN()+3,0)="","",VLOOKUP($A246&amp;$A$4,Global!$C:$AA,COLUMN()+3,0)),"")</f>
        <v/>
      </c>
      <c r="M246" s="68" t="str">
        <f>IFERROR(IF(VLOOKUP($A246&amp;$A$4,Global!$C:$AA,COLUMN()+3,0)="","",VLOOKUP($A246&amp;$A$4,Global!$C:$AA,COLUMN()+3,0)),"")</f>
        <v/>
      </c>
      <c r="N246" s="68" t="str">
        <f>IFERROR(IF(VLOOKUP($A246&amp;$A$4,Global!$C:$AA,COLUMN()+3,0)="","",VLOOKUP($A246&amp;$A$4,Global!$C:$AA,COLUMN()+3,0)),"")</f>
        <v/>
      </c>
      <c r="O246" s="68" t="str">
        <f>IFERROR(IF(VLOOKUP($A246&amp;$A$4,Global!$C:$AA,COLUMN()+3,0)="","",VLOOKUP($A246&amp;$A$4,Global!$C:$AA,COLUMN()+3,0)),"")</f>
        <v/>
      </c>
      <c r="P246" s="68" t="str">
        <f>IFERROR(IF(VLOOKUP($A246&amp;$A$4,Global!$C:$AA,COLUMN()+3,0)="","",VLOOKUP($A246&amp;$A$4,Global!$C:$AA,COLUMN()+3,0)),"")</f>
        <v/>
      </c>
      <c r="Q246" s="68" t="str">
        <f>IFERROR(IF(VLOOKUP($A246&amp;$A$4,Global!$C:$AA,COLUMN()+3,0)="","",VLOOKUP($A246&amp;$A$4,Global!$C:$AA,COLUMN()+3,0)),"")</f>
        <v/>
      </c>
      <c r="R246" s="68" t="str">
        <f>IFERROR(IF(VLOOKUP($A246&amp;$A$4,Global!$C:$AA,COLUMN()+3,0)="","",VLOOKUP($A246&amp;$A$4,Global!$C:$AA,COLUMN()+3,0)),"")</f>
        <v/>
      </c>
      <c r="S246" s="71" t="str">
        <f>IFERROR(IF(VLOOKUP($A246&amp;$A$4,Global!$C:$AA,COLUMN()+3,0)="","",VLOOKUP($A246&amp;$A$4,Global!$C:$AA,COLUMN()+3,0)),"")</f>
        <v/>
      </c>
      <c r="T246" s="71" t="str">
        <f>IFERROR(IF(VLOOKUP($A246&amp;$A$4,Global!$C:$AA,COLUMN()+3,0)="","",VLOOKUP($A246&amp;$A$4,Global!$C:$AA,COLUMN()+3,0)),"")</f>
        <v/>
      </c>
      <c r="U246" s="69" t="str">
        <f>IFERROR(IF(VLOOKUP($A246&amp;$A$4,Global!$C:$AA,COLUMN()+3,0)="","",VLOOKUP($A246&amp;$A$4,Global!$C:$AA,COLUMN()+3,0)),"")</f>
        <v/>
      </c>
      <c r="V246" s="69" t="str">
        <f>IFERROR(IF(VLOOKUP($A246&amp;$A$4,Global!$C:$AA,COLUMN()+3,0)="","",VLOOKUP($A246&amp;$A$4,Global!$C:$AA,COLUMN()+3,0)),"")</f>
        <v/>
      </c>
    </row>
    <row r="247" spans="1:22" s="72" customFormat="1" ht="15.75" x14ac:dyDescent="0.2">
      <c r="A247" s="67" t="str">
        <f>IFERROR(IF(A246="","",IF((A246+1)&lt;=VLOOKUP($A$3,List!$E$1:$G$8,3,0),A246+1,"")),"")</f>
        <v/>
      </c>
      <c r="B247" s="69" t="str">
        <f>IFERROR(IF(VLOOKUP($A247&amp;$A$4,Global!$C:$AA,COLUMN()+3,0)="","",VLOOKUP($A247&amp;$A$4,Global!$C:$AA,COLUMN()+3,0)),"")</f>
        <v/>
      </c>
      <c r="C247" s="79" t="str">
        <f>IFERROR(IF(VLOOKUP($A247&amp;$A$4,Global!$C:$AA,COLUMN()+3,0)="","",VLOOKUP($A247&amp;$A$4,Global!$C:$AA,COLUMN()+3,0)),"")</f>
        <v/>
      </c>
      <c r="D247" s="68" t="str">
        <f>IFERROR(IF(VLOOKUP($A247&amp;$A$4,Global!$C:$AA,COLUMN()+3,0)="","",VLOOKUP($A247&amp;$A$4,Global!$C:$AA,COLUMN()+3,0)),"")</f>
        <v/>
      </c>
      <c r="E247" s="69" t="str">
        <f>IFERROR(IF(VLOOKUP($A247&amp;$A$4,Global!$C:$AA,COLUMN()+3,0)="","",VLOOKUP($A247&amp;$A$4,Global!$C:$AA,COLUMN()+3,0)),"")</f>
        <v/>
      </c>
      <c r="F247" s="69" t="str">
        <f>IFERROR(IF(VLOOKUP($A247&amp;$A$4,Global!$C:$AA,COLUMN()+3,0)="","",VLOOKUP($A247&amp;$A$4,Global!$C:$AA,COLUMN()+3,0)),"")</f>
        <v/>
      </c>
      <c r="G247" s="69" t="str">
        <f>IFERROR(IF(VLOOKUP($A247&amp;$A$4,Global!$C:$AA,COLUMN()+3,0)="","",VLOOKUP($A247&amp;$A$4,Global!$C:$AA,COLUMN()+3,0)),"")</f>
        <v/>
      </c>
      <c r="H247" s="70" t="str">
        <f>IFERROR(IF(VLOOKUP($A247&amp;$A$4,Global!$C:$AA,COLUMN()+3,0)="","",VLOOKUP($A247&amp;$A$4,Global!$C:$AA,COLUMN()+3,0)),"")</f>
        <v/>
      </c>
      <c r="I247" s="70" t="str">
        <f>IFERROR(IF(VLOOKUP($A247&amp;$A$4,Global!$C:$AA,COLUMN()+3,0)="","",VLOOKUP($A247&amp;$A$4,Global!$C:$AA,COLUMN()+3,0)),"")</f>
        <v/>
      </c>
      <c r="J247" s="69" t="str">
        <f>IFERROR(IF(VLOOKUP($A247&amp;$A$4,Global!$C:$AA,COLUMN()+3,0)="","",VLOOKUP($A247&amp;$A$4,Global!$C:$AA,COLUMN()+3,0)),"")</f>
        <v/>
      </c>
      <c r="K247" s="69" t="str">
        <f>IFERROR(IF(VLOOKUP($A247&amp;$A$4,Global!$C:$AA,COLUMN()+3,0)="","",VLOOKUP($A247&amp;$A$4,Global!$C:$AA,COLUMN()+3,0)),"")</f>
        <v/>
      </c>
      <c r="L247" s="69" t="str">
        <f>IFERROR(IF(VLOOKUP($A247&amp;$A$4,Global!$C:$AA,COLUMN()+3,0)="","",VLOOKUP($A247&amp;$A$4,Global!$C:$AA,COLUMN()+3,0)),"")</f>
        <v/>
      </c>
      <c r="M247" s="68" t="str">
        <f>IFERROR(IF(VLOOKUP($A247&amp;$A$4,Global!$C:$AA,COLUMN()+3,0)="","",VLOOKUP($A247&amp;$A$4,Global!$C:$AA,COLUMN()+3,0)),"")</f>
        <v/>
      </c>
      <c r="N247" s="68" t="str">
        <f>IFERROR(IF(VLOOKUP($A247&amp;$A$4,Global!$C:$AA,COLUMN()+3,0)="","",VLOOKUP($A247&amp;$A$4,Global!$C:$AA,COLUMN()+3,0)),"")</f>
        <v/>
      </c>
      <c r="O247" s="68" t="str">
        <f>IFERROR(IF(VLOOKUP($A247&amp;$A$4,Global!$C:$AA,COLUMN()+3,0)="","",VLOOKUP($A247&amp;$A$4,Global!$C:$AA,COLUMN()+3,0)),"")</f>
        <v/>
      </c>
      <c r="P247" s="68" t="str">
        <f>IFERROR(IF(VLOOKUP($A247&amp;$A$4,Global!$C:$AA,COLUMN()+3,0)="","",VLOOKUP($A247&amp;$A$4,Global!$C:$AA,COLUMN()+3,0)),"")</f>
        <v/>
      </c>
      <c r="Q247" s="68" t="str">
        <f>IFERROR(IF(VLOOKUP($A247&amp;$A$4,Global!$C:$AA,COLUMN()+3,0)="","",VLOOKUP($A247&amp;$A$4,Global!$C:$AA,COLUMN()+3,0)),"")</f>
        <v/>
      </c>
      <c r="R247" s="68" t="str">
        <f>IFERROR(IF(VLOOKUP($A247&amp;$A$4,Global!$C:$AA,COLUMN()+3,0)="","",VLOOKUP($A247&amp;$A$4,Global!$C:$AA,COLUMN()+3,0)),"")</f>
        <v/>
      </c>
      <c r="S247" s="71" t="str">
        <f>IFERROR(IF(VLOOKUP($A247&amp;$A$4,Global!$C:$AA,COLUMN()+3,0)="","",VLOOKUP($A247&amp;$A$4,Global!$C:$AA,COLUMN()+3,0)),"")</f>
        <v/>
      </c>
      <c r="T247" s="71" t="str">
        <f>IFERROR(IF(VLOOKUP($A247&amp;$A$4,Global!$C:$AA,COLUMN()+3,0)="","",VLOOKUP($A247&amp;$A$4,Global!$C:$AA,COLUMN()+3,0)),"")</f>
        <v/>
      </c>
      <c r="U247" s="69" t="str">
        <f>IFERROR(IF(VLOOKUP($A247&amp;$A$4,Global!$C:$AA,COLUMN()+3,0)="","",VLOOKUP($A247&amp;$A$4,Global!$C:$AA,COLUMN()+3,0)),"")</f>
        <v/>
      </c>
      <c r="V247" s="69" t="str">
        <f>IFERROR(IF(VLOOKUP($A247&amp;$A$4,Global!$C:$AA,COLUMN()+3,0)="","",VLOOKUP($A247&amp;$A$4,Global!$C:$AA,COLUMN()+3,0)),"")</f>
        <v/>
      </c>
    </row>
    <row r="248" spans="1:22" s="72" customFormat="1" ht="15.75" x14ac:dyDescent="0.2">
      <c r="A248" s="67" t="str">
        <f>IFERROR(IF(A247="","",IF((A247+1)&lt;=VLOOKUP($A$3,List!$E$1:$G$8,3,0),A247+1,"")),"")</f>
        <v/>
      </c>
      <c r="B248" s="69" t="str">
        <f>IFERROR(IF(VLOOKUP($A248&amp;$A$4,Global!$C:$AA,COLUMN()+3,0)="","",VLOOKUP($A248&amp;$A$4,Global!$C:$AA,COLUMN()+3,0)),"")</f>
        <v/>
      </c>
      <c r="C248" s="79" t="str">
        <f>IFERROR(IF(VLOOKUP($A248&amp;$A$4,Global!$C:$AA,COLUMN()+3,0)="","",VLOOKUP($A248&amp;$A$4,Global!$C:$AA,COLUMN()+3,0)),"")</f>
        <v/>
      </c>
      <c r="D248" s="68" t="str">
        <f>IFERROR(IF(VLOOKUP($A248&amp;$A$4,Global!$C:$AA,COLUMN()+3,0)="","",VLOOKUP($A248&amp;$A$4,Global!$C:$AA,COLUMN()+3,0)),"")</f>
        <v/>
      </c>
      <c r="E248" s="69" t="str">
        <f>IFERROR(IF(VLOOKUP($A248&amp;$A$4,Global!$C:$AA,COLUMN()+3,0)="","",VLOOKUP($A248&amp;$A$4,Global!$C:$AA,COLUMN()+3,0)),"")</f>
        <v/>
      </c>
      <c r="F248" s="69" t="str">
        <f>IFERROR(IF(VLOOKUP($A248&amp;$A$4,Global!$C:$AA,COLUMN()+3,0)="","",VLOOKUP($A248&amp;$A$4,Global!$C:$AA,COLUMN()+3,0)),"")</f>
        <v/>
      </c>
      <c r="G248" s="69" t="str">
        <f>IFERROR(IF(VLOOKUP($A248&amp;$A$4,Global!$C:$AA,COLUMN()+3,0)="","",VLOOKUP($A248&amp;$A$4,Global!$C:$AA,COLUMN()+3,0)),"")</f>
        <v/>
      </c>
      <c r="H248" s="70" t="str">
        <f>IFERROR(IF(VLOOKUP($A248&amp;$A$4,Global!$C:$AA,COLUMN()+3,0)="","",VLOOKUP($A248&amp;$A$4,Global!$C:$AA,COLUMN()+3,0)),"")</f>
        <v/>
      </c>
      <c r="I248" s="70" t="str">
        <f>IFERROR(IF(VLOOKUP($A248&amp;$A$4,Global!$C:$AA,COLUMN()+3,0)="","",VLOOKUP($A248&amp;$A$4,Global!$C:$AA,COLUMN()+3,0)),"")</f>
        <v/>
      </c>
      <c r="J248" s="69" t="str">
        <f>IFERROR(IF(VLOOKUP($A248&amp;$A$4,Global!$C:$AA,COLUMN()+3,0)="","",VLOOKUP($A248&amp;$A$4,Global!$C:$AA,COLUMN()+3,0)),"")</f>
        <v/>
      </c>
      <c r="K248" s="69" t="str">
        <f>IFERROR(IF(VLOOKUP($A248&amp;$A$4,Global!$C:$AA,COLUMN()+3,0)="","",VLOOKUP($A248&amp;$A$4,Global!$C:$AA,COLUMN()+3,0)),"")</f>
        <v/>
      </c>
      <c r="L248" s="69" t="str">
        <f>IFERROR(IF(VLOOKUP($A248&amp;$A$4,Global!$C:$AA,COLUMN()+3,0)="","",VLOOKUP($A248&amp;$A$4,Global!$C:$AA,COLUMN()+3,0)),"")</f>
        <v/>
      </c>
      <c r="M248" s="68" t="str">
        <f>IFERROR(IF(VLOOKUP($A248&amp;$A$4,Global!$C:$AA,COLUMN()+3,0)="","",VLOOKUP($A248&amp;$A$4,Global!$C:$AA,COLUMN()+3,0)),"")</f>
        <v/>
      </c>
      <c r="N248" s="68" t="str">
        <f>IFERROR(IF(VLOOKUP($A248&amp;$A$4,Global!$C:$AA,COLUMN()+3,0)="","",VLOOKUP($A248&amp;$A$4,Global!$C:$AA,COLUMN()+3,0)),"")</f>
        <v/>
      </c>
      <c r="O248" s="68" t="str">
        <f>IFERROR(IF(VLOOKUP($A248&amp;$A$4,Global!$C:$AA,COLUMN()+3,0)="","",VLOOKUP($A248&amp;$A$4,Global!$C:$AA,COLUMN()+3,0)),"")</f>
        <v/>
      </c>
      <c r="P248" s="68" t="str">
        <f>IFERROR(IF(VLOOKUP($A248&amp;$A$4,Global!$C:$AA,COLUMN()+3,0)="","",VLOOKUP($A248&amp;$A$4,Global!$C:$AA,COLUMN()+3,0)),"")</f>
        <v/>
      </c>
      <c r="Q248" s="68" t="str">
        <f>IFERROR(IF(VLOOKUP($A248&amp;$A$4,Global!$C:$AA,COLUMN()+3,0)="","",VLOOKUP($A248&amp;$A$4,Global!$C:$AA,COLUMN()+3,0)),"")</f>
        <v/>
      </c>
      <c r="R248" s="68" t="str">
        <f>IFERROR(IF(VLOOKUP($A248&amp;$A$4,Global!$C:$AA,COLUMN()+3,0)="","",VLOOKUP($A248&amp;$A$4,Global!$C:$AA,COLUMN()+3,0)),"")</f>
        <v/>
      </c>
      <c r="S248" s="71" t="str">
        <f>IFERROR(IF(VLOOKUP($A248&amp;$A$4,Global!$C:$AA,COLUMN()+3,0)="","",VLOOKUP($A248&amp;$A$4,Global!$C:$AA,COLUMN()+3,0)),"")</f>
        <v/>
      </c>
      <c r="T248" s="71" t="str">
        <f>IFERROR(IF(VLOOKUP($A248&amp;$A$4,Global!$C:$AA,COLUMN()+3,0)="","",VLOOKUP($A248&amp;$A$4,Global!$C:$AA,COLUMN()+3,0)),"")</f>
        <v/>
      </c>
      <c r="U248" s="69" t="str">
        <f>IFERROR(IF(VLOOKUP($A248&amp;$A$4,Global!$C:$AA,COLUMN()+3,0)="","",VLOOKUP($A248&amp;$A$4,Global!$C:$AA,COLUMN()+3,0)),"")</f>
        <v/>
      </c>
      <c r="V248" s="69" t="str">
        <f>IFERROR(IF(VLOOKUP($A248&amp;$A$4,Global!$C:$AA,COLUMN()+3,0)="","",VLOOKUP($A248&amp;$A$4,Global!$C:$AA,COLUMN()+3,0)),"")</f>
        <v/>
      </c>
    </row>
    <row r="249" spans="1:22" s="72" customFormat="1" ht="15.75" x14ac:dyDescent="0.2">
      <c r="A249" s="67" t="str">
        <f>IFERROR(IF(A248="","",IF((A248+1)&lt;=VLOOKUP($A$3,List!$E$1:$G$8,3,0),A248+1,"")),"")</f>
        <v/>
      </c>
      <c r="B249" s="69" t="str">
        <f>IFERROR(IF(VLOOKUP($A249&amp;$A$4,Global!$C:$AA,COLUMN()+3,0)="","",VLOOKUP($A249&amp;$A$4,Global!$C:$AA,COLUMN()+3,0)),"")</f>
        <v/>
      </c>
      <c r="C249" s="79" t="str">
        <f>IFERROR(IF(VLOOKUP($A249&amp;$A$4,Global!$C:$AA,COLUMN()+3,0)="","",VLOOKUP($A249&amp;$A$4,Global!$C:$AA,COLUMN()+3,0)),"")</f>
        <v/>
      </c>
      <c r="D249" s="68" t="str">
        <f>IFERROR(IF(VLOOKUP($A249&amp;$A$4,Global!$C:$AA,COLUMN()+3,0)="","",VLOOKUP($A249&amp;$A$4,Global!$C:$AA,COLUMN()+3,0)),"")</f>
        <v/>
      </c>
      <c r="E249" s="69" t="str">
        <f>IFERROR(IF(VLOOKUP($A249&amp;$A$4,Global!$C:$AA,COLUMN()+3,0)="","",VLOOKUP($A249&amp;$A$4,Global!$C:$AA,COLUMN()+3,0)),"")</f>
        <v/>
      </c>
      <c r="F249" s="69" t="str">
        <f>IFERROR(IF(VLOOKUP($A249&amp;$A$4,Global!$C:$AA,COLUMN()+3,0)="","",VLOOKUP($A249&amp;$A$4,Global!$C:$AA,COLUMN()+3,0)),"")</f>
        <v/>
      </c>
      <c r="G249" s="69" t="str">
        <f>IFERROR(IF(VLOOKUP($A249&amp;$A$4,Global!$C:$AA,COLUMN()+3,0)="","",VLOOKUP($A249&amp;$A$4,Global!$C:$AA,COLUMN()+3,0)),"")</f>
        <v/>
      </c>
      <c r="H249" s="70" t="str">
        <f>IFERROR(IF(VLOOKUP($A249&amp;$A$4,Global!$C:$AA,COLUMN()+3,0)="","",VLOOKUP($A249&amp;$A$4,Global!$C:$AA,COLUMN()+3,0)),"")</f>
        <v/>
      </c>
      <c r="I249" s="70" t="str">
        <f>IFERROR(IF(VLOOKUP($A249&amp;$A$4,Global!$C:$AA,COLUMN()+3,0)="","",VLOOKUP($A249&amp;$A$4,Global!$C:$AA,COLUMN()+3,0)),"")</f>
        <v/>
      </c>
      <c r="J249" s="69" t="str">
        <f>IFERROR(IF(VLOOKUP($A249&amp;$A$4,Global!$C:$AA,COLUMN()+3,0)="","",VLOOKUP($A249&amp;$A$4,Global!$C:$AA,COLUMN()+3,0)),"")</f>
        <v/>
      </c>
      <c r="K249" s="69" t="str">
        <f>IFERROR(IF(VLOOKUP($A249&amp;$A$4,Global!$C:$AA,COLUMN()+3,0)="","",VLOOKUP($A249&amp;$A$4,Global!$C:$AA,COLUMN()+3,0)),"")</f>
        <v/>
      </c>
      <c r="L249" s="69" t="str">
        <f>IFERROR(IF(VLOOKUP($A249&amp;$A$4,Global!$C:$AA,COLUMN()+3,0)="","",VLOOKUP($A249&amp;$A$4,Global!$C:$AA,COLUMN()+3,0)),"")</f>
        <v/>
      </c>
      <c r="M249" s="68" t="str">
        <f>IFERROR(IF(VLOOKUP($A249&amp;$A$4,Global!$C:$AA,COLUMN()+3,0)="","",VLOOKUP($A249&amp;$A$4,Global!$C:$AA,COLUMN()+3,0)),"")</f>
        <v/>
      </c>
      <c r="N249" s="68" t="str">
        <f>IFERROR(IF(VLOOKUP($A249&amp;$A$4,Global!$C:$AA,COLUMN()+3,0)="","",VLOOKUP($A249&amp;$A$4,Global!$C:$AA,COLUMN()+3,0)),"")</f>
        <v/>
      </c>
      <c r="O249" s="68" t="str">
        <f>IFERROR(IF(VLOOKUP($A249&amp;$A$4,Global!$C:$AA,COLUMN()+3,0)="","",VLOOKUP($A249&amp;$A$4,Global!$C:$AA,COLUMN()+3,0)),"")</f>
        <v/>
      </c>
      <c r="P249" s="68" t="str">
        <f>IFERROR(IF(VLOOKUP($A249&amp;$A$4,Global!$C:$AA,COLUMN()+3,0)="","",VLOOKUP($A249&amp;$A$4,Global!$C:$AA,COLUMN()+3,0)),"")</f>
        <v/>
      </c>
      <c r="Q249" s="68" t="str">
        <f>IFERROR(IF(VLOOKUP($A249&amp;$A$4,Global!$C:$AA,COLUMN()+3,0)="","",VLOOKUP($A249&amp;$A$4,Global!$C:$AA,COLUMN()+3,0)),"")</f>
        <v/>
      </c>
      <c r="R249" s="68" t="str">
        <f>IFERROR(IF(VLOOKUP($A249&amp;$A$4,Global!$C:$AA,COLUMN()+3,0)="","",VLOOKUP($A249&amp;$A$4,Global!$C:$AA,COLUMN()+3,0)),"")</f>
        <v/>
      </c>
      <c r="S249" s="71" t="str">
        <f>IFERROR(IF(VLOOKUP($A249&amp;$A$4,Global!$C:$AA,COLUMN()+3,0)="","",VLOOKUP($A249&amp;$A$4,Global!$C:$AA,COLUMN()+3,0)),"")</f>
        <v/>
      </c>
      <c r="T249" s="71" t="str">
        <f>IFERROR(IF(VLOOKUP($A249&amp;$A$4,Global!$C:$AA,COLUMN()+3,0)="","",VLOOKUP($A249&amp;$A$4,Global!$C:$AA,COLUMN()+3,0)),"")</f>
        <v/>
      </c>
      <c r="U249" s="69" t="str">
        <f>IFERROR(IF(VLOOKUP($A249&amp;$A$4,Global!$C:$AA,COLUMN()+3,0)="","",VLOOKUP($A249&amp;$A$4,Global!$C:$AA,COLUMN()+3,0)),"")</f>
        <v/>
      </c>
      <c r="V249" s="69" t="str">
        <f>IFERROR(IF(VLOOKUP($A249&amp;$A$4,Global!$C:$AA,COLUMN()+3,0)="","",VLOOKUP($A249&amp;$A$4,Global!$C:$AA,COLUMN()+3,0)),"")</f>
        <v/>
      </c>
    </row>
    <row r="250" spans="1:22" s="72" customFormat="1" ht="15.75" x14ac:dyDescent="0.2">
      <c r="A250" s="67" t="str">
        <f>IFERROR(IF(A249="","",IF((A249+1)&lt;=VLOOKUP($A$3,List!$E$1:$G$8,3,0),A249+1,"")),"")</f>
        <v/>
      </c>
      <c r="B250" s="69" t="str">
        <f>IFERROR(IF(VLOOKUP($A250&amp;$A$4,Global!$C:$AA,COLUMN()+3,0)="","",VLOOKUP($A250&amp;$A$4,Global!$C:$AA,COLUMN()+3,0)),"")</f>
        <v/>
      </c>
      <c r="C250" s="79" t="str">
        <f>IFERROR(IF(VLOOKUP($A250&amp;$A$4,Global!$C:$AA,COLUMN()+3,0)="","",VLOOKUP($A250&amp;$A$4,Global!$C:$AA,COLUMN()+3,0)),"")</f>
        <v/>
      </c>
      <c r="D250" s="68" t="str">
        <f>IFERROR(IF(VLOOKUP($A250&amp;$A$4,Global!$C:$AA,COLUMN()+3,0)="","",VLOOKUP($A250&amp;$A$4,Global!$C:$AA,COLUMN()+3,0)),"")</f>
        <v/>
      </c>
      <c r="E250" s="69" t="str">
        <f>IFERROR(IF(VLOOKUP($A250&amp;$A$4,Global!$C:$AA,COLUMN()+3,0)="","",VLOOKUP($A250&amp;$A$4,Global!$C:$AA,COLUMN()+3,0)),"")</f>
        <v/>
      </c>
      <c r="F250" s="69" t="str">
        <f>IFERROR(IF(VLOOKUP($A250&amp;$A$4,Global!$C:$AA,COLUMN()+3,0)="","",VLOOKUP($A250&amp;$A$4,Global!$C:$AA,COLUMN()+3,0)),"")</f>
        <v/>
      </c>
      <c r="G250" s="69" t="str">
        <f>IFERROR(IF(VLOOKUP($A250&amp;$A$4,Global!$C:$AA,COLUMN()+3,0)="","",VLOOKUP($A250&amp;$A$4,Global!$C:$AA,COLUMN()+3,0)),"")</f>
        <v/>
      </c>
      <c r="H250" s="70" t="str">
        <f>IFERROR(IF(VLOOKUP($A250&amp;$A$4,Global!$C:$AA,COLUMN()+3,0)="","",VLOOKUP($A250&amp;$A$4,Global!$C:$AA,COLUMN()+3,0)),"")</f>
        <v/>
      </c>
      <c r="I250" s="70" t="str">
        <f>IFERROR(IF(VLOOKUP($A250&amp;$A$4,Global!$C:$AA,COLUMN()+3,0)="","",VLOOKUP($A250&amp;$A$4,Global!$C:$AA,COLUMN()+3,0)),"")</f>
        <v/>
      </c>
      <c r="J250" s="69" t="str">
        <f>IFERROR(IF(VLOOKUP($A250&amp;$A$4,Global!$C:$AA,COLUMN()+3,0)="","",VLOOKUP($A250&amp;$A$4,Global!$C:$AA,COLUMN()+3,0)),"")</f>
        <v/>
      </c>
      <c r="K250" s="69" t="str">
        <f>IFERROR(IF(VLOOKUP($A250&amp;$A$4,Global!$C:$AA,COLUMN()+3,0)="","",VLOOKUP($A250&amp;$A$4,Global!$C:$AA,COLUMN()+3,0)),"")</f>
        <v/>
      </c>
      <c r="L250" s="69" t="str">
        <f>IFERROR(IF(VLOOKUP($A250&amp;$A$4,Global!$C:$AA,COLUMN()+3,0)="","",VLOOKUP($A250&amp;$A$4,Global!$C:$AA,COLUMN()+3,0)),"")</f>
        <v/>
      </c>
      <c r="M250" s="68" t="str">
        <f>IFERROR(IF(VLOOKUP($A250&amp;$A$4,Global!$C:$AA,COLUMN()+3,0)="","",VLOOKUP($A250&amp;$A$4,Global!$C:$AA,COLUMN()+3,0)),"")</f>
        <v/>
      </c>
      <c r="N250" s="68" t="str">
        <f>IFERROR(IF(VLOOKUP($A250&amp;$A$4,Global!$C:$AA,COLUMN()+3,0)="","",VLOOKUP($A250&amp;$A$4,Global!$C:$AA,COLUMN()+3,0)),"")</f>
        <v/>
      </c>
      <c r="O250" s="68" t="str">
        <f>IFERROR(IF(VLOOKUP($A250&amp;$A$4,Global!$C:$AA,COLUMN()+3,0)="","",VLOOKUP($A250&amp;$A$4,Global!$C:$AA,COLUMN()+3,0)),"")</f>
        <v/>
      </c>
      <c r="P250" s="68" t="str">
        <f>IFERROR(IF(VLOOKUP($A250&amp;$A$4,Global!$C:$AA,COLUMN()+3,0)="","",VLOOKUP($A250&amp;$A$4,Global!$C:$AA,COLUMN()+3,0)),"")</f>
        <v/>
      </c>
      <c r="Q250" s="68" t="str">
        <f>IFERROR(IF(VLOOKUP($A250&amp;$A$4,Global!$C:$AA,COLUMN()+3,0)="","",VLOOKUP($A250&amp;$A$4,Global!$C:$AA,COLUMN()+3,0)),"")</f>
        <v/>
      </c>
      <c r="R250" s="68" t="str">
        <f>IFERROR(IF(VLOOKUP($A250&amp;$A$4,Global!$C:$AA,COLUMN()+3,0)="","",VLOOKUP($A250&amp;$A$4,Global!$C:$AA,COLUMN()+3,0)),"")</f>
        <v/>
      </c>
      <c r="S250" s="71" t="str">
        <f>IFERROR(IF(VLOOKUP($A250&amp;$A$4,Global!$C:$AA,COLUMN()+3,0)="","",VLOOKUP($A250&amp;$A$4,Global!$C:$AA,COLUMN()+3,0)),"")</f>
        <v/>
      </c>
      <c r="T250" s="71" t="str">
        <f>IFERROR(IF(VLOOKUP($A250&amp;$A$4,Global!$C:$AA,COLUMN()+3,0)="","",VLOOKUP($A250&amp;$A$4,Global!$C:$AA,COLUMN()+3,0)),"")</f>
        <v/>
      </c>
      <c r="U250" s="69" t="str">
        <f>IFERROR(IF(VLOOKUP($A250&amp;$A$4,Global!$C:$AA,COLUMN()+3,0)="","",VLOOKUP($A250&amp;$A$4,Global!$C:$AA,COLUMN()+3,0)),"")</f>
        <v/>
      </c>
      <c r="V250" s="69" t="str">
        <f>IFERROR(IF(VLOOKUP($A250&amp;$A$4,Global!$C:$AA,COLUMN()+3,0)="","",VLOOKUP($A250&amp;$A$4,Global!$C:$AA,COLUMN()+3,0)),"")</f>
        <v/>
      </c>
    </row>
    <row r="251" spans="1:22" s="72" customFormat="1" ht="15.75" x14ac:dyDescent="0.2">
      <c r="A251" s="67" t="str">
        <f>IFERROR(IF(A250="","",IF((A250+1)&lt;=VLOOKUP($A$3,List!$E$1:$G$8,3,0),A250+1,"")),"")</f>
        <v/>
      </c>
      <c r="B251" s="69" t="str">
        <f>IFERROR(IF(VLOOKUP($A251&amp;$A$4,Global!$C:$AA,COLUMN()+3,0)="","",VLOOKUP($A251&amp;$A$4,Global!$C:$AA,COLUMN()+3,0)),"")</f>
        <v/>
      </c>
      <c r="C251" s="79" t="str">
        <f>IFERROR(IF(VLOOKUP($A251&amp;$A$4,Global!$C:$AA,COLUMN()+3,0)="","",VLOOKUP($A251&amp;$A$4,Global!$C:$AA,COLUMN()+3,0)),"")</f>
        <v/>
      </c>
      <c r="D251" s="68" t="str">
        <f>IFERROR(IF(VLOOKUP($A251&amp;$A$4,Global!$C:$AA,COLUMN()+3,0)="","",VLOOKUP($A251&amp;$A$4,Global!$C:$AA,COLUMN()+3,0)),"")</f>
        <v/>
      </c>
      <c r="E251" s="69" t="str">
        <f>IFERROR(IF(VLOOKUP($A251&amp;$A$4,Global!$C:$AA,COLUMN()+3,0)="","",VLOOKUP($A251&amp;$A$4,Global!$C:$AA,COLUMN()+3,0)),"")</f>
        <v/>
      </c>
      <c r="F251" s="69" t="str">
        <f>IFERROR(IF(VLOOKUP($A251&amp;$A$4,Global!$C:$AA,COLUMN()+3,0)="","",VLOOKUP($A251&amp;$A$4,Global!$C:$AA,COLUMN()+3,0)),"")</f>
        <v/>
      </c>
      <c r="G251" s="69" t="str">
        <f>IFERROR(IF(VLOOKUP($A251&amp;$A$4,Global!$C:$AA,COLUMN()+3,0)="","",VLOOKUP($A251&amp;$A$4,Global!$C:$AA,COLUMN()+3,0)),"")</f>
        <v/>
      </c>
      <c r="H251" s="70" t="str">
        <f>IFERROR(IF(VLOOKUP($A251&amp;$A$4,Global!$C:$AA,COLUMN()+3,0)="","",VLOOKUP($A251&amp;$A$4,Global!$C:$AA,COLUMN()+3,0)),"")</f>
        <v/>
      </c>
      <c r="I251" s="70" t="str">
        <f>IFERROR(IF(VLOOKUP($A251&amp;$A$4,Global!$C:$AA,COLUMN()+3,0)="","",VLOOKUP($A251&amp;$A$4,Global!$C:$AA,COLUMN()+3,0)),"")</f>
        <v/>
      </c>
      <c r="J251" s="69" t="str">
        <f>IFERROR(IF(VLOOKUP($A251&amp;$A$4,Global!$C:$AA,COLUMN()+3,0)="","",VLOOKUP($A251&amp;$A$4,Global!$C:$AA,COLUMN()+3,0)),"")</f>
        <v/>
      </c>
      <c r="K251" s="69" t="str">
        <f>IFERROR(IF(VLOOKUP($A251&amp;$A$4,Global!$C:$AA,COLUMN()+3,0)="","",VLOOKUP($A251&amp;$A$4,Global!$C:$AA,COLUMN()+3,0)),"")</f>
        <v/>
      </c>
      <c r="L251" s="69" t="str">
        <f>IFERROR(IF(VLOOKUP($A251&amp;$A$4,Global!$C:$AA,COLUMN()+3,0)="","",VLOOKUP($A251&amp;$A$4,Global!$C:$AA,COLUMN()+3,0)),"")</f>
        <v/>
      </c>
      <c r="M251" s="68" t="str">
        <f>IFERROR(IF(VLOOKUP($A251&amp;$A$4,Global!$C:$AA,COLUMN()+3,0)="","",VLOOKUP($A251&amp;$A$4,Global!$C:$AA,COLUMN()+3,0)),"")</f>
        <v/>
      </c>
      <c r="N251" s="68" t="str">
        <f>IFERROR(IF(VLOOKUP($A251&amp;$A$4,Global!$C:$AA,COLUMN()+3,0)="","",VLOOKUP($A251&amp;$A$4,Global!$C:$AA,COLUMN()+3,0)),"")</f>
        <v/>
      </c>
      <c r="O251" s="68" t="str">
        <f>IFERROR(IF(VLOOKUP($A251&amp;$A$4,Global!$C:$AA,COLUMN()+3,0)="","",VLOOKUP($A251&amp;$A$4,Global!$C:$AA,COLUMN()+3,0)),"")</f>
        <v/>
      </c>
      <c r="P251" s="68" t="str">
        <f>IFERROR(IF(VLOOKUP($A251&amp;$A$4,Global!$C:$AA,COLUMN()+3,0)="","",VLOOKUP($A251&amp;$A$4,Global!$C:$AA,COLUMN()+3,0)),"")</f>
        <v/>
      </c>
      <c r="Q251" s="68" t="str">
        <f>IFERROR(IF(VLOOKUP($A251&amp;$A$4,Global!$C:$AA,COLUMN()+3,0)="","",VLOOKUP($A251&amp;$A$4,Global!$C:$AA,COLUMN()+3,0)),"")</f>
        <v/>
      </c>
      <c r="R251" s="68" t="str">
        <f>IFERROR(IF(VLOOKUP($A251&amp;$A$4,Global!$C:$AA,COLUMN()+3,0)="","",VLOOKUP($A251&amp;$A$4,Global!$C:$AA,COLUMN()+3,0)),"")</f>
        <v/>
      </c>
      <c r="S251" s="71" t="str">
        <f>IFERROR(IF(VLOOKUP($A251&amp;$A$4,Global!$C:$AA,COLUMN()+3,0)="","",VLOOKUP($A251&amp;$A$4,Global!$C:$AA,COLUMN()+3,0)),"")</f>
        <v/>
      </c>
      <c r="T251" s="71" t="str">
        <f>IFERROR(IF(VLOOKUP($A251&amp;$A$4,Global!$C:$AA,COLUMN()+3,0)="","",VLOOKUP($A251&amp;$A$4,Global!$C:$AA,COLUMN()+3,0)),"")</f>
        <v/>
      </c>
      <c r="U251" s="69" t="str">
        <f>IFERROR(IF(VLOOKUP($A251&amp;$A$4,Global!$C:$AA,COLUMN()+3,0)="","",VLOOKUP($A251&amp;$A$4,Global!$C:$AA,COLUMN()+3,0)),"")</f>
        <v/>
      </c>
      <c r="V251" s="69" t="str">
        <f>IFERROR(IF(VLOOKUP($A251&amp;$A$4,Global!$C:$AA,COLUMN()+3,0)="","",VLOOKUP($A251&amp;$A$4,Global!$C:$AA,COLUMN()+3,0)),"")</f>
        <v/>
      </c>
    </row>
    <row r="252" spans="1:22" s="72" customFormat="1" ht="15.75" x14ac:dyDescent="0.2">
      <c r="A252" s="67" t="str">
        <f>IFERROR(IF(A251="","",IF((A251+1)&lt;=VLOOKUP($A$3,List!$E$1:$G$8,3,0),A251+1,"")),"")</f>
        <v/>
      </c>
      <c r="B252" s="69" t="str">
        <f>IFERROR(IF(VLOOKUP($A252&amp;$A$4,Global!$C:$AA,COLUMN()+3,0)="","",VLOOKUP($A252&amp;$A$4,Global!$C:$AA,COLUMN()+3,0)),"")</f>
        <v/>
      </c>
      <c r="C252" s="79" t="str">
        <f>IFERROR(IF(VLOOKUP($A252&amp;$A$4,Global!$C:$AA,COLUMN()+3,0)="","",VLOOKUP($A252&amp;$A$4,Global!$C:$AA,COLUMN()+3,0)),"")</f>
        <v/>
      </c>
      <c r="D252" s="68" t="str">
        <f>IFERROR(IF(VLOOKUP($A252&amp;$A$4,Global!$C:$AA,COLUMN()+3,0)="","",VLOOKUP($A252&amp;$A$4,Global!$C:$AA,COLUMN()+3,0)),"")</f>
        <v/>
      </c>
      <c r="E252" s="69" t="str">
        <f>IFERROR(IF(VLOOKUP($A252&amp;$A$4,Global!$C:$AA,COLUMN()+3,0)="","",VLOOKUP($A252&amp;$A$4,Global!$C:$AA,COLUMN()+3,0)),"")</f>
        <v/>
      </c>
      <c r="F252" s="69" t="str">
        <f>IFERROR(IF(VLOOKUP($A252&amp;$A$4,Global!$C:$AA,COLUMN()+3,0)="","",VLOOKUP($A252&amp;$A$4,Global!$C:$AA,COLUMN()+3,0)),"")</f>
        <v/>
      </c>
      <c r="G252" s="69" t="str">
        <f>IFERROR(IF(VLOOKUP($A252&amp;$A$4,Global!$C:$AA,COLUMN()+3,0)="","",VLOOKUP($A252&amp;$A$4,Global!$C:$AA,COLUMN()+3,0)),"")</f>
        <v/>
      </c>
      <c r="H252" s="70" t="str">
        <f>IFERROR(IF(VLOOKUP($A252&amp;$A$4,Global!$C:$AA,COLUMN()+3,0)="","",VLOOKUP($A252&amp;$A$4,Global!$C:$AA,COLUMN()+3,0)),"")</f>
        <v/>
      </c>
      <c r="I252" s="70" t="str">
        <f>IFERROR(IF(VLOOKUP($A252&amp;$A$4,Global!$C:$AA,COLUMN()+3,0)="","",VLOOKUP($A252&amp;$A$4,Global!$C:$AA,COLUMN()+3,0)),"")</f>
        <v/>
      </c>
      <c r="J252" s="69" t="str">
        <f>IFERROR(IF(VLOOKUP($A252&amp;$A$4,Global!$C:$AA,COLUMN()+3,0)="","",VLOOKUP($A252&amp;$A$4,Global!$C:$AA,COLUMN()+3,0)),"")</f>
        <v/>
      </c>
      <c r="K252" s="69" t="str">
        <f>IFERROR(IF(VLOOKUP($A252&amp;$A$4,Global!$C:$AA,COLUMN()+3,0)="","",VLOOKUP($A252&amp;$A$4,Global!$C:$AA,COLUMN()+3,0)),"")</f>
        <v/>
      </c>
      <c r="L252" s="69" t="str">
        <f>IFERROR(IF(VLOOKUP($A252&amp;$A$4,Global!$C:$AA,COLUMN()+3,0)="","",VLOOKUP($A252&amp;$A$4,Global!$C:$AA,COLUMN()+3,0)),"")</f>
        <v/>
      </c>
      <c r="M252" s="68" t="str">
        <f>IFERROR(IF(VLOOKUP($A252&amp;$A$4,Global!$C:$AA,COLUMN()+3,0)="","",VLOOKUP($A252&amp;$A$4,Global!$C:$AA,COLUMN()+3,0)),"")</f>
        <v/>
      </c>
      <c r="N252" s="68" t="str">
        <f>IFERROR(IF(VLOOKUP($A252&amp;$A$4,Global!$C:$AA,COLUMN()+3,0)="","",VLOOKUP($A252&amp;$A$4,Global!$C:$AA,COLUMN()+3,0)),"")</f>
        <v/>
      </c>
      <c r="O252" s="68" t="str">
        <f>IFERROR(IF(VLOOKUP($A252&amp;$A$4,Global!$C:$AA,COLUMN()+3,0)="","",VLOOKUP($A252&amp;$A$4,Global!$C:$AA,COLUMN()+3,0)),"")</f>
        <v/>
      </c>
      <c r="P252" s="68" t="str">
        <f>IFERROR(IF(VLOOKUP($A252&amp;$A$4,Global!$C:$AA,COLUMN()+3,0)="","",VLOOKUP($A252&amp;$A$4,Global!$C:$AA,COLUMN()+3,0)),"")</f>
        <v/>
      </c>
      <c r="Q252" s="68" t="str">
        <f>IFERROR(IF(VLOOKUP($A252&amp;$A$4,Global!$C:$AA,COLUMN()+3,0)="","",VLOOKUP($A252&amp;$A$4,Global!$C:$AA,COLUMN()+3,0)),"")</f>
        <v/>
      </c>
      <c r="R252" s="68" t="str">
        <f>IFERROR(IF(VLOOKUP($A252&amp;$A$4,Global!$C:$AA,COLUMN()+3,0)="","",VLOOKUP($A252&amp;$A$4,Global!$C:$AA,COLUMN()+3,0)),"")</f>
        <v/>
      </c>
      <c r="S252" s="71" t="str">
        <f>IFERROR(IF(VLOOKUP($A252&amp;$A$4,Global!$C:$AA,COLUMN()+3,0)="","",VLOOKUP($A252&amp;$A$4,Global!$C:$AA,COLUMN()+3,0)),"")</f>
        <v/>
      </c>
      <c r="T252" s="71" t="str">
        <f>IFERROR(IF(VLOOKUP($A252&amp;$A$4,Global!$C:$AA,COLUMN()+3,0)="","",VLOOKUP($A252&amp;$A$4,Global!$C:$AA,COLUMN()+3,0)),"")</f>
        <v/>
      </c>
      <c r="U252" s="69" t="str">
        <f>IFERROR(IF(VLOOKUP($A252&amp;$A$4,Global!$C:$AA,COLUMN()+3,0)="","",VLOOKUP($A252&amp;$A$4,Global!$C:$AA,COLUMN()+3,0)),"")</f>
        <v/>
      </c>
      <c r="V252" s="69" t="str">
        <f>IFERROR(IF(VLOOKUP($A252&amp;$A$4,Global!$C:$AA,COLUMN()+3,0)="","",VLOOKUP($A252&amp;$A$4,Global!$C:$AA,COLUMN()+3,0)),"")</f>
        <v/>
      </c>
    </row>
    <row r="253" spans="1:22" s="72" customFormat="1" ht="15.75" x14ac:dyDescent="0.2">
      <c r="A253" s="67" t="str">
        <f>IFERROR(IF(A252="","",IF((A252+1)&lt;=VLOOKUP($A$3,List!$E$1:$G$8,3,0),A252+1,"")),"")</f>
        <v/>
      </c>
      <c r="B253" s="69" t="str">
        <f>IFERROR(IF(VLOOKUP($A253&amp;$A$4,Global!$C:$AA,COLUMN()+3,0)="","",VLOOKUP($A253&amp;$A$4,Global!$C:$AA,COLUMN()+3,0)),"")</f>
        <v/>
      </c>
      <c r="C253" s="79" t="str">
        <f>IFERROR(IF(VLOOKUP($A253&amp;$A$4,Global!$C:$AA,COLUMN()+3,0)="","",VLOOKUP($A253&amp;$A$4,Global!$C:$AA,COLUMN()+3,0)),"")</f>
        <v/>
      </c>
      <c r="D253" s="68" t="str">
        <f>IFERROR(IF(VLOOKUP($A253&amp;$A$4,Global!$C:$AA,COLUMN()+3,0)="","",VLOOKUP($A253&amp;$A$4,Global!$C:$AA,COLUMN()+3,0)),"")</f>
        <v/>
      </c>
      <c r="E253" s="69" t="str">
        <f>IFERROR(IF(VLOOKUP($A253&amp;$A$4,Global!$C:$AA,COLUMN()+3,0)="","",VLOOKUP($A253&amp;$A$4,Global!$C:$AA,COLUMN()+3,0)),"")</f>
        <v/>
      </c>
      <c r="F253" s="69" t="str">
        <f>IFERROR(IF(VLOOKUP($A253&amp;$A$4,Global!$C:$AA,COLUMN()+3,0)="","",VLOOKUP($A253&amp;$A$4,Global!$C:$AA,COLUMN()+3,0)),"")</f>
        <v/>
      </c>
      <c r="G253" s="69" t="str">
        <f>IFERROR(IF(VLOOKUP($A253&amp;$A$4,Global!$C:$AA,COLUMN()+3,0)="","",VLOOKUP($A253&amp;$A$4,Global!$C:$AA,COLUMN()+3,0)),"")</f>
        <v/>
      </c>
      <c r="H253" s="70" t="str">
        <f>IFERROR(IF(VLOOKUP($A253&amp;$A$4,Global!$C:$AA,COLUMN()+3,0)="","",VLOOKUP($A253&amp;$A$4,Global!$C:$AA,COLUMN()+3,0)),"")</f>
        <v/>
      </c>
      <c r="I253" s="70" t="str">
        <f>IFERROR(IF(VLOOKUP($A253&amp;$A$4,Global!$C:$AA,COLUMN()+3,0)="","",VLOOKUP($A253&amp;$A$4,Global!$C:$AA,COLUMN()+3,0)),"")</f>
        <v/>
      </c>
      <c r="J253" s="69" t="str">
        <f>IFERROR(IF(VLOOKUP($A253&amp;$A$4,Global!$C:$AA,COLUMN()+3,0)="","",VLOOKUP($A253&amp;$A$4,Global!$C:$AA,COLUMN()+3,0)),"")</f>
        <v/>
      </c>
      <c r="K253" s="69" t="str">
        <f>IFERROR(IF(VLOOKUP($A253&amp;$A$4,Global!$C:$AA,COLUMN()+3,0)="","",VLOOKUP($A253&amp;$A$4,Global!$C:$AA,COLUMN()+3,0)),"")</f>
        <v/>
      </c>
      <c r="L253" s="69" t="str">
        <f>IFERROR(IF(VLOOKUP($A253&amp;$A$4,Global!$C:$AA,COLUMN()+3,0)="","",VLOOKUP($A253&amp;$A$4,Global!$C:$AA,COLUMN()+3,0)),"")</f>
        <v/>
      </c>
      <c r="M253" s="68" t="str">
        <f>IFERROR(IF(VLOOKUP($A253&amp;$A$4,Global!$C:$AA,COLUMN()+3,0)="","",VLOOKUP($A253&amp;$A$4,Global!$C:$AA,COLUMN()+3,0)),"")</f>
        <v/>
      </c>
      <c r="N253" s="68" t="str">
        <f>IFERROR(IF(VLOOKUP($A253&amp;$A$4,Global!$C:$AA,COLUMN()+3,0)="","",VLOOKUP($A253&amp;$A$4,Global!$C:$AA,COLUMN()+3,0)),"")</f>
        <v/>
      </c>
      <c r="O253" s="68" t="str">
        <f>IFERROR(IF(VLOOKUP($A253&amp;$A$4,Global!$C:$AA,COLUMN()+3,0)="","",VLOOKUP($A253&amp;$A$4,Global!$C:$AA,COLUMN()+3,0)),"")</f>
        <v/>
      </c>
      <c r="P253" s="68" t="str">
        <f>IFERROR(IF(VLOOKUP($A253&amp;$A$4,Global!$C:$AA,COLUMN()+3,0)="","",VLOOKUP($A253&amp;$A$4,Global!$C:$AA,COLUMN()+3,0)),"")</f>
        <v/>
      </c>
      <c r="Q253" s="68" t="str">
        <f>IFERROR(IF(VLOOKUP($A253&amp;$A$4,Global!$C:$AA,COLUMN()+3,0)="","",VLOOKUP($A253&amp;$A$4,Global!$C:$AA,COLUMN()+3,0)),"")</f>
        <v/>
      </c>
      <c r="R253" s="68" t="str">
        <f>IFERROR(IF(VLOOKUP($A253&amp;$A$4,Global!$C:$AA,COLUMN()+3,0)="","",VLOOKUP($A253&amp;$A$4,Global!$C:$AA,COLUMN()+3,0)),"")</f>
        <v/>
      </c>
      <c r="S253" s="71" t="str">
        <f>IFERROR(IF(VLOOKUP($A253&amp;$A$4,Global!$C:$AA,COLUMN()+3,0)="","",VLOOKUP($A253&amp;$A$4,Global!$C:$AA,COLUMN()+3,0)),"")</f>
        <v/>
      </c>
      <c r="T253" s="71" t="str">
        <f>IFERROR(IF(VLOOKUP($A253&amp;$A$4,Global!$C:$AA,COLUMN()+3,0)="","",VLOOKUP($A253&amp;$A$4,Global!$C:$AA,COLUMN()+3,0)),"")</f>
        <v/>
      </c>
      <c r="U253" s="69" t="str">
        <f>IFERROR(IF(VLOOKUP($A253&amp;$A$4,Global!$C:$AA,COLUMN()+3,0)="","",VLOOKUP($A253&amp;$A$4,Global!$C:$AA,COLUMN()+3,0)),"")</f>
        <v/>
      </c>
      <c r="V253" s="69" t="str">
        <f>IFERROR(IF(VLOOKUP($A253&amp;$A$4,Global!$C:$AA,COLUMN()+3,0)="","",VLOOKUP($A253&amp;$A$4,Global!$C:$AA,COLUMN()+3,0)),"")</f>
        <v/>
      </c>
    </row>
    <row r="254" spans="1:22" s="72" customFormat="1" ht="15.75" x14ac:dyDescent="0.2">
      <c r="A254" s="67" t="str">
        <f>IFERROR(IF(A253="","",IF((A253+1)&lt;=VLOOKUP($A$3,List!$E$1:$G$8,3,0),A253+1,"")),"")</f>
        <v/>
      </c>
      <c r="B254" s="69" t="str">
        <f>IFERROR(IF(VLOOKUP($A254&amp;$A$4,Global!$C:$AA,COLUMN()+3,0)="","",VLOOKUP($A254&amp;$A$4,Global!$C:$AA,COLUMN()+3,0)),"")</f>
        <v/>
      </c>
      <c r="C254" s="79" t="str">
        <f>IFERROR(IF(VLOOKUP($A254&amp;$A$4,Global!$C:$AA,COLUMN()+3,0)="","",VLOOKUP($A254&amp;$A$4,Global!$C:$AA,COLUMN()+3,0)),"")</f>
        <v/>
      </c>
      <c r="D254" s="68" t="str">
        <f>IFERROR(IF(VLOOKUP($A254&amp;$A$4,Global!$C:$AA,COLUMN()+3,0)="","",VLOOKUP($A254&amp;$A$4,Global!$C:$AA,COLUMN()+3,0)),"")</f>
        <v/>
      </c>
      <c r="E254" s="69" t="str">
        <f>IFERROR(IF(VLOOKUP($A254&amp;$A$4,Global!$C:$AA,COLUMN()+3,0)="","",VLOOKUP($A254&amp;$A$4,Global!$C:$AA,COLUMN()+3,0)),"")</f>
        <v/>
      </c>
      <c r="F254" s="69" t="str">
        <f>IFERROR(IF(VLOOKUP($A254&amp;$A$4,Global!$C:$AA,COLUMN()+3,0)="","",VLOOKUP($A254&amp;$A$4,Global!$C:$AA,COLUMN()+3,0)),"")</f>
        <v/>
      </c>
      <c r="G254" s="69" t="str">
        <f>IFERROR(IF(VLOOKUP($A254&amp;$A$4,Global!$C:$AA,COLUMN()+3,0)="","",VLOOKUP($A254&amp;$A$4,Global!$C:$AA,COLUMN()+3,0)),"")</f>
        <v/>
      </c>
      <c r="H254" s="70" t="str">
        <f>IFERROR(IF(VLOOKUP($A254&amp;$A$4,Global!$C:$AA,COLUMN()+3,0)="","",VLOOKUP($A254&amp;$A$4,Global!$C:$AA,COLUMN()+3,0)),"")</f>
        <v/>
      </c>
      <c r="I254" s="70" t="str">
        <f>IFERROR(IF(VLOOKUP($A254&amp;$A$4,Global!$C:$AA,COLUMN()+3,0)="","",VLOOKUP($A254&amp;$A$4,Global!$C:$AA,COLUMN()+3,0)),"")</f>
        <v/>
      </c>
      <c r="J254" s="69" t="str">
        <f>IFERROR(IF(VLOOKUP($A254&amp;$A$4,Global!$C:$AA,COLUMN()+3,0)="","",VLOOKUP($A254&amp;$A$4,Global!$C:$AA,COLUMN()+3,0)),"")</f>
        <v/>
      </c>
      <c r="K254" s="69" t="str">
        <f>IFERROR(IF(VLOOKUP($A254&amp;$A$4,Global!$C:$AA,COLUMN()+3,0)="","",VLOOKUP($A254&amp;$A$4,Global!$C:$AA,COLUMN()+3,0)),"")</f>
        <v/>
      </c>
      <c r="L254" s="69" t="str">
        <f>IFERROR(IF(VLOOKUP($A254&amp;$A$4,Global!$C:$AA,COLUMN()+3,0)="","",VLOOKUP($A254&amp;$A$4,Global!$C:$AA,COLUMN()+3,0)),"")</f>
        <v/>
      </c>
      <c r="M254" s="68" t="str">
        <f>IFERROR(IF(VLOOKUP($A254&amp;$A$4,Global!$C:$AA,COLUMN()+3,0)="","",VLOOKUP($A254&amp;$A$4,Global!$C:$AA,COLUMN()+3,0)),"")</f>
        <v/>
      </c>
      <c r="N254" s="68" t="str">
        <f>IFERROR(IF(VLOOKUP($A254&amp;$A$4,Global!$C:$AA,COLUMN()+3,0)="","",VLOOKUP($A254&amp;$A$4,Global!$C:$AA,COLUMN()+3,0)),"")</f>
        <v/>
      </c>
      <c r="O254" s="68" t="str">
        <f>IFERROR(IF(VLOOKUP($A254&amp;$A$4,Global!$C:$AA,COLUMN()+3,0)="","",VLOOKUP($A254&amp;$A$4,Global!$C:$AA,COLUMN()+3,0)),"")</f>
        <v/>
      </c>
      <c r="P254" s="68" t="str">
        <f>IFERROR(IF(VLOOKUP($A254&amp;$A$4,Global!$C:$AA,COLUMN()+3,0)="","",VLOOKUP($A254&amp;$A$4,Global!$C:$AA,COLUMN()+3,0)),"")</f>
        <v/>
      </c>
      <c r="Q254" s="68" t="str">
        <f>IFERROR(IF(VLOOKUP($A254&amp;$A$4,Global!$C:$AA,COLUMN()+3,0)="","",VLOOKUP($A254&amp;$A$4,Global!$C:$AA,COLUMN()+3,0)),"")</f>
        <v/>
      </c>
      <c r="R254" s="68" t="str">
        <f>IFERROR(IF(VLOOKUP($A254&amp;$A$4,Global!$C:$AA,COLUMN()+3,0)="","",VLOOKUP($A254&amp;$A$4,Global!$C:$AA,COLUMN()+3,0)),"")</f>
        <v/>
      </c>
      <c r="S254" s="71" t="str">
        <f>IFERROR(IF(VLOOKUP($A254&amp;$A$4,Global!$C:$AA,COLUMN()+3,0)="","",VLOOKUP($A254&amp;$A$4,Global!$C:$AA,COLUMN()+3,0)),"")</f>
        <v/>
      </c>
      <c r="T254" s="71" t="str">
        <f>IFERROR(IF(VLOOKUP($A254&amp;$A$4,Global!$C:$AA,COLUMN()+3,0)="","",VLOOKUP($A254&amp;$A$4,Global!$C:$AA,COLUMN()+3,0)),"")</f>
        <v/>
      </c>
      <c r="U254" s="69" t="str">
        <f>IFERROR(IF(VLOOKUP($A254&amp;$A$4,Global!$C:$AA,COLUMN()+3,0)="","",VLOOKUP($A254&amp;$A$4,Global!$C:$AA,COLUMN()+3,0)),"")</f>
        <v/>
      </c>
      <c r="V254" s="69" t="str">
        <f>IFERROR(IF(VLOOKUP($A254&amp;$A$4,Global!$C:$AA,COLUMN()+3,0)="","",VLOOKUP($A254&amp;$A$4,Global!$C:$AA,COLUMN()+3,0)),"")</f>
        <v/>
      </c>
    </row>
    <row r="255" spans="1:22" s="72" customFormat="1" ht="15.75" x14ac:dyDescent="0.2">
      <c r="A255" s="67" t="str">
        <f>IFERROR(IF(A254="","",IF((A254+1)&lt;=VLOOKUP($A$3,List!$E$1:$G$8,3,0),A254+1,"")),"")</f>
        <v/>
      </c>
      <c r="B255" s="69" t="str">
        <f>IFERROR(IF(VLOOKUP($A255&amp;$A$4,Global!$C:$AA,COLUMN()+3,0)="","",VLOOKUP($A255&amp;$A$4,Global!$C:$AA,COLUMN()+3,0)),"")</f>
        <v/>
      </c>
      <c r="C255" s="79" t="str">
        <f>IFERROR(IF(VLOOKUP($A255&amp;$A$4,Global!$C:$AA,COLUMN()+3,0)="","",VLOOKUP($A255&amp;$A$4,Global!$C:$AA,COLUMN()+3,0)),"")</f>
        <v/>
      </c>
      <c r="D255" s="68" t="str">
        <f>IFERROR(IF(VLOOKUP($A255&amp;$A$4,Global!$C:$AA,COLUMN()+3,0)="","",VLOOKUP($A255&amp;$A$4,Global!$C:$AA,COLUMN()+3,0)),"")</f>
        <v/>
      </c>
      <c r="E255" s="69" t="str">
        <f>IFERROR(IF(VLOOKUP($A255&amp;$A$4,Global!$C:$AA,COLUMN()+3,0)="","",VLOOKUP($A255&amp;$A$4,Global!$C:$AA,COLUMN()+3,0)),"")</f>
        <v/>
      </c>
      <c r="F255" s="69" t="str">
        <f>IFERROR(IF(VLOOKUP($A255&amp;$A$4,Global!$C:$AA,COLUMN()+3,0)="","",VLOOKUP($A255&amp;$A$4,Global!$C:$AA,COLUMN()+3,0)),"")</f>
        <v/>
      </c>
      <c r="G255" s="69" t="str">
        <f>IFERROR(IF(VLOOKUP($A255&amp;$A$4,Global!$C:$AA,COLUMN()+3,0)="","",VLOOKUP($A255&amp;$A$4,Global!$C:$AA,COLUMN()+3,0)),"")</f>
        <v/>
      </c>
      <c r="H255" s="70" t="str">
        <f>IFERROR(IF(VLOOKUP($A255&amp;$A$4,Global!$C:$AA,COLUMN()+3,0)="","",VLOOKUP($A255&amp;$A$4,Global!$C:$AA,COLUMN()+3,0)),"")</f>
        <v/>
      </c>
      <c r="I255" s="70" t="str">
        <f>IFERROR(IF(VLOOKUP($A255&amp;$A$4,Global!$C:$AA,COLUMN()+3,0)="","",VLOOKUP($A255&amp;$A$4,Global!$C:$AA,COLUMN()+3,0)),"")</f>
        <v/>
      </c>
      <c r="J255" s="69" t="str">
        <f>IFERROR(IF(VLOOKUP($A255&amp;$A$4,Global!$C:$AA,COLUMN()+3,0)="","",VLOOKUP($A255&amp;$A$4,Global!$C:$AA,COLUMN()+3,0)),"")</f>
        <v/>
      </c>
      <c r="K255" s="69" t="str">
        <f>IFERROR(IF(VLOOKUP($A255&amp;$A$4,Global!$C:$AA,COLUMN()+3,0)="","",VLOOKUP($A255&amp;$A$4,Global!$C:$AA,COLUMN()+3,0)),"")</f>
        <v/>
      </c>
      <c r="L255" s="69" t="str">
        <f>IFERROR(IF(VLOOKUP($A255&amp;$A$4,Global!$C:$AA,COLUMN()+3,0)="","",VLOOKUP($A255&amp;$A$4,Global!$C:$AA,COLUMN()+3,0)),"")</f>
        <v/>
      </c>
      <c r="M255" s="68" t="str">
        <f>IFERROR(IF(VLOOKUP($A255&amp;$A$4,Global!$C:$AA,COLUMN()+3,0)="","",VLOOKUP($A255&amp;$A$4,Global!$C:$AA,COLUMN()+3,0)),"")</f>
        <v/>
      </c>
      <c r="N255" s="68" t="str">
        <f>IFERROR(IF(VLOOKUP($A255&amp;$A$4,Global!$C:$AA,COLUMN()+3,0)="","",VLOOKUP($A255&amp;$A$4,Global!$C:$AA,COLUMN()+3,0)),"")</f>
        <v/>
      </c>
      <c r="O255" s="68" t="str">
        <f>IFERROR(IF(VLOOKUP($A255&amp;$A$4,Global!$C:$AA,COLUMN()+3,0)="","",VLOOKUP($A255&amp;$A$4,Global!$C:$AA,COLUMN()+3,0)),"")</f>
        <v/>
      </c>
      <c r="P255" s="68" t="str">
        <f>IFERROR(IF(VLOOKUP($A255&amp;$A$4,Global!$C:$AA,COLUMN()+3,0)="","",VLOOKUP($A255&amp;$A$4,Global!$C:$AA,COLUMN()+3,0)),"")</f>
        <v/>
      </c>
      <c r="Q255" s="68" t="str">
        <f>IFERROR(IF(VLOOKUP($A255&amp;$A$4,Global!$C:$AA,COLUMN()+3,0)="","",VLOOKUP($A255&amp;$A$4,Global!$C:$AA,COLUMN()+3,0)),"")</f>
        <v/>
      </c>
      <c r="R255" s="68" t="str">
        <f>IFERROR(IF(VLOOKUP($A255&amp;$A$4,Global!$C:$AA,COLUMN()+3,0)="","",VLOOKUP($A255&amp;$A$4,Global!$C:$AA,COLUMN()+3,0)),"")</f>
        <v/>
      </c>
      <c r="S255" s="71" t="str">
        <f>IFERROR(IF(VLOOKUP($A255&amp;$A$4,Global!$C:$AA,COLUMN()+3,0)="","",VLOOKUP($A255&amp;$A$4,Global!$C:$AA,COLUMN()+3,0)),"")</f>
        <v/>
      </c>
      <c r="T255" s="71" t="str">
        <f>IFERROR(IF(VLOOKUP($A255&amp;$A$4,Global!$C:$AA,COLUMN()+3,0)="","",VLOOKUP($A255&amp;$A$4,Global!$C:$AA,COLUMN()+3,0)),"")</f>
        <v/>
      </c>
      <c r="U255" s="69" t="str">
        <f>IFERROR(IF(VLOOKUP($A255&amp;$A$4,Global!$C:$AA,COLUMN()+3,0)="","",VLOOKUP($A255&amp;$A$4,Global!$C:$AA,COLUMN()+3,0)),"")</f>
        <v/>
      </c>
      <c r="V255" s="69" t="str">
        <f>IFERROR(IF(VLOOKUP($A255&amp;$A$4,Global!$C:$AA,COLUMN()+3,0)="","",VLOOKUP($A255&amp;$A$4,Global!$C:$AA,COLUMN()+3,0)),"")</f>
        <v/>
      </c>
    </row>
    <row r="256" spans="1:22" s="72" customFormat="1" ht="15.75" x14ac:dyDescent="0.2">
      <c r="A256" s="67" t="str">
        <f>IFERROR(IF(A255="","",IF((A255+1)&lt;=VLOOKUP($A$3,List!$E$1:$G$8,3,0),A255+1,"")),"")</f>
        <v/>
      </c>
      <c r="B256" s="69" t="str">
        <f>IFERROR(IF(VLOOKUP($A256&amp;$A$4,Global!$C:$AA,COLUMN()+3,0)="","",VLOOKUP($A256&amp;$A$4,Global!$C:$AA,COLUMN()+3,0)),"")</f>
        <v/>
      </c>
      <c r="C256" s="79" t="str">
        <f>IFERROR(IF(VLOOKUP($A256&amp;$A$4,Global!$C:$AA,COLUMN()+3,0)="","",VLOOKUP($A256&amp;$A$4,Global!$C:$AA,COLUMN()+3,0)),"")</f>
        <v/>
      </c>
      <c r="D256" s="68" t="str">
        <f>IFERROR(IF(VLOOKUP($A256&amp;$A$4,Global!$C:$AA,COLUMN()+3,0)="","",VLOOKUP($A256&amp;$A$4,Global!$C:$AA,COLUMN()+3,0)),"")</f>
        <v/>
      </c>
      <c r="E256" s="69" t="str">
        <f>IFERROR(IF(VLOOKUP($A256&amp;$A$4,Global!$C:$AA,COLUMN()+3,0)="","",VLOOKUP($A256&amp;$A$4,Global!$C:$AA,COLUMN()+3,0)),"")</f>
        <v/>
      </c>
      <c r="F256" s="69" t="str">
        <f>IFERROR(IF(VLOOKUP($A256&amp;$A$4,Global!$C:$AA,COLUMN()+3,0)="","",VLOOKUP($A256&amp;$A$4,Global!$C:$AA,COLUMN()+3,0)),"")</f>
        <v/>
      </c>
      <c r="G256" s="69" t="str">
        <f>IFERROR(IF(VLOOKUP($A256&amp;$A$4,Global!$C:$AA,COLUMN()+3,0)="","",VLOOKUP($A256&amp;$A$4,Global!$C:$AA,COLUMN()+3,0)),"")</f>
        <v/>
      </c>
      <c r="H256" s="70" t="str">
        <f>IFERROR(IF(VLOOKUP($A256&amp;$A$4,Global!$C:$AA,COLUMN()+3,0)="","",VLOOKUP($A256&amp;$A$4,Global!$C:$AA,COLUMN()+3,0)),"")</f>
        <v/>
      </c>
      <c r="I256" s="70" t="str">
        <f>IFERROR(IF(VLOOKUP($A256&amp;$A$4,Global!$C:$AA,COLUMN()+3,0)="","",VLOOKUP($A256&amp;$A$4,Global!$C:$AA,COLUMN()+3,0)),"")</f>
        <v/>
      </c>
      <c r="J256" s="69" t="str">
        <f>IFERROR(IF(VLOOKUP($A256&amp;$A$4,Global!$C:$AA,COLUMN()+3,0)="","",VLOOKUP($A256&amp;$A$4,Global!$C:$AA,COLUMN()+3,0)),"")</f>
        <v/>
      </c>
      <c r="K256" s="69" t="str">
        <f>IFERROR(IF(VLOOKUP($A256&amp;$A$4,Global!$C:$AA,COLUMN()+3,0)="","",VLOOKUP($A256&amp;$A$4,Global!$C:$AA,COLUMN()+3,0)),"")</f>
        <v/>
      </c>
      <c r="L256" s="69" t="str">
        <f>IFERROR(IF(VLOOKUP($A256&amp;$A$4,Global!$C:$AA,COLUMN()+3,0)="","",VLOOKUP($A256&amp;$A$4,Global!$C:$AA,COLUMN()+3,0)),"")</f>
        <v/>
      </c>
      <c r="M256" s="68" t="str">
        <f>IFERROR(IF(VLOOKUP($A256&amp;$A$4,Global!$C:$AA,COLUMN()+3,0)="","",VLOOKUP($A256&amp;$A$4,Global!$C:$AA,COLUMN()+3,0)),"")</f>
        <v/>
      </c>
      <c r="N256" s="68" t="str">
        <f>IFERROR(IF(VLOOKUP($A256&amp;$A$4,Global!$C:$AA,COLUMN()+3,0)="","",VLOOKUP($A256&amp;$A$4,Global!$C:$AA,COLUMN()+3,0)),"")</f>
        <v/>
      </c>
      <c r="O256" s="68" t="str">
        <f>IFERROR(IF(VLOOKUP($A256&amp;$A$4,Global!$C:$AA,COLUMN()+3,0)="","",VLOOKUP($A256&amp;$A$4,Global!$C:$AA,COLUMN()+3,0)),"")</f>
        <v/>
      </c>
      <c r="P256" s="68" t="str">
        <f>IFERROR(IF(VLOOKUP($A256&amp;$A$4,Global!$C:$AA,COLUMN()+3,0)="","",VLOOKUP($A256&amp;$A$4,Global!$C:$AA,COLUMN()+3,0)),"")</f>
        <v/>
      </c>
      <c r="Q256" s="68" t="str">
        <f>IFERROR(IF(VLOOKUP($A256&amp;$A$4,Global!$C:$AA,COLUMN()+3,0)="","",VLOOKUP($A256&amp;$A$4,Global!$C:$AA,COLUMN()+3,0)),"")</f>
        <v/>
      </c>
      <c r="R256" s="68" t="str">
        <f>IFERROR(IF(VLOOKUP($A256&amp;$A$4,Global!$C:$AA,COLUMN()+3,0)="","",VLOOKUP($A256&amp;$A$4,Global!$C:$AA,COLUMN()+3,0)),"")</f>
        <v/>
      </c>
      <c r="S256" s="71" t="str">
        <f>IFERROR(IF(VLOOKUP($A256&amp;$A$4,Global!$C:$AA,COLUMN()+3,0)="","",VLOOKUP($A256&amp;$A$4,Global!$C:$AA,COLUMN()+3,0)),"")</f>
        <v/>
      </c>
      <c r="T256" s="71" t="str">
        <f>IFERROR(IF(VLOOKUP($A256&amp;$A$4,Global!$C:$AA,COLUMN()+3,0)="","",VLOOKUP($A256&amp;$A$4,Global!$C:$AA,COLUMN()+3,0)),"")</f>
        <v/>
      </c>
      <c r="U256" s="69" t="str">
        <f>IFERROR(IF(VLOOKUP($A256&amp;$A$4,Global!$C:$AA,COLUMN()+3,0)="","",VLOOKUP($A256&amp;$A$4,Global!$C:$AA,COLUMN()+3,0)),"")</f>
        <v/>
      </c>
      <c r="V256" s="69" t="str">
        <f>IFERROR(IF(VLOOKUP($A256&amp;$A$4,Global!$C:$AA,COLUMN()+3,0)="","",VLOOKUP($A256&amp;$A$4,Global!$C:$AA,COLUMN()+3,0)),"")</f>
        <v/>
      </c>
    </row>
    <row r="257" spans="1:22" s="72" customFormat="1" ht="15.75" x14ac:dyDescent="0.2">
      <c r="A257" s="67" t="str">
        <f>IFERROR(IF(A256="","",IF((A256+1)&lt;=VLOOKUP($A$3,List!$E$1:$G$8,3,0),A256+1,"")),"")</f>
        <v/>
      </c>
      <c r="B257" s="69" t="str">
        <f>IFERROR(IF(VLOOKUP($A257&amp;$A$4,Global!$C:$AA,COLUMN()+3,0)="","",VLOOKUP($A257&amp;$A$4,Global!$C:$AA,COLUMN()+3,0)),"")</f>
        <v/>
      </c>
      <c r="C257" s="79" t="str">
        <f>IFERROR(IF(VLOOKUP($A257&amp;$A$4,Global!$C:$AA,COLUMN()+3,0)="","",VLOOKUP($A257&amp;$A$4,Global!$C:$AA,COLUMN()+3,0)),"")</f>
        <v/>
      </c>
      <c r="D257" s="68" t="str">
        <f>IFERROR(IF(VLOOKUP($A257&amp;$A$4,Global!$C:$AA,COLUMN()+3,0)="","",VLOOKUP($A257&amp;$A$4,Global!$C:$AA,COLUMN()+3,0)),"")</f>
        <v/>
      </c>
      <c r="E257" s="69" t="str">
        <f>IFERROR(IF(VLOOKUP($A257&amp;$A$4,Global!$C:$AA,COLUMN()+3,0)="","",VLOOKUP($A257&amp;$A$4,Global!$C:$AA,COLUMN()+3,0)),"")</f>
        <v/>
      </c>
      <c r="F257" s="69" t="str">
        <f>IFERROR(IF(VLOOKUP($A257&amp;$A$4,Global!$C:$AA,COLUMN()+3,0)="","",VLOOKUP($A257&amp;$A$4,Global!$C:$AA,COLUMN()+3,0)),"")</f>
        <v/>
      </c>
      <c r="G257" s="69" t="str">
        <f>IFERROR(IF(VLOOKUP($A257&amp;$A$4,Global!$C:$AA,COLUMN()+3,0)="","",VLOOKUP($A257&amp;$A$4,Global!$C:$AA,COLUMN()+3,0)),"")</f>
        <v/>
      </c>
      <c r="H257" s="70" t="str">
        <f>IFERROR(IF(VLOOKUP($A257&amp;$A$4,Global!$C:$AA,COLUMN()+3,0)="","",VLOOKUP($A257&amp;$A$4,Global!$C:$AA,COLUMN()+3,0)),"")</f>
        <v/>
      </c>
      <c r="I257" s="70" t="str">
        <f>IFERROR(IF(VLOOKUP($A257&amp;$A$4,Global!$C:$AA,COLUMN()+3,0)="","",VLOOKUP($A257&amp;$A$4,Global!$C:$AA,COLUMN()+3,0)),"")</f>
        <v/>
      </c>
      <c r="J257" s="69" t="str">
        <f>IFERROR(IF(VLOOKUP($A257&amp;$A$4,Global!$C:$AA,COLUMN()+3,0)="","",VLOOKUP($A257&amp;$A$4,Global!$C:$AA,COLUMN()+3,0)),"")</f>
        <v/>
      </c>
      <c r="K257" s="69" t="str">
        <f>IFERROR(IF(VLOOKUP($A257&amp;$A$4,Global!$C:$AA,COLUMN()+3,0)="","",VLOOKUP($A257&amp;$A$4,Global!$C:$AA,COLUMN()+3,0)),"")</f>
        <v/>
      </c>
      <c r="L257" s="69" t="str">
        <f>IFERROR(IF(VLOOKUP($A257&amp;$A$4,Global!$C:$AA,COLUMN()+3,0)="","",VLOOKUP($A257&amp;$A$4,Global!$C:$AA,COLUMN()+3,0)),"")</f>
        <v/>
      </c>
      <c r="M257" s="68" t="str">
        <f>IFERROR(IF(VLOOKUP($A257&amp;$A$4,Global!$C:$AA,COLUMN()+3,0)="","",VLOOKUP($A257&amp;$A$4,Global!$C:$AA,COLUMN()+3,0)),"")</f>
        <v/>
      </c>
      <c r="N257" s="68" t="str">
        <f>IFERROR(IF(VLOOKUP($A257&amp;$A$4,Global!$C:$AA,COLUMN()+3,0)="","",VLOOKUP($A257&amp;$A$4,Global!$C:$AA,COLUMN()+3,0)),"")</f>
        <v/>
      </c>
      <c r="O257" s="68" t="str">
        <f>IFERROR(IF(VLOOKUP($A257&amp;$A$4,Global!$C:$AA,COLUMN()+3,0)="","",VLOOKUP($A257&amp;$A$4,Global!$C:$AA,COLUMN()+3,0)),"")</f>
        <v/>
      </c>
      <c r="P257" s="68" t="str">
        <f>IFERROR(IF(VLOOKUP($A257&amp;$A$4,Global!$C:$AA,COLUMN()+3,0)="","",VLOOKUP($A257&amp;$A$4,Global!$C:$AA,COLUMN()+3,0)),"")</f>
        <v/>
      </c>
      <c r="Q257" s="68" t="str">
        <f>IFERROR(IF(VLOOKUP($A257&amp;$A$4,Global!$C:$AA,COLUMN()+3,0)="","",VLOOKUP($A257&amp;$A$4,Global!$C:$AA,COLUMN()+3,0)),"")</f>
        <v/>
      </c>
      <c r="R257" s="68" t="str">
        <f>IFERROR(IF(VLOOKUP($A257&amp;$A$4,Global!$C:$AA,COLUMN()+3,0)="","",VLOOKUP($A257&amp;$A$4,Global!$C:$AA,COLUMN()+3,0)),"")</f>
        <v/>
      </c>
      <c r="S257" s="71" t="str">
        <f>IFERROR(IF(VLOOKUP($A257&amp;$A$4,Global!$C:$AA,COLUMN()+3,0)="","",VLOOKUP($A257&amp;$A$4,Global!$C:$AA,COLUMN()+3,0)),"")</f>
        <v/>
      </c>
      <c r="T257" s="71" t="str">
        <f>IFERROR(IF(VLOOKUP($A257&amp;$A$4,Global!$C:$AA,COLUMN()+3,0)="","",VLOOKUP($A257&amp;$A$4,Global!$C:$AA,COLUMN()+3,0)),"")</f>
        <v/>
      </c>
      <c r="U257" s="69" t="str">
        <f>IFERROR(IF(VLOOKUP($A257&amp;$A$4,Global!$C:$AA,COLUMN()+3,0)="","",VLOOKUP($A257&amp;$A$4,Global!$C:$AA,COLUMN()+3,0)),"")</f>
        <v/>
      </c>
      <c r="V257" s="69" t="str">
        <f>IFERROR(IF(VLOOKUP($A257&amp;$A$4,Global!$C:$AA,COLUMN()+3,0)="","",VLOOKUP($A257&amp;$A$4,Global!$C:$AA,COLUMN()+3,0)),"")</f>
        <v/>
      </c>
    </row>
    <row r="258" spans="1:22" s="72" customFormat="1" ht="15.75" x14ac:dyDescent="0.2">
      <c r="A258" s="67" t="str">
        <f>IFERROR(IF(A257="","",IF((A257+1)&lt;=VLOOKUP($A$3,List!$E$1:$G$8,3,0),A257+1,"")),"")</f>
        <v/>
      </c>
      <c r="B258" s="69" t="str">
        <f>IFERROR(IF(VLOOKUP($A258&amp;$A$4,Global!$C:$AA,COLUMN()+3,0)="","",VLOOKUP($A258&amp;$A$4,Global!$C:$AA,COLUMN()+3,0)),"")</f>
        <v/>
      </c>
      <c r="C258" s="79" t="str">
        <f>IFERROR(IF(VLOOKUP($A258&amp;$A$4,Global!$C:$AA,COLUMN()+3,0)="","",VLOOKUP($A258&amp;$A$4,Global!$C:$AA,COLUMN()+3,0)),"")</f>
        <v/>
      </c>
      <c r="D258" s="68" t="str">
        <f>IFERROR(IF(VLOOKUP($A258&amp;$A$4,Global!$C:$AA,COLUMN()+3,0)="","",VLOOKUP($A258&amp;$A$4,Global!$C:$AA,COLUMN()+3,0)),"")</f>
        <v/>
      </c>
      <c r="E258" s="69" t="str">
        <f>IFERROR(IF(VLOOKUP($A258&amp;$A$4,Global!$C:$AA,COLUMN()+3,0)="","",VLOOKUP($A258&amp;$A$4,Global!$C:$AA,COLUMN()+3,0)),"")</f>
        <v/>
      </c>
      <c r="F258" s="69" t="str">
        <f>IFERROR(IF(VLOOKUP($A258&amp;$A$4,Global!$C:$AA,COLUMN()+3,0)="","",VLOOKUP($A258&amp;$A$4,Global!$C:$AA,COLUMN()+3,0)),"")</f>
        <v/>
      </c>
      <c r="G258" s="69" t="str">
        <f>IFERROR(IF(VLOOKUP($A258&amp;$A$4,Global!$C:$AA,COLUMN()+3,0)="","",VLOOKUP($A258&amp;$A$4,Global!$C:$AA,COLUMN()+3,0)),"")</f>
        <v/>
      </c>
      <c r="H258" s="70" t="str">
        <f>IFERROR(IF(VLOOKUP($A258&amp;$A$4,Global!$C:$AA,COLUMN()+3,0)="","",VLOOKUP($A258&amp;$A$4,Global!$C:$AA,COLUMN()+3,0)),"")</f>
        <v/>
      </c>
      <c r="I258" s="70" t="str">
        <f>IFERROR(IF(VLOOKUP($A258&amp;$A$4,Global!$C:$AA,COLUMN()+3,0)="","",VLOOKUP($A258&amp;$A$4,Global!$C:$AA,COLUMN()+3,0)),"")</f>
        <v/>
      </c>
      <c r="J258" s="69" t="str">
        <f>IFERROR(IF(VLOOKUP($A258&amp;$A$4,Global!$C:$AA,COLUMN()+3,0)="","",VLOOKUP($A258&amp;$A$4,Global!$C:$AA,COLUMN()+3,0)),"")</f>
        <v/>
      </c>
      <c r="K258" s="69" t="str">
        <f>IFERROR(IF(VLOOKUP($A258&amp;$A$4,Global!$C:$AA,COLUMN()+3,0)="","",VLOOKUP($A258&amp;$A$4,Global!$C:$AA,COLUMN()+3,0)),"")</f>
        <v/>
      </c>
      <c r="L258" s="69" t="str">
        <f>IFERROR(IF(VLOOKUP($A258&amp;$A$4,Global!$C:$AA,COLUMN()+3,0)="","",VLOOKUP($A258&amp;$A$4,Global!$C:$AA,COLUMN()+3,0)),"")</f>
        <v/>
      </c>
      <c r="M258" s="68" t="str">
        <f>IFERROR(IF(VLOOKUP($A258&amp;$A$4,Global!$C:$AA,COLUMN()+3,0)="","",VLOOKUP($A258&amp;$A$4,Global!$C:$AA,COLUMN()+3,0)),"")</f>
        <v/>
      </c>
      <c r="N258" s="68" t="str">
        <f>IFERROR(IF(VLOOKUP($A258&amp;$A$4,Global!$C:$AA,COLUMN()+3,0)="","",VLOOKUP($A258&amp;$A$4,Global!$C:$AA,COLUMN()+3,0)),"")</f>
        <v/>
      </c>
      <c r="O258" s="68" t="str">
        <f>IFERROR(IF(VLOOKUP($A258&amp;$A$4,Global!$C:$AA,COLUMN()+3,0)="","",VLOOKUP($A258&amp;$A$4,Global!$C:$AA,COLUMN()+3,0)),"")</f>
        <v/>
      </c>
      <c r="P258" s="68" t="str">
        <f>IFERROR(IF(VLOOKUP($A258&amp;$A$4,Global!$C:$AA,COLUMN()+3,0)="","",VLOOKUP($A258&amp;$A$4,Global!$C:$AA,COLUMN()+3,0)),"")</f>
        <v/>
      </c>
      <c r="Q258" s="68" t="str">
        <f>IFERROR(IF(VLOOKUP($A258&amp;$A$4,Global!$C:$AA,COLUMN()+3,0)="","",VLOOKUP($A258&amp;$A$4,Global!$C:$AA,COLUMN()+3,0)),"")</f>
        <v/>
      </c>
      <c r="R258" s="68" t="str">
        <f>IFERROR(IF(VLOOKUP($A258&amp;$A$4,Global!$C:$AA,COLUMN()+3,0)="","",VLOOKUP($A258&amp;$A$4,Global!$C:$AA,COLUMN()+3,0)),"")</f>
        <v/>
      </c>
      <c r="S258" s="71" t="str">
        <f>IFERROR(IF(VLOOKUP($A258&amp;$A$4,Global!$C:$AA,COLUMN()+3,0)="","",VLOOKUP($A258&amp;$A$4,Global!$C:$AA,COLUMN()+3,0)),"")</f>
        <v/>
      </c>
      <c r="T258" s="71" t="str">
        <f>IFERROR(IF(VLOOKUP($A258&amp;$A$4,Global!$C:$AA,COLUMN()+3,0)="","",VLOOKUP($A258&amp;$A$4,Global!$C:$AA,COLUMN()+3,0)),"")</f>
        <v/>
      </c>
      <c r="U258" s="69" t="str">
        <f>IFERROR(IF(VLOOKUP($A258&amp;$A$4,Global!$C:$AA,COLUMN()+3,0)="","",VLOOKUP($A258&amp;$A$4,Global!$C:$AA,COLUMN()+3,0)),"")</f>
        <v/>
      </c>
      <c r="V258" s="69" t="str">
        <f>IFERROR(IF(VLOOKUP($A258&amp;$A$4,Global!$C:$AA,COLUMN()+3,0)="","",VLOOKUP($A258&amp;$A$4,Global!$C:$AA,COLUMN()+3,0)),"")</f>
        <v/>
      </c>
    </row>
    <row r="259" spans="1:22" s="72" customFormat="1" ht="15.75" x14ac:dyDescent="0.2">
      <c r="A259" s="67" t="str">
        <f>IFERROR(IF(A258="","",IF((A258+1)&lt;=VLOOKUP($A$3,List!$E$1:$G$8,3,0),A258+1,"")),"")</f>
        <v/>
      </c>
      <c r="B259" s="69" t="str">
        <f>IFERROR(IF(VLOOKUP($A259&amp;$A$4,Global!$C:$AA,COLUMN()+3,0)="","",VLOOKUP($A259&amp;$A$4,Global!$C:$AA,COLUMN()+3,0)),"")</f>
        <v/>
      </c>
      <c r="C259" s="79" t="str">
        <f>IFERROR(IF(VLOOKUP($A259&amp;$A$4,Global!$C:$AA,COLUMN()+3,0)="","",VLOOKUP($A259&amp;$A$4,Global!$C:$AA,COLUMN()+3,0)),"")</f>
        <v/>
      </c>
      <c r="D259" s="68" t="str">
        <f>IFERROR(IF(VLOOKUP($A259&amp;$A$4,Global!$C:$AA,COLUMN()+3,0)="","",VLOOKUP($A259&amp;$A$4,Global!$C:$AA,COLUMN()+3,0)),"")</f>
        <v/>
      </c>
      <c r="E259" s="69" t="str">
        <f>IFERROR(IF(VLOOKUP($A259&amp;$A$4,Global!$C:$AA,COLUMN()+3,0)="","",VLOOKUP($A259&amp;$A$4,Global!$C:$AA,COLUMN()+3,0)),"")</f>
        <v/>
      </c>
      <c r="F259" s="69" t="str">
        <f>IFERROR(IF(VLOOKUP($A259&amp;$A$4,Global!$C:$AA,COLUMN()+3,0)="","",VLOOKUP($A259&amp;$A$4,Global!$C:$AA,COLUMN()+3,0)),"")</f>
        <v/>
      </c>
      <c r="G259" s="69" t="str">
        <f>IFERROR(IF(VLOOKUP($A259&amp;$A$4,Global!$C:$AA,COLUMN()+3,0)="","",VLOOKUP($A259&amp;$A$4,Global!$C:$AA,COLUMN()+3,0)),"")</f>
        <v/>
      </c>
      <c r="H259" s="70" t="str">
        <f>IFERROR(IF(VLOOKUP($A259&amp;$A$4,Global!$C:$AA,COLUMN()+3,0)="","",VLOOKUP($A259&amp;$A$4,Global!$C:$AA,COLUMN()+3,0)),"")</f>
        <v/>
      </c>
      <c r="I259" s="70" t="str">
        <f>IFERROR(IF(VLOOKUP($A259&amp;$A$4,Global!$C:$AA,COLUMN()+3,0)="","",VLOOKUP($A259&amp;$A$4,Global!$C:$AA,COLUMN()+3,0)),"")</f>
        <v/>
      </c>
      <c r="J259" s="69" t="str">
        <f>IFERROR(IF(VLOOKUP($A259&amp;$A$4,Global!$C:$AA,COLUMN()+3,0)="","",VLOOKUP($A259&amp;$A$4,Global!$C:$AA,COLUMN()+3,0)),"")</f>
        <v/>
      </c>
      <c r="K259" s="69" t="str">
        <f>IFERROR(IF(VLOOKUP($A259&amp;$A$4,Global!$C:$AA,COLUMN()+3,0)="","",VLOOKUP($A259&amp;$A$4,Global!$C:$AA,COLUMN()+3,0)),"")</f>
        <v/>
      </c>
      <c r="L259" s="69" t="str">
        <f>IFERROR(IF(VLOOKUP($A259&amp;$A$4,Global!$C:$AA,COLUMN()+3,0)="","",VLOOKUP($A259&amp;$A$4,Global!$C:$AA,COLUMN()+3,0)),"")</f>
        <v/>
      </c>
      <c r="M259" s="68" t="str">
        <f>IFERROR(IF(VLOOKUP($A259&amp;$A$4,Global!$C:$AA,COLUMN()+3,0)="","",VLOOKUP($A259&amp;$A$4,Global!$C:$AA,COLUMN()+3,0)),"")</f>
        <v/>
      </c>
      <c r="N259" s="68" t="str">
        <f>IFERROR(IF(VLOOKUP($A259&amp;$A$4,Global!$C:$AA,COLUMN()+3,0)="","",VLOOKUP($A259&amp;$A$4,Global!$C:$AA,COLUMN()+3,0)),"")</f>
        <v/>
      </c>
      <c r="O259" s="68" t="str">
        <f>IFERROR(IF(VLOOKUP($A259&amp;$A$4,Global!$C:$AA,COLUMN()+3,0)="","",VLOOKUP($A259&amp;$A$4,Global!$C:$AA,COLUMN()+3,0)),"")</f>
        <v/>
      </c>
      <c r="P259" s="68" t="str">
        <f>IFERROR(IF(VLOOKUP($A259&amp;$A$4,Global!$C:$AA,COLUMN()+3,0)="","",VLOOKUP($A259&amp;$A$4,Global!$C:$AA,COLUMN()+3,0)),"")</f>
        <v/>
      </c>
      <c r="Q259" s="68" t="str">
        <f>IFERROR(IF(VLOOKUP($A259&amp;$A$4,Global!$C:$AA,COLUMN()+3,0)="","",VLOOKUP($A259&amp;$A$4,Global!$C:$AA,COLUMN()+3,0)),"")</f>
        <v/>
      </c>
      <c r="R259" s="68" t="str">
        <f>IFERROR(IF(VLOOKUP($A259&amp;$A$4,Global!$C:$AA,COLUMN()+3,0)="","",VLOOKUP($A259&amp;$A$4,Global!$C:$AA,COLUMN()+3,0)),"")</f>
        <v/>
      </c>
      <c r="S259" s="71" t="str">
        <f>IFERROR(IF(VLOOKUP($A259&amp;$A$4,Global!$C:$AA,COLUMN()+3,0)="","",VLOOKUP($A259&amp;$A$4,Global!$C:$AA,COLUMN()+3,0)),"")</f>
        <v/>
      </c>
      <c r="T259" s="71" t="str">
        <f>IFERROR(IF(VLOOKUP($A259&amp;$A$4,Global!$C:$AA,COLUMN()+3,0)="","",VLOOKUP($A259&amp;$A$4,Global!$C:$AA,COLUMN()+3,0)),"")</f>
        <v/>
      </c>
      <c r="U259" s="69" t="str">
        <f>IFERROR(IF(VLOOKUP($A259&amp;$A$4,Global!$C:$AA,COLUMN()+3,0)="","",VLOOKUP($A259&amp;$A$4,Global!$C:$AA,COLUMN()+3,0)),"")</f>
        <v/>
      </c>
      <c r="V259" s="69" t="str">
        <f>IFERROR(IF(VLOOKUP($A259&amp;$A$4,Global!$C:$AA,COLUMN()+3,0)="","",VLOOKUP($A259&amp;$A$4,Global!$C:$AA,COLUMN()+3,0)),"")</f>
        <v/>
      </c>
    </row>
    <row r="260" spans="1:22" s="72" customFormat="1" ht="15.75" x14ac:dyDescent="0.2">
      <c r="A260" s="67" t="str">
        <f>IFERROR(IF(A259="","",IF((A259+1)&lt;=VLOOKUP($A$3,List!$E$1:$G$8,3,0),A259+1,"")),"")</f>
        <v/>
      </c>
      <c r="B260" s="69" t="str">
        <f>IFERROR(IF(VLOOKUP($A260&amp;$A$4,Global!$C:$AA,COLUMN()+3,0)="","",VLOOKUP($A260&amp;$A$4,Global!$C:$AA,COLUMN()+3,0)),"")</f>
        <v/>
      </c>
      <c r="C260" s="79" t="str">
        <f>IFERROR(IF(VLOOKUP($A260&amp;$A$4,Global!$C:$AA,COLUMN()+3,0)="","",VLOOKUP($A260&amp;$A$4,Global!$C:$AA,COLUMN()+3,0)),"")</f>
        <v/>
      </c>
      <c r="D260" s="68" t="str">
        <f>IFERROR(IF(VLOOKUP($A260&amp;$A$4,Global!$C:$AA,COLUMN()+3,0)="","",VLOOKUP($A260&amp;$A$4,Global!$C:$AA,COLUMN()+3,0)),"")</f>
        <v/>
      </c>
      <c r="E260" s="69" t="str">
        <f>IFERROR(IF(VLOOKUP($A260&amp;$A$4,Global!$C:$AA,COLUMN()+3,0)="","",VLOOKUP($A260&amp;$A$4,Global!$C:$AA,COLUMN()+3,0)),"")</f>
        <v/>
      </c>
      <c r="F260" s="69" t="str">
        <f>IFERROR(IF(VLOOKUP($A260&amp;$A$4,Global!$C:$AA,COLUMN()+3,0)="","",VLOOKUP($A260&amp;$A$4,Global!$C:$AA,COLUMN()+3,0)),"")</f>
        <v/>
      </c>
      <c r="G260" s="69" t="str">
        <f>IFERROR(IF(VLOOKUP($A260&amp;$A$4,Global!$C:$AA,COLUMN()+3,0)="","",VLOOKUP($A260&amp;$A$4,Global!$C:$AA,COLUMN()+3,0)),"")</f>
        <v/>
      </c>
      <c r="H260" s="70" t="str">
        <f>IFERROR(IF(VLOOKUP($A260&amp;$A$4,Global!$C:$AA,COLUMN()+3,0)="","",VLOOKUP($A260&amp;$A$4,Global!$C:$AA,COLUMN()+3,0)),"")</f>
        <v/>
      </c>
      <c r="I260" s="70" t="str">
        <f>IFERROR(IF(VLOOKUP($A260&amp;$A$4,Global!$C:$AA,COLUMN()+3,0)="","",VLOOKUP($A260&amp;$A$4,Global!$C:$AA,COLUMN()+3,0)),"")</f>
        <v/>
      </c>
      <c r="J260" s="69" t="str">
        <f>IFERROR(IF(VLOOKUP($A260&amp;$A$4,Global!$C:$AA,COLUMN()+3,0)="","",VLOOKUP($A260&amp;$A$4,Global!$C:$AA,COLUMN()+3,0)),"")</f>
        <v/>
      </c>
      <c r="K260" s="69" t="str">
        <f>IFERROR(IF(VLOOKUP($A260&amp;$A$4,Global!$C:$AA,COLUMN()+3,0)="","",VLOOKUP($A260&amp;$A$4,Global!$C:$AA,COLUMN()+3,0)),"")</f>
        <v/>
      </c>
      <c r="L260" s="69" t="str">
        <f>IFERROR(IF(VLOOKUP($A260&amp;$A$4,Global!$C:$AA,COLUMN()+3,0)="","",VLOOKUP($A260&amp;$A$4,Global!$C:$AA,COLUMN()+3,0)),"")</f>
        <v/>
      </c>
      <c r="M260" s="68" t="str">
        <f>IFERROR(IF(VLOOKUP($A260&amp;$A$4,Global!$C:$AA,COLUMN()+3,0)="","",VLOOKUP($A260&amp;$A$4,Global!$C:$AA,COLUMN()+3,0)),"")</f>
        <v/>
      </c>
      <c r="N260" s="68" t="str">
        <f>IFERROR(IF(VLOOKUP($A260&amp;$A$4,Global!$C:$AA,COLUMN()+3,0)="","",VLOOKUP($A260&amp;$A$4,Global!$C:$AA,COLUMN()+3,0)),"")</f>
        <v/>
      </c>
      <c r="O260" s="68" t="str">
        <f>IFERROR(IF(VLOOKUP($A260&amp;$A$4,Global!$C:$AA,COLUMN()+3,0)="","",VLOOKUP($A260&amp;$A$4,Global!$C:$AA,COLUMN()+3,0)),"")</f>
        <v/>
      </c>
      <c r="P260" s="68" t="str">
        <f>IFERROR(IF(VLOOKUP($A260&amp;$A$4,Global!$C:$AA,COLUMN()+3,0)="","",VLOOKUP($A260&amp;$A$4,Global!$C:$AA,COLUMN()+3,0)),"")</f>
        <v/>
      </c>
      <c r="Q260" s="68" t="str">
        <f>IFERROR(IF(VLOOKUP($A260&amp;$A$4,Global!$C:$AA,COLUMN()+3,0)="","",VLOOKUP($A260&amp;$A$4,Global!$C:$AA,COLUMN()+3,0)),"")</f>
        <v/>
      </c>
      <c r="R260" s="68" t="str">
        <f>IFERROR(IF(VLOOKUP($A260&amp;$A$4,Global!$C:$AA,COLUMN()+3,0)="","",VLOOKUP($A260&amp;$A$4,Global!$C:$AA,COLUMN()+3,0)),"")</f>
        <v/>
      </c>
      <c r="S260" s="71" t="str">
        <f>IFERROR(IF(VLOOKUP($A260&amp;$A$4,Global!$C:$AA,COLUMN()+3,0)="","",VLOOKUP($A260&amp;$A$4,Global!$C:$AA,COLUMN()+3,0)),"")</f>
        <v/>
      </c>
      <c r="T260" s="71" t="str">
        <f>IFERROR(IF(VLOOKUP($A260&amp;$A$4,Global!$C:$AA,COLUMN()+3,0)="","",VLOOKUP($A260&amp;$A$4,Global!$C:$AA,COLUMN()+3,0)),"")</f>
        <v/>
      </c>
      <c r="U260" s="69" t="str">
        <f>IFERROR(IF(VLOOKUP($A260&amp;$A$4,Global!$C:$AA,COLUMN()+3,0)="","",VLOOKUP($A260&amp;$A$4,Global!$C:$AA,COLUMN()+3,0)),"")</f>
        <v/>
      </c>
      <c r="V260" s="69" t="str">
        <f>IFERROR(IF(VLOOKUP($A260&amp;$A$4,Global!$C:$AA,COLUMN()+3,0)="","",VLOOKUP($A260&amp;$A$4,Global!$C:$AA,COLUMN()+3,0)),"")</f>
        <v/>
      </c>
    </row>
    <row r="261" spans="1:22" s="72" customFormat="1" ht="15.75" x14ac:dyDescent="0.2">
      <c r="A261" s="67" t="str">
        <f>IFERROR(IF(A260="","",IF((A260+1)&lt;=VLOOKUP($A$3,List!$E$1:$G$8,3,0),A260+1,"")),"")</f>
        <v/>
      </c>
      <c r="B261" s="69" t="str">
        <f>IFERROR(IF(VLOOKUP($A261&amp;$A$4,Global!$C:$AA,COLUMN()+3,0)="","",VLOOKUP($A261&amp;$A$4,Global!$C:$AA,COLUMN()+3,0)),"")</f>
        <v/>
      </c>
      <c r="C261" s="79" t="str">
        <f>IFERROR(IF(VLOOKUP($A261&amp;$A$4,Global!$C:$AA,COLUMN()+3,0)="","",VLOOKUP($A261&amp;$A$4,Global!$C:$AA,COLUMN()+3,0)),"")</f>
        <v/>
      </c>
      <c r="D261" s="68" t="str">
        <f>IFERROR(IF(VLOOKUP($A261&amp;$A$4,Global!$C:$AA,COLUMN()+3,0)="","",VLOOKUP($A261&amp;$A$4,Global!$C:$AA,COLUMN()+3,0)),"")</f>
        <v/>
      </c>
      <c r="E261" s="69" t="str">
        <f>IFERROR(IF(VLOOKUP($A261&amp;$A$4,Global!$C:$AA,COLUMN()+3,0)="","",VLOOKUP($A261&amp;$A$4,Global!$C:$AA,COLUMN()+3,0)),"")</f>
        <v/>
      </c>
      <c r="F261" s="69" t="str">
        <f>IFERROR(IF(VLOOKUP($A261&amp;$A$4,Global!$C:$AA,COLUMN()+3,0)="","",VLOOKUP($A261&amp;$A$4,Global!$C:$AA,COLUMN()+3,0)),"")</f>
        <v/>
      </c>
      <c r="G261" s="69" t="str">
        <f>IFERROR(IF(VLOOKUP($A261&amp;$A$4,Global!$C:$AA,COLUMN()+3,0)="","",VLOOKUP($A261&amp;$A$4,Global!$C:$AA,COLUMN()+3,0)),"")</f>
        <v/>
      </c>
      <c r="H261" s="70" t="str">
        <f>IFERROR(IF(VLOOKUP($A261&amp;$A$4,Global!$C:$AA,COLUMN()+3,0)="","",VLOOKUP($A261&amp;$A$4,Global!$C:$AA,COLUMN()+3,0)),"")</f>
        <v/>
      </c>
      <c r="I261" s="70" t="str">
        <f>IFERROR(IF(VLOOKUP($A261&amp;$A$4,Global!$C:$AA,COLUMN()+3,0)="","",VLOOKUP($A261&amp;$A$4,Global!$C:$AA,COLUMN()+3,0)),"")</f>
        <v/>
      </c>
      <c r="J261" s="69" t="str">
        <f>IFERROR(IF(VLOOKUP($A261&amp;$A$4,Global!$C:$AA,COLUMN()+3,0)="","",VLOOKUP($A261&amp;$A$4,Global!$C:$AA,COLUMN()+3,0)),"")</f>
        <v/>
      </c>
      <c r="K261" s="69" t="str">
        <f>IFERROR(IF(VLOOKUP($A261&amp;$A$4,Global!$C:$AA,COLUMN()+3,0)="","",VLOOKUP($A261&amp;$A$4,Global!$C:$AA,COLUMN()+3,0)),"")</f>
        <v/>
      </c>
      <c r="L261" s="69" t="str">
        <f>IFERROR(IF(VLOOKUP($A261&amp;$A$4,Global!$C:$AA,COLUMN()+3,0)="","",VLOOKUP($A261&amp;$A$4,Global!$C:$AA,COLUMN()+3,0)),"")</f>
        <v/>
      </c>
      <c r="M261" s="68" t="str">
        <f>IFERROR(IF(VLOOKUP($A261&amp;$A$4,Global!$C:$AA,COLUMN()+3,0)="","",VLOOKUP($A261&amp;$A$4,Global!$C:$AA,COLUMN()+3,0)),"")</f>
        <v/>
      </c>
      <c r="N261" s="68" t="str">
        <f>IFERROR(IF(VLOOKUP($A261&amp;$A$4,Global!$C:$AA,COLUMN()+3,0)="","",VLOOKUP($A261&amp;$A$4,Global!$C:$AA,COLUMN()+3,0)),"")</f>
        <v/>
      </c>
      <c r="O261" s="68" t="str">
        <f>IFERROR(IF(VLOOKUP($A261&amp;$A$4,Global!$C:$AA,COLUMN()+3,0)="","",VLOOKUP($A261&amp;$A$4,Global!$C:$AA,COLUMN()+3,0)),"")</f>
        <v/>
      </c>
      <c r="P261" s="68" t="str">
        <f>IFERROR(IF(VLOOKUP($A261&amp;$A$4,Global!$C:$AA,COLUMN()+3,0)="","",VLOOKUP($A261&amp;$A$4,Global!$C:$AA,COLUMN()+3,0)),"")</f>
        <v/>
      </c>
      <c r="Q261" s="68" t="str">
        <f>IFERROR(IF(VLOOKUP($A261&amp;$A$4,Global!$C:$AA,COLUMN()+3,0)="","",VLOOKUP($A261&amp;$A$4,Global!$C:$AA,COLUMN()+3,0)),"")</f>
        <v/>
      </c>
      <c r="R261" s="68" t="str">
        <f>IFERROR(IF(VLOOKUP($A261&amp;$A$4,Global!$C:$AA,COLUMN()+3,0)="","",VLOOKUP($A261&amp;$A$4,Global!$C:$AA,COLUMN()+3,0)),"")</f>
        <v/>
      </c>
      <c r="S261" s="71" t="str">
        <f>IFERROR(IF(VLOOKUP($A261&amp;$A$4,Global!$C:$AA,COLUMN()+3,0)="","",VLOOKUP($A261&amp;$A$4,Global!$C:$AA,COLUMN()+3,0)),"")</f>
        <v/>
      </c>
      <c r="T261" s="71" t="str">
        <f>IFERROR(IF(VLOOKUP($A261&amp;$A$4,Global!$C:$AA,COLUMN()+3,0)="","",VLOOKUP($A261&amp;$A$4,Global!$C:$AA,COLUMN()+3,0)),"")</f>
        <v/>
      </c>
      <c r="U261" s="69" t="str">
        <f>IFERROR(IF(VLOOKUP($A261&amp;$A$4,Global!$C:$AA,COLUMN()+3,0)="","",VLOOKUP($A261&amp;$A$4,Global!$C:$AA,COLUMN()+3,0)),"")</f>
        <v/>
      </c>
      <c r="V261" s="69" t="str">
        <f>IFERROR(IF(VLOOKUP($A261&amp;$A$4,Global!$C:$AA,COLUMN()+3,0)="","",VLOOKUP($A261&amp;$A$4,Global!$C:$AA,COLUMN()+3,0)),"")</f>
        <v/>
      </c>
    </row>
    <row r="262" spans="1:22" s="72" customFormat="1" ht="15.75" x14ac:dyDescent="0.2">
      <c r="A262" s="67" t="str">
        <f>IFERROR(IF(A261="","",IF((A261+1)&lt;=VLOOKUP($A$3,List!$E$1:$G$8,3,0),A261+1,"")),"")</f>
        <v/>
      </c>
      <c r="B262" s="69" t="str">
        <f>IFERROR(IF(VLOOKUP($A262&amp;$A$4,Global!$C:$AA,COLUMN()+3,0)="","",VLOOKUP($A262&amp;$A$4,Global!$C:$AA,COLUMN()+3,0)),"")</f>
        <v/>
      </c>
      <c r="C262" s="79" t="str">
        <f>IFERROR(IF(VLOOKUP($A262&amp;$A$4,Global!$C:$AA,COLUMN()+3,0)="","",VLOOKUP($A262&amp;$A$4,Global!$C:$AA,COLUMN()+3,0)),"")</f>
        <v/>
      </c>
      <c r="D262" s="68" t="str">
        <f>IFERROR(IF(VLOOKUP($A262&amp;$A$4,Global!$C:$AA,COLUMN()+3,0)="","",VLOOKUP($A262&amp;$A$4,Global!$C:$AA,COLUMN()+3,0)),"")</f>
        <v/>
      </c>
      <c r="E262" s="69" t="str">
        <f>IFERROR(IF(VLOOKUP($A262&amp;$A$4,Global!$C:$AA,COLUMN()+3,0)="","",VLOOKUP($A262&amp;$A$4,Global!$C:$AA,COLUMN()+3,0)),"")</f>
        <v/>
      </c>
      <c r="F262" s="69" t="str">
        <f>IFERROR(IF(VLOOKUP($A262&amp;$A$4,Global!$C:$AA,COLUMN()+3,0)="","",VLOOKUP($A262&amp;$A$4,Global!$C:$AA,COLUMN()+3,0)),"")</f>
        <v/>
      </c>
      <c r="G262" s="69" t="str">
        <f>IFERROR(IF(VLOOKUP($A262&amp;$A$4,Global!$C:$AA,COLUMN()+3,0)="","",VLOOKUP($A262&amp;$A$4,Global!$C:$AA,COLUMN()+3,0)),"")</f>
        <v/>
      </c>
      <c r="H262" s="70" t="str">
        <f>IFERROR(IF(VLOOKUP($A262&amp;$A$4,Global!$C:$AA,COLUMN()+3,0)="","",VLOOKUP($A262&amp;$A$4,Global!$C:$AA,COLUMN()+3,0)),"")</f>
        <v/>
      </c>
      <c r="I262" s="70" t="str">
        <f>IFERROR(IF(VLOOKUP($A262&amp;$A$4,Global!$C:$AA,COLUMN()+3,0)="","",VLOOKUP($A262&amp;$A$4,Global!$C:$AA,COLUMN()+3,0)),"")</f>
        <v/>
      </c>
      <c r="J262" s="69" t="str">
        <f>IFERROR(IF(VLOOKUP($A262&amp;$A$4,Global!$C:$AA,COLUMN()+3,0)="","",VLOOKUP($A262&amp;$A$4,Global!$C:$AA,COLUMN()+3,0)),"")</f>
        <v/>
      </c>
      <c r="K262" s="69" t="str">
        <f>IFERROR(IF(VLOOKUP($A262&amp;$A$4,Global!$C:$AA,COLUMN()+3,0)="","",VLOOKUP($A262&amp;$A$4,Global!$C:$AA,COLUMN()+3,0)),"")</f>
        <v/>
      </c>
      <c r="L262" s="69" t="str">
        <f>IFERROR(IF(VLOOKUP($A262&amp;$A$4,Global!$C:$AA,COLUMN()+3,0)="","",VLOOKUP($A262&amp;$A$4,Global!$C:$AA,COLUMN()+3,0)),"")</f>
        <v/>
      </c>
      <c r="M262" s="68" t="str">
        <f>IFERROR(IF(VLOOKUP($A262&amp;$A$4,Global!$C:$AA,COLUMN()+3,0)="","",VLOOKUP($A262&amp;$A$4,Global!$C:$AA,COLUMN()+3,0)),"")</f>
        <v/>
      </c>
      <c r="N262" s="68" t="str">
        <f>IFERROR(IF(VLOOKUP($A262&amp;$A$4,Global!$C:$AA,COLUMN()+3,0)="","",VLOOKUP($A262&amp;$A$4,Global!$C:$AA,COLUMN()+3,0)),"")</f>
        <v/>
      </c>
      <c r="O262" s="68" t="str">
        <f>IFERROR(IF(VLOOKUP($A262&amp;$A$4,Global!$C:$AA,COLUMN()+3,0)="","",VLOOKUP($A262&amp;$A$4,Global!$C:$AA,COLUMN()+3,0)),"")</f>
        <v/>
      </c>
      <c r="P262" s="68" t="str">
        <f>IFERROR(IF(VLOOKUP($A262&amp;$A$4,Global!$C:$AA,COLUMN()+3,0)="","",VLOOKUP($A262&amp;$A$4,Global!$C:$AA,COLUMN()+3,0)),"")</f>
        <v/>
      </c>
      <c r="Q262" s="68" t="str">
        <f>IFERROR(IF(VLOOKUP($A262&amp;$A$4,Global!$C:$AA,COLUMN()+3,0)="","",VLOOKUP($A262&amp;$A$4,Global!$C:$AA,COLUMN()+3,0)),"")</f>
        <v/>
      </c>
      <c r="R262" s="68" t="str">
        <f>IFERROR(IF(VLOOKUP($A262&amp;$A$4,Global!$C:$AA,COLUMN()+3,0)="","",VLOOKUP($A262&amp;$A$4,Global!$C:$AA,COLUMN()+3,0)),"")</f>
        <v/>
      </c>
      <c r="S262" s="71" t="str">
        <f>IFERROR(IF(VLOOKUP($A262&amp;$A$4,Global!$C:$AA,COLUMN()+3,0)="","",VLOOKUP($A262&amp;$A$4,Global!$C:$AA,COLUMN()+3,0)),"")</f>
        <v/>
      </c>
      <c r="T262" s="71" t="str">
        <f>IFERROR(IF(VLOOKUP($A262&amp;$A$4,Global!$C:$AA,COLUMN()+3,0)="","",VLOOKUP($A262&amp;$A$4,Global!$C:$AA,COLUMN()+3,0)),"")</f>
        <v/>
      </c>
      <c r="U262" s="69" t="str">
        <f>IFERROR(IF(VLOOKUP($A262&amp;$A$4,Global!$C:$AA,COLUMN()+3,0)="","",VLOOKUP($A262&amp;$A$4,Global!$C:$AA,COLUMN()+3,0)),"")</f>
        <v/>
      </c>
      <c r="V262" s="69" t="str">
        <f>IFERROR(IF(VLOOKUP($A262&amp;$A$4,Global!$C:$AA,COLUMN()+3,0)="","",VLOOKUP($A262&amp;$A$4,Global!$C:$AA,COLUMN()+3,0)),"")</f>
        <v/>
      </c>
    </row>
    <row r="263" spans="1:22" s="72" customFormat="1" ht="15.75" x14ac:dyDescent="0.2">
      <c r="A263" s="67" t="str">
        <f>IFERROR(IF(A262="","",IF((A262+1)&lt;=VLOOKUP($A$3,List!$E$1:$G$8,3,0),A262+1,"")),"")</f>
        <v/>
      </c>
      <c r="B263" s="69" t="str">
        <f>IFERROR(IF(VLOOKUP($A263&amp;$A$4,Global!$C:$AA,COLUMN()+3,0)="","",VLOOKUP($A263&amp;$A$4,Global!$C:$AA,COLUMN()+3,0)),"")</f>
        <v/>
      </c>
      <c r="C263" s="79" t="str">
        <f>IFERROR(IF(VLOOKUP($A263&amp;$A$4,Global!$C:$AA,COLUMN()+3,0)="","",VLOOKUP($A263&amp;$A$4,Global!$C:$AA,COLUMN()+3,0)),"")</f>
        <v/>
      </c>
      <c r="D263" s="68" t="str">
        <f>IFERROR(IF(VLOOKUP($A263&amp;$A$4,Global!$C:$AA,COLUMN()+3,0)="","",VLOOKUP($A263&amp;$A$4,Global!$C:$AA,COLUMN()+3,0)),"")</f>
        <v/>
      </c>
      <c r="E263" s="69" t="str">
        <f>IFERROR(IF(VLOOKUP($A263&amp;$A$4,Global!$C:$AA,COLUMN()+3,0)="","",VLOOKUP($A263&amp;$A$4,Global!$C:$AA,COLUMN()+3,0)),"")</f>
        <v/>
      </c>
      <c r="F263" s="69" t="str">
        <f>IFERROR(IF(VLOOKUP($A263&amp;$A$4,Global!$C:$AA,COLUMN()+3,0)="","",VLOOKUP($A263&amp;$A$4,Global!$C:$AA,COLUMN()+3,0)),"")</f>
        <v/>
      </c>
      <c r="G263" s="69" t="str">
        <f>IFERROR(IF(VLOOKUP($A263&amp;$A$4,Global!$C:$AA,COLUMN()+3,0)="","",VLOOKUP($A263&amp;$A$4,Global!$C:$AA,COLUMN()+3,0)),"")</f>
        <v/>
      </c>
      <c r="H263" s="70" t="str">
        <f>IFERROR(IF(VLOOKUP($A263&amp;$A$4,Global!$C:$AA,COLUMN()+3,0)="","",VLOOKUP($A263&amp;$A$4,Global!$C:$AA,COLUMN()+3,0)),"")</f>
        <v/>
      </c>
      <c r="I263" s="70" t="str">
        <f>IFERROR(IF(VLOOKUP($A263&amp;$A$4,Global!$C:$AA,COLUMN()+3,0)="","",VLOOKUP($A263&amp;$A$4,Global!$C:$AA,COLUMN()+3,0)),"")</f>
        <v/>
      </c>
      <c r="J263" s="69" t="str">
        <f>IFERROR(IF(VLOOKUP($A263&amp;$A$4,Global!$C:$AA,COLUMN()+3,0)="","",VLOOKUP($A263&amp;$A$4,Global!$C:$AA,COLUMN()+3,0)),"")</f>
        <v/>
      </c>
      <c r="K263" s="69" t="str">
        <f>IFERROR(IF(VLOOKUP($A263&amp;$A$4,Global!$C:$AA,COLUMN()+3,0)="","",VLOOKUP($A263&amp;$A$4,Global!$C:$AA,COLUMN()+3,0)),"")</f>
        <v/>
      </c>
      <c r="L263" s="69" t="str">
        <f>IFERROR(IF(VLOOKUP($A263&amp;$A$4,Global!$C:$AA,COLUMN()+3,0)="","",VLOOKUP($A263&amp;$A$4,Global!$C:$AA,COLUMN()+3,0)),"")</f>
        <v/>
      </c>
      <c r="M263" s="68" t="str">
        <f>IFERROR(IF(VLOOKUP($A263&amp;$A$4,Global!$C:$AA,COLUMN()+3,0)="","",VLOOKUP($A263&amp;$A$4,Global!$C:$AA,COLUMN()+3,0)),"")</f>
        <v/>
      </c>
      <c r="N263" s="68" t="str">
        <f>IFERROR(IF(VLOOKUP($A263&amp;$A$4,Global!$C:$AA,COLUMN()+3,0)="","",VLOOKUP($A263&amp;$A$4,Global!$C:$AA,COLUMN()+3,0)),"")</f>
        <v/>
      </c>
      <c r="O263" s="68" t="str">
        <f>IFERROR(IF(VLOOKUP($A263&amp;$A$4,Global!$C:$AA,COLUMN()+3,0)="","",VLOOKUP($A263&amp;$A$4,Global!$C:$AA,COLUMN()+3,0)),"")</f>
        <v/>
      </c>
      <c r="P263" s="68" t="str">
        <f>IFERROR(IF(VLOOKUP($A263&amp;$A$4,Global!$C:$AA,COLUMN()+3,0)="","",VLOOKUP($A263&amp;$A$4,Global!$C:$AA,COLUMN()+3,0)),"")</f>
        <v/>
      </c>
      <c r="Q263" s="68" t="str">
        <f>IFERROR(IF(VLOOKUP($A263&amp;$A$4,Global!$C:$AA,COLUMN()+3,0)="","",VLOOKUP($A263&amp;$A$4,Global!$C:$AA,COLUMN()+3,0)),"")</f>
        <v/>
      </c>
      <c r="R263" s="68" t="str">
        <f>IFERROR(IF(VLOOKUP($A263&amp;$A$4,Global!$C:$AA,COLUMN()+3,0)="","",VLOOKUP($A263&amp;$A$4,Global!$C:$AA,COLUMN()+3,0)),"")</f>
        <v/>
      </c>
      <c r="S263" s="71" t="str">
        <f>IFERROR(IF(VLOOKUP($A263&amp;$A$4,Global!$C:$AA,COLUMN()+3,0)="","",VLOOKUP($A263&amp;$A$4,Global!$C:$AA,COLUMN()+3,0)),"")</f>
        <v/>
      </c>
      <c r="T263" s="71" t="str">
        <f>IFERROR(IF(VLOOKUP($A263&amp;$A$4,Global!$C:$AA,COLUMN()+3,0)="","",VLOOKUP($A263&amp;$A$4,Global!$C:$AA,COLUMN()+3,0)),"")</f>
        <v/>
      </c>
      <c r="U263" s="69" t="str">
        <f>IFERROR(IF(VLOOKUP($A263&amp;$A$4,Global!$C:$AA,COLUMN()+3,0)="","",VLOOKUP($A263&amp;$A$4,Global!$C:$AA,COLUMN()+3,0)),"")</f>
        <v/>
      </c>
      <c r="V263" s="69" t="str">
        <f>IFERROR(IF(VLOOKUP($A263&amp;$A$4,Global!$C:$AA,COLUMN()+3,0)="","",VLOOKUP($A263&amp;$A$4,Global!$C:$AA,COLUMN()+3,0)),"")</f>
        <v/>
      </c>
    </row>
    <row r="264" spans="1:22" s="72" customFormat="1" ht="15.75" x14ac:dyDescent="0.2">
      <c r="A264" s="67" t="str">
        <f>IFERROR(IF(A263="","",IF((A263+1)&lt;=VLOOKUP($A$3,List!$E$1:$G$8,3,0),A263+1,"")),"")</f>
        <v/>
      </c>
      <c r="B264" s="69" t="str">
        <f>IFERROR(IF(VLOOKUP($A264&amp;$A$4,Global!$C:$AA,COLUMN()+3,0)="","",VLOOKUP($A264&amp;$A$4,Global!$C:$AA,COLUMN()+3,0)),"")</f>
        <v/>
      </c>
      <c r="C264" s="79" t="str">
        <f>IFERROR(IF(VLOOKUP($A264&amp;$A$4,Global!$C:$AA,COLUMN()+3,0)="","",VLOOKUP($A264&amp;$A$4,Global!$C:$AA,COLUMN()+3,0)),"")</f>
        <v/>
      </c>
      <c r="D264" s="68" t="str">
        <f>IFERROR(IF(VLOOKUP($A264&amp;$A$4,Global!$C:$AA,COLUMN()+3,0)="","",VLOOKUP($A264&amp;$A$4,Global!$C:$AA,COLUMN()+3,0)),"")</f>
        <v/>
      </c>
      <c r="E264" s="69" t="str">
        <f>IFERROR(IF(VLOOKUP($A264&amp;$A$4,Global!$C:$AA,COLUMN()+3,0)="","",VLOOKUP($A264&amp;$A$4,Global!$C:$AA,COLUMN()+3,0)),"")</f>
        <v/>
      </c>
      <c r="F264" s="69" t="str">
        <f>IFERROR(IF(VLOOKUP($A264&amp;$A$4,Global!$C:$AA,COLUMN()+3,0)="","",VLOOKUP($A264&amp;$A$4,Global!$C:$AA,COLUMN()+3,0)),"")</f>
        <v/>
      </c>
      <c r="G264" s="69" t="str">
        <f>IFERROR(IF(VLOOKUP($A264&amp;$A$4,Global!$C:$AA,COLUMN()+3,0)="","",VLOOKUP($A264&amp;$A$4,Global!$C:$AA,COLUMN()+3,0)),"")</f>
        <v/>
      </c>
      <c r="H264" s="70" t="str">
        <f>IFERROR(IF(VLOOKUP($A264&amp;$A$4,Global!$C:$AA,COLUMN()+3,0)="","",VLOOKUP($A264&amp;$A$4,Global!$C:$AA,COLUMN()+3,0)),"")</f>
        <v/>
      </c>
      <c r="I264" s="70" t="str">
        <f>IFERROR(IF(VLOOKUP($A264&amp;$A$4,Global!$C:$AA,COLUMN()+3,0)="","",VLOOKUP($A264&amp;$A$4,Global!$C:$AA,COLUMN()+3,0)),"")</f>
        <v/>
      </c>
      <c r="J264" s="69" t="str">
        <f>IFERROR(IF(VLOOKUP($A264&amp;$A$4,Global!$C:$AA,COLUMN()+3,0)="","",VLOOKUP($A264&amp;$A$4,Global!$C:$AA,COLUMN()+3,0)),"")</f>
        <v/>
      </c>
      <c r="K264" s="69" t="str">
        <f>IFERROR(IF(VLOOKUP($A264&amp;$A$4,Global!$C:$AA,COLUMN()+3,0)="","",VLOOKUP($A264&amp;$A$4,Global!$C:$AA,COLUMN()+3,0)),"")</f>
        <v/>
      </c>
      <c r="L264" s="69" t="str">
        <f>IFERROR(IF(VLOOKUP($A264&amp;$A$4,Global!$C:$AA,COLUMN()+3,0)="","",VLOOKUP($A264&amp;$A$4,Global!$C:$AA,COLUMN()+3,0)),"")</f>
        <v/>
      </c>
      <c r="M264" s="68" t="str">
        <f>IFERROR(IF(VLOOKUP($A264&amp;$A$4,Global!$C:$AA,COLUMN()+3,0)="","",VLOOKUP($A264&amp;$A$4,Global!$C:$AA,COLUMN()+3,0)),"")</f>
        <v/>
      </c>
      <c r="N264" s="68" t="str">
        <f>IFERROR(IF(VLOOKUP($A264&amp;$A$4,Global!$C:$AA,COLUMN()+3,0)="","",VLOOKUP($A264&amp;$A$4,Global!$C:$AA,COLUMN()+3,0)),"")</f>
        <v/>
      </c>
      <c r="O264" s="68" t="str">
        <f>IFERROR(IF(VLOOKUP($A264&amp;$A$4,Global!$C:$AA,COLUMN()+3,0)="","",VLOOKUP($A264&amp;$A$4,Global!$C:$AA,COLUMN()+3,0)),"")</f>
        <v/>
      </c>
      <c r="P264" s="68" t="str">
        <f>IFERROR(IF(VLOOKUP($A264&amp;$A$4,Global!$C:$AA,COLUMN()+3,0)="","",VLOOKUP($A264&amp;$A$4,Global!$C:$AA,COLUMN()+3,0)),"")</f>
        <v/>
      </c>
      <c r="Q264" s="68" t="str">
        <f>IFERROR(IF(VLOOKUP($A264&amp;$A$4,Global!$C:$AA,COLUMN()+3,0)="","",VLOOKUP($A264&amp;$A$4,Global!$C:$AA,COLUMN()+3,0)),"")</f>
        <v/>
      </c>
      <c r="R264" s="68" t="str">
        <f>IFERROR(IF(VLOOKUP($A264&amp;$A$4,Global!$C:$AA,COLUMN()+3,0)="","",VLOOKUP($A264&amp;$A$4,Global!$C:$AA,COLUMN()+3,0)),"")</f>
        <v/>
      </c>
      <c r="S264" s="71" t="str">
        <f>IFERROR(IF(VLOOKUP($A264&amp;$A$4,Global!$C:$AA,COLUMN()+3,0)="","",VLOOKUP($A264&amp;$A$4,Global!$C:$AA,COLUMN()+3,0)),"")</f>
        <v/>
      </c>
      <c r="T264" s="71" t="str">
        <f>IFERROR(IF(VLOOKUP($A264&amp;$A$4,Global!$C:$AA,COLUMN()+3,0)="","",VLOOKUP($A264&amp;$A$4,Global!$C:$AA,COLUMN()+3,0)),"")</f>
        <v/>
      </c>
      <c r="U264" s="69" t="str">
        <f>IFERROR(IF(VLOOKUP($A264&amp;$A$4,Global!$C:$AA,COLUMN()+3,0)="","",VLOOKUP($A264&amp;$A$4,Global!$C:$AA,COLUMN()+3,0)),"")</f>
        <v/>
      </c>
      <c r="V264" s="69" t="str">
        <f>IFERROR(IF(VLOOKUP($A264&amp;$A$4,Global!$C:$AA,COLUMN()+3,0)="","",VLOOKUP($A264&amp;$A$4,Global!$C:$AA,COLUMN()+3,0)),"")</f>
        <v/>
      </c>
    </row>
    <row r="265" spans="1:22" s="72" customFormat="1" ht="15.75" x14ac:dyDescent="0.2">
      <c r="A265" s="67" t="str">
        <f>IFERROR(IF(A264="","",IF((A264+1)&lt;=VLOOKUP($A$3,List!$E$1:$G$8,3,0),A264+1,"")),"")</f>
        <v/>
      </c>
      <c r="B265" s="69" t="str">
        <f>IFERROR(IF(VLOOKUP($A265&amp;$A$4,Global!$C:$AA,COLUMN()+3,0)="","",VLOOKUP($A265&amp;$A$4,Global!$C:$AA,COLUMN()+3,0)),"")</f>
        <v/>
      </c>
      <c r="C265" s="79" t="str">
        <f>IFERROR(IF(VLOOKUP($A265&amp;$A$4,Global!$C:$AA,COLUMN()+3,0)="","",VLOOKUP($A265&amp;$A$4,Global!$C:$AA,COLUMN()+3,0)),"")</f>
        <v/>
      </c>
      <c r="D265" s="68" t="str">
        <f>IFERROR(IF(VLOOKUP($A265&amp;$A$4,Global!$C:$AA,COLUMN()+3,0)="","",VLOOKUP($A265&amp;$A$4,Global!$C:$AA,COLUMN()+3,0)),"")</f>
        <v/>
      </c>
      <c r="E265" s="69" t="str">
        <f>IFERROR(IF(VLOOKUP($A265&amp;$A$4,Global!$C:$AA,COLUMN()+3,0)="","",VLOOKUP($A265&amp;$A$4,Global!$C:$AA,COLUMN()+3,0)),"")</f>
        <v/>
      </c>
      <c r="F265" s="69" t="str">
        <f>IFERROR(IF(VLOOKUP($A265&amp;$A$4,Global!$C:$AA,COLUMN()+3,0)="","",VLOOKUP($A265&amp;$A$4,Global!$C:$AA,COLUMN()+3,0)),"")</f>
        <v/>
      </c>
      <c r="G265" s="69" t="str">
        <f>IFERROR(IF(VLOOKUP($A265&amp;$A$4,Global!$C:$AA,COLUMN()+3,0)="","",VLOOKUP($A265&amp;$A$4,Global!$C:$AA,COLUMN()+3,0)),"")</f>
        <v/>
      </c>
      <c r="H265" s="70" t="str">
        <f>IFERROR(IF(VLOOKUP($A265&amp;$A$4,Global!$C:$AA,COLUMN()+3,0)="","",VLOOKUP($A265&amp;$A$4,Global!$C:$AA,COLUMN()+3,0)),"")</f>
        <v/>
      </c>
      <c r="I265" s="70" t="str">
        <f>IFERROR(IF(VLOOKUP($A265&amp;$A$4,Global!$C:$AA,COLUMN()+3,0)="","",VLOOKUP($A265&amp;$A$4,Global!$C:$AA,COLUMN()+3,0)),"")</f>
        <v/>
      </c>
      <c r="J265" s="69" t="str">
        <f>IFERROR(IF(VLOOKUP($A265&amp;$A$4,Global!$C:$AA,COLUMN()+3,0)="","",VLOOKUP($A265&amp;$A$4,Global!$C:$AA,COLUMN()+3,0)),"")</f>
        <v/>
      </c>
      <c r="K265" s="69" t="str">
        <f>IFERROR(IF(VLOOKUP($A265&amp;$A$4,Global!$C:$AA,COLUMN()+3,0)="","",VLOOKUP($A265&amp;$A$4,Global!$C:$AA,COLUMN()+3,0)),"")</f>
        <v/>
      </c>
      <c r="L265" s="69" t="str">
        <f>IFERROR(IF(VLOOKUP($A265&amp;$A$4,Global!$C:$AA,COLUMN()+3,0)="","",VLOOKUP($A265&amp;$A$4,Global!$C:$AA,COLUMN()+3,0)),"")</f>
        <v/>
      </c>
      <c r="M265" s="68" t="str">
        <f>IFERROR(IF(VLOOKUP($A265&amp;$A$4,Global!$C:$AA,COLUMN()+3,0)="","",VLOOKUP($A265&amp;$A$4,Global!$C:$AA,COLUMN()+3,0)),"")</f>
        <v/>
      </c>
      <c r="N265" s="68" t="str">
        <f>IFERROR(IF(VLOOKUP($A265&amp;$A$4,Global!$C:$AA,COLUMN()+3,0)="","",VLOOKUP($A265&amp;$A$4,Global!$C:$AA,COLUMN()+3,0)),"")</f>
        <v/>
      </c>
      <c r="O265" s="68" t="str">
        <f>IFERROR(IF(VLOOKUP($A265&amp;$A$4,Global!$C:$AA,COLUMN()+3,0)="","",VLOOKUP($A265&amp;$A$4,Global!$C:$AA,COLUMN()+3,0)),"")</f>
        <v/>
      </c>
      <c r="P265" s="68" t="str">
        <f>IFERROR(IF(VLOOKUP($A265&amp;$A$4,Global!$C:$AA,COLUMN()+3,0)="","",VLOOKUP($A265&amp;$A$4,Global!$C:$AA,COLUMN()+3,0)),"")</f>
        <v/>
      </c>
      <c r="Q265" s="68" t="str">
        <f>IFERROR(IF(VLOOKUP($A265&amp;$A$4,Global!$C:$AA,COLUMN()+3,0)="","",VLOOKUP($A265&amp;$A$4,Global!$C:$AA,COLUMN()+3,0)),"")</f>
        <v/>
      </c>
      <c r="R265" s="68" t="str">
        <f>IFERROR(IF(VLOOKUP($A265&amp;$A$4,Global!$C:$AA,COLUMN()+3,0)="","",VLOOKUP($A265&amp;$A$4,Global!$C:$AA,COLUMN()+3,0)),"")</f>
        <v/>
      </c>
      <c r="S265" s="71" t="str">
        <f>IFERROR(IF(VLOOKUP($A265&amp;$A$4,Global!$C:$AA,COLUMN()+3,0)="","",VLOOKUP($A265&amp;$A$4,Global!$C:$AA,COLUMN()+3,0)),"")</f>
        <v/>
      </c>
      <c r="T265" s="71" t="str">
        <f>IFERROR(IF(VLOOKUP($A265&amp;$A$4,Global!$C:$AA,COLUMN()+3,0)="","",VLOOKUP($A265&amp;$A$4,Global!$C:$AA,COLUMN()+3,0)),"")</f>
        <v/>
      </c>
      <c r="U265" s="69" t="str">
        <f>IFERROR(IF(VLOOKUP($A265&amp;$A$4,Global!$C:$AA,COLUMN()+3,0)="","",VLOOKUP($A265&amp;$A$4,Global!$C:$AA,COLUMN()+3,0)),"")</f>
        <v/>
      </c>
      <c r="V265" s="69" t="str">
        <f>IFERROR(IF(VLOOKUP($A265&amp;$A$4,Global!$C:$AA,COLUMN()+3,0)="","",VLOOKUP($A265&amp;$A$4,Global!$C:$AA,COLUMN()+3,0)),"")</f>
        <v/>
      </c>
    </row>
    <row r="266" spans="1:22" s="72" customFormat="1" ht="15.75" x14ac:dyDescent="0.2">
      <c r="A266" s="67" t="str">
        <f>IFERROR(IF(A265="","",IF((A265+1)&lt;=VLOOKUP($A$3,List!$E$1:$G$8,3,0),A265+1,"")),"")</f>
        <v/>
      </c>
      <c r="B266" s="69" t="str">
        <f>IFERROR(IF(VLOOKUP($A266&amp;$A$4,Global!$C:$AA,COLUMN()+3,0)="","",VLOOKUP($A266&amp;$A$4,Global!$C:$AA,COLUMN()+3,0)),"")</f>
        <v/>
      </c>
      <c r="C266" s="79" t="str">
        <f>IFERROR(IF(VLOOKUP($A266&amp;$A$4,Global!$C:$AA,COLUMN()+3,0)="","",VLOOKUP($A266&amp;$A$4,Global!$C:$AA,COLUMN()+3,0)),"")</f>
        <v/>
      </c>
      <c r="D266" s="68" t="str">
        <f>IFERROR(IF(VLOOKUP($A266&amp;$A$4,Global!$C:$AA,COLUMN()+3,0)="","",VLOOKUP($A266&amp;$A$4,Global!$C:$AA,COLUMN()+3,0)),"")</f>
        <v/>
      </c>
      <c r="E266" s="69" t="str">
        <f>IFERROR(IF(VLOOKUP($A266&amp;$A$4,Global!$C:$AA,COLUMN()+3,0)="","",VLOOKUP($A266&amp;$A$4,Global!$C:$AA,COLUMN()+3,0)),"")</f>
        <v/>
      </c>
      <c r="F266" s="69" t="str">
        <f>IFERROR(IF(VLOOKUP($A266&amp;$A$4,Global!$C:$AA,COLUMN()+3,0)="","",VLOOKUP($A266&amp;$A$4,Global!$C:$AA,COLUMN()+3,0)),"")</f>
        <v/>
      </c>
      <c r="G266" s="69" t="str">
        <f>IFERROR(IF(VLOOKUP($A266&amp;$A$4,Global!$C:$AA,COLUMN()+3,0)="","",VLOOKUP($A266&amp;$A$4,Global!$C:$AA,COLUMN()+3,0)),"")</f>
        <v/>
      </c>
      <c r="H266" s="70" t="str">
        <f>IFERROR(IF(VLOOKUP($A266&amp;$A$4,Global!$C:$AA,COLUMN()+3,0)="","",VLOOKUP($A266&amp;$A$4,Global!$C:$AA,COLUMN()+3,0)),"")</f>
        <v/>
      </c>
      <c r="I266" s="70" t="str">
        <f>IFERROR(IF(VLOOKUP($A266&amp;$A$4,Global!$C:$AA,COLUMN()+3,0)="","",VLOOKUP($A266&amp;$A$4,Global!$C:$AA,COLUMN()+3,0)),"")</f>
        <v/>
      </c>
      <c r="J266" s="69" t="str">
        <f>IFERROR(IF(VLOOKUP($A266&amp;$A$4,Global!$C:$AA,COLUMN()+3,0)="","",VLOOKUP($A266&amp;$A$4,Global!$C:$AA,COLUMN()+3,0)),"")</f>
        <v/>
      </c>
      <c r="K266" s="69" t="str">
        <f>IFERROR(IF(VLOOKUP($A266&amp;$A$4,Global!$C:$AA,COLUMN()+3,0)="","",VLOOKUP($A266&amp;$A$4,Global!$C:$AA,COLUMN()+3,0)),"")</f>
        <v/>
      </c>
      <c r="L266" s="69" t="str">
        <f>IFERROR(IF(VLOOKUP($A266&amp;$A$4,Global!$C:$AA,COLUMN()+3,0)="","",VLOOKUP($A266&amp;$A$4,Global!$C:$AA,COLUMN()+3,0)),"")</f>
        <v/>
      </c>
      <c r="M266" s="68" t="str">
        <f>IFERROR(IF(VLOOKUP($A266&amp;$A$4,Global!$C:$AA,COLUMN()+3,0)="","",VLOOKUP($A266&amp;$A$4,Global!$C:$AA,COLUMN()+3,0)),"")</f>
        <v/>
      </c>
      <c r="N266" s="68" t="str">
        <f>IFERROR(IF(VLOOKUP($A266&amp;$A$4,Global!$C:$AA,COLUMN()+3,0)="","",VLOOKUP($A266&amp;$A$4,Global!$C:$AA,COLUMN()+3,0)),"")</f>
        <v/>
      </c>
      <c r="O266" s="68" t="str">
        <f>IFERROR(IF(VLOOKUP($A266&amp;$A$4,Global!$C:$AA,COLUMN()+3,0)="","",VLOOKUP($A266&amp;$A$4,Global!$C:$AA,COLUMN()+3,0)),"")</f>
        <v/>
      </c>
      <c r="P266" s="68" t="str">
        <f>IFERROR(IF(VLOOKUP($A266&amp;$A$4,Global!$C:$AA,COLUMN()+3,0)="","",VLOOKUP($A266&amp;$A$4,Global!$C:$AA,COLUMN()+3,0)),"")</f>
        <v/>
      </c>
      <c r="Q266" s="68" t="str">
        <f>IFERROR(IF(VLOOKUP($A266&amp;$A$4,Global!$C:$AA,COLUMN()+3,0)="","",VLOOKUP($A266&amp;$A$4,Global!$C:$AA,COLUMN()+3,0)),"")</f>
        <v/>
      </c>
      <c r="R266" s="68" t="str">
        <f>IFERROR(IF(VLOOKUP($A266&amp;$A$4,Global!$C:$AA,COLUMN()+3,0)="","",VLOOKUP($A266&amp;$A$4,Global!$C:$AA,COLUMN()+3,0)),"")</f>
        <v/>
      </c>
      <c r="S266" s="71" t="str">
        <f>IFERROR(IF(VLOOKUP($A266&amp;$A$4,Global!$C:$AA,COLUMN()+3,0)="","",VLOOKUP($A266&amp;$A$4,Global!$C:$AA,COLUMN()+3,0)),"")</f>
        <v/>
      </c>
      <c r="T266" s="71" t="str">
        <f>IFERROR(IF(VLOOKUP($A266&amp;$A$4,Global!$C:$AA,COLUMN()+3,0)="","",VLOOKUP($A266&amp;$A$4,Global!$C:$AA,COLUMN()+3,0)),"")</f>
        <v/>
      </c>
      <c r="U266" s="69" t="str">
        <f>IFERROR(IF(VLOOKUP($A266&amp;$A$4,Global!$C:$AA,COLUMN()+3,0)="","",VLOOKUP($A266&amp;$A$4,Global!$C:$AA,COLUMN()+3,0)),"")</f>
        <v/>
      </c>
      <c r="V266" s="69" t="str">
        <f>IFERROR(IF(VLOOKUP($A266&amp;$A$4,Global!$C:$AA,COLUMN()+3,0)="","",VLOOKUP($A266&amp;$A$4,Global!$C:$AA,COLUMN()+3,0)),"")</f>
        <v/>
      </c>
    </row>
    <row r="267" spans="1:22" s="72" customFormat="1" ht="15.75" x14ac:dyDescent="0.2">
      <c r="A267" s="67" t="str">
        <f>IFERROR(IF(A266="","",IF((A266+1)&lt;=VLOOKUP($A$3,List!$E$1:$G$8,3,0),A266+1,"")),"")</f>
        <v/>
      </c>
      <c r="B267" s="69" t="str">
        <f>IFERROR(IF(VLOOKUP($A267&amp;$A$4,Global!$C:$AA,COLUMN()+3,0)="","",VLOOKUP($A267&amp;$A$4,Global!$C:$AA,COLUMN()+3,0)),"")</f>
        <v/>
      </c>
      <c r="C267" s="79" t="str">
        <f>IFERROR(IF(VLOOKUP($A267&amp;$A$4,Global!$C:$AA,COLUMN()+3,0)="","",VLOOKUP($A267&amp;$A$4,Global!$C:$AA,COLUMN()+3,0)),"")</f>
        <v/>
      </c>
      <c r="D267" s="68" t="str">
        <f>IFERROR(IF(VLOOKUP($A267&amp;$A$4,Global!$C:$AA,COLUMN()+3,0)="","",VLOOKUP($A267&amp;$A$4,Global!$C:$AA,COLUMN()+3,0)),"")</f>
        <v/>
      </c>
      <c r="E267" s="69" t="str">
        <f>IFERROR(IF(VLOOKUP($A267&amp;$A$4,Global!$C:$AA,COLUMN()+3,0)="","",VLOOKUP($A267&amp;$A$4,Global!$C:$AA,COLUMN()+3,0)),"")</f>
        <v/>
      </c>
      <c r="F267" s="69" t="str">
        <f>IFERROR(IF(VLOOKUP($A267&amp;$A$4,Global!$C:$AA,COLUMN()+3,0)="","",VLOOKUP($A267&amp;$A$4,Global!$C:$AA,COLUMN()+3,0)),"")</f>
        <v/>
      </c>
      <c r="G267" s="69" t="str">
        <f>IFERROR(IF(VLOOKUP($A267&amp;$A$4,Global!$C:$AA,COLUMN()+3,0)="","",VLOOKUP($A267&amp;$A$4,Global!$C:$AA,COLUMN()+3,0)),"")</f>
        <v/>
      </c>
      <c r="H267" s="70" t="str">
        <f>IFERROR(IF(VLOOKUP($A267&amp;$A$4,Global!$C:$AA,COLUMN()+3,0)="","",VLOOKUP($A267&amp;$A$4,Global!$C:$AA,COLUMN()+3,0)),"")</f>
        <v/>
      </c>
      <c r="I267" s="70" t="str">
        <f>IFERROR(IF(VLOOKUP($A267&amp;$A$4,Global!$C:$AA,COLUMN()+3,0)="","",VLOOKUP($A267&amp;$A$4,Global!$C:$AA,COLUMN()+3,0)),"")</f>
        <v/>
      </c>
      <c r="J267" s="69" t="str">
        <f>IFERROR(IF(VLOOKUP($A267&amp;$A$4,Global!$C:$AA,COLUMN()+3,0)="","",VLOOKUP($A267&amp;$A$4,Global!$C:$AA,COLUMN()+3,0)),"")</f>
        <v/>
      </c>
      <c r="K267" s="69" t="str">
        <f>IFERROR(IF(VLOOKUP($A267&amp;$A$4,Global!$C:$AA,COLUMN()+3,0)="","",VLOOKUP($A267&amp;$A$4,Global!$C:$AA,COLUMN()+3,0)),"")</f>
        <v/>
      </c>
      <c r="L267" s="69" t="str">
        <f>IFERROR(IF(VLOOKUP($A267&amp;$A$4,Global!$C:$AA,COLUMN()+3,0)="","",VLOOKUP($A267&amp;$A$4,Global!$C:$AA,COLUMN()+3,0)),"")</f>
        <v/>
      </c>
      <c r="M267" s="68" t="str">
        <f>IFERROR(IF(VLOOKUP($A267&amp;$A$4,Global!$C:$AA,COLUMN()+3,0)="","",VLOOKUP($A267&amp;$A$4,Global!$C:$AA,COLUMN()+3,0)),"")</f>
        <v/>
      </c>
      <c r="N267" s="68" t="str">
        <f>IFERROR(IF(VLOOKUP($A267&amp;$A$4,Global!$C:$AA,COLUMN()+3,0)="","",VLOOKUP($A267&amp;$A$4,Global!$C:$AA,COLUMN()+3,0)),"")</f>
        <v/>
      </c>
      <c r="O267" s="68" t="str">
        <f>IFERROR(IF(VLOOKUP($A267&amp;$A$4,Global!$C:$AA,COLUMN()+3,0)="","",VLOOKUP($A267&amp;$A$4,Global!$C:$AA,COLUMN()+3,0)),"")</f>
        <v/>
      </c>
      <c r="P267" s="68" t="str">
        <f>IFERROR(IF(VLOOKUP($A267&amp;$A$4,Global!$C:$AA,COLUMN()+3,0)="","",VLOOKUP($A267&amp;$A$4,Global!$C:$AA,COLUMN()+3,0)),"")</f>
        <v/>
      </c>
      <c r="Q267" s="68" t="str">
        <f>IFERROR(IF(VLOOKUP($A267&amp;$A$4,Global!$C:$AA,COLUMN()+3,0)="","",VLOOKUP($A267&amp;$A$4,Global!$C:$AA,COLUMN()+3,0)),"")</f>
        <v/>
      </c>
      <c r="R267" s="68" t="str">
        <f>IFERROR(IF(VLOOKUP($A267&amp;$A$4,Global!$C:$AA,COLUMN()+3,0)="","",VLOOKUP($A267&amp;$A$4,Global!$C:$AA,COLUMN()+3,0)),"")</f>
        <v/>
      </c>
      <c r="S267" s="71" t="str">
        <f>IFERROR(IF(VLOOKUP($A267&amp;$A$4,Global!$C:$AA,COLUMN()+3,0)="","",VLOOKUP($A267&amp;$A$4,Global!$C:$AA,COLUMN()+3,0)),"")</f>
        <v/>
      </c>
      <c r="T267" s="71" t="str">
        <f>IFERROR(IF(VLOOKUP($A267&amp;$A$4,Global!$C:$AA,COLUMN()+3,0)="","",VLOOKUP($A267&amp;$A$4,Global!$C:$AA,COLUMN()+3,0)),"")</f>
        <v/>
      </c>
      <c r="U267" s="69" t="str">
        <f>IFERROR(IF(VLOOKUP($A267&amp;$A$4,Global!$C:$AA,COLUMN()+3,0)="","",VLOOKUP($A267&amp;$A$4,Global!$C:$AA,COLUMN()+3,0)),"")</f>
        <v/>
      </c>
      <c r="V267" s="69" t="str">
        <f>IFERROR(IF(VLOOKUP($A267&amp;$A$4,Global!$C:$AA,COLUMN()+3,0)="","",VLOOKUP($A267&amp;$A$4,Global!$C:$AA,COLUMN()+3,0)),"")</f>
        <v/>
      </c>
    </row>
    <row r="268" spans="1:22" s="72" customFormat="1" ht="15.75" x14ac:dyDescent="0.2">
      <c r="A268" s="67" t="str">
        <f>IFERROR(IF(A267="","",IF((A267+1)&lt;=VLOOKUP($A$3,List!$E$1:$G$8,3,0),A267+1,"")),"")</f>
        <v/>
      </c>
      <c r="B268" s="69" t="str">
        <f>IFERROR(IF(VLOOKUP($A268&amp;$A$4,Global!$C:$AA,COLUMN()+3,0)="","",VLOOKUP($A268&amp;$A$4,Global!$C:$AA,COLUMN()+3,0)),"")</f>
        <v/>
      </c>
      <c r="C268" s="79" t="str">
        <f>IFERROR(IF(VLOOKUP($A268&amp;$A$4,Global!$C:$AA,COLUMN()+3,0)="","",VLOOKUP($A268&amp;$A$4,Global!$C:$AA,COLUMN()+3,0)),"")</f>
        <v/>
      </c>
      <c r="D268" s="68" t="str">
        <f>IFERROR(IF(VLOOKUP($A268&amp;$A$4,Global!$C:$AA,COLUMN()+3,0)="","",VLOOKUP($A268&amp;$A$4,Global!$C:$AA,COLUMN()+3,0)),"")</f>
        <v/>
      </c>
      <c r="E268" s="69" t="str">
        <f>IFERROR(IF(VLOOKUP($A268&amp;$A$4,Global!$C:$AA,COLUMN()+3,0)="","",VLOOKUP($A268&amp;$A$4,Global!$C:$AA,COLUMN()+3,0)),"")</f>
        <v/>
      </c>
      <c r="F268" s="69" t="str">
        <f>IFERROR(IF(VLOOKUP($A268&amp;$A$4,Global!$C:$AA,COLUMN()+3,0)="","",VLOOKUP($A268&amp;$A$4,Global!$C:$AA,COLUMN()+3,0)),"")</f>
        <v/>
      </c>
      <c r="G268" s="69" t="str">
        <f>IFERROR(IF(VLOOKUP($A268&amp;$A$4,Global!$C:$AA,COLUMN()+3,0)="","",VLOOKUP($A268&amp;$A$4,Global!$C:$AA,COLUMN()+3,0)),"")</f>
        <v/>
      </c>
      <c r="H268" s="70" t="str">
        <f>IFERROR(IF(VLOOKUP($A268&amp;$A$4,Global!$C:$AA,COLUMN()+3,0)="","",VLOOKUP($A268&amp;$A$4,Global!$C:$AA,COLUMN()+3,0)),"")</f>
        <v/>
      </c>
      <c r="I268" s="70" t="str">
        <f>IFERROR(IF(VLOOKUP($A268&amp;$A$4,Global!$C:$AA,COLUMN()+3,0)="","",VLOOKUP($A268&amp;$A$4,Global!$C:$AA,COLUMN()+3,0)),"")</f>
        <v/>
      </c>
      <c r="J268" s="69" t="str">
        <f>IFERROR(IF(VLOOKUP($A268&amp;$A$4,Global!$C:$AA,COLUMN()+3,0)="","",VLOOKUP($A268&amp;$A$4,Global!$C:$AA,COLUMN()+3,0)),"")</f>
        <v/>
      </c>
      <c r="K268" s="69" t="str">
        <f>IFERROR(IF(VLOOKUP($A268&amp;$A$4,Global!$C:$AA,COLUMN()+3,0)="","",VLOOKUP($A268&amp;$A$4,Global!$C:$AA,COLUMN()+3,0)),"")</f>
        <v/>
      </c>
      <c r="L268" s="69" t="str">
        <f>IFERROR(IF(VLOOKUP($A268&amp;$A$4,Global!$C:$AA,COLUMN()+3,0)="","",VLOOKUP($A268&amp;$A$4,Global!$C:$AA,COLUMN()+3,0)),"")</f>
        <v/>
      </c>
      <c r="M268" s="68" t="str">
        <f>IFERROR(IF(VLOOKUP($A268&amp;$A$4,Global!$C:$AA,COLUMN()+3,0)="","",VLOOKUP($A268&amp;$A$4,Global!$C:$AA,COLUMN()+3,0)),"")</f>
        <v/>
      </c>
      <c r="N268" s="68" t="str">
        <f>IFERROR(IF(VLOOKUP($A268&amp;$A$4,Global!$C:$AA,COLUMN()+3,0)="","",VLOOKUP($A268&amp;$A$4,Global!$C:$AA,COLUMN()+3,0)),"")</f>
        <v/>
      </c>
      <c r="O268" s="68" t="str">
        <f>IFERROR(IF(VLOOKUP($A268&amp;$A$4,Global!$C:$AA,COLUMN()+3,0)="","",VLOOKUP($A268&amp;$A$4,Global!$C:$AA,COLUMN()+3,0)),"")</f>
        <v/>
      </c>
      <c r="P268" s="68" t="str">
        <f>IFERROR(IF(VLOOKUP($A268&amp;$A$4,Global!$C:$AA,COLUMN()+3,0)="","",VLOOKUP($A268&amp;$A$4,Global!$C:$AA,COLUMN()+3,0)),"")</f>
        <v/>
      </c>
      <c r="Q268" s="68" t="str">
        <f>IFERROR(IF(VLOOKUP($A268&amp;$A$4,Global!$C:$AA,COLUMN()+3,0)="","",VLOOKUP($A268&amp;$A$4,Global!$C:$AA,COLUMN()+3,0)),"")</f>
        <v/>
      </c>
      <c r="R268" s="68" t="str">
        <f>IFERROR(IF(VLOOKUP($A268&amp;$A$4,Global!$C:$AA,COLUMN()+3,0)="","",VLOOKUP($A268&amp;$A$4,Global!$C:$AA,COLUMN()+3,0)),"")</f>
        <v/>
      </c>
      <c r="S268" s="71" t="str">
        <f>IFERROR(IF(VLOOKUP($A268&amp;$A$4,Global!$C:$AA,COLUMN()+3,0)="","",VLOOKUP($A268&amp;$A$4,Global!$C:$AA,COLUMN()+3,0)),"")</f>
        <v/>
      </c>
      <c r="T268" s="71" t="str">
        <f>IFERROR(IF(VLOOKUP($A268&amp;$A$4,Global!$C:$AA,COLUMN()+3,0)="","",VLOOKUP($A268&amp;$A$4,Global!$C:$AA,COLUMN()+3,0)),"")</f>
        <v/>
      </c>
      <c r="U268" s="69" t="str">
        <f>IFERROR(IF(VLOOKUP($A268&amp;$A$4,Global!$C:$AA,COLUMN()+3,0)="","",VLOOKUP($A268&amp;$A$4,Global!$C:$AA,COLUMN()+3,0)),"")</f>
        <v/>
      </c>
      <c r="V268" s="69" t="str">
        <f>IFERROR(IF(VLOOKUP($A268&amp;$A$4,Global!$C:$AA,COLUMN()+3,0)="","",VLOOKUP($A268&amp;$A$4,Global!$C:$AA,COLUMN()+3,0)),"")</f>
        <v/>
      </c>
    </row>
    <row r="269" spans="1:22" s="72" customFormat="1" ht="15.75" x14ac:dyDescent="0.2">
      <c r="A269" s="67" t="str">
        <f>IFERROR(IF(A268="","",IF((A268+1)&lt;=VLOOKUP($A$3,List!$E$1:$G$8,3,0),A268+1,"")),"")</f>
        <v/>
      </c>
      <c r="B269" s="69" t="str">
        <f>IFERROR(IF(VLOOKUP($A269&amp;$A$4,Global!$C:$AA,COLUMN()+3,0)="","",VLOOKUP($A269&amp;$A$4,Global!$C:$AA,COLUMN()+3,0)),"")</f>
        <v/>
      </c>
      <c r="C269" s="79" t="str">
        <f>IFERROR(IF(VLOOKUP($A269&amp;$A$4,Global!$C:$AA,COLUMN()+3,0)="","",VLOOKUP($A269&amp;$A$4,Global!$C:$AA,COLUMN()+3,0)),"")</f>
        <v/>
      </c>
      <c r="D269" s="68" t="str">
        <f>IFERROR(IF(VLOOKUP($A269&amp;$A$4,Global!$C:$AA,COLUMN()+3,0)="","",VLOOKUP($A269&amp;$A$4,Global!$C:$AA,COLUMN()+3,0)),"")</f>
        <v/>
      </c>
      <c r="E269" s="69" t="str">
        <f>IFERROR(IF(VLOOKUP($A269&amp;$A$4,Global!$C:$AA,COLUMN()+3,0)="","",VLOOKUP($A269&amp;$A$4,Global!$C:$AA,COLUMN()+3,0)),"")</f>
        <v/>
      </c>
      <c r="F269" s="69" t="str">
        <f>IFERROR(IF(VLOOKUP($A269&amp;$A$4,Global!$C:$AA,COLUMN()+3,0)="","",VLOOKUP($A269&amp;$A$4,Global!$C:$AA,COLUMN()+3,0)),"")</f>
        <v/>
      </c>
      <c r="G269" s="69" t="str">
        <f>IFERROR(IF(VLOOKUP($A269&amp;$A$4,Global!$C:$AA,COLUMN()+3,0)="","",VLOOKUP($A269&amp;$A$4,Global!$C:$AA,COLUMN()+3,0)),"")</f>
        <v/>
      </c>
      <c r="H269" s="70" t="str">
        <f>IFERROR(IF(VLOOKUP($A269&amp;$A$4,Global!$C:$AA,COLUMN()+3,0)="","",VLOOKUP($A269&amp;$A$4,Global!$C:$AA,COLUMN()+3,0)),"")</f>
        <v/>
      </c>
      <c r="I269" s="70" t="str">
        <f>IFERROR(IF(VLOOKUP($A269&amp;$A$4,Global!$C:$AA,COLUMN()+3,0)="","",VLOOKUP($A269&amp;$A$4,Global!$C:$AA,COLUMN()+3,0)),"")</f>
        <v/>
      </c>
      <c r="J269" s="69" t="str">
        <f>IFERROR(IF(VLOOKUP($A269&amp;$A$4,Global!$C:$AA,COLUMN()+3,0)="","",VLOOKUP($A269&amp;$A$4,Global!$C:$AA,COLUMN()+3,0)),"")</f>
        <v/>
      </c>
      <c r="K269" s="69" t="str">
        <f>IFERROR(IF(VLOOKUP($A269&amp;$A$4,Global!$C:$AA,COLUMN()+3,0)="","",VLOOKUP($A269&amp;$A$4,Global!$C:$AA,COLUMN()+3,0)),"")</f>
        <v/>
      </c>
      <c r="L269" s="69" t="str">
        <f>IFERROR(IF(VLOOKUP($A269&amp;$A$4,Global!$C:$AA,COLUMN()+3,0)="","",VLOOKUP($A269&amp;$A$4,Global!$C:$AA,COLUMN()+3,0)),"")</f>
        <v/>
      </c>
      <c r="M269" s="68" t="str">
        <f>IFERROR(IF(VLOOKUP($A269&amp;$A$4,Global!$C:$AA,COLUMN()+3,0)="","",VLOOKUP($A269&amp;$A$4,Global!$C:$AA,COLUMN()+3,0)),"")</f>
        <v/>
      </c>
      <c r="N269" s="68" t="str">
        <f>IFERROR(IF(VLOOKUP($A269&amp;$A$4,Global!$C:$AA,COLUMN()+3,0)="","",VLOOKUP($A269&amp;$A$4,Global!$C:$AA,COLUMN()+3,0)),"")</f>
        <v/>
      </c>
      <c r="O269" s="68" t="str">
        <f>IFERROR(IF(VLOOKUP($A269&amp;$A$4,Global!$C:$AA,COLUMN()+3,0)="","",VLOOKUP($A269&amp;$A$4,Global!$C:$AA,COLUMN()+3,0)),"")</f>
        <v/>
      </c>
      <c r="P269" s="68" t="str">
        <f>IFERROR(IF(VLOOKUP($A269&amp;$A$4,Global!$C:$AA,COLUMN()+3,0)="","",VLOOKUP($A269&amp;$A$4,Global!$C:$AA,COLUMN()+3,0)),"")</f>
        <v/>
      </c>
      <c r="Q269" s="68" t="str">
        <f>IFERROR(IF(VLOOKUP($A269&amp;$A$4,Global!$C:$AA,COLUMN()+3,0)="","",VLOOKUP($A269&amp;$A$4,Global!$C:$AA,COLUMN()+3,0)),"")</f>
        <v/>
      </c>
      <c r="R269" s="68" t="str">
        <f>IFERROR(IF(VLOOKUP($A269&amp;$A$4,Global!$C:$AA,COLUMN()+3,0)="","",VLOOKUP($A269&amp;$A$4,Global!$C:$AA,COLUMN()+3,0)),"")</f>
        <v/>
      </c>
      <c r="S269" s="71" t="str">
        <f>IFERROR(IF(VLOOKUP($A269&amp;$A$4,Global!$C:$AA,COLUMN()+3,0)="","",VLOOKUP($A269&amp;$A$4,Global!$C:$AA,COLUMN()+3,0)),"")</f>
        <v/>
      </c>
      <c r="T269" s="71" t="str">
        <f>IFERROR(IF(VLOOKUP($A269&amp;$A$4,Global!$C:$AA,COLUMN()+3,0)="","",VLOOKUP($A269&amp;$A$4,Global!$C:$AA,COLUMN()+3,0)),"")</f>
        <v/>
      </c>
      <c r="U269" s="69" t="str">
        <f>IFERROR(IF(VLOOKUP($A269&amp;$A$4,Global!$C:$AA,COLUMN()+3,0)="","",VLOOKUP($A269&amp;$A$4,Global!$C:$AA,COLUMN()+3,0)),"")</f>
        <v/>
      </c>
      <c r="V269" s="69" t="str">
        <f>IFERROR(IF(VLOOKUP($A269&amp;$A$4,Global!$C:$AA,COLUMN()+3,0)="","",VLOOKUP($A269&amp;$A$4,Global!$C:$AA,COLUMN()+3,0)),"")</f>
        <v/>
      </c>
    </row>
    <row r="270" spans="1:22" s="72" customFormat="1" ht="15.75" x14ac:dyDescent="0.2">
      <c r="A270" s="67" t="str">
        <f>IFERROR(IF(A269="","",IF((A269+1)&lt;=VLOOKUP($A$3,List!$E$1:$G$8,3,0),A269+1,"")),"")</f>
        <v/>
      </c>
      <c r="B270" s="69" t="str">
        <f>IFERROR(IF(VLOOKUP($A270&amp;$A$4,Global!$C:$AA,COLUMN()+3,0)="","",VLOOKUP($A270&amp;$A$4,Global!$C:$AA,COLUMN()+3,0)),"")</f>
        <v/>
      </c>
      <c r="C270" s="79" t="str">
        <f>IFERROR(IF(VLOOKUP($A270&amp;$A$4,Global!$C:$AA,COLUMN()+3,0)="","",VLOOKUP($A270&amp;$A$4,Global!$C:$AA,COLUMN()+3,0)),"")</f>
        <v/>
      </c>
      <c r="D270" s="68" t="str">
        <f>IFERROR(IF(VLOOKUP($A270&amp;$A$4,Global!$C:$AA,COLUMN()+3,0)="","",VLOOKUP($A270&amp;$A$4,Global!$C:$AA,COLUMN()+3,0)),"")</f>
        <v/>
      </c>
      <c r="E270" s="69" t="str">
        <f>IFERROR(IF(VLOOKUP($A270&amp;$A$4,Global!$C:$AA,COLUMN()+3,0)="","",VLOOKUP($A270&amp;$A$4,Global!$C:$AA,COLUMN()+3,0)),"")</f>
        <v/>
      </c>
      <c r="F270" s="69" t="str">
        <f>IFERROR(IF(VLOOKUP($A270&amp;$A$4,Global!$C:$AA,COLUMN()+3,0)="","",VLOOKUP($A270&amp;$A$4,Global!$C:$AA,COLUMN()+3,0)),"")</f>
        <v/>
      </c>
      <c r="G270" s="69" t="str">
        <f>IFERROR(IF(VLOOKUP($A270&amp;$A$4,Global!$C:$AA,COLUMN()+3,0)="","",VLOOKUP($A270&amp;$A$4,Global!$C:$AA,COLUMN()+3,0)),"")</f>
        <v/>
      </c>
      <c r="H270" s="70" t="str">
        <f>IFERROR(IF(VLOOKUP($A270&amp;$A$4,Global!$C:$AA,COLUMN()+3,0)="","",VLOOKUP($A270&amp;$A$4,Global!$C:$AA,COLUMN()+3,0)),"")</f>
        <v/>
      </c>
      <c r="I270" s="70" t="str">
        <f>IFERROR(IF(VLOOKUP($A270&amp;$A$4,Global!$C:$AA,COLUMN()+3,0)="","",VLOOKUP($A270&amp;$A$4,Global!$C:$AA,COLUMN()+3,0)),"")</f>
        <v/>
      </c>
      <c r="J270" s="69" t="str">
        <f>IFERROR(IF(VLOOKUP($A270&amp;$A$4,Global!$C:$AA,COLUMN()+3,0)="","",VLOOKUP($A270&amp;$A$4,Global!$C:$AA,COLUMN()+3,0)),"")</f>
        <v/>
      </c>
      <c r="K270" s="69" t="str">
        <f>IFERROR(IF(VLOOKUP($A270&amp;$A$4,Global!$C:$AA,COLUMN()+3,0)="","",VLOOKUP($A270&amp;$A$4,Global!$C:$AA,COLUMN()+3,0)),"")</f>
        <v/>
      </c>
      <c r="L270" s="69" t="str">
        <f>IFERROR(IF(VLOOKUP($A270&amp;$A$4,Global!$C:$AA,COLUMN()+3,0)="","",VLOOKUP($A270&amp;$A$4,Global!$C:$AA,COLUMN()+3,0)),"")</f>
        <v/>
      </c>
      <c r="M270" s="68" t="str">
        <f>IFERROR(IF(VLOOKUP($A270&amp;$A$4,Global!$C:$AA,COLUMN()+3,0)="","",VLOOKUP($A270&amp;$A$4,Global!$C:$AA,COLUMN()+3,0)),"")</f>
        <v/>
      </c>
      <c r="N270" s="68" t="str">
        <f>IFERROR(IF(VLOOKUP($A270&amp;$A$4,Global!$C:$AA,COLUMN()+3,0)="","",VLOOKUP($A270&amp;$A$4,Global!$C:$AA,COLUMN()+3,0)),"")</f>
        <v/>
      </c>
      <c r="O270" s="68" t="str">
        <f>IFERROR(IF(VLOOKUP($A270&amp;$A$4,Global!$C:$AA,COLUMN()+3,0)="","",VLOOKUP($A270&amp;$A$4,Global!$C:$AA,COLUMN()+3,0)),"")</f>
        <v/>
      </c>
      <c r="P270" s="68" t="str">
        <f>IFERROR(IF(VLOOKUP($A270&amp;$A$4,Global!$C:$AA,COLUMN()+3,0)="","",VLOOKUP($A270&amp;$A$4,Global!$C:$AA,COLUMN()+3,0)),"")</f>
        <v/>
      </c>
      <c r="Q270" s="68" t="str">
        <f>IFERROR(IF(VLOOKUP($A270&amp;$A$4,Global!$C:$AA,COLUMN()+3,0)="","",VLOOKUP($A270&amp;$A$4,Global!$C:$AA,COLUMN()+3,0)),"")</f>
        <v/>
      </c>
      <c r="R270" s="68" t="str">
        <f>IFERROR(IF(VLOOKUP($A270&amp;$A$4,Global!$C:$AA,COLUMN()+3,0)="","",VLOOKUP($A270&amp;$A$4,Global!$C:$AA,COLUMN()+3,0)),"")</f>
        <v/>
      </c>
      <c r="S270" s="71" t="str">
        <f>IFERROR(IF(VLOOKUP($A270&amp;$A$4,Global!$C:$AA,COLUMN()+3,0)="","",VLOOKUP($A270&amp;$A$4,Global!$C:$AA,COLUMN()+3,0)),"")</f>
        <v/>
      </c>
      <c r="T270" s="71" t="str">
        <f>IFERROR(IF(VLOOKUP($A270&amp;$A$4,Global!$C:$AA,COLUMN()+3,0)="","",VLOOKUP($A270&amp;$A$4,Global!$C:$AA,COLUMN()+3,0)),"")</f>
        <v/>
      </c>
      <c r="U270" s="69" t="str">
        <f>IFERROR(IF(VLOOKUP($A270&amp;$A$4,Global!$C:$AA,COLUMN()+3,0)="","",VLOOKUP($A270&amp;$A$4,Global!$C:$AA,COLUMN()+3,0)),"")</f>
        <v/>
      </c>
      <c r="V270" s="69" t="str">
        <f>IFERROR(IF(VLOOKUP($A270&amp;$A$4,Global!$C:$AA,COLUMN()+3,0)="","",VLOOKUP($A270&amp;$A$4,Global!$C:$AA,COLUMN()+3,0)),"")</f>
        <v/>
      </c>
    </row>
    <row r="271" spans="1:22" s="72" customFormat="1" ht="15.75" x14ac:dyDescent="0.2">
      <c r="A271" s="67" t="str">
        <f>IFERROR(IF(A270="","",IF((A270+1)&lt;=VLOOKUP($A$3,List!$E$1:$G$8,3,0),A270+1,"")),"")</f>
        <v/>
      </c>
      <c r="B271" s="69" t="str">
        <f>IFERROR(IF(VLOOKUP($A271&amp;$A$4,Global!$C:$AA,COLUMN()+3,0)="","",VLOOKUP($A271&amp;$A$4,Global!$C:$AA,COLUMN()+3,0)),"")</f>
        <v/>
      </c>
      <c r="C271" s="79" t="str">
        <f>IFERROR(IF(VLOOKUP($A271&amp;$A$4,Global!$C:$AA,COLUMN()+3,0)="","",VLOOKUP($A271&amp;$A$4,Global!$C:$AA,COLUMN()+3,0)),"")</f>
        <v/>
      </c>
      <c r="D271" s="68" t="str">
        <f>IFERROR(IF(VLOOKUP($A271&amp;$A$4,Global!$C:$AA,COLUMN()+3,0)="","",VLOOKUP($A271&amp;$A$4,Global!$C:$AA,COLUMN()+3,0)),"")</f>
        <v/>
      </c>
      <c r="E271" s="69" t="str">
        <f>IFERROR(IF(VLOOKUP($A271&amp;$A$4,Global!$C:$AA,COLUMN()+3,0)="","",VLOOKUP($A271&amp;$A$4,Global!$C:$AA,COLUMN()+3,0)),"")</f>
        <v/>
      </c>
      <c r="F271" s="69" t="str">
        <f>IFERROR(IF(VLOOKUP($A271&amp;$A$4,Global!$C:$AA,COLUMN()+3,0)="","",VLOOKUP($A271&amp;$A$4,Global!$C:$AA,COLUMN()+3,0)),"")</f>
        <v/>
      </c>
      <c r="G271" s="69" t="str">
        <f>IFERROR(IF(VLOOKUP($A271&amp;$A$4,Global!$C:$AA,COLUMN()+3,0)="","",VLOOKUP($A271&amp;$A$4,Global!$C:$AA,COLUMN()+3,0)),"")</f>
        <v/>
      </c>
      <c r="H271" s="70" t="str">
        <f>IFERROR(IF(VLOOKUP($A271&amp;$A$4,Global!$C:$AA,COLUMN()+3,0)="","",VLOOKUP($A271&amp;$A$4,Global!$C:$AA,COLUMN()+3,0)),"")</f>
        <v/>
      </c>
      <c r="I271" s="70" t="str">
        <f>IFERROR(IF(VLOOKUP($A271&amp;$A$4,Global!$C:$AA,COLUMN()+3,0)="","",VLOOKUP($A271&amp;$A$4,Global!$C:$AA,COLUMN()+3,0)),"")</f>
        <v/>
      </c>
      <c r="J271" s="69" t="str">
        <f>IFERROR(IF(VLOOKUP($A271&amp;$A$4,Global!$C:$AA,COLUMN()+3,0)="","",VLOOKUP($A271&amp;$A$4,Global!$C:$AA,COLUMN()+3,0)),"")</f>
        <v/>
      </c>
      <c r="K271" s="69" t="str">
        <f>IFERROR(IF(VLOOKUP($A271&amp;$A$4,Global!$C:$AA,COLUMN()+3,0)="","",VLOOKUP($A271&amp;$A$4,Global!$C:$AA,COLUMN()+3,0)),"")</f>
        <v/>
      </c>
      <c r="L271" s="69" t="str">
        <f>IFERROR(IF(VLOOKUP($A271&amp;$A$4,Global!$C:$AA,COLUMN()+3,0)="","",VLOOKUP($A271&amp;$A$4,Global!$C:$AA,COLUMN()+3,0)),"")</f>
        <v/>
      </c>
      <c r="M271" s="68" t="str">
        <f>IFERROR(IF(VLOOKUP($A271&amp;$A$4,Global!$C:$AA,COLUMN()+3,0)="","",VLOOKUP($A271&amp;$A$4,Global!$C:$AA,COLUMN()+3,0)),"")</f>
        <v/>
      </c>
      <c r="N271" s="68" t="str">
        <f>IFERROR(IF(VLOOKUP($A271&amp;$A$4,Global!$C:$AA,COLUMN()+3,0)="","",VLOOKUP($A271&amp;$A$4,Global!$C:$AA,COLUMN()+3,0)),"")</f>
        <v/>
      </c>
      <c r="O271" s="68" t="str">
        <f>IFERROR(IF(VLOOKUP($A271&amp;$A$4,Global!$C:$AA,COLUMN()+3,0)="","",VLOOKUP($A271&amp;$A$4,Global!$C:$AA,COLUMN()+3,0)),"")</f>
        <v/>
      </c>
      <c r="P271" s="68" t="str">
        <f>IFERROR(IF(VLOOKUP($A271&amp;$A$4,Global!$C:$AA,COLUMN()+3,0)="","",VLOOKUP($A271&amp;$A$4,Global!$C:$AA,COLUMN()+3,0)),"")</f>
        <v/>
      </c>
      <c r="Q271" s="68" t="str">
        <f>IFERROR(IF(VLOOKUP($A271&amp;$A$4,Global!$C:$AA,COLUMN()+3,0)="","",VLOOKUP($A271&amp;$A$4,Global!$C:$AA,COLUMN()+3,0)),"")</f>
        <v/>
      </c>
      <c r="R271" s="68" t="str">
        <f>IFERROR(IF(VLOOKUP($A271&amp;$A$4,Global!$C:$AA,COLUMN()+3,0)="","",VLOOKUP($A271&amp;$A$4,Global!$C:$AA,COLUMN()+3,0)),"")</f>
        <v/>
      </c>
      <c r="S271" s="71" t="str">
        <f>IFERROR(IF(VLOOKUP($A271&amp;$A$4,Global!$C:$AA,COLUMN()+3,0)="","",VLOOKUP($A271&amp;$A$4,Global!$C:$AA,COLUMN()+3,0)),"")</f>
        <v/>
      </c>
      <c r="T271" s="71" t="str">
        <f>IFERROR(IF(VLOOKUP($A271&amp;$A$4,Global!$C:$AA,COLUMN()+3,0)="","",VLOOKUP($A271&amp;$A$4,Global!$C:$AA,COLUMN()+3,0)),"")</f>
        <v/>
      </c>
      <c r="U271" s="69" t="str">
        <f>IFERROR(IF(VLOOKUP($A271&amp;$A$4,Global!$C:$AA,COLUMN()+3,0)="","",VLOOKUP($A271&amp;$A$4,Global!$C:$AA,COLUMN()+3,0)),"")</f>
        <v/>
      </c>
      <c r="V271" s="69" t="str">
        <f>IFERROR(IF(VLOOKUP($A271&amp;$A$4,Global!$C:$AA,COLUMN()+3,0)="","",VLOOKUP($A271&amp;$A$4,Global!$C:$AA,COLUMN()+3,0)),"")</f>
        <v/>
      </c>
    </row>
    <row r="272" spans="1:22" s="72" customFormat="1" ht="15.75" x14ac:dyDescent="0.2">
      <c r="A272" s="67" t="str">
        <f>IFERROR(IF(A271="","",IF((A271+1)&lt;=VLOOKUP($A$3,List!$E$1:$G$8,3,0),A271+1,"")),"")</f>
        <v/>
      </c>
      <c r="B272" s="69" t="str">
        <f>IFERROR(IF(VLOOKUP($A272&amp;$A$4,Global!$C:$AA,COLUMN()+3,0)="","",VLOOKUP($A272&amp;$A$4,Global!$C:$AA,COLUMN()+3,0)),"")</f>
        <v/>
      </c>
      <c r="C272" s="79" t="str">
        <f>IFERROR(IF(VLOOKUP($A272&amp;$A$4,Global!$C:$AA,COLUMN()+3,0)="","",VLOOKUP($A272&amp;$A$4,Global!$C:$AA,COLUMN()+3,0)),"")</f>
        <v/>
      </c>
      <c r="D272" s="68" t="str">
        <f>IFERROR(IF(VLOOKUP($A272&amp;$A$4,Global!$C:$AA,COLUMN()+3,0)="","",VLOOKUP($A272&amp;$A$4,Global!$C:$AA,COLUMN()+3,0)),"")</f>
        <v/>
      </c>
      <c r="E272" s="69" t="str">
        <f>IFERROR(IF(VLOOKUP($A272&amp;$A$4,Global!$C:$AA,COLUMN()+3,0)="","",VLOOKUP($A272&amp;$A$4,Global!$C:$AA,COLUMN()+3,0)),"")</f>
        <v/>
      </c>
      <c r="F272" s="69" t="str">
        <f>IFERROR(IF(VLOOKUP($A272&amp;$A$4,Global!$C:$AA,COLUMN()+3,0)="","",VLOOKUP($A272&amp;$A$4,Global!$C:$AA,COLUMN()+3,0)),"")</f>
        <v/>
      </c>
      <c r="G272" s="69" t="str">
        <f>IFERROR(IF(VLOOKUP($A272&amp;$A$4,Global!$C:$AA,COLUMN()+3,0)="","",VLOOKUP($A272&amp;$A$4,Global!$C:$AA,COLUMN()+3,0)),"")</f>
        <v/>
      </c>
      <c r="H272" s="70" t="str">
        <f>IFERROR(IF(VLOOKUP($A272&amp;$A$4,Global!$C:$AA,COLUMN()+3,0)="","",VLOOKUP($A272&amp;$A$4,Global!$C:$AA,COLUMN()+3,0)),"")</f>
        <v/>
      </c>
      <c r="I272" s="70" t="str">
        <f>IFERROR(IF(VLOOKUP($A272&amp;$A$4,Global!$C:$AA,COLUMN()+3,0)="","",VLOOKUP($A272&amp;$A$4,Global!$C:$AA,COLUMN()+3,0)),"")</f>
        <v/>
      </c>
      <c r="J272" s="69" t="str">
        <f>IFERROR(IF(VLOOKUP($A272&amp;$A$4,Global!$C:$AA,COLUMN()+3,0)="","",VLOOKUP($A272&amp;$A$4,Global!$C:$AA,COLUMN()+3,0)),"")</f>
        <v/>
      </c>
      <c r="K272" s="69" t="str">
        <f>IFERROR(IF(VLOOKUP($A272&amp;$A$4,Global!$C:$AA,COLUMN()+3,0)="","",VLOOKUP($A272&amp;$A$4,Global!$C:$AA,COLUMN()+3,0)),"")</f>
        <v/>
      </c>
      <c r="L272" s="69" t="str">
        <f>IFERROR(IF(VLOOKUP($A272&amp;$A$4,Global!$C:$AA,COLUMN()+3,0)="","",VLOOKUP($A272&amp;$A$4,Global!$C:$AA,COLUMN()+3,0)),"")</f>
        <v/>
      </c>
      <c r="M272" s="68" t="str">
        <f>IFERROR(IF(VLOOKUP($A272&amp;$A$4,Global!$C:$AA,COLUMN()+3,0)="","",VLOOKUP($A272&amp;$A$4,Global!$C:$AA,COLUMN()+3,0)),"")</f>
        <v/>
      </c>
      <c r="N272" s="68" t="str">
        <f>IFERROR(IF(VLOOKUP($A272&amp;$A$4,Global!$C:$AA,COLUMN()+3,0)="","",VLOOKUP($A272&amp;$A$4,Global!$C:$AA,COLUMN()+3,0)),"")</f>
        <v/>
      </c>
      <c r="O272" s="68" t="str">
        <f>IFERROR(IF(VLOOKUP($A272&amp;$A$4,Global!$C:$AA,COLUMN()+3,0)="","",VLOOKUP($A272&amp;$A$4,Global!$C:$AA,COLUMN()+3,0)),"")</f>
        <v/>
      </c>
      <c r="P272" s="68" t="str">
        <f>IFERROR(IF(VLOOKUP($A272&amp;$A$4,Global!$C:$AA,COLUMN()+3,0)="","",VLOOKUP($A272&amp;$A$4,Global!$C:$AA,COLUMN()+3,0)),"")</f>
        <v/>
      </c>
      <c r="Q272" s="68" t="str">
        <f>IFERROR(IF(VLOOKUP($A272&amp;$A$4,Global!$C:$AA,COLUMN()+3,0)="","",VLOOKUP($A272&amp;$A$4,Global!$C:$AA,COLUMN()+3,0)),"")</f>
        <v/>
      </c>
      <c r="R272" s="68" t="str">
        <f>IFERROR(IF(VLOOKUP($A272&amp;$A$4,Global!$C:$AA,COLUMN()+3,0)="","",VLOOKUP($A272&amp;$A$4,Global!$C:$AA,COLUMN()+3,0)),"")</f>
        <v/>
      </c>
      <c r="S272" s="71" t="str">
        <f>IFERROR(IF(VLOOKUP($A272&amp;$A$4,Global!$C:$AA,COLUMN()+3,0)="","",VLOOKUP($A272&amp;$A$4,Global!$C:$AA,COLUMN()+3,0)),"")</f>
        <v/>
      </c>
      <c r="T272" s="71" t="str">
        <f>IFERROR(IF(VLOOKUP($A272&amp;$A$4,Global!$C:$AA,COLUMN()+3,0)="","",VLOOKUP($A272&amp;$A$4,Global!$C:$AA,COLUMN()+3,0)),"")</f>
        <v/>
      </c>
      <c r="U272" s="69" t="str">
        <f>IFERROR(IF(VLOOKUP($A272&amp;$A$4,Global!$C:$AA,COLUMN()+3,0)="","",VLOOKUP($A272&amp;$A$4,Global!$C:$AA,COLUMN()+3,0)),"")</f>
        <v/>
      </c>
      <c r="V272" s="69" t="str">
        <f>IFERROR(IF(VLOOKUP($A272&amp;$A$4,Global!$C:$AA,COLUMN()+3,0)="","",VLOOKUP($A272&amp;$A$4,Global!$C:$AA,COLUMN()+3,0)),"")</f>
        <v/>
      </c>
    </row>
    <row r="273" spans="1:22" s="72" customFormat="1" ht="15.75" x14ac:dyDescent="0.2">
      <c r="A273" s="67" t="str">
        <f>IFERROR(IF(A272="","",IF((A272+1)&lt;=VLOOKUP($A$3,List!$E$1:$G$8,3,0),A272+1,"")),"")</f>
        <v/>
      </c>
      <c r="B273" s="69" t="str">
        <f>IFERROR(IF(VLOOKUP($A273&amp;$A$4,Global!$C:$AA,COLUMN()+3,0)="","",VLOOKUP($A273&amp;$A$4,Global!$C:$AA,COLUMN()+3,0)),"")</f>
        <v/>
      </c>
      <c r="C273" s="79" t="str">
        <f>IFERROR(IF(VLOOKUP($A273&amp;$A$4,Global!$C:$AA,COLUMN()+3,0)="","",VLOOKUP($A273&amp;$A$4,Global!$C:$AA,COLUMN()+3,0)),"")</f>
        <v/>
      </c>
      <c r="D273" s="68" t="str">
        <f>IFERROR(IF(VLOOKUP($A273&amp;$A$4,Global!$C:$AA,COLUMN()+3,0)="","",VLOOKUP($A273&amp;$A$4,Global!$C:$AA,COLUMN()+3,0)),"")</f>
        <v/>
      </c>
      <c r="E273" s="69" t="str">
        <f>IFERROR(IF(VLOOKUP($A273&amp;$A$4,Global!$C:$AA,COLUMN()+3,0)="","",VLOOKUP($A273&amp;$A$4,Global!$C:$AA,COLUMN()+3,0)),"")</f>
        <v/>
      </c>
      <c r="F273" s="69" t="str">
        <f>IFERROR(IF(VLOOKUP($A273&amp;$A$4,Global!$C:$AA,COLUMN()+3,0)="","",VLOOKUP($A273&amp;$A$4,Global!$C:$AA,COLUMN()+3,0)),"")</f>
        <v/>
      </c>
      <c r="G273" s="69" t="str">
        <f>IFERROR(IF(VLOOKUP($A273&amp;$A$4,Global!$C:$AA,COLUMN()+3,0)="","",VLOOKUP($A273&amp;$A$4,Global!$C:$AA,COLUMN()+3,0)),"")</f>
        <v/>
      </c>
      <c r="H273" s="70" t="str">
        <f>IFERROR(IF(VLOOKUP($A273&amp;$A$4,Global!$C:$AA,COLUMN()+3,0)="","",VLOOKUP($A273&amp;$A$4,Global!$C:$AA,COLUMN()+3,0)),"")</f>
        <v/>
      </c>
      <c r="I273" s="70" t="str">
        <f>IFERROR(IF(VLOOKUP($A273&amp;$A$4,Global!$C:$AA,COLUMN()+3,0)="","",VLOOKUP($A273&amp;$A$4,Global!$C:$AA,COLUMN()+3,0)),"")</f>
        <v/>
      </c>
      <c r="J273" s="69" t="str">
        <f>IFERROR(IF(VLOOKUP($A273&amp;$A$4,Global!$C:$AA,COLUMN()+3,0)="","",VLOOKUP($A273&amp;$A$4,Global!$C:$AA,COLUMN()+3,0)),"")</f>
        <v/>
      </c>
      <c r="K273" s="69" t="str">
        <f>IFERROR(IF(VLOOKUP($A273&amp;$A$4,Global!$C:$AA,COLUMN()+3,0)="","",VLOOKUP($A273&amp;$A$4,Global!$C:$AA,COLUMN()+3,0)),"")</f>
        <v/>
      </c>
      <c r="L273" s="69" t="str">
        <f>IFERROR(IF(VLOOKUP($A273&amp;$A$4,Global!$C:$AA,COLUMN()+3,0)="","",VLOOKUP($A273&amp;$A$4,Global!$C:$AA,COLUMN()+3,0)),"")</f>
        <v/>
      </c>
      <c r="M273" s="68" t="str">
        <f>IFERROR(IF(VLOOKUP($A273&amp;$A$4,Global!$C:$AA,COLUMN()+3,0)="","",VLOOKUP($A273&amp;$A$4,Global!$C:$AA,COLUMN()+3,0)),"")</f>
        <v/>
      </c>
      <c r="N273" s="68" t="str">
        <f>IFERROR(IF(VLOOKUP($A273&amp;$A$4,Global!$C:$AA,COLUMN()+3,0)="","",VLOOKUP($A273&amp;$A$4,Global!$C:$AA,COLUMN()+3,0)),"")</f>
        <v/>
      </c>
      <c r="O273" s="68" t="str">
        <f>IFERROR(IF(VLOOKUP($A273&amp;$A$4,Global!$C:$AA,COLUMN()+3,0)="","",VLOOKUP($A273&amp;$A$4,Global!$C:$AA,COLUMN()+3,0)),"")</f>
        <v/>
      </c>
      <c r="P273" s="68" t="str">
        <f>IFERROR(IF(VLOOKUP($A273&amp;$A$4,Global!$C:$AA,COLUMN()+3,0)="","",VLOOKUP($A273&amp;$A$4,Global!$C:$AA,COLUMN()+3,0)),"")</f>
        <v/>
      </c>
      <c r="Q273" s="68" t="str">
        <f>IFERROR(IF(VLOOKUP($A273&amp;$A$4,Global!$C:$AA,COLUMN()+3,0)="","",VLOOKUP($A273&amp;$A$4,Global!$C:$AA,COLUMN()+3,0)),"")</f>
        <v/>
      </c>
      <c r="R273" s="68" t="str">
        <f>IFERROR(IF(VLOOKUP($A273&amp;$A$4,Global!$C:$AA,COLUMN()+3,0)="","",VLOOKUP($A273&amp;$A$4,Global!$C:$AA,COLUMN()+3,0)),"")</f>
        <v/>
      </c>
      <c r="S273" s="71" t="str">
        <f>IFERROR(IF(VLOOKUP($A273&amp;$A$4,Global!$C:$AA,COLUMN()+3,0)="","",VLOOKUP($A273&amp;$A$4,Global!$C:$AA,COLUMN()+3,0)),"")</f>
        <v/>
      </c>
      <c r="T273" s="71" t="str">
        <f>IFERROR(IF(VLOOKUP($A273&amp;$A$4,Global!$C:$AA,COLUMN()+3,0)="","",VLOOKUP($A273&amp;$A$4,Global!$C:$AA,COLUMN()+3,0)),"")</f>
        <v/>
      </c>
      <c r="U273" s="69" t="str">
        <f>IFERROR(IF(VLOOKUP($A273&amp;$A$4,Global!$C:$AA,COLUMN()+3,0)="","",VLOOKUP($A273&amp;$A$4,Global!$C:$AA,COLUMN()+3,0)),"")</f>
        <v/>
      </c>
      <c r="V273" s="69" t="str">
        <f>IFERROR(IF(VLOOKUP($A273&amp;$A$4,Global!$C:$AA,COLUMN()+3,0)="","",VLOOKUP($A273&amp;$A$4,Global!$C:$AA,COLUMN()+3,0)),"")</f>
        <v/>
      </c>
    </row>
    <row r="274" spans="1:22" s="72" customFormat="1" ht="15.75" x14ac:dyDescent="0.2">
      <c r="A274" s="67" t="str">
        <f>IFERROR(IF(A273="","",IF((A273+1)&lt;=VLOOKUP($A$3,List!$E$1:$G$8,3,0),A273+1,"")),"")</f>
        <v/>
      </c>
      <c r="B274" s="69" t="str">
        <f>IFERROR(IF(VLOOKUP($A274&amp;$A$4,Global!$C:$AA,COLUMN()+3,0)="","",VLOOKUP($A274&amp;$A$4,Global!$C:$AA,COLUMN()+3,0)),"")</f>
        <v/>
      </c>
      <c r="C274" s="79" t="str">
        <f>IFERROR(IF(VLOOKUP($A274&amp;$A$4,Global!$C:$AA,COLUMN()+3,0)="","",VLOOKUP($A274&amp;$A$4,Global!$C:$AA,COLUMN()+3,0)),"")</f>
        <v/>
      </c>
      <c r="D274" s="68" t="str">
        <f>IFERROR(IF(VLOOKUP($A274&amp;$A$4,Global!$C:$AA,COLUMN()+3,0)="","",VLOOKUP($A274&amp;$A$4,Global!$C:$AA,COLUMN()+3,0)),"")</f>
        <v/>
      </c>
      <c r="E274" s="69" t="str">
        <f>IFERROR(IF(VLOOKUP($A274&amp;$A$4,Global!$C:$AA,COLUMN()+3,0)="","",VLOOKUP($A274&amp;$A$4,Global!$C:$AA,COLUMN()+3,0)),"")</f>
        <v/>
      </c>
      <c r="F274" s="69" t="str">
        <f>IFERROR(IF(VLOOKUP($A274&amp;$A$4,Global!$C:$AA,COLUMN()+3,0)="","",VLOOKUP($A274&amp;$A$4,Global!$C:$AA,COLUMN()+3,0)),"")</f>
        <v/>
      </c>
      <c r="G274" s="69" t="str">
        <f>IFERROR(IF(VLOOKUP($A274&amp;$A$4,Global!$C:$AA,COLUMN()+3,0)="","",VLOOKUP($A274&amp;$A$4,Global!$C:$AA,COLUMN()+3,0)),"")</f>
        <v/>
      </c>
      <c r="H274" s="70" t="str">
        <f>IFERROR(IF(VLOOKUP($A274&amp;$A$4,Global!$C:$AA,COLUMN()+3,0)="","",VLOOKUP($A274&amp;$A$4,Global!$C:$AA,COLUMN()+3,0)),"")</f>
        <v/>
      </c>
      <c r="I274" s="70" t="str">
        <f>IFERROR(IF(VLOOKUP($A274&amp;$A$4,Global!$C:$AA,COLUMN()+3,0)="","",VLOOKUP($A274&amp;$A$4,Global!$C:$AA,COLUMN()+3,0)),"")</f>
        <v/>
      </c>
      <c r="J274" s="69" t="str">
        <f>IFERROR(IF(VLOOKUP($A274&amp;$A$4,Global!$C:$AA,COLUMN()+3,0)="","",VLOOKUP($A274&amp;$A$4,Global!$C:$AA,COLUMN()+3,0)),"")</f>
        <v/>
      </c>
      <c r="K274" s="69" t="str">
        <f>IFERROR(IF(VLOOKUP($A274&amp;$A$4,Global!$C:$AA,COLUMN()+3,0)="","",VLOOKUP($A274&amp;$A$4,Global!$C:$AA,COLUMN()+3,0)),"")</f>
        <v/>
      </c>
      <c r="L274" s="69" t="str">
        <f>IFERROR(IF(VLOOKUP($A274&amp;$A$4,Global!$C:$AA,COLUMN()+3,0)="","",VLOOKUP($A274&amp;$A$4,Global!$C:$AA,COLUMN()+3,0)),"")</f>
        <v/>
      </c>
      <c r="M274" s="68" t="str">
        <f>IFERROR(IF(VLOOKUP($A274&amp;$A$4,Global!$C:$AA,COLUMN()+3,0)="","",VLOOKUP($A274&amp;$A$4,Global!$C:$AA,COLUMN()+3,0)),"")</f>
        <v/>
      </c>
      <c r="N274" s="68" t="str">
        <f>IFERROR(IF(VLOOKUP($A274&amp;$A$4,Global!$C:$AA,COLUMN()+3,0)="","",VLOOKUP($A274&amp;$A$4,Global!$C:$AA,COLUMN()+3,0)),"")</f>
        <v/>
      </c>
      <c r="O274" s="68" t="str">
        <f>IFERROR(IF(VLOOKUP($A274&amp;$A$4,Global!$C:$AA,COLUMN()+3,0)="","",VLOOKUP($A274&amp;$A$4,Global!$C:$AA,COLUMN()+3,0)),"")</f>
        <v/>
      </c>
      <c r="P274" s="68" t="str">
        <f>IFERROR(IF(VLOOKUP($A274&amp;$A$4,Global!$C:$AA,COLUMN()+3,0)="","",VLOOKUP($A274&amp;$A$4,Global!$C:$AA,COLUMN()+3,0)),"")</f>
        <v/>
      </c>
      <c r="Q274" s="68" t="str">
        <f>IFERROR(IF(VLOOKUP($A274&amp;$A$4,Global!$C:$AA,COLUMN()+3,0)="","",VLOOKUP($A274&amp;$A$4,Global!$C:$AA,COLUMN()+3,0)),"")</f>
        <v/>
      </c>
      <c r="R274" s="68" t="str">
        <f>IFERROR(IF(VLOOKUP($A274&amp;$A$4,Global!$C:$AA,COLUMN()+3,0)="","",VLOOKUP($A274&amp;$A$4,Global!$C:$AA,COLUMN()+3,0)),"")</f>
        <v/>
      </c>
      <c r="S274" s="71" t="str">
        <f>IFERROR(IF(VLOOKUP($A274&amp;$A$4,Global!$C:$AA,COLUMN()+3,0)="","",VLOOKUP($A274&amp;$A$4,Global!$C:$AA,COLUMN()+3,0)),"")</f>
        <v/>
      </c>
      <c r="T274" s="71" t="str">
        <f>IFERROR(IF(VLOOKUP($A274&amp;$A$4,Global!$C:$AA,COLUMN()+3,0)="","",VLOOKUP($A274&amp;$A$4,Global!$C:$AA,COLUMN()+3,0)),"")</f>
        <v/>
      </c>
      <c r="U274" s="69" t="str">
        <f>IFERROR(IF(VLOOKUP($A274&amp;$A$4,Global!$C:$AA,COLUMN()+3,0)="","",VLOOKUP($A274&amp;$A$4,Global!$C:$AA,COLUMN()+3,0)),"")</f>
        <v/>
      </c>
      <c r="V274" s="69" t="str">
        <f>IFERROR(IF(VLOOKUP($A274&amp;$A$4,Global!$C:$AA,COLUMN()+3,0)="","",VLOOKUP($A274&amp;$A$4,Global!$C:$AA,COLUMN()+3,0)),"")</f>
        <v/>
      </c>
    </row>
    <row r="275" spans="1:22" s="72" customFormat="1" ht="15.75" x14ac:dyDescent="0.2">
      <c r="A275" s="67" t="str">
        <f>IFERROR(IF(A274="","",IF((A274+1)&lt;=VLOOKUP($A$3,List!$E$1:$G$8,3,0),A274+1,"")),"")</f>
        <v/>
      </c>
      <c r="B275" s="69" t="str">
        <f>IFERROR(IF(VLOOKUP($A275&amp;$A$4,Global!$C:$AA,COLUMN()+3,0)="","",VLOOKUP($A275&amp;$A$4,Global!$C:$AA,COLUMN()+3,0)),"")</f>
        <v/>
      </c>
      <c r="C275" s="79" t="str">
        <f>IFERROR(IF(VLOOKUP($A275&amp;$A$4,Global!$C:$AA,COLUMN()+3,0)="","",VLOOKUP($A275&amp;$A$4,Global!$C:$AA,COLUMN()+3,0)),"")</f>
        <v/>
      </c>
      <c r="D275" s="68" t="str">
        <f>IFERROR(IF(VLOOKUP($A275&amp;$A$4,Global!$C:$AA,COLUMN()+3,0)="","",VLOOKUP($A275&amp;$A$4,Global!$C:$AA,COLUMN()+3,0)),"")</f>
        <v/>
      </c>
      <c r="E275" s="69" t="str">
        <f>IFERROR(IF(VLOOKUP($A275&amp;$A$4,Global!$C:$AA,COLUMN()+3,0)="","",VLOOKUP($A275&amp;$A$4,Global!$C:$AA,COLUMN()+3,0)),"")</f>
        <v/>
      </c>
      <c r="F275" s="69" t="str">
        <f>IFERROR(IF(VLOOKUP($A275&amp;$A$4,Global!$C:$AA,COLUMN()+3,0)="","",VLOOKUP($A275&amp;$A$4,Global!$C:$AA,COLUMN()+3,0)),"")</f>
        <v/>
      </c>
      <c r="G275" s="69" t="str">
        <f>IFERROR(IF(VLOOKUP($A275&amp;$A$4,Global!$C:$AA,COLUMN()+3,0)="","",VLOOKUP($A275&amp;$A$4,Global!$C:$AA,COLUMN()+3,0)),"")</f>
        <v/>
      </c>
      <c r="H275" s="70" t="str">
        <f>IFERROR(IF(VLOOKUP($A275&amp;$A$4,Global!$C:$AA,COLUMN()+3,0)="","",VLOOKUP($A275&amp;$A$4,Global!$C:$AA,COLUMN()+3,0)),"")</f>
        <v/>
      </c>
      <c r="I275" s="70" t="str">
        <f>IFERROR(IF(VLOOKUP($A275&amp;$A$4,Global!$C:$AA,COLUMN()+3,0)="","",VLOOKUP($A275&amp;$A$4,Global!$C:$AA,COLUMN()+3,0)),"")</f>
        <v/>
      </c>
      <c r="J275" s="69" t="str">
        <f>IFERROR(IF(VLOOKUP($A275&amp;$A$4,Global!$C:$AA,COLUMN()+3,0)="","",VLOOKUP($A275&amp;$A$4,Global!$C:$AA,COLUMN()+3,0)),"")</f>
        <v/>
      </c>
      <c r="K275" s="69" t="str">
        <f>IFERROR(IF(VLOOKUP($A275&amp;$A$4,Global!$C:$AA,COLUMN()+3,0)="","",VLOOKUP($A275&amp;$A$4,Global!$C:$AA,COLUMN()+3,0)),"")</f>
        <v/>
      </c>
      <c r="L275" s="69" t="str">
        <f>IFERROR(IF(VLOOKUP($A275&amp;$A$4,Global!$C:$AA,COLUMN()+3,0)="","",VLOOKUP($A275&amp;$A$4,Global!$C:$AA,COLUMN()+3,0)),"")</f>
        <v/>
      </c>
      <c r="M275" s="68" t="str">
        <f>IFERROR(IF(VLOOKUP($A275&amp;$A$4,Global!$C:$AA,COLUMN()+3,0)="","",VLOOKUP($A275&amp;$A$4,Global!$C:$AA,COLUMN()+3,0)),"")</f>
        <v/>
      </c>
      <c r="N275" s="68" t="str">
        <f>IFERROR(IF(VLOOKUP($A275&amp;$A$4,Global!$C:$AA,COLUMN()+3,0)="","",VLOOKUP($A275&amp;$A$4,Global!$C:$AA,COLUMN()+3,0)),"")</f>
        <v/>
      </c>
      <c r="O275" s="68" t="str">
        <f>IFERROR(IF(VLOOKUP($A275&amp;$A$4,Global!$C:$AA,COLUMN()+3,0)="","",VLOOKUP($A275&amp;$A$4,Global!$C:$AA,COLUMN()+3,0)),"")</f>
        <v/>
      </c>
      <c r="P275" s="68" t="str">
        <f>IFERROR(IF(VLOOKUP($A275&amp;$A$4,Global!$C:$AA,COLUMN()+3,0)="","",VLOOKUP($A275&amp;$A$4,Global!$C:$AA,COLUMN()+3,0)),"")</f>
        <v/>
      </c>
      <c r="Q275" s="68" t="str">
        <f>IFERROR(IF(VLOOKUP($A275&amp;$A$4,Global!$C:$AA,COLUMN()+3,0)="","",VLOOKUP($A275&amp;$A$4,Global!$C:$AA,COLUMN()+3,0)),"")</f>
        <v/>
      </c>
      <c r="R275" s="68" t="str">
        <f>IFERROR(IF(VLOOKUP($A275&amp;$A$4,Global!$C:$AA,COLUMN()+3,0)="","",VLOOKUP($A275&amp;$A$4,Global!$C:$AA,COLUMN()+3,0)),"")</f>
        <v/>
      </c>
      <c r="S275" s="71" t="str">
        <f>IFERROR(IF(VLOOKUP($A275&amp;$A$4,Global!$C:$AA,COLUMN()+3,0)="","",VLOOKUP($A275&amp;$A$4,Global!$C:$AA,COLUMN()+3,0)),"")</f>
        <v/>
      </c>
      <c r="T275" s="71" t="str">
        <f>IFERROR(IF(VLOOKUP($A275&amp;$A$4,Global!$C:$AA,COLUMN()+3,0)="","",VLOOKUP($A275&amp;$A$4,Global!$C:$AA,COLUMN()+3,0)),"")</f>
        <v/>
      </c>
      <c r="U275" s="69" t="str">
        <f>IFERROR(IF(VLOOKUP($A275&amp;$A$4,Global!$C:$AA,COLUMN()+3,0)="","",VLOOKUP($A275&amp;$A$4,Global!$C:$AA,COLUMN()+3,0)),"")</f>
        <v/>
      </c>
      <c r="V275" s="69" t="str">
        <f>IFERROR(IF(VLOOKUP($A275&amp;$A$4,Global!$C:$AA,COLUMN()+3,0)="","",VLOOKUP($A275&amp;$A$4,Global!$C:$AA,COLUMN()+3,0)),"")</f>
        <v/>
      </c>
    </row>
    <row r="276" spans="1:22" s="72" customFormat="1" ht="15.75" x14ac:dyDescent="0.2">
      <c r="A276" s="67" t="str">
        <f>IFERROR(IF(A275="","",IF((A275+1)&lt;=VLOOKUP($A$3,List!$E$1:$G$8,3,0),A275+1,"")),"")</f>
        <v/>
      </c>
      <c r="B276" s="69" t="str">
        <f>IFERROR(IF(VLOOKUP($A276&amp;$A$4,Global!$C:$AA,COLUMN()+3,0)="","",VLOOKUP($A276&amp;$A$4,Global!$C:$AA,COLUMN()+3,0)),"")</f>
        <v/>
      </c>
      <c r="C276" s="79" t="str">
        <f>IFERROR(IF(VLOOKUP($A276&amp;$A$4,Global!$C:$AA,COLUMN()+3,0)="","",VLOOKUP($A276&amp;$A$4,Global!$C:$AA,COLUMN()+3,0)),"")</f>
        <v/>
      </c>
      <c r="D276" s="68" t="str">
        <f>IFERROR(IF(VLOOKUP($A276&amp;$A$4,Global!$C:$AA,COLUMN()+3,0)="","",VLOOKUP($A276&amp;$A$4,Global!$C:$AA,COLUMN()+3,0)),"")</f>
        <v/>
      </c>
      <c r="E276" s="69" t="str">
        <f>IFERROR(IF(VLOOKUP($A276&amp;$A$4,Global!$C:$AA,COLUMN()+3,0)="","",VLOOKUP($A276&amp;$A$4,Global!$C:$AA,COLUMN()+3,0)),"")</f>
        <v/>
      </c>
      <c r="F276" s="69" t="str">
        <f>IFERROR(IF(VLOOKUP($A276&amp;$A$4,Global!$C:$AA,COLUMN()+3,0)="","",VLOOKUP($A276&amp;$A$4,Global!$C:$AA,COLUMN()+3,0)),"")</f>
        <v/>
      </c>
      <c r="G276" s="69" t="str">
        <f>IFERROR(IF(VLOOKUP($A276&amp;$A$4,Global!$C:$AA,COLUMN()+3,0)="","",VLOOKUP($A276&amp;$A$4,Global!$C:$AA,COLUMN()+3,0)),"")</f>
        <v/>
      </c>
      <c r="H276" s="70" t="str">
        <f>IFERROR(IF(VLOOKUP($A276&amp;$A$4,Global!$C:$AA,COLUMN()+3,0)="","",VLOOKUP($A276&amp;$A$4,Global!$C:$AA,COLUMN()+3,0)),"")</f>
        <v/>
      </c>
      <c r="I276" s="70" t="str">
        <f>IFERROR(IF(VLOOKUP($A276&amp;$A$4,Global!$C:$AA,COLUMN()+3,0)="","",VLOOKUP($A276&amp;$A$4,Global!$C:$AA,COLUMN()+3,0)),"")</f>
        <v/>
      </c>
      <c r="J276" s="69" t="str">
        <f>IFERROR(IF(VLOOKUP($A276&amp;$A$4,Global!$C:$AA,COLUMN()+3,0)="","",VLOOKUP($A276&amp;$A$4,Global!$C:$AA,COLUMN()+3,0)),"")</f>
        <v/>
      </c>
      <c r="K276" s="69" t="str">
        <f>IFERROR(IF(VLOOKUP($A276&amp;$A$4,Global!$C:$AA,COLUMN()+3,0)="","",VLOOKUP($A276&amp;$A$4,Global!$C:$AA,COLUMN()+3,0)),"")</f>
        <v/>
      </c>
      <c r="L276" s="69" t="str">
        <f>IFERROR(IF(VLOOKUP($A276&amp;$A$4,Global!$C:$AA,COLUMN()+3,0)="","",VLOOKUP($A276&amp;$A$4,Global!$C:$AA,COLUMN()+3,0)),"")</f>
        <v/>
      </c>
      <c r="M276" s="68" t="str">
        <f>IFERROR(IF(VLOOKUP($A276&amp;$A$4,Global!$C:$AA,COLUMN()+3,0)="","",VLOOKUP($A276&amp;$A$4,Global!$C:$AA,COLUMN()+3,0)),"")</f>
        <v/>
      </c>
      <c r="N276" s="68" t="str">
        <f>IFERROR(IF(VLOOKUP($A276&amp;$A$4,Global!$C:$AA,COLUMN()+3,0)="","",VLOOKUP($A276&amp;$A$4,Global!$C:$AA,COLUMN()+3,0)),"")</f>
        <v/>
      </c>
      <c r="O276" s="68" t="str">
        <f>IFERROR(IF(VLOOKUP($A276&amp;$A$4,Global!$C:$AA,COLUMN()+3,0)="","",VLOOKUP($A276&amp;$A$4,Global!$C:$AA,COLUMN()+3,0)),"")</f>
        <v/>
      </c>
      <c r="P276" s="68" t="str">
        <f>IFERROR(IF(VLOOKUP($A276&amp;$A$4,Global!$C:$AA,COLUMN()+3,0)="","",VLOOKUP($A276&amp;$A$4,Global!$C:$AA,COLUMN()+3,0)),"")</f>
        <v/>
      </c>
      <c r="Q276" s="68" t="str">
        <f>IFERROR(IF(VLOOKUP($A276&amp;$A$4,Global!$C:$AA,COLUMN()+3,0)="","",VLOOKUP($A276&amp;$A$4,Global!$C:$AA,COLUMN()+3,0)),"")</f>
        <v/>
      </c>
      <c r="R276" s="68" t="str">
        <f>IFERROR(IF(VLOOKUP($A276&amp;$A$4,Global!$C:$AA,COLUMN()+3,0)="","",VLOOKUP($A276&amp;$A$4,Global!$C:$AA,COLUMN()+3,0)),"")</f>
        <v/>
      </c>
      <c r="S276" s="71" t="str">
        <f>IFERROR(IF(VLOOKUP($A276&amp;$A$4,Global!$C:$AA,COLUMN()+3,0)="","",VLOOKUP($A276&amp;$A$4,Global!$C:$AA,COLUMN()+3,0)),"")</f>
        <v/>
      </c>
      <c r="T276" s="71" t="str">
        <f>IFERROR(IF(VLOOKUP($A276&amp;$A$4,Global!$C:$AA,COLUMN()+3,0)="","",VLOOKUP($A276&amp;$A$4,Global!$C:$AA,COLUMN()+3,0)),"")</f>
        <v/>
      </c>
      <c r="U276" s="69" t="str">
        <f>IFERROR(IF(VLOOKUP($A276&amp;$A$4,Global!$C:$AA,COLUMN()+3,0)="","",VLOOKUP($A276&amp;$A$4,Global!$C:$AA,COLUMN()+3,0)),"")</f>
        <v/>
      </c>
      <c r="V276" s="69" t="str">
        <f>IFERROR(IF(VLOOKUP($A276&amp;$A$4,Global!$C:$AA,COLUMN()+3,0)="","",VLOOKUP($A276&amp;$A$4,Global!$C:$AA,COLUMN()+3,0)),"")</f>
        <v/>
      </c>
    </row>
    <row r="277" spans="1:22" s="72" customFormat="1" ht="15.75" x14ac:dyDescent="0.2">
      <c r="A277" s="67" t="str">
        <f>IFERROR(IF(A276="","",IF((A276+1)&lt;=VLOOKUP($A$3,List!$E$1:$G$8,3,0),A276+1,"")),"")</f>
        <v/>
      </c>
      <c r="B277" s="69" t="str">
        <f>IFERROR(IF(VLOOKUP($A277&amp;$A$4,Global!$C:$AA,COLUMN()+3,0)="","",VLOOKUP($A277&amp;$A$4,Global!$C:$AA,COLUMN()+3,0)),"")</f>
        <v/>
      </c>
      <c r="C277" s="79" t="str">
        <f>IFERROR(IF(VLOOKUP($A277&amp;$A$4,Global!$C:$AA,COLUMN()+3,0)="","",VLOOKUP($A277&amp;$A$4,Global!$C:$AA,COLUMN()+3,0)),"")</f>
        <v/>
      </c>
      <c r="D277" s="68" t="str">
        <f>IFERROR(IF(VLOOKUP($A277&amp;$A$4,Global!$C:$AA,COLUMN()+3,0)="","",VLOOKUP($A277&amp;$A$4,Global!$C:$AA,COLUMN()+3,0)),"")</f>
        <v/>
      </c>
      <c r="E277" s="69" t="str">
        <f>IFERROR(IF(VLOOKUP($A277&amp;$A$4,Global!$C:$AA,COLUMN()+3,0)="","",VLOOKUP($A277&amp;$A$4,Global!$C:$AA,COLUMN()+3,0)),"")</f>
        <v/>
      </c>
      <c r="F277" s="69" t="str">
        <f>IFERROR(IF(VLOOKUP($A277&amp;$A$4,Global!$C:$AA,COLUMN()+3,0)="","",VLOOKUP($A277&amp;$A$4,Global!$C:$AA,COLUMN()+3,0)),"")</f>
        <v/>
      </c>
      <c r="G277" s="69" t="str">
        <f>IFERROR(IF(VLOOKUP($A277&amp;$A$4,Global!$C:$AA,COLUMN()+3,0)="","",VLOOKUP($A277&amp;$A$4,Global!$C:$AA,COLUMN()+3,0)),"")</f>
        <v/>
      </c>
      <c r="H277" s="70" t="str">
        <f>IFERROR(IF(VLOOKUP($A277&amp;$A$4,Global!$C:$AA,COLUMN()+3,0)="","",VLOOKUP($A277&amp;$A$4,Global!$C:$AA,COLUMN()+3,0)),"")</f>
        <v/>
      </c>
      <c r="I277" s="70" t="str">
        <f>IFERROR(IF(VLOOKUP($A277&amp;$A$4,Global!$C:$AA,COLUMN()+3,0)="","",VLOOKUP($A277&amp;$A$4,Global!$C:$AA,COLUMN()+3,0)),"")</f>
        <v/>
      </c>
      <c r="J277" s="69" t="str">
        <f>IFERROR(IF(VLOOKUP($A277&amp;$A$4,Global!$C:$AA,COLUMN()+3,0)="","",VLOOKUP($A277&amp;$A$4,Global!$C:$AA,COLUMN()+3,0)),"")</f>
        <v/>
      </c>
      <c r="K277" s="69" t="str">
        <f>IFERROR(IF(VLOOKUP($A277&amp;$A$4,Global!$C:$AA,COLUMN()+3,0)="","",VLOOKUP($A277&amp;$A$4,Global!$C:$AA,COLUMN()+3,0)),"")</f>
        <v/>
      </c>
      <c r="L277" s="69" t="str">
        <f>IFERROR(IF(VLOOKUP($A277&amp;$A$4,Global!$C:$AA,COLUMN()+3,0)="","",VLOOKUP($A277&amp;$A$4,Global!$C:$AA,COLUMN()+3,0)),"")</f>
        <v/>
      </c>
      <c r="M277" s="68" t="str">
        <f>IFERROR(IF(VLOOKUP($A277&amp;$A$4,Global!$C:$AA,COLUMN()+3,0)="","",VLOOKUP($A277&amp;$A$4,Global!$C:$AA,COLUMN()+3,0)),"")</f>
        <v/>
      </c>
      <c r="N277" s="68" t="str">
        <f>IFERROR(IF(VLOOKUP($A277&amp;$A$4,Global!$C:$AA,COLUMN()+3,0)="","",VLOOKUP($A277&amp;$A$4,Global!$C:$AA,COLUMN()+3,0)),"")</f>
        <v/>
      </c>
      <c r="O277" s="68" t="str">
        <f>IFERROR(IF(VLOOKUP($A277&amp;$A$4,Global!$C:$AA,COLUMN()+3,0)="","",VLOOKUP($A277&amp;$A$4,Global!$C:$AA,COLUMN()+3,0)),"")</f>
        <v/>
      </c>
      <c r="P277" s="68" t="str">
        <f>IFERROR(IF(VLOOKUP($A277&amp;$A$4,Global!$C:$AA,COLUMN()+3,0)="","",VLOOKUP($A277&amp;$A$4,Global!$C:$AA,COLUMN()+3,0)),"")</f>
        <v/>
      </c>
      <c r="Q277" s="68" t="str">
        <f>IFERROR(IF(VLOOKUP($A277&amp;$A$4,Global!$C:$AA,COLUMN()+3,0)="","",VLOOKUP($A277&amp;$A$4,Global!$C:$AA,COLUMN()+3,0)),"")</f>
        <v/>
      </c>
      <c r="R277" s="68" t="str">
        <f>IFERROR(IF(VLOOKUP($A277&amp;$A$4,Global!$C:$AA,COLUMN()+3,0)="","",VLOOKUP($A277&amp;$A$4,Global!$C:$AA,COLUMN()+3,0)),"")</f>
        <v/>
      </c>
      <c r="S277" s="71" t="str">
        <f>IFERROR(IF(VLOOKUP($A277&amp;$A$4,Global!$C:$AA,COLUMN()+3,0)="","",VLOOKUP($A277&amp;$A$4,Global!$C:$AA,COLUMN()+3,0)),"")</f>
        <v/>
      </c>
      <c r="T277" s="71" t="str">
        <f>IFERROR(IF(VLOOKUP($A277&amp;$A$4,Global!$C:$AA,COLUMN()+3,0)="","",VLOOKUP($A277&amp;$A$4,Global!$C:$AA,COLUMN()+3,0)),"")</f>
        <v/>
      </c>
      <c r="U277" s="69" t="str">
        <f>IFERROR(IF(VLOOKUP($A277&amp;$A$4,Global!$C:$AA,COLUMN()+3,0)="","",VLOOKUP($A277&amp;$A$4,Global!$C:$AA,COLUMN()+3,0)),"")</f>
        <v/>
      </c>
      <c r="V277" s="69" t="str">
        <f>IFERROR(IF(VLOOKUP($A277&amp;$A$4,Global!$C:$AA,COLUMN()+3,0)="","",VLOOKUP($A277&amp;$A$4,Global!$C:$AA,COLUMN()+3,0)),"")</f>
        <v/>
      </c>
    </row>
    <row r="278" spans="1:22" s="72" customFormat="1" ht="15.75" x14ac:dyDescent="0.2">
      <c r="A278" s="67" t="str">
        <f>IFERROR(IF(A277="","",IF((A277+1)&lt;=VLOOKUP($A$3,List!$E$1:$G$8,3,0),A277+1,"")),"")</f>
        <v/>
      </c>
      <c r="B278" s="69" t="str">
        <f>IFERROR(IF(VLOOKUP($A278&amp;$A$4,Global!$C:$AA,COLUMN()+3,0)="","",VLOOKUP($A278&amp;$A$4,Global!$C:$AA,COLUMN()+3,0)),"")</f>
        <v/>
      </c>
      <c r="C278" s="79" t="str">
        <f>IFERROR(IF(VLOOKUP($A278&amp;$A$4,Global!$C:$AA,COLUMN()+3,0)="","",VLOOKUP($A278&amp;$A$4,Global!$C:$AA,COLUMN()+3,0)),"")</f>
        <v/>
      </c>
      <c r="D278" s="68" t="str">
        <f>IFERROR(IF(VLOOKUP($A278&amp;$A$4,Global!$C:$AA,COLUMN()+3,0)="","",VLOOKUP($A278&amp;$A$4,Global!$C:$AA,COLUMN()+3,0)),"")</f>
        <v/>
      </c>
      <c r="E278" s="69" t="str">
        <f>IFERROR(IF(VLOOKUP($A278&amp;$A$4,Global!$C:$AA,COLUMN()+3,0)="","",VLOOKUP($A278&amp;$A$4,Global!$C:$AA,COLUMN()+3,0)),"")</f>
        <v/>
      </c>
      <c r="F278" s="69" t="str">
        <f>IFERROR(IF(VLOOKUP($A278&amp;$A$4,Global!$C:$AA,COLUMN()+3,0)="","",VLOOKUP($A278&amp;$A$4,Global!$C:$AA,COLUMN()+3,0)),"")</f>
        <v/>
      </c>
      <c r="G278" s="69" t="str">
        <f>IFERROR(IF(VLOOKUP($A278&amp;$A$4,Global!$C:$AA,COLUMN()+3,0)="","",VLOOKUP($A278&amp;$A$4,Global!$C:$AA,COLUMN()+3,0)),"")</f>
        <v/>
      </c>
      <c r="H278" s="70" t="str">
        <f>IFERROR(IF(VLOOKUP($A278&amp;$A$4,Global!$C:$AA,COLUMN()+3,0)="","",VLOOKUP($A278&amp;$A$4,Global!$C:$AA,COLUMN()+3,0)),"")</f>
        <v/>
      </c>
      <c r="I278" s="70" t="str">
        <f>IFERROR(IF(VLOOKUP($A278&amp;$A$4,Global!$C:$AA,COLUMN()+3,0)="","",VLOOKUP($A278&amp;$A$4,Global!$C:$AA,COLUMN()+3,0)),"")</f>
        <v/>
      </c>
      <c r="J278" s="69" t="str">
        <f>IFERROR(IF(VLOOKUP($A278&amp;$A$4,Global!$C:$AA,COLUMN()+3,0)="","",VLOOKUP($A278&amp;$A$4,Global!$C:$AA,COLUMN()+3,0)),"")</f>
        <v/>
      </c>
      <c r="K278" s="69" t="str">
        <f>IFERROR(IF(VLOOKUP($A278&amp;$A$4,Global!$C:$AA,COLUMN()+3,0)="","",VLOOKUP($A278&amp;$A$4,Global!$C:$AA,COLUMN()+3,0)),"")</f>
        <v/>
      </c>
      <c r="L278" s="69" t="str">
        <f>IFERROR(IF(VLOOKUP($A278&amp;$A$4,Global!$C:$AA,COLUMN()+3,0)="","",VLOOKUP($A278&amp;$A$4,Global!$C:$AA,COLUMN()+3,0)),"")</f>
        <v/>
      </c>
      <c r="M278" s="68" t="str">
        <f>IFERROR(IF(VLOOKUP($A278&amp;$A$4,Global!$C:$AA,COLUMN()+3,0)="","",VLOOKUP($A278&amp;$A$4,Global!$C:$AA,COLUMN()+3,0)),"")</f>
        <v/>
      </c>
      <c r="N278" s="68" t="str">
        <f>IFERROR(IF(VLOOKUP($A278&amp;$A$4,Global!$C:$AA,COLUMN()+3,0)="","",VLOOKUP($A278&amp;$A$4,Global!$C:$AA,COLUMN()+3,0)),"")</f>
        <v/>
      </c>
      <c r="O278" s="68" t="str">
        <f>IFERROR(IF(VLOOKUP($A278&amp;$A$4,Global!$C:$AA,COLUMN()+3,0)="","",VLOOKUP($A278&amp;$A$4,Global!$C:$AA,COLUMN()+3,0)),"")</f>
        <v/>
      </c>
      <c r="P278" s="68" t="str">
        <f>IFERROR(IF(VLOOKUP($A278&amp;$A$4,Global!$C:$AA,COLUMN()+3,0)="","",VLOOKUP($A278&amp;$A$4,Global!$C:$AA,COLUMN()+3,0)),"")</f>
        <v/>
      </c>
      <c r="Q278" s="68" t="str">
        <f>IFERROR(IF(VLOOKUP($A278&amp;$A$4,Global!$C:$AA,COLUMN()+3,0)="","",VLOOKUP($A278&amp;$A$4,Global!$C:$AA,COLUMN()+3,0)),"")</f>
        <v/>
      </c>
      <c r="R278" s="68" t="str">
        <f>IFERROR(IF(VLOOKUP($A278&amp;$A$4,Global!$C:$AA,COLUMN()+3,0)="","",VLOOKUP($A278&amp;$A$4,Global!$C:$AA,COLUMN()+3,0)),"")</f>
        <v/>
      </c>
      <c r="S278" s="71" t="str">
        <f>IFERROR(IF(VLOOKUP($A278&amp;$A$4,Global!$C:$AA,COLUMN()+3,0)="","",VLOOKUP($A278&amp;$A$4,Global!$C:$AA,COLUMN()+3,0)),"")</f>
        <v/>
      </c>
      <c r="T278" s="71" t="str">
        <f>IFERROR(IF(VLOOKUP($A278&amp;$A$4,Global!$C:$AA,COLUMN()+3,0)="","",VLOOKUP($A278&amp;$A$4,Global!$C:$AA,COLUMN()+3,0)),"")</f>
        <v/>
      </c>
      <c r="U278" s="69" t="str">
        <f>IFERROR(IF(VLOOKUP($A278&amp;$A$4,Global!$C:$AA,COLUMN()+3,0)="","",VLOOKUP($A278&amp;$A$4,Global!$C:$AA,COLUMN()+3,0)),"")</f>
        <v/>
      </c>
      <c r="V278" s="69" t="str">
        <f>IFERROR(IF(VLOOKUP($A278&amp;$A$4,Global!$C:$AA,COLUMN()+3,0)="","",VLOOKUP($A278&amp;$A$4,Global!$C:$AA,COLUMN()+3,0)),"")</f>
        <v/>
      </c>
    </row>
    <row r="279" spans="1:22" s="72" customFormat="1" ht="15.75" x14ac:dyDescent="0.2">
      <c r="A279" s="67" t="str">
        <f>IFERROR(IF(A278="","",IF((A278+1)&lt;=VLOOKUP($A$3,List!$E$1:$G$8,3,0),A278+1,"")),"")</f>
        <v/>
      </c>
      <c r="B279" s="69" t="str">
        <f>IFERROR(IF(VLOOKUP($A279&amp;$A$4,Global!$C:$AA,COLUMN()+3,0)="","",VLOOKUP($A279&amp;$A$4,Global!$C:$AA,COLUMN()+3,0)),"")</f>
        <v/>
      </c>
      <c r="C279" s="79" t="str">
        <f>IFERROR(IF(VLOOKUP($A279&amp;$A$4,Global!$C:$AA,COLUMN()+3,0)="","",VLOOKUP($A279&amp;$A$4,Global!$C:$AA,COLUMN()+3,0)),"")</f>
        <v/>
      </c>
      <c r="D279" s="68" t="str">
        <f>IFERROR(IF(VLOOKUP($A279&amp;$A$4,Global!$C:$AA,COLUMN()+3,0)="","",VLOOKUP($A279&amp;$A$4,Global!$C:$AA,COLUMN()+3,0)),"")</f>
        <v/>
      </c>
      <c r="E279" s="69" t="str">
        <f>IFERROR(IF(VLOOKUP($A279&amp;$A$4,Global!$C:$AA,COLUMN()+3,0)="","",VLOOKUP($A279&amp;$A$4,Global!$C:$AA,COLUMN()+3,0)),"")</f>
        <v/>
      </c>
      <c r="F279" s="69" t="str">
        <f>IFERROR(IF(VLOOKUP($A279&amp;$A$4,Global!$C:$AA,COLUMN()+3,0)="","",VLOOKUP($A279&amp;$A$4,Global!$C:$AA,COLUMN()+3,0)),"")</f>
        <v/>
      </c>
      <c r="G279" s="69" t="str">
        <f>IFERROR(IF(VLOOKUP($A279&amp;$A$4,Global!$C:$AA,COLUMN()+3,0)="","",VLOOKUP($A279&amp;$A$4,Global!$C:$AA,COLUMN()+3,0)),"")</f>
        <v/>
      </c>
      <c r="H279" s="70" t="str">
        <f>IFERROR(IF(VLOOKUP($A279&amp;$A$4,Global!$C:$AA,COLUMN()+3,0)="","",VLOOKUP($A279&amp;$A$4,Global!$C:$AA,COLUMN()+3,0)),"")</f>
        <v/>
      </c>
      <c r="I279" s="70" t="str">
        <f>IFERROR(IF(VLOOKUP($A279&amp;$A$4,Global!$C:$AA,COLUMN()+3,0)="","",VLOOKUP($A279&amp;$A$4,Global!$C:$AA,COLUMN()+3,0)),"")</f>
        <v/>
      </c>
      <c r="J279" s="69" t="str">
        <f>IFERROR(IF(VLOOKUP($A279&amp;$A$4,Global!$C:$AA,COLUMN()+3,0)="","",VLOOKUP($A279&amp;$A$4,Global!$C:$AA,COLUMN()+3,0)),"")</f>
        <v/>
      </c>
      <c r="K279" s="69" t="str">
        <f>IFERROR(IF(VLOOKUP($A279&amp;$A$4,Global!$C:$AA,COLUMN()+3,0)="","",VLOOKUP($A279&amp;$A$4,Global!$C:$AA,COLUMN()+3,0)),"")</f>
        <v/>
      </c>
      <c r="L279" s="69" t="str">
        <f>IFERROR(IF(VLOOKUP($A279&amp;$A$4,Global!$C:$AA,COLUMN()+3,0)="","",VLOOKUP($A279&amp;$A$4,Global!$C:$AA,COLUMN()+3,0)),"")</f>
        <v/>
      </c>
      <c r="M279" s="68" t="str">
        <f>IFERROR(IF(VLOOKUP($A279&amp;$A$4,Global!$C:$AA,COLUMN()+3,0)="","",VLOOKUP($A279&amp;$A$4,Global!$C:$AA,COLUMN()+3,0)),"")</f>
        <v/>
      </c>
      <c r="N279" s="68" t="str">
        <f>IFERROR(IF(VLOOKUP($A279&amp;$A$4,Global!$C:$AA,COLUMN()+3,0)="","",VLOOKUP($A279&amp;$A$4,Global!$C:$AA,COLUMN()+3,0)),"")</f>
        <v/>
      </c>
      <c r="O279" s="68" t="str">
        <f>IFERROR(IF(VLOOKUP($A279&amp;$A$4,Global!$C:$AA,COLUMN()+3,0)="","",VLOOKUP($A279&amp;$A$4,Global!$C:$AA,COLUMN()+3,0)),"")</f>
        <v/>
      </c>
      <c r="P279" s="68" t="str">
        <f>IFERROR(IF(VLOOKUP($A279&amp;$A$4,Global!$C:$AA,COLUMN()+3,0)="","",VLOOKUP($A279&amp;$A$4,Global!$C:$AA,COLUMN()+3,0)),"")</f>
        <v/>
      </c>
      <c r="Q279" s="68" t="str">
        <f>IFERROR(IF(VLOOKUP($A279&amp;$A$4,Global!$C:$AA,COLUMN()+3,0)="","",VLOOKUP($A279&amp;$A$4,Global!$C:$AA,COLUMN()+3,0)),"")</f>
        <v/>
      </c>
      <c r="R279" s="68" t="str">
        <f>IFERROR(IF(VLOOKUP($A279&amp;$A$4,Global!$C:$AA,COLUMN()+3,0)="","",VLOOKUP($A279&amp;$A$4,Global!$C:$AA,COLUMN()+3,0)),"")</f>
        <v/>
      </c>
      <c r="S279" s="71" t="str">
        <f>IFERROR(IF(VLOOKUP($A279&amp;$A$4,Global!$C:$AA,COLUMN()+3,0)="","",VLOOKUP($A279&amp;$A$4,Global!$C:$AA,COLUMN()+3,0)),"")</f>
        <v/>
      </c>
      <c r="T279" s="71" t="str">
        <f>IFERROR(IF(VLOOKUP($A279&amp;$A$4,Global!$C:$AA,COLUMN()+3,0)="","",VLOOKUP($A279&amp;$A$4,Global!$C:$AA,COLUMN()+3,0)),"")</f>
        <v/>
      </c>
      <c r="U279" s="69" t="str">
        <f>IFERROR(IF(VLOOKUP($A279&amp;$A$4,Global!$C:$AA,COLUMN()+3,0)="","",VLOOKUP($A279&amp;$A$4,Global!$C:$AA,COLUMN()+3,0)),"")</f>
        <v/>
      </c>
      <c r="V279" s="69" t="str">
        <f>IFERROR(IF(VLOOKUP($A279&amp;$A$4,Global!$C:$AA,COLUMN()+3,0)="","",VLOOKUP($A279&amp;$A$4,Global!$C:$AA,COLUMN()+3,0)),"")</f>
        <v/>
      </c>
    </row>
    <row r="280" spans="1:22" s="72" customFormat="1" ht="15.75" x14ac:dyDescent="0.2">
      <c r="A280" s="67" t="str">
        <f>IFERROR(IF(A279="","",IF((A279+1)&lt;=VLOOKUP($A$3,List!$E$1:$G$8,3,0),A279+1,"")),"")</f>
        <v/>
      </c>
      <c r="B280" s="69" t="str">
        <f>IFERROR(IF(VLOOKUP($A280&amp;$A$4,Global!$C:$AA,COLUMN()+3,0)="","",VLOOKUP($A280&amp;$A$4,Global!$C:$AA,COLUMN()+3,0)),"")</f>
        <v/>
      </c>
      <c r="C280" s="79" t="str">
        <f>IFERROR(IF(VLOOKUP($A280&amp;$A$4,Global!$C:$AA,COLUMN()+3,0)="","",VLOOKUP($A280&amp;$A$4,Global!$C:$AA,COLUMN()+3,0)),"")</f>
        <v/>
      </c>
      <c r="D280" s="68" t="str">
        <f>IFERROR(IF(VLOOKUP($A280&amp;$A$4,Global!$C:$AA,COLUMN()+3,0)="","",VLOOKUP($A280&amp;$A$4,Global!$C:$AA,COLUMN()+3,0)),"")</f>
        <v/>
      </c>
      <c r="E280" s="69" t="str">
        <f>IFERROR(IF(VLOOKUP($A280&amp;$A$4,Global!$C:$AA,COLUMN()+3,0)="","",VLOOKUP($A280&amp;$A$4,Global!$C:$AA,COLUMN()+3,0)),"")</f>
        <v/>
      </c>
      <c r="F280" s="69" t="str">
        <f>IFERROR(IF(VLOOKUP($A280&amp;$A$4,Global!$C:$AA,COLUMN()+3,0)="","",VLOOKUP($A280&amp;$A$4,Global!$C:$AA,COLUMN()+3,0)),"")</f>
        <v/>
      </c>
      <c r="G280" s="69" t="str">
        <f>IFERROR(IF(VLOOKUP($A280&amp;$A$4,Global!$C:$AA,COLUMN()+3,0)="","",VLOOKUP($A280&amp;$A$4,Global!$C:$AA,COLUMN()+3,0)),"")</f>
        <v/>
      </c>
      <c r="H280" s="70" t="str">
        <f>IFERROR(IF(VLOOKUP($A280&amp;$A$4,Global!$C:$AA,COLUMN()+3,0)="","",VLOOKUP($A280&amp;$A$4,Global!$C:$AA,COLUMN()+3,0)),"")</f>
        <v/>
      </c>
      <c r="I280" s="70" t="str">
        <f>IFERROR(IF(VLOOKUP($A280&amp;$A$4,Global!$C:$AA,COLUMN()+3,0)="","",VLOOKUP($A280&amp;$A$4,Global!$C:$AA,COLUMN()+3,0)),"")</f>
        <v/>
      </c>
      <c r="J280" s="69" t="str">
        <f>IFERROR(IF(VLOOKUP($A280&amp;$A$4,Global!$C:$AA,COLUMN()+3,0)="","",VLOOKUP($A280&amp;$A$4,Global!$C:$AA,COLUMN()+3,0)),"")</f>
        <v/>
      </c>
      <c r="K280" s="69" t="str">
        <f>IFERROR(IF(VLOOKUP($A280&amp;$A$4,Global!$C:$AA,COLUMN()+3,0)="","",VLOOKUP($A280&amp;$A$4,Global!$C:$AA,COLUMN()+3,0)),"")</f>
        <v/>
      </c>
      <c r="L280" s="69" t="str">
        <f>IFERROR(IF(VLOOKUP($A280&amp;$A$4,Global!$C:$AA,COLUMN()+3,0)="","",VLOOKUP($A280&amp;$A$4,Global!$C:$AA,COLUMN()+3,0)),"")</f>
        <v/>
      </c>
      <c r="M280" s="68" t="str">
        <f>IFERROR(IF(VLOOKUP($A280&amp;$A$4,Global!$C:$AA,COLUMN()+3,0)="","",VLOOKUP($A280&amp;$A$4,Global!$C:$AA,COLUMN()+3,0)),"")</f>
        <v/>
      </c>
      <c r="N280" s="68" t="str">
        <f>IFERROR(IF(VLOOKUP($A280&amp;$A$4,Global!$C:$AA,COLUMN()+3,0)="","",VLOOKUP($A280&amp;$A$4,Global!$C:$AA,COLUMN()+3,0)),"")</f>
        <v/>
      </c>
      <c r="O280" s="68" t="str">
        <f>IFERROR(IF(VLOOKUP($A280&amp;$A$4,Global!$C:$AA,COLUMN()+3,0)="","",VLOOKUP($A280&amp;$A$4,Global!$C:$AA,COLUMN()+3,0)),"")</f>
        <v/>
      </c>
      <c r="P280" s="68" t="str">
        <f>IFERROR(IF(VLOOKUP($A280&amp;$A$4,Global!$C:$AA,COLUMN()+3,0)="","",VLOOKUP($A280&amp;$A$4,Global!$C:$AA,COLUMN()+3,0)),"")</f>
        <v/>
      </c>
      <c r="Q280" s="68" t="str">
        <f>IFERROR(IF(VLOOKUP($A280&amp;$A$4,Global!$C:$AA,COLUMN()+3,0)="","",VLOOKUP($A280&amp;$A$4,Global!$C:$AA,COLUMN()+3,0)),"")</f>
        <v/>
      </c>
      <c r="R280" s="68" t="str">
        <f>IFERROR(IF(VLOOKUP($A280&amp;$A$4,Global!$C:$AA,COLUMN()+3,0)="","",VLOOKUP($A280&amp;$A$4,Global!$C:$AA,COLUMN()+3,0)),"")</f>
        <v/>
      </c>
      <c r="S280" s="71" t="str">
        <f>IFERROR(IF(VLOOKUP($A280&amp;$A$4,Global!$C:$AA,COLUMN()+3,0)="","",VLOOKUP($A280&amp;$A$4,Global!$C:$AA,COLUMN()+3,0)),"")</f>
        <v/>
      </c>
      <c r="T280" s="71" t="str">
        <f>IFERROR(IF(VLOOKUP($A280&amp;$A$4,Global!$C:$AA,COLUMN()+3,0)="","",VLOOKUP($A280&amp;$A$4,Global!$C:$AA,COLUMN()+3,0)),"")</f>
        <v/>
      </c>
      <c r="U280" s="69" t="str">
        <f>IFERROR(IF(VLOOKUP($A280&amp;$A$4,Global!$C:$AA,COLUMN()+3,0)="","",VLOOKUP($A280&amp;$A$4,Global!$C:$AA,COLUMN()+3,0)),"")</f>
        <v/>
      </c>
      <c r="V280" s="69" t="str">
        <f>IFERROR(IF(VLOOKUP($A280&amp;$A$4,Global!$C:$AA,COLUMN()+3,0)="","",VLOOKUP($A280&amp;$A$4,Global!$C:$AA,COLUMN()+3,0)),"")</f>
        <v/>
      </c>
    </row>
    <row r="281" spans="1:22" s="72" customFormat="1" ht="15.75" x14ac:dyDescent="0.2">
      <c r="A281" s="67" t="str">
        <f>IFERROR(IF(A280="","",IF((A280+1)&lt;=VLOOKUP($A$3,List!$E$1:$G$8,3,0),A280+1,"")),"")</f>
        <v/>
      </c>
      <c r="B281" s="69" t="str">
        <f>IFERROR(IF(VLOOKUP($A281&amp;$A$4,Global!$C:$AA,COLUMN()+3,0)="","",VLOOKUP($A281&amp;$A$4,Global!$C:$AA,COLUMN()+3,0)),"")</f>
        <v/>
      </c>
      <c r="C281" s="79" t="str">
        <f>IFERROR(IF(VLOOKUP($A281&amp;$A$4,Global!$C:$AA,COLUMN()+3,0)="","",VLOOKUP($A281&amp;$A$4,Global!$C:$AA,COLUMN()+3,0)),"")</f>
        <v/>
      </c>
      <c r="D281" s="68" t="str">
        <f>IFERROR(IF(VLOOKUP($A281&amp;$A$4,Global!$C:$AA,COLUMN()+3,0)="","",VLOOKUP($A281&amp;$A$4,Global!$C:$AA,COLUMN()+3,0)),"")</f>
        <v/>
      </c>
      <c r="E281" s="69" t="str">
        <f>IFERROR(IF(VLOOKUP($A281&amp;$A$4,Global!$C:$AA,COLUMN()+3,0)="","",VLOOKUP($A281&amp;$A$4,Global!$C:$AA,COLUMN()+3,0)),"")</f>
        <v/>
      </c>
      <c r="F281" s="69" t="str">
        <f>IFERROR(IF(VLOOKUP($A281&amp;$A$4,Global!$C:$AA,COLUMN()+3,0)="","",VLOOKUP($A281&amp;$A$4,Global!$C:$AA,COLUMN()+3,0)),"")</f>
        <v/>
      </c>
      <c r="G281" s="69" t="str">
        <f>IFERROR(IF(VLOOKUP($A281&amp;$A$4,Global!$C:$AA,COLUMN()+3,0)="","",VLOOKUP($A281&amp;$A$4,Global!$C:$AA,COLUMN()+3,0)),"")</f>
        <v/>
      </c>
      <c r="H281" s="70" t="str">
        <f>IFERROR(IF(VLOOKUP($A281&amp;$A$4,Global!$C:$AA,COLUMN()+3,0)="","",VLOOKUP($A281&amp;$A$4,Global!$C:$AA,COLUMN()+3,0)),"")</f>
        <v/>
      </c>
      <c r="I281" s="70" t="str">
        <f>IFERROR(IF(VLOOKUP($A281&amp;$A$4,Global!$C:$AA,COLUMN()+3,0)="","",VLOOKUP($A281&amp;$A$4,Global!$C:$AA,COLUMN()+3,0)),"")</f>
        <v/>
      </c>
      <c r="J281" s="69" t="str">
        <f>IFERROR(IF(VLOOKUP($A281&amp;$A$4,Global!$C:$AA,COLUMN()+3,0)="","",VLOOKUP($A281&amp;$A$4,Global!$C:$AA,COLUMN()+3,0)),"")</f>
        <v/>
      </c>
      <c r="K281" s="69" t="str">
        <f>IFERROR(IF(VLOOKUP($A281&amp;$A$4,Global!$C:$AA,COLUMN()+3,0)="","",VLOOKUP($A281&amp;$A$4,Global!$C:$AA,COLUMN()+3,0)),"")</f>
        <v/>
      </c>
      <c r="L281" s="69" t="str">
        <f>IFERROR(IF(VLOOKUP($A281&amp;$A$4,Global!$C:$AA,COLUMN()+3,0)="","",VLOOKUP($A281&amp;$A$4,Global!$C:$AA,COLUMN()+3,0)),"")</f>
        <v/>
      </c>
      <c r="M281" s="68" t="str">
        <f>IFERROR(IF(VLOOKUP($A281&amp;$A$4,Global!$C:$AA,COLUMN()+3,0)="","",VLOOKUP($A281&amp;$A$4,Global!$C:$AA,COLUMN()+3,0)),"")</f>
        <v/>
      </c>
      <c r="N281" s="68" t="str">
        <f>IFERROR(IF(VLOOKUP($A281&amp;$A$4,Global!$C:$AA,COLUMN()+3,0)="","",VLOOKUP($A281&amp;$A$4,Global!$C:$AA,COLUMN()+3,0)),"")</f>
        <v/>
      </c>
      <c r="O281" s="68" t="str">
        <f>IFERROR(IF(VLOOKUP($A281&amp;$A$4,Global!$C:$AA,COLUMN()+3,0)="","",VLOOKUP($A281&amp;$A$4,Global!$C:$AA,COLUMN()+3,0)),"")</f>
        <v/>
      </c>
      <c r="P281" s="68" t="str">
        <f>IFERROR(IF(VLOOKUP($A281&amp;$A$4,Global!$C:$AA,COLUMN()+3,0)="","",VLOOKUP($A281&amp;$A$4,Global!$C:$AA,COLUMN()+3,0)),"")</f>
        <v/>
      </c>
      <c r="Q281" s="68" t="str">
        <f>IFERROR(IF(VLOOKUP($A281&amp;$A$4,Global!$C:$AA,COLUMN()+3,0)="","",VLOOKUP($A281&amp;$A$4,Global!$C:$AA,COLUMN()+3,0)),"")</f>
        <v/>
      </c>
      <c r="R281" s="68" t="str">
        <f>IFERROR(IF(VLOOKUP($A281&amp;$A$4,Global!$C:$AA,COLUMN()+3,0)="","",VLOOKUP($A281&amp;$A$4,Global!$C:$AA,COLUMN()+3,0)),"")</f>
        <v/>
      </c>
      <c r="S281" s="71" t="str">
        <f>IFERROR(IF(VLOOKUP($A281&amp;$A$4,Global!$C:$AA,COLUMN()+3,0)="","",VLOOKUP($A281&amp;$A$4,Global!$C:$AA,COLUMN()+3,0)),"")</f>
        <v/>
      </c>
      <c r="T281" s="71" t="str">
        <f>IFERROR(IF(VLOOKUP($A281&amp;$A$4,Global!$C:$AA,COLUMN()+3,0)="","",VLOOKUP($A281&amp;$A$4,Global!$C:$AA,COLUMN()+3,0)),"")</f>
        <v/>
      </c>
      <c r="U281" s="69" t="str">
        <f>IFERROR(IF(VLOOKUP($A281&amp;$A$4,Global!$C:$AA,COLUMN()+3,0)="","",VLOOKUP($A281&amp;$A$4,Global!$C:$AA,COLUMN()+3,0)),"")</f>
        <v/>
      </c>
      <c r="V281" s="69" t="str">
        <f>IFERROR(IF(VLOOKUP($A281&amp;$A$4,Global!$C:$AA,COLUMN()+3,0)="","",VLOOKUP($A281&amp;$A$4,Global!$C:$AA,COLUMN()+3,0)),"")</f>
        <v/>
      </c>
    </row>
    <row r="282" spans="1:22" s="72" customFormat="1" ht="15.75" x14ac:dyDescent="0.2">
      <c r="A282" s="67" t="str">
        <f>IFERROR(IF(A281="","",IF((A281+1)&lt;=VLOOKUP($A$3,List!$E$1:$G$8,3,0),A281+1,"")),"")</f>
        <v/>
      </c>
      <c r="B282" s="69" t="str">
        <f>IFERROR(IF(VLOOKUP($A282&amp;$A$4,Global!$C:$AA,COLUMN()+3,0)="","",VLOOKUP($A282&amp;$A$4,Global!$C:$AA,COLUMN()+3,0)),"")</f>
        <v/>
      </c>
      <c r="C282" s="79" t="str">
        <f>IFERROR(IF(VLOOKUP($A282&amp;$A$4,Global!$C:$AA,COLUMN()+3,0)="","",VLOOKUP($A282&amp;$A$4,Global!$C:$AA,COLUMN()+3,0)),"")</f>
        <v/>
      </c>
      <c r="D282" s="68" t="str">
        <f>IFERROR(IF(VLOOKUP($A282&amp;$A$4,Global!$C:$AA,COLUMN()+3,0)="","",VLOOKUP($A282&amp;$A$4,Global!$C:$AA,COLUMN()+3,0)),"")</f>
        <v/>
      </c>
      <c r="E282" s="69" t="str">
        <f>IFERROR(IF(VLOOKUP($A282&amp;$A$4,Global!$C:$AA,COLUMN()+3,0)="","",VLOOKUP($A282&amp;$A$4,Global!$C:$AA,COLUMN()+3,0)),"")</f>
        <v/>
      </c>
      <c r="F282" s="69" t="str">
        <f>IFERROR(IF(VLOOKUP($A282&amp;$A$4,Global!$C:$AA,COLUMN()+3,0)="","",VLOOKUP($A282&amp;$A$4,Global!$C:$AA,COLUMN()+3,0)),"")</f>
        <v/>
      </c>
      <c r="G282" s="69" t="str">
        <f>IFERROR(IF(VLOOKUP($A282&amp;$A$4,Global!$C:$AA,COLUMN()+3,0)="","",VLOOKUP($A282&amp;$A$4,Global!$C:$AA,COLUMN()+3,0)),"")</f>
        <v/>
      </c>
      <c r="H282" s="70" t="str">
        <f>IFERROR(IF(VLOOKUP($A282&amp;$A$4,Global!$C:$AA,COLUMN()+3,0)="","",VLOOKUP($A282&amp;$A$4,Global!$C:$AA,COLUMN()+3,0)),"")</f>
        <v/>
      </c>
      <c r="I282" s="70" t="str">
        <f>IFERROR(IF(VLOOKUP($A282&amp;$A$4,Global!$C:$AA,COLUMN()+3,0)="","",VLOOKUP($A282&amp;$A$4,Global!$C:$AA,COLUMN()+3,0)),"")</f>
        <v/>
      </c>
      <c r="J282" s="69" t="str">
        <f>IFERROR(IF(VLOOKUP($A282&amp;$A$4,Global!$C:$AA,COLUMN()+3,0)="","",VLOOKUP($A282&amp;$A$4,Global!$C:$AA,COLUMN()+3,0)),"")</f>
        <v/>
      </c>
      <c r="K282" s="69" t="str">
        <f>IFERROR(IF(VLOOKUP($A282&amp;$A$4,Global!$C:$AA,COLUMN()+3,0)="","",VLOOKUP($A282&amp;$A$4,Global!$C:$AA,COLUMN()+3,0)),"")</f>
        <v/>
      </c>
      <c r="L282" s="69" t="str">
        <f>IFERROR(IF(VLOOKUP($A282&amp;$A$4,Global!$C:$AA,COLUMN()+3,0)="","",VLOOKUP($A282&amp;$A$4,Global!$C:$AA,COLUMN()+3,0)),"")</f>
        <v/>
      </c>
      <c r="M282" s="68" t="str">
        <f>IFERROR(IF(VLOOKUP($A282&amp;$A$4,Global!$C:$AA,COLUMN()+3,0)="","",VLOOKUP($A282&amp;$A$4,Global!$C:$AA,COLUMN()+3,0)),"")</f>
        <v/>
      </c>
      <c r="N282" s="68" t="str">
        <f>IFERROR(IF(VLOOKUP($A282&amp;$A$4,Global!$C:$AA,COLUMN()+3,0)="","",VLOOKUP($A282&amp;$A$4,Global!$C:$AA,COLUMN()+3,0)),"")</f>
        <v/>
      </c>
      <c r="O282" s="68" t="str">
        <f>IFERROR(IF(VLOOKUP($A282&amp;$A$4,Global!$C:$AA,COLUMN()+3,0)="","",VLOOKUP($A282&amp;$A$4,Global!$C:$AA,COLUMN()+3,0)),"")</f>
        <v/>
      </c>
      <c r="P282" s="68" t="str">
        <f>IFERROR(IF(VLOOKUP($A282&amp;$A$4,Global!$C:$AA,COLUMN()+3,0)="","",VLOOKUP($A282&amp;$A$4,Global!$C:$AA,COLUMN()+3,0)),"")</f>
        <v/>
      </c>
      <c r="Q282" s="68" t="str">
        <f>IFERROR(IF(VLOOKUP($A282&amp;$A$4,Global!$C:$AA,COLUMN()+3,0)="","",VLOOKUP($A282&amp;$A$4,Global!$C:$AA,COLUMN()+3,0)),"")</f>
        <v/>
      </c>
      <c r="R282" s="68" t="str">
        <f>IFERROR(IF(VLOOKUP($A282&amp;$A$4,Global!$C:$AA,COLUMN()+3,0)="","",VLOOKUP($A282&amp;$A$4,Global!$C:$AA,COLUMN()+3,0)),"")</f>
        <v/>
      </c>
      <c r="S282" s="71" t="str">
        <f>IFERROR(IF(VLOOKUP($A282&amp;$A$4,Global!$C:$AA,COLUMN()+3,0)="","",VLOOKUP($A282&amp;$A$4,Global!$C:$AA,COLUMN()+3,0)),"")</f>
        <v/>
      </c>
      <c r="T282" s="71" t="str">
        <f>IFERROR(IF(VLOOKUP($A282&amp;$A$4,Global!$C:$AA,COLUMN()+3,0)="","",VLOOKUP($A282&amp;$A$4,Global!$C:$AA,COLUMN()+3,0)),"")</f>
        <v/>
      </c>
      <c r="U282" s="69" t="str">
        <f>IFERROR(IF(VLOOKUP($A282&amp;$A$4,Global!$C:$AA,COLUMN()+3,0)="","",VLOOKUP($A282&amp;$A$4,Global!$C:$AA,COLUMN()+3,0)),"")</f>
        <v/>
      </c>
      <c r="V282" s="69" t="str">
        <f>IFERROR(IF(VLOOKUP($A282&amp;$A$4,Global!$C:$AA,COLUMN()+3,0)="","",VLOOKUP($A282&amp;$A$4,Global!$C:$AA,COLUMN()+3,0)),"")</f>
        <v/>
      </c>
    </row>
    <row r="283" spans="1:22" s="72" customFormat="1" ht="15.75" x14ac:dyDescent="0.2">
      <c r="A283" s="67" t="str">
        <f>IFERROR(IF(A282="","",IF((A282+1)&lt;=VLOOKUP($A$3,List!$E$1:$G$8,3,0),A282+1,"")),"")</f>
        <v/>
      </c>
      <c r="B283" s="69" t="str">
        <f>IFERROR(IF(VLOOKUP($A283&amp;$A$4,Global!$C:$AA,COLUMN()+3,0)="","",VLOOKUP($A283&amp;$A$4,Global!$C:$AA,COLUMN()+3,0)),"")</f>
        <v/>
      </c>
      <c r="C283" s="79" t="str">
        <f>IFERROR(IF(VLOOKUP($A283&amp;$A$4,Global!$C:$AA,COLUMN()+3,0)="","",VLOOKUP($A283&amp;$A$4,Global!$C:$AA,COLUMN()+3,0)),"")</f>
        <v/>
      </c>
      <c r="D283" s="68" t="str">
        <f>IFERROR(IF(VLOOKUP($A283&amp;$A$4,Global!$C:$AA,COLUMN()+3,0)="","",VLOOKUP($A283&amp;$A$4,Global!$C:$AA,COLUMN()+3,0)),"")</f>
        <v/>
      </c>
      <c r="E283" s="69" t="str">
        <f>IFERROR(IF(VLOOKUP($A283&amp;$A$4,Global!$C:$AA,COLUMN()+3,0)="","",VLOOKUP($A283&amp;$A$4,Global!$C:$AA,COLUMN()+3,0)),"")</f>
        <v/>
      </c>
      <c r="F283" s="69" t="str">
        <f>IFERROR(IF(VLOOKUP($A283&amp;$A$4,Global!$C:$AA,COLUMN()+3,0)="","",VLOOKUP($A283&amp;$A$4,Global!$C:$AA,COLUMN()+3,0)),"")</f>
        <v/>
      </c>
      <c r="G283" s="69" t="str">
        <f>IFERROR(IF(VLOOKUP($A283&amp;$A$4,Global!$C:$AA,COLUMN()+3,0)="","",VLOOKUP($A283&amp;$A$4,Global!$C:$AA,COLUMN()+3,0)),"")</f>
        <v/>
      </c>
      <c r="H283" s="70" t="str">
        <f>IFERROR(IF(VLOOKUP($A283&amp;$A$4,Global!$C:$AA,COLUMN()+3,0)="","",VLOOKUP($A283&amp;$A$4,Global!$C:$AA,COLUMN()+3,0)),"")</f>
        <v/>
      </c>
      <c r="I283" s="70" t="str">
        <f>IFERROR(IF(VLOOKUP($A283&amp;$A$4,Global!$C:$AA,COLUMN()+3,0)="","",VLOOKUP($A283&amp;$A$4,Global!$C:$AA,COLUMN()+3,0)),"")</f>
        <v/>
      </c>
      <c r="J283" s="69" t="str">
        <f>IFERROR(IF(VLOOKUP($A283&amp;$A$4,Global!$C:$AA,COLUMN()+3,0)="","",VLOOKUP($A283&amp;$A$4,Global!$C:$AA,COLUMN()+3,0)),"")</f>
        <v/>
      </c>
      <c r="K283" s="69" t="str">
        <f>IFERROR(IF(VLOOKUP($A283&amp;$A$4,Global!$C:$AA,COLUMN()+3,0)="","",VLOOKUP($A283&amp;$A$4,Global!$C:$AA,COLUMN()+3,0)),"")</f>
        <v/>
      </c>
      <c r="L283" s="69" t="str">
        <f>IFERROR(IF(VLOOKUP($A283&amp;$A$4,Global!$C:$AA,COLUMN()+3,0)="","",VLOOKUP($A283&amp;$A$4,Global!$C:$AA,COLUMN()+3,0)),"")</f>
        <v/>
      </c>
      <c r="M283" s="68" t="str">
        <f>IFERROR(IF(VLOOKUP($A283&amp;$A$4,Global!$C:$AA,COLUMN()+3,0)="","",VLOOKUP($A283&amp;$A$4,Global!$C:$AA,COLUMN()+3,0)),"")</f>
        <v/>
      </c>
      <c r="N283" s="68" t="str">
        <f>IFERROR(IF(VLOOKUP($A283&amp;$A$4,Global!$C:$AA,COLUMN()+3,0)="","",VLOOKUP($A283&amp;$A$4,Global!$C:$AA,COLUMN()+3,0)),"")</f>
        <v/>
      </c>
      <c r="O283" s="68" t="str">
        <f>IFERROR(IF(VLOOKUP($A283&amp;$A$4,Global!$C:$AA,COLUMN()+3,0)="","",VLOOKUP($A283&amp;$A$4,Global!$C:$AA,COLUMN()+3,0)),"")</f>
        <v/>
      </c>
      <c r="P283" s="68" t="str">
        <f>IFERROR(IF(VLOOKUP($A283&amp;$A$4,Global!$C:$AA,COLUMN()+3,0)="","",VLOOKUP($A283&amp;$A$4,Global!$C:$AA,COLUMN()+3,0)),"")</f>
        <v/>
      </c>
      <c r="Q283" s="68" t="str">
        <f>IFERROR(IF(VLOOKUP($A283&amp;$A$4,Global!$C:$AA,COLUMN()+3,0)="","",VLOOKUP($A283&amp;$A$4,Global!$C:$AA,COLUMN()+3,0)),"")</f>
        <v/>
      </c>
      <c r="R283" s="68" t="str">
        <f>IFERROR(IF(VLOOKUP($A283&amp;$A$4,Global!$C:$AA,COLUMN()+3,0)="","",VLOOKUP($A283&amp;$A$4,Global!$C:$AA,COLUMN()+3,0)),"")</f>
        <v/>
      </c>
      <c r="S283" s="71" t="str">
        <f>IFERROR(IF(VLOOKUP($A283&amp;$A$4,Global!$C:$AA,COLUMN()+3,0)="","",VLOOKUP($A283&amp;$A$4,Global!$C:$AA,COLUMN()+3,0)),"")</f>
        <v/>
      </c>
      <c r="T283" s="71" t="str">
        <f>IFERROR(IF(VLOOKUP($A283&amp;$A$4,Global!$C:$AA,COLUMN()+3,0)="","",VLOOKUP($A283&amp;$A$4,Global!$C:$AA,COLUMN()+3,0)),"")</f>
        <v/>
      </c>
      <c r="U283" s="69" t="str">
        <f>IFERROR(IF(VLOOKUP($A283&amp;$A$4,Global!$C:$AA,COLUMN()+3,0)="","",VLOOKUP($A283&amp;$A$4,Global!$C:$AA,COLUMN()+3,0)),"")</f>
        <v/>
      </c>
      <c r="V283" s="69" t="str">
        <f>IFERROR(IF(VLOOKUP($A283&amp;$A$4,Global!$C:$AA,COLUMN()+3,0)="","",VLOOKUP($A283&amp;$A$4,Global!$C:$AA,COLUMN()+3,0)),"")</f>
        <v/>
      </c>
    </row>
    <row r="284" spans="1:22" s="72" customFormat="1" ht="15.75" x14ac:dyDescent="0.2">
      <c r="A284" s="67" t="str">
        <f>IFERROR(IF(A283="","",IF((A283+1)&lt;=VLOOKUP($A$3,List!$E$1:$G$8,3,0),A283+1,"")),"")</f>
        <v/>
      </c>
      <c r="B284" s="69" t="str">
        <f>IFERROR(IF(VLOOKUP($A284&amp;$A$4,Global!$C:$AA,COLUMN()+3,0)="","",VLOOKUP($A284&amp;$A$4,Global!$C:$AA,COLUMN()+3,0)),"")</f>
        <v/>
      </c>
      <c r="C284" s="79" t="str">
        <f>IFERROR(IF(VLOOKUP($A284&amp;$A$4,Global!$C:$AA,COLUMN()+3,0)="","",VLOOKUP($A284&amp;$A$4,Global!$C:$AA,COLUMN()+3,0)),"")</f>
        <v/>
      </c>
      <c r="D284" s="68" t="str">
        <f>IFERROR(IF(VLOOKUP($A284&amp;$A$4,Global!$C:$AA,COLUMN()+3,0)="","",VLOOKUP($A284&amp;$A$4,Global!$C:$AA,COLUMN()+3,0)),"")</f>
        <v/>
      </c>
      <c r="E284" s="69" t="str">
        <f>IFERROR(IF(VLOOKUP($A284&amp;$A$4,Global!$C:$AA,COLUMN()+3,0)="","",VLOOKUP($A284&amp;$A$4,Global!$C:$AA,COLUMN()+3,0)),"")</f>
        <v/>
      </c>
      <c r="F284" s="69" t="str">
        <f>IFERROR(IF(VLOOKUP($A284&amp;$A$4,Global!$C:$AA,COLUMN()+3,0)="","",VLOOKUP($A284&amp;$A$4,Global!$C:$AA,COLUMN()+3,0)),"")</f>
        <v/>
      </c>
      <c r="G284" s="69" t="str">
        <f>IFERROR(IF(VLOOKUP($A284&amp;$A$4,Global!$C:$AA,COLUMN()+3,0)="","",VLOOKUP($A284&amp;$A$4,Global!$C:$AA,COLUMN()+3,0)),"")</f>
        <v/>
      </c>
      <c r="H284" s="70" t="str">
        <f>IFERROR(IF(VLOOKUP($A284&amp;$A$4,Global!$C:$AA,COLUMN()+3,0)="","",VLOOKUP($A284&amp;$A$4,Global!$C:$AA,COLUMN()+3,0)),"")</f>
        <v/>
      </c>
      <c r="I284" s="70" t="str">
        <f>IFERROR(IF(VLOOKUP($A284&amp;$A$4,Global!$C:$AA,COLUMN()+3,0)="","",VLOOKUP($A284&amp;$A$4,Global!$C:$AA,COLUMN()+3,0)),"")</f>
        <v/>
      </c>
      <c r="J284" s="69" t="str">
        <f>IFERROR(IF(VLOOKUP($A284&amp;$A$4,Global!$C:$AA,COLUMN()+3,0)="","",VLOOKUP($A284&amp;$A$4,Global!$C:$AA,COLUMN()+3,0)),"")</f>
        <v/>
      </c>
      <c r="K284" s="69" t="str">
        <f>IFERROR(IF(VLOOKUP($A284&amp;$A$4,Global!$C:$AA,COLUMN()+3,0)="","",VLOOKUP($A284&amp;$A$4,Global!$C:$AA,COLUMN()+3,0)),"")</f>
        <v/>
      </c>
      <c r="L284" s="69" t="str">
        <f>IFERROR(IF(VLOOKUP($A284&amp;$A$4,Global!$C:$AA,COLUMN()+3,0)="","",VLOOKUP($A284&amp;$A$4,Global!$C:$AA,COLUMN()+3,0)),"")</f>
        <v/>
      </c>
      <c r="M284" s="68" t="str">
        <f>IFERROR(IF(VLOOKUP($A284&amp;$A$4,Global!$C:$AA,COLUMN()+3,0)="","",VLOOKUP($A284&amp;$A$4,Global!$C:$AA,COLUMN()+3,0)),"")</f>
        <v/>
      </c>
      <c r="N284" s="68" t="str">
        <f>IFERROR(IF(VLOOKUP($A284&amp;$A$4,Global!$C:$AA,COLUMN()+3,0)="","",VLOOKUP($A284&amp;$A$4,Global!$C:$AA,COLUMN()+3,0)),"")</f>
        <v/>
      </c>
      <c r="O284" s="68" t="str">
        <f>IFERROR(IF(VLOOKUP($A284&amp;$A$4,Global!$C:$AA,COLUMN()+3,0)="","",VLOOKUP($A284&amp;$A$4,Global!$C:$AA,COLUMN()+3,0)),"")</f>
        <v/>
      </c>
      <c r="P284" s="68" t="str">
        <f>IFERROR(IF(VLOOKUP($A284&amp;$A$4,Global!$C:$AA,COLUMN()+3,0)="","",VLOOKUP($A284&amp;$A$4,Global!$C:$AA,COLUMN()+3,0)),"")</f>
        <v/>
      </c>
      <c r="Q284" s="68" t="str">
        <f>IFERROR(IF(VLOOKUP($A284&amp;$A$4,Global!$C:$AA,COLUMN()+3,0)="","",VLOOKUP($A284&amp;$A$4,Global!$C:$AA,COLUMN()+3,0)),"")</f>
        <v/>
      </c>
      <c r="R284" s="68" t="str">
        <f>IFERROR(IF(VLOOKUP($A284&amp;$A$4,Global!$C:$AA,COLUMN()+3,0)="","",VLOOKUP($A284&amp;$A$4,Global!$C:$AA,COLUMN()+3,0)),"")</f>
        <v/>
      </c>
      <c r="S284" s="71" t="str">
        <f>IFERROR(IF(VLOOKUP($A284&amp;$A$4,Global!$C:$AA,COLUMN()+3,0)="","",VLOOKUP($A284&amp;$A$4,Global!$C:$AA,COLUMN()+3,0)),"")</f>
        <v/>
      </c>
      <c r="T284" s="71" t="str">
        <f>IFERROR(IF(VLOOKUP($A284&amp;$A$4,Global!$C:$AA,COLUMN()+3,0)="","",VLOOKUP($A284&amp;$A$4,Global!$C:$AA,COLUMN()+3,0)),"")</f>
        <v/>
      </c>
      <c r="U284" s="69" t="str">
        <f>IFERROR(IF(VLOOKUP($A284&amp;$A$4,Global!$C:$AA,COLUMN()+3,0)="","",VLOOKUP($A284&amp;$A$4,Global!$C:$AA,COLUMN()+3,0)),"")</f>
        <v/>
      </c>
      <c r="V284" s="69" t="str">
        <f>IFERROR(IF(VLOOKUP($A284&amp;$A$4,Global!$C:$AA,COLUMN()+3,0)="","",VLOOKUP($A284&amp;$A$4,Global!$C:$AA,COLUMN()+3,0)),"")</f>
        <v/>
      </c>
    </row>
    <row r="285" spans="1:22" s="72" customFormat="1" ht="15.75" x14ac:dyDescent="0.2">
      <c r="A285" s="67" t="str">
        <f>IFERROR(IF(A284="","",IF((A284+1)&lt;=VLOOKUP($A$3,List!$E$1:$G$8,3,0),A284+1,"")),"")</f>
        <v/>
      </c>
      <c r="B285" s="69" t="str">
        <f>IFERROR(IF(VLOOKUP($A285&amp;$A$4,Global!$C:$AA,COLUMN()+3,0)="","",VLOOKUP($A285&amp;$A$4,Global!$C:$AA,COLUMN()+3,0)),"")</f>
        <v/>
      </c>
      <c r="C285" s="79" t="str">
        <f>IFERROR(IF(VLOOKUP($A285&amp;$A$4,Global!$C:$AA,COLUMN()+3,0)="","",VLOOKUP($A285&amp;$A$4,Global!$C:$AA,COLUMN()+3,0)),"")</f>
        <v/>
      </c>
      <c r="D285" s="68" t="str">
        <f>IFERROR(IF(VLOOKUP($A285&amp;$A$4,Global!$C:$AA,COLUMN()+3,0)="","",VLOOKUP($A285&amp;$A$4,Global!$C:$AA,COLUMN()+3,0)),"")</f>
        <v/>
      </c>
      <c r="E285" s="69" t="str">
        <f>IFERROR(IF(VLOOKUP($A285&amp;$A$4,Global!$C:$AA,COLUMN()+3,0)="","",VLOOKUP($A285&amp;$A$4,Global!$C:$AA,COLUMN()+3,0)),"")</f>
        <v/>
      </c>
      <c r="F285" s="69" t="str">
        <f>IFERROR(IF(VLOOKUP($A285&amp;$A$4,Global!$C:$AA,COLUMN()+3,0)="","",VLOOKUP($A285&amp;$A$4,Global!$C:$AA,COLUMN()+3,0)),"")</f>
        <v/>
      </c>
      <c r="G285" s="69" t="str">
        <f>IFERROR(IF(VLOOKUP($A285&amp;$A$4,Global!$C:$AA,COLUMN()+3,0)="","",VLOOKUP($A285&amp;$A$4,Global!$C:$AA,COLUMN()+3,0)),"")</f>
        <v/>
      </c>
      <c r="H285" s="70" t="str">
        <f>IFERROR(IF(VLOOKUP($A285&amp;$A$4,Global!$C:$AA,COLUMN()+3,0)="","",VLOOKUP($A285&amp;$A$4,Global!$C:$AA,COLUMN()+3,0)),"")</f>
        <v/>
      </c>
      <c r="I285" s="70" t="str">
        <f>IFERROR(IF(VLOOKUP($A285&amp;$A$4,Global!$C:$AA,COLUMN()+3,0)="","",VLOOKUP($A285&amp;$A$4,Global!$C:$AA,COLUMN()+3,0)),"")</f>
        <v/>
      </c>
      <c r="J285" s="69" t="str">
        <f>IFERROR(IF(VLOOKUP($A285&amp;$A$4,Global!$C:$AA,COLUMN()+3,0)="","",VLOOKUP($A285&amp;$A$4,Global!$C:$AA,COLUMN()+3,0)),"")</f>
        <v/>
      </c>
      <c r="K285" s="69" t="str">
        <f>IFERROR(IF(VLOOKUP($A285&amp;$A$4,Global!$C:$AA,COLUMN()+3,0)="","",VLOOKUP($A285&amp;$A$4,Global!$C:$AA,COLUMN()+3,0)),"")</f>
        <v/>
      </c>
      <c r="L285" s="69" t="str">
        <f>IFERROR(IF(VLOOKUP($A285&amp;$A$4,Global!$C:$AA,COLUMN()+3,0)="","",VLOOKUP($A285&amp;$A$4,Global!$C:$AA,COLUMN()+3,0)),"")</f>
        <v/>
      </c>
      <c r="M285" s="68" t="str">
        <f>IFERROR(IF(VLOOKUP($A285&amp;$A$4,Global!$C:$AA,COLUMN()+3,0)="","",VLOOKUP($A285&amp;$A$4,Global!$C:$AA,COLUMN()+3,0)),"")</f>
        <v/>
      </c>
      <c r="N285" s="68" t="str">
        <f>IFERROR(IF(VLOOKUP($A285&amp;$A$4,Global!$C:$AA,COLUMN()+3,0)="","",VLOOKUP($A285&amp;$A$4,Global!$C:$AA,COLUMN()+3,0)),"")</f>
        <v/>
      </c>
      <c r="O285" s="68" t="str">
        <f>IFERROR(IF(VLOOKUP($A285&amp;$A$4,Global!$C:$AA,COLUMN()+3,0)="","",VLOOKUP($A285&amp;$A$4,Global!$C:$AA,COLUMN()+3,0)),"")</f>
        <v/>
      </c>
      <c r="P285" s="68" t="str">
        <f>IFERROR(IF(VLOOKUP($A285&amp;$A$4,Global!$C:$AA,COLUMN()+3,0)="","",VLOOKUP($A285&amp;$A$4,Global!$C:$AA,COLUMN()+3,0)),"")</f>
        <v/>
      </c>
      <c r="Q285" s="68" t="str">
        <f>IFERROR(IF(VLOOKUP($A285&amp;$A$4,Global!$C:$AA,COLUMN()+3,0)="","",VLOOKUP($A285&amp;$A$4,Global!$C:$AA,COLUMN()+3,0)),"")</f>
        <v/>
      </c>
      <c r="R285" s="68" t="str">
        <f>IFERROR(IF(VLOOKUP($A285&amp;$A$4,Global!$C:$AA,COLUMN()+3,0)="","",VLOOKUP($A285&amp;$A$4,Global!$C:$AA,COLUMN()+3,0)),"")</f>
        <v/>
      </c>
      <c r="S285" s="71" t="str">
        <f>IFERROR(IF(VLOOKUP($A285&amp;$A$4,Global!$C:$AA,COLUMN()+3,0)="","",VLOOKUP($A285&amp;$A$4,Global!$C:$AA,COLUMN()+3,0)),"")</f>
        <v/>
      </c>
      <c r="T285" s="71" t="str">
        <f>IFERROR(IF(VLOOKUP($A285&amp;$A$4,Global!$C:$AA,COLUMN()+3,0)="","",VLOOKUP($A285&amp;$A$4,Global!$C:$AA,COLUMN()+3,0)),"")</f>
        <v/>
      </c>
      <c r="U285" s="69" t="str">
        <f>IFERROR(IF(VLOOKUP($A285&amp;$A$4,Global!$C:$AA,COLUMN()+3,0)="","",VLOOKUP($A285&amp;$A$4,Global!$C:$AA,COLUMN()+3,0)),"")</f>
        <v/>
      </c>
      <c r="V285" s="69" t="str">
        <f>IFERROR(IF(VLOOKUP($A285&amp;$A$4,Global!$C:$AA,COLUMN()+3,0)="","",VLOOKUP($A285&amp;$A$4,Global!$C:$AA,COLUMN()+3,0)),"")</f>
        <v/>
      </c>
    </row>
    <row r="286" spans="1:22" s="72" customFormat="1" ht="15.75" x14ac:dyDescent="0.2">
      <c r="A286" s="67" t="str">
        <f>IFERROR(IF(A285="","",IF((A285+1)&lt;=VLOOKUP($A$3,List!$E$1:$G$8,3,0),A285+1,"")),"")</f>
        <v/>
      </c>
      <c r="B286" s="69" t="str">
        <f>IFERROR(IF(VLOOKUP($A286&amp;$A$4,Global!$C:$AA,COLUMN()+3,0)="","",VLOOKUP($A286&amp;$A$4,Global!$C:$AA,COLUMN()+3,0)),"")</f>
        <v/>
      </c>
      <c r="C286" s="79" t="str">
        <f>IFERROR(IF(VLOOKUP($A286&amp;$A$4,Global!$C:$AA,COLUMN()+3,0)="","",VLOOKUP($A286&amp;$A$4,Global!$C:$AA,COLUMN()+3,0)),"")</f>
        <v/>
      </c>
      <c r="D286" s="68" t="str">
        <f>IFERROR(IF(VLOOKUP($A286&amp;$A$4,Global!$C:$AA,COLUMN()+3,0)="","",VLOOKUP($A286&amp;$A$4,Global!$C:$AA,COLUMN()+3,0)),"")</f>
        <v/>
      </c>
      <c r="E286" s="69" t="str">
        <f>IFERROR(IF(VLOOKUP($A286&amp;$A$4,Global!$C:$AA,COLUMN()+3,0)="","",VLOOKUP($A286&amp;$A$4,Global!$C:$AA,COLUMN()+3,0)),"")</f>
        <v/>
      </c>
      <c r="F286" s="69" t="str">
        <f>IFERROR(IF(VLOOKUP($A286&amp;$A$4,Global!$C:$AA,COLUMN()+3,0)="","",VLOOKUP($A286&amp;$A$4,Global!$C:$AA,COLUMN()+3,0)),"")</f>
        <v/>
      </c>
      <c r="G286" s="69" t="str">
        <f>IFERROR(IF(VLOOKUP($A286&amp;$A$4,Global!$C:$AA,COLUMN()+3,0)="","",VLOOKUP($A286&amp;$A$4,Global!$C:$AA,COLUMN()+3,0)),"")</f>
        <v/>
      </c>
      <c r="H286" s="70" t="str">
        <f>IFERROR(IF(VLOOKUP($A286&amp;$A$4,Global!$C:$AA,COLUMN()+3,0)="","",VLOOKUP($A286&amp;$A$4,Global!$C:$AA,COLUMN()+3,0)),"")</f>
        <v/>
      </c>
      <c r="I286" s="70" t="str">
        <f>IFERROR(IF(VLOOKUP($A286&amp;$A$4,Global!$C:$AA,COLUMN()+3,0)="","",VLOOKUP($A286&amp;$A$4,Global!$C:$AA,COLUMN()+3,0)),"")</f>
        <v/>
      </c>
      <c r="J286" s="69" t="str">
        <f>IFERROR(IF(VLOOKUP($A286&amp;$A$4,Global!$C:$AA,COLUMN()+3,0)="","",VLOOKUP($A286&amp;$A$4,Global!$C:$AA,COLUMN()+3,0)),"")</f>
        <v/>
      </c>
      <c r="K286" s="69" t="str">
        <f>IFERROR(IF(VLOOKUP($A286&amp;$A$4,Global!$C:$AA,COLUMN()+3,0)="","",VLOOKUP($A286&amp;$A$4,Global!$C:$AA,COLUMN()+3,0)),"")</f>
        <v/>
      </c>
      <c r="L286" s="69" t="str">
        <f>IFERROR(IF(VLOOKUP($A286&amp;$A$4,Global!$C:$AA,COLUMN()+3,0)="","",VLOOKUP($A286&amp;$A$4,Global!$C:$AA,COLUMN()+3,0)),"")</f>
        <v/>
      </c>
      <c r="M286" s="68" t="str">
        <f>IFERROR(IF(VLOOKUP($A286&amp;$A$4,Global!$C:$AA,COLUMN()+3,0)="","",VLOOKUP($A286&amp;$A$4,Global!$C:$AA,COLUMN()+3,0)),"")</f>
        <v/>
      </c>
      <c r="N286" s="68" t="str">
        <f>IFERROR(IF(VLOOKUP($A286&amp;$A$4,Global!$C:$AA,COLUMN()+3,0)="","",VLOOKUP($A286&amp;$A$4,Global!$C:$AA,COLUMN()+3,0)),"")</f>
        <v/>
      </c>
      <c r="O286" s="68" t="str">
        <f>IFERROR(IF(VLOOKUP($A286&amp;$A$4,Global!$C:$AA,COLUMN()+3,0)="","",VLOOKUP($A286&amp;$A$4,Global!$C:$AA,COLUMN()+3,0)),"")</f>
        <v/>
      </c>
      <c r="P286" s="68" t="str">
        <f>IFERROR(IF(VLOOKUP($A286&amp;$A$4,Global!$C:$AA,COLUMN()+3,0)="","",VLOOKUP($A286&amp;$A$4,Global!$C:$AA,COLUMN()+3,0)),"")</f>
        <v/>
      </c>
      <c r="Q286" s="68" t="str">
        <f>IFERROR(IF(VLOOKUP($A286&amp;$A$4,Global!$C:$AA,COLUMN()+3,0)="","",VLOOKUP($A286&amp;$A$4,Global!$C:$AA,COLUMN()+3,0)),"")</f>
        <v/>
      </c>
      <c r="R286" s="68" t="str">
        <f>IFERROR(IF(VLOOKUP($A286&amp;$A$4,Global!$C:$AA,COLUMN()+3,0)="","",VLOOKUP($A286&amp;$A$4,Global!$C:$AA,COLUMN()+3,0)),"")</f>
        <v/>
      </c>
      <c r="S286" s="71" t="str">
        <f>IFERROR(IF(VLOOKUP($A286&amp;$A$4,Global!$C:$AA,COLUMN()+3,0)="","",VLOOKUP($A286&amp;$A$4,Global!$C:$AA,COLUMN()+3,0)),"")</f>
        <v/>
      </c>
      <c r="T286" s="71" t="str">
        <f>IFERROR(IF(VLOOKUP($A286&amp;$A$4,Global!$C:$AA,COLUMN()+3,0)="","",VLOOKUP($A286&amp;$A$4,Global!$C:$AA,COLUMN()+3,0)),"")</f>
        <v/>
      </c>
      <c r="U286" s="69" t="str">
        <f>IFERROR(IF(VLOOKUP($A286&amp;$A$4,Global!$C:$AA,COLUMN()+3,0)="","",VLOOKUP($A286&amp;$A$4,Global!$C:$AA,COLUMN()+3,0)),"")</f>
        <v/>
      </c>
      <c r="V286" s="69" t="str">
        <f>IFERROR(IF(VLOOKUP($A286&amp;$A$4,Global!$C:$AA,COLUMN()+3,0)="","",VLOOKUP($A286&amp;$A$4,Global!$C:$AA,COLUMN()+3,0)),"")</f>
        <v/>
      </c>
    </row>
    <row r="287" spans="1:22" s="72" customFormat="1" ht="15.75" x14ac:dyDescent="0.2">
      <c r="A287" s="67" t="str">
        <f>IFERROR(IF(A286="","",IF((A286+1)&lt;=VLOOKUP($A$3,List!$E$1:$G$8,3,0),A286+1,"")),"")</f>
        <v/>
      </c>
      <c r="B287" s="69" t="str">
        <f>IFERROR(IF(VLOOKUP($A287&amp;$A$4,Global!$C:$AA,COLUMN()+3,0)="","",VLOOKUP($A287&amp;$A$4,Global!$C:$AA,COLUMN()+3,0)),"")</f>
        <v/>
      </c>
      <c r="C287" s="79" t="str">
        <f>IFERROR(IF(VLOOKUP($A287&amp;$A$4,Global!$C:$AA,COLUMN()+3,0)="","",VLOOKUP($A287&amp;$A$4,Global!$C:$AA,COLUMN()+3,0)),"")</f>
        <v/>
      </c>
      <c r="D287" s="68" t="str">
        <f>IFERROR(IF(VLOOKUP($A287&amp;$A$4,Global!$C:$AA,COLUMN()+3,0)="","",VLOOKUP($A287&amp;$A$4,Global!$C:$AA,COLUMN()+3,0)),"")</f>
        <v/>
      </c>
      <c r="E287" s="69" t="str">
        <f>IFERROR(IF(VLOOKUP($A287&amp;$A$4,Global!$C:$AA,COLUMN()+3,0)="","",VLOOKUP($A287&amp;$A$4,Global!$C:$AA,COLUMN()+3,0)),"")</f>
        <v/>
      </c>
      <c r="F287" s="69" t="str">
        <f>IFERROR(IF(VLOOKUP($A287&amp;$A$4,Global!$C:$AA,COLUMN()+3,0)="","",VLOOKUP($A287&amp;$A$4,Global!$C:$AA,COLUMN()+3,0)),"")</f>
        <v/>
      </c>
      <c r="G287" s="69" t="str">
        <f>IFERROR(IF(VLOOKUP($A287&amp;$A$4,Global!$C:$AA,COLUMN()+3,0)="","",VLOOKUP($A287&amp;$A$4,Global!$C:$AA,COLUMN()+3,0)),"")</f>
        <v/>
      </c>
      <c r="H287" s="70" t="str">
        <f>IFERROR(IF(VLOOKUP($A287&amp;$A$4,Global!$C:$AA,COLUMN()+3,0)="","",VLOOKUP($A287&amp;$A$4,Global!$C:$AA,COLUMN()+3,0)),"")</f>
        <v/>
      </c>
      <c r="I287" s="70" t="str">
        <f>IFERROR(IF(VLOOKUP($A287&amp;$A$4,Global!$C:$AA,COLUMN()+3,0)="","",VLOOKUP($A287&amp;$A$4,Global!$C:$AA,COLUMN()+3,0)),"")</f>
        <v/>
      </c>
      <c r="J287" s="69" t="str">
        <f>IFERROR(IF(VLOOKUP($A287&amp;$A$4,Global!$C:$AA,COLUMN()+3,0)="","",VLOOKUP($A287&amp;$A$4,Global!$C:$AA,COLUMN()+3,0)),"")</f>
        <v/>
      </c>
      <c r="K287" s="69" t="str">
        <f>IFERROR(IF(VLOOKUP($A287&amp;$A$4,Global!$C:$AA,COLUMN()+3,0)="","",VLOOKUP($A287&amp;$A$4,Global!$C:$AA,COLUMN()+3,0)),"")</f>
        <v/>
      </c>
      <c r="L287" s="69" t="str">
        <f>IFERROR(IF(VLOOKUP($A287&amp;$A$4,Global!$C:$AA,COLUMN()+3,0)="","",VLOOKUP($A287&amp;$A$4,Global!$C:$AA,COLUMN()+3,0)),"")</f>
        <v/>
      </c>
      <c r="M287" s="68" t="str">
        <f>IFERROR(IF(VLOOKUP($A287&amp;$A$4,Global!$C:$AA,COLUMN()+3,0)="","",VLOOKUP($A287&amp;$A$4,Global!$C:$AA,COLUMN()+3,0)),"")</f>
        <v/>
      </c>
      <c r="N287" s="68" t="str">
        <f>IFERROR(IF(VLOOKUP($A287&amp;$A$4,Global!$C:$AA,COLUMN()+3,0)="","",VLOOKUP($A287&amp;$A$4,Global!$C:$AA,COLUMN()+3,0)),"")</f>
        <v/>
      </c>
      <c r="O287" s="68" t="str">
        <f>IFERROR(IF(VLOOKUP($A287&amp;$A$4,Global!$C:$AA,COLUMN()+3,0)="","",VLOOKUP($A287&amp;$A$4,Global!$C:$AA,COLUMN()+3,0)),"")</f>
        <v/>
      </c>
      <c r="P287" s="68" t="str">
        <f>IFERROR(IF(VLOOKUP($A287&amp;$A$4,Global!$C:$AA,COLUMN()+3,0)="","",VLOOKUP($A287&amp;$A$4,Global!$C:$AA,COLUMN()+3,0)),"")</f>
        <v/>
      </c>
      <c r="Q287" s="68" t="str">
        <f>IFERROR(IF(VLOOKUP($A287&amp;$A$4,Global!$C:$AA,COLUMN()+3,0)="","",VLOOKUP($A287&amp;$A$4,Global!$C:$AA,COLUMN()+3,0)),"")</f>
        <v/>
      </c>
      <c r="R287" s="68" t="str">
        <f>IFERROR(IF(VLOOKUP($A287&amp;$A$4,Global!$C:$AA,COLUMN()+3,0)="","",VLOOKUP($A287&amp;$A$4,Global!$C:$AA,COLUMN()+3,0)),"")</f>
        <v/>
      </c>
      <c r="S287" s="71" t="str">
        <f>IFERROR(IF(VLOOKUP($A287&amp;$A$4,Global!$C:$AA,COLUMN()+3,0)="","",VLOOKUP($A287&amp;$A$4,Global!$C:$AA,COLUMN()+3,0)),"")</f>
        <v/>
      </c>
      <c r="T287" s="71" t="str">
        <f>IFERROR(IF(VLOOKUP($A287&amp;$A$4,Global!$C:$AA,COLUMN()+3,0)="","",VLOOKUP($A287&amp;$A$4,Global!$C:$AA,COLUMN()+3,0)),"")</f>
        <v/>
      </c>
      <c r="U287" s="69" t="str">
        <f>IFERROR(IF(VLOOKUP($A287&amp;$A$4,Global!$C:$AA,COLUMN()+3,0)="","",VLOOKUP($A287&amp;$A$4,Global!$C:$AA,COLUMN()+3,0)),"")</f>
        <v/>
      </c>
      <c r="V287" s="69" t="str">
        <f>IFERROR(IF(VLOOKUP($A287&amp;$A$4,Global!$C:$AA,COLUMN()+3,0)="","",VLOOKUP($A287&amp;$A$4,Global!$C:$AA,COLUMN()+3,0)),"")</f>
        <v/>
      </c>
    </row>
    <row r="288" spans="1:22" s="72" customFormat="1" ht="15.75" x14ac:dyDescent="0.2">
      <c r="A288" s="67" t="str">
        <f>IFERROR(IF(A287="","",IF((A287+1)&lt;=VLOOKUP($A$3,List!$E$1:$G$8,3,0),A287+1,"")),"")</f>
        <v/>
      </c>
      <c r="B288" s="69" t="str">
        <f>IFERROR(IF(VLOOKUP($A288&amp;$A$4,Global!$C:$AA,COLUMN()+3,0)="","",VLOOKUP($A288&amp;$A$4,Global!$C:$AA,COLUMN()+3,0)),"")</f>
        <v/>
      </c>
      <c r="C288" s="79" t="str">
        <f>IFERROR(IF(VLOOKUP($A288&amp;$A$4,Global!$C:$AA,COLUMN()+3,0)="","",VLOOKUP($A288&amp;$A$4,Global!$C:$AA,COLUMN()+3,0)),"")</f>
        <v/>
      </c>
      <c r="D288" s="68" t="str">
        <f>IFERROR(IF(VLOOKUP($A288&amp;$A$4,Global!$C:$AA,COLUMN()+3,0)="","",VLOOKUP($A288&amp;$A$4,Global!$C:$AA,COLUMN()+3,0)),"")</f>
        <v/>
      </c>
      <c r="E288" s="69" t="str">
        <f>IFERROR(IF(VLOOKUP($A288&amp;$A$4,Global!$C:$AA,COLUMN()+3,0)="","",VLOOKUP($A288&amp;$A$4,Global!$C:$AA,COLUMN()+3,0)),"")</f>
        <v/>
      </c>
      <c r="F288" s="69" t="str">
        <f>IFERROR(IF(VLOOKUP($A288&amp;$A$4,Global!$C:$AA,COLUMN()+3,0)="","",VLOOKUP($A288&amp;$A$4,Global!$C:$AA,COLUMN()+3,0)),"")</f>
        <v/>
      </c>
      <c r="G288" s="69" t="str">
        <f>IFERROR(IF(VLOOKUP($A288&amp;$A$4,Global!$C:$AA,COLUMN()+3,0)="","",VLOOKUP($A288&amp;$A$4,Global!$C:$AA,COLUMN()+3,0)),"")</f>
        <v/>
      </c>
      <c r="H288" s="70" t="str">
        <f>IFERROR(IF(VLOOKUP($A288&amp;$A$4,Global!$C:$AA,COLUMN()+3,0)="","",VLOOKUP($A288&amp;$A$4,Global!$C:$AA,COLUMN()+3,0)),"")</f>
        <v/>
      </c>
      <c r="I288" s="70" t="str">
        <f>IFERROR(IF(VLOOKUP($A288&amp;$A$4,Global!$C:$AA,COLUMN()+3,0)="","",VLOOKUP($A288&amp;$A$4,Global!$C:$AA,COLUMN()+3,0)),"")</f>
        <v/>
      </c>
      <c r="J288" s="69" t="str">
        <f>IFERROR(IF(VLOOKUP($A288&amp;$A$4,Global!$C:$AA,COLUMN()+3,0)="","",VLOOKUP($A288&amp;$A$4,Global!$C:$AA,COLUMN()+3,0)),"")</f>
        <v/>
      </c>
      <c r="K288" s="69" t="str">
        <f>IFERROR(IF(VLOOKUP($A288&amp;$A$4,Global!$C:$AA,COLUMN()+3,0)="","",VLOOKUP($A288&amp;$A$4,Global!$C:$AA,COLUMN()+3,0)),"")</f>
        <v/>
      </c>
      <c r="L288" s="69" t="str">
        <f>IFERROR(IF(VLOOKUP($A288&amp;$A$4,Global!$C:$AA,COLUMN()+3,0)="","",VLOOKUP($A288&amp;$A$4,Global!$C:$AA,COLUMN()+3,0)),"")</f>
        <v/>
      </c>
      <c r="M288" s="68" t="str">
        <f>IFERROR(IF(VLOOKUP($A288&amp;$A$4,Global!$C:$AA,COLUMN()+3,0)="","",VLOOKUP($A288&amp;$A$4,Global!$C:$AA,COLUMN()+3,0)),"")</f>
        <v/>
      </c>
      <c r="N288" s="68" t="str">
        <f>IFERROR(IF(VLOOKUP($A288&amp;$A$4,Global!$C:$AA,COLUMN()+3,0)="","",VLOOKUP($A288&amp;$A$4,Global!$C:$AA,COLUMN()+3,0)),"")</f>
        <v/>
      </c>
      <c r="O288" s="68" t="str">
        <f>IFERROR(IF(VLOOKUP($A288&amp;$A$4,Global!$C:$AA,COLUMN()+3,0)="","",VLOOKUP($A288&amp;$A$4,Global!$C:$AA,COLUMN()+3,0)),"")</f>
        <v/>
      </c>
      <c r="P288" s="68" t="str">
        <f>IFERROR(IF(VLOOKUP($A288&amp;$A$4,Global!$C:$AA,COLUMN()+3,0)="","",VLOOKUP($A288&amp;$A$4,Global!$C:$AA,COLUMN()+3,0)),"")</f>
        <v/>
      </c>
      <c r="Q288" s="68" t="str">
        <f>IFERROR(IF(VLOOKUP($A288&amp;$A$4,Global!$C:$AA,COLUMN()+3,0)="","",VLOOKUP($A288&amp;$A$4,Global!$C:$AA,COLUMN()+3,0)),"")</f>
        <v/>
      </c>
      <c r="R288" s="68" t="str">
        <f>IFERROR(IF(VLOOKUP($A288&amp;$A$4,Global!$C:$AA,COLUMN()+3,0)="","",VLOOKUP($A288&amp;$A$4,Global!$C:$AA,COLUMN()+3,0)),"")</f>
        <v/>
      </c>
      <c r="S288" s="71" t="str">
        <f>IFERROR(IF(VLOOKUP($A288&amp;$A$4,Global!$C:$AA,COLUMN()+3,0)="","",VLOOKUP($A288&amp;$A$4,Global!$C:$AA,COLUMN()+3,0)),"")</f>
        <v/>
      </c>
      <c r="T288" s="71" t="str">
        <f>IFERROR(IF(VLOOKUP($A288&amp;$A$4,Global!$C:$AA,COLUMN()+3,0)="","",VLOOKUP($A288&amp;$A$4,Global!$C:$AA,COLUMN()+3,0)),"")</f>
        <v/>
      </c>
      <c r="U288" s="69" t="str">
        <f>IFERROR(IF(VLOOKUP($A288&amp;$A$4,Global!$C:$AA,COLUMN()+3,0)="","",VLOOKUP($A288&amp;$A$4,Global!$C:$AA,COLUMN()+3,0)),"")</f>
        <v/>
      </c>
      <c r="V288" s="69" t="str">
        <f>IFERROR(IF(VLOOKUP($A288&amp;$A$4,Global!$C:$AA,COLUMN()+3,0)="","",VLOOKUP($A288&amp;$A$4,Global!$C:$AA,COLUMN()+3,0)),"")</f>
        <v/>
      </c>
    </row>
    <row r="289" spans="1:22" s="72" customFormat="1" ht="15.75" x14ac:dyDescent="0.2">
      <c r="A289" s="67" t="str">
        <f>IFERROR(IF(A288="","",IF((A288+1)&lt;=VLOOKUP($A$3,List!$E$1:$G$8,3,0),A288+1,"")),"")</f>
        <v/>
      </c>
      <c r="B289" s="69" t="str">
        <f>IFERROR(IF(VLOOKUP($A289&amp;$A$4,Global!$C:$AA,COLUMN()+3,0)="","",VLOOKUP($A289&amp;$A$4,Global!$C:$AA,COLUMN()+3,0)),"")</f>
        <v/>
      </c>
      <c r="C289" s="79" t="str">
        <f>IFERROR(IF(VLOOKUP($A289&amp;$A$4,Global!$C:$AA,COLUMN()+3,0)="","",VLOOKUP($A289&amp;$A$4,Global!$C:$AA,COLUMN()+3,0)),"")</f>
        <v/>
      </c>
      <c r="D289" s="68" t="str">
        <f>IFERROR(IF(VLOOKUP($A289&amp;$A$4,Global!$C:$AA,COLUMN()+3,0)="","",VLOOKUP($A289&amp;$A$4,Global!$C:$AA,COLUMN()+3,0)),"")</f>
        <v/>
      </c>
      <c r="E289" s="69" t="str">
        <f>IFERROR(IF(VLOOKUP($A289&amp;$A$4,Global!$C:$AA,COLUMN()+3,0)="","",VLOOKUP($A289&amp;$A$4,Global!$C:$AA,COLUMN()+3,0)),"")</f>
        <v/>
      </c>
      <c r="F289" s="69" t="str">
        <f>IFERROR(IF(VLOOKUP($A289&amp;$A$4,Global!$C:$AA,COLUMN()+3,0)="","",VLOOKUP($A289&amp;$A$4,Global!$C:$AA,COLUMN()+3,0)),"")</f>
        <v/>
      </c>
      <c r="G289" s="69" t="str">
        <f>IFERROR(IF(VLOOKUP($A289&amp;$A$4,Global!$C:$AA,COLUMN()+3,0)="","",VLOOKUP($A289&amp;$A$4,Global!$C:$AA,COLUMN()+3,0)),"")</f>
        <v/>
      </c>
      <c r="H289" s="70" t="str">
        <f>IFERROR(IF(VLOOKUP($A289&amp;$A$4,Global!$C:$AA,COLUMN()+3,0)="","",VLOOKUP($A289&amp;$A$4,Global!$C:$AA,COLUMN()+3,0)),"")</f>
        <v/>
      </c>
      <c r="I289" s="70" t="str">
        <f>IFERROR(IF(VLOOKUP($A289&amp;$A$4,Global!$C:$AA,COLUMN()+3,0)="","",VLOOKUP($A289&amp;$A$4,Global!$C:$AA,COLUMN()+3,0)),"")</f>
        <v/>
      </c>
      <c r="J289" s="69" t="str">
        <f>IFERROR(IF(VLOOKUP($A289&amp;$A$4,Global!$C:$AA,COLUMN()+3,0)="","",VLOOKUP($A289&amp;$A$4,Global!$C:$AA,COLUMN()+3,0)),"")</f>
        <v/>
      </c>
      <c r="K289" s="69" t="str">
        <f>IFERROR(IF(VLOOKUP($A289&amp;$A$4,Global!$C:$AA,COLUMN()+3,0)="","",VLOOKUP($A289&amp;$A$4,Global!$C:$AA,COLUMN()+3,0)),"")</f>
        <v/>
      </c>
      <c r="L289" s="69" t="str">
        <f>IFERROR(IF(VLOOKUP($A289&amp;$A$4,Global!$C:$AA,COLUMN()+3,0)="","",VLOOKUP($A289&amp;$A$4,Global!$C:$AA,COLUMN()+3,0)),"")</f>
        <v/>
      </c>
      <c r="M289" s="68" t="str">
        <f>IFERROR(IF(VLOOKUP($A289&amp;$A$4,Global!$C:$AA,COLUMN()+3,0)="","",VLOOKUP($A289&amp;$A$4,Global!$C:$AA,COLUMN()+3,0)),"")</f>
        <v/>
      </c>
      <c r="N289" s="68" t="str">
        <f>IFERROR(IF(VLOOKUP($A289&amp;$A$4,Global!$C:$AA,COLUMN()+3,0)="","",VLOOKUP($A289&amp;$A$4,Global!$C:$AA,COLUMN()+3,0)),"")</f>
        <v/>
      </c>
      <c r="O289" s="68" t="str">
        <f>IFERROR(IF(VLOOKUP($A289&amp;$A$4,Global!$C:$AA,COLUMN()+3,0)="","",VLOOKUP($A289&amp;$A$4,Global!$C:$AA,COLUMN()+3,0)),"")</f>
        <v/>
      </c>
      <c r="P289" s="68" t="str">
        <f>IFERROR(IF(VLOOKUP($A289&amp;$A$4,Global!$C:$AA,COLUMN()+3,0)="","",VLOOKUP($A289&amp;$A$4,Global!$C:$AA,COLUMN()+3,0)),"")</f>
        <v/>
      </c>
      <c r="Q289" s="68" t="str">
        <f>IFERROR(IF(VLOOKUP($A289&amp;$A$4,Global!$C:$AA,COLUMN()+3,0)="","",VLOOKUP($A289&amp;$A$4,Global!$C:$AA,COLUMN()+3,0)),"")</f>
        <v/>
      </c>
      <c r="R289" s="68" t="str">
        <f>IFERROR(IF(VLOOKUP($A289&amp;$A$4,Global!$C:$AA,COLUMN()+3,0)="","",VLOOKUP($A289&amp;$A$4,Global!$C:$AA,COLUMN()+3,0)),"")</f>
        <v/>
      </c>
      <c r="S289" s="71" t="str">
        <f>IFERROR(IF(VLOOKUP($A289&amp;$A$4,Global!$C:$AA,COLUMN()+3,0)="","",VLOOKUP($A289&amp;$A$4,Global!$C:$AA,COLUMN()+3,0)),"")</f>
        <v/>
      </c>
      <c r="T289" s="71" t="str">
        <f>IFERROR(IF(VLOOKUP($A289&amp;$A$4,Global!$C:$AA,COLUMN()+3,0)="","",VLOOKUP($A289&amp;$A$4,Global!$C:$AA,COLUMN()+3,0)),"")</f>
        <v/>
      </c>
      <c r="U289" s="69" t="str">
        <f>IFERROR(IF(VLOOKUP($A289&amp;$A$4,Global!$C:$AA,COLUMN()+3,0)="","",VLOOKUP($A289&amp;$A$4,Global!$C:$AA,COLUMN()+3,0)),"")</f>
        <v/>
      </c>
      <c r="V289" s="69" t="str">
        <f>IFERROR(IF(VLOOKUP($A289&amp;$A$4,Global!$C:$AA,COLUMN()+3,0)="","",VLOOKUP($A289&amp;$A$4,Global!$C:$AA,COLUMN()+3,0)),"")</f>
        <v/>
      </c>
    </row>
    <row r="290" spans="1:22" s="72" customFormat="1" ht="15.75" x14ac:dyDescent="0.2">
      <c r="A290" s="67" t="str">
        <f>IFERROR(IF(A289="","",IF((A289+1)&lt;=VLOOKUP($A$3,List!$E$1:$G$8,3,0),A289+1,"")),"")</f>
        <v/>
      </c>
      <c r="B290" s="69" t="str">
        <f>IFERROR(IF(VLOOKUP($A290&amp;$A$4,Global!$C:$AA,COLUMN()+3,0)="","",VLOOKUP($A290&amp;$A$4,Global!$C:$AA,COLUMN()+3,0)),"")</f>
        <v/>
      </c>
      <c r="C290" s="79" t="str">
        <f>IFERROR(IF(VLOOKUP($A290&amp;$A$4,Global!$C:$AA,COLUMN()+3,0)="","",VLOOKUP($A290&amp;$A$4,Global!$C:$AA,COLUMN()+3,0)),"")</f>
        <v/>
      </c>
      <c r="D290" s="68" t="str">
        <f>IFERROR(IF(VLOOKUP($A290&amp;$A$4,Global!$C:$AA,COLUMN()+3,0)="","",VLOOKUP($A290&amp;$A$4,Global!$C:$AA,COLUMN()+3,0)),"")</f>
        <v/>
      </c>
      <c r="E290" s="69" t="str">
        <f>IFERROR(IF(VLOOKUP($A290&amp;$A$4,Global!$C:$AA,COLUMN()+3,0)="","",VLOOKUP($A290&amp;$A$4,Global!$C:$AA,COLUMN()+3,0)),"")</f>
        <v/>
      </c>
      <c r="F290" s="69" t="str">
        <f>IFERROR(IF(VLOOKUP($A290&amp;$A$4,Global!$C:$AA,COLUMN()+3,0)="","",VLOOKUP($A290&amp;$A$4,Global!$C:$AA,COLUMN()+3,0)),"")</f>
        <v/>
      </c>
      <c r="G290" s="69" t="str">
        <f>IFERROR(IF(VLOOKUP($A290&amp;$A$4,Global!$C:$AA,COLUMN()+3,0)="","",VLOOKUP($A290&amp;$A$4,Global!$C:$AA,COLUMN()+3,0)),"")</f>
        <v/>
      </c>
      <c r="H290" s="70" t="str">
        <f>IFERROR(IF(VLOOKUP($A290&amp;$A$4,Global!$C:$AA,COLUMN()+3,0)="","",VLOOKUP($A290&amp;$A$4,Global!$C:$AA,COLUMN()+3,0)),"")</f>
        <v/>
      </c>
      <c r="I290" s="70" t="str">
        <f>IFERROR(IF(VLOOKUP($A290&amp;$A$4,Global!$C:$AA,COLUMN()+3,0)="","",VLOOKUP($A290&amp;$A$4,Global!$C:$AA,COLUMN()+3,0)),"")</f>
        <v/>
      </c>
      <c r="J290" s="69" t="str">
        <f>IFERROR(IF(VLOOKUP($A290&amp;$A$4,Global!$C:$AA,COLUMN()+3,0)="","",VLOOKUP($A290&amp;$A$4,Global!$C:$AA,COLUMN()+3,0)),"")</f>
        <v/>
      </c>
      <c r="K290" s="69" t="str">
        <f>IFERROR(IF(VLOOKUP($A290&amp;$A$4,Global!$C:$AA,COLUMN()+3,0)="","",VLOOKUP($A290&amp;$A$4,Global!$C:$AA,COLUMN()+3,0)),"")</f>
        <v/>
      </c>
      <c r="L290" s="69" t="str">
        <f>IFERROR(IF(VLOOKUP($A290&amp;$A$4,Global!$C:$AA,COLUMN()+3,0)="","",VLOOKUP($A290&amp;$A$4,Global!$C:$AA,COLUMN()+3,0)),"")</f>
        <v/>
      </c>
      <c r="M290" s="68" t="str">
        <f>IFERROR(IF(VLOOKUP($A290&amp;$A$4,Global!$C:$AA,COLUMN()+3,0)="","",VLOOKUP($A290&amp;$A$4,Global!$C:$AA,COLUMN()+3,0)),"")</f>
        <v/>
      </c>
      <c r="N290" s="68" t="str">
        <f>IFERROR(IF(VLOOKUP($A290&amp;$A$4,Global!$C:$AA,COLUMN()+3,0)="","",VLOOKUP($A290&amp;$A$4,Global!$C:$AA,COLUMN()+3,0)),"")</f>
        <v/>
      </c>
      <c r="O290" s="68" t="str">
        <f>IFERROR(IF(VLOOKUP($A290&amp;$A$4,Global!$C:$AA,COLUMN()+3,0)="","",VLOOKUP($A290&amp;$A$4,Global!$C:$AA,COLUMN()+3,0)),"")</f>
        <v/>
      </c>
      <c r="P290" s="68" t="str">
        <f>IFERROR(IF(VLOOKUP($A290&amp;$A$4,Global!$C:$AA,COLUMN()+3,0)="","",VLOOKUP($A290&amp;$A$4,Global!$C:$AA,COLUMN()+3,0)),"")</f>
        <v/>
      </c>
      <c r="Q290" s="68" t="str">
        <f>IFERROR(IF(VLOOKUP($A290&amp;$A$4,Global!$C:$AA,COLUMN()+3,0)="","",VLOOKUP($A290&amp;$A$4,Global!$C:$AA,COLUMN()+3,0)),"")</f>
        <v/>
      </c>
      <c r="R290" s="68" t="str">
        <f>IFERROR(IF(VLOOKUP($A290&amp;$A$4,Global!$C:$AA,COLUMN()+3,0)="","",VLOOKUP($A290&amp;$A$4,Global!$C:$AA,COLUMN()+3,0)),"")</f>
        <v/>
      </c>
      <c r="S290" s="71" t="str">
        <f>IFERROR(IF(VLOOKUP($A290&amp;$A$4,Global!$C:$AA,COLUMN()+3,0)="","",VLOOKUP($A290&amp;$A$4,Global!$C:$AA,COLUMN()+3,0)),"")</f>
        <v/>
      </c>
      <c r="T290" s="71" t="str">
        <f>IFERROR(IF(VLOOKUP($A290&amp;$A$4,Global!$C:$AA,COLUMN()+3,0)="","",VLOOKUP($A290&amp;$A$4,Global!$C:$AA,COLUMN()+3,0)),"")</f>
        <v/>
      </c>
      <c r="U290" s="69" t="str">
        <f>IFERROR(IF(VLOOKUP($A290&amp;$A$4,Global!$C:$AA,COLUMN()+3,0)="","",VLOOKUP($A290&amp;$A$4,Global!$C:$AA,COLUMN()+3,0)),"")</f>
        <v/>
      </c>
      <c r="V290" s="69" t="str">
        <f>IFERROR(IF(VLOOKUP($A290&amp;$A$4,Global!$C:$AA,COLUMN()+3,0)="","",VLOOKUP($A290&amp;$A$4,Global!$C:$AA,COLUMN()+3,0)),"")</f>
        <v/>
      </c>
    </row>
    <row r="291" spans="1:22" s="72" customFormat="1" ht="15.75" x14ac:dyDescent="0.2">
      <c r="A291" s="67" t="str">
        <f>IFERROR(IF(A290="","",IF((A290+1)&lt;=VLOOKUP($A$3,List!$E$1:$G$8,3,0),A290+1,"")),"")</f>
        <v/>
      </c>
      <c r="B291" s="69" t="str">
        <f>IFERROR(IF(VLOOKUP($A291&amp;$A$4,Global!$C:$AA,COLUMN()+3,0)="","",VLOOKUP($A291&amp;$A$4,Global!$C:$AA,COLUMN()+3,0)),"")</f>
        <v/>
      </c>
      <c r="C291" s="79" t="str">
        <f>IFERROR(IF(VLOOKUP($A291&amp;$A$4,Global!$C:$AA,COLUMN()+3,0)="","",VLOOKUP($A291&amp;$A$4,Global!$C:$AA,COLUMN()+3,0)),"")</f>
        <v/>
      </c>
      <c r="D291" s="68" t="str">
        <f>IFERROR(IF(VLOOKUP($A291&amp;$A$4,Global!$C:$AA,COLUMN()+3,0)="","",VLOOKUP($A291&amp;$A$4,Global!$C:$AA,COLUMN()+3,0)),"")</f>
        <v/>
      </c>
      <c r="E291" s="69" t="str">
        <f>IFERROR(IF(VLOOKUP($A291&amp;$A$4,Global!$C:$AA,COLUMN()+3,0)="","",VLOOKUP($A291&amp;$A$4,Global!$C:$AA,COLUMN()+3,0)),"")</f>
        <v/>
      </c>
      <c r="F291" s="69" t="str">
        <f>IFERROR(IF(VLOOKUP($A291&amp;$A$4,Global!$C:$AA,COLUMN()+3,0)="","",VLOOKUP($A291&amp;$A$4,Global!$C:$AA,COLUMN()+3,0)),"")</f>
        <v/>
      </c>
      <c r="G291" s="69" t="str">
        <f>IFERROR(IF(VLOOKUP($A291&amp;$A$4,Global!$C:$AA,COLUMN()+3,0)="","",VLOOKUP($A291&amp;$A$4,Global!$C:$AA,COLUMN()+3,0)),"")</f>
        <v/>
      </c>
      <c r="H291" s="70" t="str">
        <f>IFERROR(IF(VLOOKUP($A291&amp;$A$4,Global!$C:$AA,COLUMN()+3,0)="","",VLOOKUP($A291&amp;$A$4,Global!$C:$AA,COLUMN()+3,0)),"")</f>
        <v/>
      </c>
      <c r="I291" s="70" t="str">
        <f>IFERROR(IF(VLOOKUP($A291&amp;$A$4,Global!$C:$AA,COLUMN()+3,0)="","",VLOOKUP($A291&amp;$A$4,Global!$C:$AA,COLUMN()+3,0)),"")</f>
        <v/>
      </c>
      <c r="J291" s="69" t="str">
        <f>IFERROR(IF(VLOOKUP($A291&amp;$A$4,Global!$C:$AA,COLUMN()+3,0)="","",VLOOKUP($A291&amp;$A$4,Global!$C:$AA,COLUMN()+3,0)),"")</f>
        <v/>
      </c>
      <c r="K291" s="69" t="str">
        <f>IFERROR(IF(VLOOKUP($A291&amp;$A$4,Global!$C:$AA,COLUMN()+3,0)="","",VLOOKUP($A291&amp;$A$4,Global!$C:$AA,COLUMN()+3,0)),"")</f>
        <v/>
      </c>
      <c r="L291" s="69" t="str">
        <f>IFERROR(IF(VLOOKUP($A291&amp;$A$4,Global!$C:$AA,COLUMN()+3,0)="","",VLOOKUP($A291&amp;$A$4,Global!$C:$AA,COLUMN()+3,0)),"")</f>
        <v/>
      </c>
      <c r="M291" s="68" t="str">
        <f>IFERROR(IF(VLOOKUP($A291&amp;$A$4,Global!$C:$AA,COLUMN()+3,0)="","",VLOOKUP($A291&amp;$A$4,Global!$C:$AA,COLUMN()+3,0)),"")</f>
        <v/>
      </c>
      <c r="N291" s="68" t="str">
        <f>IFERROR(IF(VLOOKUP($A291&amp;$A$4,Global!$C:$AA,COLUMN()+3,0)="","",VLOOKUP($A291&amp;$A$4,Global!$C:$AA,COLUMN()+3,0)),"")</f>
        <v/>
      </c>
      <c r="O291" s="68" t="str">
        <f>IFERROR(IF(VLOOKUP($A291&amp;$A$4,Global!$C:$AA,COLUMN()+3,0)="","",VLOOKUP($A291&amp;$A$4,Global!$C:$AA,COLUMN()+3,0)),"")</f>
        <v/>
      </c>
      <c r="P291" s="68" t="str">
        <f>IFERROR(IF(VLOOKUP($A291&amp;$A$4,Global!$C:$AA,COLUMN()+3,0)="","",VLOOKUP($A291&amp;$A$4,Global!$C:$AA,COLUMN()+3,0)),"")</f>
        <v/>
      </c>
      <c r="Q291" s="68" t="str">
        <f>IFERROR(IF(VLOOKUP($A291&amp;$A$4,Global!$C:$AA,COLUMN()+3,0)="","",VLOOKUP($A291&amp;$A$4,Global!$C:$AA,COLUMN()+3,0)),"")</f>
        <v/>
      </c>
      <c r="R291" s="68" t="str">
        <f>IFERROR(IF(VLOOKUP($A291&amp;$A$4,Global!$C:$AA,COLUMN()+3,0)="","",VLOOKUP($A291&amp;$A$4,Global!$C:$AA,COLUMN()+3,0)),"")</f>
        <v/>
      </c>
      <c r="S291" s="71" t="str">
        <f>IFERROR(IF(VLOOKUP($A291&amp;$A$4,Global!$C:$AA,COLUMN()+3,0)="","",VLOOKUP($A291&amp;$A$4,Global!$C:$AA,COLUMN()+3,0)),"")</f>
        <v/>
      </c>
      <c r="T291" s="71" t="str">
        <f>IFERROR(IF(VLOOKUP($A291&amp;$A$4,Global!$C:$AA,COLUMN()+3,0)="","",VLOOKUP($A291&amp;$A$4,Global!$C:$AA,COLUMN()+3,0)),"")</f>
        <v/>
      </c>
      <c r="U291" s="69" t="str">
        <f>IFERROR(IF(VLOOKUP($A291&amp;$A$4,Global!$C:$AA,COLUMN()+3,0)="","",VLOOKUP($A291&amp;$A$4,Global!$C:$AA,COLUMN()+3,0)),"")</f>
        <v/>
      </c>
      <c r="V291" s="69" t="str">
        <f>IFERROR(IF(VLOOKUP($A291&amp;$A$4,Global!$C:$AA,COLUMN()+3,0)="","",VLOOKUP($A291&amp;$A$4,Global!$C:$AA,COLUMN()+3,0)),"")</f>
        <v/>
      </c>
    </row>
    <row r="292" spans="1:22" s="72" customFormat="1" ht="15.75" x14ac:dyDescent="0.2">
      <c r="A292" s="67" t="str">
        <f>IFERROR(IF(A291="","",IF((A291+1)&lt;=VLOOKUP($A$3,List!$E$1:$G$8,3,0),A291+1,"")),"")</f>
        <v/>
      </c>
      <c r="B292" s="69" t="str">
        <f>IFERROR(IF(VLOOKUP($A292&amp;$A$4,Global!$C:$AA,COLUMN()+3,0)="","",VLOOKUP($A292&amp;$A$4,Global!$C:$AA,COLUMN()+3,0)),"")</f>
        <v/>
      </c>
      <c r="C292" s="79" t="str">
        <f>IFERROR(IF(VLOOKUP($A292&amp;$A$4,Global!$C:$AA,COLUMN()+3,0)="","",VLOOKUP($A292&amp;$A$4,Global!$C:$AA,COLUMN()+3,0)),"")</f>
        <v/>
      </c>
      <c r="D292" s="68" t="str">
        <f>IFERROR(IF(VLOOKUP($A292&amp;$A$4,Global!$C:$AA,COLUMN()+3,0)="","",VLOOKUP($A292&amp;$A$4,Global!$C:$AA,COLUMN()+3,0)),"")</f>
        <v/>
      </c>
      <c r="E292" s="69" t="str">
        <f>IFERROR(IF(VLOOKUP($A292&amp;$A$4,Global!$C:$AA,COLUMN()+3,0)="","",VLOOKUP($A292&amp;$A$4,Global!$C:$AA,COLUMN()+3,0)),"")</f>
        <v/>
      </c>
      <c r="F292" s="69" t="str">
        <f>IFERROR(IF(VLOOKUP($A292&amp;$A$4,Global!$C:$AA,COLUMN()+3,0)="","",VLOOKUP($A292&amp;$A$4,Global!$C:$AA,COLUMN()+3,0)),"")</f>
        <v/>
      </c>
      <c r="G292" s="69" t="str">
        <f>IFERROR(IF(VLOOKUP($A292&amp;$A$4,Global!$C:$AA,COLUMN()+3,0)="","",VLOOKUP($A292&amp;$A$4,Global!$C:$AA,COLUMN()+3,0)),"")</f>
        <v/>
      </c>
      <c r="H292" s="70" t="str">
        <f>IFERROR(IF(VLOOKUP($A292&amp;$A$4,Global!$C:$AA,COLUMN()+3,0)="","",VLOOKUP($A292&amp;$A$4,Global!$C:$AA,COLUMN()+3,0)),"")</f>
        <v/>
      </c>
      <c r="I292" s="70" t="str">
        <f>IFERROR(IF(VLOOKUP($A292&amp;$A$4,Global!$C:$AA,COLUMN()+3,0)="","",VLOOKUP($A292&amp;$A$4,Global!$C:$AA,COLUMN()+3,0)),"")</f>
        <v/>
      </c>
      <c r="J292" s="69" t="str">
        <f>IFERROR(IF(VLOOKUP($A292&amp;$A$4,Global!$C:$AA,COLUMN()+3,0)="","",VLOOKUP($A292&amp;$A$4,Global!$C:$AA,COLUMN()+3,0)),"")</f>
        <v/>
      </c>
      <c r="K292" s="69" t="str">
        <f>IFERROR(IF(VLOOKUP($A292&amp;$A$4,Global!$C:$AA,COLUMN()+3,0)="","",VLOOKUP($A292&amp;$A$4,Global!$C:$AA,COLUMN()+3,0)),"")</f>
        <v/>
      </c>
      <c r="L292" s="69" t="str">
        <f>IFERROR(IF(VLOOKUP($A292&amp;$A$4,Global!$C:$AA,COLUMN()+3,0)="","",VLOOKUP($A292&amp;$A$4,Global!$C:$AA,COLUMN()+3,0)),"")</f>
        <v/>
      </c>
      <c r="M292" s="68" t="str">
        <f>IFERROR(IF(VLOOKUP($A292&amp;$A$4,Global!$C:$AA,COLUMN()+3,0)="","",VLOOKUP($A292&amp;$A$4,Global!$C:$AA,COLUMN()+3,0)),"")</f>
        <v/>
      </c>
      <c r="N292" s="68" t="str">
        <f>IFERROR(IF(VLOOKUP($A292&amp;$A$4,Global!$C:$AA,COLUMN()+3,0)="","",VLOOKUP($A292&amp;$A$4,Global!$C:$AA,COLUMN()+3,0)),"")</f>
        <v/>
      </c>
      <c r="O292" s="68" t="str">
        <f>IFERROR(IF(VLOOKUP($A292&amp;$A$4,Global!$C:$AA,COLUMN()+3,0)="","",VLOOKUP($A292&amp;$A$4,Global!$C:$AA,COLUMN()+3,0)),"")</f>
        <v/>
      </c>
      <c r="P292" s="68" t="str">
        <f>IFERROR(IF(VLOOKUP($A292&amp;$A$4,Global!$C:$AA,COLUMN()+3,0)="","",VLOOKUP($A292&amp;$A$4,Global!$C:$AA,COLUMN()+3,0)),"")</f>
        <v/>
      </c>
      <c r="Q292" s="68" t="str">
        <f>IFERROR(IF(VLOOKUP($A292&amp;$A$4,Global!$C:$AA,COLUMN()+3,0)="","",VLOOKUP($A292&amp;$A$4,Global!$C:$AA,COLUMN()+3,0)),"")</f>
        <v/>
      </c>
      <c r="R292" s="68" t="str">
        <f>IFERROR(IF(VLOOKUP($A292&amp;$A$4,Global!$C:$AA,COLUMN()+3,0)="","",VLOOKUP($A292&amp;$A$4,Global!$C:$AA,COLUMN()+3,0)),"")</f>
        <v/>
      </c>
      <c r="S292" s="71" t="str">
        <f>IFERROR(IF(VLOOKUP($A292&amp;$A$4,Global!$C:$AA,COLUMN()+3,0)="","",VLOOKUP($A292&amp;$A$4,Global!$C:$AA,COLUMN()+3,0)),"")</f>
        <v/>
      </c>
      <c r="T292" s="71" t="str">
        <f>IFERROR(IF(VLOOKUP($A292&amp;$A$4,Global!$C:$AA,COLUMN()+3,0)="","",VLOOKUP($A292&amp;$A$4,Global!$C:$AA,COLUMN()+3,0)),"")</f>
        <v/>
      </c>
      <c r="U292" s="69" t="str">
        <f>IFERROR(IF(VLOOKUP($A292&amp;$A$4,Global!$C:$AA,COLUMN()+3,0)="","",VLOOKUP($A292&amp;$A$4,Global!$C:$AA,COLUMN()+3,0)),"")</f>
        <v/>
      </c>
      <c r="V292" s="69" t="str">
        <f>IFERROR(IF(VLOOKUP($A292&amp;$A$4,Global!$C:$AA,COLUMN()+3,0)="","",VLOOKUP($A292&amp;$A$4,Global!$C:$AA,COLUMN()+3,0)),"")</f>
        <v/>
      </c>
    </row>
    <row r="293" spans="1:22" s="72" customFormat="1" ht="15.75" x14ac:dyDescent="0.2">
      <c r="A293" s="67" t="str">
        <f>IFERROR(IF(A292="","",IF((A292+1)&lt;=VLOOKUP($A$3,List!$E$1:$G$8,3,0),A292+1,"")),"")</f>
        <v/>
      </c>
      <c r="B293" s="69" t="str">
        <f>IFERROR(IF(VLOOKUP($A293&amp;$A$4,Global!$C:$AA,COLUMN()+3,0)="","",VLOOKUP($A293&amp;$A$4,Global!$C:$AA,COLUMN()+3,0)),"")</f>
        <v/>
      </c>
      <c r="C293" s="79" t="str">
        <f>IFERROR(IF(VLOOKUP($A293&amp;$A$4,Global!$C:$AA,COLUMN()+3,0)="","",VLOOKUP($A293&amp;$A$4,Global!$C:$AA,COLUMN()+3,0)),"")</f>
        <v/>
      </c>
      <c r="D293" s="68" t="str">
        <f>IFERROR(IF(VLOOKUP($A293&amp;$A$4,Global!$C:$AA,COLUMN()+3,0)="","",VLOOKUP($A293&amp;$A$4,Global!$C:$AA,COLUMN()+3,0)),"")</f>
        <v/>
      </c>
      <c r="E293" s="69" t="str">
        <f>IFERROR(IF(VLOOKUP($A293&amp;$A$4,Global!$C:$AA,COLUMN()+3,0)="","",VLOOKUP($A293&amp;$A$4,Global!$C:$AA,COLUMN()+3,0)),"")</f>
        <v/>
      </c>
      <c r="F293" s="69" t="str">
        <f>IFERROR(IF(VLOOKUP($A293&amp;$A$4,Global!$C:$AA,COLUMN()+3,0)="","",VLOOKUP($A293&amp;$A$4,Global!$C:$AA,COLUMN()+3,0)),"")</f>
        <v/>
      </c>
      <c r="G293" s="69" t="str">
        <f>IFERROR(IF(VLOOKUP($A293&amp;$A$4,Global!$C:$AA,COLUMN()+3,0)="","",VLOOKUP($A293&amp;$A$4,Global!$C:$AA,COLUMN()+3,0)),"")</f>
        <v/>
      </c>
      <c r="H293" s="70" t="str">
        <f>IFERROR(IF(VLOOKUP($A293&amp;$A$4,Global!$C:$AA,COLUMN()+3,0)="","",VLOOKUP($A293&amp;$A$4,Global!$C:$AA,COLUMN()+3,0)),"")</f>
        <v/>
      </c>
      <c r="I293" s="70" t="str">
        <f>IFERROR(IF(VLOOKUP($A293&amp;$A$4,Global!$C:$AA,COLUMN()+3,0)="","",VLOOKUP($A293&amp;$A$4,Global!$C:$AA,COLUMN()+3,0)),"")</f>
        <v/>
      </c>
      <c r="J293" s="69" t="str">
        <f>IFERROR(IF(VLOOKUP($A293&amp;$A$4,Global!$C:$AA,COLUMN()+3,0)="","",VLOOKUP($A293&amp;$A$4,Global!$C:$AA,COLUMN()+3,0)),"")</f>
        <v/>
      </c>
      <c r="K293" s="69" t="str">
        <f>IFERROR(IF(VLOOKUP($A293&amp;$A$4,Global!$C:$AA,COLUMN()+3,0)="","",VLOOKUP($A293&amp;$A$4,Global!$C:$AA,COLUMN()+3,0)),"")</f>
        <v/>
      </c>
      <c r="L293" s="69" t="str">
        <f>IFERROR(IF(VLOOKUP($A293&amp;$A$4,Global!$C:$AA,COLUMN()+3,0)="","",VLOOKUP($A293&amp;$A$4,Global!$C:$AA,COLUMN()+3,0)),"")</f>
        <v/>
      </c>
      <c r="M293" s="68" t="str">
        <f>IFERROR(IF(VLOOKUP($A293&amp;$A$4,Global!$C:$AA,COLUMN()+3,0)="","",VLOOKUP($A293&amp;$A$4,Global!$C:$AA,COLUMN()+3,0)),"")</f>
        <v/>
      </c>
      <c r="N293" s="68" t="str">
        <f>IFERROR(IF(VLOOKUP($A293&amp;$A$4,Global!$C:$AA,COLUMN()+3,0)="","",VLOOKUP($A293&amp;$A$4,Global!$C:$AA,COLUMN()+3,0)),"")</f>
        <v/>
      </c>
      <c r="O293" s="68" t="str">
        <f>IFERROR(IF(VLOOKUP($A293&amp;$A$4,Global!$C:$AA,COLUMN()+3,0)="","",VLOOKUP($A293&amp;$A$4,Global!$C:$AA,COLUMN()+3,0)),"")</f>
        <v/>
      </c>
      <c r="P293" s="68" t="str">
        <f>IFERROR(IF(VLOOKUP($A293&amp;$A$4,Global!$C:$AA,COLUMN()+3,0)="","",VLOOKUP($A293&amp;$A$4,Global!$C:$AA,COLUMN()+3,0)),"")</f>
        <v/>
      </c>
      <c r="Q293" s="68" t="str">
        <f>IFERROR(IF(VLOOKUP($A293&amp;$A$4,Global!$C:$AA,COLUMN()+3,0)="","",VLOOKUP($A293&amp;$A$4,Global!$C:$AA,COLUMN()+3,0)),"")</f>
        <v/>
      </c>
      <c r="R293" s="68" t="str">
        <f>IFERROR(IF(VLOOKUP($A293&amp;$A$4,Global!$C:$AA,COLUMN()+3,0)="","",VLOOKUP($A293&amp;$A$4,Global!$C:$AA,COLUMN()+3,0)),"")</f>
        <v/>
      </c>
      <c r="S293" s="71" t="str">
        <f>IFERROR(IF(VLOOKUP($A293&amp;$A$4,Global!$C:$AA,COLUMN()+3,0)="","",VLOOKUP($A293&amp;$A$4,Global!$C:$AA,COLUMN()+3,0)),"")</f>
        <v/>
      </c>
      <c r="T293" s="71" t="str">
        <f>IFERROR(IF(VLOOKUP($A293&amp;$A$4,Global!$C:$AA,COLUMN()+3,0)="","",VLOOKUP($A293&amp;$A$4,Global!$C:$AA,COLUMN()+3,0)),"")</f>
        <v/>
      </c>
      <c r="U293" s="69" t="str">
        <f>IFERROR(IF(VLOOKUP($A293&amp;$A$4,Global!$C:$AA,COLUMN()+3,0)="","",VLOOKUP($A293&amp;$A$4,Global!$C:$AA,COLUMN()+3,0)),"")</f>
        <v/>
      </c>
      <c r="V293" s="69" t="str">
        <f>IFERROR(IF(VLOOKUP($A293&amp;$A$4,Global!$C:$AA,COLUMN()+3,0)="","",VLOOKUP($A293&amp;$A$4,Global!$C:$AA,COLUMN()+3,0)),"")</f>
        <v/>
      </c>
    </row>
    <row r="294" spans="1:22" s="72" customFormat="1" ht="15.75" x14ac:dyDescent="0.2">
      <c r="A294" s="67" t="str">
        <f>IFERROR(IF(A293="","",IF((A293+1)&lt;=VLOOKUP($A$3,List!$E$1:$G$8,3,0),A293+1,"")),"")</f>
        <v/>
      </c>
      <c r="B294" s="69" t="str">
        <f>IFERROR(IF(VLOOKUP($A294&amp;$A$4,Global!$C:$AA,COLUMN()+3,0)="","",VLOOKUP($A294&amp;$A$4,Global!$C:$AA,COLUMN()+3,0)),"")</f>
        <v/>
      </c>
      <c r="C294" s="79" t="str">
        <f>IFERROR(IF(VLOOKUP($A294&amp;$A$4,Global!$C:$AA,COLUMN()+3,0)="","",VLOOKUP($A294&amp;$A$4,Global!$C:$AA,COLUMN()+3,0)),"")</f>
        <v/>
      </c>
      <c r="D294" s="68" t="str">
        <f>IFERROR(IF(VLOOKUP($A294&amp;$A$4,Global!$C:$AA,COLUMN()+3,0)="","",VLOOKUP($A294&amp;$A$4,Global!$C:$AA,COLUMN()+3,0)),"")</f>
        <v/>
      </c>
      <c r="E294" s="69" t="str">
        <f>IFERROR(IF(VLOOKUP($A294&amp;$A$4,Global!$C:$AA,COLUMN()+3,0)="","",VLOOKUP($A294&amp;$A$4,Global!$C:$AA,COLUMN()+3,0)),"")</f>
        <v/>
      </c>
      <c r="F294" s="69" t="str">
        <f>IFERROR(IF(VLOOKUP($A294&amp;$A$4,Global!$C:$AA,COLUMN()+3,0)="","",VLOOKUP($A294&amp;$A$4,Global!$C:$AA,COLUMN()+3,0)),"")</f>
        <v/>
      </c>
      <c r="G294" s="69" t="str">
        <f>IFERROR(IF(VLOOKUP($A294&amp;$A$4,Global!$C:$AA,COLUMN()+3,0)="","",VLOOKUP($A294&amp;$A$4,Global!$C:$AA,COLUMN()+3,0)),"")</f>
        <v/>
      </c>
      <c r="H294" s="70" t="str">
        <f>IFERROR(IF(VLOOKUP($A294&amp;$A$4,Global!$C:$AA,COLUMN()+3,0)="","",VLOOKUP($A294&amp;$A$4,Global!$C:$AA,COLUMN()+3,0)),"")</f>
        <v/>
      </c>
      <c r="I294" s="70" t="str">
        <f>IFERROR(IF(VLOOKUP($A294&amp;$A$4,Global!$C:$AA,COLUMN()+3,0)="","",VLOOKUP($A294&amp;$A$4,Global!$C:$AA,COLUMN()+3,0)),"")</f>
        <v/>
      </c>
      <c r="J294" s="69" t="str">
        <f>IFERROR(IF(VLOOKUP($A294&amp;$A$4,Global!$C:$AA,COLUMN()+3,0)="","",VLOOKUP($A294&amp;$A$4,Global!$C:$AA,COLUMN()+3,0)),"")</f>
        <v/>
      </c>
      <c r="K294" s="69" t="str">
        <f>IFERROR(IF(VLOOKUP($A294&amp;$A$4,Global!$C:$AA,COLUMN()+3,0)="","",VLOOKUP($A294&amp;$A$4,Global!$C:$AA,COLUMN()+3,0)),"")</f>
        <v/>
      </c>
      <c r="L294" s="69" t="str">
        <f>IFERROR(IF(VLOOKUP($A294&amp;$A$4,Global!$C:$AA,COLUMN()+3,0)="","",VLOOKUP($A294&amp;$A$4,Global!$C:$AA,COLUMN()+3,0)),"")</f>
        <v/>
      </c>
      <c r="M294" s="68" t="str">
        <f>IFERROR(IF(VLOOKUP($A294&amp;$A$4,Global!$C:$AA,COLUMN()+3,0)="","",VLOOKUP($A294&amp;$A$4,Global!$C:$AA,COLUMN()+3,0)),"")</f>
        <v/>
      </c>
      <c r="N294" s="68" t="str">
        <f>IFERROR(IF(VLOOKUP($A294&amp;$A$4,Global!$C:$AA,COLUMN()+3,0)="","",VLOOKUP($A294&amp;$A$4,Global!$C:$AA,COLUMN()+3,0)),"")</f>
        <v/>
      </c>
      <c r="O294" s="68" t="str">
        <f>IFERROR(IF(VLOOKUP($A294&amp;$A$4,Global!$C:$AA,COLUMN()+3,0)="","",VLOOKUP($A294&amp;$A$4,Global!$C:$AA,COLUMN()+3,0)),"")</f>
        <v/>
      </c>
      <c r="P294" s="68" t="str">
        <f>IFERROR(IF(VLOOKUP($A294&amp;$A$4,Global!$C:$AA,COLUMN()+3,0)="","",VLOOKUP($A294&amp;$A$4,Global!$C:$AA,COLUMN()+3,0)),"")</f>
        <v/>
      </c>
      <c r="Q294" s="68" t="str">
        <f>IFERROR(IF(VLOOKUP($A294&amp;$A$4,Global!$C:$AA,COLUMN()+3,0)="","",VLOOKUP($A294&amp;$A$4,Global!$C:$AA,COLUMN()+3,0)),"")</f>
        <v/>
      </c>
      <c r="R294" s="68" t="str">
        <f>IFERROR(IF(VLOOKUP($A294&amp;$A$4,Global!$C:$AA,COLUMN()+3,0)="","",VLOOKUP($A294&amp;$A$4,Global!$C:$AA,COLUMN()+3,0)),"")</f>
        <v/>
      </c>
      <c r="S294" s="71" t="str">
        <f>IFERROR(IF(VLOOKUP($A294&amp;$A$4,Global!$C:$AA,COLUMN()+3,0)="","",VLOOKUP($A294&amp;$A$4,Global!$C:$AA,COLUMN()+3,0)),"")</f>
        <v/>
      </c>
      <c r="T294" s="71" t="str">
        <f>IFERROR(IF(VLOOKUP($A294&amp;$A$4,Global!$C:$AA,COLUMN()+3,0)="","",VLOOKUP($A294&amp;$A$4,Global!$C:$AA,COLUMN()+3,0)),"")</f>
        <v/>
      </c>
      <c r="U294" s="69" t="str">
        <f>IFERROR(IF(VLOOKUP($A294&amp;$A$4,Global!$C:$AA,COLUMN()+3,0)="","",VLOOKUP($A294&amp;$A$4,Global!$C:$AA,COLUMN()+3,0)),"")</f>
        <v/>
      </c>
      <c r="V294" s="69" t="str">
        <f>IFERROR(IF(VLOOKUP($A294&amp;$A$4,Global!$C:$AA,COLUMN()+3,0)="","",VLOOKUP($A294&amp;$A$4,Global!$C:$AA,COLUMN()+3,0)),"")</f>
        <v/>
      </c>
    </row>
    <row r="295" spans="1:22" s="72" customFormat="1" ht="15.75" x14ac:dyDescent="0.2">
      <c r="A295" s="67" t="str">
        <f>IFERROR(IF(A294="","",IF((A294+1)&lt;=VLOOKUP($A$3,List!$E$1:$G$8,3,0),A294+1,"")),"")</f>
        <v/>
      </c>
      <c r="B295" s="69" t="str">
        <f>IFERROR(IF(VLOOKUP($A295&amp;$A$4,Global!$C:$AA,COLUMN()+3,0)="","",VLOOKUP($A295&amp;$A$4,Global!$C:$AA,COLUMN()+3,0)),"")</f>
        <v/>
      </c>
      <c r="C295" s="79" t="str">
        <f>IFERROR(IF(VLOOKUP($A295&amp;$A$4,Global!$C:$AA,COLUMN()+3,0)="","",VLOOKUP($A295&amp;$A$4,Global!$C:$AA,COLUMN()+3,0)),"")</f>
        <v/>
      </c>
      <c r="D295" s="68" t="str">
        <f>IFERROR(IF(VLOOKUP($A295&amp;$A$4,Global!$C:$AA,COLUMN()+3,0)="","",VLOOKUP($A295&amp;$A$4,Global!$C:$AA,COLUMN()+3,0)),"")</f>
        <v/>
      </c>
      <c r="E295" s="69" t="str">
        <f>IFERROR(IF(VLOOKUP($A295&amp;$A$4,Global!$C:$AA,COLUMN()+3,0)="","",VLOOKUP($A295&amp;$A$4,Global!$C:$AA,COLUMN()+3,0)),"")</f>
        <v/>
      </c>
      <c r="F295" s="69" t="str">
        <f>IFERROR(IF(VLOOKUP($A295&amp;$A$4,Global!$C:$AA,COLUMN()+3,0)="","",VLOOKUP($A295&amp;$A$4,Global!$C:$AA,COLUMN()+3,0)),"")</f>
        <v/>
      </c>
      <c r="G295" s="69" t="str">
        <f>IFERROR(IF(VLOOKUP($A295&amp;$A$4,Global!$C:$AA,COLUMN()+3,0)="","",VLOOKUP($A295&amp;$A$4,Global!$C:$AA,COLUMN()+3,0)),"")</f>
        <v/>
      </c>
      <c r="H295" s="70" t="str">
        <f>IFERROR(IF(VLOOKUP($A295&amp;$A$4,Global!$C:$AA,COLUMN()+3,0)="","",VLOOKUP($A295&amp;$A$4,Global!$C:$AA,COLUMN()+3,0)),"")</f>
        <v/>
      </c>
      <c r="I295" s="70" t="str">
        <f>IFERROR(IF(VLOOKUP($A295&amp;$A$4,Global!$C:$AA,COLUMN()+3,0)="","",VLOOKUP($A295&amp;$A$4,Global!$C:$AA,COLUMN()+3,0)),"")</f>
        <v/>
      </c>
      <c r="J295" s="69" t="str">
        <f>IFERROR(IF(VLOOKUP($A295&amp;$A$4,Global!$C:$AA,COLUMN()+3,0)="","",VLOOKUP($A295&amp;$A$4,Global!$C:$AA,COLUMN()+3,0)),"")</f>
        <v/>
      </c>
      <c r="K295" s="69" t="str">
        <f>IFERROR(IF(VLOOKUP($A295&amp;$A$4,Global!$C:$AA,COLUMN()+3,0)="","",VLOOKUP($A295&amp;$A$4,Global!$C:$AA,COLUMN()+3,0)),"")</f>
        <v/>
      </c>
      <c r="L295" s="69" t="str">
        <f>IFERROR(IF(VLOOKUP($A295&amp;$A$4,Global!$C:$AA,COLUMN()+3,0)="","",VLOOKUP($A295&amp;$A$4,Global!$C:$AA,COLUMN()+3,0)),"")</f>
        <v/>
      </c>
      <c r="M295" s="68" t="str">
        <f>IFERROR(IF(VLOOKUP($A295&amp;$A$4,Global!$C:$AA,COLUMN()+3,0)="","",VLOOKUP($A295&amp;$A$4,Global!$C:$AA,COLUMN()+3,0)),"")</f>
        <v/>
      </c>
      <c r="N295" s="68" t="str">
        <f>IFERROR(IF(VLOOKUP($A295&amp;$A$4,Global!$C:$AA,COLUMN()+3,0)="","",VLOOKUP($A295&amp;$A$4,Global!$C:$AA,COLUMN()+3,0)),"")</f>
        <v/>
      </c>
      <c r="O295" s="68" t="str">
        <f>IFERROR(IF(VLOOKUP($A295&amp;$A$4,Global!$C:$AA,COLUMN()+3,0)="","",VLOOKUP($A295&amp;$A$4,Global!$C:$AA,COLUMN()+3,0)),"")</f>
        <v/>
      </c>
      <c r="P295" s="68" t="str">
        <f>IFERROR(IF(VLOOKUP($A295&amp;$A$4,Global!$C:$AA,COLUMN()+3,0)="","",VLOOKUP($A295&amp;$A$4,Global!$C:$AA,COLUMN()+3,0)),"")</f>
        <v/>
      </c>
      <c r="Q295" s="68" t="str">
        <f>IFERROR(IF(VLOOKUP($A295&amp;$A$4,Global!$C:$AA,COLUMN()+3,0)="","",VLOOKUP($A295&amp;$A$4,Global!$C:$AA,COLUMN()+3,0)),"")</f>
        <v/>
      </c>
      <c r="R295" s="68" t="str">
        <f>IFERROR(IF(VLOOKUP($A295&amp;$A$4,Global!$C:$AA,COLUMN()+3,0)="","",VLOOKUP($A295&amp;$A$4,Global!$C:$AA,COLUMN()+3,0)),"")</f>
        <v/>
      </c>
      <c r="S295" s="71" t="str">
        <f>IFERROR(IF(VLOOKUP($A295&amp;$A$4,Global!$C:$AA,COLUMN()+3,0)="","",VLOOKUP($A295&amp;$A$4,Global!$C:$AA,COLUMN()+3,0)),"")</f>
        <v/>
      </c>
      <c r="T295" s="71" t="str">
        <f>IFERROR(IF(VLOOKUP($A295&amp;$A$4,Global!$C:$AA,COLUMN()+3,0)="","",VLOOKUP($A295&amp;$A$4,Global!$C:$AA,COLUMN()+3,0)),"")</f>
        <v/>
      </c>
      <c r="U295" s="69" t="str">
        <f>IFERROR(IF(VLOOKUP($A295&amp;$A$4,Global!$C:$AA,COLUMN()+3,0)="","",VLOOKUP($A295&amp;$A$4,Global!$C:$AA,COLUMN()+3,0)),"")</f>
        <v/>
      </c>
      <c r="V295" s="69" t="str">
        <f>IFERROR(IF(VLOOKUP($A295&amp;$A$4,Global!$C:$AA,COLUMN()+3,0)="","",VLOOKUP($A295&amp;$A$4,Global!$C:$AA,COLUMN()+3,0)),"")</f>
        <v/>
      </c>
    </row>
    <row r="296" spans="1:22" s="72" customFormat="1" ht="15.75" x14ac:dyDescent="0.2">
      <c r="A296" s="67" t="str">
        <f>IFERROR(IF(A295="","",IF((A295+1)&lt;=VLOOKUP($A$3,List!$E$1:$G$8,3,0),A295+1,"")),"")</f>
        <v/>
      </c>
      <c r="B296" s="69" t="str">
        <f>IFERROR(IF(VLOOKUP($A296&amp;$A$4,Global!$C:$AA,COLUMN()+3,0)="","",VLOOKUP($A296&amp;$A$4,Global!$C:$AA,COLUMN()+3,0)),"")</f>
        <v/>
      </c>
      <c r="C296" s="79" t="str">
        <f>IFERROR(IF(VLOOKUP($A296&amp;$A$4,Global!$C:$AA,COLUMN()+3,0)="","",VLOOKUP($A296&amp;$A$4,Global!$C:$AA,COLUMN()+3,0)),"")</f>
        <v/>
      </c>
      <c r="D296" s="68" t="str">
        <f>IFERROR(IF(VLOOKUP($A296&amp;$A$4,Global!$C:$AA,COLUMN()+3,0)="","",VLOOKUP($A296&amp;$A$4,Global!$C:$AA,COLUMN()+3,0)),"")</f>
        <v/>
      </c>
      <c r="E296" s="69" t="str">
        <f>IFERROR(IF(VLOOKUP($A296&amp;$A$4,Global!$C:$AA,COLUMN()+3,0)="","",VLOOKUP($A296&amp;$A$4,Global!$C:$AA,COLUMN()+3,0)),"")</f>
        <v/>
      </c>
      <c r="F296" s="69" t="str">
        <f>IFERROR(IF(VLOOKUP($A296&amp;$A$4,Global!$C:$AA,COLUMN()+3,0)="","",VLOOKUP($A296&amp;$A$4,Global!$C:$AA,COLUMN()+3,0)),"")</f>
        <v/>
      </c>
      <c r="G296" s="69" t="str">
        <f>IFERROR(IF(VLOOKUP($A296&amp;$A$4,Global!$C:$AA,COLUMN()+3,0)="","",VLOOKUP($A296&amp;$A$4,Global!$C:$AA,COLUMN()+3,0)),"")</f>
        <v/>
      </c>
      <c r="H296" s="70" t="str">
        <f>IFERROR(IF(VLOOKUP($A296&amp;$A$4,Global!$C:$AA,COLUMN()+3,0)="","",VLOOKUP($A296&amp;$A$4,Global!$C:$AA,COLUMN()+3,0)),"")</f>
        <v/>
      </c>
      <c r="I296" s="70" t="str">
        <f>IFERROR(IF(VLOOKUP($A296&amp;$A$4,Global!$C:$AA,COLUMN()+3,0)="","",VLOOKUP($A296&amp;$A$4,Global!$C:$AA,COLUMN()+3,0)),"")</f>
        <v/>
      </c>
      <c r="J296" s="69" t="str">
        <f>IFERROR(IF(VLOOKUP($A296&amp;$A$4,Global!$C:$AA,COLUMN()+3,0)="","",VLOOKUP($A296&amp;$A$4,Global!$C:$AA,COLUMN()+3,0)),"")</f>
        <v/>
      </c>
      <c r="K296" s="69" t="str">
        <f>IFERROR(IF(VLOOKUP($A296&amp;$A$4,Global!$C:$AA,COLUMN()+3,0)="","",VLOOKUP($A296&amp;$A$4,Global!$C:$AA,COLUMN()+3,0)),"")</f>
        <v/>
      </c>
      <c r="L296" s="69" t="str">
        <f>IFERROR(IF(VLOOKUP($A296&amp;$A$4,Global!$C:$AA,COLUMN()+3,0)="","",VLOOKUP($A296&amp;$A$4,Global!$C:$AA,COLUMN()+3,0)),"")</f>
        <v/>
      </c>
      <c r="M296" s="68" t="str">
        <f>IFERROR(IF(VLOOKUP($A296&amp;$A$4,Global!$C:$AA,COLUMN()+3,0)="","",VLOOKUP($A296&amp;$A$4,Global!$C:$AA,COLUMN()+3,0)),"")</f>
        <v/>
      </c>
      <c r="N296" s="68" t="str">
        <f>IFERROR(IF(VLOOKUP($A296&amp;$A$4,Global!$C:$AA,COLUMN()+3,0)="","",VLOOKUP($A296&amp;$A$4,Global!$C:$AA,COLUMN()+3,0)),"")</f>
        <v/>
      </c>
      <c r="O296" s="68" t="str">
        <f>IFERROR(IF(VLOOKUP($A296&amp;$A$4,Global!$C:$AA,COLUMN()+3,0)="","",VLOOKUP($A296&amp;$A$4,Global!$C:$AA,COLUMN()+3,0)),"")</f>
        <v/>
      </c>
      <c r="P296" s="68" t="str">
        <f>IFERROR(IF(VLOOKUP($A296&amp;$A$4,Global!$C:$AA,COLUMN()+3,0)="","",VLOOKUP($A296&amp;$A$4,Global!$C:$AA,COLUMN()+3,0)),"")</f>
        <v/>
      </c>
      <c r="Q296" s="68" t="str">
        <f>IFERROR(IF(VLOOKUP($A296&amp;$A$4,Global!$C:$AA,COLUMN()+3,0)="","",VLOOKUP($A296&amp;$A$4,Global!$C:$AA,COLUMN()+3,0)),"")</f>
        <v/>
      </c>
      <c r="R296" s="68" t="str">
        <f>IFERROR(IF(VLOOKUP($A296&amp;$A$4,Global!$C:$AA,COLUMN()+3,0)="","",VLOOKUP($A296&amp;$A$4,Global!$C:$AA,COLUMN()+3,0)),"")</f>
        <v/>
      </c>
      <c r="S296" s="71" t="str">
        <f>IFERROR(IF(VLOOKUP($A296&amp;$A$4,Global!$C:$AA,COLUMN()+3,0)="","",VLOOKUP($A296&amp;$A$4,Global!$C:$AA,COLUMN()+3,0)),"")</f>
        <v/>
      </c>
      <c r="T296" s="71" t="str">
        <f>IFERROR(IF(VLOOKUP($A296&amp;$A$4,Global!$C:$AA,COLUMN()+3,0)="","",VLOOKUP($A296&amp;$A$4,Global!$C:$AA,COLUMN()+3,0)),"")</f>
        <v/>
      </c>
      <c r="U296" s="69" t="str">
        <f>IFERROR(IF(VLOOKUP($A296&amp;$A$4,Global!$C:$AA,COLUMN()+3,0)="","",VLOOKUP($A296&amp;$A$4,Global!$C:$AA,COLUMN()+3,0)),"")</f>
        <v/>
      </c>
      <c r="V296" s="69" t="str">
        <f>IFERROR(IF(VLOOKUP($A296&amp;$A$4,Global!$C:$AA,COLUMN()+3,0)="","",VLOOKUP($A296&amp;$A$4,Global!$C:$AA,COLUMN()+3,0)),"")</f>
        <v/>
      </c>
    </row>
    <row r="297" spans="1:22" s="72" customFormat="1" ht="15.75" x14ac:dyDescent="0.2">
      <c r="A297" s="67" t="str">
        <f>IFERROR(IF(A296="","",IF((A296+1)&lt;=VLOOKUP($A$3,List!$E$1:$G$8,3,0),A296+1,"")),"")</f>
        <v/>
      </c>
      <c r="B297" s="69" t="str">
        <f>IFERROR(IF(VLOOKUP($A297&amp;$A$4,Global!$C:$AA,COLUMN()+3,0)="","",VLOOKUP($A297&amp;$A$4,Global!$C:$AA,COLUMN()+3,0)),"")</f>
        <v/>
      </c>
      <c r="C297" s="79" t="str">
        <f>IFERROR(IF(VLOOKUP($A297&amp;$A$4,Global!$C:$AA,COLUMN()+3,0)="","",VLOOKUP($A297&amp;$A$4,Global!$C:$AA,COLUMN()+3,0)),"")</f>
        <v/>
      </c>
      <c r="D297" s="68" t="str">
        <f>IFERROR(IF(VLOOKUP($A297&amp;$A$4,Global!$C:$AA,COLUMN()+3,0)="","",VLOOKUP($A297&amp;$A$4,Global!$C:$AA,COLUMN()+3,0)),"")</f>
        <v/>
      </c>
      <c r="E297" s="69" t="str">
        <f>IFERROR(IF(VLOOKUP($A297&amp;$A$4,Global!$C:$AA,COLUMN()+3,0)="","",VLOOKUP($A297&amp;$A$4,Global!$C:$AA,COLUMN()+3,0)),"")</f>
        <v/>
      </c>
      <c r="F297" s="69" t="str">
        <f>IFERROR(IF(VLOOKUP($A297&amp;$A$4,Global!$C:$AA,COLUMN()+3,0)="","",VLOOKUP($A297&amp;$A$4,Global!$C:$AA,COLUMN()+3,0)),"")</f>
        <v/>
      </c>
      <c r="G297" s="69" t="str">
        <f>IFERROR(IF(VLOOKUP($A297&amp;$A$4,Global!$C:$AA,COLUMN()+3,0)="","",VLOOKUP($A297&amp;$A$4,Global!$C:$AA,COLUMN()+3,0)),"")</f>
        <v/>
      </c>
      <c r="H297" s="70" t="str">
        <f>IFERROR(IF(VLOOKUP($A297&amp;$A$4,Global!$C:$AA,COLUMN()+3,0)="","",VLOOKUP($A297&amp;$A$4,Global!$C:$AA,COLUMN()+3,0)),"")</f>
        <v/>
      </c>
      <c r="I297" s="70" t="str">
        <f>IFERROR(IF(VLOOKUP($A297&amp;$A$4,Global!$C:$AA,COLUMN()+3,0)="","",VLOOKUP($A297&amp;$A$4,Global!$C:$AA,COLUMN()+3,0)),"")</f>
        <v/>
      </c>
      <c r="J297" s="69" t="str">
        <f>IFERROR(IF(VLOOKUP($A297&amp;$A$4,Global!$C:$AA,COLUMN()+3,0)="","",VLOOKUP($A297&amp;$A$4,Global!$C:$AA,COLUMN()+3,0)),"")</f>
        <v/>
      </c>
      <c r="K297" s="69" t="str">
        <f>IFERROR(IF(VLOOKUP($A297&amp;$A$4,Global!$C:$AA,COLUMN()+3,0)="","",VLOOKUP($A297&amp;$A$4,Global!$C:$AA,COLUMN()+3,0)),"")</f>
        <v/>
      </c>
      <c r="L297" s="69" t="str">
        <f>IFERROR(IF(VLOOKUP($A297&amp;$A$4,Global!$C:$AA,COLUMN()+3,0)="","",VLOOKUP($A297&amp;$A$4,Global!$C:$AA,COLUMN()+3,0)),"")</f>
        <v/>
      </c>
      <c r="M297" s="68" t="str">
        <f>IFERROR(IF(VLOOKUP($A297&amp;$A$4,Global!$C:$AA,COLUMN()+3,0)="","",VLOOKUP($A297&amp;$A$4,Global!$C:$AA,COLUMN()+3,0)),"")</f>
        <v/>
      </c>
      <c r="N297" s="68" t="str">
        <f>IFERROR(IF(VLOOKUP($A297&amp;$A$4,Global!$C:$AA,COLUMN()+3,0)="","",VLOOKUP($A297&amp;$A$4,Global!$C:$AA,COLUMN()+3,0)),"")</f>
        <v/>
      </c>
      <c r="O297" s="68" t="str">
        <f>IFERROR(IF(VLOOKUP($A297&amp;$A$4,Global!$C:$AA,COLUMN()+3,0)="","",VLOOKUP($A297&amp;$A$4,Global!$C:$AA,COLUMN()+3,0)),"")</f>
        <v/>
      </c>
      <c r="P297" s="68" t="str">
        <f>IFERROR(IF(VLOOKUP($A297&amp;$A$4,Global!$C:$AA,COLUMN()+3,0)="","",VLOOKUP($A297&amp;$A$4,Global!$C:$AA,COLUMN()+3,0)),"")</f>
        <v/>
      </c>
      <c r="Q297" s="68" t="str">
        <f>IFERROR(IF(VLOOKUP($A297&amp;$A$4,Global!$C:$AA,COLUMN()+3,0)="","",VLOOKUP($A297&amp;$A$4,Global!$C:$AA,COLUMN()+3,0)),"")</f>
        <v/>
      </c>
      <c r="R297" s="68" t="str">
        <f>IFERROR(IF(VLOOKUP($A297&amp;$A$4,Global!$C:$AA,COLUMN()+3,0)="","",VLOOKUP($A297&amp;$A$4,Global!$C:$AA,COLUMN()+3,0)),"")</f>
        <v/>
      </c>
      <c r="S297" s="71" t="str">
        <f>IFERROR(IF(VLOOKUP($A297&amp;$A$4,Global!$C:$AA,COLUMN()+3,0)="","",VLOOKUP($A297&amp;$A$4,Global!$C:$AA,COLUMN()+3,0)),"")</f>
        <v/>
      </c>
      <c r="T297" s="71" t="str">
        <f>IFERROR(IF(VLOOKUP($A297&amp;$A$4,Global!$C:$AA,COLUMN()+3,0)="","",VLOOKUP($A297&amp;$A$4,Global!$C:$AA,COLUMN()+3,0)),"")</f>
        <v/>
      </c>
      <c r="U297" s="69" t="str">
        <f>IFERROR(IF(VLOOKUP($A297&amp;$A$4,Global!$C:$AA,COLUMN()+3,0)="","",VLOOKUP($A297&amp;$A$4,Global!$C:$AA,COLUMN()+3,0)),"")</f>
        <v/>
      </c>
      <c r="V297" s="69" t="str">
        <f>IFERROR(IF(VLOOKUP($A297&amp;$A$4,Global!$C:$AA,COLUMN()+3,0)="","",VLOOKUP($A297&amp;$A$4,Global!$C:$AA,COLUMN()+3,0)),"")</f>
        <v/>
      </c>
    </row>
    <row r="298" spans="1:22" s="72" customFormat="1" ht="15.75" x14ac:dyDescent="0.2">
      <c r="A298" s="67" t="str">
        <f>IFERROR(IF(A297="","",IF((A297+1)&lt;=VLOOKUP($A$3,List!$E$1:$G$8,3,0),A297+1,"")),"")</f>
        <v/>
      </c>
      <c r="B298" s="69" t="str">
        <f>IFERROR(IF(VLOOKUP($A298&amp;$A$4,Global!$C:$AA,COLUMN()+3,0)="","",VLOOKUP($A298&amp;$A$4,Global!$C:$AA,COLUMN()+3,0)),"")</f>
        <v/>
      </c>
      <c r="C298" s="79" t="str">
        <f>IFERROR(IF(VLOOKUP($A298&amp;$A$4,Global!$C:$AA,COLUMN()+3,0)="","",VLOOKUP($A298&amp;$A$4,Global!$C:$AA,COLUMN()+3,0)),"")</f>
        <v/>
      </c>
      <c r="D298" s="68" t="str">
        <f>IFERROR(IF(VLOOKUP($A298&amp;$A$4,Global!$C:$AA,COLUMN()+3,0)="","",VLOOKUP($A298&amp;$A$4,Global!$C:$AA,COLUMN()+3,0)),"")</f>
        <v/>
      </c>
      <c r="E298" s="69" t="str">
        <f>IFERROR(IF(VLOOKUP($A298&amp;$A$4,Global!$C:$AA,COLUMN()+3,0)="","",VLOOKUP($A298&amp;$A$4,Global!$C:$AA,COLUMN()+3,0)),"")</f>
        <v/>
      </c>
      <c r="F298" s="69" t="str">
        <f>IFERROR(IF(VLOOKUP($A298&amp;$A$4,Global!$C:$AA,COLUMN()+3,0)="","",VLOOKUP($A298&amp;$A$4,Global!$C:$AA,COLUMN()+3,0)),"")</f>
        <v/>
      </c>
      <c r="G298" s="69" t="str">
        <f>IFERROR(IF(VLOOKUP($A298&amp;$A$4,Global!$C:$AA,COLUMN()+3,0)="","",VLOOKUP($A298&amp;$A$4,Global!$C:$AA,COLUMN()+3,0)),"")</f>
        <v/>
      </c>
      <c r="H298" s="70" t="str">
        <f>IFERROR(IF(VLOOKUP($A298&amp;$A$4,Global!$C:$AA,COLUMN()+3,0)="","",VLOOKUP($A298&amp;$A$4,Global!$C:$AA,COLUMN()+3,0)),"")</f>
        <v/>
      </c>
      <c r="I298" s="70" t="str">
        <f>IFERROR(IF(VLOOKUP($A298&amp;$A$4,Global!$C:$AA,COLUMN()+3,0)="","",VLOOKUP($A298&amp;$A$4,Global!$C:$AA,COLUMN()+3,0)),"")</f>
        <v/>
      </c>
      <c r="J298" s="69" t="str">
        <f>IFERROR(IF(VLOOKUP($A298&amp;$A$4,Global!$C:$AA,COLUMN()+3,0)="","",VLOOKUP($A298&amp;$A$4,Global!$C:$AA,COLUMN()+3,0)),"")</f>
        <v/>
      </c>
      <c r="K298" s="69" t="str">
        <f>IFERROR(IF(VLOOKUP($A298&amp;$A$4,Global!$C:$AA,COLUMN()+3,0)="","",VLOOKUP($A298&amp;$A$4,Global!$C:$AA,COLUMN()+3,0)),"")</f>
        <v/>
      </c>
      <c r="L298" s="69" t="str">
        <f>IFERROR(IF(VLOOKUP($A298&amp;$A$4,Global!$C:$AA,COLUMN()+3,0)="","",VLOOKUP($A298&amp;$A$4,Global!$C:$AA,COLUMN()+3,0)),"")</f>
        <v/>
      </c>
      <c r="M298" s="68" t="str">
        <f>IFERROR(IF(VLOOKUP($A298&amp;$A$4,Global!$C:$AA,COLUMN()+3,0)="","",VLOOKUP($A298&amp;$A$4,Global!$C:$AA,COLUMN()+3,0)),"")</f>
        <v/>
      </c>
      <c r="N298" s="68" t="str">
        <f>IFERROR(IF(VLOOKUP($A298&amp;$A$4,Global!$C:$AA,COLUMN()+3,0)="","",VLOOKUP($A298&amp;$A$4,Global!$C:$AA,COLUMN()+3,0)),"")</f>
        <v/>
      </c>
      <c r="O298" s="68" t="str">
        <f>IFERROR(IF(VLOOKUP($A298&amp;$A$4,Global!$C:$AA,COLUMN()+3,0)="","",VLOOKUP($A298&amp;$A$4,Global!$C:$AA,COLUMN()+3,0)),"")</f>
        <v/>
      </c>
      <c r="P298" s="68" t="str">
        <f>IFERROR(IF(VLOOKUP($A298&amp;$A$4,Global!$C:$AA,COLUMN()+3,0)="","",VLOOKUP($A298&amp;$A$4,Global!$C:$AA,COLUMN()+3,0)),"")</f>
        <v/>
      </c>
      <c r="Q298" s="68" t="str">
        <f>IFERROR(IF(VLOOKUP($A298&amp;$A$4,Global!$C:$AA,COLUMN()+3,0)="","",VLOOKUP($A298&amp;$A$4,Global!$C:$AA,COLUMN()+3,0)),"")</f>
        <v/>
      </c>
      <c r="R298" s="68" t="str">
        <f>IFERROR(IF(VLOOKUP($A298&amp;$A$4,Global!$C:$AA,COLUMN()+3,0)="","",VLOOKUP($A298&amp;$A$4,Global!$C:$AA,COLUMN()+3,0)),"")</f>
        <v/>
      </c>
      <c r="S298" s="71" t="str">
        <f>IFERROR(IF(VLOOKUP($A298&amp;$A$4,Global!$C:$AA,COLUMN()+3,0)="","",VLOOKUP($A298&amp;$A$4,Global!$C:$AA,COLUMN()+3,0)),"")</f>
        <v/>
      </c>
      <c r="T298" s="71" t="str">
        <f>IFERROR(IF(VLOOKUP($A298&amp;$A$4,Global!$C:$AA,COLUMN()+3,0)="","",VLOOKUP($A298&amp;$A$4,Global!$C:$AA,COLUMN()+3,0)),"")</f>
        <v/>
      </c>
      <c r="U298" s="69" t="str">
        <f>IFERROR(IF(VLOOKUP($A298&amp;$A$4,Global!$C:$AA,COLUMN()+3,0)="","",VLOOKUP($A298&amp;$A$4,Global!$C:$AA,COLUMN()+3,0)),"")</f>
        <v/>
      </c>
      <c r="V298" s="69" t="str">
        <f>IFERROR(IF(VLOOKUP($A298&amp;$A$4,Global!$C:$AA,COLUMN()+3,0)="","",VLOOKUP($A298&amp;$A$4,Global!$C:$AA,COLUMN()+3,0)),"")</f>
        <v/>
      </c>
    </row>
    <row r="299" spans="1:22" s="72" customFormat="1" ht="15.75" x14ac:dyDescent="0.2">
      <c r="A299" s="67" t="str">
        <f>IFERROR(IF(A298="","",IF((A298+1)&lt;=VLOOKUP($A$3,List!$E$1:$G$8,3,0),A298+1,"")),"")</f>
        <v/>
      </c>
      <c r="B299" s="69" t="str">
        <f>IFERROR(IF(VLOOKUP($A299&amp;$A$4,Global!$C:$AA,COLUMN()+3,0)="","",VLOOKUP($A299&amp;$A$4,Global!$C:$AA,COLUMN()+3,0)),"")</f>
        <v/>
      </c>
      <c r="C299" s="79" t="str">
        <f>IFERROR(IF(VLOOKUP($A299&amp;$A$4,Global!$C:$AA,COLUMN()+3,0)="","",VLOOKUP($A299&amp;$A$4,Global!$C:$AA,COLUMN()+3,0)),"")</f>
        <v/>
      </c>
      <c r="D299" s="68" t="str">
        <f>IFERROR(IF(VLOOKUP($A299&amp;$A$4,Global!$C:$AA,COLUMN()+3,0)="","",VLOOKUP($A299&amp;$A$4,Global!$C:$AA,COLUMN()+3,0)),"")</f>
        <v/>
      </c>
      <c r="E299" s="69" t="str">
        <f>IFERROR(IF(VLOOKUP($A299&amp;$A$4,Global!$C:$AA,COLUMN()+3,0)="","",VLOOKUP($A299&amp;$A$4,Global!$C:$AA,COLUMN()+3,0)),"")</f>
        <v/>
      </c>
      <c r="F299" s="69" t="str">
        <f>IFERROR(IF(VLOOKUP($A299&amp;$A$4,Global!$C:$AA,COLUMN()+3,0)="","",VLOOKUP($A299&amp;$A$4,Global!$C:$AA,COLUMN()+3,0)),"")</f>
        <v/>
      </c>
      <c r="G299" s="69" t="str">
        <f>IFERROR(IF(VLOOKUP($A299&amp;$A$4,Global!$C:$AA,COLUMN()+3,0)="","",VLOOKUP($A299&amp;$A$4,Global!$C:$AA,COLUMN()+3,0)),"")</f>
        <v/>
      </c>
      <c r="H299" s="70" t="str">
        <f>IFERROR(IF(VLOOKUP($A299&amp;$A$4,Global!$C:$AA,COLUMN()+3,0)="","",VLOOKUP($A299&amp;$A$4,Global!$C:$AA,COLUMN()+3,0)),"")</f>
        <v/>
      </c>
      <c r="I299" s="70" t="str">
        <f>IFERROR(IF(VLOOKUP($A299&amp;$A$4,Global!$C:$AA,COLUMN()+3,0)="","",VLOOKUP($A299&amp;$A$4,Global!$C:$AA,COLUMN()+3,0)),"")</f>
        <v/>
      </c>
      <c r="J299" s="69" t="str">
        <f>IFERROR(IF(VLOOKUP($A299&amp;$A$4,Global!$C:$AA,COLUMN()+3,0)="","",VLOOKUP($A299&amp;$A$4,Global!$C:$AA,COLUMN()+3,0)),"")</f>
        <v/>
      </c>
      <c r="K299" s="69" t="str">
        <f>IFERROR(IF(VLOOKUP($A299&amp;$A$4,Global!$C:$AA,COLUMN()+3,0)="","",VLOOKUP($A299&amp;$A$4,Global!$C:$AA,COLUMN()+3,0)),"")</f>
        <v/>
      </c>
      <c r="L299" s="69" t="str">
        <f>IFERROR(IF(VLOOKUP($A299&amp;$A$4,Global!$C:$AA,COLUMN()+3,0)="","",VLOOKUP($A299&amp;$A$4,Global!$C:$AA,COLUMN()+3,0)),"")</f>
        <v/>
      </c>
      <c r="M299" s="68" t="str">
        <f>IFERROR(IF(VLOOKUP($A299&amp;$A$4,Global!$C:$AA,COLUMN()+3,0)="","",VLOOKUP($A299&amp;$A$4,Global!$C:$AA,COLUMN()+3,0)),"")</f>
        <v/>
      </c>
      <c r="N299" s="68" t="str">
        <f>IFERROR(IF(VLOOKUP($A299&amp;$A$4,Global!$C:$AA,COLUMN()+3,0)="","",VLOOKUP($A299&amp;$A$4,Global!$C:$AA,COLUMN()+3,0)),"")</f>
        <v/>
      </c>
      <c r="O299" s="68" t="str">
        <f>IFERROR(IF(VLOOKUP($A299&amp;$A$4,Global!$C:$AA,COLUMN()+3,0)="","",VLOOKUP($A299&amp;$A$4,Global!$C:$AA,COLUMN()+3,0)),"")</f>
        <v/>
      </c>
      <c r="P299" s="68" t="str">
        <f>IFERROR(IF(VLOOKUP($A299&amp;$A$4,Global!$C:$AA,COLUMN()+3,0)="","",VLOOKUP($A299&amp;$A$4,Global!$C:$AA,COLUMN()+3,0)),"")</f>
        <v/>
      </c>
      <c r="Q299" s="68" t="str">
        <f>IFERROR(IF(VLOOKUP($A299&amp;$A$4,Global!$C:$AA,COLUMN()+3,0)="","",VLOOKUP($A299&amp;$A$4,Global!$C:$AA,COLUMN()+3,0)),"")</f>
        <v/>
      </c>
      <c r="R299" s="68" t="str">
        <f>IFERROR(IF(VLOOKUP($A299&amp;$A$4,Global!$C:$AA,COLUMN()+3,0)="","",VLOOKUP($A299&amp;$A$4,Global!$C:$AA,COLUMN()+3,0)),"")</f>
        <v/>
      </c>
      <c r="S299" s="71" t="str">
        <f>IFERROR(IF(VLOOKUP($A299&amp;$A$4,Global!$C:$AA,COLUMN()+3,0)="","",VLOOKUP($A299&amp;$A$4,Global!$C:$AA,COLUMN()+3,0)),"")</f>
        <v/>
      </c>
      <c r="T299" s="71" t="str">
        <f>IFERROR(IF(VLOOKUP($A299&amp;$A$4,Global!$C:$AA,COLUMN()+3,0)="","",VLOOKUP($A299&amp;$A$4,Global!$C:$AA,COLUMN()+3,0)),"")</f>
        <v/>
      </c>
      <c r="U299" s="69" t="str">
        <f>IFERROR(IF(VLOOKUP($A299&amp;$A$4,Global!$C:$AA,COLUMN()+3,0)="","",VLOOKUP($A299&amp;$A$4,Global!$C:$AA,COLUMN()+3,0)),"")</f>
        <v/>
      </c>
      <c r="V299" s="69" t="str">
        <f>IFERROR(IF(VLOOKUP($A299&amp;$A$4,Global!$C:$AA,COLUMN()+3,0)="","",VLOOKUP($A299&amp;$A$4,Global!$C:$AA,COLUMN()+3,0)),"")</f>
        <v/>
      </c>
    </row>
    <row r="300" spans="1:22" s="72" customFormat="1" ht="15.75" x14ac:dyDescent="0.2">
      <c r="A300" s="67" t="str">
        <f>IFERROR(IF(A299="","",IF((A299+1)&lt;=VLOOKUP($A$3,List!$E$1:$G$8,3,0),A299+1,"")),"")</f>
        <v/>
      </c>
      <c r="B300" s="69" t="str">
        <f>IFERROR(IF(VLOOKUP($A300&amp;$A$4,Global!$C:$AA,COLUMN()+3,0)="","",VLOOKUP($A300&amp;$A$4,Global!$C:$AA,COLUMN()+3,0)),"")</f>
        <v/>
      </c>
      <c r="C300" s="79" t="str">
        <f>IFERROR(IF(VLOOKUP($A300&amp;$A$4,Global!$C:$AA,COLUMN()+3,0)="","",VLOOKUP($A300&amp;$A$4,Global!$C:$AA,COLUMN()+3,0)),"")</f>
        <v/>
      </c>
      <c r="D300" s="68" t="str">
        <f>IFERROR(IF(VLOOKUP($A300&amp;$A$4,Global!$C:$AA,COLUMN()+3,0)="","",VLOOKUP($A300&amp;$A$4,Global!$C:$AA,COLUMN()+3,0)),"")</f>
        <v/>
      </c>
      <c r="E300" s="69" t="str">
        <f>IFERROR(IF(VLOOKUP($A300&amp;$A$4,Global!$C:$AA,COLUMN()+3,0)="","",VLOOKUP($A300&amp;$A$4,Global!$C:$AA,COLUMN()+3,0)),"")</f>
        <v/>
      </c>
      <c r="F300" s="69" t="str">
        <f>IFERROR(IF(VLOOKUP($A300&amp;$A$4,Global!$C:$AA,COLUMN()+3,0)="","",VLOOKUP($A300&amp;$A$4,Global!$C:$AA,COLUMN()+3,0)),"")</f>
        <v/>
      </c>
      <c r="G300" s="69" t="str">
        <f>IFERROR(IF(VLOOKUP($A300&amp;$A$4,Global!$C:$AA,COLUMN()+3,0)="","",VLOOKUP($A300&amp;$A$4,Global!$C:$AA,COLUMN()+3,0)),"")</f>
        <v/>
      </c>
      <c r="H300" s="70" t="str">
        <f>IFERROR(IF(VLOOKUP($A300&amp;$A$4,Global!$C:$AA,COLUMN()+3,0)="","",VLOOKUP($A300&amp;$A$4,Global!$C:$AA,COLUMN()+3,0)),"")</f>
        <v/>
      </c>
      <c r="I300" s="70" t="str">
        <f>IFERROR(IF(VLOOKUP($A300&amp;$A$4,Global!$C:$AA,COLUMN()+3,0)="","",VLOOKUP($A300&amp;$A$4,Global!$C:$AA,COLUMN()+3,0)),"")</f>
        <v/>
      </c>
      <c r="J300" s="69" t="str">
        <f>IFERROR(IF(VLOOKUP($A300&amp;$A$4,Global!$C:$AA,COLUMN()+3,0)="","",VLOOKUP($A300&amp;$A$4,Global!$C:$AA,COLUMN()+3,0)),"")</f>
        <v/>
      </c>
      <c r="K300" s="69" t="str">
        <f>IFERROR(IF(VLOOKUP($A300&amp;$A$4,Global!$C:$AA,COLUMN()+3,0)="","",VLOOKUP($A300&amp;$A$4,Global!$C:$AA,COLUMN()+3,0)),"")</f>
        <v/>
      </c>
      <c r="L300" s="69" t="str">
        <f>IFERROR(IF(VLOOKUP($A300&amp;$A$4,Global!$C:$AA,COLUMN()+3,0)="","",VLOOKUP($A300&amp;$A$4,Global!$C:$AA,COLUMN()+3,0)),"")</f>
        <v/>
      </c>
      <c r="M300" s="68" t="str">
        <f>IFERROR(IF(VLOOKUP($A300&amp;$A$4,Global!$C:$AA,COLUMN()+3,0)="","",VLOOKUP($A300&amp;$A$4,Global!$C:$AA,COLUMN()+3,0)),"")</f>
        <v/>
      </c>
      <c r="N300" s="68" t="str">
        <f>IFERROR(IF(VLOOKUP($A300&amp;$A$4,Global!$C:$AA,COLUMN()+3,0)="","",VLOOKUP($A300&amp;$A$4,Global!$C:$AA,COLUMN()+3,0)),"")</f>
        <v/>
      </c>
      <c r="O300" s="68" t="str">
        <f>IFERROR(IF(VLOOKUP($A300&amp;$A$4,Global!$C:$AA,COLUMN()+3,0)="","",VLOOKUP($A300&amp;$A$4,Global!$C:$AA,COLUMN()+3,0)),"")</f>
        <v/>
      </c>
      <c r="P300" s="68" t="str">
        <f>IFERROR(IF(VLOOKUP($A300&amp;$A$4,Global!$C:$AA,COLUMN()+3,0)="","",VLOOKUP($A300&amp;$A$4,Global!$C:$AA,COLUMN()+3,0)),"")</f>
        <v/>
      </c>
      <c r="Q300" s="68" t="str">
        <f>IFERROR(IF(VLOOKUP($A300&amp;$A$4,Global!$C:$AA,COLUMN()+3,0)="","",VLOOKUP($A300&amp;$A$4,Global!$C:$AA,COLUMN()+3,0)),"")</f>
        <v/>
      </c>
      <c r="R300" s="68" t="str">
        <f>IFERROR(IF(VLOOKUP($A300&amp;$A$4,Global!$C:$AA,COLUMN()+3,0)="","",VLOOKUP($A300&amp;$A$4,Global!$C:$AA,COLUMN()+3,0)),"")</f>
        <v/>
      </c>
      <c r="S300" s="71" t="str">
        <f>IFERROR(IF(VLOOKUP($A300&amp;$A$4,Global!$C:$AA,COLUMN()+3,0)="","",VLOOKUP($A300&amp;$A$4,Global!$C:$AA,COLUMN()+3,0)),"")</f>
        <v/>
      </c>
      <c r="T300" s="71" t="str">
        <f>IFERROR(IF(VLOOKUP($A300&amp;$A$4,Global!$C:$AA,COLUMN()+3,0)="","",VLOOKUP($A300&amp;$A$4,Global!$C:$AA,COLUMN()+3,0)),"")</f>
        <v/>
      </c>
      <c r="U300" s="69" t="str">
        <f>IFERROR(IF(VLOOKUP($A300&amp;$A$4,Global!$C:$AA,COLUMN()+3,0)="","",VLOOKUP($A300&amp;$A$4,Global!$C:$AA,COLUMN()+3,0)),"")</f>
        <v/>
      </c>
      <c r="V300" s="69" t="str">
        <f>IFERROR(IF(VLOOKUP($A300&amp;$A$4,Global!$C:$AA,COLUMN()+3,0)="","",VLOOKUP($A300&amp;$A$4,Global!$C:$AA,COLUMN()+3,0)),"")</f>
        <v/>
      </c>
    </row>
    <row r="301" spans="1:22" s="72" customFormat="1" ht="15.75" x14ac:dyDescent="0.2">
      <c r="A301" s="67" t="str">
        <f>IFERROR(IF(A300="","",IF((A300+1)&lt;=VLOOKUP($A$3,List!$E$1:$G$8,3,0),A300+1,"")),"")</f>
        <v/>
      </c>
      <c r="B301" s="69" t="str">
        <f>IFERROR(IF(VLOOKUP($A301&amp;$A$4,Global!$C:$AA,COLUMN()+3,0)="","",VLOOKUP($A301&amp;$A$4,Global!$C:$AA,COLUMN()+3,0)),"")</f>
        <v/>
      </c>
      <c r="C301" s="79" t="str">
        <f>IFERROR(IF(VLOOKUP($A301&amp;$A$4,Global!$C:$AA,COLUMN()+3,0)="","",VLOOKUP($A301&amp;$A$4,Global!$C:$AA,COLUMN()+3,0)),"")</f>
        <v/>
      </c>
      <c r="D301" s="68" t="str">
        <f>IFERROR(IF(VLOOKUP($A301&amp;$A$4,Global!$C:$AA,COLUMN()+3,0)="","",VLOOKUP($A301&amp;$A$4,Global!$C:$AA,COLUMN()+3,0)),"")</f>
        <v/>
      </c>
      <c r="E301" s="69" t="str">
        <f>IFERROR(IF(VLOOKUP($A301&amp;$A$4,Global!$C:$AA,COLUMN()+3,0)="","",VLOOKUP($A301&amp;$A$4,Global!$C:$AA,COLUMN()+3,0)),"")</f>
        <v/>
      </c>
      <c r="F301" s="69" t="str">
        <f>IFERROR(IF(VLOOKUP($A301&amp;$A$4,Global!$C:$AA,COLUMN()+3,0)="","",VLOOKUP($A301&amp;$A$4,Global!$C:$AA,COLUMN()+3,0)),"")</f>
        <v/>
      </c>
      <c r="G301" s="69" t="str">
        <f>IFERROR(IF(VLOOKUP($A301&amp;$A$4,Global!$C:$AA,COLUMN()+3,0)="","",VLOOKUP($A301&amp;$A$4,Global!$C:$AA,COLUMN()+3,0)),"")</f>
        <v/>
      </c>
      <c r="H301" s="70" t="str">
        <f>IFERROR(IF(VLOOKUP($A301&amp;$A$4,Global!$C:$AA,COLUMN()+3,0)="","",VLOOKUP($A301&amp;$A$4,Global!$C:$AA,COLUMN()+3,0)),"")</f>
        <v/>
      </c>
      <c r="I301" s="70" t="str">
        <f>IFERROR(IF(VLOOKUP($A301&amp;$A$4,Global!$C:$AA,COLUMN()+3,0)="","",VLOOKUP($A301&amp;$A$4,Global!$C:$AA,COLUMN()+3,0)),"")</f>
        <v/>
      </c>
      <c r="J301" s="69" t="str">
        <f>IFERROR(IF(VLOOKUP($A301&amp;$A$4,Global!$C:$AA,COLUMN()+3,0)="","",VLOOKUP($A301&amp;$A$4,Global!$C:$AA,COLUMN()+3,0)),"")</f>
        <v/>
      </c>
      <c r="K301" s="69" t="str">
        <f>IFERROR(IF(VLOOKUP($A301&amp;$A$4,Global!$C:$AA,COLUMN()+3,0)="","",VLOOKUP($A301&amp;$A$4,Global!$C:$AA,COLUMN()+3,0)),"")</f>
        <v/>
      </c>
      <c r="L301" s="69" t="str">
        <f>IFERROR(IF(VLOOKUP($A301&amp;$A$4,Global!$C:$AA,COLUMN()+3,0)="","",VLOOKUP($A301&amp;$A$4,Global!$C:$AA,COLUMN()+3,0)),"")</f>
        <v/>
      </c>
      <c r="M301" s="68" t="str">
        <f>IFERROR(IF(VLOOKUP($A301&amp;$A$4,Global!$C:$AA,COLUMN()+3,0)="","",VLOOKUP($A301&amp;$A$4,Global!$C:$AA,COLUMN()+3,0)),"")</f>
        <v/>
      </c>
      <c r="N301" s="68" t="str">
        <f>IFERROR(IF(VLOOKUP($A301&amp;$A$4,Global!$C:$AA,COLUMN()+3,0)="","",VLOOKUP($A301&amp;$A$4,Global!$C:$AA,COLUMN()+3,0)),"")</f>
        <v/>
      </c>
      <c r="O301" s="68" t="str">
        <f>IFERROR(IF(VLOOKUP($A301&amp;$A$4,Global!$C:$AA,COLUMN()+3,0)="","",VLOOKUP($A301&amp;$A$4,Global!$C:$AA,COLUMN()+3,0)),"")</f>
        <v/>
      </c>
      <c r="P301" s="68" t="str">
        <f>IFERROR(IF(VLOOKUP($A301&amp;$A$4,Global!$C:$AA,COLUMN()+3,0)="","",VLOOKUP($A301&amp;$A$4,Global!$C:$AA,COLUMN()+3,0)),"")</f>
        <v/>
      </c>
      <c r="Q301" s="68" t="str">
        <f>IFERROR(IF(VLOOKUP($A301&amp;$A$4,Global!$C:$AA,COLUMN()+3,0)="","",VLOOKUP($A301&amp;$A$4,Global!$C:$AA,COLUMN()+3,0)),"")</f>
        <v/>
      </c>
      <c r="R301" s="68" t="str">
        <f>IFERROR(IF(VLOOKUP($A301&amp;$A$4,Global!$C:$AA,COLUMN()+3,0)="","",VLOOKUP($A301&amp;$A$4,Global!$C:$AA,COLUMN()+3,0)),"")</f>
        <v/>
      </c>
      <c r="S301" s="71" t="str">
        <f>IFERROR(IF(VLOOKUP($A301&amp;$A$4,Global!$C:$AA,COLUMN()+3,0)="","",VLOOKUP($A301&amp;$A$4,Global!$C:$AA,COLUMN()+3,0)),"")</f>
        <v/>
      </c>
      <c r="T301" s="71" t="str">
        <f>IFERROR(IF(VLOOKUP($A301&amp;$A$4,Global!$C:$AA,COLUMN()+3,0)="","",VLOOKUP($A301&amp;$A$4,Global!$C:$AA,COLUMN()+3,0)),"")</f>
        <v/>
      </c>
      <c r="U301" s="69" t="str">
        <f>IFERROR(IF(VLOOKUP($A301&amp;$A$4,Global!$C:$AA,COLUMN()+3,0)="","",VLOOKUP($A301&amp;$A$4,Global!$C:$AA,COLUMN()+3,0)),"")</f>
        <v/>
      </c>
      <c r="V301" s="69" t="str">
        <f>IFERROR(IF(VLOOKUP($A301&amp;$A$4,Global!$C:$AA,COLUMN()+3,0)="","",VLOOKUP($A301&amp;$A$4,Global!$C:$AA,COLUMN()+3,0)),"")</f>
        <v/>
      </c>
    </row>
    <row r="302" spans="1:22" s="72" customFormat="1" ht="15.75" x14ac:dyDescent="0.2">
      <c r="A302" s="67" t="str">
        <f>IFERROR(IF(A301="","",IF((A301+1)&lt;=VLOOKUP($A$3,List!$E$1:$G$8,3,0),A301+1,"")),"")</f>
        <v/>
      </c>
      <c r="B302" s="69" t="str">
        <f>IFERROR(IF(VLOOKUP($A302&amp;$A$4,Global!$C:$AA,COLUMN()+3,0)="","",VLOOKUP($A302&amp;$A$4,Global!$C:$AA,COLUMN()+3,0)),"")</f>
        <v/>
      </c>
      <c r="C302" s="79" t="str">
        <f>IFERROR(IF(VLOOKUP($A302&amp;$A$4,Global!$C:$AA,COLUMN()+3,0)="","",VLOOKUP($A302&amp;$A$4,Global!$C:$AA,COLUMN()+3,0)),"")</f>
        <v/>
      </c>
      <c r="D302" s="68" t="str">
        <f>IFERROR(IF(VLOOKUP($A302&amp;$A$4,Global!$C:$AA,COLUMN()+3,0)="","",VLOOKUP($A302&amp;$A$4,Global!$C:$AA,COLUMN()+3,0)),"")</f>
        <v/>
      </c>
      <c r="E302" s="69" t="str">
        <f>IFERROR(IF(VLOOKUP($A302&amp;$A$4,Global!$C:$AA,COLUMN()+3,0)="","",VLOOKUP($A302&amp;$A$4,Global!$C:$AA,COLUMN()+3,0)),"")</f>
        <v/>
      </c>
      <c r="F302" s="69" t="str">
        <f>IFERROR(IF(VLOOKUP($A302&amp;$A$4,Global!$C:$AA,COLUMN()+3,0)="","",VLOOKUP($A302&amp;$A$4,Global!$C:$AA,COLUMN()+3,0)),"")</f>
        <v/>
      </c>
      <c r="G302" s="69" t="str">
        <f>IFERROR(IF(VLOOKUP($A302&amp;$A$4,Global!$C:$AA,COLUMN()+3,0)="","",VLOOKUP($A302&amp;$A$4,Global!$C:$AA,COLUMN()+3,0)),"")</f>
        <v/>
      </c>
      <c r="H302" s="70" t="str">
        <f>IFERROR(IF(VLOOKUP($A302&amp;$A$4,Global!$C:$AA,COLUMN()+3,0)="","",VLOOKUP($A302&amp;$A$4,Global!$C:$AA,COLUMN()+3,0)),"")</f>
        <v/>
      </c>
      <c r="I302" s="70" t="str">
        <f>IFERROR(IF(VLOOKUP($A302&amp;$A$4,Global!$C:$AA,COLUMN()+3,0)="","",VLOOKUP($A302&amp;$A$4,Global!$C:$AA,COLUMN()+3,0)),"")</f>
        <v/>
      </c>
      <c r="J302" s="69" t="str">
        <f>IFERROR(IF(VLOOKUP($A302&amp;$A$4,Global!$C:$AA,COLUMN()+3,0)="","",VLOOKUP($A302&amp;$A$4,Global!$C:$AA,COLUMN()+3,0)),"")</f>
        <v/>
      </c>
      <c r="K302" s="69" t="str">
        <f>IFERROR(IF(VLOOKUP($A302&amp;$A$4,Global!$C:$AA,COLUMN()+3,0)="","",VLOOKUP($A302&amp;$A$4,Global!$C:$AA,COLUMN()+3,0)),"")</f>
        <v/>
      </c>
      <c r="L302" s="69" t="str">
        <f>IFERROR(IF(VLOOKUP($A302&amp;$A$4,Global!$C:$AA,COLUMN()+3,0)="","",VLOOKUP($A302&amp;$A$4,Global!$C:$AA,COLUMN()+3,0)),"")</f>
        <v/>
      </c>
      <c r="M302" s="68" t="str">
        <f>IFERROR(IF(VLOOKUP($A302&amp;$A$4,Global!$C:$AA,COLUMN()+3,0)="","",VLOOKUP($A302&amp;$A$4,Global!$C:$AA,COLUMN()+3,0)),"")</f>
        <v/>
      </c>
      <c r="N302" s="68" t="str">
        <f>IFERROR(IF(VLOOKUP($A302&amp;$A$4,Global!$C:$AA,COLUMN()+3,0)="","",VLOOKUP($A302&amp;$A$4,Global!$C:$AA,COLUMN()+3,0)),"")</f>
        <v/>
      </c>
      <c r="O302" s="68" t="str">
        <f>IFERROR(IF(VLOOKUP($A302&amp;$A$4,Global!$C:$AA,COLUMN()+3,0)="","",VLOOKUP($A302&amp;$A$4,Global!$C:$AA,COLUMN()+3,0)),"")</f>
        <v/>
      </c>
      <c r="P302" s="68" t="str">
        <f>IFERROR(IF(VLOOKUP($A302&amp;$A$4,Global!$C:$AA,COLUMN()+3,0)="","",VLOOKUP($A302&amp;$A$4,Global!$C:$AA,COLUMN()+3,0)),"")</f>
        <v/>
      </c>
      <c r="Q302" s="68" t="str">
        <f>IFERROR(IF(VLOOKUP($A302&amp;$A$4,Global!$C:$AA,COLUMN()+3,0)="","",VLOOKUP($A302&amp;$A$4,Global!$C:$AA,COLUMN()+3,0)),"")</f>
        <v/>
      </c>
      <c r="R302" s="68" t="str">
        <f>IFERROR(IF(VLOOKUP($A302&amp;$A$4,Global!$C:$AA,COLUMN()+3,0)="","",VLOOKUP($A302&amp;$A$4,Global!$C:$AA,COLUMN()+3,0)),"")</f>
        <v/>
      </c>
      <c r="S302" s="71" t="str">
        <f>IFERROR(IF(VLOOKUP($A302&amp;$A$4,Global!$C:$AA,COLUMN()+3,0)="","",VLOOKUP($A302&amp;$A$4,Global!$C:$AA,COLUMN()+3,0)),"")</f>
        <v/>
      </c>
      <c r="T302" s="71" t="str">
        <f>IFERROR(IF(VLOOKUP($A302&amp;$A$4,Global!$C:$AA,COLUMN()+3,0)="","",VLOOKUP($A302&amp;$A$4,Global!$C:$AA,COLUMN()+3,0)),"")</f>
        <v/>
      </c>
      <c r="U302" s="69" t="str">
        <f>IFERROR(IF(VLOOKUP($A302&amp;$A$4,Global!$C:$AA,COLUMN()+3,0)="","",VLOOKUP($A302&amp;$A$4,Global!$C:$AA,COLUMN()+3,0)),"")</f>
        <v/>
      </c>
      <c r="V302" s="69" t="str">
        <f>IFERROR(IF(VLOOKUP($A302&amp;$A$4,Global!$C:$AA,COLUMN()+3,0)="","",VLOOKUP($A302&amp;$A$4,Global!$C:$AA,COLUMN()+3,0)),"")</f>
        <v/>
      </c>
    </row>
    <row r="303" spans="1:22" s="72" customFormat="1" ht="15.75" x14ac:dyDescent="0.2">
      <c r="A303" s="67" t="str">
        <f>IFERROR(IF(A302="","",IF((A302+1)&lt;=VLOOKUP($A$3,List!$E$1:$G$8,3,0),A302+1,"")),"")</f>
        <v/>
      </c>
      <c r="B303" s="69" t="str">
        <f>IFERROR(IF(VLOOKUP($A303&amp;$A$4,Global!$C:$AA,COLUMN()+3,0)="","",VLOOKUP($A303&amp;$A$4,Global!$C:$AA,COLUMN()+3,0)),"")</f>
        <v/>
      </c>
      <c r="C303" s="79" t="str">
        <f>IFERROR(IF(VLOOKUP($A303&amp;$A$4,Global!$C:$AA,COLUMN()+3,0)="","",VLOOKUP($A303&amp;$A$4,Global!$C:$AA,COLUMN()+3,0)),"")</f>
        <v/>
      </c>
      <c r="D303" s="68" t="str">
        <f>IFERROR(IF(VLOOKUP($A303&amp;$A$4,Global!$C:$AA,COLUMN()+3,0)="","",VLOOKUP($A303&amp;$A$4,Global!$C:$AA,COLUMN()+3,0)),"")</f>
        <v/>
      </c>
      <c r="E303" s="69" t="str">
        <f>IFERROR(IF(VLOOKUP($A303&amp;$A$4,Global!$C:$AA,COLUMN()+3,0)="","",VLOOKUP($A303&amp;$A$4,Global!$C:$AA,COLUMN()+3,0)),"")</f>
        <v/>
      </c>
      <c r="F303" s="69" t="str">
        <f>IFERROR(IF(VLOOKUP($A303&amp;$A$4,Global!$C:$AA,COLUMN()+3,0)="","",VLOOKUP($A303&amp;$A$4,Global!$C:$AA,COLUMN()+3,0)),"")</f>
        <v/>
      </c>
      <c r="G303" s="69" t="str">
        <f>IFERROR(IF(VLOOKUP($A303&amp;$A$4,Global!$C:$AA,COLUMN()+3,0)="","",VLOOKUP($A303&amp;$A$4,Global!$C:$AA,COLUMN()+3,0)),"")</f>
        <v/>
      </c>
      <c r="H303" s="70" t="str">
        <f>IFERROR(IF(VLOOKUP($A303&amp;$A$4,Global!$C:$AA,COLUMN()+3,0)="","",VLOOKUP($A303&amp;$A$4,Global!$C:$AA,COLUMN()+3,0)),"")</f>
        <v/>
      </c>
      <c r="I303" s="70" t="str">
        <f>IFERROR(IF(VLOOKUP($A303&amp;$A$4,Global!$C:$AA,COLUMN()+3,0)="","",VLOOKUP($A303&amp;$A$4,Global!$C:$AA,COLUMN()+3,0)),"")</f>
        <v/>
      </c>
      <c r="J303" s="69" t="str">
        <f>IFERROR(IF(VLOOKUP($A303&amp;$A$4,Global!$C:$AA,COLUMN()+3,0)="","",VLOOKUP($A303&amp;$A$4,Global!$C:$AA,COLUMN()+3,0)),"")</f>
        <v/>
      </c>
      <c r="K303" s="69" t="str">
        <f>IFERROR(IF(VLOOKUP($A303&amp;$A$4,Global!$C:$AA,COLUMN()+3,0)="","",VLOOKUP($A303&amp;$A$4,Global!$C:$AA,COLUMN()+3,0)),"")</f>
        <v/>
      </c>
      <c r="L303" s="69" t="str">
        <f>IFERROR(IF(VLOOKUP($A303&amp;$A$4,Global!$C:$AA,COLUMN()+3,0)="","",VLOOKUP($A303&amp;$A$4,Global!$C:$AA,COLUMN()+3,0)),"")</f>
        <v/>
      </c>
      <c r="M303" s="68" t="str">
        <f>IFERROR(IF(VLOOKUP($A303&amp;$A$4,Global!$C:$AA,COLUMN()+3,0)="","",VLOOKUP($A303&amp;$A$4,Global!$C:$AA,COLUMN()+3,0)),"")</f>
        <v/>
      </c>
      <c r="N303" s="68" t="str">
        <f>IFERROR(IF(VLOOKUP($A303&amp;$A$4,Global!$C:$AA,COLUMN()+3,0)="","",VLOOKUP($A303&amp;$A$4,Global!$C:$AA,COLUMN()+3,0)),"")</f>
        <v/>
      </c>
      <c r="O303" s="68" t="str">
        <f>IFERROR(IF(VLOOKUP($A303&amp;$A$4,Global!$C:$AA,COLUMN()+3,0)="","",VLOOKUP($A303&amp;$A$4,Global!$C:$AA,COLUMN()+3,0)),"")</f>
        <v/>
      </c>
      <c r="P303" s="68" t="str">
        <f>IFERROR(IF(VLOOKUP($A303&amp;$A$4,Global!$C:$AA,COLUMN()+3,0)="","",VLOOKUP($A303&amp;$A$4,Global!$C:$AA,COLUMN()+3,0)),"")</f>
        <v/>
      </c>
      <c r="Q303" s="68" t="str">
        <f>IFERROR(IF(VLOOKUP($A303&amp;$A$4,Global!$C:$AA,COLUMN()+3,0)="","",VLOOKUP($A303&amp;$A$4,Global!$C:$AA,COLUMN()+3,0)),"")</f>
        <v/>
      </c>
      <c r="R303" s="68" t="str">
        <f>IFERROR(IF(VLOOKUP($A303&amp;$A$4,Global!$C:$AA,COLUMN()+3,0)="","",VLOOKUP($A303&amp;$A$4,Global!$C:$AA,COLUMN()+3,0)),"")</f>
        <v/>
      </c>
      <c r="S303" s="71" t="str">
        <f>IFERROR(IF(VLOOKUP($A303&amp;$A$4,Global!$C:$AA,COLUMN()+3,0)="","",VLOOKUP($A303&amp;$A$4,Global!$C:$AA,COLUMN()+3,0)),"")</f>
        <v/>
      </c>
      <c r="T303" s="71" t="str">
        <f>IFERROR(IF(VLOOKUP($A303&amp;$A$4,Global!$C:$AA,COLUMN()+3,0)="","",VLOOKUP($A303&amp;$A$4,Global!$C:$AA,COLUMN()+3,0)),"")</f>
        <v/>
      </c>
      <c r="U303" s="69" t="str">
        <f>IFERROR(IF(VLOOKUP($A303&amp;$A$4,Global!$C:$AA,COLUMN()+3,0)="","",VLOOKUP($A303&amp;$A$4,Global!$C:$AA,COLUMN()+3,0)),"")</f>
        <v/>
      </c>
      <c r="V303" s="69" t="str">
        <f>IFERROR(IF(VLOOKUP($A303&amp;$A$4,Global!$C:$AA,COLUMN()+3,0)="","",VLOOKUP($A303&amp;$A$4,Global!$C:$AA,COLUMN()+3,0)),"")</f>
        <v/>
      </c>
    </row>
    <row r="304" spans="1:22" s="72" customFormat="1" ht="15.75" x14ac:dyDescent="0.2">
      <c r="A304" s="67" t="str">
        <f>IFERROR(IF(A303="","",IF((A303+1)&lt;=VLOOKUP($A$3,List!$E$1:$G$8,3,0),A303+1,"")),"")</f>
        <v/>
      </c>
      <c r="B304" s="69" t="str">
        <f>IFERROR(IF(VLOOKUP($A304&amp;$A$4,Global!$C:$AA,COLUMN()+3,0)="","",VLOOKUP($A304&amp;$A$4,Global!$C:$AA,COLUMN()+3,0)),"")</f>
        <v/>
      </c>
      <c r="C304" s="79" t="str">
        <f>IFERROR(IF(VLOOKUP($A304&amp;$A$4,Global!$C:$AA,COLUMN()+3,0)="","",VLOOKUP($A304&amp;$A$4,Global!$C:$AA,COLUMN()+3,0)),"")</f>
        <v/>
      </c>
      <c r="D304" s="68" t="str">
        <f>IFERROR(IF(VLOOKUP($A304&amp;$A$4,Global!$C:$AA,COLUMN()+3,0)="","",VLOOKUP($A304&amp;$A$4,Global!$C:$AA,COLUMN()+3,0)),"")</f>
        <v/>
      </c>
      <c r="E304" s="69" t="str">
        <f>IFERROR(IF(VLOOKUP($A304&amp;$A$4,Global!$C:$AA,COLUMN()+3,0)="","",VLOOKUP($A304&amp;$A$4,Global!$C:$AA,COLUMN()+3,0)),"")</f>
        <v/>
      </c>
      <c r="F304" s="69" t="str">
        <f>IFERROR(IF(VLOOKUP($A304&amp;$A$4,Global!$C:$AA,COLUMN()+3,0)="","",VLOOKUP($A304&amp;$A$4,Global!$C:$AA,COLUMN()+3,0)),"")</f>
        <v/>
      </c>
      <c r="G304" s="69" t="str">
        <f>IFERROR(IF(VLOOKUP($A304&amp;$A$4,Global!$C:$AA,COLUMN()+3,0)="","",VLOOKUP($A304&amp;$A$4,Global!$C:$AA,COLUMN()+3,0)),"")</f>
        <v/>
      </c>
      <c r="H304" s="70" t="str">
        <f>IFERROR(IF(VLOOKUP($A304&amp;$A$4,Global!$C:$AA,COLUMN()+3,0)="","",VLOOKUP($A304&amp;$A$4,Global!$C:$AA,COLUMN()+3,0)),"")</f>
        <v/>
      </c>
      <c r="I304" s="70" t="str">
        <f>IFERROR(IF(VLOOKUP($A304&amp;$A$4,Global!$C:$AA,COLUMN()+3,0)="","",VLOOKUP($A304&amp;$A$4,Global!$C:$AA,COLUMN()+3,0)),"")</f>
        <v/>
      </c>
      <c r="J304" s="69" t="str">
        <f>IFERROR(IF(VLOOKUP($A304&amp;$A$4,Global!$C:$AA,COLUMN()+3,0)="","",VLOOKUP($A304&amp;$A$4,Global!$C:$AA,COLUMN()+3,0)),"")</f>
        <v/>
      </c>
      <c r="K304" s="69" t="str">
        <f>IFERROR(IF(VLOOKUP($A304&amp;$A$4,Global!$C:$AA,COLUMN()+3,0)="","",VLOOKUP($A304&amp;$A$4,Global!$C:$AA,COLUMN()+3,0)),"")</f>
        <v/>
      </c>
      <c r="L304" s="69" t="str">
        <f>IFERROR(IF(VLOOKUP($A304&amp;$A$4,Global!$C:$AA,COLUMN()+3,0)="","",VLOOKUP($A304&amp;$A$4,Global!$C:$AA,COLUMN()+3,0)),"")</f>
        <v/>
      </c>
      <c r="M304" s="68" t="str">
        <f>IFERROR(IF(VLOOKUP($A304&amp;$A$4,Global!$C:$AA,COLUMN()+3,0)="","",VLOOKUP($A304&amp;$A$4,Global!$C:$AA,COLUMN()+3,0)),"")</f>
        <v/>
      </c>
      <c r="N304" s="68" t="str">
        <f>IFERROR(IF(VLOOKUP($A304&amp;$A$4,Global!$C:$AA,COLUMN()+3,0)="","",VLOOKUP($A304&amp;$A$4,Global!$C:$AA,COLUMN()+3,0)),"")</f>
        <v/>
      </c>
      <c r="O304" s="68" t="str">
        <f>IFERROR(IF(VLOOKUP($A304&amp;$A$4,Global!$C:$AA,COLUMN()+3,0)="","",VLOOKUP($A304&amp;$A$4,Global!$C:$AA,COLUMN()+3,0)),"")</f>
        <v/>
      </c>
      <c r="P304" s="68" t="str">
        <f>IFERROR(IF(VLOOKUP($A304&amp;$A$4,Global!$C:$AA,COLUMN()+3,0)="","",VLOOKUP($A304&amp;$A$4,Global!$C:$AA,COLUMN()+3,0)),"")</f>
        <v/>
      </c>
      <c r="Q304" s="68" t="str">
        <f>IFERROR(IF(VLOOKUP($A304&amp;$A$4,Global!$C:$AA,COLUMN()+3,0)="","",VLOOKUP($A304&amp;$A$4,Global!$C:$AA,COLUMN()+3,0)),"")</f>
        <v/>
      </c>
      <c r="R304" s="68" t="str">
        <f>IFERROR(IF(VLOOKUP($A304&amp;$A$4,Global!$C:$AA,COLUMN()+3,0)="","",VLOOKUP($A304&amp;$A$4,Global!$C:$AA,COLUMN()+3,0)),"")</f>
        <v/>
      </c>
      <c r="S304" s="71" t="str">
        <f>IFERROR(IF(VLOOKUP($A304&amp;$A$4,Global!$C:$AA,COLUMN()+3,0)="","",VLOOKUP($A304&amp;$A$4,Global!$C:$AA,COLUMN()+3,0)),"")</f>
        <v/>
      </c>
      <c r="T304" s="71" t="str">
        <f>IFERROR(IF(VLOOKUP($A304&amp;$A$4,Global!$C:$AA,COLUMN()+3,0)="","",VLOOKUP($A304&amp;$A$4,Global!$C:$AA,COLUMN()+3,0)),"")</f>
        <v/>
      </c>
      <c r="U304" s="69" t="str">
        <f>IFERROR(IF(VLOOKUP($A304&amp;$A$4,Global!$C:$AA,COLUMN()+3,0)="","",VLOOKUP($A304&amp;$A$4,Global!$C:$AA,COLUMN()+3,0)),"")</f>
        <v/>
      </c>
      <c r="V304" s="69" t="str">
        <f>IFERROR(IF(VLOOKUP($A304&amp;$A$4,Global!$C:$AA,COLUMN()+3,0)="","",VLOOKUP($A304&amp;$A$4,Global!$C:$AA,COLUMN()+3,0)),"")</f>
        <v/>
      </c>
    </row>
    <row r="305" spans="1:22" s="72" customFormat="1" ht="15.75" x14ac:dyDescent="0.2">
      <c r="A305" s="67" t="str">
        <f>IFERROR(IF(A304="","",IF((A304+1)&lt;=VLOOKUP($A$3,List!$E$1:$G$8,3,0),A304+1,"")),"")</f>
        <v/>
      </c>
      <c r="B305" s="69" t="str">
        <f>IFERROR(IF(VLOOKUP($A305&amp;$A$4,Global!$C:$AA,COLUMN()+3,0)="","",VLOOKUP($A305&amp;$A$4,Global!$C:$AA,COLUMN()+3,0)),"")</f>
        <v/>
      </c>
      <c r="C305" s="79" t="str">
        <f>IFERROR(IF(VLOOKUP($A305&amp;$A$4,Global!$C:$AA,COLUMN()+3,0)="","",VLOOKUP($A305&amp;$A$4,Global!$C:$AA,COLUMN()+3,0)),"")</f>
        <v/>
      </c>
      <c r="D305" s="68" t="str">
        <f>IFERROR(IF(VLOOKUP($A305&amp;$A$4,Global!$C:$AA,COLUMN()+3,0)="","",VLOOKUP($A305&amp;$A$4,Global!$C:$AA,COLUMN()+3,0)),"")</f>
        <v/>
      </c>
      <c r="E305" s="69" t="str">
        <f>IFERROR(IF(VLOOKUP($A305&amp;$A$4,Global!$C:$AA,COLUMN()+3,0)="","",VLOOKUP($A305&amp;$A$4,Global!$C:$AA,COLUMN()+3,0)),"")</f>
        <v/>
      </c>
      <c r="F305" s="69" t="str">
        <f>IFERROR(IF(VLOOKUP($A305&amp;$A$4,Global!$C:$AA,COLUMN()+3,0)="","",VLOOKUP($A305&amp;$A$4,Global!$C:$AA,COLUMN()+3,0)),"")</f>
        <v/>
      </c>
      <c r="G305" s="69" t="str">
        <f>IFERROR(IF(VLOOKUP($A305&amp;$A$4,Global!$C:$AA,COLUMN()+3,0)="","",VLOOKUP($A305&amp;$A$4,Global!$C:$AA,COLUMN()+3,0)),"")</f>
        <v/>
      </c>
      <c r="H305" s="70" t="str">
        <f>IFERROR(IF(VLOOKUP($A305&amp;$A$4,Global!$C:$AA,COLUMN()+3,0)="","",VLOOKUP($A305&amp;$A$4,Global!$C:$AA,COLUMN()+3,0)),"")</f>
        <v/>
      </c>
      <c r="I305" s="70" t="str">
        <f>IFERROR(IF(VLOOKUP($A305&amp;$A$4,Global!$C:$AA,COLUMN()+3,0)="","",VLOOKUP($A305&amp;$A$4,Global!$C:$AA,COLUMN()+3,0)),"")</f>
        <v/>
      </c>
      <c r="J305" s="69" t="str">
        <f>IFERROR(IF(VLOOKUP($A305&amp;$A$4,Global!$C:$AA,COLUMN()+3,0)="","",VLOOKUP($A305&amp;$A$4,Global!$C:$AA,COLUMN()+3,0)),"")</f>
        <v/>
      </c>
      <c r="K305" s="69" t="str">
        <f>IFERROR(IF(VLOOKUP($A305&amp;$A$4,Global!$C:$AA,COLUMN()+3,0)="","",VLOOKUP($A305&amp;$A$4,Global!$C:$AA,COLUMN()+3,0)),"")</f>
        <v/>
      </c>
      <c r="L305" s="69" t="str">
        <f>IFERROR(IF(VLOOKUP($A305&amp;$A$4,Global!$C:$AA,COLUMN()+3,0)="","",VLOOKUP($A305&amp;$A$4,Global!$C:$AA,COLUMN()+3,0)),"")</f>
        <v/>
      </c>
      <c r="M305" s="68" t="str">
        <f>IFERROR(IF(VLOOKUP($A305&amp;$A$4,Global!$C:$AA,COLUMN()+3,0)="","",VLOOKUP($A305&amp;$A$4,Global!$C:$AA,COLUMN()+3,0)),"")</f>
        <v/>
      </c>
      <c r="N305" s="68" t="str">
        <f>IFERROR(IF(VLOOKUP($A305&amp;$A$4,Global!$C:$AA,COLUMN()+3,0)="","",VLOOKUP($A305&amp;$A$4,Global!$C:$AA,COLUMN()+3,0)),"")</f>
        <v/>
      </c>
      <c r="O305" s="68" t="str">
        <f>IFERROR(IF(VLOOKUP($A305&amp;$A$4,Global!$C:$AA,COLUMN()+3,0)="","",VLOOKUP($A305&amp;$A$4,Global!$C:$AA,COLUMN()+3,0)),"")</f>
        <v/>
      </c>
      <c r="P305" s="68" t="str">
        <f>IFERROR(IF(VLOOKUP($A305&amp;$A$4,Global!$C:$AA,COLUMN()+3,0)="","",VLOOKUP($A305&amp;$A$4,Global!$C:$AA,COLUMN()+3,0)),"")</f>
        <v/>
      </c>
      <c r="Q305" s="68" t="str">
        <f>IFERROR(IF(VLOOKUP($A305&amp;$A$4,Global!$C:$AA,COLUMN()+3,0)="","",VLOOKUP($A305&amp;$A$4,Global!$C:$AA,COLUMN()+3,0)),"")</f>
        <v/>
      </c>
      <c r="R305" s="68" t="str">
        <f>IFERROR(IF(VLOOKUP($A305&amp;$A$4,Global!$C:$AA,COLUMN()+3,0)="","",VLOOKUP($A305&amp;$A$4,Global!$C:$AA,COLUMN()+3,0)),"")</f>
        <v/>
      </c>
      <c r="S305" s="71" t="str">
        <f>IFERROR(IF(VLOOKUP($A305&amp;$A$4,Global!$C:$AA,COLUMN()+3,0)="","",VLOOKUP($A305&amp;$A$4,Global!$C:$AA,COLUMN()+3,0)),"")</f>
        <v/>
      </c>
      <c r="T305" s="71" t="str">
        <f>IFERROR(IF(VLOOKUP($A305&amp;$A$4,Global!$C:$AA,COLUMN()+3,0)="","",VLOOKUP($A305&amp;$A$4,Global!$C:$AA,COLUMN()+3,0)),"")</f>
        <v/>
      </c>
      <c r="U305" s="69" t="str">
        <f>IFERROR(IF(VLOOKUP($A305&amp;$A$4,Global!$C:$AA,COLUMN()+3,0)="","",VLOOKUP($A305&amp;$A$4,Global!$C:$AA,COLUMN()+3,0)),"")</f>
        <v/>
      </c>
      <c r="V305" s="69" t="str">
        <f>IFERROR(IF(VLOOKUP($A305&amp;$A$4,Global!$C:$AA,COLUMN()+3,0)="","",VLOOKUP($A305&amp;$A$4,Global!$C:$AA,COLUMN()+3,0)),"")</f>
        <v/>
      </c>
    </row>
    <row r="306" spans="1:22" s="72" customFormat="1" ht="15.75" x14ac:dyDescent="0.2">
      <c r="A306" s="67" t="str">
        <f>IFERROR(IF(A305="","",IF((A305+1)&lt;=VLOOKUP($A$3,List!$E$1:$G$8,3,0),A305+1,"")),"")</f>
        <v/>
      </c>
      <c r="B306" s="69" t="str">
        <f>IFERROR(IF(VLOOKUP($A306&amp;$A$4,Global!$C:$AA,COLUMN()+3,0)="","",VLOOKUP($A306&amp;$A$4,Global!$C:$AA,COLUMN()+3,0)),"")</f>
        <v/>
      </c>
      <c r="C306" s="79" t="str">
        <f>IFERROR(IF(VLOOKUP($A306&amp;$A$4,Global!$C:$AA,COLUMN()+3,0)="","",VLOOKUP($A306&amp;$A$4,Global!$C:$AA,COLUMN()+3,0)),"")</f>
        <v/>
      </c>
      <c r="D306" s="68" t="str">
        <f>IFERROR(IF(VLOOKUP($A306&amp;$A$4,Global!$C:$AA,COLUMN()+3,0)="","",VLOOKUP($A306&amp;$A$4,Global!$C:$AA,COLUMN()+3,0)),"")</f>
        <v/>
      </c>
      <c r="E306" s="69" t="str">
        <f>IFERROR(IF(VLOOKUP($A306&amp;$A$4,Global!$C:$AA,COLUMN()+3,0)="","",VLOOKUP($A306&amp;$A$4,Global!$C:$AA,COLUMN()+3,0)),"")</f>
        <v/>
      </c>
      <c r="F306" s="69" t="str">
        <f>IFERROR(IF(VLOOKUP($A306&amp;$A$4,Global!$C:$AA,COLUMN()+3,0)="","",VLOOKUP($A306&amp;$A$4,Global!$C:$AA,COLUMN()+3,0)),"")</f>
        <v/>
      </c>
      <c r="G306" s="69" t="str">
        <f>IFERROR(IF(VLOOKUP($A306&amp;$A$4,Global!$C:$AA,COLUMN()+3,0)="","",VLOOKUP($A306&amp;$A$4,Global!$C:$AA,COLUMN()+3,0)),"")</f>
        <v/>
      </c>
      <c r="H306" s="70" t="str">
        <f>IFERROR(IF(VLOOKUP($A306&amp;$A$4,Global!$C:$AA,COLUMN()+3,0)="","",VLOOKUP($A306&amp;$A$4,Global!$C:$AA,COLUMN()+3,0)),"")</f>
        <v/>
      </c>
      <c r="I306" s="70" t="str">
        <f>IFERROR(IF(VLOOKUP($A306&amp;$A$4,Global!$C:$AA,COLUMN()+3,0)="","",VLOOKUP($A306&amp;$A$4,Global!$C:$AA,COLUMN()+3,0)),"")</f>
        <v/>
      </c>
      <c r="J306" s="69" t="str">
        <f>IFERROR(IF(VLOOKUP($A306&amp;$A$4,Global!$C:$AA,COLUMN()+3,0)="","",VLOOKUP($A306&amp;$A$4,Global!$C:$AA,COLUMN()+3,0)),"")</f>
        <v/>
      </c>
      <c r="K306" s="69" t="str">
        <f>IFERROR(IF(VLOOKUP($A306&amp;$A$4,Global!$C:$AA,COLUMN()+3,0)="","",VLOOKUP($A306&amp;$A$4,Global!$C:$AA,COLUMN()+3,0)),"")</f>
        <v/>
      </c>
      <c r="L306" s="69" t="str">
        <f>IFERROR(IF(VLOOKUP($A306&amp;$A$4,Global!$C:$AA,COLUMN()+3,0)="","",VLOOKUP($A306&amp;$A$4,Global!$C:$AA,COLUMN()+3,0)),"")</f>
        <v/>
      </c>
      <c r="M306" s="68" t="str">
        <f>IFERROR(IF(VLOOKUP($A306&amp;$A$4,Global!$C:$AA,COLUMN()+3,0)="","",VLOOKUP($A306&amp;$A$4,Global!$C:$AA,COLUMN()+3,0)),"")</f>
        <v/>
      </c>
      <c r="N306" s="68" t="str">
        <f>IFERROR(IF(VLOOKUP($A306&amp;$A$4,Global!$C:$AA,COLUMN()+3,0)="","",VLOOKUP($A306&amp;$A$4,Global!$C:$AA,COLUMN()+3,0)),"")</f>
        <v/>
      </c>
      <c r="O306" s="68" t="str">
        <f>IFERROR(IF(VLOOKUP($A306&amp;$A$4,Global!$C:$AA,COLUMN()+3,0)="","",VLOOKUP($A306&amp;$A$4,Global!$C:$AA,COLUMN()+3,0)),"")</f>
        <v/>
      </c>
      <c r="P306" s="68" t="str">
        <f>IFERROR(IF(VLOOKUP($A306&amp;$A$4,Global!$C:$AA,COLUMN()+3,0)="","",VLOOKUP($A306&amp;$A$4,Global!$C:$AA,COLUMN()+3,0)),"")</f>
        <v/>
      </c>
      <c r="Q306" s="68" t="str">
        <f>IFERROR(IF(VLOOKUP($A306&amp;$A$4,Global!$C:$AA,COLUMN()+3,0)="","",VLOOKUP($A306&amp;$A$4,Global!$C:$AA,COLUMN()+3,0)),"")</f>
        <v/>
      </c>
      <c r="R306" s="68" t="str">
        <f>IFERROR(IF(VLOOKUP($A306&amp;$A$4,Global!$C:$AA,COLUMN()+3,0)="","",VLOOKUP($A306&amp;$A$4,Global!$C:$AA,COLUMN()+3,0)),"")</f>
        <v/>
      </c>
      <c r="S306" s="71" t="str">
        <f>IFERROR(IF(VLOOKUP($A306&amp;$A$4,Global!$C:$AA,COLUMN()+3,0)="","",VLOOKUP($A306&amp;$A$4,Global!$C:$AA,COLUMN()+3,0)),"")</f>
        <v/>
      </c>
      <c r="T306" s="71" t="str">
        <f>IFERROR(IF(VLOOKUP($A306&amp;$A$4,Global!$C:$AA,COLUMN()+3,0)="","",VLOOKUP($A306&amp;$A$4,Global!$C:$AA,COLUMN()+3,0)),"")</f>
        <v/>
      </c>
      <c r="U306" s="69" t="str">
        <f>IFERROR(IF(VLOOKUP($A306&amp;$A$4,Global!$C:$AA,COLUMN()+3,0)="","",VLOOKUP($A306&amp;$A$4,Global!$C:$AA,COLUMN()+3,0)),"")</f>
        <v/>
      </c>
      <c r="V306" s="69" t="str">
        <f>IFERROR(IF(VLOOKUP($A306&amp;$A$4,Global!$C:$AA,COLUMN()+3,0)="","",VLOOKUP($A306&amp;$A$4,Global!$C:$AA,COLUMN()+3,0)),"")</f>
        <v/>
      </c>
    </row>
    <row r="307" spans="1:22" s="72" customFormat="1" ht="15.75" x14ac:dyDescent="0.2">
      <c r="A307" s="67" t="str">
        <f>IFERROR(IF(A306="","",IF((A306+1)&lt;=VLOOKUP($A$3,List!$E$1:$G$8,3,0),A306+1,"")),"")</f>
        <v/>
      </c>
      <c r="B307" s="69" t="str">
        <f>IFERROR(IF(VLOOKUP($A307&amp;$A$4,Global!$C:$AA,COLUMN()+3,0)="","",VLOOKUP($A307&amp;$A$4,Global!$C:$AA,COLUMN()+3,0)),"")</f>
        <v/>
      </c>
      <c r="C307" s="79" t="str">
        <f>IFERROR(IF(VLOOKUP($A307&amp;$A$4,Global!$C:$AA,COLUMN()+3,0)="","",VLOOKUP($A307&amp;$A$4,Global!$C:$AA,COLUMN()+3,0)),"")</f>
        <v/>
      </c>
      <c r="D307" s="68" t="str">
        <f>IFERROR(IF(VLOOKUP($A307&amp;$A$4,Global!$C:$AA,COLUMN()+3,0)="","",VLOOKUP($A307&amp;$A$4,Global!$C:$AA,COLUMN()+3,0)),"")</f>
        <v/>
      </c>
      <c r="E307" s="69" t="str">
        <f>IFERROR(IF(VLOOKUP($A307&amp;$A$4,Global!$C:$AA,COLUMN()+3,0)="","",VLOOKUP($A307&amp;$A$4,Global!$C:$AA,COLUMN()+3,0)),"")</f>
        <v/>
      </c>
      <c r="F307" s="69" t="str">
        <f>IFERROR(IF(VLOOKUP($A307&amp;$A$4,Global!$C:$AA,COLUMN()+3,0)="","",VLOOKUP($A307&amp;$A$4,Global!$C:$AA,COLUMN()+3,0)),"")</f>
        <v/>
      </c>
      <c r="G307" s="69" t="str">
        <f>IFERROR(IF(VLOOKUP($A307&amp;$A$4,Global!$C:$AA,COLUMN()+3,0)="","",VLOOKUP($A307&amp;$A$4,Global!$C:$AA,COLUMN()+3,0)),"")</f>
        <v/>
      </c>
      <c r="H307" s="70" t="str">
        <f>IFERROR(IF(VLOOKUP($A307&amp;$A$4,Global!$C:$AA,COLUMN()+3,0)="","",VLOOKUP($A307&amp;$A$4,Global!$C:$AA,COLUMN()+3,0)),"")</f>
        <v/>
      </c>
      <c r="I307" s="70" t="str">
        <f>IFERROR(IF(VLOOKUP($A307&amp;$A$4,Global!$C:$AA,COLUMN()+3,0)="","",VLOOKUP($A307&amp;$A$4,Global!$C:$AA,COLUMN()+3,0)),"")</f>
        <v/>
      </c>
      <c r="J307" s="69" t="str">
        <f>IFERROR(IF(VLOOKUP($A307&amp;$A$4,Global!$C:$AA,COLUMN()+3,0)="","",VLOOKUP($A307&amp;$A$4,Global!$C:$AA,COLUMN()+3,0)),"")</f>
        <v/>
      </c>
      <c r="K307" s="69" t="str">
        <f>IFERROR(IF(VLOOKUP($A307&amp;$A$4,Global!$C:$AA,COLUMN()+3,0)="","",VLOOKUP($A307&amp;$A$4,Global!$C:$AA,COLUMN()+3,0)),"")</f>
        <v/>
      </c>
      <c r="L307" s="69" t="str">
        <f>IFERROR(IF(VLOOKUP($A307&amp;$A$4,Global!$C:$AA,COLUMN()+3,0)="","",VLOOKUP($A307&amp;$A$4,Global!$C:$AA,COLUMN()+3,0)),"")</f>
        <v/>
      </c>
      <c r="M307" s="68" t="str">
        <f>IFERROR(IF(VLOOKUP($A307&amp;$A$4,Global!$C:$AA,COLUMN()+3,0)="","",VLOOKUP($A307&amp;$A$4,Global!$C:$AA,COLUMN()+3,0)),"")</f>
        <v/>
      </c>
      <c r="N307" s="68" t="str">
        <f>IFERROR(IF(VLOOKUP($A307&amp;$A$4,Global!$C:$AA,COLUMN()+3,0)="","",VLOOKUP($A307&amp;$A$4,Global!$C:$AA,COLUMN()+3,0)),"")</f>
        <v/>
      </c>
      <c r="O307" s="68" t="str">
        <f>IFERROR(IF(VLOOKUP($A307&amp;$A$4,Global!$C:$AA,COLUMN()+3,0)="","",VLOOKUP($A307&amp;$A$4,Global!$C:$AA,COLUMN()+3,0)),"")</f>
        <v/>
      </c>
      <c r="P307" s="68" t="str">
        <f>IFERROR(IF(VLOOKUP($A307&amp;$A$4,Global!$C:$AA,COLUMN()+3,0)="","",VLOOKUP($A307&amp;$A$4,Global!$C:$AA,COLUMN()+3,0)),"")</f>
        <v/>
      </c>
      <c r="Q307" s="68" t="str">
        <f>IFERROR(IF(VLOOKUP($A307&amp;$A$4,Global!$C:$AA,COLUMN()+3,0)="","",VLOOKUP($A307&amp;$A$4,Global!$C:$AA,COLUMN()+3,0)),"")</f>
        <v/>
      </c>
      <c r="R307" s="68" t="str">
        <f>IFERROR(IF(VLOOKUP($A307&amp;$A$4,Global!$C:$AA,COLUMN()+3,0)="","",VLOOKUP($A307&amp;$A$4,Global!$C:$AA,COLUMN()+3,0)),"")</f>
        <v/>
      </c>
      <c r="S307" s="71" t="str">
        <f>IFERROR(IF(VLOOKUP($A307&amp;$A$4,Global!$C:$AA,COLUMN()+3,0)="","",VLOOKUP($A307&amp;$A$4,Global!$C:$AA,COLUMN()+3,0)),"")</f>
        <v/>
      </c>
      <c r="T307" s="71" t="str">
        <f>IFERROR(IF(VLOOKUP($A307&amp;$A$4,Global!$C:$AA,COLUMN()+3,0)="","",VLOOKUP($A307&amp;$A$4,Global!$C:$AA,COLUMN()+3,0)),"")</f>
        <v/>
      </c>
      <c r="U307" s="69" t="str">
        <f>IFERROR(IF(VLOOKUP($A307&amp;$A$4,Global!$C:$AA,COLUMN()+3,0)="","",VLOOKUP($A307&amp;$A$4,Global!$C:$AA,COLUMN()+3,0)),"")</f>
        <v/>
      </c>
      <c r="V307" s="69" t="str">
        <f>IFERROR(IF(VLOOKUP($A307&amp;$A$4,Global!$C:$AA,COLUMN()+3,0)="","",VLOOKUP($A307&amp;$A$4,Global!$C:$AA,COLUMN()+3,0)),"")</f>
        <v/>
      </c>
    </row>
    <row r="308" spans="1:22" s="72" customFormat="1" ht="15.75" x14ac:dyDescent="0.2">
      <c r="A308" s="67" t="str">
        <f>IFERROR(IF(A307="","",IF((A307+1)&lt;=VLOOKUP($A$3,List!$E$1:$G$8,3,0),A307+1,"")),"")</f>
        <v/>
      </c>
      <c r="B308" s="69" t="str">
        <f>IFERROR(IF(VLOOKUP($A308&amp;$A$4,Global!$C:$AA,COLUMN()+3,0)="","",VLOOKUP($A308&amp;$A$4,Global!$C:$AA,COLUMN()+3,0)),"")</f>
        <v/>
      </c>
      <c r="C308" s="79" t="str">
        <f>IFERROR(IF(VLOOKUP($A308&amp;$A$4,Global!$C:$AA,COLUMN()+3,0)="","",VLOOKUP($A308&amp;$A$4,Global!$C:$AA,COLUMN()+3,0)),"")</f>
        <v/>
      </c>
      <c r="D308" s="68" t="str">
        <f>IFERROR(IF(VLOOKUP($A308&amp;$A$4,Global!$C:$AA,COLUMN()+3,0)="","",VLOOKUP($A308&amp;$A$4,Global!$C:$AA,COLUMN()+3,0)),"")</f>
        <v/>
      </c>
      <c r="E308" s="69" t="str">
        <f>IFERROR(IF(VLOOKUP($A308&amp;$A$4,Global!$C:$AA,COLUMN()+3,0)="","",VLOOKUP($A308&amp;$A$4,Global!$C:$AA,COLUMN()+3,0)),"")</f>
        <v/>
      </c>
      <c r="F308" s="69" t="str">
        <f>IFERROR(IF(VLOOKUP($A308&amp;$A$4,Global!$C:$AA,COLUMN()+3,0)="","",VLOOKUP($A308&amp;$A$4,Global!$C:$AA,COLUMN()+3,0)),"")</f>
        <v/>
      </c>
      <c r="G308" s="69" t="str">
        <f>IFERROR(IF(VLOOKUP($A308&amp;$A$4,Global!$C:$AA,COLUMN()+3,0)="","",VLOOKUP($A308&amp;$A$4,Global!$C:$AA,COLUMN()+3,0)),"")</f>
        <v/>
      </c>
      <c r="H308" s="70" t="str">
        <f>IFERROR(IF(VLOOKUP($A308&amp;$A$4,Global!$C:$AA,COLUMN()+3,0)="","",VLOOKUP($A308&amp;$A$4,Global!$C:$AA,COLUMN()+3,0)),"")</f>
        <v/>
      </c>
      <c r="I308" s="70" t="str">
        <f>IFERROR(IF(VLOOKUP($A308&amp;$A$4,Global!$C:$AA,COLUMN()+3,0)="","",VLOOKUP($A308&amp;$A$4,Global!$C:$AA,COLUMN()+3,0)),"")</f>
        <v/>
      </c>
      <c r="J308" s="69" t="str">
        <f>IFERROR(IF(VLOOKUP($A308&amp;$A$4,Global!$C:$AA,COLUMN()+3,0)="","",VLOOKUP($A308&amp;$A$4,Global!$C:$AA,COLUMN()+3,0)),"")</f>
        <v/>
      </c>
      <c r="K308" s="69" t="str">
        <f>IFERROR(IF(VLOOKUP($A308&amp;$A$4,Global!$C:$AA,COLUMN()+3,0)="","",VLOOKUP($A308&amp;$A$4,Global!$C:$AA,COLUMN()+3,0)),"")</f>
        <v/>
      </c>
      <c r="L308" s="69" t="str">
        <f>IFERROR(IF(VLOOKUP($A308&amp;$A$4,Global!$C:$AA,COLUMN()+3,0)="","",VLOOKUP($A308&amp;$A$4,Global!$C:$AA,COLUMN()+3,0)),"")</f>
        <v/>
      </c>
      <c r="M308" s="68" t="str">
        <f>IFERROR(IF(VLOOKUP($A308&amp;$A$4,Global!$C:$AA,COLUMN()+3,0)="","",VLOOKUP($A308&amp;$A$4,Global!$C:$AA,COLUMN()+3,0)),"")</f>
        <v/>
      </c>
      <c r="N308" s="68" t="str">
        <f>IFERROR(IF(VLOOKUP($A308&amp;$A$4,Global!$C:$AA,COLUMN()+3,0)="","",VLOOKUP($A308&amp;$A$4,Global!$C:$AA,COLUMN()+3,0)),"")</f>
        <v/>
      </c>
      <c r="O308" s="68" t="str">
        <f>IFERROR(IF(VLOOKUP($A308&amp;$A$4,Global!$C:$AA,COLUMN()+3,0)="","",VLOOKUP($A308&amp;$A$4,Global!$C:$AA,COLUMN()+3,0)),"")</f>
        <v/>
      </c>
      <c r="P308" s="68" t="str">
        <f>IFERROR(IF(VLOOKUP($A308&amp;$A$4,Global!$C:$AA,COLUMN()+3,0)="","",VLOOKUP($A308&amp;$A$4,Global!$C:$AA,COLUMN()+3,0)),"")</f>
        <v/>
      </c>
      <c r="Q308" s="68" t="str">
        <f>IFERROR(IF(VLOOKUP($A308&amp;$A$4,Global!$C:$AA,COLUMN()+3,0)="","",VLOOKUP($A308&amp;$A$4,Global!$C:$AA,COLUMN()+3,0)),"")</f>
        <v/>
      </c>
      <c r="R308" s="68" t="str">
        <f>IFERROR(IF(VLOOKUP($A308&amp;$A$4,Global!$C:$AA,COLUMN()+3,0)="","",VLOOKUP($A308&amp;$A$4,Global!$C:$AA,COLUMN()+3,0)),"")</f>
        <v/>
      </c>
      <c r="S308" s="71" t="str">
        <f>IFERROR(IF(VLOOKUP($A308&amp;$A$4,Global!$C:$AA,COLUMN()+3,0)="","",VLOOKUP($A308&amp;$A$4,Global!$C:$AA,COLUMN()+3,0)),"")</f>
        <v/>
      </c>
      <c r="T308" s="71" t="str">
        <f>IFERROR(IF(VLOOKUP($A308&amp;$A$4,Global!$C:$AA,COLUMN()+3,0)="","",VLOOKUP($A308&amp;$A$4,Global!$C:$AA,COLUMN()+3,0)),"")</f>
        <v/>
      </c>
      <c r="U308" s="69" t="str">
        <f>IFERROR(IF(VLOOKUP($A308&amp;$A$4,Global!$C:$AA,COLUMN()+3,0)="","",VLOOKUP($A308&amp;$A$4,Global!$C:$AA,COLUMN()+3,0)),"")</f>
        <v/>
      </c>
      <c r="V308" s="69" t="str">
        <f>IFERROR(IF(VLOOKUP($A308&amp;$A$4,Global!$C:$AA,COLUMN()+3,0)="","",VLOOKUP($A308&amp;$A$4,Global!$C:$AA,COLUMN()+3,0)),"")</f>
        <v/>
      </c>
    </row>
    <row r="309" spans="1:22" s="72" customFormat="1" ht="15.75" x14ac:dyDescent="0.2">
      <c r="A309" s="67" t="str">
        <f>IFERROR(IF(A308="","",IF((A308+1)&lt;=VLOOKUP($A$3,List!$E$1:$G$8,3,0),A308+1,"")),"")</f>
        <v/>
      </c>
      <c r="B309" s="69" t="str">
        <f>IFERROR(IF(VLOOKUP($A309&amp;$A$4,Global!$C:$AA,COLUMN()+3,0)="","",VLOOKUP($A309&amp;$A$4,Global!$C:$AA,COLUMN()+3,0)),"")</f>
        <v/>
      </c>
      <c r="C309" s="79" t="str">
        <f>IFERROR(IF(VLOOKUP($A309&amp;$A$4,Global!$C:$AA,COLUMN()+3,0)="","",VLOOKUP($A309&amp;$A$4,Global!$C:$AA,COLUMN()+3,0)),"")</f>
        <v/>
      </c>
      <c r="D309" s="68" t="str">
        <f>IFERROR(IF(VLOOKUP($A309&amp;$A$4,Global!$C:$AA,COLUMN()+3,0)="","",VLOOKUP($A309&amp;$A$4,Global!$C:$AA,COLUMN()+3,0)),"")</f>
        <v/>
      </c>
      <c r="E309" s="69" t="str">
        <f>IFERROR(IF(VLOOKUP($A309&amp;$A$4,Global!$C:$AA,COLUMN()+3,0)="","",VLOOKUP($A309&amp;$A$4,Global!$C:$AA,COLUMN()+3,0)),"")</f>
        <v/>
      </c>
      <c r="F309" s="69" t="str">
        <f>IFERROR(IF(VLOOKUP($A309&amp;$A$4,Global!$C:$AA,COLUMN()+3,0)="","",VLOOKUP($A309&amp;$A$4,Global!$C:$AA,COLUMN()+3,0)),"")</f>
        <v/>
      </c>
      <c r="G309" s="69" t="str">
        <f>IFERROR(IF(VLOOKUP($A309&amp;$A$4,Global!$C:$AA,COLUMN()+3,0)="","",VLOOKUP($A309&amp;$A$4,Global!$C:$AA,COLUMN()+3,0)),"")</f>
        <v/>
      </c>
      <c r="H309" s="70" t="str">
        <f>IFERROR(IF(VLOOKUP($A309&amp;$A$4,Global!$C:$AA,COLUMN()+3,0)="","",VLOOKUP($A309&amp;$A$4,Global!$C:$AA,COLUMN()+3,0)),"")</f>
        <v/>
      </c>
      <c r="I309" s="70" t="str">
        <f>IFERROR(IF(VLOOKUP($A309&amp;$A$4,Global!$C:$AA,COLUMN()+3,0)="","",VLOOKUP($A309&amp;$A$4,Global!$C:$AA,COLUMN()+3,0)),"")</f>
        <v/>
      </c>
      <c r="J309" s="69" t="str">
        <f>IFERROR(IF(VLOOKUP($A309&amp;$A$4,Global!$C:$AA,COLUMN()+3,0)="","",VLOOKUP($A309&amp;$A$4,Global!$C:$AA,COLUMN()+3,0)),"")</f>
        <v/>
      </c>
      <c r="K309" s="69" t="str">
        <f>IFERROR(IF(VLOOKUP($A309&amp;$A$4,Global!$C:$AA,COLUMN()+3,0)="","",VLOOKUP($A309&amp;$A$4,Global!$C:$AA,COLUMN()+3,0)),"")</f>
        <v/>
      </c>
      <c r="L309" s="69" t="str">
        <f>IFERROR(IF(VLOOKUP($A309&amp;$A$4,Global!$C:$AA,COLUMN()+3,0)="","",VLOOKUP($A309&amp;$A$4,Global!$C:$AA,COLUMN()+3,0)),"")</f>
        <v/>
      </c>
      <c r="M309" s="68" t="str">
        <f>IFERROR(IF(VLOOKUP($A309&amp;$A$4,Global!$C:$AA,COLUMN()+3,0)="","",VLOOKUP($A309&amp;$A$4,Global!$C:$AA,COLUMN()+3,0)),"")</f>
        <v/>
      </c>
      <c r="N309" s="68" t="str">
        <f>IFERROR(IF(VLOOKUP($A309&amp;$A$4,Global!$C:$AA,COLUMN()+3,0)="","",VLOOKUP($A309&amp;$A$4,Global!$C:$AA,COLUMN()+3,0)),"")</f>
        <v/>
      </c>
      <c r="O309" s="68" t="str">
        <f>IFERROR(IF(VLOOKUP($A309&amp;$A$4,Global!$C:$AA,COLUMN()+3,0)="","",VLOOKUP($A309&amp;$A$4,Global!$C:$AA,COLUMN()+3,0)),"")</f>
        <v/>
      </c>
      <c r="P309" s="68" t="str">
        <f>IFERROR(IF(VLOOKUP($A309&amp;$A$4,Global!$C:$AA,COLUMN()+3,0)="","",VLOOKUP($A309&amp;$A$4,Global!$C:$AA,COLUMN()+3,0)),"")</f>
        <v/>
      </c>
      <c r="Q309" s="68" t="str">
        <f>IFERROR(IF(VLOOKUP($A309&amp;$A$4,Global!$C:$AA,COLUMN()+3,0)="","",VLOOKUP($A309&amp;$A$4,Global!$C:$AA,COLUMN()+3,0)),"")</f>
        <v/>
      </c>
      <c r="R309" s="68" t="str">
        <f>IFERROR(IF(VLOOKUP($A309&amp;$A$4,Global!$C:$AA,COLUMN()+3,0)="","",VLOOKUP($A309&amp;$A$4,Global!$C:$AA,COLUMN()+3,0)),"")</f>
        <v/>
      </c>
      <c r="S309" s="71" t="str">
        <f>IFERROR(IF(VLOOKUP($A309&amp;$A$4,Global!$C:$AA,COLUMN()+3,0)="","",VLOOKUP($A309&amp;$A$4,Global!$C:$AA,COLUMN()+3,0)),"")</f>
        <v/>
      </c>
      <c r="T309" s="71" t="str">
        <f>IFERROR(IF(VLOOKUP($A309&amp;$A$4,Global!$C:$AA,COLUMN()+3,0)="","",VLOOKUP($A309&amp;$A$4,Global!$C:$AA,COLUMN()+3,0)),"")</f>
        <v/>
      </c>
      <c r="U309" s="69" t="str">
        <f>IFERROR(IF(VLOOKUP($A309&amp;$A$4,Global!$C:$AA,COLUMN()+3,0)="","",VLOOKUP($A309&amp;$A$4,Global!$C:$AA,COLUMN()+3,0)),"")</f>
        <v/>
      </c>
      <c r="V309" s="69" t="str">
        <f>IFERROR(IF(VLOOKUP($A309&amp;$A$4,Global!$C:$AA,COLUMN()+3,0)="","",VLOOKUP($A309&amp;$A$4,Global!$C:$AA,COLUMN()+3,0)),"")</f>
        <v/>
      </c>
    </row>
    <row r="310" spans="1:22" s="72" customFormat="1" ht="15.75" x14ac:dyDescent="0.2">
      <c r="A310" s="67" t="str">
        <f>IFERROR(IF(A309="","",IF((A309+1)&lt;=VLOOKUP($A$3,List!$E$1:$G$8,3,0),A309+1,"")),"")</f>
        <v/>
      </c>
      <c r="B310" s="69" t="str">
        <f>IFERROR(IF(VLOOKUP($A310&amp;$A$4,Global!$C:$AA,COLUMN()+3,0)="","",VLOOKUP($A310&amp;$A$4,Global!$C:$AA,COLUMN()+3,0)),"")</f>
        <v/>
      </c>
      <c r="C310" s="79" t="str">
        <f>IFERROR(IF(VLOOKUP($A310&amp;$A$4,Global!$C:$AA,COLUMN()+3,0)="","",VLOOKUP($A310&amp;$A$4,Global!$C:$AA,COLUMN()+3,0)),"")</f>
        <v/>
      </c>
      <c r="D310" s="68" t="str">
        <f>IFERROR(IF(VLOOKUP($A310&amp;$A$4,Global!$C:$AA,COLUMN()+3,0)="","",VLOOKUP($A310&amp;$A$4,Global!$C:$AA,COLUMN()+3,0)),"")</f>
        <v/>
      </c>
      <c r="E310" s="69" t="str">
        <f>IFERROR(IF(VLOOKUP($A310&amp;$A$4,Global!$C:$AA,COLUMN()+3,0)="","",VLOOKUP($A310&amp;$A$4,Global!$C:$AA,COLUMN()+3,0)),"")</f>
        <v/>
      </c>
      <c r="F310" s="69" t="str">
        <f>IFERROR(IF(VLOOKUP($A310&amp;$A$4,Global!$C:$AA,COLUMN()+3,0)="","",VLOOKUP($A310&amp;$A$4,Global!$C:$AA,COLUMN()+3,0)),"")</f>
        <v/>
      </c>
      <c r="G310" s="69" t="str">
        <f>IFERROR(IF(VLOOKUP($A310&amp;$A$4,Global!$C:$AA,COLUMN()+3,0)="","",VLOOKUP($A310&amp;$A$4,Global!$C:$AA,COLUMN()+3,0)),"")</f>
        <v/>
      </c>
      <c r="H310" s="70" t="str">
        <f>IFERROR(IF(VLOOKUP($A310&amp;$A$4,Global!$C:$AA,COLUMN()+3,0)="","",VLOOKUP($A310&amp;$A$4,Global!$C:$AA,COLUMN()+3,0)),"")</f>
        <v/>
      </c>
      <c r="I310" s="70" t="str">
        <f>IFERROR(IF(VLOOKUP($A310&amp;$A$4,Global!$C:$AA,COLUMN()+3,0)="","",VLOOKUP($A310&amp;$A$4,Global!$C:$AA,COLUMN()+3,0)),"")</f>
        <v/>
      </c>
      <c r="J310" s="69" t="str">
        <f>IFERROR(IF(VLOOKUP($A310&amp;$A$4,Global!$C:$AA,COLUMN()+3,0)="","",VLOOKUP($A310&amp;$A$4,Global!$C:$AA,COLUMN()+3,0)),"")</f>
        <v/>
      </c>
      <c r="K310" s="69" t="str">
        <f>IFERROR(IF(VLOOKUP($A310&amp;$A$4,Global!$C:$AA,COLUMN()+3,0)="","",VLOOKUP($A310&amp;$A$4,Global!$C:$AA,COLUMN()+3,0)),"")</f>
        <v/>
      </c>
      <c r="L310" s="69" t="str">
        <f>IFERROR(IF(VLOOKUP($A310&amp;$A$4,Global!$C:$AA,COLUMN()+3,0)="","",VLOOKUP($A310&amp;$A$4,Global!$C:$AA,COLUMN()+3,0)),"")</f>
        <v/>
      </c>
      <c r="M310" s="68" t="str">
        <f>IFERROR(IF(VLOOKUP($A310&amp;$A$4,Global!$C:$AA,COLUMN()+3,0)="","",VLOOKUP($A310&amp;$A$4,Global!$C:$AA,COLUMN()+3,0)),"")</f>
        <v/>
      </c>
      <c r="N310" s="68" t="str">
        <f>IFERROR(IF(VLOOKUP($A310&amp;$A$4,Global!$C:$AA,COLUMN()+3,0)="","",VLOOKUP($A310&amp;$A$4,Global!$C:$AA,COLUMN()+3,0)),"")</f>
        <v/>
      </c>
      <c r="O310" s="68" t="str">
        <f>IFERROR(IF(VLOOKUP($A310&amp;$A$4,Global!$C:$AA,COLUMN()+3,0)="","",VLOOKUP($A310&amp;$A$4,Global!$C:$AA,COLUMN()+3,0)),"")</f>
        <v/>
      </c>
      <c r="P310" s="68" t="str">
        <f>IFERROR(IF(VLOOKUP($A310&amp;$A$4,Global!$C:$AA,COLUMN()+3,0)="","",VLOOKUP($A310&amp;$A$4,Global!$C:$AA,COLUMN()+3,0)),"")</f>
        <v/>
      </c>
      <c r="Q310" s="68" t="str">
        <f>IFERROR(IF(VLOOKUP($A310&amp;$A$4,Global!$C:$AA,COLUMN()+3,0)="","",VLOOKUP($A310&amp;$A$4,Global!$C:$AA,COLUMN()+3,0)),"")</f>
        <v/>
      </c>
      <c r="R310" s="68" t="str">
        <f>IFERROR(IF(VLOOKUP($A310&amp;$A$4,Global!$C:$AA,COLUMN()+3,0)="","",VLOOKUP($A310&amp;$A$4,Global!$C:$AA,COLUMN()+3,0)),"")</f>
        <v/>
      </c>
      <c r="S310" s="71" t="str">
        <f>IFERROR(IF(VLOOKUP($A310&amp;$A$4,Global!$C:$AA,COLUMN()+3,0)="","",VLOOKUP($A310&amp;$A$4,Global!$C:$AA,COLUMN()+3,0)),"")</f>
        <v/>
      </c>
      <c r="T310" s="71" t="str">
        <f>IFERROR(IF(VLOOKUP($A310&amp;$A$4,Global!$C:$AA,COLUMN()+3,0)="","",VLOOKUP($A310&amp;$A$4,Global!$C:$AA,COLUMN()+3,0)),"")</f>
        <v/>
      </c>
      <c r="U310" s="69" t="str">
        <f>IFERROR(IF(VLOOKUP($A310&amp;$A$4,Global!$C:$AA,COLUMN()+3,0)="","",VLOOKUP($A310&amp;$A$4,Global!$C:$AA,COLUMN()+3,0)),"")</f>
        <v/>
      </c>
      <c r="V310" s="69" t="str">
        <f>IFERROR(IF(VLOOKUP($A310&amp;$A$4,Global!$C:$AA,COLUMN()+3,0)="","",VLOOKUP($A310&amp;$A$4,Global!$C:$AA,COLUMN()+3,0)),"")</f>
        <v/>
      </c>
    </row>
    <row r="311" spans="1:22" s="72" customFormat="1" ht="15.75" x14ac:dyDescent="0.2">
      <c r="A311" s="67" t="str">
        <f>IFERROR(IF(A310="","",IF((A310+1)&lt;=VLOOKUP($A$3,List!$E$1:$G$8,3,0),A310+1,"")),"")</f>
        <v/>
      </c>
      <c r="B311" s="69" t="str">
        <f>IFERROR(IF(VLOOKUP($A311&amp;$A$4,Global!$C:$AA,COLUMN()+3,0)="","",VLOOKUP($A311&amp;$A$4,Global!$C:$AA,COLUMN()+3,0)),"")</f>
        <v/>
      </c>
      <c r="C311" s="79" t="str">
        <f>IFERROR(IF(VLOOKUP($A311&amp;$A$4,Global!$C:$AA,COLUMN()+3,0)="","",VLOOKUP($A311&amp;$A$4,Global!$C:$AA,COLUMN()+3,0)),"")</f>
        <v/>
      </c>
      <c r="D311" s="68" t="str">
        <f>IFERROR(IF(VLOOKUP($A311&amp;$A$4,Global!$C:$AA,COLUMN()+3,0)="","",VLOOKUP($A311&amp;$A$4,Global!$C:$AA,COLUMN()+3,0)),"")</f>
        <v/>
      </c>
      <c r="E311" s="69" t="str">
        <f>IFERROR(IF(VLOOKUP($A311&amp;$A$4,Global!$C:$AA,COLUMN()+3,0)="","",VLOOKUP($A311&amp;$A$4,Global!$C:$AA,COLUMN()+3,0)),"")</f>
        <v/>
      </c>
      <c r="F311" s="69" t="str">
        <f>IFERROR(IF(VLOOKUP($A311&amp;$A$4,Global!$C:$AA,COLUMN()+3,0)="","",VLOOKUP($A311&amp;$A$4,Global!$C:$AA,COLUMN()+3,0)),"")</f>
        <v/>
      </c>
      <c r="G311" s="69" t="str">
        <f>IFERROR(IF(VLOOKUP($A311&amp;$A$4,Global!$C:$AA,COLUMN()+3,0)="","",VLOOKUP($A311&amp;$A$4,Global!$C:$AA,COLUMN()+3,0)),"")</f>
        <v/>
      </c>
      <c r="H311" s="70" t="str">
        <f>IFERROR(IF(VLOOKUP($A311&amp;$A$4,Global!$C:$AA,COLUMN()+3,0)="","",VLOOKUP($A311&amp;$A$4,Global!$C:$AA,COLUMN()+3,0)),"")</f>
        <v/>
      </c>
      <c r="I311" s="70" t="str">
        <f>IFERROR(IF(VLOOKUP($A311&amp;$A$4,Global!$C:$AA,COLUMN()+3,0)="","",VLOOKUP($A311&amp;$A$4,Global!$C:$AA,COLUMN()+3,0)),"")</f>
        <v/>
      </c>
      <c r="J311" s="69" t="str">
        <f>IFERROR(IF(VLOOKUP($A311&amp;$A$4,Global!$C:$AA,COLUMN()+3,0)="","",VLOOKUP($A311&amp;$A$4,Global!$C:$AA,COLUMN()+3,0)),"")</f>
        <v/>
      </c>
      <c r="K311" s="69" t="str">
        <f>IFERROR(IF(VLOOKUP($A311&amp;$A$4,Global!$C:$AA,COLUMN()+3,0)="","",VLOOKUP($A311&amp;$A$4,Global!$C:$AA,COLUMN()+3,0)),"")</f>
        <v/>
      </c>
      <c r="L311" s="69" t="str">
        <f>IFERROR(IF(VLOOKUP($A311&amp;$A$4,Global!$C:$AA,COLUMN()+3,0)="","",VLOOKUP($A311&amp;$A$4,Global!$C:$AA,COLUMN()+3,0)),"")</f>
        <v/>
      </c>
      <c r="M311" s="68" t="str">
        <f>IFERROR(IF(VLOOKUP($A311&amp;$A$4,Global!$C:$AA,COLUMN()+3,0)="","",VLOOKUP($A311&amp;$A$4,Global!$C:$AA,COLUMN()+3,0)),"")</f>
        <v/>
      </c>
      <c r="N311" s="68" t="str">
        <f>IFERROR(IF(VLOOKUP($A311&amp;$A$4,Global!$C:$AA,COLUMN()+3,0)="","",VLOOKUP($A311&amp;$A$4,Global!$C:$AA,COLUMN()+3,0)),"")</f>
        <v/>
      </c>
      <c r="O311" s="68" t="str">
        <f>IFERROR(IF(VLOOKUP($A311&amp;$A$4,Global!$C:$AA,COLUMN()+3,0)="","",VLOOKUP($A311&amp;$A$4,Global!$C:$AA,COLUMN()+3,0)),"")</f>
        <v/>
      </c>
      <c r="P311" s="68" t="str">
        <f>IFERROR(IF(VLOOKUP($A311&amp;$A$4,Global!$C:$AA,COLUMN()+3,0)="","",VLOOKUP($A311&amp;$A$4,Global!$C:$AA,COLUMN()+3,0)),"")</f>
        <v/>
      </c>
      <c r="Q311" s="68" t="str">
        <f>IFERROR(IF(VLOOKUP($A311&amp;$A$4,Global!$C:$AA,COLUMN()+3,0)="","",VLOOKUP($A311&amp;$A$4,Global!$C:$AA,COLUMN()+3,0)),"")</f>
        <v/>
      </c>
      <c r="R311" s="68" t="str">
        <f>IFERROR(IF(VLOOKUP($A311&amp;$A$4,Global!$C:$AA,COLUMN()+3,0)="","",VLOOKUP($A311&amp;$A$4,Global!$C:$AA,COLUMN()+3,0)),"")</f>
        <v/>
      </c>
      <c r="S311" s="71" t="str">
        <f>IFERROR(IF(VLOOKUP($A311&amp;$A$4,Global!$C:$AA,COLUMN()+3,0)="","",VLOOKUP($A311&amp;$A$4,Global!$C:$AA,COLUMN()+3,0)),"")</f>
        <v/>
      </c>
      <c r="T311" s="71" t="str">
        <f>IFERROR(IF(VLOOKUP($A311&amp;$A$4,Global!$C:$AA,COLUMN()+3,0)="","",VLOOKUP($A311&amp;$A$4,Global!$C:$AA,COLUMN()+3,0)),"")</f>
        <v/>
      </c>
      <c r="U311" s="69" t="str">
        <f>IFERROR(IF(VLOOKUP($A311&amp;$A$4,Global!$C:$AA,COLUMN()+3,0)="","",VLOOKUP($A311&amp;$A$4,Global!$C:$AA,COLUMN()+3,0)),"")</f>
        <v/>
      </c>
      <c r="V311" s="69" t="str">
        <f>IFERROR(IF(VLOOKUP($A311&amp;$A$4,Global!$C:$AA,COLUMN()+3,0)="","",VLOOKUP($A311&amp;$A$4,Global!$C:$AA,COLUMN()+3,0)),"")</f>
        <v/>
      </c>
    </row>
    <row r="312" spans="1:22" s="72" customFormat="1" ht="15.75" x14ac:dyDescent="0.2">
      <c r="A312" s="67" t="str">
        <f>IFERROR(IF(A311="","",IF((A311+1)&lt;=VLOOKUP($A$3,List!$E$1:$G$8,3,0),A311+1,"")),"")</f>
        <v/>
      </c>
      <c r="B312" s="69" t="str">
        <f>IFERROR(IF(VLOOKUP($A312&amp;$A$4,Global!$C:$AA,COLUMN()+3,0)="","",VLOOKUP($A312&amp;$A$4,Global!$C:$AA,COLUMN()+3,0)),"")</f>
        <v/>
      </c>
      <c r="C312" s="79" t="str">
        <f>IFERROR(IF(VLOOKUP($A312&amp;$A$4,Global!$C:$AA,COLUMN()+3,0)="","",VLOOKUP($A312&amp;$A$4,Global!$C:$AA,COLUMN()+3,0)),"")</f>
        <v/>
      </c>
      <c r="D312" s="68" t="str">
        <f>IFERROR(IF(VLOOKUP($A312&amp;$A$4,Global!$C:$AA,COLUMN()+3,0)="","",VLOOKUP($A312&amp;$A$4,Global!$C:$AA,COLUMN()+3,0)),"")</f>
        <v/>
      </c>
      <c r="E312" s="69" t="str">
        <f>IFERROR(IF(VLOOKUP($A312&amp;$A$4,Global!$C:$AA,COLUMN()+3,0)="","",VLOOKUP($A312&amp;$A$4,Global!$C:$AA,COLUMN()+3,0)),"")</f>
        <v/>
      </c>
      <c r="F312" s="69" t="str">
        <f>IFERROR(IF(VLOOKUP($A312&amp;$A$4,Global!$C:$AA,COLUMN()+3,0)="","",VLOOKUP($A312&amp;$A$4,Global!$C:$AA,COLUMN()+3,0)),"")</f>
        <v/>
      </c>
      <c r="G312" s="69" t="str">
        <f>IFERROR(IF(VLOOKUP($A312&amp;$A$4,Global!$C:$AA,COLUMN()+3,0)="","",VLOOKUP($A312&amp;$A$4,Global!$C:$AA,COLUMN()+3,0)),"")</f>
        <v/>
      </c>
      <c r="H312" s="70" t="str">
        <f>IFERROR(IF(VLOOKUP($A312&amp;$A$4,Global!$C:$AA,COLUMN()+3,0)="","",VLOOKUP($A312&amp;$A$4,Global!$C:$AA,COLUMN()+3,0)),"")</f>
        <v/>
      </c>
      <c r="I312" s="70" t="str">
        <f>IFERROR(IF(VLOOKUP($A312&amp;$A$4,Global!$C:$AA,COLUMN()+3,0)="","",VLOOKUP($A312&amp;$A$4,Global!$C:$AA,COLUMN()+3,0)),"")</f>
        <v/>
      </c>
      <c r="J312" s="69" t="str">
        <f>IFERROR(IF(VLOOKUP($A312&amp;$A$4,Global!$C:$AA,COLUMN()+3,0)="","",VLOOKUP($A312&amp;$A$4,Global!$C:$AA,COLUMN()+3,0)),"")</f>
        <v/>
      </c>
      <c r="K312" s="69" t="str">
        <f>IFERROR(IF(VLOOKUP($A312&amp;$A$4,Global!$C:$AA,COLUMN()+3,0)="","",VLOOKUP($A312&amp;$A$4,Global!$C:$AA,COLUMN()+3,0)),"")</f>
        <v/>
      </c>
      <c r="L312" s="69" t="str">
        <f>IFERROR(IF(VLOOKUP($A312&amp;$A$4,Global!$C:$AA,COLUMN()+3,0)="","",VLOOKUP($A312&amp;$A$4,Global!$C:$AA,COLUMN()+3,0)),"")</f>
        <v/>
      </c>
      <c r="M312" s="68" t="str">
        <f>IFERROR(IF(VLOOKUP($A312&amp;$A$4,Global!$C:$AA,COLUMN()+3,0)="","",VLOOKUP($A312&amp;$A$4,Global!$C:$AA,COLUMN()+3,0)),"")</f>
        <v/>
      </c>
      <c r="N312" s="68" t="str">
        <f>IFERROR(IF(VLOOKUP($A312&amp;$A$4,Global!$C:$AA,COLUMN()+3,0)="","",VLOOKUP($A312&amp;$A$4,Global!$C:$AA,COLUMN()+3,0)),"")</f>
        <v/>
      </c>
      <c r="O312" s="68" t="str">
        <f>IFERROR(IF(VLOOKUP($A312&amp;$A$4,Global!$C:$AA,COLUMN()+3,0)="","",VLOOKUP($A312&amp;$A$4,Global!$C:$AA,COLUMN()+3,0)),"")</f>
        <v/>
      </c>
      <c r="P312" s="68" t="str">
        <f>IFERROR(IF(VLOOKUP($A312&amp;$A$4,Global!$C:$AA,COLUMN()+3,0)="","",VLOOKUP($A312&amp;$A$4,Global!$C:$AA,COLUMN()+3,0)),"")</f>
        <v/>
      </c>
      <c r="Q312" s="68" t="str">
        <f>IFERROR(IF(VLOOKUP($A312&amp;$A$4,Global!$C:$AA,COLUMN()+3,0)="","",VLOOKUP($A312&amp;$A$4,Global!$C:$AA,COLUMN()+3,0)),"")</f>
        <v/>
      </c>
      <c r="R312" s="68" t="str">
        <f>IFERROR(IF(VLOOKUP($A312&amp;$A$4,Global!$C:$AA,COLUMN()+3,0)="","",VLOOKUP($A312&amp;$A$4,Global!$C:$AA,COLUMN()+3,0)),"")</f>
        <v/>
      </c>
      <c r="S312" s="71" t="str">
        <f>IFERROR(IF(VLOOKUP($A312&amp;$A$4,Global!$C:$AA,COLUMN()+3,0)="","",VLOOKUP($A312&amp;$A$4,Global!$C:$AA,COLUMN()+3,0)),"")</f>
        <v/>
      </c>
      <c r="T312" s="71" t="str">
        <f>IFERROR(IF(VLOOKUP($A312&amp;$A$4,Global!$C:$AA,COLUMN()+3,0)="","",VLOOKUP($A312&amp;$A$4,Global!$C:$AA,COLUMN()+3,0)),"")</f>
        <v/>
      </c>
      <c r="U312" s="69" t="str">
        <f>IFERROR(IF(VLOOKUP($A312&amp;$A$4,Global!$C:$AA,COLUMN()+3,0)="","",VLOOKUP($A312&amp;$A$4,Global!$C:$AA,COLUMN()+3,0)),"")</f>
        <v/>
      </c>
      <c r="V312" s="69" t="str">
        <f>IFERROR(IF(VLOOKUP($A312&amp;$A$4,Global!$C:$AA,COLUMN()+3,0)="","",VLOOKUP($A312&amp;$A$4,Global!$C:$AA,COLUMN()+3,0)),"")</f>
        <v/>
      </c>
    </row>
    <row r="313" spans="1:22" s="72" customFormat="1" ht="15.75" x14ac:dyDescent="0.2">
      <c r="A313" s="67" t="str">
        <f>IFERROR(IF(A312="","",IF((A312+1)&lt;=VLOOKUP($A$3,List!$E$1:$G$8,3,0),A312+1,"")),"")</f>
        <v/>
      </c>
      <c r="B313" s="69" t="str">
        <f>IFERROR(IF(VLOOKUP($A313&amp;$A$4,Global!$C:$AA,COLUMN()+3,0)="","",VLOOKUP($A313&amp;$A$4,Global!$C:$AA,COLUMN()+3,0)),"")</f>
        <v/>
      </c>
      <c r="C313" s="79" t="str">
        <f>IFERROR(IF(VLOOKUP($A313&amp;$A$4,Global!$C:$AA,COLUMN()+3,0)="","",VLOOKUP($A313&amp;$A$4,Global!$C:$AA,COLUMN()+3,0)),"")</f>
        <v/>
      </c>
      <c r="D313" s="68" t="str">
        <f>IFERROR(IF(VLOOKUP($A313&amp;$A$4,Global!$C:$AA,COLUMN()+3,0)="","",VLOOKUP($A313&amp;$A$4,Global!$C:$AA,COLUMN()+3,0)),"")</f>
        <v/>
      </c>
      <c r="E313" s="69" t="str">
        <f>IFERROR(IF(VLOOKUP($A313&amp;$A$4,Global!$C:$AA,COLUMN()+3,0)="","",VLOOKUP($A313&amp;$A$4,Global!$C:$AA,COLUMN()+3,0)),"")</f>
        <v/>
      </c>
      <c r="F313" s="69" t="str">
        <f>IFERROR(IF(VLOOKUP($A313&amp;$A$4,Global!$C:$AA,COLUMN()+3,0)="","",VLOOKUP($A313&amp;$A$4,Global!$C:$AA,COLUMN()+3,0)),"")</f>
        <v/>
      </c>
      <c r="G313" s="69" t="str">
        <f>IFERROR(IF(VLOOKUP($A313&amp;$A$4,Global!$C:$AA,COLUMN()+3,0)="","",VLOOKUP($A313&amp;$A$4,Global!$C:$AA,COLUMN()+3,0)),"")</f>
        <v/>
      </c>
      <c r="H313" s="70" t="str">
        <f>IFERROR(IF(VLOOKUP($A313&amp;$A$4,Global!$C:$AA,COLUMN()+3,0)="","",VLOOKUP($A313&amp;$A$4,Global!$C:$AA,COLUMN()+3,0)),"")</f>
        <v/>
      </c>
      <c r="I313" s="70" t="str">
        <f>IFERROR(IF(VLOOKUP($A313&amp;$A$4,Global!$C:$AA,COLUMN()+3,0)="","",VLOOKUP($A313&amp;$A$4,Global!$C:$AA,COLUMN()+3,0)),"")</f>
        <v/>
      </c>
      <c r="J313" s="69" t="str">
        <f>IFERROR(IF(VLOOKUP($A313&amp;$A$4,Global!$C:$AA,COLUMN()+3,0)="","",VLOOKUP($A313&amp;$A$4,Global!$C:$AA,COLUMN()+3,0)),"")</f>
        <v/>
      </c>
      <c r="K313" s="69" t="str">
        <f>IFERROR(IF(VLOOKUP($A313&amp;$A$4,Global!$C:$AA,COLUMN()+3,0)="","",VLOOKUP($A313&amp;$A$4,Global!$C:$AA,COLUMN()+3,0)),"")</f>
        <v/>
      </c>
      <c r="L313" s="69" t="str">
        <f>IFERROR(IF(VLOOKUP($A313&amp;$A$4,Global!$C:$AA,COLUMN()+3,0)="","",VLOOKUP($A313&amp;$A$4,Global!$C:$AA,COLUMN()+3,0)),"")</f>
        <v/>
      </c>
      <c r="M313" s="68" t="str">
        <f>IFERROR(IF(VLOOKUP($A313&amp;$A$4,Global!$C:$AA,COLUMN()+3,0)="","",VLOOKUP($A313&amp;$A$4,Global!$C:$AA,COLUMN()+3,0)),"")</f>
        <v/>
      </c>
      <c r="N313" s="68" t="str">
        <f>IFERROR(IF(VLOOKUP($A313&amp;$A$4,Global!$C:$AA,COLUMN()+3,0)="","",VLOOKUP($A313&amp;$A$4,Global!$C:$AA,COLUMN()+3,0)),"")</f>
        <v/>
      </c>
      <c r="O313" s="68" t="str">
        <f>IFERROR(IF(VLOOKUP($A313&amp;$A$4,Global!$C:$AA,COLUMN()+3,0)="","",VLOOKUP($A313&amp;$A$4,Global!$C:$AA,COLUMN()+3,0)),"")</f>
        <v/>
      </c>
      <c r="P313" s="68" t="str">
        <f>IFERROR(IF(VLOOKUP($A313&amp;$A$4,Global!$C:$AA,COLUMN()+3,0)="","",VLOOKUP($A313&amp;$A$4,Global!$C:$AA,COLUMN()+3,0)),"")</f>
        <v/>
      </c>
      <c r="Q313" s="68" t="str">
        <f>IFERROR(IF(VLOOKUP($A313&amp;$A$4,Global!$C:$AA,COLUMN()+3,0)="","",VLOOKUP($A313&amp;$A$4,Global!$C:$AA,COLUMN()+3,0)),"")</f>
        <v/>
      </c>
      <c r="R313" s="68" t="str">
        <f>IFERROR(IF(VLOOKUP($A313&amp;$A$4,Global!$C:$AA,COLUMN()+3,0)="","",VLOOKUP($A313&amp;$A$4,Global!$C:$AA,COLUMN()+3,0)),"")</f>
        <v/>
      </c>
      <c r="S313" s="71" t="str">
        <f>IFERROR(IF(VLOOKUP($A313&amp;$A$4,Global!$C:$AA,COLUMN()+3,0)="","",VLOOKUP($A313&amp;$A$4,Global!$C:$AA,COLUMN()+3,0)),"")</f>
        <v/>
      </c>
      <c r="T313" s="71" t="str">
        <f>IFERROR(IF(VLOOKUP($A313&amp;$A$4,Global!$C:$AA,COLUMN()+3,0)="","",VLOOKUP($A313&amp;$A$4,Global!$C:$AA,COLUMN()+3,0)),"")</f>
        <v/>
      </c>
      <c r="U313" s="69" t="str">
        <f>IFERROR(IF(VLOOKUP($A313&amp;$A$4,Global!$C:$AA,COLUMN()+3,0)="","",VLOOKUP($A313&amp;$A$4,Global!$C:$AA,COLUMN()+3,0)),"")</f>
        <v/>
      </c>
      <c r="V313" s="69" t="str">
        <f>IFERROR(IF(VLOOKUP($A313&amp;$A$4,Global!$C:$AA,COLUMN()+3,0)="","",VLOOKUP($A313&amp;$A$4,Global!$C:$AA,COLUMN()+3,0)),"")</f>
        <v/>
      </c>
    </row>
    <row r="314" spans="1:22" s="72" customFormat="1" ht="15.75" x14ac:dyDescent="0.2">
      <c r="A314" s="67" t="str">
        <f>IFERROR(IF(A313="","",IF((A313+1)&lt;=VLOOKUP($A$3,List!$E$1:$G$8,3,0),A313+1,"")),"")</f>
        <v/>
      </c>
      <c r="B314" s="69" t="str">
        <f>IFERROR(IF(VLOOKUP($A314&amp;$A$4,Global!$C:$AA,COLUMN()+3,0)="","",VLOOKUP($A314&amp;$A$4,Global!$C:$AA,COLUMN()+3,0)),"")</f>
        <v/>
      </c>
      <c r="C314" s="79" t="str">
        <f>IFERROR(IF(VLOOKUP($A314&amp;$A$4,Global!$C:$AA,COLUMN()+3,0)="","",VLOOKUP($A314&amp;$A$4,Global!$C:$AA,COLUMN()+3,0)),"")</f>
        <v/>
      </c>
      <c r="D314" s="68" t="str">
        <f>IFERROR(IF(VLOOKUP($A314&amp;$A$4,Global!$C:$AA,COLUMN()+3,0)="","",VLOOKUP($A314&amp;$A$4,Global!$C:$AA,COLUMN()+3,0)),"")</f>
        <v/>
      </c>
      <c r="E314" s="69" t="str">
        <f>IFERROR(IF(VLOOKUP($A314&amp;$A$4,Global!$C:$AA,COLUMN()+3,0)="","",VLOOKUP($A314&amp;$A$4,Global!$C:$AA,COLUMN()+3,0)),"")</f>
        <v/>
      </c>
      <c r="F314" s="69" t="str">
        <f>IFERROR(IF(VLOOKUP($A314&amp;$A$4,Global!$C:$AA,COLUMN()+3,0)="","",VLOOKUP($A314&amp;$A$4,Global!$C:$AA,COLUMN()+3,0)),"")</f>
        <v/>
      </c>
      <c r="G314" s="69" t="str">
        <f>IFERROR(IF(VLOOKUP($A314&amp;$A$4,Global!$C:$AA,COLUMN()+3,0)="","",VLOOKUP($A314&amp;$A$4,Global!$C:$AA,COLUMN()+3,0)),"")</f>
        <v/>
      </c>
      <c r="H314" s="70" t="str">
        <f>IFERROR(IF(VLOOKUP($A314&amp;$A$4,Global!$C:$AA,COLUMN()+3,0)="","",VLOOKUP($A314&amp;$A$4,Global!$C:$AA,COLUMN()+3,0)),"")</f>
        <v/>
      </c>
      <c r="I314" s="70" t="str">
        <f>IFERROR(IF(VLOOKUP($A314&amp;$A$4,Global!$C:$AA,COLUMN()+3,0)="","",VLOOKUP($A314&amp;$A$4,Global!$C:$AA,COLUMN()+3,0)),"")</f>
        <v/>
      </c>
      <c r="J314" s="69" t="str">
        <f>IFERROR(IF(VLOOKUP($A314&amp;$A$4,Global!$C:$AA,COLUMN()+3,0)="","",VLOOKUP($A314&amp;$A$4,Global!$C:$AA,COLUMN()+3,0)),"")</f>
        <v/>
      </c>
      <c r="K314" s="69" t="str">
        <f>IFERROR(IF(VLOOKUP($A314&amp;$A$4,Global!$C:$AA,COLUMN()+3,0)="","",VLOOKUP($A314&amp;$A$4,Global!$C:$AA,COLUMN()+3,0)),"")</f>
        <v/>
      </c>
      <c r="L314" s="69" t="str">
        <f>IFERROR(IF(VLOOKUP($A314&amp;$A$4,Global!$C:$AA,COLUMN()+3,0)="","",VLOOKUP($A314&amp;$A$4,Global!$C:$AA,COLUMN()+3,0)),"")</f>
        <v/>
      </c>
      <c r="M314" s="68" t="str">
        <f>IFERROR(IF(VLOOKUP($A314&amp;$A$4,Global!$C:$AA,COLUMN()+3,0)="","",VLOOKUP($A314&amp;$A$4,Global!$C:$AA,COLUMN()+3,0)),"")</f>
        <v/>
      </c>
      <c r="N314" s="68" t="str">
        <f>IFERROR(IF(VLOOKUP($A314&amp;$A$4,Global!$C:$AA,COLUMN()+3,0)="","",VLOOKUP($A314&amp;$A$4,Global!$C:$AA,COLUMN()+3,0)),"")</f>
        <v/>
      </c>
      <c r="O314" s="68" t="str">
        <f>IFERROR(IF(VLOOKUP($A314&amp;$A$4,Global!$C:$AA,COLUMN()+3,0)="","",VLOOKUP($A314&amp;$A$4,Global!$C:$AA,COLUMN()+3,0)),"")</f>
        <v/>
      </c>
      <c r="P314" s="68" t="str">
        <f>IFERROR(IF(VLOOKUP($A314&amp;$A$4,Global!$C:$AA,COLUMN()+3,0)="","",VLOOKUP($A314&amp;$A$4,Global!$C:$AA,COLUMN()+3,0)),"")</f>
        <v/>
      </c>
      <c r="Q314" s="68" t="str">
        <f>IFERROR(IF(VLOOKUP($A314&amp;$A$4,Global!$C:$AA,COLUMN()+3,0)="","",VLOOKUP($A314&amp;$A$4,Global!$C:$AA,COLUMN()+3,0)),"")</f>
        <v/>
      </c>
      <c r="R314" s="68" t="str">
        <f>IFERROR(IF(VLOOKUP($A314&amp;$A$4,Global!$C:$AA,COLUMN()+3,0)="","",VLOOKUP($A314&amp;$A$4,Global!$C:$AA,COLUMN()+3,0)),"")</f>
        <v/>
      </c>
      <c r="S314" s="71" t="str">
        <f>IFERROR(IF(VLOOKUP($A314&amp;$A$4,Global!$C:$AA,COLUMN()+3,0)="","",VLOOKUP($A314&amp;$A$4,Global!$C:$AA,COLUMN()+3,0)),"")</f>
        <v/>
      </c>
      <c r="T314" s="71" t="str">
        <f>IFERROR(IF(VLOOKUP($A314&amp;$A$4,Global!$C:$AA,COLUMN()+3,0)="","",VLOOKUP($A314&amp;$A$4,Global!$C:$AA,COLUMN()+3,0)),"")</f>
        <v/>
      </c>
      <c r="U314" s="69" t="str">
        <f>IFERROR(IF(VLOOKUP($A314&amp;$A$4,Global!$C:$AA,COLUMN()+3,0)="","",VLOOKUP($A314&amp;$A$4,Global!$C:$AA,COLUMN()+3,0)),"")</f>
        <v/>
      </c>
      <c r="V314" s="69" t="str">
        <f>IFERROR(IF(VLOOKUP($A314&amp;$A$4,Global!$C:$AA,COLUMN()+3,0)="","",VLOOKUP($A314&amp;$A$4,Global!$C:$AA,COLUMN()+3,0)),"")</f>
        <v/>
      </c>
    </row>
    <row r="315" spans="1:22" s="72" customFormat="1" ht="15.75" x14ac:dyDescent="0.2">
      <c r="A315" s="67" t="str">
        <f>IFERROR(IF(A314="","",IF((A314+1)&lt;=VLOOKUP($A$3,List!$E$1:$G$8,3,0),A314+1,"")),"")</f>
        <v/>
      </c>
      <c r="B315" s="69" t="str">
        <f>IFERROR(IF(VLOOKUP($A315&amp;$A$4,Global!$C:$AA,COLUMN()+3,0)="","",VLOOKUP($A315&amp;$A$4,Global!$C:$AA,COLUMN()+3,0)),"")</f>
        <v/>
      </c>
      <c r="C315" s="79" t="str">
        <f>IFERROR(IF(VLOOKUP($A315&amp;$A$4,Global!$C:$AA,COLUMN()+3,0)="","",VLOOKUP($A315&amp;$A$4,Global!$C:$AA,COLUMN()+3,0)),"")</f>
        <v/>
      </c>
      <c r="D315" s="68" t="str">
        <f>IFERROR(IF(VLOOKUP($A315&amp;$A$4,Global!$C:$AA,COLUMN()+3,0)="","",VLOOKUP($A315&amp;$A$4,Global!$C:$AA,COLUMN()+3,0)),"")</f>
        <v/>
      </c>
      <c r="E315" s="69" t="str">
        <f>IFERROR(IF(VLOOKUP($A315&amp;$A$4,Global!$C:$AA,COLUMN()+3,0)="","",VLOOKUP($A315&amp;$A$4,Global!$C:$AA,COLUMN()+3,0)),"")</f>
        <v/>
      </c>
      <c r="F315" s="69" t="str">
        <f>IFERROR(IF(VLOOKUP($A315&amp;$A$4,Global!$C:$AA,COLUMN()+3,0)="","",VLOOKUP($A315&amp;$A$4,Global!$C:$AA,COLUMN()+3,0)),"")</f>
        <v/>
      </c>
      <c r="G315" s="69" t="str">
        <f>IFERROR(IF(VLOOKUP($A315&amp;$A$4,Global!$C:$AA,COLUMN()+3,0)="","",VLOOKUP($A315&amp;$A$4,Global!$C:$AA,COLUMN()+3,0)),"")</f>
        <v/>
      </c>
      <c r="H315" s="70" t="str">
        <f>IFERROR(IF(VLOOKUP($A315&amp;$A$4,Global!$C:$AA,COLUMN()+3,0)="","",VLOOKUP($A315&amp;$A$4,Global!$C:$AA,COLUMN()+3,0)),"")</f>
        <v/>
      </c>
      <c r="I315" s="70" t="str">
        <f>IFERROR(IF(VLOOKUP($A315&amp;$A$4,Global!$C:$AA,COLUMN()+3,0)="","",VLOOKUP($A315&amp;$A$4,Global!$C:$AA,COLUMN()+3,0)),"")</f>
        <v/>
      </c>
      <c r="J315" s="69" t="str">
        <f>IFERROR(IF(VLOOKUP($A315&amp;$A$4,Global!$C:$AA,COLUMN()+3,0)="","",VLOOKUP($A315&amp;$A$4,Global!$C:$AA,COLUMN()+3,0)),"")</f>
        <v/>
      </c>
      <c r="K315" s="69" t="str">
        <f>IFERROR(IF(VLOOKUP($A315&amp;$A$4,Global!$C:$AA,COLUMN()+3,0)="","",VLOOKUP($A315&amp;$A$4,Global!$C:$AA,COLUMN()+3,0)),"")</f>
        <v/>
      </c>
      <c r="L315" s="69" t="str">
        <f>IFERROR(IF(VLOOKUP($A315&amp;$A$4,Global!$C:$AA,COLUMN()+3,0)="","",VLOOKUP($A315&amp;$A$4,Global!$C:$AA,COLUMN()+3,0)),"")</f>
        <v/>
      </c>
      <c r="M315" s="68" t="str">
        <f>IFERROR(IF(VLOOKUP($A315&amp;$A$4,Global!$C:$AA,COLUMN()+3,0)="","",VLOOKUP($A315&amp;$A$4,Global!$C:$AA,COLUMN()+3,0)),"")</f>
        <v/>
      </c>
      <c r="N315" s="68" t="str">
        <f>IFERROR(IF(VLOOKUP($A315&amp;$A$4,Global!$C:$AA,COLUMN()+3,0)="","",VLOOKUP($A315&amp;$A$4,Global!$C:$AA,COLUMN()+3,0)),"")</f>
        <v/>
      </c>
      <c r="O315" s="68" t="str">
        <f>IFERROR(IF(VLOOKUP($A315&amp;$A$4,Global!$C:$AA,COLUMN()+3,0)="","",VLOOKUP($A315&amp;$A$4,Global!$C:$AA,COLUMN()+3,0)),"")</f>
        <v/>
      </c>
      <c r="P315" s="68" t="str">
        <f>IFERROR(IF(VLOOKUP($A315&amp;$A$4,Global!$C:$AA,COLUMN()+3,0)="","",VLOOKUP($A315&amp;$A$4,Global!$C:$AA,COLUMN()+3,0)),"")</f>
        <v/>
      </c>
      <c r="Q315" s="68" t="str">
        <f>IFERROR(IF(VLOOKUP($A315&amp;$A$4,Global!$C:$AA,COLUMN()+3,0)="","",VLOOKUP($A315&amp;$A$4,Global!$C:$AA,COLUMN()+3,0)),"")</f>
        <v/>
      </c>
      <c r="R315" s="68" t="str">
        <f>IFERROR(IF(VLOOKUP($A315&amp;$A$4,Global!$C:$AA,COLUMN()+3,0)="","",VLOOKUP($A315&amp;$A$4,Global!$C:$AA,COLUMN()+3,0)),"")</f>
        <v/>
      </c>
      <c r="S315" s="71" t="str">
        <f>IFERROR(IF(VLOOKUP($A315&amp;$A$4,Global!$C:$AA,COLUMN()+3,0)="","",VLOOKUP($A315&amp;$A$4,Global!$C:$AA,COLUMN()+3,0)),"")</f>
        <v/>
      </c>
      <c r="T315" s="71" t="str">
        <f>IFERROR(IF(VLOOKUP($A315&amp;$A$4,Global!$C:$AA,COLUMN()+3,0)="","",VLOOKUP($A315&amp;$A$4,Global!$C:$AA,COLUMN()+3,0)),"")</f>
        <v/>
      </c>
      <c r="U315" s="69" t="str">
        <f>IFERROR(IF(VLOOKUP($A315&amp;$A$4,Global!$C:$AA,COLUMN()+3,0)="","",VLOOKUP($A315&amp;$A$4,Global!$C:$AA,COLUMN()+3,0)),"")</f>
        <v/>
      </c>
      <c r="V315" s="69" t="str">
        <f>IFERROR(IF(VLOOKUP($A315&amp;$A$4,Global!$C:$AA,COLUMN()+3,0)="","",VLOOKUP($A315&amp;$A$4,Global!$C:$AA,COLUMN()+3,0)),"")</f>
        <v/>
      </c>
    </row>
    <row r="316" spans="1:22" s="72" customFormat="1" ht="15.75" x14ac:dyDescent="0.2">
      <c r="A316" s="67" t="str">
        <f>IFERROR(IF(A315="","",IF((A315+1)&lt;=VLOOKUP($A$3,List!$E$1:$G$8,3,0),A315+1,"")),"")</f>
        <v/>
      </c>
      <c r="B316" s="69" t="str">
        <f>IFERROR(IF(VLOOKUP($A316&amp;$A$4,Global!$C:$AA,COLUMN()+3,0)="","",VLOOKUP($A316&amp;$A$4,Global!$C:$AA,COLUMN()+3,0)),"")</f>
        <v/>
      </c>
      <c r="C316" s="79" t="str">
        <f>IFERROR(IF(VLOOKUP($A316&amp;$A$4,Global!$C:$AA,COLUMN()+3,0)="","",VLOOKUP($A316&amp;$A$4,Global!$C:$AA,COLUMN()+3,0)),"")</f>
        <v/>
      </c>
      <c r="D316" s="68" t="str">
        <f>IFERROR(IF(VLOOKUP($A316&amp;$A$4,Global!$C:$AA,COLUMN()+3,0)="","",VLOOKUP($A316&amp;$A$4,Global!$C:$AA,COLUMN()+3,0)),"")</f>
        <v/>
      </c>
      <c r="E316" s="69" t="str">
        <f>IFERROR(IF(VLOOKUP($A316&amp;$A$4,Global!$C:$AA,COLUMN()+3,0)="","",VLOOKUP($A316&amp;$A$4,Global!$C:$AA,COLUMN()+3,0)),"")</f>
        <v/>
      </c>
      <c r="F316" s="69" t="str">
        <f>IFERROR(IF(VLOOKUP($A316&amp;$A$4,Global!$C:$AA,COLUMN()+3,0)="","",VLOOKUP($A316&amp;$A$4,Global!$C:$AA,COLUMN()+3,0)),"")</f>
        <v/>
      </c>
      <c r="G316" s="69" t="str">
        <f>IFERROR(IF(VLOOKUP($A316&amp;$A$4,Global!$C:$AA,COLUMN()+3,0)="","",VLOOKUP($A316&amp;$A$4,Global!$C:$AA,COLUMN()+3,0)),"")</f>
        <v/>
      </c>
      <c r="H316" s="70" t="str">
        <f>IFERROR(IF(VLOOKUP($A316&amp;$A$4,Global!$C:$AA,COLUMN()+3,0)="","",VLOOKUP($A316&amp;$A$4,Global!$C:$AA,COLUMN()+3,0)),"")</f>
        <v/>
      </c>
      <c r="I316" s="70" t="str">
        <f>IFERROR(IF(VLOOKUP($A316&amp;$A$4,Global!$C:$AA,COLUMN()+3,0)="","",VLOOKUP($A316&amp;$A$4,Global!$C:$AA,COLUMN()+3,0)),"")</f>
        <v/>
      </c>
      <c r="J316" s="69" t="str">
        <f>IFERROR(IF(VLOOKUP($A316&amp;$A$4,Global!$C:$AA,COLUMN()+3,0)="","",VLOOKUP($A316&amp;$A$4,Global!$C:$AA,COLUMN()+3,0)),"")</f>
        <v/>
      </c>
      <c r="K316" s="69" t="str">
        <f>IFERROR(IF(VLOOKUP($A316&amp;$A$4,Global!$C:$AA,COLUMN()+3,0)="","",VLOOKUP($A316&amp;$A$4,Global!$C:$AA,COLUMN()+3,0)),"")</f>
        <v/>
      </c>
      <c r="L316" s="69" t="str">
        <f>IFERROR(IF(VLOOKUP($A316&amp;$A$4,Global!$C:$AA,COLUMN()+3,0)="","",VLOOKUP($A316&amp;$A$4,Global!$C:$AA,COLUMN()+3,0)),"")</f>
        <v/>
      </c>
      <c r="M316" s="68" t="str">
        <f>IFERROR(IF(VLOOKUP($A316&amp;$A$4,Global!$C:$AA,COLUMN()+3,0)="","",VLOOKUP($A316&amp;$A$4,Global!$C:$AA,COLUMN()+3,0)),"")</f>
        <v/>
      </c>
      <c r="N316" s="68" t="str">
        <f>IFERROR(IF(VLOOKUP($A316&amp;$A$4,Global!$C:$AA,COLUMN()+3,0)="","",VLOOKUP($A316&amp;$A$4,Global!$C:$AA,COLUMN()+3,0)),"")</f>
        <v/>
      </c>
      <c r="O316" s="68" t="str">
        <f>IFERROR(IF(VLOOKUP($A316&amp;$A$4,Global!$C:$AA,COLUMN()+3,0)="","",VLOOKUP($A316&amp;$A$4,Global!$C:$AA,COLUMN()+3,0)),"")</f>
        <v/>
      </c>
      <c r="P316" s="68" t="str">
        <f>IFERROR(IF(VLOOKUP($A316&amp;$A$4,Global!$C:$AA,COLUMN()+3,0)="","",VLOOKUP($A316&amp;$A$4,Global!$C:$AA,COLUMN()+3,0)),"")</f>
        <v/>
      </c>
      <c r="Q316" s="68" t="str">
        <f>IFERROR(IF(VLOOKUP($A316&amp;$A$4,Global!$C:$AA,COLUMN()+3,0)="","",VLOOKUP($A316&amp;$A$4,Global!$C:$AA,COLUMN()+3,0)),"")</f>
        <v/>
      </c>
      <c r="R316" s="68" t="str">
        <f>IFERROR(IF(VLOOKUP($A316&amp;$A$4,Global!$C:$AA,COLUMN()+3,0)="","",VLOOKUP($A316&amp;$A$4,Global!$C:$AA,COLUMN()+3,0)),"")</f>
        <v/>
      </c>
      <c r="S316" s="71" t="str">
        <f>IFERROR(IF(VLOOKUP($A316&amp;$A$4,Global!$C:$AA,COLUMN()+3,0)="","",VLOOKUP($A316&amp;$A$4,Global!$C:$AA,COLUMN()+3,0)),"")</f>
        <v/>
      </c>
      <c r="T316" s="71" t="str">
        <f>IFERROR(IF(VLOOKUP($A316&amp;$A$4,Global!$C:$AA,COLUMN()+3,0)="","",VLOOKUP($A316&amp;$A$4,Global!$C:$AA,COLUMN()+3,0)),"")</f>
        <v/>
      </c>
      <c r="U316" s="69" t="str">
        <f>IFERROR(IF(VLOOKUP($A316&amp;$A$4,Global!$C:$AA,COLUMN()+3,0)="","",VLOOKUP($A316&amp;$A$4,Global!$C:$AA,COLUMN()+3,0)),"")</f>
        <v/>
      </c>
      <c r="V316" s="69" t="str">
        <f>IFERROR(IF(VLOOKUP($A316&amp;$A$4,Global!$C:$AA,COLUMN()+3,0)="","",VLOOKUP($A316&amp;$A$4,Global!$C:$AA,COLUMN()+3,0)),"")</f>
        <v/>
      </c>
    </row>
    <row r="317" spans="1:22" s="72" customFormat="1" ht="15.75" x14ac:dyDescent="0.2">
      <c r="A317" s="67" t="str">
        <f>IFERROR(IF(A316="","",IF((A316+1)&lt;=VLOOKUP($A$3,List!$E$1:$G$8,3,0),A316+1,"")),"")</f>
        <v/>
      </c>
      <c r="B317" s="69" t="str">
        <f>IFERROR(IF(VLOOKUP($A317&amp;$A$4,Global!$C:$AA,COLUMN()+3,0)="","",VLOOKUP($A317&amp;$A$4,Global!$C:$AA,COLUMN()+3,0)),"")</f>
        <v/>
      </c>
      <c r="C317" s="79" t="str">
        <f>IFERROR(IF(VLOOKUP($A317&amp;$A$4,Global!$C:$AA,COLUMN()+3,0)="","",VLOOKUP($A317&amp;$A$4,Global!$C:$AA,COLUMN()+3,0)),"")</f>
        <v/>
      </c>
      <c r="D317" s="68" t="str">
        <f>IFERROR(IF(VLOOKUP($A317&amp;$A$4,Global!$C:$AA,COLUMN()+3,0)="","",VLOOKUP($A317&amp;$A$4,Global!$C:$AA,COLUMN()+3,0)),"")</f>
        <v/>
      </c>
      <c r="E317" s="69" t="str">
        <f>IFERROR(IF(VLOOKUP($A317&amp;$A$4,Global!$C:$AA,COLUMN()+3,0)="","",VLOOKUP($A317&amp;$A$4,Global!$C:$AA,COLUMN()+3,0)),"")</f>
        <v/>
      </c>
      <c r="F317" s="69" t="str">
        <f>IFERROR(IF(VLOOKUP($A317&amp;$A$4,Global!$C:$AA,COLUMN()+3,0)="","",VLOOKUP($A317&amp;$A$4,Global!$C:$AA,COLUMN()+3,0)),"")</f>
        <v/>
      </c>
      <c r="G317" s="69" t="str">
        <f>IFERROR(IF(VLOOKUP($A317&amp;$A$4,Global!$C:$AA,COLUMN()+3,0)="","",VLOOKUP($A317&amp;$A$4,Global!$C:$AA,COLUMN()+3,0)),"")</f>
        <v/>
      </c>
      <c r="H317" s="70" t="str">
        <f>IFERROR(IF(VLOOKUP($A317&amp;$A$4,Global!$C:$AA,COLUMN()+3,0)="","",VLOOKUP($A317&amp;$A$4,Global!$C:$AA,COLUMN()+3,0)),"")</f>
        <v/>
      </c>
      <c r="I317" s="70" t="str">
        <f>IFERROR(IF(VLOOKUP($A317&amp;$A$4,Global!$C:$AA,COLUMN()+3,0)="","",VLOOKUP($A317&amp;$A$4,Global!$C:$AA,COLUMN()+3,0)),"")</f>
        <v/>
      </c>
      <c r="J317" s="69" t="str">
        <f>IFERROR(IF(VLOOKUP($A317&amp;$A$4,Global!$C:$AA,COLUMN()+3,0)="","",VLOOKUP($A317&amp;$A$4,Global!$C:$AA,COLUMN()+3,0)),"")</f>
        <v/>
      </c>
      <c r="K317" s="69" t="str">
        <f>IFERROR(IF(VLOOKUP($A317&amp;$A$4,Global!$C:$AA,COLUMN()+3,0)="","",VLOOKUP($A317&amp;$A$4,Global!$C:$AA,COLUMN()+3,0)),"")</f>
        <v/>
      </c>
      <c r="L317" s="69" t="str">
        <f>IFERROR(IF(VLOOKUP($A317&amp;$A$4,Global!$C:$AA,COLUMN()+3,0)="","",VLOOKUP($A317&amp;$A$4,Global!$C:$AA,COLUMN()+3,0)),"")</f>
        <v/>
      </c>
      <c r="M317" s="68" t="str">
        <f>IFERROR(IF(VLOOKUP($A317&amp;$A$4,Global!$C:$AA,COLUMN()+3,0)="","",VLOOKUP($A317&amp;$A$4,Global!$C:$AA,COLUMN()+3,0)),"")</f>
        <v/>
      </c>
      <c r="N317" s="68" t="str">
        <f>IFERROR(IF(VLOOKUP($A317&amp;$A$4,Global!$C:$AA,COLUMN()+3,0)="","",VLOOKUP($A317&amp;$A$4,Global!$C:$AA,COLUMN()+3,0)),"")</f>
        <v/>
      </c>
      <c r="O317" s="68" t="str">
        <f>IFERROR(IF(VLOOKUP($A317&amp;$A$4,Global!$C:$AA,COLUMN()+3,0)="","",VLOOKUP($A317&amp;$A$4,Global!$C:$AA,COLUMN()+3,0)),"")</f>
        <v/>
      </c>
      <c r="P317" s="68" t="str">
        <f>IFERROR(IF(VLOOKUP($A317&amp;$A$4,Global!$C:$AA,COLUMN()+3,0)="","",VLOOKUP($A317&amp;$A$4,Global!$C:$AA,COLUMN()+3,0)),"")</f>
        <v/>
      </c>
      <c r="Q317" s="68" t="str">
        <f>IFERROR(IF(VLOOKUP($A317&amp;$A$4,Global!$C:$AA,COLUMN()+3,0)="","",VLOOKUP($A317&amp;$A$4,Global!$C:$AA,COLUMN()+3,0)),"")</f>
        <v/>
      </c>
      <c r="R317" s="68" t="str">
        <f>IFERROR(IF(VLOOKUP($A317&amp;$A$4,Global!$C:$AA,COLUMN()+3,0)="","",VLOOKUP($A317&amp;$A$4,Global!$C:$AA,COLUMN()+3,0)),"")</f>
        <v/>
      </c>
      <c r="S317" s="71" t="str">
        <f>IFERROR(IF(VLOOKUP($A317&amp;$A$4,Global!$C:$AA,COLUMN()+3,0)="","",VLOOKUP($A317&amp;$A$4,Global!$C:$AA,COLUMN()+3,0)),"")</f>
        <v/>
      </c>
      <c r="T317" s="71" t="str">
        <f>IFERROR(IF(VLOOKUP($A317&amp;$A$4,Global!$C:$AA,COLUMN()+3,0)="","",VLOOKUP($A317&amp;$A$4,Global!$C:$AA,COLUMN()+3,0)),"")</f>
        <v/>
      </c>
      <c r="U317" s="69" t="str">
        <f>IFERROR(IF(VLOOKUP($A317&amp;$A$4,Global!$C:$AA,COLUMN()+3,0)="","",VLOOKUP($A317&amp;$A$4,Global!$C:$AA,COLUMN()+3,0)),"")</f>
        <v/>
      </c>
      <c r="V317" s="69" t="str">
        <f>IFERROR(IF(VLOOKUP($A317&amp;$A$4,Global!$C:$AA,COLUMN()+3,0)="","",VLOOKUP($A317&amp;$A$4,Global!$C:$AA,COLUMN()+3,0)),"")</f>
        <v/>
      </c>
    </row>
    <row r="318" spans="1:22" s="72" customFormat="1" ht="15.75" x14ac:dyDescent="0.2">
      <c r="A318" s="67" t="str">
        <f>IFERROR(IF(A317="","",IF((A317+1)&lt;=VLOOKUP($A$3,List!$E$1:$G$8,3,0),A317+1,"")),"")</f>
        <v/>
      </c>
      <c r="B318" s="69" t="str">
        <f>IFERROR(IF(VLOOKUP($A318&amp;$A$4,Global!$C:$AA,COLUMN()+3,0)="","",VLOOKUP($A318&amp;$A$4,Global!$C:$AA,COLUMN()+3,0)),"")</f>
        <v/>
      </c>
      <c r="C318" s="79" t="str">
        <f>IFERROR(IF(VLOOKUP($A318&amp;$A$4,Global!$C:$AA,COLUMN()+3,0)="","",VLOOKUP($A318&amp;$A$4,Global!$C:$AA,COLUMN()+3,0)),"")</f>
        <v/>
      </c>
      <c r="D318" s="68" t="str">
        <f>IFERROR(IF(VLOOKUP($A318&amp;$A$4,Global!$C:$AA,COLUMN()+3,0)="","",VLOOKUP($A318&amp;$A$4,Global!$C:$AA,COLUMN()+3,0)),"")</f>
        <v/>
      </c>
      <c r="E318" s="69" t="str">
        <f>IFERROR(IF(VLOOKUP($A318&amp;$A$4,Global!$C:$AA,COLUMN()+3,0)="","",VLOOKUP($A318&amp;$A$4,Global!$C:$AA,COLUMN()+3,0)),"")</f>
        <v/>
      </c>
      <c r="F318" s="69" t="str">
        <f>IFERROR(IF(VLOOKUP($A318&amp;$A$4,Global!$C:$AA,COLUMN()+3,0)="","",VLOOKUP($A318&amp;$A$4,Global!$C:$AA,COLUMN()+3,0)),"")</f>
        <v/>
      </c>
      <c r="G318" s="69" t="str">
        <f>IFERROR(IF(VLOOKUP($A318&amp;$A$4,Global!$C:$AA,COLUMN()+3,0)="","",VLOOKUP($A318&amp;$A$4,Global!$C:$AA,COLUMN()+3,0)),"")</f>
        <v/>
      </c>
      <c r="H318" s="70" t="str">
        <f>IFERROR(IF(VLOOKUP($A318&amp;$A$4,Global!$C:$AA,COLUMN()+3,0)="","",VLOOKUP($A318&amp;$A$4,Global!$C:$AA,COLUMN()+3,0)),"")</f>
        <v/>
      </c>
      <c r="I318" s="70" t="str">
        <f>IFERROR(IF(VLOOKUP($A318&amp;$A$4,Global!$C:$AA,COLUMN()+3,0)="","",VLOOKUP($A318&amp;$A$4,Global!$C:$AA,COLUMN()+3,0)),"")</f>
        <v/>
      </c>
      <c r="J318" s="69" t="str">
        <f>IFERROR(IF(VLOOKUP($A318&amp;$A$4,Global!$C:$AA,COLUMN()+3,0)="","",VLOOKUP($A318&amp;$A$4,Global!$C:$AA,COLUMN()+3,0)),"")</f>
        <v/>
      </c>
      <c r="K318" s="69" t="str">
        <f>IFERROR(IF(VLOOKUP($A318&amp;$A$4,Global!$C:$AA,COLUMN()+3,0)="","",VLOOKUP($A318&amp;$A$4,Global!$C:$AA,COLUMN()+3,0)),"")</f>
        <v/>
      </c>
      <c r="L318" s="69" t="str">
        <f>IFERROR(IF(VLOOKUP($A318&amp;$A$4,Global!$C:$AA,COLUMN()+3,0)="","",VLOOKUP($A318&amp;$A$4,Global!$C:$AA,COLUMN()+3,0)),"")</f>
        <v/>
      </c>
      <c r="M318" s="68" t="str">
        <f>IFERROR(IF(VLOOKUP($A318&amp;$A$4,Global!$C:$AA,COLUMN()+3,0)="","",VLOOKUP($A318&amp;$A$4,Global!$C:$AA,COLUMN()+3,0)),"")</f>
        <v/>
      </c>
      <c r="N318" s="68" t="str">
        <f>IFERROR(IF(VLOOKUP($A318&amp;$A$4,Global!$C:$AA,COLUMN()+3,0)="","",VLOOKUP($A318&amp;$A$4,Global!$C:$AA,COLUMN()+3,0)),"")</f>
        <v/>
      </c>
      <c r="O318" s="68" t="str">
        <f>IFERROR(IF(VLOOKUP($A318&amp;$A$4,Global!$C:$AA,COLUMN()+3,0)="","",VLOOKUP($A318&amp;$A$4,Global!$C:$AA,COLUMN()+3,0)),"")</f>
        <v/>
      </c>
      <c r="P318" s="68" t="str">
        <f>IFERROR(IF(VLOOKUP($A318&amp;$A$4,Global!$C:$AA,COLUMN()+3,0)="","",VLOOKUP($A318&amp;$A$4,Global!$C:$AA,COLUMN()+3,0)),"")</f>
        <v/>
      </c>
      <c r="Q318" s="68" t="str">
        <f>IFERROR(IF(VLOOKUP($A318&amp;$A$4,Global!$C:$AA,COLUMN()+3,0)="","",VLOOKUP($A318&amp;$A$4,Global!$C:$AA,COLUMN()+3,0)),"")</f>
        <v/>
      </c>
      <c r="R318" s="68" t="str">
        <f>IFERROR(IF(VLOOKUP($A318&amp;$A$4,Global!$C:$AA,COLUMN()+3,0)="","",VLOOKUP($A318&amp;$A$4,Global!$C:$AA,COLUMN()+3,0)),"")</f>
        <v/>
      </c>
      <c r="S318" s="71" t="str">
        <f>IFERROR(IF(VLOOKUP($A318&amp;$A$4,Global!$C:$AA,COLUMN()+3,0)="","",VLOOKUP($A318&amp;$A$4,Global!$C:$AA,COLUMN()+3,0)),"")</f>
        <v/>
      </c>
      <c r="T318" s="71" t="str">
        <f>IFERROR(IF(VLOOKUP($A318&amp;$A$4,Global!$C:$AA,COLUMN()+3,0)="","",VLOOKUP($A318&amp;$A$4,Global!$C:$AA,COLUMN()+3,0)),"")</f>
        <v/>
      </c>
      <c r="U318" s="69" t="str">
        <f>IFERROR(IF(VLOOKUP($A318&amp;$A$4,Global!$C:$AA,COLUMN()+3,0)="","",VLOOKUP($A318&amp;$A$4,Global!$C:$AA,COLUMN()+3,0)),"")</f>
        <v/>
      </c>
      <c r="V318" s="69" t="str">
        <f>IFERROR(IF(VLOOKUP($A318&amp;$A$4,Global!$C:$AA,COLUMN()+3,0)="","",VLOOKUP($A318&amp;$A$4,Global!$C:$AA,COLUMN()+3,0)),"")</f>
        <v/>
      </c>
    </row>
    <row r="319" spans="1:22" s="72" customFormat="1" ht="15.75" x14ac:dyDescent="0.2">
      <c r="A319" s="67" t="str">
        <f>IFERROR(IF(A318="","",IF((A318+1)&lt;=VLOOKUP($A$3,List!$E$1:$G$8,3,0),A318+1,"")),"")</f>
        <v/>
      </c>
      <c r="B319" s="69" t="str">
        <f>IFERROR(IF(VLOOKUP($A319&amp;$A$4,Global!$C:$AA,COLUMN()+3,0)="","",VLOOKUP($A319&amp;$A$4,Global!$C:$AA,COLUMN()+3,0)),"")</f>
        <v/>
      </c>
      <c r="C319" s="79" t="str">
        <f>IFERROR(IF(VLOOKUP($A319&amp;$A$4,Global!$C:$AA,COLUMN()+3,0)="","",VLOOKUP($A319&amp;$A$4,Global!$C:$AA,COLUMN()+3,0)),"")</f>
        <v/>
      </c>
      <c r="D319" s="68" t="str">
        <f>IFERROR(IF(VLOOKUP($A319&amp;$A$4,Global!$C:$AA,COLUMN()+3,0)="","",VLOOKUP($A319&amp;$A$4,Global!$C:$AA,COLUMN()+3,0)),"")</f>
        <v/>
      </c>
      <c r="E319" s="69" t="str">
        <f>IFERROR(IF(VLOOKUP($A319&amp;$A$4,Global!$C:$AA,COLUMN()+3,0)="","",VLOOKUP($A319&amp;$A$4,Global!$C:$AA,COLUMN()+3,0)),"")</f>
        <v/>
      </c>
      <c r="F319" s="69" t="str">
        <f>IFERROR(IF(VLOOKUP($A319&amp;$A$4,Global!$C:$AA,COLUMN()+3,0)="","",VLOOKUP($A319&amp;$A$4,Global!$C:$AA,COLUMN()+3,0)),"")</f>
        <v/>
      </c>
      <c r="G319" s="69" t="str">
        <f>IFERROR(IF(VLOOKUP($A319&amp;$A$4,Global!$C:$AA,COLUMN()+3,0)="","",VLOOKUP($A319&amp;$A$4,Global!$C:$AA,COLUMN()+3,0)),"")</f>
        <v/>
      </c>
      <c r="H319" s="70" t="str">
        <f>IFERROR(IF(VLOOKUP($A319&amp;$A$4,Global!$C:$AA,COLUMN()+3,0)="","",VLOOKUP($A319&amp;$A$4,Global!$C:$AA,COLUMN()+3,0)),"")</f>
        <v/>
      </c>
      <c r="I319" s="70" t="str">
        <f>IFERROR(IF(VLOOKUP($A319&amp;$A$4,Global!$C:$AA,COLUMN()+3,0)="","",VLOOKUP($A319&amp;$A$4,Global!$C:$AA,COLUMN()+3,0)),"")</f>
        <v/>
      </c>
      <c r="J319" s="69" t="str">
        <f>IFERROR(IF(VLOOKUP($A319&amp;$A$4,Global!$C:$AA,COLUMN()+3,0)="","",VLOOKUP($A319&amp;$A$4,Global!$C:$AA,COLUMN()+3,0)),"")</f>
        <v/>
      </c>
      <c r="K319" s="69" t="str">
        <f>IFERROR(IF(VLOOKUP($A319&amp;$A$4,Global!$C:$AA,COLUMN()+3,0)="","",VLOOKUP($A319&amp;$A$4,Global!$C:$AA,COLUMN()+3,0)),"")</f>
        <v/>
      </c>
      <c r="L319" s="69" t="str">
        <f>IFERROR(IF(VLOOKUP($A319&amp;$A$4,Global!$C:$AA,COLUMN()+3,0)="","",VLOOKUP($A319&amp;$A$4,Global!$C:$AA,COLUMN()+3,0)),"")</f>
        <v/>
      </c>
      <c r="M319" s="68" t="str">
        <f>IFERROR(IF(VLOOKUP($A319&amp;$A$4,Global!$C:$AA,COLUMN()+3,0)="","",VLOOKUP($A319&amp;$A$4,Global!$C:$AA,COLUMN()+3,0)),"")</f>
        <v/>
      </c>
      <c r="N319" s="68" t="str">
        <f>IFERROR(IF(VLOOKUP($A319&amp;$A$4,Global!$C:$AA,COLUMN()+3,0)="","",VLOOKUP($A319&amp;$A$4,Global!$C:$AA,COLUMN()+3,0)),"")</f>
        <v/>
      </c>
      <c r="O319" s="68" t="str">
        <f>IFERROR(IF(VLOOKUP($A319&amp;$A$4,Global!$C:$AA,COLUMN()+3,0)="","",VLOOKUP($A319&amp;$A$4,Global!$C:$AA,COLUMN()+3,0)),"")</f>
        <v/>
      </c>
      <c r="P319" s="68" t="str">
        <f>IFERROR(IF(VLOOKUP($A319&amp;$A$4,Global!$C:$AA,COLUMN()+3,0)="","",VLOOKUP($A319&amp;$A$4,Global!$C:$AA,COLUMN()+3,0)),"")</f>
        <v/>
      </c>
      <c r="Q319" s="68" t="str">
        <f>IFERROR(IF(VLOOKUP($A319&amp;$A$4,Global!$C:$AA,COLUMN()+3,0)="","",VLOOKUP($A319&amp;$A$4,Global!$C:$AA,COLUMN()+3,0)),"")</f>
        <v/>
      </c>
      <c r="R319" s="68" t="str">
        <f>IFERROR(IF(VLOOKUP($A319&amp;$A$4,Global!$C:$AA,COLUMN()+3,0)="","",VLOOKUP($A319&amp;$A$4,Global!$C:$AA,COLUMN()+3,0)),"")</f>
        <v/>
      </c>
      <c r="S319" s="71" t="str">
        <f>IFERROR(IF(VLOOKUP($A319&amp;$A$4,Global!$C:$AA,COLUMN()+3,0)="","",VLOOKUP($A319&amp;$A$4,Global!$C:$AA,COLUMN()+3,0)),"")</f>
        <v/>
      </c>
      <c r="T319" s="71" t="str">
        <f>IFERROR(IF(VLOOKUP($A319&amp;$A$4,Global!$C:$AA,COLUMN()+3,0)="","",VLOOKUP($A319&amp;$A$4,Global!$C:$AA,COLUMN()+3,0)),"")</f>
        <v/>
      </c>
      <c r="U319" s="69" t="str">
        <f>IFERROR(IF(VLOOKUP($A319&amp;$A$4,Global!$C:$AA,COLUMN()+3,0)="","",VLOOKUP($A319&amp;$A$4,Global!$C:$AA,COLUMN()+3,0)),"")</f>
        <v/>
      </c>
      <c r="V319" s="69" t="str">
        <f>IFERROR(IF(VLOOKUP($A319&amp;$A$4,Global!$C:$AA,COLUMN()+3,0)="","",VLOOKUP($A319&amp;$A$4,Global!$C:$AA,COLUMN()+3,0)),"")</f>
        <v/>
      </c>
    </row>
    <row r="320" spans="1:22" s="72" customFormat="1" ht="15.75" x14ac:dyDescent="0.2">
      <c r="A320" s="67" t="str">
        <f>IFERROR(IF(A319="","",IF((A319+1)&lt;=VLOOKUP($A$3,List!$E$1:$G$8,3,0),A319+1,"")),"")</f>
        <v/>
      </c>
      <c r="B320" s="69" t="str">
        <f>IFERROR(IF(VLOOKUP($A320&amp;$A$4,Global!$C:$AA,COLUMN()+3,0)="","",VLOOKUP($A320&amp;$A$4,Global!$C:$AA,COLUMN()+3,0)),"")</f>
        <v/>
      </c>
      <c r="C320" s="79" t="str">
        <f>IFERROR(IF(VLOOKUP($A320&amp;$A$4,Global!$C:$AA,COLUMN()+3,0)="","",VLOOKUP($A320&amp;$A$4,Global!$C:$AA,COLUMN()+3,0)),"")</f>
        <v/>
      </c>
      <c r="D320" s="68" t="str">
        <f>IFERROR(IF(VLOOKUP($A320&amp;$A$4,Global!$C:$AA,COLUMN()+3,0)="","",VLOOKUP($A320&amp;$A$4,Global!$C:$AA,COLUMN()+3,0)),"")</f>
        <v/>
      </c>
      <c r="E320" s="69" t="str">
        <f>IFERROR(IF(VLOOKUP($A320&amp;$A$4,Global!$C:$AA,COLUMN()+3,0)="","",VLOOKUP($A320&amp;$A$4,Global!$C:$AA,COLUMN()+3,0)),"")</f>
        <v/>
      </c>
      <c r="F320" s="69" t="str">
        <f>IFERROR(IF(VLOOKUP($A320&amp;$A$4,Global!$C:$AA,COLUMN()+3,0)="","",VLOOKUP($A320&amp;$A$4,Global!$C:$AA,COLUMN()+3,0)),"")</f>
        <v/>
      </c>
      <c r="G320" s="69" t="str">
        <f>IFERROR(IF(VLOOKUP($A320&amp;$A$4,Global!$C:$AA,COLUMN()+3,0)="","",VLOOKUP($A320&amp;$A$4,Global!$C:$AA,COLUMN()+3,0)),"")</f>
        <v/>
      </c>
      <c r="H320" s="70" t="str">
        <f>IFERROR(IF(VLOOKUP($A320&amp;$A$4,Global!$C:$AA,COLUMN()+3,0)="","",VLOOKUP($A320&amp;$A$4,Global!$C:$AA,COLUMN()+3,0)),"")</f>
        <v/>
      </c>
      <c r="I320" s="70" t="str">
        <f>IFERROR(IF(VLOOKUP($A320&amp;$A$4,Global!$C:$AA,COLUMN()+3,0)="","",VLOOKUP($A320&amp;$A$4,Global!$C:$AA,COLUMN()+3,0)),"")</f>
        <v/>
      </c>
      <c r="J320" s="69" t="str">
        <f>IFERROR(IF(VLOOKUP($A320&amp;$A$4,Global!$C:$AA,COLUMN()+3,0)="","",VLOOKUP($A320&amp;$A$4,Global!$C:$AA,COLUMN()+3,0)),"")</f>
        <v/>
      </c>
      <c r="K320" s="69" t="str">
        <f>IFERROR(IF(VLOOKUP($A320&amp;$A$4,Global!$C:$AA,COLUMN()+3,0)="","",VLOOKUP($A320&amp;$A$4,Global!$C:$AA,COLUMN()+3,0)),"")</f>
        <v/>
      </c>
      <c r="L320" s="69" t="str">
        <f>IFERROR(IF(VLOOKUP($A320&amp;$A$4,Global!$C:$AA,COLUMN()+3,0)="","",VLOOKUP($A320&amp;$A$4,Global!$C:$AA,COLUMN()+3,0)),"")</f>
        <v/>
      </c>
      <c r="M320" s="68" t="str">
        <f>IFERROR(IF(VLOOKUP($A320&amp;$A$4,Global!$C:$AA,COLUMN()+3,0)="","",VLOOKUP($A320&amp;$A$4,Global!$C:$AA,COLUMN()+3,0)),"")</f>
        <v/>
      </c>
      <c r="N320" s="68" t="str">
        <f>IFERROR(IF(VLOOKUP($A320&amp;$A$4,Global!$C:$AA,COLUMN()+3,0)="","",VLOOKUP($A320&amp;$A$4,Global!$C:$AA,COLUMN()+3,0)),"")</f>
        <v/>
      </c>
      <c r="O320" s="68" t="str">
        <f>IFERROR(IF(VLOOKUP($A320&amp;$A$4,Global!$C:$AA,COLUMN()+3,0)="","",VLOOKUP($A320&amp;$A$4,Global!$C:$AA,COLUMN()+3,0)),"")</f>
        <v/>
      </c>
      <c r="P320" s="68" t="str">
        <f>IFERROR(IF(VLOOKUP($A320&amp;$A$4,Global!$C:$AA,COLUMN()+3,0)="","",VLOOKUP($A320&amp;$A$4,Global!$C:$AA,COLUMN()+3,0)),"")</f>
        <v/>
      </c>
      <c r="Q320" s="68" t="str">
        <f>IFERROR(IF(VLOOKUP($A320&amp;$A$4,Global!$C:$AA,COLUMN()+3,0)="","",VLOOKUP($A320&amp;$A$4,Global!$C:$AA,COLUMN()+3,0)),"")</f>
        <v/>
      </c>
      <c r="R320" s="68" t="str">
        <f>IFERROR(IF(VLOOKUP($A320&amp;$A$4,Global!$C:$AA,COLUMN()+3,0)="","",VLOOKUP($A320&amp;$A$4,Global!$C:$AA,COLUMN()+3,0)),"")</f>
        <v/>
      </c>
      <c r="S320" s="71" t="str">
        <f>IFERROR(IF(VLOOKUP($A320&amp;$A$4,Global!$C:$AA,COLUMN()+3,0)="","",VLOOKUP($A320&amp;$A$4,Global!$C:$AA,COLUMN()+3,0)),"")</f>
        <v/>
      </c>
      <c r="T320" s="71" t="str">
        <f>IFERROR(IF(VLOOKUP($A320&amp;$A$4,Global!$C:$AA,COLUMN()+3,0)="","",VLOOKUP($A320&amp;$A$4,Global!$C:$AA,COLUMN()+3,0)),"")</f>
        <v/>
      </c>
      <c r="U320" s="69" t="str">
        <f>IFERROR(IF(VLOOKUP($A320&amp;$A$4,Global!$C:$AA,COLUMN()+3,0)="","",VLOOKUP($A320&amp;$A$4,Global!$C:$AA,COLUMN()+3,0)),"")</f>
        <v/>
      </c>
      <c r="V320" s="69" t="str">
        <f>IFERROR(IF(VLOOKUP($A320&amp;$A$4,Global!$C:$AA,COLUMN()+3,0)="","",VLOOKUP($A320&amp;$A$4,Global!$C:$AA,COLUMN()+3,0)),"")</f>
        <v/>
      </c>
    </row>
    <row r="321" spans="1:22" s="72" customFormat="1" ht="15.75" x14ac:dyDescent="0.2">
      <c r="A321" s="67" t="str">
        <f>IFERROR(IF(A320="","",IF((A320+1)&lt;=VLOOKUP($A$3,List!$E$1:$G$8,3,0),A320+1,"")),"")</f>
        <v/>
      </c>
      <c r="B321" s="69" t="str">
        <f>IFERROR(IF(VLOOKUP($A321&amp;$A$4,Global!$C:$AA,COLUMN()+3,0)="","",VLOOKUP($A321&amp;$A$4,Global!$C:$AA,COLUMN()+3,0)),"")</f>
        <v/>
      </c>
      <c r="C321" s="79" t="str">
        <f>IFERROR(IF(VLOOKUP($A321&amp;$A$4,Global!$C:$AA,COLUMN()+3,0)="","",VLOOKUP($A321&amp;$A$4,Global!$C:$AA,COLUMN()+3,0)),"")</f>
        <v/>
      </c>
      <c r="D321" s="68" t="str">
        <f>IFERROR(IF(VLOOKUP($A321&amp;$A$4,Global!$C:$AA,COLUMN()+3,0)="","",VLOOKUP($A321&amp;$A$4,Global!$C:$AA,COLUMN()+3,0)),"")</f>
        <v/>
      </c>
      <c r="E321" s="69" t="str">
        <f>IFERROR(IF(VLOOKUP($A321&amp;$A$4,Global!$C:$AA,COLUMN()+3,0)="","",VLOOKUP($A321&amp;$A$4,Global!$C:$AA,COLUMN()+3,0)),"")</f>
        <v/>
      </c>
      <c r="F321" s="69" t="str">
        <f>IFERROR(IF(VLOOKUP($A321&amp;$A$4,Global!$C:$AA,COLUMN()+3,0)="","",VLOOKUP($A321&amp;$A$4,Global!$C:$AA,COLUMN()+3,0)),"")</f>
        <v/>
      </c>
      <c r="G321" s="69" t="str">
        <f>IFERROR(IF(VLOOKUP($A321&amp;$A$4,Global!$C:$AA,COLUMN()+3,0)="","",VLOOKUP($A321&amp;$A$4,Global!$C:$AA,COLUMN()+3,0)),"")</f>
        <v/>
      </c>
      <c r="H321" s="70" t="str">
        <f>IFERROR(IF(VLOOKUP($A321&amp;$A$4,Global!$C:$AA,COLUMN()+3,0)="","",VLOOKUP($A321&amp;$A$4,Global!$C:$AA,COLUMN()+3,0)),"")</f>
        <v/>
      </c>
      <c r="I321" s="70" t="str">
        <f>IFERROR(IF(VLOOKUP($A321&amp;$A$4,Global!$C:$AA,COLUMN()+3,0)="","",VLOOKUP($A321&amp;$A$4,Global!$C:$AA,COLUMN()+3,0)),"")</f>
        <v/>
      </c>
      <c r="J321" s="69" t="str">
        <f>IFERROR(IF(VLOOKUP($A321&amp;$A$4,Global!$C:$AA,COLUMN()+3,0)="","",VLOOKUP($A321&amp;$A$4,Global!$C:$AA,COLUMN()+3,0)),"")</f>
        <v/>
      </c>
      <c r="K321" s="69" t="str">
        <f>IFERROR(IF(VLOOKUP($A321&amp;$A$4,Global!$C:$AA,COLUMN()+3,0)="","",VLOOKUP($A321&amp;$A$4,Global!$C:$AA,COLUMN()+3,0)),"")</f>
        <v/>
      </c>
      <c r="L321" s="69" t="str">
        <f>IFERROR(IF(VLOOKUP($A321&amp;$A$4,Global!$C:$AA,COLUMN()+3,0)="","",VLOOKUP($A321&amp;$A$4,Global!$C:$AA,COLUMN()+3,0)),"")</f>
        <v/>
      </c>
      <c r="M321" s="68" t="str">
        <f>IFERROR(IF(VLOOKUP($A321&amp;$A$4,Global!$C:$AA,COLUMN()+3,0)="","",VLOOKUP($A321&amp;$A$4,Global!$C:$AA,COLUMN()+3,0)),"")</f>
        <v/>
      </c>
      <c r="N321" s="68" t="str">
        <f>IFERROR(IF(VLOOKUP($A321&amp;$A$4,Global!$C:$AA,COLUMN()+3,0)="","",VLOOKUP($A321&amp;$A$4,Global!$C:$AA,COLUMN()+3,0)),"")</f>
        <v/>
      </c>
      <c r="O321" s="68" t="str">
        <f>IFERROR(IF(VLOOKUP($A321&amp;$A$4,Global!$C:$AA,COLUMN()+3,0)="","",VLOOKUP($A321&amp;$A$4,Global!$C:$AA,COLUMN()+3,0)),"")</f>
        <v/>
      </c>
      <c r="P321" s="68" t="str">
        <f>IFERROR(IF(VLOOKUP($A321&amp;$A$4,Global!$C:$AA,COLUMN()+3,0)="","",VLOOKUP($A321&amp;$A$4,Global!$C:$AA,COLUMN()+3,0)),"")</f>
        <v/>
      </c>
      <c r="Q321" s="68" t="str">
        <f>IFERROR(IF(VLOOKUP($A321&amp;$A$4,Global!$C:$AA,COLUMN()+3,0)="","",VLOOKUP($A321&amp;$A$4,Global!$C:$AA,COLUMN()+3,0)),"")</f>
        <v/>
      </c>
      <c r="R321" s="68" t="str">
        <f>IFERROR(IF(VLOOKUP($A321&amp;$A$4,Global!$C:$AA,COLUMN()+3,0)="","",VLOOKUP($A321&amp;$A$4,Global!$C:$AA,COLUMN()+3,0)),"")</f>
        <v/>
      </c>
      <c r="S321" s="71" t="str">
        <f>IFERROR(IF(VLOOKUP($A321&amp;$A$4,Global!$C:$AA,COLUMN()+3,0)="","",VLOOKUP($A321&amp;$A$4,Global!$C:$AA,COLUMN()+3,0)),"")</f>
        <v/>
      </c>
      <c r="T321" s="71" t="str">
        <f>IFERROR(IF(VLOOKUP($A321&amp;$A$4,Global!$C:$AA,COLUMN()+3,0)="","",VLOOKUP($A321&amp;$A$4,Global!$C:$AA,COLUMN()+3,0)),"")</f>
        <v/>
      </c>
      <c r="U321" s="69" t="str">
        <f>IFERROR(IF(VLOOKUP($A321&amp;$A$4,Global!$C:$AA,COLUMN()+3,0)="","",VLOOKUP($A321&amp;$A$4,Global!$C:$AA,COLUMN()+3,0)),"")</f>
        <v/>
      </c>
      <c r="V321" s="69" t="str">
        <f>IFERROR(IF(VLOOKUP($A321&amp;$A$4,Global!$C:$AA,COLUMN()+3,0)="","",VLOOKUP($A321&amp;$A$4,Global!$C:$AA,COLUMN()+3,0)),"")</f>
        <v/>
      </c>
    </row>
    <row r="322" spans="1:22" s="72" customFormat="1" ht="15.75" x14ac:dyDescent="0.2">
      <c r="A322" s="67" t="str">
        <f>IFERROR(IF(A321="","",IF((A321+1)&lt;=VLOOKUP($A$3,List!$E$1:$G$8,3,0),A321+1,"")),"")</f>
        <v/>
      </c>
      <c r="B322" s="69" t="str">
        <f>IFERROR(IF(VLOOKUP($A322&amp;$A$4,Global!$C:$AA,COLUMN()+3,0)="","",VLOOKUP($A322&amp;$A$4,Global!$C:$AA,COLUMN()+3,0)),"")</f>
        <v/>
      </c>
      <c r="C322" s="79" t="str">
        <f>IFERROR(IF(VLOOKUP($A322&amp;$A$4,Global!$C:$AA,COLUMN()+3,0)="","",VLOOKUP($A322&amp;$A$4,Global!$C:$AA,COLUMN()+3,0)),"")</f>
        <v/>
      </c>
      <c r="D322" s="68" t="str">
        <f>IFERROR(IF(VLOOKUP($A322&amp;$A$4,Global!$C:$AA,COLUMN()+3,0)="","",VLOOKUP($A322&amp;$A$4,Global!$C:$AA,COLUMN()+3,0)),"")</f>
        <v/>
      </c>
      <c r="E322" s="69" t="str">
        <f>IFERROR(IF(VLOOKUP($A322&amp;$A$4,Global!$C:$AA,COLUMN()+3,0)="","",VLOOKUP($A322&amp;$A$4,Global!$C:$AA,COLUMN()+3,0)),"")</f>
        <v/>
      </c>
      <c r="F322" s="69" t="str">
        <f>IFERROR(IF(VLOOKUP($A322&amp;$A$4,Global!$C:$AA,COLUMN()+3,0)="","",VLOOKUP($A322&amp;$A$4,Global!$C:$AA,COLUMN()+3,0)),"")</f>
        <v/>
      </c>
      <c r="G322" s="69" t="str">
        <f>IFERROR(IF(VLOOKUP($A322&amp;$A$4,Global!$C:$AA,COLUMN()+3,0)="","",VLOOKUP($A322&amp;$A$4,Global!$C:$AA,COLUMN()+3,0)),"")</f>
        <v/>
      </c>
      <c r="H322" s="70" t="str">
        <f>IFERROR(IF(VLOOKUP($A322&amp;$A$4,Global!$C:$AA,COLUMN()+3,0)="","",VLOOKUP($A322&amp;$A$4,Global!$C:$AA,COLUMN()+3,0)),"")</f>
        <v/>
      </c>
      <c r="I322" s="70" t="str">
        <f>IFERROR(IF(VLOOKUP($A322&amp;$A$4,Global!$C:$AA,COLUMN()+3,0)="","",VLOOKUP($A322&amp;$A$4,Global!$C:$AA,COLUMN()+3,0)),"")</f>
        <v/>
      </c>
      <c r="J322" s="69" t="str">
        <f>IFERROR(IF(VLOOKUP($A322&amp;$A$4,Global!$C:$AA,COLUMN()+3,0)="","",VLOOKUP($A322&amp;$A$4,Global!$C:$AA,COLUMN()+3,0)),"")</f>
        <v/>
      </c>
      <c r="K322" s="69" t="str">
        <f>IFERROR(IF(VLOOKUP($A322&amp;$A$4,Global!$C:$AA,COLUMN()+3,0)="","",VLOOKUP($A322&amp;$A$4,Global!$C:$AA,COLUMN()+3,0)),"")</f>
        <v/>
      </c>
      <c r="L322" s="69" t="str">
        <f>IFERROR(IF(VLOOKUP($A322&amp;$A$4,Global!$C:$AA,COLUMN()+3,0)="","",VLOOKUP($A322&amp;$A$4,Global!$C:$AA,COLUMN()+3,0)),"")</f>
        <v/>
      </c>
      <c r="M322" s="68" t="str">
        <f>IFERROR(IF(VLOOKUP($A322&amp;$A$4,Global!$C:$AA,COLUMN()+3,0)="","",VLOOKUP($A322&amp;$A$4,Global!$C:$AA,COLUMN()+3,0)),"")</f>
        <v/>
      </c>
      <c r="N322" s="68" t="str">
        <f>IFERROR(IF(VLOOKUP($A322&amp;$A$4,Global!$C:$AA,COLUMN()+3,0)="","",VLOOKUP($A322&amp;$A$4,Global!$C:$AA,COLUMN()+3,0)),"")</f>
        <v/>
      </c>
      <c r="O322" s="68" t="str">
        <f>IFERROR(IF(VLOOKUP($A322&amp;$A$4,Global!$C:$AA,COLUMN()+3,0)="","",VLOOKUP($A322&amp;$A$4,Global!$C:$AA,COLUMN()+3,0)),"")</f>
        <v/>
      </c>
      <c r="P322" s="68" t="str">
        <f>IFERROR(IF(VLOOKUP($A322&amp;$A$4,Global!$C:$AA,COLUMN()+3,0)="","",VLOOKUP($A322&amp;$A$4,Global!$C:$AA,COLUMN()+3,0)),"")</f>
        <v/>
      </c>
      <c r="Q322" s="68" t="str">
        <f>IFERROR(IF(VLOOKUP($A322&amp;$A$4,Global!$C:$AA,COLUMN()+3,0)="","",VLOOKUP($A322&amp;$A$4,Global!$C:$AA,COLUMN()+3,0)),"")</f>
        <v/>
      </c>
      <c r="R322" s="68" t="str">
        <f>IFERROR(IF(VLOOKUP($A322&amp;$A$4,Global!$C:$AA,COLUMN()+3,0)="","",VLOOKUP($A322&amp;$A$4,Global!$C:$AA,COLUMN()+3,0)),"")</f>
        <v/>
      </c>
      <c r="S322" s="71" t="str">
        <f>IFERROR(IF(VLOOKUP($A322&amp;$A$4,Global!$C:$AA,COLUMN()+3,0)="","",VLOOKUP($A322&amp;$A$4,Global!$C:$AA,COLUMN()+3,0)),"")</f>
        <v/>
      </c>
      <c r="T322" s="71" t="str">
        <f>IFERROR(IF(VLOOKUP($A322&amp;$A$4,Global!$C:$AA,COLUMN()+3,0)="","",VLOOKUP($A322&amp;$A$4,Global!$C:$AA,COLUMN()+3,0)),"")</f>
        <v/>
      </c>
      <c r="U322" s="69" t="str">
        <f>IFERROR(IF(VLOOKUP($A322&amp;$A$4,Global!$C:$AA,COLUMN()+3,0)="","",VLOOKUP($A322&amp;$A$4,Global!$C:$AA,COLUMN()+3,0)),"")</f>
        <v/>
      </c>
      <c r="V322" s="69" t="str">
        <f>IFERROR(IF(VLOOKUP($A322&amp;$A$4,Global!$C:$AA,COLUMN()+3,0)="","",VLOOKUP($A322&amp;$A$4,Global!$C:$AA,COLUMN()+3,0)),"")</f>
        <v/>
      </c>
    </row>
    <row r="323" spans="1:22" s="72" customFormat="1" ht="15.75" x14ac:dyDescent="0.2">
      <c r="A323" s="67" t="str">
        <f>IFERROR(IF(A322="","",IF((A322+1)&lt;=VLOOKUP($A$3,List!$E$1:$G$8,3,0),A322+1,"")),"")</f>
        <v/>
      </c>
      <c r="B323" s="69" t="str">
        <f>IFERROR(IF(VLOOKUP($A323&amp;$A$4,Global!$C:$AA,COLUMN()+3,0)="","",VLOOKUP($A323&amp;$A$4,Global!$C:$AA,COLUMN()+3,0)),"")</f>
        <v/>
      </c>
      <c r="C323" s="79" t="str">
        <f>IFERROR(IF(VLOOKUP($A323&amp;$A$4,Global!$C:$AA,COLUMN()+3,0)="","",VLOOKUP($A323&amp;$A$4,Global!$C:$AA,COLUMN()+3,0)),"")</f>
        <v/>
      </c>
      <c r="D323" s="68" t="str">
        <f>IFERROR(IF(VLOOKUP($A323&amp;$A$4,Global!$C:$AA,COLUMN()+3,0)="","",VLOOKUP($A323&amp;$A$4,Global!$C:$AA,COLUMN()+3,0)),"")</f>
        <v/>
      </c>
      <c r="E323" s="69" t="str">
        <f>IFERROR(IF(VLOOKUP($A323&amp;$A$4,Global!$C:$AA,COLUMN()+3,0)="","",VLOOKUP($A323&amp;$A$4,Global!$C:$AA,COLUMN()+3,0)),"")</f>
        <v/>
      </c>
      <c r="F323" s="69" t="str">
        <f>IFERROR(IF(VLOOKUP($A323&amp;$A$4,Global!$C:$AA,COLUMN()+3,0)="","",VLOOKUP($A323&amp;$A$4,Global!$C:$AA,COLUMN()+3,0)),"")</f>
        <v/>
      </c>
      <c r="G323" s="69" t="str">
        <f>IFERROR(IF(VLOOKUP($A323&amp;$A$4,Global!$C:$AA,COLUMN()+3,0)="","",VLOOKUP($A323&amp;$A$4,Global!$C:$AA,COLUMN()+3,0)),"")</f>
        <v/>
      </c>
      <c r="H323" s="70" t="str">
        <f>IFERROR(IF(VLOOKUP($A323&amp;$A$4,Global!$C:$AA,COLUMN()+3,0)="","",VLOOKUP($A323&amp;$A$4,Global!$C:$AA,COLUMN()+3,0)),"")</f>
        <v/>
      </c>
      <c r="I323" s="70" t="str">
        <f>IFERROR(IF(VLOOKUP($A323&amp;$A$4,Global!$C:$AA,COLUMN()+3,0)="","",VLOOKUP($A323&amp;$A$4,Global!$C:$AA,COLUMN()+3,0)),"")</f>
        <v/>
      </c>
      <c r="J323" s="69" t="str">
        <f>IFERROR(IF(VLOOKUP($A323&amp;$A$4,Global!$C:$AA,COLUMN()+3,0)="","",VLOOKUP($A323&amp;$A$4,Global!$C:$AA,COLUMN()+3,0)),"")</f>
        <v/>
      </c>
      <c r="K323" s="69" t="str">
        <f>IFERROR(IF(VLOOKUP($A323&amp;$A$4,Global!$C:$AA,COLUMN()+3,0)="","",VLOOKUP($A323&amp;$A$4,Global!$C:$AA,COLUMN()+3,0)),"")</f>
        <v/>
      </c>
      <c r="L323" s="69" t="str">
        <f>IFERROR(IF(VLOOKUP($A323&amp;$A$4,Global!$C:$AA,COLUMN()+3,0)="","",VLOOKUP($A323&amp;$A$4,Global!$C:$AA,COLUMN()+3,0)),"")</f>
        <v/>
      </c>
      <c r="M323" s="68" t="str">
        <f>IFERROR(IF(VLOOKUP($A323&amp;$A$4,Global!$C:$AA,COLUMN()+3,0)="","",VLOOKUP($A323&amp;$A$4,Global!$C:$AA,COLUMN()+3,0)),"")</f>
        <v/>
      </c>
      <c r="N323" s="68" t="str">
        <f>IFERROR(IF(VLOOKUP($A323&amp;$A$4,Global!$C:$AA,COLUMN()+3,0)="","",VLOOKUP($A323&amp;$A$4,Global!$C:$AA,COLUMN()+3,0)),"")</f>
        <v/>
      </c>
      <c r="O323" s="68" t="str">
        <f>IFERROR(IF(VLOOKUP($A323&amp;$A$4,Global!$C:$AA,COLUMN()+3,0)="","",VLOOKUP($A323&amp;$A$4,Global!$C:$AA,COLUMN()+3,0)),"")</f>
        <v/>
      </c>
      <c r="P323" s="68" t="str">
        <f>IFERROR(IF(VLOOKUP($A323&amp;$A$4,Global!$C:$AA,COLUMN()+3,0)="","",VLOOKUP($A323&amp;$A$4,Global!$C:$AA,COLUMN()+3,0)),"")</f>
        <v/>
      </c>
      <c r="Q323" s="68" t="str">
        <f>IFERROR(IF(VLOOKUP($A323&amp;$A$4,Global!$C:$AA,COLUMN()+3,0)="","",VLOOKUP($A323&amp;$A$4,Global!$C:$AA,COLUMN()+3,0)),"")</f>
        <v/>
      </c>
      <c r="R323" s="68" t="str">
        <f>IFERROR(IF(VLOOKUP($A323&amp;$A$4,Global!$C:$AA,COLUMN()+3,0)="","",VLOOKUP($A323&amp;$A$4,Global!$C:$AA,COLUMN()+3,0)),"")</f>
        <v/>
      </c>
      <c r="S323" s="71" t="str">
        <f>IFERROR(IF(VLOOKUP($A323&amp;$A$4,Global!$C:$AA,COLUMN()+3,0)="","",VLOOKUP($A323&amp;$A$4,Global!$C:$AA,COLUMN()+3,0)),"")</f>
        <v/>
      </c>
      <c r="T323" s="71" t="str">
        <f>IFERROR(IF(VLOOKUP($A323&amp;$A$4,Global!$C:$AA,COLUMN()+3,0)="","",VLOOKUP($A323&amp;$A$4,Global!$C:$AA,COLUMN()+3,0)),"")</f>
        <v/>
      </c>
      <c r="U323" s="69" t="str">
        <f>IFERROR(IF(VLOOKUP($A323&amp;$A$4,Global!$C:$AA,COLUMN()+3,0)="","",VLOOKUP($A323&amp;$A$4,Global!$C:$AA,COLUMN()+3,0)),"")</f>
        <v/>
      </c>
      <c r="V323" s="69" t="str">
        <f>IFERROR(IF(VLOOKUP($A323&amp;$A$4,Global!$C:$AA,COLUMN()+3,0)="","",VLOOKUP($A323&amp;$A$4,Global!$C:$AA,COLUMN()+3,0)),"")</f>
        <v/>
      </c>
    </row>
    <row r="324" spans="1:22" s="72" customFormat="1" ht="15.75" x14ac:dyDescent="0.2">
      <c r="A324" s="67" t="str">
        <f>IFERROR(IF(A323="","",IF((A323+1)&lt;=VLOOKUP($A$3,List!$E$1:$G$8,3,0),A323+1,"")),"")</f>
        <v/>
      </c>
      <c r="B324" s="69" t="str">
        <f>IFERROR(IF(VLOOKUP($A324&amp;$A$4,Global!$C:$AA,COLUMN()+3,0)="","",VLOOKUP($A324&amp;$A$4,Global!$C:$AA,COLUMN()+3,0)),"")</f>
        <v/>
      </c>
      <c r="C324" s="79" t="str">
        <f>IFERROR(IF(VLOOKUP($A324&amp;$A$4,Global!$C:$AA,COLUMN()+3,0)="","",VLOOKUP($A324&amp;$A$4,Global!$C:$AA,COLUMN()+3,0)),"")</f>
        <v/>
      </c>
      <c r="D324" s="68" t="str">
        <f>IFERROR(IF(VLOOKUP($A324&amp;$A$4,Global!$C:$AA,COLUMN()+3,0)="","",VLOOKUP($A324&amp;$A$4,Global!$C:$AA,COLUMN()+3,0)),"")</f>
        <v/>
      </c>
      <c r="E324" s="69" t="str">
        <f>IFERROR(IF(VLOOKUP($A324&amp;$A$4,Global!$C:$AA,COLUMN()+3,0)="","",VLOOKUP($A324&amp;$A$4,Global!$C:$AA,COLUMN()+3,0)),"")</f>
        <v/>
      </c>
      <c r="F324" s="69" t="str">
        <f>IFERROR(IF(VLOOKUP($A324&amp;$A$4,Global!$C:$AA,COLUMN()+3,0)="","",VLOOKUP($A324&amp;$A$4,Global!$C:$AA,COLUMN()+3,0)),"")</f>
        <v/>
      </c>
      <c r="G324" s="69" t="str">
        <f>IFERROR(IF(VLOOKUP($A324&amp;$A$4,Global!$C:$AA,COLUMN()+3,0)="","",VLOOKUP($A324&amp;$A$4,Global!$C:$AA,COLUMN()+3,0)),"")</f>
        <v/>
      </c>
      <c r="H324" s="70" t="str">
        <f>IFERROR(IF(VLOOKUP($A324&amp;$A$4,Global!$C:$AA,COLUMN()+3,0)="","",VLOOKUP($A324&amp;$A$4,Global!$C:$AA,COLUMN()+3,0)),"")</f>
        <v/>
      </c>
      <c r="I324" s="70" t="str">
        <f>IFERROR(IF(VLOOKUP($A324&amp;$A$4,Global!$C:$AA,COLUMN()+3,0)="","",VLOOKUP($A324&amp;$A$4,Global!$C:$AA,COLUMN()+3,0)),"")</f>
        <v/>
      </c>
      <c r="J324" s="69" t="str">
        <f>IFERROR(IF(VLOOKUP($A324&amp;$A$4,Global!$C:$AA,COLUMN()+3,0)="","",VLOOKUP($A324&amp;$A$4,Global!$C:$AA,COLUMN()+3,0)),"")</f>
        <v/>
      </c>
      <c r="K324" s="69" t="str">
        <f>IFERROR(IF(VLOOKUP($A324&amp;$A$4,Global!$C:$AA,COLUMN()+3,0)="","",VLOOKUP($A324&amp;$A$4,Global!$C:$AA,COLUMN()+3,0)),"")</f>
        <v/>
      </c>
      <c r="L324" s="69" t="str">
        <f>IFERROR(IF(VLOOKUP($A324&amp;$A$4,Global!$C:$AA,COLUMN()+3,0)="","",VLOOKUP($A324&amp;$A$4,Global!$C:$AA,COLUMN()+3,0)),"")</f>
        <v/>
      </c>
      <c r="M324" s="68" t="str">
        <f>IFERROR(IF(VLOOKUP($A324&amp;$A$4,Global!$C:$AA,COLUMN()+3,0)="","",VLOOKUP($A324&amp;$A$4,Global!$C:$AA,COLUMN()+3,0)),"")</f>
        <v/>
      </c>
      <c r="N324" s="68" t="str">
        <f>IFERROR(IF(VLOOKUP($A324&amp;$A$4,Global!$C:$AA,COLUMN()+3,0)="","",VLOOKUP($A324&amp;$A$4,Global!$C:$AA,COLUMN()+3,0)),"")</f>
        <v/>
      </c>
      <c r="O324" s="68" t="str">
        <f>IFERROR(IF(VLOOKUP($A324&amp;$A$4,Global!$C:$AA,COLUMN()+3,0)="","",VLOOKUP($A324&amp;$A$4,Global!$C:$AA,COLUMN()+3,0)),"")</f>
        <v/>
      </c>
      <c r="P324" s="68" t="str">
        <f>IFERROR(IF(VLOOKUP($A324&amp;$A$4,Global!$C:$AA,COLUMN()+3,0)="","",VLOOKUP($A324&amp;$A$4,Global!$C:$AA,COLUMN()+3,0)),"")</f>
        <v/>
      </c>
      <c r="Q324" s="68" t="str">
        <f>IFERROR(IF(VLOOKUP($A324&amp;$A$4,Global!$C:$AA,COLUMN()+3,0)="","",VLOOKUP($A324&amp;$A$4,Global!$C:$AA,COLUMN()+3,0)),"")</f>
        <v/>
      </c>
      <c r="R324" s="68" t="str">
        <f>IFERROR(IF(VLOOKUP($A324&amp;$A$4,Global!$C:$AA,COLUMN()+3,0)="","",VLOOKUP($A324&amp;$A$4,Global!$C:$AA,COLUMN()+3,0)),"")</f>
        <v/>
      </c>
      <c r="S324" s="71" t="str">
        <f>IFERROR(IF(VLOOKUP($A324&amp;$A$4,Global!$C:$AA,COLUMN()+3,0)="","",VLOOKUP($A324&amp;$A$4,Global!$C:$AA,COLUMN()+3,0)),"")</f>
        <v/>
      </c>
      <c r="T324" s="71" t="str">
        <f>IFERROR(IF(VLOOKUP($A324&amp;$A$4,Global!$C:$AA,COLUMN()+3,0)="","",VLOOKUP($A324&amp;$A$4,Global!$C:$AA,COLUMN()+3,0)),"")</f>
        <v/>
      </c>
      <c r="U324" s="69" t="str">
        <f>IFERROR(IF(VLOOKUP($A324&amp;$A$4,Global!$C:$AA,COLUMN()+3,0)="","",VLOOKUP($A324&amp;$A$4,Global!$C:$AA,COLUMN()+3,0)),"")</f>
        <v/>
      </c>
      <c r="V324" s="69" t="str">
        <f>IFERROR(IF(VLOOKUP($A324&amp;$A$4,Global!$C:$AA,COLUMN()+3,0)="","",VLOOKUP($A324&amp;$A$4,Global!$C:$AA,COLUMN()+3,0)),"")</f>
        <v/>
      </c>
    </row>
    <row r="325" spans="1:22" s="72" customFormat="1" ht="15.75" x14ac:dyDescent="0.2">
      <c r="A325" s="67" t="str">
        <f>IFERROR(IF(A324="","",IF((A324+1)&lt;=VLOOKUP($A$3,List!$E$1:$G$8,3,0),A324+1,"")),"")</f>
        <v/>
      </c>
      <c r="B325" s="69" t="str">
        <f>IFERROR(IF(VLOOKUP($A325&amp;$A$4,Global!$C:$AA,COLUMN()+3,0)="","",VLOOKUP($A325&amp;$A$4,Global!$C:$AA,COLUMN()+3,0)),"")</f>
        <v/>
      </c>
      <c r="C325" s="79" t="str">
        <f>IFERROR(IF(VLOOKUP($A325&amp;$A$4,Global!$C:$AA,COLUMN()+3,0)="","",VLOOKUP($A325&amp;$A$4,Global!$C:$AA,COLUMN()+3,0)),"")</f>
        <v/>
      </c>
      <c r="D325" s="68" t="str">
        <f>IFERROR(IF(VLOOKUP($A325&amp;$A$4,Global!$C:$AA,COLUMN()+3,0)="","",VLOOKUP($A325&amp;$A$4,Global!$C:$AA,COLUMN()+3,0)),"")</f>
        <v/>
      </c>
      <c r="E325" s="69" t="str">
        <f>IFERROR(IF(VLOOKUP($A325&amp;$A$4,Global!$C:$AA,COLUMN()+3,0)="","",VLOOKUP($A325&amp;$A$4,Global!$C:$AA,COLUMN()+3,0)),"")</f>
        <v/>
      </c>
      <c r="F325" s="69" t="str">
        <f>IFERROR(IF(VLOOKUP($A325&amp;$A$4,Global!$C:$AA,COLUMN()+3,0)="","",VLOOKUP($A325&amp;$A$4,Global!$C:$AA,COLUMN()+3,0)),"")</f>
        <v/>
      </c>
      <c r="G325" s="69" t="str">
        <f>IFERROR(IF(VLOOKUP($A325&amp;$A$4,Global!$C:$AA,COLUMN()+3,0)="","",VLOOKUP($A325&amp;$A$4,Global!$C:$AA,COLUMN()+3,0)),"")</f>
        <v/>
      </c>
      <c r="H325" s="70" t="str">
        <f>IFERROR(IF(VLOOKUP($A325&amp;$A$4,Global!$C:$AA,COLUMN()+3,0)="","",VLOOKUP($A325&amp;$A$4,Global!$C:$AA,COLUMN()+3,0)),"")</f>
        <v/>
      </c>
      <c r="I325" s="70" t="str">
        <f>IFERROR(IF(VLOOKUP($A325&amp;$A$4,Global!$C:$AA,COLUMN()+3,0)="","",VLOOKUP($A325&amp;$A$4,Global!$C:$AA,COLUMN()+3,0)),"")</f>
        <v/>
      </c>
      <c r="J325" s="69" t="str">
        <f>IFERROR(IF(VLOOKUP($A325&amp;$A$4,Global!$C:$AA,COLUMN()+3,0)="","",VLOOKUP($A325&amp;$A$4,Global!$C:$AA,COLUMN()+3,0)),"")</f>
        <v/>
      </c>
      <c r="K325" s="69" t="str">
        <f>IFERROR(IF(VLOOKUP($A325&amp;$A$4,Global!$C:$AA,COLUMN()+3,0)="","",VLOOKUP($A325&amp;$A$4,Global!$C:$AA,COLUMN()+3,0)),"")</f>
        <v/>
      </c>
      <c r="L325" s="69" t="str">
        <f>IFERROR(IF(VLOOKUP($A325&amp;$A$4,Global!$C:$AA,COLUMN()+3,0)="","",VLOOKUP($A325&amp;$A$4,Global!$C:$AA,COLUMN()+3,0)),"")</f>
        <v/>
      </c>
      <c r="M325" s="68" t="str">
        <f>IFERROR(IF(VLOOKUP($A325&amp;$A$4,Global!$C:$AA,COLUMN()+3,0)="","",VLOOKUP($A325&amp;$A$4,Global!$C:$AA,COLUMN()+3,0)),"")</f>
        <v/>
      </c>
      <c r="N325" s="68" t="str">
        <f>IFERROR(IF(VLOOKUP($A325&amp;$A$4,Global!$C:$AA,COLUMN()+3,0)="","",VLOOKUP($A325&amp;$A$4,Global!$C:$AA,COLUMN()+3,0)),"")</f>
        <v/>
      </c>
      <c r="O325" s="68" t="str">
        <f>IFERROR(IF(VLOOKUP($A325&amp;$A$4,Global!$C:$AA,COLUMN()+3,0)="","",VLOOKUP($A325&amp;$A$4,Global!$C:$AA,COLUMN()+3,0)),"")</f>
        <v/>
      </c>
      <c r="P325" s="68" t="str">
        <f>IFERROR(IF(VLOOKUP($A325&amp;$A$4,Global!$C:$AA,COLUMN()+3,0)="","",VLOOKUP($A325&amp;$A$4,Global!$C:$AA,COLUMN()+3,0)),"")</f>
        <v/>
      </c>
      <c r="Q325" s="68" t="str">
        <f>IFERROR(IF(VLOOKUP($A325&amp;$A$4,Global!$C:$AA,COLUMN()+3,0)="","",VLOOKUP($A325&amp;$A$4,Global!$C:$AA,COLUMN()+3,0)),"")</f>
        <v/>
      </c>
      <c r="R325" s="68" t="str">
        <f>IFERROR(IF(VLOOKUP($A325&amp;$A$4,Global!$C:$AA,COLUMN()+3,0)="","",VLOOKUP($A325&amp;$A$4,Global!$C:$AA,COLUMN()+3,0)),"")</f>
        <v/>
      </c>
      <c r="S325" s="71" t="str">
        <f>IFERROR(IF(VLOOKUP($A325&amp;$A$4,Global!$C:$AA,COLUMN()+3,0)="","",VLOOKUP($A325&amp;$A$4,Global!$C:$AA,COLUMN()+3,0)),"")</f>
        <v/>
      </c>
      <c r="T325" s="71" t="str">
        <f>IFERROR(IF(VLOOKUP($A325&amp;$A$4,Global!$C:$AA,COLUMN()+3,0)="","",VLOOKUP($A325&amp;$A$4,Global!$C:$AA,COLUMN()+3,0)),"")</f>
        <v/>
      </c>
      <c r="U325" s="69" t="str">
        <f>IFERROR(IF(VLOOKUP($A325&amp;$A$4,Global!$C:$AA,COLUMN()+3,0)="","",VLOOKUP($A325&amp;$A$4,Global!$C:$AA,COLUMN()+3,0)),"")</f>
        <v/>
      </c>
      <c r="V325" s="69" t="str">
        <f>IFERROR(IF(VLOOKUP($A325&amp;$A$4,Global!$C:$AA,COLUMN()+3,0)="","",VLOOKUP($A325&amp;$A$4,Global!$C:$AA,COLUMN()+3,0)),"")</f>
        <v/>
      </c>
    </row>
    <row r="326" spans="1:22" s="72" customFormat="1" ht="15.75" x14ac:dyDescent="0.2">
      <c r="A326" s="67" t="str">
        <f>IFERROR(IF(A325="","",IF((A325+1)&lt;=VLOOKUP($A$3,List!$E$1:$G$8,3,0),A325+1,"")),"")</f>
        <v/>
      </c>
      <c r="B326" s="69" t="str">
        <f>IFERROR(IF(VLOOKUP($A326&amp;$A$4,Global!$C:$AA,COLUMN()+3,0)="","",VLOOKUP($A326&amp;$A$4,Global!$C:$AA,COLUMN()+3,0)),"")</f>
        <v/>
      </c>
      <c r="C326" s="79" t="str">
        <f>IFERROR(IF(VLOOKUP($A326&amp;$A$4,Global!$C:$AA,COLUMN()+3,0)="","",VLOOKUP($A326&amp;$A$4,Global!$C:$AA,COLUMN()+3,0)),"")</f>
        <v/>
      </c>
      <c r="D326" s="68" t="str">
        <f>IFERROR(IF(VLOOKUP($A326&amp;$A$4,Global!$C:$AA,COLUMN()+3,0)="","",VLOOKUP($A326&amp;$A$4,Global!$C:$AA,COLUMN()+3,0)),"")</f>
        <v/>
      </c>
      <c r="E326" s="69" t="str">
        <f>IFERROR(IF(VLOOKUP($A326&amp;$A$4,Global!$C:$AA,COLUMN()+3,0)="","",VLOOKUP($A326&amp;$A$4,Global!$C:$AA,COLUMN()+3,0)),"")</f>
        <v/>
      </c>
      <c r="F326" s="69" t="str">
        <f>IFERROR(IF(VLOOKUP($A326&amp;$A$4,Global!$C:$AA,COLUMN()+3,0)="","",VLOOKUP($A326&amp;$A$4,Global!$C:$AA,COLUMN()+3,0)),"")</f>
        <v/>
      </c>
      <c r="G326" s="69" t="str">
        <f>IFERROR(IF(VLOOKUP($A326&amp;$A$4,Global!$C:$AA,COLUMN()+3,0)="","",VLOOKUP($A326&amp;$A$4,Global!$C:$AA,COLUMN()+3,0)),"")</f>
        <v/>
      </c>
      <c r="H326" s="70" t="str">
        <f>IFERROR(IF(VLOOKUP($A326&amp;$A$4,Global!$C:$AA,COLUMN()+3,0)="","",VLOOKUP($A326&amp;$A$4,Global!$C:$AA,COLUMN()+3,0)),"")</f>
        <v/>
      </c>
      <c r="I326" s="70" t="str">
        <f>IFERROR(IF(VLOOKUP($A326&amp;$A$4,Global!$C:$AA,COLUMN()+3,0)="","",VLOOKUP($A326&amp;$A$4,Global!$C:$AA,COLUMN()+3,0)),"")</f>
        <v/>
      </c>
      <c r="J326" s="69" t="str">
        <f>IFERROR(IF(VLOOKUP($A326&amp;$A$4,Global!$C:$AA,COLUMN()+3,0)="","",VLOOKUP($A326&amp;$A$4,Global!$C:$AA,COLUMN()+3,0)),"")</f>
        <v/>
      </c>
      <c r="K326" s="69" t="str">
        <f>IFERROR(IF(VLOOKUP($A326&amp;$A$4,Global!$C:$AA,COLUMN()+3,0)="","",VLOOKUP($A326&amp;$A$4,Global!$C:$AA,COLUMN()+3,0)),"")</f>
        <v/>
      </c>
      <c r="L326" s="69" t="str">
        <f>IFERROR(IF(VLOOKUP($A326&amp;$A$4,Global!$C:$AA,COLUMN()+3,0)="","",VLOOKUP($A326&amp;$A$4,Global!$C:$AA,COLUMN()+3,0)),"")</f>
        <v/>
      </c>
      <c r="M326" s="68" t="str">
        <f>IFERROR(IF(VLOOKUP($A326&amp;$A$4,Global!$C:$AA,COLUMN()+3,0)="","",VLOOKUP($A326&amp;$A$4,Global!$C:$AA,COLUMN()+3,0)),"")</f>
        <v/>
      </c>
      <c r="N326" s="68" t="str">
        <f>IFERROR(IF(VLOOKUP($A326&amp;$A$4,Global!$C:$AA,COLUMN()+3,0)="","",VLOOKUP($A326&amp;$A$4,Global!$C:$AA,COLUMN()+3,0)),"")</f>
        <v/>
      </c>
      <c r="O326" s="68" t="str">
        <f>IFERROR(IF(VLOOKUP($A326&amp;$A$4,Global!$C:$AA,COLUMN()+3,0)="","",VLOOKUP($A326&amp;$A$4,Global!$C:$AA,COLUMN()+3,0)),"")</f>
        <v/>
      </c>
      <c r="P326" s="68" t="str">
        <f>IFERROR(IF(VLOOKUP($A326&amp;$A$4,Global!$C:$AA,COLUMN()+3,0)="","",VLOOKUP($A326&amp;$A$4,Global!$C:$AA,COLUMN()+3,0)),"")</f>
        <v/>
      </c>
      <c r="Q326" s="68" t="str">
        <f>IFERROR(IF(VLOOKUP($A326&amp;$A$4,Global!$C:$AA,COLUMN()+3,0)="","",VLOOKUP($A326&amp;$A$4,Global!$C:$AA,COLUMN()+3,0)),"")</f>
        <v/>
      </c>
      <c r="R326" s="68" t="str">
        <f>IFERROR(IF(VLOOKUP($A326&amp;$A$4,Global!$C:$AA,COLUMN()+3,0)="","",VLOOKUP($A326&amp;$A$4,Global!$C:$AA,COLUMN()+3,0)),"")</f>
        <v/>
      </c>
      <c r="S326" s="71" t="str">
        <f>IFERROR(IF(VLOOKUP($A326&amp;$A$4,Global!$C:$AA,COLUMN()+3,0)="","",VLOOKUP($A326&amp;$A$4,Global!$C:$AA,COLUMN()+3,0)),"")</f>
        <v/>
      </c>
      <c r="T326" s="71" t="str">
        <f>IFERROR(IF(VLOOKUP($A326&amp;$A$4,Global!$C:$AA,COLUMN()+3,0)="","",VLOOKUP($A326&amp;$A$4,Global!$C:$AA,COLUMN()+3,0)),"")</f>
        <v/>
      </c>
      <c r="U326" s="69" t="str">
        <f>IFERROR(IF(VLOOKUP($A326&amp;$A$4,Global!$C:$AA,COLUMN()+3,0)="","",VLOOKUP($A326&amp;$A$4,Global!$C:$AA,COLUMN()+3,0)),"")</f>
        <v/>
      </c>
      <c r="V326" s="69" t="str">
        <f>IFERROR(IF(VLOOKUP($A326&amp;$A$4,Global!$C:$AA,COLUMN()+3,0)="","",VLOOKUP($A326&amp;$A$4,Global!$C:$AA,COLUMN()+3,0)),"")</f>
        <v/>
      </c>
    </row>
    <row r="327" spans="1:22" s="72" customFormat="1" ht="15.75" x14ac:dyDescent="0.2">
      <c r="A327" s="67" t="str">
        <f>IFERROR(IF(A326="","",IF((A326+1)&lt;=VLOOKUP($A$3,List!$E$1:$G$8,3,0),A326+1,"")),"")</f>
        <v/>
      </c>
      <c r="B327" s="69" t="str">
        <f>IFERROR(IF(VLOOKUP($A327&amp;$A$4,Global!$C:$AA,COLUMN()+3,0)="","",VLOOKUP($A327&amp;$A$4,Global!$C:$AA,COLUMN()+3,0)),"")</f>
        <v/>
      </c>
      <c r="C327" s="79" t="str">
        <f>IFERROR(IF(VLOOKUP($A327&amp;$A$4,Global!$C:$AA,COLUMN()+3,0)="","",VLOOKUP($A327&amp;$A$4,Global!$C:$AA,COLUMN()+3,0)),"")</f>
        <v/>
      </c>
      <c r="D327" s="68" t="str">
        <f>IFERROR(IF(VLOOKUP($A327&amp;$A$4,Global!$C:$AA,COLUMN()+3,0)="","",VLOOKUP($A327&amp;$A$4,Global!$C:$AA,COLUMN()+3,0)),"")</f>
        <v/>
      </c>
      <c r="E327" s="69" t="str">
        <f>IFERROR(IF(VLOOKUP($A327&amp;$A$4,Global!$C:$AA,COLUMN()+3,0)="","",VLOOKUP($A327&amp;$A$4,Global!$C:$AA,COLUMN()+3,0)),"")</f>
        <v/>
      </c>
      <c r="F327" s="69" t="str">
        <f>IFERROR(IF(VLOOKUP($A327&amp;$A$4,Global!$C:$AA,COLUMN()+3,0)="","",VLOOKUP($A327&amp;$A$4,Global!$C:$AA,COLUMN()+3,0)),"")</f>
        <v/>
      </c>
      <c r="G327" s="69" t="str">
        <f>IFERROR(IF(VLOOKUP($A327&amp;$A$4,Global!$C:$AA,COLUMN()+3,0)="","",VLOOKUP($A327&amp;$A$4,Global!$C:$AA,COLUMN()+3,0)),"")</f>
        <v/>
      </c>
      <c r="H327" s="70" t="str">
        <f>IFERROR(IF(VLOOKUP($A327&amp;$A$4,Global!$C:$AA,COLUMN()+3,0)="","",VLOOKUP($A327&amp;$A$4,Global!$C:$AA,COLUMN()+3,0)),"")</f>
        <v/>
      </c>
      <c r="I327" s="70" t="str">
        <f>IFERROR(IF(VLOOKUP($A327&amp;$A$4,Global!$C:$AA,COLUMN()+3,0)="","",VLOOKUP($A327&amp;$A$4,Global!$C:$AA,COLUMN()+3,0)),"")</f>
        <v/>
      </c>
      <c r="J327" s="69" t="str">
        <f>IFERROR(IF(VLOOKUP($A327&amp;$A$4,Global!$C:$AA,COLUMN()+3,0)="","",VLOOKUP($A327&amp;$A$4,Global!$C:$AA,COLUMN()+3,0)),"")</f>
        <v/>
      </c>
      <c r="K327" s="69" t="str">
        <f>IFERROR(IF(VLOOKUP($A327&amp;$A$4,Global!$C:$AA,COLUMN()+3,0)="","",VLOOKUP($A327&amp;$A$4,Global!$C:$AA,COLUMN()+3,0)),"")</f>
        <v/>
      </c>
      <c r="L327" s="69" t="str">
        <f>IFERROR(IF(VLOOKUP($A327&amp;$A$4,Global!$C:$AA,COLUMN()+3,0)="","",VLOOKUP($A327&amp;$A$4,Global!$C:$AA,COLUMN()+3,0)),"")</f>
        <v/>
      </c>
      <c r="M327" s="68" t="str">
        <f>IFERROR(IF(VLOOKUP($A327&amp;$A$4,Global!$C:$AA,COLUMN()+3,0)="","",VLOOKUP($A327&amp;$A$4,Global!$C:$AA,COLUMN()+3,0)),"")</f>
        <v/>
      </c>
      <c r="N327" s="68" t="str">
        <f>IFERROR(IF(VLOOKUP($A327&amp;$A$4,Global!$C:$AA,COLUMN()+3,0)="","",VLOOKUP($A327&amp;$A$4,Global!$C:$AA,COLUMN()+3,0)),"")</f>
        <v/>
      </c>
      <c r="O327" s="68" t="str">
        <f>IFERROR(IF(VLOOKUP($A327&amp;$A$4,Global!$C:$AA,COLUMN()+3,0)="","",VLOOKUP($A327&amp;$A$4,Global!$C:$AA,COLUMN()+3,0)),"")</f>
        <v/>
      </c>
      <c r="P327" s="68" t="str">
        <f>IFERROR(IF(VLOOKUP($A327&amp;$A$4,Global!$C:$AA,COLUMN()+3,0)="","",VLOOKUP($A327&amp;$A$4,Global!$C:$AA,COLUMN()+3,0)),"")</f>
        <v/>
      </c>
      <c r="Q327" s="68" t="str">
        <f>IFERROR(IF(VLOOKUP($A327&amp;$A$4,Global!$C:$AA,COLUMN()+3,0)="","",VLOOKUP($A327&amp;$A$4,Global!$C:$AA,COLUMN()+3,0)),"")</f>
        <v/>
      </c>
      <c r="R327" s="68" t="str">
        <f>IFERROR(IF(VLOOKUP($A327&amp;$A$4,Global!$C:$AA,COLUMN()+3,0)="","",VLOOKUP($A327&amp;$A$4,Global!$C:$AA,COLUMN()+3,0)),"")</f>
        <v/>
      </c>
      <c r="S327" s="71" t="str">
        <f>IFERROR(IF(VLOOKUP($A327&amp;$A$4,Global!$C:$AA,COLUMN()+3,0)="","",VLOOKUP($A327&amp;$A$4,Global!$C:$AA,COLUMN()+3,0)),"")</f>
        <v/>
      </c>
      <c r="T327" s="71" t="str">
        <f>IFERROR(IF(VLOOKUP($A327&amp;$A$4,Global!$C:$AA,COLUMN()+3,0)="","",VLOOKUP($A327&amp;$A$4,Global!$C:$AA,COLUMN()+3,0)),"")</f>
        <v/>
      </c>
      <c r="U327" s="69" t="str">
        <f>IFERROR(IF(VLOOKUP($A327&amp;$A$4,Global!$C:$AA,COLUMN()+3,0)="","",VLOOKUP($A327&amp;$A$4,Global!$C:$AA,COLUMN()+3,0)),"")</f>
        <v/>
      </c>
      <c r="V327" s="69" t="str">
        <f>IFERROR(IF(VLOOKUP($A327&amp;$A$4,Global!$C:$AA,COLUMN()+3,0)="","",VLOOKUP($A327&amp;$A$4,Global!$C:$AA,COLUMN()+3,0)),"")</f>
        <v/>
      </c>
    </row>
    <row r="328" spans="1:22" s="72" customFormat="1" ht="15.75" x14ac:dyDescent="0.2">
      <c r="A328" s="67" t="str">
        <f>IFERROR(IF(A327="","",IF((A327+1)&lt;=VLOOKUP($A$3,List!$E$1:$G$8,3,0),A327+1,"")),"")</f>
        <v/>
      </c>
      <c r="B328" s="69" t="str">
        <f>IFERROR(IF(VLOOKUP($A328&amp;$A$4,Global!$C:$AA,COLUMN()+3,0)="","",VLOOKUP($A328&amp;$A$4,Global!$C:$AA,COLUMN()+3,0)),"")</f>
        <v/>
      </c>
      <c r="C328" s="79" t="str">
        <f>IFERROR(IF(VLOOKUP($A328&amp;$A$4,Global!$C:$AA,COLUMN()+3,0)="","",VLOOKUP($A328&amp;$A$4,Global!$C:$AA,COLUMN()+3,0)),"")</f>
        <v/>
      </c>
      <c r="D328" s="68" t="str">
        <f>IFERROR(IF(VLOOKUP($A328&amp;$A$4,Global!$C:$AA,COLUMN()+3,0)="","",VLOOKUP($A328&amp;$A$4,Global!$C:$AA,COLUMN()+3,0)),"")</f>
        <v/>
      </c>
      <c r="E328" s="69" t="str">
        <f>IFERROR(IF(VLOOKUP($A328&amp;$A$4,Global!$C:$AA,COLUMN()+3,0)="","",VLOOKUP($A328&amp;$A$4,Global!$C:$AA,COLUMN()+3,0)),"")</f>
        <v/>
      </c>
      <c r="F328" s="69" t="str">
        <f>IFERROR(IF(VLOOKUP($A328&amp;$A$4,Global!$C:$AA,COLUMN()+3,0)="","",VLOOKUP($A328&amp;$A$4,Global!$C:$AA,COLUMN()+3,0)),"")</f>
        <v/>
      </c>
      <c r="G328" s="69" t="str">
        <f>IFERROR(IF(VLOOKUP($A328&amp;$A$4,Global!$C:$AA,COLUMN()+3,0)="","",VLOOKUP($A328&amp;$A$4,Global!$C:$AA,COLUMN()+3,0)),"")</f>
        <v/>
      </c>
      <c r="H328" s="70" t="str">
        <f>IFERROR(IF(VLOOKUP($A328&amp;$A$4,Global!$C:$AA,COLUMN()+3,0)="","",VLOOKUP($A328&amp;$A$4,Global!$C:$AA,COLUMN()+3,0)),"")</f>
        <v/>
      </c>
      <c r="I328" s="70" t="str">
        <f>IFERROR(IF(VLOOKUP($A328&amp;$A$4,Global!$C:$AA,COLUMN()+3,0)="","",VLOOKUP($A328&amp;$A$4,Global!$C:$AA,COLUMN()+3,0)),"")</f>
        <v/>
      </c>
      <c r="J328" s="69" t="str">
        <f>IFERROR(IF(VLOOKUP($A328&amp;$A$4,Global!$C:$AA,COLUMN()+3,0)="","",VLOOKUP($A328&amp;$A$4,Global!$C:$AA,COLUMN()+3,0)),"")</f>
        <v/>
      </c>
      <c r="K328" s="69" t="str">
        <f>IFERROR(IF(VLOOKUP($A328&amp;$A$4,Global!$C:$AA,COLUMN()+3,0)="","",VLOOKUP($A328&amp;$A$4,Global!$C:$AA,COLUMN()+3,0)),"")</f>
        <v/>
      </c>
      <c r="L328" s="69" t="str">
        <f>IFERROR(IF(VLOOKUP($A328&amp;$A$4,Global!$C:$AA,COLUMN()+3,0)="","",VLOOKUP($A328&amp;$A$4,Global!$C:$AA,COLUMN()+3,0)),"")</f>
        <v/>
      </c>
      <c r="M328" s="68" t="str">
        <f>IFERROR(IF(VLOOKUP($A328&amp;$A$4,Global!$C:$AA,COLUMN()+3,0)="","",VLOOKUP($A328&amp;$A$4,Global!$C:$AA,COLUMN()+3,0)),"")</f>
        <v/>
      </c>
      <c r="N328" s="68" t="str">
        <f>IFERROR(IF(VLOOKUP($A328&amp;$A$4,Global!$C:$AA,COLUMN()+3,0)="","",VLOOKUP($A328&amp;$A$4,Global!$C:$AA,COLUMN()+3,0)),"")</f>
        <v/>
      </c>
      <c r="O328" s="68" t="str">
        <f>IFERROR(IF(VLOOKUP($A328&amp;$A$4,Global!$C:$AA,COLUMN()+3,0)="","",VLOOKUP($A328&amp;$A$4,Global!$C:$AA,COLUMN()+3,0)),"")</f>
        <v/>
      </c>
      <c r="P328" s="68" t="str">
        <f>IFERROR(IF(VLOOKUP($A328&amp;$A$4,Global!$C:$AA,COLUMN()+3,0)="","",VLOOKUP($A328&amp;$A$4,Global!$C:$AA,COLUMN()+3,0)),"")</f>
        <v/>
      </c>
      <c r="Q328" s="68" t="str">
        <f>IFERROR(IF(VLOOKUP($A328&amp;$A$4,Global!$C:$AA,COLUMN()+3,0)="","",VLOOKUP($A328&amp;$A$4,Global!$C:$AA,COLUMN()+3,0)),"")</f>
        <v/>
      </c>
      <c r="R328" s="68" t="str">
        <f>IFERROR(IF(VLOOKUP($A328&amp;$A$4,Global!$C:$AA,COLUMN()+3,0)="","",VLOOKUP($A328&amp;$A$4,Global!$C:$AA,COLUMN()+3,0)),"")</f>
        <v/>
      </c>
      <c r="S328" s="71" t="str">
        <f>IFERROR(IF(VLOOKUP($A328&amp;$A$4,Global!$C:$AA,COLUMN()+3,0)="","",VLOOKUP($A328&amp;$A$4,Global!$C:$AA,COLUMN()+3,0)),"")</f>
        <v/>
      </c>
      <c r="T328" s="71" t="str">
        <f>IFERROR(IF(VLOOKUP($A328&amp;$A$4,Global!$C:$AA,COLUMN()+3,0)="","",VLOOKUP($A328&amp;$A$4,Global!$C:$AA,COLUMN()+3,0)),"")</f>
        <v/>
      </c>
      <c r="U328" s="69" t="str">
        <f>IFERROR(IF(VLOOKUP($A328&amp;$A$4,Global!$C:$AA,COLUMN()+3,0)="","",VLOOKUP($A328&amp;$A$4,Global!$C:$AA,COLUMN()+3,0)),"")</f>
        <v/>
      </c>
      <c r="V328" s="69" t="str">
        <f>IFERROR(IF(VLOOKUP($A328&amp;$A$4,Global!$C:$AA,COLUMN()+3,0)="","",VLOOKUP($A328&amp;$A$4,Global!$C:$AA,COLUMN()+3,0)),"")</f>
        <v/>
      </c>
    </row>
    <row r="329" spans="1:22" s="72" customFormat="1" ht="15.75" x14ac:dyDescent="0.2">
      <c r="A329" s="67" t="str">
        <f>IFERROR(IF(A328="","",IF((A328+1)&lt;=VLOOKUP($A$3,List!$E$1:$G$8,3,0),A328+1,"")),"")</f>
        <v/>
      </c>
      <c r="B329" s="69" t="str">
        <f>IFERROR(IF(VLOOKUP($A329&amp;$A$4,Global!$C:$AA,COLUMN()+3,0)="","",VLOOKUP($A329&amp;$A$4,Global!$C:$AA,COLUMN()+3,0)),"")</f>
        <v/>
      </c>
      <c r="C329" s="79" t="str">
        <f>IFERROR(IF(VLOOKUP($A329&amp;$A$4,Global!$C:$AA,COLUMN()+3,0)="","",VLOOKUP($A329&amp;$A$4,Global!$C:$AA,COLUMN()+3,0)),"")</f>
        <v/>
      </c>
      <c r="D329" s="68" t="str">
        <f>IFERROR(IF(VLOOKUP($A329&amp;$A$4,Global!$C:$AA,COLUMN()+3,0)="","",VLOOKUP($A329&amp;$A$4,Global!$C:$AA,COLUMN()+3,0)),"")</f>
        <v/>
      </c>
      <c r="E329" s="69" t="str">
        <f>IFERROR(IF(VLOOKUP($A329&amp;$A$4,Global!$C:$AA,COLUMN()+3,0)="","",VLOOKUP($A329&amp;$A$4,Global!$C:$AA,COLUMN()+3,0)),"")</f>
        <v/>
      </c>
      <c r="F329" s="69" t="str">
        <f>IFERROR(IF(VLOOKUP($A329&amp;$A$4,Global!$C:$AA,COLUMN()+3,0)="","",VLOOKUP($A329&amp;$A$4,Global!$C:$AA,COLUMN()+3,0)),"")</f>
        <v/>
      </c>
      <c r="G329" s="69" t="str">
        <f>IFERROR(IF(VLOOKUP($A329&amp;$A$4,Global!$C:$AA,COLUMN()+3,0)="","",VLOOKUP($A329&amp;$A$4,Global!$C:$AA,COLUMN()+3,0)),"")</f>
        <v/>
      </c>
      <c r="H329" s="70" t="str">
        <f>IFERROR(IF(VLOOKUP($A329&amp;$A$4,Global!$C:$AA,COLUMN()+3,0)="","",VLOOKUP($A329&amp;$A$4,Global!$C:$AA,COLUMN()+3,0)),"")</f>
        <v/>
      </c>
      <c r="I329" s="70" t="str">
        <f>IFERROR(IF(VLOOKUP($A329&amp;$A$4,Global!$C:$AA,COLUMN()+3,0)="","",VLOOKUP($A329&amp;$A$4,Global!$C:$AA,COLUMN()+3,0)),"")</f>
        <v/>
      </c>
      <c r="J329" s="69" t="str">
        <f>IFERROR(IF(VLOOKUP($A329&amp;$A$4,Global!$C:$AA,COLUMN()+3,0)="","",VLOOKUP($A329&amp;$A$4,Global!$C:$AA,COLUMN()+3,0)),"")</f>
        <v/>
      </c>
      <c r="K329" s="69" t="str">
        <f>IFERROR(IF(VLOOKUP($A329&amp;$A$4,Global!$C:$AA,COLUMN()+3,0)="","",VLOOKUP($A329&amp;$A$4,Global!$C:$AA,COLUMN()+3,0)),"")</f>
        <v/>
      </c>
      <c r="L329" s="69" t="str">
        <f>IFERROR(IF(VLOOKUP($A329&amp;$A$4,Global!$C:$AA,COLUMN()+3,0)="","",VLOOKUP($A329&amp;$A$4,Global!$C:$AA,COLUMN()+3,0)),"")</f>
        <v/>
      </c>
      <c r="M329" s="68" t="str">
        <f>IFERROR(IF(VLOOKUP($A329&amp;$A$4,Global!$C:$AA,COLUMN()+3,0)="","",VLOOKUP($A329&amp;$A$4,Global!$C:$AA,COLUMN()+3,0)),"")</f>
        <v/>
      </c>
      <c r="N329" s="68" t="str">
        <f>IFERROR(IF(VLOOKUP($A329&amp;$A$4,Global!$C:$AA,COLUMN()+3,0)="","",VLOOKUP($A329&amp;$A$4,Global!$C:$AA,COLUMN()+3,0)),"")</f>
        <v/>
      </c>
      <c r="O329" s="68" t="str">
        <f>IFERROR(IF(VLOOKUP($A329&amp;$A$4,Global!$C:$AA,COLUMN()+3,0)="","",VLOOKUP($A329&amp;$A$4,Global!$C:$AA,COLUMN()+3,0)),"")</f>
        <v/>
      </c>
      <c r="P329" s="68" t="str">
        <f>IFERROR(IF(VLOOKUP($A329&amp;$A$4,Global!$C:$AA,COLUMN()+3,0)="","",VLOOKUP($A329&amp;$A$4,Global!$C:$AA,COLUMN()+3,0)),"")</f>
        <v/>
      </c>
      <c r="Q329" s="68" t="str">
        <f>IFERROR(IF(VLOOKUP($A329&amp;$A$4,Global!$C:$AA,COLUMN()+3,0)="","",VLOOKUP($A329&amp;$A$4,Global!$C:$AA,COLUMN()+3,0)),"")</f>
        <v/>
      </c>
      <c r="R329" s="68" t="str">
        <f>IFERROR(IF(VLOOKUP($A329&amp;$A$4,Global!$C:$AA,COLUMN()+3,0)="","",VLOOKUP($A329&amp;$A$4,Global!$C:$AA,COLUMN()+3,0)),"")</f>
        <v/>
      </c>
      <c r="S329" s="71" t="str">
        <f>IFERROR(IF(VLOOKUP($A329&amp;$A$4,Global!$C:$AA,COLUMN()+3,0)="","",VLOOKUP($A329&amp;$A$4,Global!$C:$AA,COLUMN()+3,0)),"")</f>
        <v/>
      </c>
      <c r="T329" s="71" t="str">
        <f>IFERROR(IF(VLOOKUP($A329&amp;$A$4,Global!$C:$AA,COLUMN()+3,0)="","",VLOOKUP($A329&amp;$A$4,Global!$C:$AA,COLUMN()+3,0)),"")</f>
        <v/>
      </c>
      <c r="U329" s="69" t="str">
        <f>IFERROR(IF(VLOOKUP($A329&amp;$A$4,Global!$C:$AA,COLUMN()+3,0)="","",VLOOKUP($A329&amp;$A$4,Global!$C:$AA,COLUMN()+3,0)),"")</f>
        <v/>
      </c>
      <c r="V329" s="69" t="str">
        <f>IFERROR(IF(VLOOKUP($A329&amp;$A$4,Global!$C:$AA,COLUMN()+3,0)="","",VLOOKUP($A329&amp;$A$4,Global!$C:$AA,COLUMN()+3,0)),"")</f>
        <v/>
      </c>
    </row>
    <row r="330" spans="1:22" s="72" customFormat="1" ht="15.75" x14ac:dyDescent="0.2">
      <c r="A330" s="67" t="str">
        <f>IFERROR(IF(A329="","",IF((A329+1)&lt;=VLOOKUP($A$3,List!$E$1:$G$8,3,0),A329+1,"")),"")</f>
        <v/>
      </c>
      <c r="B330" s="69" t="str">
        <f>IFERROR(IF(VLOOKUP($A330&amp;$A$4,Global!$C:$AA,COLUMN()+3,0)="","",VLOOKUP($A330&amp;$A$4,Global!$C:$AA,COLUMN()+3,0)),"")</f>
        <v/>
      </c>
      <c r="C330" s="79" t="str">
        <f>IFERROR(IF(VLOOKUP($A330&amp;$A$4,Global!$C:$AA,COLUMN()+3,0)="","",VLOOKUP($A330&amp;$A$4,Global!$C:$AA,COLUMN()+3,0)),"")</f>
        <v/>
      </c>
      <c r="D330" s="68" t="str">
        <f>IFERROR(IF(VLOOKUP($A330&amp;$A$4,Global!$C:$AA,COLUMN()+3,0)="","",VLOOKUP($A330&amp;$A$4,Global!$C:$AA,COLUMN()+3,0)),"")</f>
        <v/>
      </c>
      <c r="E330" s="69" t="str">
        <f>IFERROR(IF(VLOOKUP($A330&amp;$A$4,Global!$C:$AA,COLUMN()+3,0)="","",VLOOKUP($A330&amp;$A$4,Global!$C:$AA,COLUMN()+3,0)),"")</f>
        <v/>
      </c>
      <c r="F330" s="69" t="str">
        <f>IFERROR(IF(VLOOKUP($A330&amp;$A$4,Global!$C:$AA,COLUMN()+3,0)="","",VLOOKUP($A330&amp;$A$4,Global!$C:$AA,COLUMN()+3,0)),"")</f>
        <v/>
      </c>
      <c r="G330" s="69" t="str">
        <f>IFERROR(IF(VLOOKUP($A330&amp;$A$4,Global!$C:$AA,COLUMN()+3,0)="","",VLOOKUP($A330&amp;$A$4,Global!$C:$AA,COLUMN()+3,0)),"")</f>
        <v/>
      </c>
      <c r="H330" s="70" t="str">
        <f>IFERROR(IF(VLOOKUP($A330&amp;$A$4,Global!$C:$AA,COLUMN()+3,0)="","",VLOOKUP($A330&amp;$A$4,Global!$C:$AA,COLUMN()+3,0)),"")</f>
        <v/>
      </c>
      <c r="I330" s="70" t="str">
        <f>IFERROR(IF(VLOOKUP($A330&amp;$A$4,Global!$C:$AA,COLUMN()+3,0)="","",VLOOKUP($A330&amp;$A$4,Global!$C:$AA,COLUMN()+3,0)),"")</f>
        <v/>
      </c>
      <c r="J330" s="69" t="str">
        <f>IFERROR(IF(VLOOKUP($A330&amp;$A$4,Global!$C:$AA,COLUMN()+3,0)="","",VLOOKUP($A330&amp;$A$4,Global!$C:$AA,COLUMN()+3,0)),"")</f>
        <v/>
      </c>
      <c r="K330" s="69" t="str">
        <f>IFERROR(IF(VLOOKUP($A330&amp;$A$4,Global!$C:$AA,COLUMN()+3,0)="","",VLOOKUP($A330&amp;$A$4,Global!$C:$AA,COLUMN()+3,0)),"")</f>
        <v/>
      </c>
      <c r="L330" s="69" t="str">
        <f>IFERROR(IF(VLOOKUP($A330&amp;$A$4,Global!$C:$AA,COLUMN()+3,0)="","",VLOOKUP($A330&amp;$A$4,Global!$C:$AA,COLUMN()+3,0)),"")</f>
        <v/>
      </c>
      <c r="M330" s="68" t="str">
        <f>IFERROR(IF(VLOOKUP($A330&amp;$A$4,Global!$C:$AA,COLUMN()+3,0)="","",VLOOKUP($A330&amp;$A$4,Global!$C:$AA,COLUMN()+3,0)),"")</f>
        <v/>
      </c>
      <c r="N330" s="68" t="str">
        <f>IFERROR(IF(VLOOKUP($A330&amp;$A$4,Global!$C:$AA,COLUMN()+3,0)="","",VLOOKUP($A330&amp;$A$4,Global!$C:$AA,COLUMN()+3,0)),"")</f>
        <v/>
      </c>
      <c r="O330" s="68" t="str">
        <f>IFERROR(IF(VLOOKUP($A330&amp;$A$4,Global!$C:$AA,COLUMN()+3,0)="","",VLOOKUP($A330&amp;$A$4,Global!$C:$AA,COLUMN()+3,0)),"")</f>
        <v/>
      </c>
      <c r="P330" s="68" t="str">
        <f>IFERROR(IF(VLOOKUP($A330&amp;$A$4,Global!$C:$AA,COLUMN()+3,0)="","",VLOOKUP($A330&amp;$A$4,Global!$C:$AA,COLUMN()+3,0)),"")</f>
        <v/>
      </c>
      <c r="Q330" s="68" t="str">
        <f>IFERROR(IF(VLOOKUP($A330&amp;$A$4,Global!$C:$AA,COLUMN()+3,0)="","",VLOOKUP($A330&amp;$A$4,Global!$C:$AA,COLUMN()+3,0)),"")</f>
        <v/>
      </c>
      <c r="R330" s="68" t="str">
        <f>IFERROR(IF(VLOOKUP($A330&amp;$A$4,Global!$C:$AA,COLUMN()+3,0)="","",VLOOKUP($A330&amp;$A$4,Global!$C:$AA,COLUMN()+3,0)),"")</f>
        <v/>
      </c>
      <c r="S330" s="71" t="str">
        <f>IFERROR(IF(VLOOKUP($A330&amp;$A$4,Global!$C:$AA,COLUMN()+3,0)="","",VLOOKUP($A330&amp;$A$4,Global!$C:$AA,COLUMN()+3,0)),"")</f>
        <v/>
      </c>
      <c r="T330" s="71" t="str">
        <f>IFERROR(IF(VLOOKUP($A330&amp;$A$4,Global!$C:$AA,COLUMN()+3,0)="","",VLOOKUP($A330&amp;$A$4,Global!$C:$AA,COLUMN()+3,0)),"")</f>
        <v/>
      </c>
      <c r="U330" s="69" t="str">
        <f>IFERROR(IF(VLOOKUP($A330&amp;$A$4,Global!$C:$AA,COLUMN()+3,0)="","",VLOOKUP($A330&amp;$A$4,Global!$C:$AA,COLUMN()+3,0)),"")</f>
        <v/>
      </c>
      <c r="V330" s="69" t="str">
        <f>IFERROR(IF(VLOOKUP($A330&amp;$A$4,Global!$C:$AA,COLUMN()+3,0)="","",VLOOKUP($A330&amp;$A$4,Global!$C:$AA,COLUMN()+3,0)),"")</f>
        <v/>
      </c>
    </row>
    <row r="331" spans="1:22" s="72" customFormat="1" ht="15.75" x14ac:dyDescent="0.2">
      <c r="A331" s="67" t="str">
        <f>IFERROR(IF(A330="","",IF((A330+1)&lt;=VLOOKUP($A$3,List!$E$1:$G$8,3,0),A330+1,"")),"")</f>
        <v/>
      </c>
      <c r="B331" s="69" t="str">
        <f>IFERROR(IF(VLOOKUP($A331&amp;$A$4,Global!$C:$AA,COLUMN()+3,0)="","",VLOOKUP($A331&amp;$A$4,Global!$C:$AA,COLUMN()+3,0)),"")</f>
        <v/>
      </c>
      <c r="C331" s="79" t="str">
        <f>IFERROR(IF(VLOOKUP($A331&amp;$A$4,Global!$C:$AA,COLUMN()+3,0)="","",VLOOKUP($A331&amp;$A$4,Global!$C:$AA,COLUMN()+3,0)),"")</f>
        <v/>
      </c>
      <c r="D331" s="68" t="str">
        <f>IFERROR(IF(VLOOKUP($A331&amp;$A$4,Global!$C:$AA,COLUMN()+3,0)="","",VLOOKUP($A331&amp;$A$4,Global!$C:$AA,COLUMN()+3,0)),"")</f>
        <v/>
      </c>
      <c r="E331" s="69" t="str">
        <f>IFERROR(IF(VLOOKUP($A331&amp;$A$4,Global!$C:$AA,COLUMN()+3,0)="","",VLOOKUP($A331&amp;$A$4,Global!$C:$AA,COLUMN()+3,0)),"")</f>
        <v/>
      </c>
      <c r="F331" s="69" t="str">
        <f>IFERROR(IF(VLOOKUP($A331&amp;$A$4,Global!$C:$AA,COLUMN()+3,0)="","",VLOOKUP($A331&amp;$A$4,Global!$C:$AA,COLUMN()+3,0)),"")</f>
        <v/>
      </c>
      <c r="G331" s="69" t="str">
        <f>IFERROR(IF(VLOOKUP($A331&amp;$A$4,Global!$C:$AA,COLUMN()+3,0)="","",VLOOKUP($A331&amp;$A$4,Global!$C:$AA,COLUMN()+3,0)),"")</f>
        <v/>
      </c>
      <c r="H331" s="70" t="str">
        <f>IFERROR(IF(VLOOKUP($A331&amp;$A$4,Global!$C:$AA,COLUMN()+3,0)="","",VLOOKUP($A331&amp;$A$4,Global!$C:$AA,COLUMN()+3,0)),"")</f>
        <v/>
      </c>
      <c r="I331" s="70" t="str">
        <f>IFERROR(IF(VLOOKUP($A331&amp;$A$4,Global!$C:$AA,COLUMN()+3,0)="","",VLOOKUP($A331&amp;$A$4,Global!$C:$AA,COLUMN()+3,0)),"")</f>
        <v/>
      </c>
      <c r="J331" s="69" t="str">
        <f>IFERROR(IF(VLOOKUP($A331&amp;$A$4,Global!$C:$AA,COLUMN()+3,0)="","",VLOOKUP($A331&amp;$A$4,Global!$C:$AA,COLUMN()+3,0)),"")</f>
        <v/>
      </c>
      <c r="K331" s="69" t="str">
        <f>IFERROR(IF(VLOOKUP($A331&amp;$A$4,Global!$C:$AA,COLUMN()+3,0)="","",VLOOKUP($A331&amp;$A$4,Global!$C:$AA,COLUMN()+3,0)),"")</f>
        <v/>
      </c>
      <c r="L331" s="69" t="str">
        <f>IFERROR(IF(VLOOKUP($A331&amp;$A$4,Global!$C:$AA,COLUMN()+3,0)="","",VLOOKUP($A331&amp;$A$4,Global!$C:$AA,COLUMN()+3,0)),"")</f>
        <v/>
      </c>
      <c r="M331" s="68" t="str">
        <f>IFERROR(IF(VLOOKUP($A331&amp;$A$4,Global!$C:$AA,COLUMN()+3,0)="","",VLOOKUP($A331&amp;$A$4,Global!$C:$AA,COLUMN()+3,0)),"")</f>
        <v/>
      </c>
      <c r="N331" s="68" t="str">
        <f>IFERROR(IF(VLOOKUP($A331&amp;$A$4,Global!$C:$AA,COLUMN()+3,0)="","",VLOOKUP($A331&amp;$A$4,Global!$C:$AA,COLUMN()+3,0)),"")</f>
        <v/>
      </c>
      <c r="O331" s="68" t="str">
        <f>IFERROR(IF(VLOOKUP($A331&amp;$A$4,Global!$C:$AA,COLUMN()+3,0)="","",VLOOKUP($A331&amp;$A$4,Global!$C:$AA,COLUMN()+3,0)),"")</f>
        <v/>
      </c>
      <c r="P331" s="68" t="str">
        <f>IFERROR(IF(VLOOKUP($A331&amp;$A$4,Global!$C:$AA,COLUMN()+3,0)="","",VLOOKUP($A331&amp;$A$4,Global!$C:$AA,COLUMN()+3,0)),"")</f>
        <v/>
      </c>
      <c r="Q331" s="68" t="str">
        <f>IFERROR(IF(VLOOKUP($A331&amp;$A$4,Global!$C:$AA,COLUMN()+3,0)="","",VLOOKUP($A331&amp;$A$4,Global!$C:$AA,COLUMN()+3,0)),"")</f>
        <v/>
      </c>
      <c r="R331" s="68" t="str">
        <f>IFERROR(IF(VLOOKUP($A331&amp;$A$4,Global!$C:$AA,COLUMN()+3,0)="","",VLOOKUP($A331&amp;$A$4,Global!$C:$AA,COLUMN()+3,0)),"")</f>
        <v/>
      </c>
      <c r="S331" s="71" t="str">
        <f>IFERROR(IF(VLOOKUP($A331&amp;$A$4,Global!$C:$AA,COLUMN()+3,0)="","",VLOOKUP($A331&amp;$A$4,Global!$C:$AA,COLUMN()+3,0)),"")</f>
        <v/>
      </c>
      <c r="T331" s="71" t="str">
        <f>IFERROR(IF(VLOOKUP($A331&amp;$A$4,Global!$C:$AA,COLUMN()+3,0)="","",VLOOKUP($A331&amp;$A$4,Global!$C:$AA,COLUMN()+3,0)),"")</f>
        <v/>
      </c>
      <c r="U331" s="69" t="str">
        <f>IFERROR(IF(VLOOKUP($A331&amp;$A$4,Global!$C:$AA,COLUMN()+3,0)="","",VLOOKUP($A331&amp;$A$4,Global!$C:$AA,COLUMN()+3,0)),"")</f>
        <v/>
      </c>
      <c r="V331" s="69" t="str">
        <f>IFERROR(IF(VLOOKUP($A331&amp;$A$4,Global!$C:$AA,COLUMN()+3,0)="","",VLOOKUP($A331&amp;$A$4,Global!$C:$AA,COLUMN()+3,0)),"")</f>
        <v/>
      </c>
    </row>
    <row r="332" spans="1:22" s="72" customFormat="1" ht="15.75" x14ac:dyDescent="0.2">
      <c r="A332" s="67" t="str">
        <f>IFERROR(IF(A331="","",IF((A331+1)&lt;=VLOOKUP($A$3,List!$E$1:$G$8,3,0),A331+1,"")),"")</f>
        <v/>
      </c>
      <c r="B332" s="69" t="str">
        <f>IFERROR(IF(VLOOKUP($A332&amp;$A$4,Global!$C:$AA,COLUMN()+3,0)="","",VLOOKUP($A332&amp;$A$4,Global!$C:$AA,COLUMN()+3,0)),"")</f>
        <v/>
      </c>
      <c r="C332" s="79" t="str">
        <f>IFERROR(IF(VLOOKUP($A332&amp;$A$4,Global!$C:$AA,COLUMN()+3,0)="","",VLOOKUP($A332&amp;$A$4,Global!$C:$AA,COLUMN()+3,0)),"")</f>
        <v/>
      </c>
      <c r="D332" s="68" t="str">
        <f>IFERROR(IF(VLOOKUP($A332&amp;$A$4,Global!$C:$AA,COLUMN()+3,0)="","",VLOOKUP($A332&amp;$A$4,Global!$C:$AA,COLUMN()+3,0)),"")</f>
        <v/>
      </c>
      <c r="E332" s="69" t="str">
        <f>IFERROR(IF(VLOOKUP($A332&amp;$A$4,Global!$C:$AA,COLUMN()+3,0)="","",VLOOKUP($A332&amp;$A$4,Global!$C:$AA,COLUMN()+3,0)),"")</f>
        <v/>
      </c>
      <c r="F332" s="69" t="str">
        <f>IFERROR(IF(VLOOKUP($A332&amp;$A$4,Global!$C:$AA,COLUMN()+3,0)="","",VLOOKUP($A332&amp;$A$4,Global!$C:$AA,COLUMN()+3,0)),"")</f>
        <v/>
      </c>
      <c r="G332" s="69" t="str">
        <f>IFERROR(IF(VLOOKUP($A332&amp;$A$4,Global!$C:$AA,COLUMN()+3,0)="","",VLOOKUP($A332&amp;$A$4,Global!$C:$AA,COLUMN()+3,0)),"")</f>
        <v/>
      </c>
      <c r="H332" s="70" t="str">
        <f>IFERROR(IF(VLOOKUP($A332&amp;$A$4,Global!$C:$AA,COLUMN()+3,0)="","",VLOOKUP($A332&amp;$A$4,Global!$C:$AA,COLUMN()+3,0)),"")</f>
        <v/>
      </c>
      <c r="I332" s="70" t="str">
        <f>IFERROR(IF(VLOOKUP($A332&amp;$A$4,Global!$C:$AA,COLUMN()+3,0)="","",VLOOKUP($A332&amp;$A$4,Global!$C:$AA,COLUMN()+3,0)),"")</f>
        <v/>
      </c>
      <c r="J332" s="69" t="str">
        <f>IFERROR(IF(VLOOKUP($A332&amp;$A$4,Global!$C:$AA,COLUMN()+3,0)="","",VLOOKUP($A332&amp;$A$4,Global!$C:$AA,COLUMN()+3,0)),"")</f>
        <v/>
      </c>
      <c r="K332" s="69" t="str">
        <f>IFERROR(IF(VLOOKUP($A332&amp;$A$4,Global!$C:$AA,COLUMN()+3,0)="","",VLOOKUP($A332&amp;$A$4,Global!$C:$AA,COLUMN()+3,0)),"")</f>
        <v/>
      </c>
      <c r="L332" s="69" t="str">
        <f>IFERROR(IF(VLOOKUP($A332&amp;$A$4,Global!$C:$AA,COLUMN()+3,0)="","",VLOOKUP($A332&amp;$A$4,Global!$C:$AA,COLUMN()+3,0)),"")</f>
        <v/>
      </c>
      <c r="M332" s="68" t="str">
        <f>IFERROR(IF(VLOOKUP($A332&amp;$A$4,Global!$C:$AA,COLUMN()+3,0)="","",VLOOKUP($A332&amp;$A$4,Global!$C:$AA,COLUMN()+3,0)),"")</f>
        <v/>
      </c>
      <c r="N332" s="68" t="str">
        <f>IFERROR(IF(VLOOKUP($A332&amp;$A$4,Global!$C:$AA,COLUMN()+3,0)="","",VLOOKUP($A332&amp;$A$4,Global!$C:$AA,COLUMN()+3,0)),"")</f>
        <v/>
      </c>
      <c r="O332" s="68" t="str">
        <f>IFERROR(IF(VLOOKUP($A332&amp;$A$4,Global!$C:$AA,COLUMN()+3,0)="","",VLOOKUP($A332&amp;$A$4,Global!$C:$AA,COLUMN()+3,0)),"")</f>
        <v/>
      </c>
      <c r="P332" s="68" t="str">
        <f>IFERROR(IF(VLOOKUP($A332&amp;$A$4,Global!$C:$AA,COLUMN()+3,0)="","",VLOOKUP($A332&amp;$A$4,Global!$C:$AA,COLUMN()+3,0)),"")</f>
        <v/>
      </c>
      <c r="Q332" s="68" t="str">
        <f>IFERROR(IF(VLOOKUP($A332&amp;$A$4,Global!$C:$AA,COLUMN()+3,0)="","",VLOOKUP($A332&amp;$A$4,Global!$C:$AA,COLUMN()+3,0)),"")</f>
        <v/>
      </c>
      <c r="R332" s="68" t="str">
        <f>IFERROR(IF(VLOOKUP($A332&amp;$A$4,Global!$C:$AA,COLUMN()+3,0)="","",VLOOKUP($A332&amp;$A$4,Global!$C:$AA,COLUMN()+3,0)),"")</f>
        <v/>
      </c>
      <c r="S332" s="71" t="str">
        <f>IFERROR(IF(VLOOKUP($A332&amp;$A$4,Global!$C:$AA,COLUMN()+3,0)="","",VLOOKUP($A332&amp;$A$4,Global!$C:$AA,COLUMN()+3,0)),"")</f>
        <v/>
      </c>
      <c r="T332" s="71" t="str">
        <f>IFERROR(IF(VLOOKUP($A332&amp;$A$4,Global!$C:$AA,COLUMN()+3,0)="","",VLOOKUP($A332&amp;$A$4,Global!$C:$AA,COLUMN()+3,0)),"")</f>
        <v/>
      </c>
      <c r="U332" s="69" t="str">
        <f>IFERROR(IF(VLOOKUP($A332&amp;$A$4,Global!$C:$AA,COLUMN()+3,0)="","",VLOOKUP($A332&amp;$A$4,Global!$C:$AA,COLUMN()+3,0)),"")</f>
        <v/>
      </c>
      <c r="V332" s="69" t="str">
        <f>IFERROR(IF(VLOOKUP($A332&amp;$A$4,Global!$C:$AA,COLUMN()+3,0)="","",VLOOKUP($A332&amp;$A$4,Global!$C:$AA,COLUMN()+3,0)),"")</f>
        <v/>
      </c>
    </row>
    <row r="333" spans="1:22" s="72" customFormat="1" ht="15.75" x14ac:dyDescent="0.2">
      <c r="A333" s="67" t="str">
        <f>IFERROR(IF(A332="","",IF((A332+1)&lt;=VLOOKUP($A$3,List!$E$1:$G$8,3,0),A332+1,"")),"")</f>
        <v/>
      </c>
      <c r="B333" s="69" t="str">
        <f>IFERROR(IF(VLOOKUP($A333&amp;$A$4,Global!$C:$AA,COLUMN()+3,0)="","",VLOOKUP($A333&amp;$A$4,Global!$C:$AA,COLUMN()+3,0)),"")</f>
        <v/>
      </c>
      <c r="C333" s="79" t="str">
        <f>IFERROR(IF(VLOOKUP($A333&amp;$A$4,Global!$C:$AA,COLUMN()+3,0)="","",VLOOKUP($A333&amp;$A$4,Global!$C:$AA,COLUMN()+3,0)),"")</f>
        <v/>
      </c>
      <c r="D333" s="68" t="str">
        <f>IFERROR(IF(VLOOKUP($A333&amp;$A$4,Global!$C:$AA,COLUMN()+3,0)="","",VLOOKUP($A333&amp;$A$4,Global!$C:$AA,COLUMN()+3,0)),"")</f>
        <v/>
      </c>
      <c r="E333" s="69" t="str">
        <f>IFERROR(IF(VLOOKUP($A333&amp;$A$4,Global!$C:$AA,COLUMN()+3,0)="","",VLOOKUP($A333&amp;$A$4,Global!$C:$AA,COLUMN()+3,0)),"")</f>
        <v/>
      </c>
      <c r="F333" s="69" t="str">
        <f>IFERROR(IF(VLOOKUP($A333&amp;$A$4,Global!$C:$AA,COLUMN()+3,0)="","",VLOOKUP($A333&amp;$A$4,Global!$C:$AA,COLUMN()+3,0)),"")</f>
        <v/>
      </c>
      <c r="G333" s="69" t="str">
        <f>IFERROR(IF(VLOOKUP($A333&amp;$A$4,Global!$C:$AA,COLUMN()+3,0)="","",VLOOKUP($A333&amp;$A$4,Global!$C:$AA,COLUMN()+3,0)),"")</f>
        <v/>
      </c>
      <c r="H333" s="70" t="str">
        <f>IFERROR(IF(VLOOKUP($A333&amp;$A$4,Global!$C:$AA,COLUMN()+3,0)="","",VLOOKUP($A333&amp;$A$4,Global!$C:$AA,COLUMN()+3,0)),"")</f>
        <v/>
      </c>
      <c r="I333" s="70" t="str">
        <f>IFERROR(IF(VLOOKUP($A333&amp;$A$4,Global!$C:$AA,COLUMN()+3,0)="","",VLOOKUP($A333&amp;$A$4,Global!$C:$AA,COLUMN()+3,0)),"")</f>
        <v/>
      </c>
      <c r="J333" s="69" t="str">
        <f>IFERROR(IF(VLOOKUP($A333&amp;$A$4,Global!$C:$AA,COLUMN()+3,0)="","",VLOOKUP($A333&amp;$A$4,Global!$C:$AA,COLUMN()+3,0)),"")</f>
        <v/>
      </c>
      <c r="K333" s="69" t="str">
        <f>IFERROR(IF(VLOOKUP($A333&amp;$A$4,Global!$C:$AA,COLUMN()+3,0)="","",VLOOKUP($A333&amp;$A$4,Global!$C:$AA,COLUMN()+3,0)),"")</f>
        <v/>
      </c>
      <c r="L333" s="69" t="str">
        <f>IFERROR(IF(VLOOKUP($A333&amp;$A$4,Global!$C:$AA,COLUMN()+3,0)="","",VLOOKUP($A333&amp;$A$4,Global!$C:$AA,COLUMN()+3,0)),"")</f>
        <v/>
      </c>
      <c r="M333" s="68" t="str">
        <f>IFERROR(IF(VLOOKUP($A333&amp;$A$4,Global!$C:$AA,COLUMN()+3,0)="","",VLOOKUP($A333&amp;$A$4,Global!$C:$AA,COLUMN()+3,0)),"")</f>
        <v/>
      </c>
      <c r="N333" s="68" t="str">
        <f>IFERROR(IF(VLOOKUP($A333&amp;$A$4,Global!$C:$AA,COLUMN()+3,0)="","",VLOOKUP($A333&amp;$A$4,Global!$C:$AA,COLUMN()+3,0)),"")</f>
        <v/>
      </c>
      <c r="O333" s="68" t="str">
        <f>IFERROR(IF(VLOOKUP($A333&amp;$A$4,Global!$C:$AA,COLUMN()+3,0)="","",VLOOKUP($A333&amp;$A$4,Global!$C:$AA,COLUMN()+3,0)),"")</f>
        <v/>
      </c>
      <c r="P333" s="68" t="str">
        <f>IFERROR(IF(VLOOKUP($A333&amp;$A$4,Global!$C:$AA,COLUMN()+3,0)="","",VLOOKUP($A333&amp;$A$4,Global!$C:$AA,COLUMN()+3,0)),"")</f>
        <v/>
      </c>
      <c r="Q333" s="68" t="str">
        <f>IFERROR(IF(VLOOKUP($A333&amp;$A$4,Global!$C:$AA,COLUMN()+3,0)="","",VLOOKUP($A333&amp;$A$4,Global!$C:$AA,COLUMN()+3,0)),"")</f>
        <v/>
      </c>
      <c r="R333" s="68" t="str">
        <f>IFERROR(IF(VLOOKUP($A333&amp;$A$4,Global!$C:$AA,COLUMN()+3,0)="","",VLOOKUP($A333&amp;$A$4,Global!$C:$AA,COLUMN()+3,0)),"")</f>
        <v/>
      </c>
      <c r="S333" s="71" t="str">
        <f>IFERROR(IF(VLOOKUP($A333&amp;$A$4,Global!$C:$AA,COLUMN()+3,0)="","",VLOOKUP($A333&amp;$A$4,Global!$C:$AA,COLUMN()+3,0)),"")</f>
        <v/>
      </c>
      <c r="T333" s="71" t="str">
        <f>IFERROR(IF(VLOOKUP($A333&amp;$A$4,Global!$C:$AA,COLUMN()+3,0)="","",VLOOKUP($A333&amp;$A$4,Global!$C:$AA,COLUMN()+3,0)),"")</f>
        <v/>
      </c>
      <c r="U333" s="69" t="str">
        <f>IFERROR(IF(VLOOKUP($A333&amp;$A$4,Global!$C:$AA,COLUMN()+3,0)="","",VLOOKUP($A333&amp;$A$4,Global!$C:$AA,COLUMN()+3,0)),"")</f>
        <v/>
      </c>
      <c r="V333" s="69" t="str">
        <f>IFERROR(IF(VLOOKUP($A333&amp;$A$4,Global!$C:$AA,COLUMN()+3,0)="","",VLOOKUP($A333&amp;$A$4,Global!$C:$AA,COLUMN()+3,0)),"")</f>
        <v/>
      </c>
    </row>
    <row r="334" spans="1:22" s="72" customFormat="1" ht="15.75" x14ac:dyDescent="0.2">
      <c r="A334" s="67" t="str">
        <f>IFERROR(IF(A333="","",IF((A333+1)&lt;=VLOOKUP($A$3,List!$E$1:$G$8,3,0),A333+1,"")),"")</f>
        <v/>
      </c>
      <c r="B334" s="69" t="str">
        <f>IFERROR(IF(VLOOKUP($A334&amp;$A$4,Global!$C:$AA,COLUMN()+3,0)="","",VLOOKUP($A334&amp;$A$4,Global!$C:$AA,COLUMN()+3,0)),"")</f>
        <v/>
      </c>
      <c r="C334" s="79" t="str">
        <f>IFERROR(IF(VLOOKUP($A334&amp;$A$4,Global!$C:$AA,COLUMN()+3,0)="","",VLOOKUP($A334&amp;$A$4,Global!$C:$AA,COLUMN()+3,0)),"")</f>
        <v/>
      </c>
      <c r="D334" s="68" t="str">
        <f>IFERROR(IF(VLOOKUP($A334&amp;$A$4,Global!$C:$AA,COLUMN()+3,0)="","",VLOOKUP($A334&amp;$A$4,Global!$C:$AA,COLUMN()+3,0)),"")</f>
        <v/>
      </c>
      <c r="E334" s="69" t="str">
        <f>IFERROR(IF(VLOOKUP($A334&amp;$A$4,Global!$C:$AA,COLUMN()+3,0)="","",VLOOKUP($A334&amp;$A$4,Global!$C:$AA,COLUMN()+3,0)),"")</f>
        <v/>
      </c>
      <c r="F334" s="69" t="str">
        <f>IFERROR(IF(VLOOKUP($A334&amp;$A$4,Global!$C:$AA,COLUMN()+3,0)="","",VLOOKUP($A334&amp;$A$4,Global!$C:$AA,COLUMN()+3,0)),"")</f>
        <v/>
      </c>
      <c r="G334" s="69" t="str">
        <f>IFERROR(IF(VLOOKUP($A334&amp;$A$4,Global!$C:$AA,COLUMN()+3,0)="","",VLOOKUP($A334&amp;$A$4,Global!$C:$AA,COLUMN()+3,0)),"")</f>
        <v/>
      </c>
      <c r="H334" s="70" t="str">
        <f>IFERROR(IF(VLOOKUP($A334&amp;$A$4,Global!$C:$AA,COLUMN()+3,0)="","",VLOOKUP($A334&amp;$A$4,Global!$C:$AA,COLUMN()+3,0)),"")</f>
        <v/>
      </c>
      <c r="I334" s="70" t="str">
        <f>IFERROR(IF(VLOOKUP($A334&amp;$A$4,Global!$C:$AA,COLUMN()+3,0)="","",VLOOKUP($A334&amp;$A$4,Global!$C:$AA,COLUMN()+3,0)),"")</f>
        <v/>
      </c>
      <c r="J334" s="69" t="str">
        <f>IFERROR(IF(VLOOKUP($A334&amp;$A$4,Global!$C:$AA,COLUMN()+3,0)="","",VLOOKUP($A334&amp;$A$4,Global!$C:$AA,COLUMN()+3,0)),"")</f>
        <v/>
      </c>
      <c r="K334" s="69" t="str">
        <f>IFERROR(IF(VLOOKUP($A334&amp;$A$4,Global!$C:$AA,COLUMN()+3,0)="","",VLOOKUP($A334&amp;$A$4,Global!$C:$AA,COLUMN()+3,0)),"")</f>
        <v/>
      </c>
      <c r="L334" s="69" t="str">
        <f>IFERROR(IF(VLOOKUP($A334&amp;$A$4,Global!$C:$AA,COLUMN()+3,0)="","",VLOOKUP($A334&amp;$A$4,Global!$C:$AA,COLUMN()+3,0)),"")</f>
        <v/>
      </c>
      <c r="M334" s="68" t="str">
        <f>IFERROR(IF(VLOOKUP($A334&amp;$A$4,Global!$C:$AA,COLUMN()+3,0)="","",VLOOKUP($A334&amp;$A$4,Global!$C:$AA,COLUMN()+3,0)),"")</f>
        <v/>
      </c>
      <c r="N334" s="68" t="str">
        <f>IFERROR(IF(VLOOKUP($A334&amp;$A$4,Global!$C:$AA,COLUMN()+3,0)="","",VLOOKUP($A334&amp;$A$4,Global!$C:$AA,COLUMN()+3,0)),"")</f>
        <v/>
      </c>
      <c r="O334" s="68" t="str">
        <f>IFERROR(IF(VLOOKUP($A334&amp;$A$4,Global!$C:$AA,COLUMN()+3,0)="","",VLOOKUP($A334&amp;$A$4,Global!$C:$AA,COLUMN()+3,0)),"")</f>
        <v/>
      </c>
      <c r="P334" s="68" t="str">
        <f>IFERROR(IF(VLOOKUP($A334&amp;$A$4,Global!$C:$AA,COLUMN()+3,0)="","",VLOOKUP($A334&amp;$A$4,Global!$C:$AA,COLUMN()+3,0)),"")</f>
        <v/>
      </c>
      <c r="Q334" s="68" t="str">
        <f>IFERROR(IF(VLOOKUP($A334&amp;$A$4,Global!$C:$AA,COLUMN()+3,0)="","",VLOOKUP($A334&amp;$A$4,Global!$C:$AA,COLUMN()+3,0)),"")</f>
        <v/>
      </c>
      <c r="R334" s="68" t="str">
        <f>IFERROR(IF(VLOOKUP($A334&amp;$A$4,Global!$C:$AA,COLUMN()+3,0)="","",VLOOKUP($A334&amp;$A$4,Global!$C:$AA,COLUMN()+3,0)),"")</f>
        <v/>
      </c>
      <c r="S334" s="71" t="str">
        <f>IFERROR(IF(VLOOKUP($A334&amp;$A$4,Global!$C:$AA,COLUMN()+3,0)="","",VLOOKUP($A334&amp;$A$4,Global!$C:$AA,COLUMN()+3,0)),"")</f>
        <v/>
      </c>
      <c r="T334" s="71" t="str">
        <f>IFERROR(IF(VLOOKUP($A334&amp;$A$4,Global!$C:$AA,COLUMN()+3,0)="","",VLOOKUP($A334&amp;$A$4,Global!$C:$AA,COLUMN()+3,0)),"")</f>
        <v/>
      </c>
      <c r="U334" s="69" t="str">
        <f>IFERROR(IF(VLOOKUP($A334&amp;$A$4,Global!$C:$AA,COLUMN()+3,0)="","",VLOOKUP($A334&amp;$A$4,Global!$C:$AA,COLUMN()+3,0)),"")</f>
        <v/>
      </c>
      <c r="V334" s="69" t="str">
        <f>IFERROR(IF(VLOOKUP($A334&amp;$A$4,Global!$C:$AA,COLUMN()+3,0)="","",VLOOKUP($A334&amp;$A$4,Global!$C:$AA,COLUMN()+3,0)),"")</f>
        <v/>
      </c>
    </row>
    <row r="335" spans="1:22" s="72" customFormat="1" ht="15.75" x14ac:dyDescent="0.2">
      <c r="A335" s="67" t="str">
        <f>IFERROR(IF(A334="","",IF((A334+1)&lt;=VLOOKUP($A$3,List!$E$1:$G$8,3,0),A334+1,"")),"")</f>
        <v/>
      </c>
      <c r="B335" s="69" t="str">
        <f>IFERROR(IF(VLOOKUP($A335&amp;$A$4,Global!$C:$AA,COLUMN()+3,0)="","",VLOOKUP($A335&amp;$A$4,Global!$C:$AA,COLUMN()+3,0)),"")</f>
        <v/>
      </c>
      <c r="C335" s="79" t="str">
        <f>IFERROR(IF(VLOOKUP($A335&amp;$A$4,Global!$C:$AA,COLUMN()+3,0)="","",VLOOKUP($A335&amp;$A$4,Global!$C:$AA,COLUMN()+3,0)),"")</f>
        <v/>
      </c>
      <c r="D335" s="68" t="str">
        <f>IFERROR(IF(VLOOKUP($A335&amp;$A$4,Global!$C:$AA,COLUMN()+3,0)="","",VLOOKUP($A335&amp;$A$4,Global!$C:$AA,COLUMN()+3,0)),"")</f>
        <v/>
      </c>
      <c r="E335" s="69" t="str">
        <f>IFERROR(IF(VLOOKUP($A335&amp;$A$4,Global!$C:$AA,COLUMN()+3,0)="","",VLOOKUP($A335&amp;$A$4,Global!$C:$AA,COLUMN()+3,0)),"")</f>
        <v/>
      </c>
      <c r="F335" s="69" t="str">
        <f>IFERROR(IF(VLOOKUP($A335&amp;$A$4,Global!$C:$AA,COLUMN()+3,0)="","",VLOOKUP($A335&amp;$A$4,Global!$C:$AA,COLUMN()+3,0)),"")</f>
        <v/>
      </c>
      <c r="G335" s="69" t="str">
        <f>IFERROR(IF(VLOOKUP($A335&amp;$A$4,Global!$C:$AA,COLUMN()+3,0)="","",VLOOKUP($A335&amp;$A$4,Global!$C:$AA,COLUMN()+3,0)),"")</f>
        <v/>
      </c>
      <c r="H335" s="70" t="str">
        <f>IFERROR(IF(VLOOKUP($A335&amp;$A$4,Global!$C:$AA,COLUMN()+3,0)="","",VLOOKUP($A335&amp;$A$4,Global!$C:$AA,COLUMN()+3,0)),"")</f>
        <v/>
      </c>
      <c r="I335" s="70" t="str">
        <f>IFERROR(IF(VLOOKUP($A335&amp;$A$4,Global!$C:$AA,COLUMN()+3,0)="","",VLOOKUP($A335&amp;$A$4,Global!$C:$AA,COLUMN()+3,0)),"")</f>
        <v/>
      </c>
      <c r="J335" s="69" t="str">
        <f>IFERROR(IF(VLOOKUP($A335&amp;$A$4,Global!$C:$AA,COLUMN()+3,0)="","",VLOOKUP($A335&amp;$A$4,Global!$C:$AA,COLUMN()+3,0)),"")</f>
        <v/>
      </c>
      <c r="K335" s="69" t="str">
        <f>IFERROR(IF(VLOOKUP($A335&amp;$A$4,Global!$C:$AA,COLUMN()+3,0)="","",VLOOKUP($A335&amp;$A$4,Global!$C:$AA,COLUMN()+3,0)),"")</f>
        <v/>
      </c>
      <c r="L335" s="69" t="str">
        <f>IFERROR(IF(VLOOKUP($A335&amp;$A$4,Global!$C:$AA,COLUMN()+3,0)="","",VLOOKUP($A335&amp;$A$4,Global!$C:$AA,COLUMN()+3,0)),"")</f>
        <v/>
      </c>
      <c r="M335" s="68" t="str">
        <f>IFERROR(IF(VLOOKUP($A335&amp;$A$4,Global!$C:$AA,COLUMN()+3,0)="","",VLOOKUP($A335&amp;$A$4,Global!$C:$AA,COLUMN()+3,0)),"")</f>
        <v/>
      </c>
      <c r="N335" s="68" t="str">
        <f>IFERROR(IF(VLOOKUP($A335&amp;$A$4,Global!$C:$AA,COLUMN()+3,0)="","",VLOOKUP($A335&amp;$A$4,Global!$C:$AA,COLUMN()+3,0)),"")</f>
        <v/>
      </c>
      <c r="O335" s="68" t="str">
        <f>IFERROR(IF(VLOOKUP($A335&amp;$A$4,Global!$C:$AA,COLUMN()+3,0)="","",VLOOKUP($A335&amp;$A$4,Global!$C:$AA,COLUMN()+3,0)),"")</f>
        <v/>
      </c>
      <c r="P335" s="68" t="str">
        <f>IFERROR(IF(VLOOKUP($A335&amp;$A$4,Global!$C:$AA,COLUMN()+3,0)="","",VLOOKUP($A335&amp;$A$4,Global!$C:$AA,COLUMN()+3,0)),"")</f>
        <v/>
      </c>
      <c r="Q335" s="68" t="str">
        <f>IFERROR(IF(VLOOKUP($A335&amp;$A$4,Global!$C:$AA,COLUMN()+3,0)="","",VLOOKUP($A335&amp;$A$4,Global!$C:$AA,COLUMN()+3,0)),"")</f>
        <v/>
      </c>
      <c r="R335" s="68" t="str">
        <f>IFERROR(IF(VLOOKUP($A335&amp;$A$4,Global!$C:$AA,COLUMN()+3,0)="","",VLOOKUP($A335&amp;$A$4,Global!$C:$AA,COLUMN()+3,0)),"")</f>
        <v/>
      </c>
      <c r="S335" s="71" t="str">
        <f>IFERROR(IF(VLOOKUP($A335&amp;$A$4,Global!$C:$AA,COLUMN()+3,0)="","",VLOOKUP($A335&amp;$A$4,Global!$C:$AA,COLUMN()+3,0)),"")</f>
        <v/>
      </c>
      <c r="T335" s="71" t="str">
        <f>IFERROR(IF(VLOOKUP($A335&amp;$A$4,Global!$C:$AA,COLUMN()+3,0)="","",VLOOKUP($A335&amp;$A$4,Global!$C:$AA,COLUMN()+3,0)),"")</f>
        <v/>
      </c>
      <c r="U335" s="69" t="str">
        <f>IFERROR(IF(VLOOKUP($A335&amp;$A$4,Global!$C:$AA,COLUMN()+3,0)="","",VLOOKUP($A335&amp;$A$4,Global!$C:$AA,COLUMN()+3,0)),"")</f>
        <v/>
      </c>
      <c r="V335" s="69" t="str">
        <f>IFERROR(IF(VLOOKUP($A335&amp;$A$4,Global!$C:$AA,COLUMN()+3,0)="","",VLOOKUP($A335&amp;$A$4,Global!$C:$AA,COLUMN()+3,0)),"")</f>
        <v/>
      </c>
    </row>
    <row r="336" spans="1:22" s="72" customFormat="1" ht="15.75" x14ac:dyDescent="0.2">
      <c r="A336" s="67" t="str">
        <f>IFERROR(IF(A335="","",IF((A335+1)&lt;=VLOOKUP($A$3,List!$E$1:$G$8,3,0),A335+1,"")),"")</f>
        <v/>
      </c>
      <c r="B336" s="69" t="str">
        <f>IFERROR(IF(VLOOKUP($A336&amp;$A$4,Global!$C:$AA,COLUMN()+3,0)="","",VLOOKUP($A336&amp;$A$4,Global!$C:$AA,COLUMN()+3,0)),"")</f>
        <v/>
      </c>
      <c r="C336" s="79" t="str">
        <f>IFERROR(IF(VLOOKUP($A336&amp;$A$4,Global!$C:$AA,COLUMN()+3,0)="","",VLOOKUP($A336&amp;$A$4,Global!$C:$AA,COLUMN()+3,0)),"")</f>
        <v/>
      </c>
      <c r="D336" s="68" t="str">
        <f>IFERROR(IF(VLOOKUP($A336&amp;$A$4,Global!$C:$AA,COLUMN()+3,0)="","",VLOOKUP($A336&amp;$A$4,Global!$C:$AA,COLUMN()+3,0)),"")</f>
        <v/>
      </c>
      <c r="E336" s="69" t="str">
        <f>IFERROR(IF(VLOOKUP($A336&amp;$A$4,Global!$C:$AA,COLUMN()+3,0)="","",VLOOKUP($A336&amp;$A$4,Global!$C:$AA,COLUMN()+3,0)),"")</f>
        <v/>
      </c>
      <c r="F336" s="69" t="str">
        <f>IFERROR(IF(VLOOKUP($A336&amp;$A$4,Global!$C:$AA,COLUMN()+3,0)="","",VLOOKUP($A336&amp;$A$4,Global!$C:$AA,COLUMN()+3,0)),"")</f>
        <v/>
      </c>
      <c r="G336" s="69" t="str">
        <f>IFERROR(IF(VLOOKUP($A336&amp;$A$4,Global!$C:$AA,COLUMN()+3,0)="","",VLOOKUP($A336&amp;$A$4,Global!$C:$AA,COLUMN()+3,0)),"")</f>
        <v/>
      </c>
      <c r="H336" s="70" t="str">
        <f>IFERROR(IF(VLOOKUP($A336&amp;$A$4,Global!$C:$AA,COLUMN()+3,0)="","",VLOOKUP($A336&amp;$A$4,Global!$C:$AA,COLUMN()+3,0)),"")</f>
        <v/>
      </c>
      <c r="I336" s="70" t="str">
        <f>IFERROR(IF(VLOOKUP($A336&amp;$A$4,Global!$C:$AA,COLUMN()+3,0)="","",VLOOKUP($A336&amp;$A$4,Global!$C:$AA,COLUMN()+3,0)),"")</f>
        <v/>
      </c>
      <c r="J336" s="69" t="str">
        <f>IFERROR(IF(VLOOKUP($A336&amp;$A$4,Global!$C:$AA,COLUMN()+3,0)="","",VLOOKUP($A336&amp;$A$4,Global!$C:$AA,COLUMN()+3,0)),"")</f>
        <v/>
      </c>
      <c r="K336" s="69" t="str">
        <f>IFERROR(IF(VLOOKUP($A336&amp;$A$4,Global!$C:$AA,COLUMN()+3,0)="","",VLOOKUP($A336&amp;$A$4,Global!$C:$AA,COLUMN()+3,0)),"")</f>
        <v/>
      </c>
      <c r="L336" s="69" t="str">
        <f>IFERROR(IF(VLOOKUP($A336&amp;$A$4,Global!$C:$AA,COLUMN()+3,0)="","",VLOOKUP($A336&amp;$A$4,Global!$C:$AA,COLUMN()+3,0)),"")</f>
        <v/>
      </c>
      <c r="M336" s="68" t="str">
        <f>IFERROR(IF(VLOOKUP($A336&amp;$A$4,Global!$C:$AA,COLUMN()+3,0)="","",VLOOKUP($A336&amp;$A$4,Global!$C:$AA,COLUMN()+3,0)),"")</f>
        <v/>
      </c>
      <c r="N336" s="68" t="str">
        <f>IFERROR(IF(VLOOKUP($A336&amp;$A$4,Global!$C:$AA,COLUMN()+3,0)="","",VLOOKUP($A336&amp;$A$4,Global!$C:$AA,COLUMN()+3,0)),"")</f>
        <v/>
      </c>
      <c r="O336" s="68" t="str">
        <f>IFERROR(IF(VLOOKUP($A336&amp;$A$4,Global!$C:$AA,COLUMN()+3,0)="","",VLOOKUP($A336&amp;$A$4,Global!$C:$AA,COLUMN()+3,0)),"")</f>
        <v/>
      </c>
      <c r="P336" s="68" t="str">
        <f>IFERROR(IF(VLOOKUP($A336&amp;$A$4,Global!$C:$AA,COLUMN()+3,0)="","",VLOOKUP($A336&amp;$A$4,Global!$C:$AA,COLUMN()+3,0)),"")</f>
        <v/>
      </c>
      <c r="Q336" s="68" t="str">
        <f>IFERROR(IF(VLOOKUP($A336&amp;$A$4,Global!$C:$AA,COLUMN()+3,0)="","",VLOOKUP($A336&amp;$A$4,Global!$C:$AA,COLUMN()+3,0)),"")</f>
        <v/>
      </c>
      <c r="R336" s="68" t="str">
        <f>IFERROR(IF(VLOOKUP($A336&amp;$A$4,Global!$C:$AA,COLUMN()+3,0)="","",VLOOKUP($A336&amp;$A$4,Global!$C:$AA,COLUMN()+3,0)),"")</f>
        <v/>
      </c>
      <c r="S336" s="71" t="str">
        <f>IFERROR(IF(VLOOKUP($A336&amp;$A$4,Global!$C:$AA,COLUMN()+3,0)="","",VLOOKUP($A336&amp;$A$4,Global!$C:$AA,COLUMN()+3,0)),"")</f>
        <v/>
      </c>
      <c r="T336" s="71" t="str">
        <f>IFERROR(IF(VLOOKUP($A336&amp;$A$4,Global!$C:$AA,COLUMN()+3,0)="","",VLOOKUP($A336&amp;$A$4,Global!$C:$AA,COLUMN()+3,0)),"")</f>
        <v/>
      </c>
      <c r="U336" s="69" t="str">
        <f>IFERROR(IF(VLOOKUP($A336&amp;$A$4,Global!$C:$AA,COLUMN()+3,0)="","",VLOOKUP($A336&amp;$A$4,Global!$C:$AA,COLUMN()+3,0)),"")</f>
        <v/>
      </c>
      <c r="V336" s="69" t="str">
        <f>IFERROR(IF(VLOOKUP($A336&amp;$A$4,Global!$C:$AA,COLUMN()+3,0)="","",VLOOKUP($A336&amp;$A$4,Global!$C:$AA,COLUMN()+3,0)),"")</f>
        <v/>
      </c>
    </row>
    <row r="337" spans="1:22" s="72" customFormat="1" ht="15.75" x14ac:dyDescent="0.2">
      <c r="A337" s="67" t="str">
        <f>IFERROR(IF(A336="","",IF((A336+1)&lt;=VLOOKUP($A$3,List!$E$1:$G$8,3,0),A336+1,"")),"")</f>
        <v/>
      </c>
      <c r="B337" s="69" t="str">
        <f>IFERROR(IF(VLOOKUP($A337&amp;$A$4,Global!$C:$AA,COLUMN()+3,0)="","",VLOOKUP($A337&amp;$A$4,Global!$C:$AA,COLUMN()+3,0)),"")</f>
        <v/>
      </c>
      <c r="C337" s="79" t="str">
        <f>IFERROR(IF(VLOOKUP($A337&amp;$A$4,Global!$C:$AA,COLUMN()+3,0)="","",VLOOKUP($A337&amp;$A$4,Global!$C:$AA,COLUMN()+3,0)),"")</f>
        <v/>
      </c>
      <c r="D337" s="68" t="str">
        <f>IFERROR(IF(VLOOKUP($A337&amp;$A$4,Global!$C:$AA,COLUMN()+3,0)="","",VLOOKUP($A337&amp;$A$4,Global!$C:$AA,COLUMN()+3,0)),"")</f>
        <v/>
      </c>
      <c r="E337" s="69" t="str">
        <f>IFERROR(IF(VLOOKUP($A337&amp;$A$4,Global!$C:$AA,COLUMN()+3,0)="","",VLOOKUP($A337&amp;$A$4,Global!$C:$AA,COLUMN()+3,0)),"")</f>
        <v/>
      </c>
      <c r="F337" s="69" t="str">
        <f>IFERROR(IF(VLOOKUP($A337&amp;$A$4,Global!$C:$AA,COLUMN()+3,0)="","",VLOOKUP($A337&amp;$A$4,Global!$C:$AA,COLUMN()+3,0)),"")</f>
        <v/>
      </c>
      <c r="G337" s="69" t="str">
        <f>IFERROR(IF(VLOOKUP($A337&amp;$A$4,Global!$C:$AA,COLUMN()+3,0)="","",VLOOKUP($A337&amp;$A$4,Global!$C:$AA,COLUMN()+3,0)),"")</f>
        <v/>
      </c>
      <c r="H337" s="70" t="str">
        <f>IFERROR(IF(VLOOKUP($A337&amp;$A$4,Global!$C:$AA,COLUMN()+3,0)="","",VLOOKUP($A337&amp;$A$4,Global!$C:$AA,COLUMN()+3,0)),"")</f>
        <v/>
      </c>
      <c r="I337" s="70" t="str">
        <f>IFERROR(IF(VLOOKUP($A337&amp;$A$4,Global!$C:$AA,COLUMN()+3,0)="","",VLOOKUP($A337&amp;$A$4,Global!$C:$AA,COLUMN()+3,0)),"")</f>
        <v/>
      </c>
      <c r="J337" s="69" t="str">
        <f>IFERROR(IF(VLOOKUP($A337&amp;$A$4,Global!$C:$AA,COLUMN()+3,0)="","",VLOOKUP($A337&amp;$A$4,Global!$C:$AA,COLUMN()+3,0)),"")</f>
        <v/>
      </c>
      <c r="K337" s="69" t="str">
        <f>IFERROR(IF(VLOOKUP($A337&amp;$A$4,Global!$C:$AA,COLUMN()+3,0)="","",VLOOKUP($A337&amp;$A$4,Global!$C:$AA,COLUMN()+3,0)),"")</f>
        <v/>
      </c>
      <c r="L337" s="69" t="str">
        <f>IFERROR(IF(VLOOKUP($A337&amp;$A$4,Global!$C:$AA,COLUMN()+3,0)="","",VLOOKUP($A337&amp;$A$4,Global!$C:$AA,COLUMN()+3,0)),"")</f>
        <v/>
      </c>
      <c r="M337" s="68" t="str">
        <f>IFERROR(IF(VLOOKUP($A337&amp;$A$4,Global!$C:$AA,COLUMN()+3,0)="","",VLOOKUP($A337&amp;$A$4,Global!$C:$AA,COLUMN()+3,0)),"")</f>
        <v/>
      </c>
      <c r="N337" s="68" t="str">
        <f>IFERROR(IF(VLOOKUP($A337&amp;$A$4,Global!$C:$AA,COLUMN()+3,0)="","",VLOOKUP($A337&amp;$A$4,Global!$C:$AA,COLUMN()+3,0)),"")</f>
        <v/>
      </c>
      <c r="O337" s="68" t="str">
        <f>IFERROR(IF(VLOOKUP($A337&amp;$A$4,Global!$C:$AA,COLUMN()+3,0)="","",VLOOKUP($A337&amp;$A$4,Global!$C:$AA,COLUMN()+3,0)),"")</f>
        <v/>
      </c>
      <c r="P337" s="68" t="str">
        <f>IFERROR(IF(VLOOKUP($A337&amp;$A$4,Global!$C:$AA,COLUMN()+3,0)="","",VLOOKUP($A337&amp;$A$4,Global!$C:$AA,COLUMN()+3,0)),"")</f>
        <v/>
      </c>
      <c r="Q337" s="68" t="str">
        <f>IFERROR(IF(VLOOKUP($A337&amp;$A$4,Global!$C:$AA,COLUMN()+3,0)="","",VLOOKUP($A337&amp;$A$4,Global!$C:$AA,COLUMN()+3,0)),"")</f>
        <v/>
      </c>
      <c r="R337" s="68" t="str">
        <f>IFERROR(IF(VLOOKUP($A337&amp;$A$4,Global!$C:$AA,COLUMN()+3,0)="","",VLOOKUP($A337&amp;$A$4,Global!$C:$AA,COLUMN()+3,0)),"")</f>
        <v/>
      </c>
      <c r="S337" s="71" t="str">
        <f>IFERROR(IF(VLOOKUP($A337&amp;$A$4,Global!$C:$AA,COLUMN()+3,0)="","",VLOOKUP($A337&amp;$A$4,Global!$C:$AA,COLUMN()+3,0)),"")</f>
        <v/>
      </c>
      <c r="T337" s="71" t="str">
        <f>IFERROR(IF(VLOOKUP($A337&amp;$A$4,Global!$C:$AA,COLUMN()+3,0)="","",VLOOKUP($A337&amp;$A$4,Global!$C:$AA,COLUMN()+3,0)),"")</f>
        <v/>
      </c>
      <c r="U337" s="69" t="str">
        <f>IFERROR(IF(VLOOKUP($A337&amp;$A$4,Global!$C:$AA,COLUMN()+3,0)="","",VLOOKUP($A337&amp;$A$4,Global!$C:$AA,COLUMN()+3,0)),"")</f>
        <v/>
      </c>
      <c r="V337" s="69" t="str">
        <f>IFERROR(IF(VLOOKUP($A337&amp;$A$4,Global!$C:$AA,COLUMN()+3,0)="","",VLOOKUP($A337&amp;$A$4,Global!$C:$AA,COLUMN()+3,0)),"")</f>
        <v/>
      </c>
    </row>
    <row r="338" spans="1:22" s="72" customFormat="1" ht="15.75" x14ac:dyDescent="0.2">
      <c r="A338" s="67" t="str">
        <f>IFERROR(IF(A337="","",IF((A337+1)&lt;=VLOOKUP($A$3,List!$E$1:$G$8,3,0),A337+1,"")),"")</f>
        <v/>
      </c>
      <c r="B338" s="69" t="str">
        <f>IFERROR(IF(VLOOKUP($A338&amp;$A$4,Global!$C:$AA,COLUMN()+3,0)="","",VLOOKUP($A338&amp;$A$4,Global!$C:$AA,COLUMN()+3,0)),"")</f>
        <v/>
      </c>
      <c r="C338" s="79" t="str">
        <f>IFERROR(IF(VLOOKUP($A338&amp;$A$4,Global!$C:$AA,COLUMN()+3,0)="","",VLOOKUP($A338&amp;$A$4,Global!$C:$AA,COLUMN()+3,0)),"")</f>
        <v/>
      </c>
      <c r="D338" s="68" t="str">
        <f>IFERROR(IF(VLOOKUP($A338&amp;$A$4,Global!$C:$AA,COLUMN()+3,0)="","",VLOOKUP($A338&amp;$A$4,Global!$C:$AA,COLUMN()+3,0)),"")</f>
        <v/>
      </c>
      <c r="E338" s="69" t="str">
        <f>IFERROR(IF(VLOOKUP($A338&amp;$A$4,Global!$C:$AA,COLUMN()+3,0)="","",VLOOKUP($A338&amp;$A$4,Global!$C:$AA,COLUMN()+3,0)),"")</f>
        <v/>
      </c>
      <c r="F338" s="69" t="str">
        <f>IFERROR(IF(VLOOKUP($A338&amp;$A$4,Global!$C:$AA,COLUMN()+3,0)="","",VLOOKUP($A338&amp;$A$4,Global!$C:$AA,COLUMN()+3,0)),"")</f>
        <v/>
      </c>
      <c r="G338" s="69" t="str">
        <f>IFERROR(IF(VLOOKUP($A338&amp;$A$4,Global!$C:$AA,COLUMN()+3,0)="","",VLOOKUP($A338&amp;$A$4,Global!$C:$AA,COLUMN()+3,0)),"")</f>
        <v/>
      </c>
      <c r="H338" s="70" t="str">
        <f>IFERROR(IF(VLOOKUP($A338&amp;$A$4,Global!$C:$AA,COLUMN()+3,0)="","",VLOOKUP($A338&amp;$A$4,Global!$C:$AA,COLUMN()+3,0)),"")</f>
        <v/>
      </c>
      <c r="I338" s="70" t="str">
        <f>IFERROR(IF(VLOOKUP($A338&amp;$A$4,Global!$C:$AA,COLUMN()+3,0)="","",VLOOKUP($A338&amp;$A$4,Global!$C:$AA,COLUMN()+3,0)),"")</f>
        <v/>
      </c>
      <c r="J338" s="69" t="str">
        <f>IFERROR(IF(VLOOKUP($A338&amp;$A$4,Global!$C:$AA,COLUMN()+3,0)="","",VLOOKUP($A338&amp;$A$4,Global!$C:$AA,COLUMN()+3,0)),"")</f>
        <v/>
      </c>
      <c r="K338" s="69" t="str">
        <f>IFERROR(IF(VLOOKUP($A338&amp;$A$4,Global!$C:$AA,COLUMN()+3,0)="","",VLOOKUP($A338&amp;$A$4,Global!$C:$AA,COLUMN()+3,0)),"")</f>
        <v/>
      </c>
      <c r="L338" s="69" t="str">
        <f>IFERROR(IF(VLOOKUP($A338&amp;$A$4,Global!$C:$AA,COLUMN()+3,0)="","",VLOOKUP($A338&amp;$A$4,Global!$C:$AA,COLUMN()+3,0)),"")</f>
        <v/>
      </c>
      <c r="M338" s="68" t="str">
        <f>IFERROR(IF(VLOOKUP($A338&amp;$A$4,Global!$C:$AA,COLUMN()+3,0)="","",VLOOKUP($A338&amp;$A$4,Global!$C:$AA,COLUMN()+3,0)),"")</f>
        <v/>
      </c>
      <c r="N338" s="68" t="str">
        <f>IFERROR(IF(VLOOKUP($A338&amp;$A$4,Global!$C:$AA,COLUMN()+3,0)="","",VLOOKUP($A338&amp;$A$4,Global!$C:$AA,COLUMN()+3,0)),"")</f>
        <v/>
      </c>
      <c r="O338" s="68" t="str">
        <f>IFERROR(IF(VLOOKUP($A338&amp;$A$4,Global!$C:$AA,COLUMN()+3,0)="","",VLOOKUP($A338&amp;$A$4,Global!$C:$AA,COLUMN()+3,0)),"")</f>
        <v/>
      </c>
      <c r="P338" s="68" t="str">
        <f>IFERROR(IF(VLOOKUP($A338&amp;$A$4,Global!$C:$AA,COLUMN()+3,0)="","",VLOOKUP($A338&amp;$A$4,Global!$C:$AA,COLUMN()+3,0)),"")</f>
        <v/>
      </c>
      <c r="Q338" s="68" t="str">
        <f>IFERROR(IF(VLOOKUP($A338&amp;$A$4,Global!$C:$AA,COLUMN()+3,0)="","",VLOOKUP($A338&amp;$A$4,Global!$C:$AA,COLUMN()+3,0)),"")</f>
        <v/>
      </c>
      <c r="R338" s="68" t="str">
        <f>IFERROR(IF(VLOOKUP($A338&amp;$A$4,Global!$C:$AA,COLUMN()+3,0)="","",VLOOKUP($A338&amp;$A$4,Global!$C:$AA,COLUMN()+3,0)),"")</f>
        <v/>
      </c>
      <c r="S338" s="71" t="str">
        <f>IFERROR(IF(VLOOKUP($A338&amp;$A$4,Global!$C:$AA,COLUMN()+3,0)="","",VLOOKUP($A338&amp;$A$4,Global!$C:$AA,COLUMN()+3,0)),"")</f>
        <v/>
      </c>
      <c r="T338" s="71" t="str">
        <f>IFERROR(IF(VLOOKUP($A338&amp;$A$4,Global!$C:$AA,COLUMN()+3,0)="","",VLOOKUP($A338&amp;$A$4,Global!$C:$AA,COLUMN()+3,0)),"")</f>
        <v/>
      </c>
      <c r="U338" s="69" t="str">
        <f>IFERROR(IF(VLOOKUP($A338&amp;$A$4,Global!$C:$AA,COLUMN()+3,0)="","",VLOOKUP($A338&amp;$A$4,Global!$C:$AA,COLUMN()+3,0)),"")</f>
        <v/>
      </c>
      <c r="V338" s="69" t="str">
        <f>IFERROR(IF(VLOOKUP($A338&amp;$A$4,Global!$C:$AA,COLUMN()+3,0)="","",VLOOKUP($A338&amp;$A$4,Global!$C:$AA,COLUMN()+3,0)),"")</f>
        <v/>
      </c>
    </row>
    <row r="339" spans="1:22" s="72" customFormat="1" ht="15.75" x14ac:dyDescent="0.2">
      <c r="A339" s="67" t="str">
        <f>IFERROR(IF(A338="","",IF((A338+1)&lt;=VLOOKUP($A$3,List!$E$1:$G$8,3,0),A338+1,"")),"")</f>
        <v/>
      </c>
      <c r="B339" s="69" t="str">
        <f>IFERROR(IF(VLOOKUP($A339&amp;$A$4,Global!$C:$AA,COLUMN()+3,0)="","",VLOOKUP($A339&amp;$A$4,Global!$C:$AA,COLUMN()+3,0)),"")</f>
        <v/>
      </c>
      <c r="C339" s="79" t="str">
        <f>IFERROR(IF(VLOOKUP($A339&amp;$A$4,Global!$C:$AA,COLUMN()+3,0)="","",VLOOKUP($A339&amp;$A$4,Global!$C:$AA,COLUMN()+3,0)),"")</f>
        <v/>
      </c>
      <c r="D339" s="68" t="str">
        <f>IFERROR(IF(VLOOKUP($A339&amp;$A$4,Global!$C:$AA,COLUMN()+3,0)="","",VLOOKUP($A339&amp;$A$4,Global!$C:$AA,COLUMN()+3,0)),"")</f>
        <v/>
      </c>
      <c r="E339" s="69" t="str">
        <f>IFERROR(IF(VLOOKUP($A339&amp;$A$4,Global!$C:$AA,COLUMN()+3,0)="","",VLOOKUP($A339&amp;$A$4,Global!$C:$AA,COLUMN()+3,0)),"")</f>
        <v/>
      </c>
      <c r="F339" s="69" t="str">
        <f>IFERROR(IF(VLOOKUP($A339&amp;$A$4,Global!$C:$AA,COLUMN()+3,0)="","",VLOOKUP($A339&amp;$A$4,Global!$C:$AA,COLUMN()+3,0)),"")</f>
        <v/>
      </c>
      <c r="G339" s="69" t="str">
        <f>IFERROR(IF(VLOOKUP($A339&amp;$A$4,Global!$C:$AA,COLUMN()+3,0)="","",VLOOKUP($A339&amp;$A$4,Global!$C:$AA,COLUMN()+3,0)),"")</f>
        <v/>
      </c>
      <c r="H339" s="70" t="str">
        <f>IFERROR(IF(VLOOKUP($A339&amp;$A$4,Global!$C:$AA,COLUMN()+3,0)="","",VLOOKUP($A339&amp;$A$4,Global!$C:$AA,COLUMN()+3,0)),"")</f>
        <v/>
      </c>
      <c r="I339" s="70" t="str">
        <f>IFERROR(IF(VLOOKUP($A339&amp;$A$4,Global!$C:$AA,COLUMN()+3,0)="","",VLOOKUP($A339&amp;$A$4,Global!$C:$AA,COLUMN()+3,0)),"")</f>
        <v/>
      </c>
      <c r="J339" s="69" t="str">
        <f>IFERROR(IF(VLOOKUP($A339&amp;$A$4,Global!$C:$AA,COLUMN()+3,0)="","",VLOOKUP($A339&amp;$A$4,Global!$C:$AA,COLUMN()+3,0)),"")</f>
        <v/>
      </c>
      <c r="K339" s="69" t="str">
        <f>IFERROR(IF(VLOOKUP($A339&amp;$A$4,Global!$C:$AA,COLUMN()+3,0)="","",VLOOKUP($A339&amp;$A$4,Global!$C:$AA,COLUMN()+3,0)),"")</f>
        <v/>
      </c>
      <c r="L339" s="69" t="str">
        <f>IFERROR(IF(VLOOKUP($A339&amp;$A$4,Global!$C:$AA,COLUMN()+3,0)="","",VLOOKUP($A339&amp;$A$4,Global!$C:$AA,COLUMN()+3,0)),"")</f>
        <v/>
      </c>
      <c r="M339" s="68" t="str">
        <f>IFERROR(IF(VLOOKUP($A339&amp;$A$4,Global!$C:$AA,COLUMN()+3,0)="","",VLOOKUP($A339&amp;$A$4,Global!$C:$AA,COLUMN()+3,0)),"")</f>
        <v/>
      </c>
      <c r="N339" s="68" t="str">
        <f>IFERROR(IF(VLOOKUP($A339&amp;$A$4,Global!$C:$AA,COLUMN()+3,0)="","",VLOOKUP($A339&amp;$A$4,Global!$C:$AA,COLUMN()+3,0)),"")</f>
        <v/>
      </c>
      <c r="O339" s="68" t="str">
        <f>IFERROR(IF(VLOOKUP($A339&amp;$A$4,Global!$C:$AA,COLUMN()+3,0)="","",VLOOKUP($A339&amp;$A$4,Global!$C:$AA,COLUMN()+3,0)),"")</f>
        <v/>
      </c>
      <c r="P339" s="68" t="str">
        <f>IFERROR(IF(VLOOKUP($A339&amp;$A$4,Global!$C:$AA,COLUMN()+3,0)="","",VLOOKUP($A339&amp;$A$4,Global!$C:$AA,COLUMN()+3,0)),"")</f>
        <v/>
      </c>
      <c r="Q339" s="68" t="str">
        <f>IFERROR(IF(VLOOKUP($A339&amp;$A$4,Global!$C:$AA,COLUMN()+3,0)="","",VLOOKUP($A339&amp;$A$4,Global!$C:$AA,COLUMN()+3,0)),"")</f>
        <v/>
      </c>
      <c r="R339" s="68" t="str">
        <f>IFERROR(IF(VLOOKUP($A339&amp;$A$4,Global!$C:$AA,COLUMN()+3,0)="","",VLOOKUP($A339&amp;$A$4,Global!$C:$AA,COLUMN()+3,0)),"")</f>
        <v/>
      </c>
      <c r="S339" s="71" t="str">
        <f>IFERROR(IF(VLOOKUP($A339&amp;$A$4,Global!$C:$AA,COLUMN()+3,0)="","",VLOOKUP($A339&amp;$A$4,Global!$C:$AA,COLUMN()+3,0)),"")</f>
        <v/>
      </c>
      <c r="T339" s="71" t="str">
        <f>IFERROR(IF(VLOOKUP($A339&amp;$A$4,Global!$C:$AA,COLUMN()+3,0)="","",VLOOKUP($A339&amp;$A$4,Global!$C:$AA,COLUMN()+3,0)),"")</f>
        <v/>
      </c>
      <c r="U339" s="69" t="str">
        <f>IFERROR(IF(VLOOKUP($A339&amp;$A$4,Global!$C:$AA,COLUMN()+3,0)="","",VLOOKUP($A339&amp;$A$4,Global!$C:$AA,COLUMN()+3,0)),"")</f>
        <v/>
      </c>
      <c r="V339" s="69" t="str">
        <f>IFERROR(IF(VLOOKUP($A339&amp;$A$4,Global!$C:$AA,COLUMN()+3,0)="","",VLOOKUP($A339&amp;$A$4,Global!$C:$AA,COLUMN()+3,0)),"")</f>
        <v/>
      </c>
    </row>
    <row r="340" spans="1:22" s="72" customFormat="1" ht="15.75" x14ac:dyDescent="0.2">
      <c r="A340" s="67" t="str">
        <f>IFERROR(IF(A339="","",IF((A339+1)&lt;=VLOOKUP($A$3,List!$E$1:$G$8,3,0),A339+1,"")),"")</f>
        <v/>
      </c>
      <c r="B340" s="69" t="str">
        <f>IFERROR(IF(VLOOKUP($A340&amp;$A$4,Global!$C:$AA,COLUMN()+3,0)="","",VLOOKUP($A340&amp;$A$4,Global!$C:$AA,COLUMN()+3,0)),"")</f>
        <v/>
      </c>
      <c r="C340" s="79" t="str">
        <f>IFERROR(IF(VLOOKUP($A340&amp;$A$4,Global!$C:$AA,COLUMN()+3,0)="","",VLOOKUP($A340&amp;$A$4,Global!$C:$AA,COLUMN()+3,0)),"")</f>
        <v/>
      </c>
      <c r="D340" s="68" t="str">
        <f>IFERROR(IF(VLOOKUP($A340&amp;$A$4,Global!$C:$AA,COLUMN()+3,0)="","",VLOOKUP($A340&amp;$A$4,Global!$C:$AA,COLUMN()+3,0)),"")</f>
        <v/>
      </c>
      <c r="E340" s="69" t="str">
        <f>IFERROR(IF(VLOOKUP($A340&amp;$A$4,Global!$C:$AA,COLUMN()+3,0)="","",VLOOKUP($A340&amp;$A$4,Global!$C:$AA,COLUMN()+3,0)),"")</f>
        <v/>
      </c>
      <c r="F340" s="69" t="str">
        <f>IFERROR(IF(VLOOKUP($A340&amp;$A$4,Global!$C:$AA,COLUMN()+3,0)="","",VLOOKUP($A340&amp;$A$4,Global!$C:$AA,COLUMN()+3,0)),"")</f>
        <v/>
      </c>
      <c r="G340" s="69" t="str">
        <f>IFERROR(IF(VLOOKUP($A340&amp;$A$4,Global!$C:$AA,COLUMN()+3,0)="","",VLOOKUP($A340&amp;$A$4,Global!$C:$AA,COLUMN()+3,0)),"")</f>
        <v/>
      </c>
      <c r="H340" s="70" t="str">
        <f>IFERROR(IF(VLOOKUP($A340&amp;$A$4,Global!$C:$AA,COLUMN()+3,0)="","",VLOOKUP($A340&amp;$A$4,Global!$C:$AA,COLUMN()+3,0)),"")</f>
        <v/>
      </c>
      <c r="I340" s="70" t="str">
        <f>IFERROR(IF(VLOOKUP($A340&amp;$A$4,Global!$C:$AA,COLUMN()+3,0)="","",VLOOKUP($A340&amp;$A$4,Global!$C:$AA,COLUMN()+3,0)),"")</f>
        <v/>
      </c>
      <c r="J340" s="69" t="str">
        <f>IFERROR(IF(VLOOKUP($A340&amp;$A$4,Global!$C:$AA,COLUMN()+3,0)="","",VLOOKUP($A340&amp;$A$4,Global!$C:$AA,COLUMN()+3,0)),"")</f>
        <v/>
      </c>
      <c r="K340" s="69" t="str">
        <f>IFERROR(IF(VLOOKUP($A340&amp;$A$4,Global!$C:$AA,COLUMN()+3,0)="","",VLOOKUP($A340&amp;$A$4,Global!$C:$AA,COLUMN()+3,0)),"")</f>
        <v/>
      </c>
      <c r="L340" s="69" t="str">
        <f>IFERROR(IF(VLOOKUP($A340&amp;$A$4,Global!$C:$AA,COLUMN()+3,0)="","",VLOOKUP($A340&amp;$A$4,Global!$C:$AA,COLUMN()+3,0)),"")</f>
        <v/>
      </c>
      <c r="M340" s="68" t="str">
        <f>IFERROR(IF(VLOOKUP($A340&amp;$A$4,Global!$C:$AA,COLUMN()+3,0)="","",VLOOKUP($A340&amp;$A$4,Global!$C:$AA,COLUMN()+3,0)),"")</f>
        <v/>
      </c>
      <c r="N340" s="68" t="str">
        <f>IFERROR(IF(VLOOKUP($A340&amp;$A$4,Global!$C:$AA,COLUMN()+3,0)="","",VLOOKUP($A340&amp;$A$4,Global!$C:$AA,COLUMN()+3,0)),"")</f>
        <v/>
      </c>
      <c r="O340" s="68" t="str">
        <f>IFERROR(IF(VLOOKUP($A340&amp;$A$4,Global!$C:$AA,COLUMN()+3,0)="","",VLOOKUP($A340&amp;$A$4,Global!$C:$AA,COLUMN()+3,0)),"")</f>
        <v/>
      </c>
      <c r="P340" s="68" t="str">
        <f>IFERROR(IF(VLOOKUP($A340&amp;$A$4,Global!$C:$AA,COLUMN()+3,0)="","",VLOOKUP($A340&amp;$A$4,Global!$C:$AA,COLUMN()+3,0)),"")</f>
        <v/>
      </c>
      <c r="Q340" s="68" t="str">
        <f>IFERROR(IF(VLOOKUP($A340&amp;$A$4,Global!$C:$AA,COLUMN()+3,0)="","",VLOOKUP($A340&amp;$A$4,Global!$C:$AA,COLUMN()+3,0)),"")</f>
        <v/>
      </c>
      <c r="R340" s="68" t="str">
        <f>IFERROR(IF(VLOOKUP($A340&amp;$A$4,Global!$C:$AA,COLUMN()+3,0)="","",VLOOKUP($A340&amp;$A$4,Global!$C:$AA,COLUMN()+3,0)),"")</f>
        <v/>
      </c>
      <c r="S340" s="71" t="str">
        <f>IFERROR(IF(VLOOKUP($A340&amp;$A$4,Global!$C:$AA,COLUMN()+3,0)="","",VLOOKUP($A340&amp;$A$4,Global!$C:$AA,COLUMN()+3,0)),"")</f>
        <v/>
      </c>
      <c r="T340" s="71" t="str">
        <f>IFERROR(IF(VLOOKUP($A340&amp;$A$4,Global!$C:$AA,COLUMN()+3,0)="","",VLOOKUP($A340&amp;$A$4,Global!$C:$AA,COLUMN()+3,0)),"")</f>
        <v/>
      </c>
      <c r="U340" s="69" t="str">
        <f>IFERROR(IF(VLOOKUP($A340&amp;$A$4,Global!$C:$AA,COLUMN()+3,0)="","",VLOOKUP($A340&amp;$A$4,Global!$C:$AA,COLUMN()+3,0)),"")</f>
        <v/>
      </c>
      <c r="V340" s="69" t="str">
        <f>IFERROR(IF(VLOOKUP($A340&amp;$A$4,Global!$C:$AA,COLUMN()+3,0)="","",VLOOKUP($A340&amp;$A$4,Global!$C:$AA,COLUMN()+3,0)),"")</f>
        <v/>
      </c>
    </row>
    <row r="341" spans="1:22" s="72" customFormat="1" ht="15.75" x14ac:dyDescent="0.2">
      <c r="A341" s="67" t="str">
        <f>IFERROR(IF(A340="","",IF((A340+1)&lt;=VLOOKUP($A$3,List!$E$1:$G$8,3,0),A340+1,"")),"")</f>
        <v/>
      </c>
      <c r="B341" s="69" t="str">
        <f>IFERROR(IF(VLOOKUP($A341&amp;$A$4,Global!$C:$AA,COLUMN()+3,0)="","",VLOOKUP($A341&amp;$A$4,Global!$C:$AA,COLUMN()+3,0)),"")</f>
        <v/>
      </c>
      <c r="C341" s="79" t="str">
        <f>IFERROR(IF(VLOOKUP($A341&amp;$A$4,Global!$C:$AA,COLUMN()+3,0)="","",VLOOKUP($A341&amp;$A$4,Global!$C:$AA,COLUMN()+3,0)),"")</f>
        <v/>
      </c>
      <c r="D341" s="68" t="str">
        <f>IFERROR(IF(VLOOKUP($A341&amp;$A$4,Global!$C:$AA,COLUMN()+3,0)="","",VLOOKUP($A341&amp;$A$4,Global!$C:$AA,COLUMN()+3,0)),"")</f>
        <v/>
      </c>
      <c r="E341" s="69" t="str">
        <f>IFERROR(IF(VLOOKUP($A341&amp;$A$4,Global!$C:$AA,COLUMN()+3,0)="","",VLOOKUP($A341&amp;$A$4,Global!$C:$AA,COLUMN()+3,0)),"")</f>
        <v/>
      </c>
      <c r="F341" s="69" t="str">
        <f>IFERROR(IF(VLOOKUP($A341&amp;$A$4,Global!$C:$AA,COLUMN()+3,0)="","",VLOOKUP($A341&amp;$A$4,Global!$C:$AA,COLUMN()+3,0)),"")</f>
        <v/>
      </c>
      <c r="G341" s="69" t="str">
        <f>IFERROR(IF(VLOOKUP($A341&amp;$A$4,Global!$C:$AA,COLUMN()+3,0)="","",VLOOKUP($A341&amp;$A$4,Global!$C:$AA,COLUMN()+3,0)),"")</f>
        <v/>
      </c>
      <c r="H341" s="70" t="str">
        <f>IFERROR(IF(VLOOKUP($A341&amp;$A$4,Global!$C:$AA,COLUMN()+3,0)="","",VLOOKUP($A341&amp;$A$4,Global!$C:$AA,COLUMN()+3,0)),"")</f>
        <v/>
      </c>
      <c r="I341" s="70" t="str">
        <f>IFERROR(IF(VLOOKUP($A341&amp;$A$4,Global!$C:$AA,COLUMN()+3,0)="","",VLOOKUP($A341&amp;$A$4,Global!$C:$AA,COLUMN()+3,0)),"")</f>
        <v/>
      </c>
      <c r="J341" s="69" t="str">
        <f>IFERROR(IF(VLOOKUP($A341&amp;$A$4,Global!$C:$AA,COLUMN()+3,0)="","",VLOOKUP($A341&amp;$A$4,Global!$C:$AA,COLUMN()+3,0)),"")</f>
        <v/>
      </c>
      <c r="K341" s="69" t="str">
        <f>IFERROR(IF(VLOOKUP($A341&amp;$A$4,Global!$C:$AA,COLUMN()+3,0)="","",VLOOKUP($A341&amp;$A$4,Global!$C:$AA,COLUMN()+3,0)),"")</f>
        <v/>
      </c>
      <c r="L341" s="69" t="str">
        <f>IFERROR(IF(VLOOKUP($A341&amp;$A$4,Global!$C:$AA,COLUMN()+3,0)="","",VLOOKUP($A341&amp;$A$4,Global!$C:$AA,COLUMN()+3,0)),"")</f>
        <v/>
      </c>
      <c r="M341" s="68" t="str">
        <f>IFERROR(IF(VLOOKUP($A341&amp;$A$4,Global!$C:$AA,COLUMN()+3,0)="","",VLOOKUP($A341&amp;$A$4,Global!$C:$AA,COLUMN()+3,0)),"")</f>
        <v/>
      </c>
      <c r="N341" s="68" t="str">
        <f>IFERROR(IF(VLOOKUP($A341&amp;$A$4,Global!$C:$AA,COLUMN()+3,0)="","",VLOOKUP($A341&amp;$A$4,Global!$C:$AA,COLUMN()+3,0)),"")</f>
        <v/>
      </c>
      <c r="O341" s="68" t="str">
        <f>IFERROR(IF(VLOOKUP($A341&amp;$A$4,Global!$C:$AA,COLUMN()+3,0)="","",VLOOKUP($A341&amp;$A$4,Global!$C:$AA,COLUMN()+3,0)),"")</f>
        <v/>
      </c>
      <c r="P341" s="68" t="str">
        <f>IFERROR(IF(VLOOKUP($A341&amp;$A$4,Global!$C:$AA,COLUMN()+3,0)="","",VLOOKUP($A341&amp;$A$4,Global!$C:$AA,COLUMN()+3,0)),"")</f>
        <v/>
      </c>
      <c r="Q341" s="68" t="str">
        <f>IFERROR(IF(VLOOKUP($A341&amp;$A$4,Global!$C:$AA,COLUMN()+3,0)="","",VLOOKUP($A341&amp;$A$4,Global!$C:$AA,COLUMN()+3,0)),"")</f>
        <v/>
      </c>
      <c r="R341" s="68" t="str">
        <f>IFERROR(IF(VLOOKUP($A341&amp;$A$4,Global!$C:$AA,COLUMN()+3,0)="","",VLOOKUP($A341&amp;$A$4,Global!$C:$AA,COLUMN()+3,0)),"")</f>
        <v/>
      </c>
      <c r="S341" s="71" t="str">
        <f>IFERROR(IF(VLOOKUP($A341&amp;$A$4,Global!$C:$AA,COLUMN()+3,0)="","",VLOOKUP($A341&amp;$A$4,Global!$C:$AA,COLUMN()+3,0)),"")</f>
        <v/>
      </c>
      <c r="T341" s="71" t="str">
        <f>IFERROR(IF(VLOOKUP($A341&amp;$A$4,Global!$C:$AA,COLUMN()+3,0)="","",VLOOKUP($A341&amp;$A$4,Global!$C:$AA,COLUMN()+3,0)),"")</f>
        <v/>
      </c>
      <c r="U341" s="69" t="str">
        <f>IFERROR(IF(VLOOKUP($A341&amp;$A$4,Global!$C:$AA,COLUMN()+3,0)="","",VLOOKUP($A341&amp;$A$4,Global!$C:$AA,COLUMN()+3,0)),"")</f>
        <v/>
      </c>
      <c r="V341" s="69" t="str">
        <f>IFERROR(IF(VLOOKUP($A341&amp;$A$4,Global!$C:$AA,COLUMN()+3,0)="","",VLOOKUP($A341&amp;$A$4,Global!$C:$AA,COLUMN()+3,0)),"")</f>
        <v/>
      </c>
    </row>
    <row r="342" spans="1:22" s="72" customFormat="1" ht="15.75" x14ac:dyDescent="0.2">
      <c r="A342" s="67" t="str">
        <f>IFERROR(IF(A341="","",IF((A341+1)&lt;=VLOOKUP($A$3,List!$E$1:$G$8,3,0),A341+1,"")),"")</f>
        <v/>
      </c>
      <c r="B342" s="69" t="str">
        <f>IFERROR(IF(VLOOKUP($A342&amp;$A$4,Global!$C:$AA,COLUMN()+3,0)="","",VLOOKUP($A342&amp;$A$4,Global!$C:$AA,COLUMN()+3,0)),"")</f>
        <v/>
      </c>
      <c r="C342" s="79" t="str">
        <f>IFERROR(IF(VLOOKUP($A342&amp;$A$4,Global!$C:$AA,COLUMN()+3,0)="","",VLOOKUP($A342&amp;$A$4,Global!$C:$AA,COLUMN()+3,0)),"")</f>
        <v/>
      </c>
      <c r="D342" s="68" t="str">
        <f>IFERROR(IF(VLOOKUP($A342&amp;$A$4,Global!$C:$AA,COLUMN()+3,0)="","",VLOOKUP($A342&amp;$A$4,Global!$C:$AA,COLUMN()+3,0)),"")</f>
        <v/>
      </c>
      <c r="E342" s="69" t="str">
        <f>IFERROR(IF(VLOOKUP($A342&amp;$A$4,Global!$C:$AA,COLUMN()+3,0)="","",VLOOKUP($A342&amp;$A$4,Global!$C:$AA,COLUMN()+3,0)),"")</f>
        <v/>
      </c>
      <c r="F342" s="69" t="str">
        <f>IFERROR(IF(VLOOKUP($A342&amp;$A$4,Global!$C:$AA,COLUMN()+3,0)="","",VLOOKUP($A342&amp;$A$4,Global!$C:$AA,COLUMN()+3,0)),"")</f>
        <v/>
      </c>
      <c r="G342" s="69" t="str">
        <f>IFERROR(IF(VLOOKUP($A342&amp;$A$4,Global!$C:$AA,COLUMN()+3,0)="","",VLOOKUP($A342&amp;$A$4,Global!$C:$AA,COLUMN()+3,0)),"")</f>
        <v/>
      </c>
      <c r="H342" s="70" t="str">
        <f>IFERROR(IF(VLOOKUP($A342&amp;$A$4,Global!$C:$AA,COLUMN()+3,0)="","",VLOOKUP($A342&amp;$A$4,Global!$C:$AA,COLUMN()+3,0)),"")</f>
        <v/>
      </c>
      <c r="I342" s="70" t="str">
        <f>IFERROR(IF(VLOOKUP($A342&amp;$A$4,Global!$C:$AA,COLUMN()+3,0)="","",VLOOKUP($A342&amp;$A$4,Global!$C:$AA,COLUMN()+3,0)),"")</f>
        <v/>
      </c>
      <c r="J342" s="69" t="str">
        <f>IFERROR(IF(VLOOKUP($A342&amp;$A$4,Global!$C:$AA,COLUMN()+3,0)="","",VLOOKUP($A342&amp;$A$4,Global!$C:$AA,COLUMN()+3,0)),"")</f>
        <v/>
      </c>
      <c r="K342" s="69" t="str">
        <f>IFERROR(IF(VLOOKUP($A342&amp;$A$4,Global!$C:$AA,COLUMN()+3,0)="","",VLOOKUP($A342&amp;$A$4,Global!$C:$AA,COLUMN()+3,0)),"")</f>
        <v/>
      </c>
      <c r="L342" s="69" t="str">
        <f>IFERROR(IF(VLOOKUP($A342&amp;$A$4,Global!$C:$AA,COLUMN()+3,0)="","",VLOOKUP($A342&amp;$A$4,Global!$C:$AA,COLUMN()+3,0)),"")</f>
        <v/>
      </c>
      <c r="M342" s="68" t="str">
        <f>IFERROR(IF(VLOOKUP($A342&amp;$A$4,Global!$C:$AA,COLUMN()+3,0)="","",VLOOKUP($A342&amp;$A$4,Global!$C:$AA,COLUMN()+3,0)),"")</f>
        <v/>
      </c>
      <c r="N342" s="68" t="str">
        <f>IFERROR(IF(VLOOKUP($A342&amp;$A$4,Global!$C:$AA,COLUMN()+3,0)="","",VLOOKUP($A342&amp;$A$4,Global!$C:$AA,COLUMN()+3,0)),"")</f>
        <v/>
      </c>
      <c r="O342" s="68" t="str">
        <f>IFERROR(IF(VLOOKUP($A342&amp;$A$4,Global!$C:$AA,COLUMN()+3,0)="","",VLOOKUP($A342&amp;$A$4,Global!$C:$AA,COLUMN()+3,0)),"")</f>
        <v/>
      </c>
      <c r="P342" s="68" t="str">
        <f>IFERROR(IF(VLOOKUP($A342&amp;$A$4,Global!$C:$AA,COLUMN()+3,0)="","",VLOOKUP($A342&amp;$A$4,Global!$C:$AA,COLUMN()+3,0)),"")</f>
        <v/>
      </c>
      <c r="Q342" s="68" t="str">
        <f>IFERROR(IF(VLOOKUP($A342&amp;$A$4,Global!$C:$AA,COLUMN()+3,0)="","",VLOOKUP($A342&amp;$A$4,Global!$C:$AA,COLUMN()+3,0)),"")</f>
        <v/>
      </c>
      <c r="R342" s="68" t="str">
        <f>IFERROR(IF(VLOOKUP($A342&amp;$A$4,Global!$C:$AA,COLUMN()+3,0)="","",VLOOKUP($A342&amp;$A$4,Global!$C:$AA,COLUMN()+3,0)),"")</f>
        <v/>
      </c>
      <c r="S342" s="71" t="str">
        <f>IFERROR(IF(VLOOKUP($A342&amp;$A$4,Global!$C:$AA,COLUMN()+3,0)="","",VLOOKUP($A342&amp;$A$4,Global!$C:$AA,COLUMN()+3,0)),"")</f>
        <v/>
      </c>
      <c r="T342" s="71" t="str">
        <f>IFERROR(IF(VLOOKUP($A342&amp;$A$4,Global!$C:$AA,COLUMN()+3,0)="","",VLOOKUP($A342&amp;$A$4,Global!$C:$AA,COLUMN()+3,0)),"")</f>
        <v/>
      </c>
      <c r="U342" s="69" t="str">
        <f>IFERROR(IF(VLOOKUP($A342&amp;$A$4,Global!$C:$AA,COLUMN()+3,0)="","",VLOOKUP($A342&amp;$A$4,Global!$C:$AA,COLUMN()+3,0)),"")</f>
        <v/>
      </c>
      <c r="V342" s="69" t="str">
        <f>IFERROR(IF(VLOOKUP($A342&amp;$A$4,Global!$C:$AA,COLUMN()+3,0)="","",VLOOKUP($A342&amp;$A$4,Global!$C:$AA,COLUMN()+3,0)),"")</f>
        <v/>
      </c>
    </row>
    <row r="343" spans="1:22" s="72" customFormat="1" ht="15.75" x14ac:dyDescent="0.2">
      <c r="A343" s="67" t="str">
        <f>IFERROR(IF(A342="","",IF((A342+1)&lt;=VLOOKUP($A$3,List!$E$1:$G$8,3,0),A342+1,"")),"")</f>
        <v/>
      </c>
      <c r="B343" s="69" t="str">
        <f>IFERROR(IF(VLOOKUP($A343&amp;$A$4,Global!$C:$AA,COLUMN()+3,0)="","",VLOOKUP($A343&amp;$A$4,Global!$C:$AA,COLUMN()+3,0)),"")</f>
        <v/>
      </c>
      <c r="C343" s="79" t="str">
        <f>IFERROR(IF(VLOOKUP($A343&amp;$A$4,Global!$C:$AA,COLUMN()+3,0)="","",VLOOKUP($A343&amp;$A$4,Global!$C:$AA,COLUMN()+3,0)),"")</f>
        <v/>
      </c>
      <c r="D343" s="68" t="str">
        <f>IFERROR(IF(VLOOKUP($A343&amp;$A$4,Global!$C:$AA,COLUMN()+3,0)="","",VLOOKUP($A343&amp;$A$4,Global!$C:$AA,COLUMN()+3,0)),"")</f>
        <v/>
      </c>
      <c r="E343" s="69" t="str">
        <f>IFERROR(IF(VLOOKUP($A343&amp;$A$4,Global!$C:$AA,COLUMN()+3,0)="","",VLOOKUP($A343&amp;$A$4,Global!$C:$AA,COLUMN()+3,0)),"")</f>
        <v/>
      </c>
      <c r="F343" s="69" t="str">
        <f>IFERROR(IF(VLOOKUP($A343&amp;$A$4,Global!$C:$AA,COLUMN()+3,0)="","",VLOOKUP($A343&amp;$A$4,Global!$C:$AA,COLUMN()+3,0)),"")</f>
        <v/>
      </c>
      <c r="G343" s="69" t="str">
        <f>IFERROR(IF(VLOOKUP($A343&amp;$A$4,Global!$C:$AA,COLUMN()+3,0)="","",VLOOKUP($A343&amp;$A$4,Global!$C:$AA,COLUMN()+3,0)),"")</f>
        <v/>
      </c>
      <c r="H343" s="70" t="str">
        <f>IFERROR(IF(VLOOKUP($A343&amp;$A$4,Global!$C:$AA,COLUMN()+3,0)="","",VLOOKUP($A343&amp;$A$4,Global!$C:$AA,COLUMN()+3,0)),"")</f>
        <v/>
      </c>
      <c r="I343" s="70" t="str">
        <f>IFERROR(IF(VLOOKUP($A343&amp;$A$4,Global!$C:$AA,COLUMN()+3,0)="","",VLOOKUP($A343&amp;$A$4,Global!$C:$AA,COLUMN()+3,0)),"")</f>
        <v/>
      </c>
      <c r="J343" s="69" t="str">
        <f>IFERROR(IF(VLOOKUP($A343&amp;$A$4,Global!$C:$AA,COLUMN()+3,0)="","",VLOOKUP($A343&amp;$A$4,Global!$C:$AA,COLUMN()+3,0)),"")</f>
        <v/>
      </c>
      <c r="K343" s="69" t="str">
        <f>IFERROR(IF(VLOOKUP($A343&amp;$A$4,Global!$C:$AA,COLUMN()+3,0)="","",VLOOKUP($A343&amp;$A$4,Global!$C:$AA,COLUMN()+3,0)),"")</f>
        <v/>
      </c>
      <c r="L343" s="69" t="str">
        <f>IFERROR(IF(VLOOKUP($A343&amp;$A$4,Global!$C:$AA,COLUMN()+3,0)="","",VLOOKUP($A343&amp;$A$4,Global!$C:$AA,COLUMN()+3,0)),"")</f>
        <v/>
      </c>
      <c r="M343" s="68" t="str">
        <f>IFERROR(IF(VLOOKUP($A343&amp;$A$4,Global!$C:$AA,COLUMN()+3,0)="","",VLOOKUP($A343&amp;$A$4,Global!$C:$AA,COLUMN()+3,0)),"")</f>
        <v/>
      </c>
      <c r="N343" s="68" t="str">
        <f>IFERROR(IF(VLOOKUP($A343&amp;$A$4,Global!$C:$AA,COLUMN()+3,0)="","",VLOOKUP($A343&amp;$A$4,Global!$C:$AA,COLUMN()+3,0)),"")</f>
        <v/>
      </c>
      <c r="O343" s="68" t="str">
        <f>IFERROR(IF(VLOOKUP($A343&amp;$A$4,Global!$C:$AA,COLUMN()+3,0)="","",VLOOKUP($A343&amp;$A$4,Global!$C:$AA,COLUMN()+3,0)),"")</f>
        <v/>
      </c>
      <c r="P343" s="68" t="str">
        <f>IFERROR(IF(VLOOKUP($A343&amp;$A$4,Global!$C:$AA,COLUMN()+3,0)="","",VLOOKUP($A343&amp;$A$4,Global!$C:$AA,COLUMN()+3,0)),"")</f>
        <v/>
      </c>
      <c r="Q343" s="68" t="str">
        <f>IFERROR(IF(VLOOKUP($A343&amp;$A$4,Global!$C:$AA,COLUMN()+3,0)="","",VLOOKUP($A343&amp;$A$4,Global!$C:$AA,COLUMN()+3,0)),"")</f>
        <v/>
      </c>
      <c r="R343" s="68" t="str">
        <f>IFERROR(IF(VLOOKUP($A343&amp;$A$4,Global!$C:$AA,COLUMN()+3,0)="","",VLOOKUP($A343&amp;$A$4,Global!$C:$AA,COLUMN()+3,0)),"")</f>
        <v/>
      </c>
      <c r="S343" s="71" t="str">
        <f>IFERROR(IF(VLOOKUP($A343&amp;$A$4,Global!$C:$AA,COLUMN()+3,0)="","",VLOOKUP($A343&amp;$A$4,Global!$C:$AA,COLUMN()+3,0)),"")</f>
        <v/>
      </c>
      <c r="T343" s="71" t="str">
        <f>IFERROR(IF(VLOOKUP($A343&amp;$A$4,Global!$C:$AA,COLUMN()+3,0)="","",VLOOKUP($A343&amp;$A$4,Global!$C:$AA,COLUMN()+3,0)),"")</f>
        <v/>
      </c>
      <c r="U343" s="69" t="str">
        <f>IFERROR(IF(VLOOKUP($A343&amp;$A$4,Global!$C:$AA,COLUMN()+3,0)="","",VLOOKUP($A343&amp;$A$4,Global!$C:$AA,COLUMN()+3,0)),"")</f>
        <v/>
      </c>
      <c r="V343" s="69" t="str">
        <f>IFERROR(IF(VLOOKUP($A343&amp;$A$4,Global!$C:$AA,COLUMN()+3,0)="","",VLOOKUP($A343&amp;$A$4,Global!$C:$AA,COLUMN()+3,0)),"")</f>
        <v/>
      </c>
    </row>
    <row r="344" spans="1:22" s="72" customFormat="1" ht="15.75" x14ac:dyDescent="0.2">
      <c r="A344" s="67" t="str">
        <f>IFERROR(IF(A343="","",IF((A343+1)&lt;=VLOOKUP($A$3,List!$E$1:$G$8,3,0),A343+1,"")),"")</f>
        <v/>
      </c>
      <c r="B344" s="69" t="str">
        <f>IFERROR(IF(VLOOKUP($A344&amp;$A$4,Global!$C:$AA,COLUMN()+3,0)="","",VLOOKUP($A344&amp;$A$4,Global!$C:$AA,COLUMN()+3,0)),"")</f>
        <v/>
      </c>
      <c r="C344" s="79" t="str">
        <f>IFERROR(IF(VLOOKUP($A344&amp;$A$4,Global!$C:$AA,COLUMN()+3,0)="","",VLOOKUP($A344&amp;$A$4,Global!$C:$AA,COLUMN()+3,0)),"")</f>
        <v/>
      </c>
      <c r="D344" s="68" t="str">
        <f>IFERROR(IF(VLOOKUP($A344&amp;$A$4,Global!$C:$AA,COLUMN()+3,0)="","",VLOOKUP($A344&amp;$A$4,Global!$C:$AA,COLUMN()+3,0)),"")</f>
        <v/>
      </c>
      <c r="E344" s="69" t="str">
        <f>IFERROR(IF(VLOOKUP($A344&amp;$A$4,Global!$C:$AA,COLUMN()+3,0)="","",VLOOKUP($A344&amp;$A$4,Global!$C:$AA,COLUMN()+3,0)),"")</f>
        <v/>
      </c>
      <c r="F344" s="69" t="str">
        <f>IFERROR(IF(VLOOKUP($A344&amp;$A$4,Global!$C:$AA,COLUMN()+3,0)="","",VLOOKUP($A344&amp;$A$4,Global!$C:$AA,COLUMN()+3,0)),"")</f>
        <v/>
      </c>
      <c r="G344" s="69" t="str">
        <f>IFERROR(IF(VLOOKUP($A344&amp;$A$4,Global!$C:$AA,COLUMN()+3,0)="","",VLOOKUP($A344&amp;$A$4,Global!$C:$AA,COLUMN()+3,0)),"")</f>
        <v/>
      </c>
      <c r="H344" s="70" t="str">
        <f>IFERROR(IF(VLOOKUP($A344&amp;$A$4,Global!$C:$AA,COLUMN()+3,0)="","",VLOOKUP($A344&amp;$A$4,Global!$C:$AA,COLUMN()+3,0)),"")</f>
        <v/>
      </c>
      <c r="I344" s="70" t="str">
        <f>IFERROR(IF(VLOOKUP($A344&amp;$A$4,Global!$C:$AA,COLUMN()+3,0)="","",VLOOKUP($A344&amp;$A$4,Global!$C:$AA,COLUMN()+3,0)),"")</f>
        <v/>
      </c>
      <c r="J344" s="69" t="str">
        <f>IFERROR(IF(VLOOKUP($A344&amp;$A$4,Global!$C:$AA,COLUMN()+3,0)="","",VLOOKUP($A344&amp;$A$4,Global!$C:$AA,COLUMN()+3,0)),"")</f>
        <v/>
      </c>
      <c r="K344" s="69" t="str">
        <f>IFERROR(IF(VLOOKUP($A344&amp;$A$4,Global!$C:$AA,COLUMN()+3,0)="","",VLOOKUP($A344&amp;$A$4,Global!$C:$AA,COLUMN()+3,0)),"")</f>
        <v/>
      </c>
      <c r="L344" s="69" t="str">
        <f>IFERROR(IF(VLOOKUP($A344&amp;$A$4,Global!$C:$AA,COLUMN()+3,0)="","",VLOOKUP($A344&amp;$A$4,Global!$C:$AA,COLUMN()+3,0)),"")</f>
        <v/>
      </c>
      <c r="M344" s="68" t="str">
        <f>IFERROR(IF(VLOOKUP($A344&amp;$A$4,Global!$C:$AA,COLUMN()+3,0)="","",VLOOKUP($A344&amp;$A$4,Global!$C:$AA,COLUMN()+3,0)),"")</f>
        <v/>
      </c>
      <c r="N344" s="68" t="str">
        <f>IFERROR(IF(VLOOKUP($A344&amp;$A$4,Global!$C:$AA,COLUMN()+3,0)="","",VLOOKUP($A344&amp;$A$4,Global!$C:$AA,COLUMN()+3,0)),"")</f>
        <v/>
      </c>
      <c r="O344" s="68" t="str">
        <f>IFERROR(IF(VLOOKUP($A344&amp;$A$4,Global!$C:$AA,COLUMN()+3,0)="","",VLOOKUP($A344&amp;$A$4,Global!$C:$AA,COLUMN()+3,0)),"")</f>
        <v/>
      </c>
      <c r="P344" s="68" t="str">
        <f>IFERROR(IF(VLOOKUP($A344&amp;$A$4,Global!$C:$AA,COLUMN()+3,0)="","",VLOOKUP($A344&amp;$A$4,Global!$C:$AA,COLUMN()+3,0)),"")</f>
        <v/>
      </c>
      <c r="Q344" s="68" t="str">
        <f>IFERROR(IF(VLOOKUP($A344&amp;$A$4,Global!$C:$AA,COLUMN()+3,0)="","",VLOOKUP($A344&amp;$A$4,Global!$C:$AA,COLUMN()+3,0)),"")</f>
        <v/>
      </c>
      <c r="R344" s="68" t="str">
        <f>IFERROR(IF(VLOOKUP($A344&amp;$A$4,Global!$C:$AA,COLUMN()+3,0)="","",VLOOKUP($A344&amp;$A$4,Global!$C:$AA,COLUMN()+3,0)),"")</f>
        <v/>
      </c>
      <c r="S344" s="71" t="str">
        <f>IFERROR(IF(VLOOKUP($A344&amp;$A$4,Global!$C:$AA,COLUMN()+3,0)="","",VLOOKUP($A344&amp;$A$4,Global!$C:$AA,COLUMN()+3,0)),"")</f>
        <v/>
      </c>
      <c r="T344" s="71" t="str">
        <f>IFERROR(IF(VLOOKUP($A344&amp;$A$4,Global!$C:$AA,COLUMN()+3,0)="","",VLOOKUP($A344&amp;$A$4,Global!$C:$AA,COLUMN()+3,0)),"")</f>
        <v/>
      </c>
      <c r="U344" s="69" t="str">
        <f>IFERROR(IF(VLOOKUP($A344&amp;$A$4,Global!$C:$AA,COLUMN()+3,0)="","",VLOOKUP($A344&amp;$A$4,Global!$C:$AA,COLUMN()+3,0)),"")</f>
        <v/>
      </c>
      <c r="V344" s="69" t="str">
        <f>IFERROR(IF(VLOOKUP($A344&amp;$A$4,Global!$C:$AA,COLUMN()+3,0)="","",VLOOKUP($A344&amp;$A$4,Global!$C:$AA,COLUMN()+3,0)),"")</f>
        <v/>
      </c>
    </row>
    <row r="345" spans="1:22" s="72" customFormat="1" ht="15.75" x14ac:dyDescent="0.2">
      <c r="A345" s="67" t="str">
        <f>IFERROR(IF(A344="","",IF((A344+1)&lt;=VLOOKUP($A$3,List!$E$1:$G$8,3,0),A344+1,"")),"")</f>
        <v/>
      </c>
      <c r="B345" s="69" t="str">
        <f>IFERROR(IF(VLOOKUP($A345&amp;$A$4,Global!$C:$AA,COLUMN()+3,0)="","",VLOOKUP($A345&amp;$A$4,Global!$C:$AA,COLUMN()+3,0)),"")</f>
        <v/>
      </c>
      <c r="C345" s="79" t="str">
        <f>IFERROR(IF(VLOOKUP($A345&amp;$A$4,Global!$C:$AA,COLUMN()+3,0)="","",VLOOKUP($A345&amp;$A$4,Global!$C:$AA,COLUMN()+3,0)),"")</f>
        <v/>
      </c>
      <c r="D345" s="68" t="str">
        <f>IFERROR(IF(VLOOKUP($A345&amp;$A$4,Global!$C:$AA,COLUMN()+3,0)="","",VLOOKUP($A345&amp;$A$4,Global!$C:$AA,COLUMN()+3,0)),"")</f>
        <v/>
      </c>
      <c r="E345" s="69" t="str">
        <f>IFERROR(IF(VLOOKUP($A345&amp;$A$4,Global!$C:$AA,COLUMN()+3,0)="","",VLOOKUP($A345&amp;$A$4,Global!$C:$AA,COLUMN()+3,0)),"")</f>
        <v/>
      </c>
      <c r="F345" s="69" t="str">
        <f>IFERROR(IF(VLOOKUP($A345&amp;$A$4,Global!$C:$AA,COLUMN()+3,0)="","",VLOOKUP($A345&amp;$A$4,Global!$C:$AA,COLUMN()+3,0)),"")</f>
        <v/>
      </c>
      <c r="G345" s="69" t="str">
        <f>IFERROR(IF(VLOOKUP($A345&amp;$A$4,Global!$C:$AA,COLUMN()+3,0)="","",VLOOKUP($A345&amp;$A$4,Global!$C:$AA,COLUMN()+3,0)),"")</f>
        <v/>
      </c>
      <c r="H345" s="70" t="str">
        <f>IFERROR(IF(VLOOKUP($A345&amp;$A$4,Global!$C:$AA,COLUMN()+3,0)="","",VLOOKUP($A345&amp;$A$4,Global!$C:$AA,COLUMN()+3,0)),"")</f>
        <v/>
      </c>
      <c r="I345" s="70" t="str">
        <f>IFERROR(IF(VLOOKUP($A345&amp;$A$4,Global!$C:$AA,COLUMN()+3,0)="","",VLOOKUP($A345&amp;$A$4,Global!$C:$AA,COLUMN()+3,0)),"")</f>
        <v/>
      </c>
      <c r="J345" s="69" t="str">
        <f>IFERROR(IF(VLOOKUP($A345&amp;$A$4,Global!$C:$AA,COLUMN()+3,0)="","",VLOOKUP($A345&amp;$A$4,Global!$C:$AA,COLUMN()+3,0)),"")</f>
        <v/>
      </c>
      <c r="K345" s="69" t="str">
        <f>IFERROR(IF(VLOOKUP($A345&amp;$A$4,Global!$C:$AA,COLUMN()+3,0)="","",VLOOKUP($A345&amp;$A$4,Global!$C:$AA,COLUMN()+3,0)),"")</f>
        <v/>
      </c>
      <c r="L345" s="69" t="str">
        <f>IFERROR(IF(VLOOKUP($A345&amp;$A$4,Global!$C:$AA,COLUMN()+3,0)="","",VLOOKUP($A345&amp;$A$4,Global!$C:$AA,COLUMN()+3,0)),"")</f>
        <v/>
      </c>
      <c r="M345" s="68" t="str">
        <f>IFERROR(IF(VLOOKUP($A345&amp;$A$4,Global!$C:$AA,COLUMN()+3,0)="","",VLOOKUP($A345&amp;$A$4,Global!$C:$AA,COLUMN()+3,0)),"")</f>
        <v/>
      </c>
      <c r="N345" s="68" t="str">
        <f>IFERROR(IF(VLOOKUP($A345&amp;$A$4,Global!$C:$AA,COLUMN()+3,0)="","",VLOOKUP($A345&amp;$A$4,Global!$C:$AA,COLUMN()+3,0)),"")</f>
        <v/>
      </c>
      <c r="O345" s="68" t="str">
        <f>IFERROR(IF(VLOOKUP($A345&amp;$A$4,Global!$C:$AA,COLUMN()+3,0)="","",VLOOKUP($A345&amp;$A$4,Global!$C:$AA,COLUMN()+3,0)),"")</f>
        <v/>
      </c>
      <c r="P345" s="68" t="str">
        <f>IFERROR(IF(VLOOKUP($A345&amp;$A$4,Global!$C:$AA,COLUMN()+3,0)="","",VLOOKUP($A345&amp;$A$4,Global!$C:$AA,COLUMN()+3,0)),"")</f>
        <v/>
      </c>
      <c r="Q345" s="68" t="str">
        <f>IFERROR(IF(VLOOKUP($A345&amp;$A$4,Global!$C:$AA,COLUMN()+3,0)="","",VLOOKUP($A345&amp;$A$4,Global!$C:$AA,COLUMN()+3,0)),"")</f>
        <v/>
      </c>
      <c r="R345" s="68" t="str">
        <f>IFERROR(IF(VLOOKUP($A345&amp;$A$4,Global!$C:$AA,COLUMN()+3,0)="","",VLOOKUP($A345&amp;$A$4,Global!$C:$AA,COLUMN()+3,0)),"")</f>
        <v/>
      </c>
      <c r="S345" s="71" t="str">
        <f>IFERROR(IF(VLOOKUP($A345&amp;$A$4,Global!$C:$AA,COLUMN()+3,0)="","",VLOOKUP($A345&amp;$A$4,Global!$C:$AA,COLUMN()+3,0)),"")</f>
        <v/>
      </c>
      <c r="T345" s="71" t="str">
        <f>IFERROR(IF(VLOOKUP($A345&amp;$A$4,Global!$C:$AA,COLUMN()+3,0)="","",VLOOKUP($A345&amp;$A$4,Global!$C:$AA,COLUMN()+3,0)),"")</f>
        <v/>
      </c>
      <c r="U345" s="69" t="str">
        <f>IFERROR(IF(VLOOKUP($A345&amp;$A$4,Global!$C:$AA,COLUMN()+3,0)="","",VLOOKUP($A345&amp;$A$4,Global!$C:$AA,COLUMN()+3,0)),"")</f>
        <v/>
      </c>
      <c r="V345" s="69" t="str">
        <f>IFERROR(IF(VLOOKUP($A345&amp;$A$4,Global!$C:$AA,COLUMN()+3,0)="","",VLOOKUP($A345&amp;$A$4,Global!$C:$AA,COLUMN()+3,0)),"")</f>
        <v/>
      </c>
    </row>
    <row r="346" spans="1:22" s="72" customFormat="1" ht="15.75" x14ac:dyDescent="0.2">
      <c r="A346" s="67" t="str">
        <f>IFERROR(IF(A345="","",IF((A345+1)&lt;=VLOOKUP($A$3,List!$E$1:$G$8,3,0),A345+1,"")),"")</f>
        <v/>
      </c>
      <c r="B346" s="69" t="str">
        <f>IFERROR(IF(VLOOKUP($A346&amp;$A$4,Global!$C:$AA,COLUMN()+3,0)="","",VLOOKUP($A346&amp;$A$4,Global!$C:$AA,COLUMN()+3,0)),"")</f>
        <v/>
      </c>
      <c r="C346" s="79" t="str">
        <f>IFERROR(IF(VLOOKUP($A346&amp;$A$4,Global!$C:$AA,COLUMN()+3,0)="","",VLOOKUP($A346&amp;$A$4,Global!$C:$AA,COLUMN()+3,0)),"")</f>
        <v/>
      </c>
      <c r="D346" s="68" t="str">
        <f>IFERROR(IF(VLOOKUP($A346&amp;$A$4,Global!$C:$AA,COLUMN()+3,0)="","",VLOOKUP($A346&amp;$A$4,Global!$C:$AA,COLUMN()+3,0)),"")</f>
        <v/>
      </c>
      <c r="E346" s="69" t="str">
        <f>IFERROR(IF(VLOOKUP($A346&amp;$A$4,Global!$C:$AA,COLUMN()+3,0)="","",VLOOKUP($A346&amp;$A$4,Global!$C:$AA,COLUMN()+3,0)),"")</f>
        <v/>
      </c>
      <c r="F346" s="69" t="str">
        <f>IFERROR(IF(VLOOKUP($A346&amp;$A$4,Global!$C:$AA,COLUMN()+3,0)="","",VLOOKUP($A346&amp;$A$4,Global!$C:$AA,COLUMN()+3,0)),"")</f>
        <v/>
      </c>
      <c r="G346" s="69" t="str">
        <f>IFERROR(IF(VLOOKUP($A346&amp;$A$4,Global!$C:$AA,COLUMN()+3,0)="","",VLOOKUP($A346&amp;$A$4,Global!$C:$AA,COLUMN()+3,0)),"")</f>
        <v/>
      </c>
      <c r="H346" s="70" t="str">
        <f>IFERROR(IF(VLOOKUP($A346&amp;$A$4,Global!$C:$AA,COLUMN()+3,0)="","",VLOOKUP($A346&amp;$A$4,Global!$C:$AA,COLUMN()+3,0)),"")</f>
        <v/>
      </c>
      <c r="I346" s="70" t="str">
        <f>IFERROR(IF(VLOOKUP($A346&amp;$A$4,Global!$C:$AA,COLUMN()+3,0)="","",VLOOKUP($A346&amp;$A$4,Global!$C:$AA,COLUMN()+3,0)),"")</f>
        <v/>
      </c>
      <c r="J346" s="69" t="str">
        <f>IFERROR(IF(VLOOKUP($A346&amp;$A$4,Global!$C:$AA,COLUMN()+3,0)="","",VLOOKUP($A346&amp;$A$4,Global!$C:$AA,COLUMN()+3,0)),"")</f>
        <v/>
      </c>
      <c r="K346" s="69" t="str">
        <f>IFERROR(IF(VLOOKUP($A346&amp;$A$4,Global!$C:$AA,COLUMN()+3,0)="","",VLOOKUP($A346&amp;$A$4,Global!$C:$AA,COLUMN()+3,0)),"")</f>
        <v/>
      </c>
      <c r="L346" s="69" t="str">
        <f>IFERROR(IF(VLOOKUP($A346&amp;$A$4,Global!$C:$AA,COLUMN()+3,0)="","",VLOOKUP($A346&amp;$A$4,Global!$C:$AA,COLUMN()+3,0)),"")</f>
        <v/>
      </c>
      <c r="M346" s="68" t="str">
        <f>IFERROR(IF(VLOOKUP($A346&amp;$A$4,Global!$C:$AA,COLUMN()+3,0)="","",VLOOKUP($A346&amp;$A$4,Global!$C:$AA,COLUMN()+3,0)),"")</f>
        <v/>
      </c>
      <c r="N346" s="68" t="str">
        <f>IFERROR(IF(VLOOKUP($A346&amp;$A$4,Global!$C:$AA,COLUMN()+3,0)="","",VLOOKUP($A346&amp;$A$4,Global!$C:$AA,COLUMN()+3,0)),"")</f>
        <v/>
      </c>
      <c r="O346" s="68" t="str">
        <f>IFERROR(IF(VLOOKUP($A346&amp;$A$4,Global!$C:$AA,COLUMN()+3,0)="","",VLOOKUP($A346&amp;$A$4,Global!$C:$AA,COLUMN()+3,0)),"")</f>
        <v/>
      </c>
      <c r="P346" s="68" t="str">
        <f>IFERROR(IF(VLOOKUP($A346&amp;$A$4,Global!$C:$AA,COLUMN()+3,0)="","",VLOOKUP($A346&amp;$A$4,Global!$C:$AA,COLUMN()+3,0)),"")</f>
        <v/>
      </c>
      <c r="Q346" s="68" t="str">
        <f>IFERROR(IF(VLOOKUP($A346&amp;$A$4,Global!$C:$AA,COLUMN()+3,0)="","",VLOOKUP($A346&amp;$A$4,Global!$C:$AA,COLUMN()+3,0)),"")</f>
        <v/>
      </c>
      <c r="R346" s="68" t="str">
        <f>IFERROR(IF(VLOOKUP($A346&amp;$A$4,Global!$C:$AA,COLUMN()+3,0)="","",VLOOKUP($A346&amp;$A$4,Global!$C:$AA,COLUMN()+3,0)),"")</f>
        <v/>
      </c>
      <c r="S346" s="71" t="str">
        <f>IFERROR(IF(VLOOKUP($A346&amp;$A$4,Global!$C:$AA,COLUMN()+3,0)="","",VLOOKUP($A346&amp;$A$4,Global!$C:$AA,COLUMN()+3,0)),"")</f>
        <v/>
      </c>
      <c r="T346" s="71" t="str">
        <f>IFERROR(IF(VLOOKUP($A346&amp;$A$4,Global!$C:$AA,COLUMN()+3,0)="","",VLOOKUP($A346&amp;$A$4,Global!$C:$AA,COLUMN()+3,0)),"")</f>
        <v/>
      </c>
      <c r="U346" s="69" t="str">
        <f>IFERROR(IF(VLOOKUP($A346&amp;$A$4,Global!$C:$AA,COLUMN()+3,0)="","",VLOOKUP($A346&amp;$A$4,Global!$C:$AA,COLUMN()+3,0)),"")</f>
        <v/>
      </c>
      <c r="V346" s="69" t="str">
        <f>IFERROR(IF(VLOOKUP($A346&amp;$A$4,Global!$C:$AA,COLUMN()+3,0)="","",VLOOKUP($A346&amp;$A$4,Global!$C:$AA,COLUMN()+3,0)),"")</f>
        <v/>
      </c>
    </row>
    <row r="347" spans="1:22" s="72" customFormat="1" ht="15.75" x14ac:dyDescent="0.2">
      <c r="A347" s="67" t="str">
        <f>IFERROR(IF(A346="","",IF((A346+1)&lt;=VLOOKUP($A$3,List!$E$1:$G$8,3,0),A346+1,"")),"")</f>
        <v/>
      </c>
      <c r="B347" s="69" t="str">
        <f>IFERROR(IF(VLOOKUP($A347&amp;$A$4,Global!$C:$AA,COLUMN()+3,0)="","",VLOOKUP($A347&amp;$A$4,Global!$C:$AA,COLUMN()+3,0)),"")</f>
        <v/>
      </c>
      <c r="C347" s="79" t="str">
        <f>IFERROR(IF(VLOOKUP($A347&amp;$A$4,Global!$C:$AA,COLUMN()+3,0)="","",VLOOKUP($A347&amp;$A$4,Global!$C:$AA,COLUMN()+3,0)),"")</f>
        <v/>
      </c>
      <c r="D347" s="68" t="str">
        <f>IFERROR(IF(VLOOKUP($A347&amp;$A$4,Global!$C:$AA,COLUMN()+3,0)="","",VLOOKUP($A347&amp;$A$4,Global!$C:$AA,COLUMN()+3,0)),"")</f>
        <v/>
      </c>
      <c r="E347" s="69" t="str">
        <f>IFERROR(IF(VLOOKUP($A347&amp;$A$4,Global!$C:$AA,COLUMN()+3,0)="","",VLOOKUP($A347&amp;$A$4,Global!$C:$AA,COLUMN()+3,0)),"")</f>
        <v/>
      </c>
      <c r="F347" s="69" t="str">
        <f>IFERROR(IF(VLOOKUP($A347&amp;$A$4,Global!$C:$AA,COLUMN()+3,0)="","",VLOOKUP($A347&amp;$A$4,Global!$C:$AA,COLUMN()+3,0)),"")</f>
        <v/>
      </c>
      <c r="G347" s="69" t="str">
        <f>IFERROR(IF(VLOOKUP($A347&amp;$A$4,Global!$C:$AA,COLUMN()+3,0)="","",VLOOKUP($A347&amp;$A$4,Global!$C:$AA,COLUMN()+3,0)),"")</f>
        <v/>
      </c>
      <c r="H347" s="70" t="str">
        <f>IFERROR(IF(VLOOKUP($A347&amp;$A$4,Global!$C:$AA,COLUMN()+3,0)="","",VLOOKUP($A347&amp;$A$4,Global!$C:$AA,COLUMN()+3,0)),"")</f>
        <v/>
      </c>
      <c r="I347" s="70" t="str">
        <f>IFERROR(IF(VLOOKUP($A347&amp;$A$4,Global!$C:$AA,COLUMN()+3,0)="","",VLOOKUP($A347&amp;$A$4,Global!$C:$AA,COLUMN()+3,0)),"")</f>
        <v/>
      </c>
      <c r="J347" s="69" t="str">
        <f>IFERROR(IF(VLOOKUP($A347&amp;$A$4,Global!$C:$AA,COLUMN()+3,0)="","",VLOOKUP($A347&amp;$A$4,Global!$C:$AA,COLUMN()+3,0)),"")</f>
        <v/>
      </c>
      <c r="K347" s="69" t="str">
        <f>IFERROR(IF(VLOOKUP($A347&amp;$A$4,Global!$C:$AA,COLUMN()+3,0)="","",VLOOKUP($A347&amp;$A$4,Global!$C:$AA,COLUMN()+3,0)),"")</f>
        <v/>
      </c>
      <c r="L347" s="69" t="str">
        <f>IFERROR(IF(VLOOKUP($A347&amp;$A$4,Global!$C:$AA,COLUMN()+3,0)="","",VLOOKUP($A347&amp;$A$4,Global!$C:$AA,COLUMN()+3,0)),"")</f>
        <v/>
      </c>
      <c r="M347" s="68" t="str">
        <f>IFERROR(IF(VLOOKUP($A347&amp;$A$4,Global!$C:$AA,COLUMN()+3,0)="","",VLOOKUP($A347&amp;$A$4,Global!$C:$AA,COLUMN()+3,0)),"")</f>
        <v/>
      </c>
      <c r="N347" s="68" t="str">
        <f>IFERROR(IF(VLOOKUP($A347&amp;$A$4,Global!$C:$AA,COLUMN()+3,0)="","",VLOOKUP($A347&amp;$A$4,Global!$C:$AA,COLUMN()+3,0)),"")</f>
        <v/>
      </c>
      <c r="O347" s="68" t="str">
        <f>IFERROR(IF(VLOOKUP($A347&amp;$A$4,Global!$C:$AA,COLUMN()+3,0)="","",VLOOKUP($A347&amp;$A$4,Global!$C:$AA,COLUMN()+3,0)),"")</f>
        <v/>
      </c>
      <c r="P347" s="68" t="str">
        <f>IFERROR(IF(VLOOKUP($A347&amp;$A$4,Global!$C:$AA,COLUMN()+3,0)="","",VLOOKUP($A347&amp;$A$4,Global!$C:$AA,COLUMN()+3,0)),"")</f>
        <v/>
      </c>
      <c r="Q347" s="68" t="str">
        <f>IFERROR(IF(VLOOKUP($A347&amp;$A$4,Global!$C:$AA,COLUMN()+3,0)="","",VLOOKUP($A347&amp;$A$4,Global!$C:$AA,COLUMN()+3,0)),"")</f>
        <v/>
      </c>
      <c r="R347" s="68" t="str">
        <f>IFERROR(IF(VLOOKUP($A347&amp;$A$4,Global!$C:$AA,COLUMN()+3,0)="","",VLOOKUP($A347&amp;$A$4,Global!$C:$AA,COLUMN()+3,0)),"")</f>
        <v/>
      </c>
      <c r="S347" s="71" t="str">
        <f>IFERROR(IF(VLOOKUP($A347&amp;$A$4,Global!$C:$AA,COLUMN()+3,0)="","",VLOOKUP($A347&amp;$A$4,Global!$C:$AA,COLUMN()+3,0)),"")</f>
        <v/>
      </c>
      <c r="T347" s="71" t="str">
        <f>IFERROR(IF(VLOOKUP($A347&amp;$A$4,Global!$C:$AA,COLUMN()+3,0)="","",VLOOKUP($A347&amp;$A$4,Global!$C:$AA,COLUMN()+3,0)),"")</f>
        <v/>
      </c>
      <c r="U347" s="69" t="str">
        <f>IFERROR(IF(VLOOKUP($A347&amp;$A$4,Global!$C:$AA,COLUMN()+3,0)="","",VLOOKUP($A347&amp;$A$4,Global!$C:$AA,COLUMN()+3,0)),"")</f>
        <v/>
      </c>
      <c r="V347" s="69" t="str">
        <f>IFERROR(IF(VLOOKUP($A347&amp;$A$4,Global!$C:$AA,COLUMN()+3,0)="","",VLOOKUP($A347&amp;$A$4,Global!$C:$AA,COLUMN()+3,0)),"")</f>
        <v/>
      </c>
    </row>
    <row r="348" spans="1:22" s="72" customFormat="1" ht="15.75" x14ac:dyDescent="0.2">
      <c r="A348" s="67" t="str">
        <f>IFERROR(IF(A347="","",IF((A347+1)&lt;=VLOOKUP($A$3,List!$E$1:$G$8,3,0),A347+1,"")),"")</f>
        <v/>
      </c>
      <c r="B348" s="69" t="str">
        <f>IFERROR(IF(VLOOKUP($A348&amp;$A$4,Global!$C:$AA,COLUMN()+3,0)="","",VLOOKUP($A348&amp;$A$4,Global!$C:$AA,COLUMN()+3,0)),"")</f>
        <v/>
      </c>
      <c r="C348" s="79" t="str">
        <f>IFERROR(IF(VLOOKUP($A348&amp;$A$4,Global!$C:$AA,COLUMN()+3,0)="","",VLOOKUP($A348&amp;$A$4,Global!$C:$AA,COLUMN()+3,0)),"")</f>
        <v/>
      </c>
      <c r="D348" s="68" t="str">
        <f>IFERROR(IF(VLOOKUP($A348&amp;$A$4,Global!$C:$AA,COLUMN()+3,0)="","",VLOOKUP($A348&amp;$A$4,Global!$C:$AA,COLUMN()+3,0)),"")</f>
        <v/>
      </c>
      <c r="E348" s="69" t="str">
        <f>IFERROR(IF(VLOOKUP($A348&amp;$A$4,Global!$C:$AA,COLUMN()+3,0)="","",VLOOKUP($A348&amp;$A$4,Global!$C:$AA,COLUMN()+3,0)),"")</f>
        <v/>
      </c>
      <c r="F348" s="69" t="str">
        <f>IFERROR(IF(VLOOKUP($A348&amp;$A$4,Global!$C:$AA,COLUMN()+3,0)="","",VLOOKUP($A348&amp;$A$4,Global!$C:$AA,COLUMN()+3,0)),"")</f>
        <v/>
      </c>
      <c r="G348" s="69" t="str">
        <f>IFERROR(IF(VLOOKUP($A348&amp;$A$4,Global!$C:$AA,COLUMN()+3,0)="","",VLOOKUP($A348&amp;$A$4,Global!$C:$AA,COLUMN()+3,0)),"")</f>
        <v/>
      </c>
      <c r="H348" s="70" t="str">
        <f>IFERROR(IF(VLOOKUP($A348&amp;$A$4,Global!$C:$AA,COLUMN()+3,0)="","",VLOOKUP($A348&amp;$A$4,Global!$C:$AA,COLUMN()+3,0)),"")</f>
        <v/>
      </c>
      <c r="I348" s="70" t="str">
        <f>IFERROR(IF(VLOOKUP($A348&amp;$A$4,Global!$C:$AA,COLUMN()+3,0)="","",VLOOKUP($A348&amp;$A$4,Global!$C:$AA,COLUMN()+3,0)),"")</f>
        <v/>
      </c>
      <c r="J348" s="69" t="str">
        <f>IFERROR(IF(VLOOKUP($A348&amp;$A$4,Global!$C:$AA,COLUMN()+3,0)="","",VLOOKUP($A348&amp;$A$4,Global!$C:$AA,COLUMN()+3,0)),"")</f>
        <v/>
      </c>
      <c r="K348" s="69" t="str">
        <f>IFERROR(IF(VLOOKUP($A348&amp;$A$4,Global!$C:$AA,COLUMN()+3,0)="","",VLOOKUP($A348&amp;$A$4,Global!$C:$AA,COLUMN()+3,0)),"")</f>
        <v/>
      </c>
      <c r="L348" s="69" t="str">
        <f>IFERROR(IF(VLOOKUP($A348&amp;$A$4,Global!$C:$AA,COLUMN()+3,0)="","",VLOOKUP($A348&amp;$A$4,Global!$C:$AA,COLUMN()+3,0)),"")</f>
        <v/>
      </c>
      <c r="M348" s="68" t="str">
        <f>IFERROR(IF(VLOOKUP($A348&amp;$A$4,Global!$C:$AA,COLUMN()+3,0)="","",VLOOKUP($A348&amp;$A$4,Global!$C:$AA,COLUMN()+3,0)),"")</f>
        <v/>
      </c>
      <c r="N348" s="68" t="str">
        <f>IFERROR(IF(VLOOKUP($A348&amp;$A$4,Global!$C:$AA,COLUMN()+3,0)="","",VLOOKUP($A348&amp;$A$4,Global!$C:$AA,COLUMN()+3,0)),"")</f>
        <v/>
      </c>
      <c r="O348" s="68" t="str">
        <f>IFERROR(IF(VLOOKUP($A348&amp;$A$4,Global!$C:$AA,COLUMN()+3,0)="","",VLOOKUP($A348&amp;$A$4,Global!$C:$AA,COLUMN()+3,0)),"")</f>
        <v/>
      </c>
      <c r="P348" s="68" t="str">
        <f>IFERROR(IF(VLOOKUP($A348&amp;$A$4,Global!$C:$AA,COLUMN()+3,0)="","",VLOOKUP($A348&amp;$A$4,Global!$C:$AA,COLUMN()+3,0)),"")</f>
        <v/>
      </c>
      <c r="Q348" s="68" t="str">
        <f>IFERROR(IF(VLOOKUP($A348&amp;$A$4,Global!$C:$AA,COLUMN()+3,0)="","",VLOOKUP($A348&amp;$A$4,Global!$C:$AA,COLUMN()+3,0)),"")</f>
        <v/>
      </c>
      <c r="R348" s="68" t="str">
        <f>IFERROR(IF(VLOOKUP($A348&amp;$A$4,Global!$C:$AA,COLUMN()+3,0)="","",VLOOKUP($A348&amp;$A$4,Global!$C:$AA,COLUMN()+3,0)),"")</f>
        <v/>
      </c>
      <c r="S348" s="71" t="str">
        <f>IFERROR(IF(VLOOKUP($A348&amp;$A$4,Global!$C:$AA,COLUMN()+3,0)="","",VLOOKUP($A348&amp;$A$4,Global!$C:$AA,COLUMN()+3,0)),"")</f>
        <v/>
      </c>
      <c r="T348" s="71" t="str">
        <f>IFERROR(IF(VLOOKUP($A348&amp;$A$4,Global!$C:$AA,COLUMN()+3,0)="","",VLOOKUP($A348&amp;$A$4,Global!$C:$AA,COLUMN()+3,0)),"")</f>
        <v/>
      </c>
      <c r="U348" s="69" t="str">
        <f>IFERROR(IF(VLOOKUP($A348&amp;$A$4,Global!$C:$AA,COLUMN()+3,0)="","",VLOOKUP($A348&amp;$A$4,Global!$C:$AA,COLUMN()+3,0)),"")</f>
        <v/>
      </c>
      <c r="V348" s="69" t="str">
        <f>IFERROR(IF(VLOOKUP($A348&amp;$A$4,Global!$C:$AA,COLUMN()+3,0)="","",VLOOKUP($A348&amp;$A$4,Global!$C:$AA,COLUMN()+3,0)),"")</f>
        <v/>
      </c>
    </row>
    <row r="349" spans="1:22" s="72" customFormat="1" ht="15.75" x14ac:dyDescent="0.2">
      <c r="A349" s="67" t="str">
        <f>IFERROR(IF(A348="","",IF((A348+1)&lt;=VLOOKUP($A$3,List!$E$1:$G$8,3,0),A348+1,"")),"")</f>
        <v/>
      </c>
      <c r="B349" s="69" t="str">
        <f>IFERROR(IF(VLOOKUP($A349&amp;$A$4,Global!$C:$AA,COLUMN()+3,0)="","",VLOOKUP($A349&amp;$A$4,Global!$C:$AA,COLUMN()+3,0)),"")</f>
        <v/>
      </c>
      <c r="C349" s="79" t="str">
        <f>IFERROR(IF(VLOOKUP($A349&amp;$A$4,Global!$C:$AA,COLUMN()+3,0)="","",VLOOKUP($A349&amp;$A$4,Global!$C:$AA,COLUMN()+3,0)),"")</f>
        <v/>
      </c>
      <c r="D349" s="68" t="str">
        <f>IFERROR(IF(VLOOKUP($A349&amp;$A$4,Global!$C:$AA,COLUMN()+3,0)="","",VLOOKUP($A349&amp;$A$4,Global!$C:$AA,COLUMN()+3,0)),"")</f>
        <v/>
      </c>
      <c r="E349" s="69" t="str">
        <f>IFERROR(IF(VLOOKUP($A349&amp;$A$4,Global!$C:$AA,COLUMN()+3,0)="","",VLOOKUP($A349&amp;$A$4,Global!$C:$AA,COLUMN()+3,0)),"")</f>
        <v/>
      </c>
      <c r="F349" s="69" t="str">
        <f>IFERROR(IF(VLOOKUP($A349&amp;$A$4,Global!$C:$AA,COLUMN()+3,0)="","",VLOOKUP($A349&amp;$A$4,Global!$C:$AA,COLUMN()+3,0)),"")</f>
        <v/>
      </c>
      <c r="G349" s="69" t="str">
        <f>IFERROR(IF(VLOOKUP($A349&amp;$A$4,Global!$C:$AA,COLUMN()+3,0)="","",VLOOKUP($A349&amp;$A$4,Global!$C:$AA,COLUMN()+3,0)),"")</f>
        <v/>
      </c>
      <c r="H349" s="70" t="str">
        <f>IFERROR(IF(VLOOKUP($A349&amp;$A$4,Global!$C:$AA,COLUMN()+3,0)="","",VLOOKUP($A349&amp;$A$4,Global!$C:$AA,COLUMN()+3,0)),"")</f>
        <v/>
      </c>
      <c r="I349" s="70" t="str">
        <f>IFERROR(IF(VLOOKUP($A349&amp;$A$4,Global!$C:$AA,COLUMN()+3,0)="","",VLOOKUP($A349&amp;$A$4,Global!$C:$AA,COLUMN()+3,0)),"")</f>
        <v/>
      </c>
      <c r="J349" s="69" t="str">
        <f>IFERROR(IF(VLOOKUP($A349&amp;$A$4,Global!$C:$AA,COLUMN()+3,0)="","",VLOOKUP($A349&amp;$A$4,Global!$C:$AA,COLUMN()+3,0)),"")</f>
        <v/>
      </c>
      <c r="K349" s="69" t="str">
        <f>IFERROR(IF(VLOOKUP($A349&amp;$A$4,Global!$C:$AA,COLUMN()+3,0)="","",VLOOKUP($A349&amp;$A$4,Global!$C:$AA,COLUMN()+3,0)),"")</f>
        <v/>
      </c>
      <c r="L349" s="69" t="str">
        <f>IFERROR(IF(VLOOKUP($A349&amp;$A$4,Global!$C:$AA,COLUMN()+3,0)="","",VLOOKUP($A349&amp;$A$4,Global!$C:$AA,COLUMN()+3,0)),"")</f>
        <v/>
      </c>
      <c r="M349" s="68" t="str">
        <f>IFERROR(IF(VLOOKUP($A349&amp;$A$4,Global!$C:$AA,COLUMN()+3,0)="","",VLOOKUP($A349&amp;$A$4,Global!$C:$AA,COLUMN()+3,0)),"")</f>
        <v/>
      </c>
      <c r="N349" s="68" t="str">
        <f>IFERROR(IF(VLOOKUP($A349&amp;$A$4,Global!$C:$AA,COLUMN()+3,0)="","",VLOOKUP($A349&amp;$A$4,Global!$C:$AA,COLUMN()+3,0)),"")</f>
        <v/>
      </c>
      <c r="O349" s="68" t="str">
        <f>IFERROR(IF(VLOOKUP($A349&amp;$A$4,Global!$C:$AA,COLUMN()+3,0)="","",VLOOKUP($A349&amp;$A$4,Global!$C:$AA,COLUMN()+3,0)),"")</f>
        <v/>
      </c>
      <c r="P349" s="68" t="str">
        <f>IFERROR(IF(VLOOKUP($A349&amp;$A$4,Global!$C:$AA,COLUMN()+3,0)="","",VLOOKUP($A349&amp;$A$4,Global!$C:$AA,COLUMN()+3,0)),"")</f>
        <v/>
      </c>
      <c r="Q349" s="68" t="str">
        <f>IFERROR(IF(VLOOKUP($A349&amp;$A$4,Global!$C:$AA,COLUMN()+3,0)="","",VLOOKUP($A349&amp;$A$4,Global!$C:$AA,COLUMN()+3,0)),"")</f>
        <v/>
      </c>
      <c r="R349" s="68" t="str">
        <f>IFERROR(IF(VLOOKUP($A349&amp;$A$4,Global!$C:$AA,COLUMN()+3,0)="","",VLOOKUP($A349&amp;$A$4,Global!$C:$AA,COLUMN()+3,0)),"")</f>
        <v/>
      </c>
      <c r="S349" s="71" t="str">
        <f>IFERROR(IF(VLOOKUP($A349&amp;$A$4,Global!$C:$AA,COLUMN()+3,0)="","",VLOOKUP($A349&amp;$A$4,Global!$C:$AA,COLUMN()+3,0)),"")</f>
        <v/>
      </c>
      <c r="T349" s="71" t="str">
        <f>IFERROR(IF(VLOOKUP($A349&amp;$A$4,Global!$C:$AA,COLUMN()+3,0)="","",VLOOKUP($A349&amp;$A$4,Global!$C:$AA,COLUMN()+3,0)),"")</f>
        <v/>
      </c>
      <c r="U349" s="69" t="str">
        <f>IFERROR(IF(VLOOKUP($A349&amp;$A$4,Global!$C:$AA,COLUMN()+3,0)="","",VLOOKUP($A349&amp;$A$4,Global!$C:$AA,COLUMN()+3,0)),"")</f>
        <v/>
      </c>
      <c r="V349" s="69" t="str">
        <f>IFERROR(IF(VLOOKUP($A349&amp;$A$4,Global!$C:$AA,COLUMN()+3,0)="","",VLOOKUP($A349&amp;$A$4,Global!$C:$AA,COLUMN()+3,0)),"")</f>
        <v/>
      </c>
    </row>
    <row r="350" spans="1:22" s="72" customFormat="1" ht="15.75" x14ac:dyDescent="0.2">
      <c r="A350" s="67" t="str">
        <f>IFERROR(IF(A349="","",IF((A349+1)&lt;=VLOOKUP($A$3,List!$E$1:$G$8,3,0),A349+1,"")),"")</f>
        <v/>
      </c>
      <c r="B350" s="69" t="str">
        <f>IFERROR(IF(VLOOKUP($A350&amp;$A$4,Global!$C:$AA,COLUMN()+3,0)="","",VLOOKUP($A350&amp;$A$4,Global!$C:$AA,COLUMN()+3,0)),"")</f>
        <v/>
      </c>
      <c r="C350" s="79" t="str">
        <f>IFERROR(IF(VLOOKUP($A350&amp;$A$4,Global!$C:$AA,COLUMN()+3,0)="","",VLOOKUP($A350&amp;$A$4,Global!$C:$AA,COLUMN()+3,0)),"")</f>
        <v/>
      </c>
      <c r="D350" s="68" t="str">
        <f>IFERROR(IF(VLOOKUP($A350&amp;$A$4,Global!$C:$AA,COLUMN()+3,0)="","",VLOOKUP($A350&amp;$A$4,Global!$C:$AA,COLUMN()+3,0)),"")</f>
        <v/>
      </c>
      <c r="E350" s="69" t="str">
        <f>IFERROR(IF(VLOOKUP($A350&amp;$A$4,Global!$C:$AA,COLUMN()+3,0)="","",VLOOKUP($A350&amp;$A$4,Global!$C:$AA,COLUMN()+3,0)),"")</f>
        <v/>
      </c>
      <c r="F350" s="69" t="str">
        <f>IFERROR(IF(VLOOKUP($A350&amp;$A$4,Global!$C:$AA,COLUMN()+3,0)="","",VLOOKUP($A350&amp;$A$4,Global!$C:$AA,COLUMN()+3,0)),"")</f>
        <v/>
      </c>
      <c r="G350" s="69" t="str">
        <f>IFERROR(IF(VLOOKUP($A350&amp;$A$4,Global!$C:$AA,COLUMN()+3,0)="","",VLOOKUP($A350&amp;$A$4,Global!$C:$AA,COLUMN()+3,0)),"")</f>
        <v/>
      </c>
      <c r="H350" s="70" t="str">
        <f>IFERROR(IF(VLOOKUP($A350&amp;$A$4,Global!$C:$AA,COLUMN()+3,0)="","",VLOOKUP($A350&amp;$A$4,Global!$C:$AA,COLUMN()+3,0)),"")</f>
        <v/>
      </c>
      <c r="I350" s="70" t="str">
        <f>IFERROR(IF(VLOOKUP($A350&amp;$A$4,Global!$C:$AA,COLUMN()+3,0)="","",VLOOKUP($A350&amp;$A$4,Global!$C:$AA,COLUMN()+3,0)),"")</f>
        <v/>
      </c>
      <c r="J350" s="69" t="str">
        <f>IFERROR(IF(VLOOKUP($A350&amp;$A$4,Global!$C:$AA,COLUMN()+3,0)="","",VLOOKUP($A350&amp;$A$4,Global!$C:$AA,COLUMN()+3,0)),"")</f>
        <v/>
      </c>
      <c r="K350" s="69" t="str">
        <f>IFERROR(IF(VLOOKUP($A350&amp;$A$4,Global!$C:$AA,COLUMN()+3,0)="","",VLOOKUP($A350&amp;$A$4,Global!$C:$AA,COLUMN()+3,0)),"")</f>
        <v/>
      </c>
      <c r="L350" s="69" t="str">
        <f>IFERROR(IF(VLOOKUP($A350&amp;$A$4,Global!$C:$AA,COLUMN()+3,0)="","",VLOOKUP($A350&amp;$A$4,Global!$C:$AA,COLUMN()+3,0)),"")</f>
        <v/>
      </c>
      <c r="M350" s="68" t="str">
        <f>IFERROR(IF(VLOOKUP($A350&amp;$A$4,Global!$C:$AA,COLUMN()+3,0)="","",VLOOKUP($A350&amp;$A$4,Global!$C:$AA,COLUMN()+3,0)),"")</f>
        <v/>
      </c>
      <c r="N350" s="68" t="str">
        <f>IFERROR(IF(VLOOKUP($A350&amp;$A$4,Global!$C:$AA,COLUMN()+3,0)="","",VLOOKUP($A350&amp;$A$4,Global!$C:$AA,COLUMN()+3,0)),"")</f>
        <v/>
      </c>
      <c r="O350" s="68" t="str">
        <f>IFERROR(IF(VLOOKUP($A350&amp;$A$4,Global!$C:$AA,COLUMN()+3,0)="","",VLOOKUP($A350&amp;$A$4,Global!$C:$AA,COLUMN()+3,0)),"")</f>
        <v/>
      </c>
      <c r="P350" s="68" t="str">
        <f>IFERROR(IF(VLOOKUP($A350&amp;$A$4,Global!$C:$AA,COLUMN()+3,0)="","",VLOOKUP($A350&amp;$A$4,Global!$C:$AA,COLUMN()+3,0)),"")</f>
        <v/>
      </c>
      <c r="Q350" s="68" t="str">
        <f>IFERROR(IF(VLOOKUP($A350&amp;$A$4,Global!$C:$AA,COLUMN()+3,0)="","",VLOOKUP($A350&amp;$A$4,Global!$C:$AA,COLUMN()+3,0)),"")</f>
        <v/>
      </c>
      <c r="R350" s="68" t="str">
        <f>IFERROR(IF(VLOOKUP($A350&amp;$A$4,Global!$C:$AA,COLUMN()+3,0)="","",VLOOKUP($A350&amp;$A$4,Global!$C:$AA,COLUMN()+3,0)),"")</f>
        <v/>
      </c>
      <c r="S350" s="71" t="str">
        <f>IFERROR(IF(VLOOKUP($A350&amp;$A$4,Global!$C:$AA,COLUMN()+3,0)="","",VLOOKUP($A350&amp;$A$4,Global!$C:$AA,COLUMN()+3,0)),"")</f>
        <v/>
      </c>
      <c r="T350" s="71" t="str">
        <f>IFERROR(IF(VLOOKUP($A350&amp;$A$4,Global!$C:$AA,COLUMN()+3,0)="","",VLOOKUP($A350&amp;$A$4,Global!$C:$AA,COLUMN()+3,0)),"")</f>
        <v/>
      </c>
      <c r="U350" s="69" t="str">
        <f>IFERROR(IF(VLOOKUP($A350&amp;$A$4,Global!$C:$AA,COLUMN()+3,0)="","",VLOOKUP($A350&amp;$A$4,Global!$C:$AA,COLUMN()+3,0)),"")</f>
        <v/>
      </c>
      <c r="V350" s="69" t="str">
        <f>IFERROR(IF(VLOOKUP($A350&amp;$A$4,Global!$C:$AA,COLUMN()+3,0)="","",VLOOKUP($A350&amp;$A$4,Global!$C:$AA,COLUMN()+3,0)),"")</f>
        <v/>
      </c>
    </row>
    <row r="351" spans="1:22" s="72" customFormat="1" ht="15.75" x14ac:dyDescent="0.2">
      <c r="A351" s="67" t="str">
        <f>IFERROR(IF(A350="","",IF((A350+1)&lt;=VLOOKUP($A$3,List!$E$1:$G$8,3,0),A350+1,"")),"")</f>
        <v/>
      </c>
      <c r="B351" s="69" t="str">
        <f>IFERROR(IF(VLOOKUP($A351&amp;$A$4,Global!$C:$AA,COLUMN()+3,0)="","",VLOOKUP($A351&amp;$A$4,Global!$C:$AA,COLUMN()+3,0)),"")</f>
        <v/>
      </c>
      <c r="C351" s="79" t="str">
        <f>IFERROR(IF(VLOOKUP($A351&amp;$A$4,Global!$C:$AA,COLUMN()+3,0)="","",VLOOKUP($A351&amp;$A$4,Global!$C:$AA,COLUMN()+3,0)),"")</f>
        <v/>
      </c>
      <c r="D351" s="68" t="str">
        <f>IFERROR(IF(VLOOKUP($A351&amp;$A$4,Global!$C:$AA,COLUMN()+3,0)="","",VLOOKUP($A351&amp;$A$4,Global!$C:$AA,COLUMN()+3,0)),"")</f>
        <v/>
      </c>
      <c r="E351" s="69" t="str">
        <f>IFERROR(IF(VLOOKUP($A351&amp;$A$4,Global!$C:$AA,COLUMN()+3,0)="","",VLOOKUP($A351&amp;$A$4,Global!$C:$AA,COLUMN()+3,0)),"")</f>
        <v/>
      </c>
      <c r="F351" s="69" t="str">
        <f>IFERROR(IF(VLOOKUP($A351&amp;$A$4,Global!$C:$AA,COLUMN()+3,0)="","",VLOOKUP($A351&amp;$A$4,Global!$C:$AA,COLUMN()+3,0)),"")</f>
        <v/>
      </c>
      <c r="G351" s="69" t="str">
        <f>IFERROR(IF(VLOOKUP($A351&amp;$A$4,Global!$C:$AA,COLUMN()+3,0)="","",VLOOKUP($A351&amp;$A$4,Global!$C:$AA,COLUMN()+3,0)),"")</f>
        <v/>
      </c>
      <c r="H351" s="70" t="str">
        <f>IFERROR(IF(VLOOKUP($A351&amp;$A$4,Global!$C:$AA,COLUMN()+3,0)="","",VLOOKUP($A351&amp;$A$4,Global!$C:$AA,COLUMN()+3,0)),"")</f>
        <v/>
      </c>
      <c r="I351" s="70" t="str">
        <f>IFERROR(IF(VLOOKUP($A351&amp;$A$4,Global!$C:$AA,COLUMN()+3,0)="","",VLOOKUP($A351&amp;$A$4,Global!$C:$AA,COLUMN()+3,0)),"")</f>
        <v/>
      </c>
      <c r="J351" s="69" t="str">
        <f>IFERROR(IF(VLOOKUP($A351&amp;$A$4,Global!$C:$AA,COLUMN()+3,0)="","",VLOOKUP($A351&amp;$A$4,Global!$C:$AA,COLUMN()+3,0)),"")</f>
        <v/>
      </c>
      <c r="K351" s="69" t="str">
        <f>IFERROR(IF(VLOOKUP($A351&amp;$A$4,Global!$C:$AA,COLUMN()+3,0)="","",VLOOKUP($A351&amp;$A$4,Global!$C:$AA,COLUMN()+3,0)),"")</f>
        <v/>
      </c>
      <c r="L351" s="69" t="str">
        <f>IFERROR(IF(VLOOKUP($A351&amp;$A$4,Global!$C:$AA,COLUMN()+3,0)="","",VLOOKUP($A351&amp;$A$4,Global!$C:$AA,COLUMN()+3,0)),"")</f>
        <v/>
      </c>
      <c r="M351" s="68" t="str">
        <f>IFERROR(IF(VLOOKUP($A351&amp;$A$4,Global!$C:$AA,COLUMN()+3,0)="","",VLOOKUP($A351&amp;$A$4,Global!$C:$AA,COLUMN()+3,0)),"")</f>
        <v/>
      </c>
      <c r="N351" s="68" t="str">
        <f>IFERROR(IF(VLOOKUP($A351&amp;$A$4,Global!$C:$AA,COLUMN()+3,0)="","",VLOOKUP($A351&amp;$A$4,Global!$C:$AA,COLUMN()+3,0)),"")</f>
        <v/>
      </c>
      <c r="O351" s="68" t="str">
        <f>IFERROR(IF(VLOOKUP($A351&amp;$A$4,Global!$C:$AA,COLUMN()+3,0)="","",VLOOKUP($A351&amp;$A$4,Global!$C:$AA,COLUMN()+3,0)),"")</f>
        <v/>
      </c>
      <c r="P351" s="68" t="str">
        <f>IFERROR(IF(VLOOKUP($A351&amp;$A$4,Global!$C:$AA,COLUMN()+3,0)="","",VLOOKUP($A351&amp;$A$4,Global!$C:$AA,COLUMN()+3,0)),"")</f>
        <v/>
      </c>
      <c r="Q351" s="68" t="str">
        <f>IFERROR(IF(VLOOKUP($A351&amp;$A$4,Global!$C:$AA,COLUMN()+3,0)="","",VLOOKUP($A351&amp;$A$4,Global!$C:$AA,COLUMN()+3,0)),"")</f>
        <v/>
      </c>
      <c r="R351" s="68" t="str">
        <f>IFERROR(IF(VLOOKUP($A351&amp;$A$4,Global!$C:$AA,COLUMN()+3,0)="","",VLOOKUP($A351&amp;$A$4,Global!$C:$AA,COLUMN()+3,0)),"")</f>
        <v/>
      </c>
      <c r="S351" s="71" t="str">
        <f>IFERROR(IF(VLOOKUP($A351&amp;$A$4,Global!$C:$AA,COLUMN()+3,0)="","",VLOOKUP($A351&amp;$A$4,Global!$C:$AA,COLUMN()+3,0)),"")</f>
        <v/>
      </c>
      <c r="T351" s="71" t="str">
        <f>IFERROR(IF(VLOOKUP($A351&amp;$A$4,Global!$C:$AA,COLUMN()+3,0)="","",VLOOKUP($A351&amp;$A$4,Global!$C:$AA,COLUMN()+3,0)),"")</f>
        <v/>
      </c>
      <c r="U351" s="69" t="str">
        <f>IFERROR(IF(VLOOKUP($A351&amp;$A$4,Global!$C:$AA,COLUMN()+3,0)="","",VLOOKUP($A351&amp;$A$4,Global!$C:$AA,COLUMN()+3,0)),"")</f>
        <v/>
      </c>
      <c r="V351" s="69" t="str">
        <f>IFERROR(IF(VLOOKUP($A351&amp;$A$4,Global!$C:$AA,COLUMN()+3,0)="","",VLOOKUP($A351&amp;$A$4,Global!$C:$AA,COLUMN()+3,0)),"")</f>
        <v/>
      </c>
    </row>
    <row r="352" spans="1:22" s="72" customFormat="1" ht="15.75" x14ac:dyDescent="0.2">
      <c r="A352" s="67" t="str">
        <f>IFERROR(IF(A351="","",IF((A351+1)&lt;=VLOOKUP($A$3,List!$E$1:$G$8,3,0),A351+1,"")),"")</f>
        <v/>
      </c>
      <c r="B352" s="69" t="str">
        <f>IFERROR(IF(VLOOKUP($A352&amp;$A$4,Global!$C:$AA,COLUMN()+3,0)="","",VLOOKUP($A352&amp;$A$4,Global!$C:$AA,COLUMN()+3,0)),"")</f>
        <v/>
      </c>
      <c r="C352" s="79" t="str">
        <f>IFERROR(IF(VLOOKUP($A352&amp;$A$4,Global!$C:$AA,COLUMN()+3,0)="","",VLOOKUP($A352&amp;$A$4,Global!$C:$AA,COLUMN()+3,0)),"")</f>
        <v/>
      </c>
      <c r="D352" s="68" t="str">
        <f>IFERROR(IF(VLOOKUP($A352&amp;$A$4,Global!$C:$AA,COLUMN()+3,0)="","",VLOOKUP($A352&amp;$A$4,Global!$C:$AA,COLUMN()+3,0)),"")</f>
        <v/>
      </c>
      <c r="E352" s="69" t="str">
        <f>IFERROR(IF(VLOOKUP($A352&amp;$A$4,Global!$C:$AA,COLUMN()+3,0)="","",VLOOKUP($A352&amp;$A$4,Global!$C:$AA,COLUMN()+3,0)),"")</f>
        <v/>
      </c>
      <c r="F352" s="69" t="str">
        <f>IFERROR(IF(VLOOKUP($A352&amp;$A$4,Global!$C:$AA,COLUMN()+3,0)="","",VLOOKUP($A352&amp;$A$4,Global!$C:$AA,COLUMN()+3,0)),"")</f>
        <v/>
      </c>
      <c r="G352" s="69" t="str">
        <f>IFERROR(IF(VLOOKUP($A352&amp;$A$4,Global!$C:$AA,COLUMN()+3,0)="","",VLOOKUP($A352&amp;$A$4,Global!$C:$AA,COLUMN()+3,0)),"")</f>
        <v/>
      </c>
      <c r="H352" s="70" t="str">
        <f>IFERROR(IF(VLOOKUP($A352&amp;$A$4,Global!$C:$AA,COLUMN()+3,0)="","",VLOOKUP($A352&amp;$A$4,Global!$C:$AA,COLUMN()+3,0)),"")</f>
        <v/>
      </c>
      <c r="I352" s="70" t="str">
        <f>IFERROR(IF(VLOOKUP($A352&amp;$A$4,Global!$C:$AA,COLUMN()+3,0)="","",VLOOKUP($A352&amp;$A$4,Global!$C:$AA,COLUMN()+3,0)),"")</f>
        <v/>
      </c>
      <c r="J352" s="69" t="str">
        <f>IFERROR(IF(VLOOKUP($A352&amp;$A$4,Global!$C:$AA,COLUMN()+3,0)="","",VLOOKUP($A352&amp;$A$4,Global!$C:$AA,COLUMN()+3,0)),"")</f>
        <v/>
      </c>
      <c r="K352" s="69" t="str">
        <f>IFERROR(IF(VLOOKUP($A352&amp;$A$4,Global!$C:$AA,COLUMN()+3,0)="","",VLOOKUP($A352&amp;$A$4,Global!$C:$AA,COLUMN()+3,0)),"")</f>
        <v/>
      </c>
      <c r="L352" s="69" t="str">
        <f>IFERROR(IF(VLOOKUP($A352&amp;$A$4,Global!$C:$AA,COLUMN()+3,0)="","",VLOOKUP($A352&amp;$A$4,Global!$C:$AA,COLUMN()+3,0)),"")</f>
        <v/>
      </c>
      <c r="M352" s="68" t="str">
        <f>IFERROR(IF(VLOOKUP($A352&amp;$A$4,Global!$C:$AA,COLUMN()+3,0)="","",VLOOKUP($A352&amp;$A$4,Global!$C:$AA,COLUMN()+3,0)),"")</f>
        <v/>
      </c>
      <c r="N352" s="68" t="str">
        <f>IFERROR(IF(VLOOKUP($A352&amp;$A$4,Global!$C:$AA,COLUMN()+3,0)="","",VLOOKUP($A352&amp;$A$4,Global!$C:$AA,COLUMN()+3,0)),"")</f>
        <v/>
      </c>
      <c r="O352" s="68" t="str">
        <f>IFERROR(IF(VLOOKUP($A352&amp;$A$4,Global!$C:$AA,COLUMN()+3,0)="","",VLOOKUP($A352&amp;$A$4,Global!$C:$AA,COLUMN()+3,0)),"")</f>
        <v/>
      </c>
      <c r="P352" s="68" t="str">
        <f>IFERROR(IF(VLOOKUP($A352&amp;$A$4,Global!$C:$AA,COLUMN()+3,0)="","",VLOOKUP($A352&amp;$A$4,Global!$C:$AA,COLUMN()+3,0)),"")</f>
        <v/>
      </c>
      <c r="Q352" s="68" t="str">
        <f>IFERROR(IF(VLOOKUP($A352&amp;$A$4,Global!$C:$AA,COLUMN()+3,0)="","",VLOOKUP($A352&amp;$A$4,Global!$C:$AA,COLUMN()+3,0)),"")</f>
        <v/>
      </c>
      <c r="R352" s="68" t="str">
        <f>IFERROR(IF(VLOOKUP($A352&amp;$A$4,Global!$C:$AA,COLUMN()+3,0)="","",VLOOKUP($A352&amp;$A$4,Global!$C:$AA,COLUMN()+3,0)),"")</f>
        <v/>
      </c>
      <c r="S352" s="71" t="str">
        <f>IFERROR(IF(VLOOKUP($A352&amp;$A$4,Global!$C:$AA,COLUMN()+3,0)="","",VLOOKUP($A352&amp;$A$4,Global!$C:$AA,COLUMN()+3,0)),"")</f>
        <v/>
      </c>
      <c r="T352" s="71" t="str">
        <f>IFERROR(IF(VLOOKUP($A352&amp;$A$4,Global!$C:$AA,COLUMN()+3,0)="","",VLOOKUP($A352&amp;$A$4,Global!$C:$AA,COLUMN()+3,0)),"")</f>
        <v/>
      </c>
      <c r="U352" s="69" t="str">
        <f>IFERROR(IF(VLOOKUP($A352&amp;$A$4,Global!$C:$AA,COLUMN()+3,0)="","",VLOOKUP($A352&amp;$A$4,Global!$C:$AA,COLUMN()+3,0)),"")</f>
        <v/>
      </c>
      <c r="V352" s="69" t="str">
        <f>IFERROR(IF(VLOOKUP($A352&amp;$A$4,Global!$C:$AA,COLUMN()+3,0)="","",VLOOKUP($A352&amp;$A$4,Global!$C:$AA,COLUMN()+3,0)),"")</f>
        <v/>
      </c>
    </row>
    <row r="353" spans="1:22" s="72" customFormat="1" ht="15.75" x14ac:dyDescent="0.2">
      <c r="A353" s="67" t="str">
        <f>IFERROR(IF(A352="","",IF((A352+1)&lt;=VLOOKUP($A$3,List!$E$1:$G$8,3,0),A352+1,"")),"")</f>
        <v/>
      </c>
      <c r="B353" s="69" t="str">
        <f>IFERROR(IF(VLOOKUP($A353&amp;$A$4,Global!$C:$AA,COLUMN()+3,0)="","",VLOOKUP($A353&amp;$A$4,Global!$C:$AA,COLUMN()+3,0)),"")</f>
        <v/>
      </c>
      <c r="C353" s="79" t="str">
        <f>IFERROR(IF(VLOOKUP($A353&amp;$A$4,Global!$C:$AA,COLUMN()+3,0)="","",VLOOKUP($A353&amp;$A$4,Global!$C:$AA,COLUMN()+3,0)),"")</f>
        <v/>
      </c>
      <c r="D353" s="68" t="str">
        <f>IFERROR(IF(VLOOKUP($A353&amp;$A$4,Global!$C:$AA,COLUMN()+3,0)="","",VLOOKUP($A353&amp;$A$4,Global!$C:$AA,COLUMN()+3,0)),"")</f>
        <v/>
      </c>
      <c r="E353" s="69" t="str">
        <f>IFERROR(IF(VLOOKUP($A353&amp;$A$4,Global!$C:$AA,COLUMN()+3,0)="","",VLOOKUP($A353&amp;$A$4,Global!$C:$AA,COLUMN()+3,0)),"")</f>
        <v/>
      </c>
      <c r="F353" s="69" t="str">
        <f>IFERROR(IF(VLOOKUP($A353&amp;$A$4,Global!$C:$AA,COLUMN()+3,0)="","",VLOOKUP($A353&amp;$A$4,Global!$C:$AA,COLUMN()+3,0)),"")</f>
        <v/>
      </c>
      <c r="G353" s="69" t="str">
        <f>IFERROR(IF(VLOOKUP($A353&amp;$A$4,Global!$C:$AA,COLUMN()+3,0)="","",VLOOKUP($A353&amp;$A$4,Global!$C:$AA,COLUMN()+3,0)),"")</f>
        <v/>
      </c>
      <c r="H353" s="70" t="str">
        <f>IFERROR(IF(VLOOKUP($A353&amp;$A$4,Global!$C:$AA,COLUMN()+3,0)="","",VLOOKUP($A353&amp;$A$4,Global!$C:$AA,COLUMN()+3,0)),"")</f>
        <v/>
      </c>
      <c r="I353" s="70" t="str">
        <f>IFERROR(IF(VLOOKUP($A353&amp;$A$4,Global!$C:$AA,COLUMN()+3,0)="","",VLOOKUP($A353&amp;$A$4,Global!$C:$AA,COLUMN()+3,0)),"")</f>
        <v/>
      </c>
      <c r="J353" s="69" t="str">
        <f>IFERROR(IF(VLOOKUP($A353&amp;$A$4,Global!$C:$AA,COLUMN()+3,0)="","",VLOOKUP($A353&amp;$A$4,Global!$C:$AA,COLUMN()+3,0)),"")</f>
        <v/>
      </c>
      <c r="K353" s="69" t="str">
        <f>IFERROR(IF(VLOOKUP($A353&amp;$A$4,Global!$C:$AA,COLUMN()+3,0)="","",VLOOKUP($A353&amp;$A$4,Global!$C:$AA,COLUMN()+3,0)),"")</f>
        <v/>
      </c>
      <c r="L353" s="69" t="str">
        <f>IFERROR(IF(VLOOKUP($A353&amp;$A$4,Global!$C:$AA,COLUMN()+3,0)="","",VLOOKUP($A353&amp;$A$4,Global!$C:$AA,COLUMN()+3,0)),"")</f>
        <v/>
      </c>
      <c r="M353" s="68" t="str">
        <f>IFERROR(IF(VLOOKUP($A353&amp;$A$4,Global!$C:$AA,COLUMN()+3,0)="","",VLOOKUP($A353&amp;$A$4,Global!$C:$AA,COLUMN()+3,0)),"")</f>
        <v/>
      </c>
      <c r="N353" s="68" t="str">
        <f>IFERROR(IF(VLOOKUP($A353&amp;$A$4,Global!$C:$AA,COLUMN()+3,0)="","",VLOOKUP($A353&amp;$A$4,Global!$C:$AA,COLUMN()+3,0)),"")</f>
        <v/>
      </c>
      <c r="O353" s="68" t="str">
        <f>IFERROR(IF(VLOOKUP($A353&amp;$A$4,Global!$C:$AA,COLUMN()+3,0)="","",VLOOKUP($A353&amp;$A$4,Global!$C:$AA,COLUMN()+3,0)),"")</f>
        <v/>
      </c>
      <c r="P353" s="68" t="str">
        <f>IFERROR(IF(VLOOKUP($A353&amp;$A$4,Global!$C:$AA,COLUMN()+3,0)="","",VLOOKUP($A353&amp;$A$4,Global!$C:$AA,COLUMN()+3,0)),"")</f>
        <v/>
      </c>
      <c r="Q353" s="68" t="str">
        <f>IFERROR(IF(VLOOKUP($A353&amp;$A$4,Global!$C:$AA,COLUMN()+3,0)="","",VLOOKUP($A353&amp;$A$4,Global!$C:$AA,COLUMN()+3,0)),"")</f>
        <v/>
      </c>
      <c r="R353" s="68" t="str">
        <f>IFERROR(IF(VLOOKUP($A353&amp;$A$4,Global!$C:$AA,COLUMN()+3,0)="","",VLOOKUP($A353&amp;$A$4,Global!$C:$AA,COLUMN()+3,0)),"")</f>
        <v/>
      </c>
      <c r="S353" s="71" t="str">
        <f>IFERROR(IF(VLOOKUP($A353&amp;$A$4,Global!$C:$AA,COLUMN()+3,0)="","",VLOOKUP($A353&amp;$A$4,Global!$C:$AA,COLUMN()+3,0)),"")</f>
        <v/>
      </c>
      <c r="T353" s="71" t="str">
        <f>IFERROR(IF(VLOOKUP($A353&amp;$A$4,Global!$C:$AA,COLUMN()+3,0)="","",VLOOKUP($A353&amp;$A$4,Global!$C:$AA,COLUMN()+3,0)),"")</f>
        <v/>
      </c>
      <c r="U353" s="69" t="str">
        <f>IFERROR(IF(VLOOKUP($A353&amp;$A$4,Global!$C:$AA,COLUMN()+3,0)="","",VLOOKUP($A353&amp;$A$4,Global!$C:$AA,COLUMN()+3,0)),"")</f>
        <v/>
      </c>
      <c r="V353" s="69" t="str">
        <f>IFERROR(IF(VLOOKUP($A353&amp;$A$4,Global!$C:$AA,COLUMN()+3,0)="","",VLOOKUP($A353&amp;$A$4,Global!$C:$AA,COLUMN()+3,0)),"")</f>
        <v/>
      </c>
    </row>
    <row r="354" spans="1:22" s="72" customFormat="1" ht="15.75" x14ac:dyDescent="0.2">
      <c r="A354" s="67" t="str">
        <f>IFERROR(IF(A353="","",IF((A353+1)&lt;=VLOOKUP($A$3,List!$E$1:$G$8,3,0),A353+1,"")),"")</f>
        <v/>
      </c>
      <c r="B354" s="69" t="str">
        <f>IFERROR(IF(VLOOKUP($A354&amp;$A$4,Global!$C:$AA,COLUMN()+3,0)="","",VLOOKUP($A354&amp;$A$4,Global!$C:$AA,COLUMN()+3,0)),"")</f>
        <v/>
      </c>
      <c r="C354" s="79" t="str">
        <f>IFERROR(IF(VLOOKUP($A354&amp;$A$4,Global!$C:$AA,COLUMN()+3,0)="","",VLOOKUP($A354&amp;$A$4,Global!$C:$AA,COLUMN()+3,0)),"")</f>
        <v/>
      </c>
      <c r="D354" s="68" t="str">
        <f>IFERROR(IF(VLOOKUP($A354&amp;$A$4,Global!$C:$AA,COLUMN()+3,0)="","",VLOOKUP($A354&amp;$A$4,Global!$C:$AA,COLUMN()+3,0)),"")</f>
        <v/>
      </c>
      <c r="E354" s="69" t="str">
        <f>IFERROR(IF(VLOOKUP($A354&amp;$A$4,Global!$C:$AA,COLUMN()+3,0)="","",VLOOKUP($A354&amp;$A$4,Global!$C:$AA,COLUMN()+3,0)),"")</f>
        <v/>
      </c>
      <c r="F354" s="69" t="str">
        <f>IFERROR(IF(VLOOKUP($A354&amp;$A$4,Global!$C:$AA,COLUMN()+3,0)="","",VLOOKUP($A354&amp;$A$4,Global!$C:$AA,COLUMN()+3,0)),"")</f>
        <v/>
      </c>
      <c r="G354" s="69" t="str">
        <f>IFERROR(IF(VLOOKUP($A354&amp;$A$4,Global!$C:$AA,COLUMN()+3,0)="","",VLOOKUP($A354&amp;$A$4,Global!$C:$AA,COLUMN()+3,0)),"")</f>
        <v/>
      </c>
      <c r="H354" s="70" t="str">
        <f>IFERROR(IF(VLOOKUP($A354&amp;$A$4,Global!$C:$AA,COLUMN()+3,0)="","",VLOOKUP($A354&amp;$A$4,Global!$C:$AA,COLUMN()+3,0)),"")</f>
        <v/>
      </c>
      <c r="I354" s="70" t="str">
        <f>IFERROR(IF(VLOOKUP($A354&amp;$A$4,Global!$C:$AA,COLUMN()+3,0)="","",VLOOKUP($A354&amp;$A$4,Global!$C:$AA,COLUMN()+3,0)),"")</f>
        <v/>
      </c>
      <c r="J354" s="69" t="str">
        <f>IFERROR(IF(VLOOKUP($A354&amp;$A$4,Global!$C:$AA,COLUMN()+3,0)="","",VLOOKUP($A354&amp;$A$4,Global!$C:$AA,COLUMN()+3,0)),"")</f>
        <v/>
      </c>
      <c r="K354" s="69" t="str">
        <f>IFERROR(IF(VLOOKUP($A354&amp;$A$4,Global!$C:$AA,COLUMN()+3,0)="","",VLOOKUP($A354&amp;$A$4,Global!$C:$AA,COLUMN()+3,0)),"")</f>
        <v/>
      </c>
      <c r="L354" s="69" t="str">
        <f>IFERROR(IF(VLOOKUP($A354&amp;$A$4,Global!$C:$AA,COLUMN()+3,0)="","",VLOOKUP($A354&amp;$A$4,Global!$C:$AA,COLUMN()+3,0)),"")</f>
        <v/>
      </c>
      <c r="M354" s="68" t="str">
        <f>IFERROR(IF(VLOOKUP($A354&amp;$A$4,Global!$C:$AA,COLUMN()+3,0)="","",VLOOKUP($A354&amp;$A$4,Global!$C:$AA,COLUMN()+3,0)),"")</f>
        <v/>
      </c>
      <c r="N354" s="68" t="str">
        <f>IFERROR(IF(VLOOKUP($A354&amp;$A$4,Global!$C:$AA,COLUMN()+3,0)="","",VLOOKUP($A354&amp;$A$4,Global!$C:$AA,COLUMN()+3,0)),"")</f>
        <v/>
      </c>
      <c r="O354" s="68" t="str">
        <f>IFERROR(IF(VLOOKUP($A354&amp;$A$4,Global!$C:$AA,COLUMN()+3,0)="","",VLOOKUP($A354&amp;$A$4,Global!$C:$AA,COLUMN()+3,0)),"")</f>
        <v/>
      </c>
      <c r="P354" s="68" t="str">
        <f>IFERROR(IF(VLOOKUP($A354&amp;$A$4,Global!$C:$AA,COLUMN()+3,0)="","",VLOOKUP($A354&amp;$A$4,Global!$C:$AA,COLUMN()+3,0)),"")</f>
        <v/>
      </c>
      <c r="Q354" s="68" t="str">
        <f>IFERROR(IF(VLOOKUP($A354&amp;$A$4,Global!$C:$AA,COLUMN()+3,0)="","",VLOOKUP($A354&amp;$A$4,Global!$C:$AA,COLUMN()+3,0)),"")</f>
        <v/>
      </c>
      <c r="R354" s="68" t="str">
        <f>IFERROR(IF(VLOOKUP($A354&amp;$A$4,Global!$C:$AA,COLUMN()+3,0)="","",VLOOKUP($A354&amp;$A$4,Global!$C:$AA,COLUMN()+3,0)),"")</f>
        <v/>
      </c>
      <c r="S354" s="71" t="str">
        <f>IFERROR(IF(VLOOKUP($A354&amp;$A$4,Global!$C:$AA,COLUMN()+3,0)="","",VLOOKUP($A354&amp;$A$4,Global!$C:$AA,COLUMN()+3,0)),"")</f>
        <v/>
      </c>
      <c r="T354" s="71" t="str">
        <f>IFERROR(IF(VLOOKUP($A354&amp;$A$4,Global!$C:$AA,COLUMN()+3,0)="","",VLOOKUP($A354&amp;$A$4,Global!$C:$AA,COLUMN()+3,0)),"")</f>
        <v/>
      </c>
      <c r="U354" s="69" t="str">
        <f>IFERROR(IF(VLOOKUP($A354&amp;$A$4,Global!$C:$AA,COLUMN()+3,0)="","",VLOOKUP($A354&amp;$A$4,Global!$C:$AA,COLUMN()+3,0)),"")</f>
        <v/>
      </c>
      <c r="V354" s="69" t="str">
        <f>IFERROR(IF(VLOOKUP($A354&amp;$A$4,Global!$C:$AA,COLUMN()+3,0)="","",VLOOKUP($A354&amp;$A$4,Global!$C:$AA,COLUMN()+3,0)),"")</f>
        <v/>
      </c>
    </row>
    <row r="355" spans="1:22" s="72" customFormat="1" ht="15.75" x14ac:dyDescent="0.2">
      <c r="A355" s="67" t="str">
        <f>IFERROR(IF(A354="","",IF((A354+1)&lt;=VLOOKUP($A$3,List!$E$1:$G$8,3,0),A354+1,"")),"")</f>
        <v/>
      </c>
      <c r="B355" s="69" t="str">
        <f>IFERROR(IF(VLOOKUP($A355&amp;$A$4,Global!$C:$AA,COLUMN()+3,0)="","",VLOOKUP($A355&amp;$A$4,Global!$C:$AA,COLUMN()+3,0)),"")</f>
        <v/>
      </c>
      <c r="C355" s="79" t="str">
        <f>IFERROR(IF(VLOOKUP($A355&amp;$A$4,Global!$C:$AA,COLUMN()+3,0)="","",VLOOKUP($A355&amp;$A$4,Global!$C:$AA,COLUMN()+3,0)),"")</f>
        <v/>
      </c>
      <c r="D355" s="68" t="str">
        <f>IFERROR(IF(VLOOKUP($A355&amp;$A$4,Global!$C:$AA,COLUMN()+3,0)="","",VLOOKUP($A355&amp;$A$4,Global!$C:$AA,COLUMN()+3,0)),"")</f>
        <v/>
      </c>
      <c r="E355" s="69" t="str">
        <f>IFERROR(IF(VLOOKUP($A355&amp;$A$4,Global!$C:$AA,COLUMN()+3,0)="","",VLOOKUP($A355&amp;$A$4,Global!$C:$AA,COLUMN()+3,0)),"")</f>
        <v/>
      </c>
      <c r="F355" s="69" t="str">
        <f>IFERROR(IF(VLOOKUP($A355&amp;$A$4,Global!$C:$AA,COLUMN()+3,0)="","",VLOOKUP($A355&amp;$A$4,Global!$C:$AA,COLUMN()+3,0)),"")</f>
        <v/>
      </c>
      <c r="G355" s="69" t="str">
        <f>IFERROR(IF(VLOOKUP($A355&amp;$A$4,Global!$C:$AA,COLUMN()+3,0)="","",VLOOKUP($A355&amp;$A$4,Global!$C:$AA,COLUMN()+3,0)),"")</f>
        <v/>
      </c>
      <c r="H355" s="70" t="str">
        <f>IFERROR(IF(VLOOKUP($A355&amp;$A$4,Global!$C:$AA,COLUMN()+3,0)="","",VLOOKUP($A355&amp;$A$4,Global!$C:$AA,COLUMN()+3,0)),"")</f>
        <v/>
      </c>
      <c r="I355" s="70" t="str">
        <f>IFERROR(IF(VLOOKUP($A355&amp;$A$4,Global!$C:$AA,COLUMN()+3,0)="","",VLOOKUP($A355&amp;$A$4,Global!$C:$AA,COLUMN()+3,0)),"")</f>
        <v/>
      </c>
      <c r="J355" s="69" t="str">
        <f>IFERROR(IF(VLOOKUP($A355&amp;$A$4,Global!$C:$AA,COLUMN()+3,0)="","",VLOOKUP($A355&amp;$A$4,Global!$C:$AA,COLUMN()+3,0)),"")</f>
        <v/>
      </c>
      <c r="K355" s="69" t="str">
        <f>IFERROR(IF(VLOOKUP($A355&amp;$A$4,Global!$C:$AA,COLUMN()+3,0)="","",VLOOKUP($A355&amp;$A$4,Global!$C:$AA,COLUMN()+3,0)),"")</f>
        <v/>
      </c>
      <c r="L355" s="69" t="str">
        <f>IFERROR(IF(VLOOKUP($A355&amp;$A$4,Global!$C:$AA,COLUMN()+3,0)="","",VLOOKUP($A355&amp;$A$4,Global!$C:$AA,COLUMN()+3,0)),"")</f>
        <v/>
      </c>
      <c r="M355" s="68" t="str">
        <f>IFERROR(IF(VLOOKUP($A355&amp;$A$4,Global!$C:$AA,COLUMN()+3,0)="","",VLOOKUP($A355&amp;$A$4,Global!$C:$AA,COLUMN()+3,0)),"")</f>
        <v/>
      </c>
      <c r="N355" s="68" t="str">
        <f>IFERROR(IF(VLOOKUP($A355&amp;$A$4,Global!$C:$AA,COLUMN()+3,0)="","",VLOOKUP($A355&amp;$A$4,Global!$C:$AA,COLUMN()+3,0)),"")</f>
        <v/>
      </c>
      <c r="O355" s="68" t="str">
        <f>IFERROR(IF(VLOOKUP($A355&amp;$A$4,Global!$C:$AA,COLUMN()+3,0)="","",VLOOKUP($A355&amp;$A$4,Global!$C:$AA,COLUMN()+3,0)),"")</f>
        <v/>
      </c>
      <c r="P355" s="68" t="str">
        <f>IFERROR(IF(VLOOKUP($A355&amp;$A$4,Global!$C:$AA,COLUMN()+3,0)="","",VLOOKUP($A355&amp;$A$4,Global!$C:$AA,COLUMN()+3,0)),"")</f>
        <v/>
      </c>
      <c r="Q355" s="68" t="str">
        <f>IFERROR(IF(VLOOKUP($A355&amp;$A$4,Global!$C:$AA,COLUMN()+3,0)="","",VLOOKUP($A355&amp;$A$4,Global!$C:$AA,COLUMN()+3,0)),"")</f>
        <v/>
      </c>
      <c r="R355" s="68" t="str">
        <f>IFERROR(IF(VLOOKUP($A355&amp;$A$4,Global!$C:$AA,COLUMN()+3,0)="","",VLOOKUP($A355&amp;$A$4,Global!$C:$AA,COLUMN()+3,0)),"")</f>
        <v/>
      </c>
      <c r="S355" s="71" t="str">
        <f>IFERROR(IF(VLOOKUP($A355&amp;$A$4,Global!$C:$AA,COLUMN()+3,0)="","",VLOOKUP($A355&amp;$A$4,Global!$C:$AA,COLUMN()+3,0)),"")</f>
        <v/>
      </c>
      <c r="T355" s="71" t="str">
        <f>IFERROR(IF(VLOOKUP($A355&amp;$A$4,Global!$C:$AA,COLUMN()+3,0)="","",VLOOKUP($A355&amp;$A$4,Global!$C:$AA,COLUMN()+3,0)),"")</f>
        <v/>
      </c>
      <c r="U355" s="69" t="str">
        <f>IFERROR(IF(VLOOKUP($A355&amp;$A$4,Global!$C:$AA,COLUMN()+3,0)="","",VLOOKUP($A355&amp;$A$4,Global!$C:$AA,COLUMN()+3,0)),"")</f>
        <v/>
      </c>
      <c r="V355" s="69" t="str">
        <f>IFERROR(IF(VLOOKUP($A355&amp;$A$4,Global!$C:$AA,COLUMN()+3,0)="","",VLOOKUP($A355&amp;$A$4,Global!$C:$AA,COLUMN()+3,0)),"")</f>
        <v/>
      </c>
    </row>
    <row r="356" spans="1:22" s="72" customFormat="1" ht="15.75" x14ac:dyDescent="0.2">
      <c r="A356" s="67" t="str">
        <f>IFERROR(IF(A355="","",IF((A355+1)&lt;=VLOOKUP($A$3,List!$E$1:$G$8,3,0),A355+1,"")),"")</f>
        <v/>
      </c>
      <c r="B356" s="69" t="str">
        <f>IFERROR(IF(VLOOKUP($A356&amp;$A$4,Global!$C:$AA,COLUMN()+3,0)="","",VLOOKUP($A356&amp;$A$4,Global!$C:$AA,COLUMN()+3,0)),"")</f>
        <v/>
      </c>
      <c r="C356" s="79" t="str">
        <f>IFERROR(IF(VLOOKUP($A356&amp;$A$4,Global!$C:$AA,COLUMN()+3,0)="","",VLOOKUP($A356&amp;$A$4,Global!$C:$AA,COLUMN()+3,0)),"")</f>
        <v/>
      </c>
      <c r="D356" s="68" t="str">
        <f>IFERROR(IF(VLOOKUP($A356&amp;$A$4,Global!$C:$AA,COLUMN()+3,0)="","",VLOOKUP($A356&amp;$A$4,Global!$C:$AA,COLUMN()+3,0)),"")</f>
        <v/>
      </c>
      <c r="E356" s="69" t="str">
        <f>IFERROR(IF(VLOOKUP($A356&amp;$A$4,Global!$C:$AA,COLUMN()+3,0)="","",VLOOKUP($A356&amp;$A$4,Global!$C:$AA,COLUMN()+3,0)),"")</f>
        <v/>
      </c>
      <c r="F356" s="69" t="str">
        <f>IFERROR(IF(VLOOKUP($A356&amp;$A$4,Global!$C:$AA,COLUMN()+3,0)="","",VLOOKUP($A356&amp;$A$4,Global!$C:$AA,COLUMN()+3,0)),"")</f>
        <v/>
      </c>
      <c r="G356" s="69" t="str">
        <f>IFERROR(IF(VLOOKUP($A356&amp;$A$4,Global!$C:$AA,COLUMN()+3,0)="","",VLOOKUP($A356&amp;$A$4,Global!$C:$AA,COLUMN()+3,0)),"")</f>
        <v/>
      </c>
      <c r="H356" s="70" t="str">
        <f>IFERROR(IF(VLOOKUP($A356&amp;$A$4,Global!$C:$AA,COLUMN()+3,0)="","",VLOOKUP($A356&amp;$A$4,Global!$C:$AA,COLUMN()+3,0)),"")</f>
        <v/>
      </c>
      <c r="I356" s="70" t="str">
        <f>IFERROR(IF(VLOOKUP($A356&amp;$A$4,Global!$C:$AA,COLUMN()+3,0)="","",VLOOKUP($A356&amp;$A$4,Global!$C:$AA,COLUMN()+3,0)),"")</f>
        <v/>
      </c>
      <c r="J356" s="69" t="str">
        <f>IFERROR(IF(VLOOKUP($A356&amp;$A$4,Global!$C:$AA,COLUMN()+3,0)="","",VLOOKUP($A356&amp;$A$4,Global!$C:$AA,COLUMN()+3,0)),"")</f>
        <v/>
      </c>
      <c r="K356" s="69" t="str">
        <f>IFERROR(IF(VLOOKUP($A356&amp;$A$4,Global!$C:$AA,COLUMN()+3,0)="","",VLOOKUP($A356&amp;$A$4,Global!$C:$AA,COLUMN()+3,0)),"")</f>
        <v/>
      </c>
      <c r="L356" s="69" t="str">
        <f>IFERROR(IF(VLOOKUP($A356&amp;$A$4,Global!$C:$AA,COLUMN()+3,0)="","",VLOOKUP($A356&amp;$A$4,Global!$C:$AA,COLUMN()+3,0)),"")</f>
        <v/>
      </c>
      <c r="M356" s="68" t="str">
        <f>IFERROR(IF(VLOOKUP($A356&amp;$A$4,Global!$C:$AA,COLUMN()+3,0)="","",VLOOKUP($A356&amp;$A$4,Global!$C:$AA,COLUMN()+3,0)),"")</f>
        <v/>
      </c>
      <c r="N356" s="68" t="str">
        <f>IFERROR(IF(VLOOKUP($A356&amp;$A$4,Global!$C:$AA,COLUMN()+3,0)="","",VLOOKUP($A356&amp;$A$4,Global!$C:$AA,COLUMN()+3,0)),"")</f>
        <v/>
      </c>
      <c r="O356" s="68" t="str">
        <f>IFERROR(IF(VLOOKUP($A356&amp;$A$4,Global!$C:$AA,COLUMN()+3,0)="","",VLOOKUP($A356&amp;$A$4,Global!$C:$AA,COLUMN()+3,0)),"")</f>
        <v/>
      </c>
      <c r="P356" s="68" t="str">
        <f>IFERROR(IF(VLOOKUP($A356&amp;$A$4,Global!$C:$AA,COLUMN()+3,0)="","",VLOOKUP($A356&amp;$A$4,Global!$C:$AA,COLUMN()+3,0)),"")</f>
        <v/>
      </c>
      <c r="Q356" s="68" t="str">
        <f>IFERROR(IF(VLOOKUP($A356&amp;$A$4,Global!$C:$AA,COLUMN()+3,0)="","",VLOOKUP($A356&amp;$A$4,Global!$C:$AA,COLUMN()+3,0)),"")</f>
        <v/>
      </c>
      <c r="R356" s="68" t="str">
        <f>IFERROR(IF(VLOOKUP($A356&amp;$A$4,Global!$C:$AA,COLUMN()+3,0)="","",VLOOKUP($A356&amp;$A$4,Global!$C:$AA,COLUMN()+3,0)),"")</f>
        <v/>
      </c>
      <c r="S356" s="71" t="str">
        <f>IFERROR(IF(VLOOKUP($A356&amp;$A$4,Global!$C:$AA,COLUMN()+3,0)="","",VLOOKUP($A356&amp;$A$4,Global!$C:$AA,COLUMN()+3,0)),"")</f>
        <v/>
      </c>
      <c r="T356" s="71" t="str">
        <f>IFERROR(IF(VLOOKUP($A356&amp;$A$4,Global!$C:$AA,COLUMN()+3,0)="","",VLOOKUP($A356&amp;$A$4,Global!$C:$AA,COLUMN()+3,0)),"")</f>
        <v/>
      </c>
      <c r="U356" s="69" t="str">
        <f>IFERROR(IF(VLOOKUP($A356&amp;$A$4,Global!$C:$AA,COLUMN()+3,0)="","",VLOOKUP($A356&amp;$A$4,Global!$C:$AA,COLUMN()+3,0)),"")</f>
        <v/>
      </c>
      <c r="V356" s="69" t="str">
        <f>IFERROR(IF(VLOOKUP($A356&amp;$A$4,Global!$C:$AA,COLUMN()+3,0)="","",VLOOKUP($A356&amp;$A$4,Global!$C:$AA,COLUMN()+3,0)),"")</f>
        <v/>
      </c>
    </row>
    <row r="357" spans="1:22" s="72" customFormat="1" ht="15.75" x14ac:dyDescent="0.2">
      <c r="A357" s="67" t="str">
        <f>IFERROR(IF(A356="","",IF((A356+1)&lt;=VLOOKUP($A$3,List!$E$1:$G$8,3,0),A356+1,"")),"")</f>
        <v/>
      </c>
      <c r="B357" s="69" t="str">
        <f>IFERROR(IF(VLOOKUP($A357&amp;$A$4,Global!$C:$AA,COLUMN()+3,0)="","",VLOOKUP($A357&amp;$A$4,Global!$C:$AA,COLUMN()+3,0)),"")</f>
        <v/>
      </c>
      <c r="C357" s="79" t="str">
        <f>IFERROR(IF(VLOOKUP($A357&amp;$A$4,Global!$C:$AA,COLUMN()+3,0)="","",VLOOKUP($A357&amp;$A$4,Global!$C:$AA,COLUMN()+3,0)),"")</f>
        <v/>
      </c>
      <c r="D357" s="68" t="str">
        <f>IFERROR(IF(VLOOKUP($A357&amp;$A$4,Global!$C:$AA,COLUMN()+3,0)="","",VLOOKUP($A357&amp;$A$4,Global!$C:$AA,COLUMN()+3,0)),"")</f>
        <v/>
      </c>
      <c r="E357" s="69" t="str">
        <f>IFERROR(IF(VLOOKUP($A357&amp;$A$4,Global!$C:$AA,COLUMN()+3,0)="","",VLOOKUP($A357&amp;$A$4,Global!$C:$AA,COLUMN()+3,0)),"")</f>
        <v/>
      </c>
      <c r="F357" s="69" t="str">
        <f>IFERROR(IF(VLOOKUP($A357&amp;$A$4,Global!$C:$AA,COLUMN()+3,0)="","",VLOOKUP($A357&amp;$A$4,Global!$C:$AA,COLUMN()+3,0)),"")</f>
        <v/>
      </c>
      <c r="G357" s="69" t="str">
        <f>IFERROR(IF(VLOOKUP($A357&amp;$A$4,Global!$C:$AA,COLUMN()+3,0)="","",VLOOKUP($A357&amp;$A$4,Global!$C:$AA,COLUMN()+3,0)),"")</f>
        <v/>
      </c>
      <c r="H357" s="70" t="str">
        <f>IFERROR(IF(VLOOKUP($A357&amp;$A$4,Global!$C:$AA,COLUMN()+3,0)="","",VLOOKUP($A357&amp;$A$4,Global!$C:$AA,COLUMN()+3,0)),"")</f>
        <v/>
      </c>
      <c r="I357" s="70" t="str">
        <f>IFERROR(IF(VLOOKUP($A357&amp;$A$4,Global!$C:$AA,COLUMN()+3,0)="","",VLOOKUP($A357&amp;$A$4,Global!$C:$AA,COLUMN()+3,0)),"")</f>
        <v/>
      </c>
      <c r="J357" s="69" t="str">
        <f>IFERROR(IF(VLOOKUP($A357&amp;$A$4,Global!$C:$AA,COLUMN()+3,0)="","",VLOOKUP($A357&amp;$A$4,Global!$C:$AA,COLUMN()+3,0)),"")</f>
        <v/>
      </c>
      <c r="K357" s="69" t="str">
        <f>IFERROR(IF(VLOOKUP($A357&amp;$A$4,Global!$C:$AA,COLUMN()+3,0)="","",VLOOKUP($A357&amp;$A$4,Global!$C:$AA,COLUMN()+3,0)),"")</f>
        <v/>
      </c>
      <c r="L357" s="69" t="str">
        <f>IFERROR(IF(VLOOKUP($A357&amp;$A$4,Global!$C:$AA,COLUMN()+3,0)="","",VLOOKUP($A357&amp;$A$4,Global!$C:$AA,COLUMN()+3,0)),"")</f>
        <v/>
      </c>
      <c r="M357" s="68" t="str">
        <f>IFERROR(IF(VLOOKUP($A357&amp;$A$4,Global!$C:$AA,COLUMN()+3,0)="","",VLOOKUP($A357&amp;$A$4,Global!$C:$AA,COLUMN()+3,0)),"")</f>
        <v/>
      </c>
      <c r="N357" s="68" t="str">
        <f>IFERROR(IF(VLOOKUP($A357&amp;$A$4,Global!$C:$AA,COLUMN()+3,0)="","",VLOOKUP($A357&amp;$A$4,Global!$C:$AA,COLUMN()+3,0)),"")</f>
        <v/>
      </c>
      <c r="O357" s="68" t="str">
        <f>IFERROR(IF(VLOOKUP($A357&amp;$A$4,Global!$C:$AA,COLUMN()+3,0)="","",VLOOKUP($A357&amp;$A$4,Global!$C:$AA,COLUMN()+3,0)),"")</f>
        <v/>
      </c>
      <c r="P357" s="68" t="str">
        <f>IFERROR(IF(VLOOKUP($A357&amp;$A$4,Global!$C:$AA,COLUMN()+3,0)="","",VLOOKUP($A357&amp;$A$4,Global!$C:$AA,COLUMN()+3,0)),"")</f>
        <v/>
      </c>
      <c r="Q357" s="68" t="str">
        <f>IFERROR(IF(VLOOKUP($A357&amp;$A$4,Global!$C:$AA,COLUMN()+3,0)="","",VLOOKUP($A357&amp;$A$4,Global!$C:$AA,COLUMN()+3,0)),"")</f>
        <v/>
      </c>
      <c r="R357" s="68" t="str">
        <f>IFERROR(IF(VLOOKUP($A357&amp;$A$4,Global!$C:$AA,COLUMN()+3,0)="","",VLOOKUP($A357&amp;$A$4,Global!$C:$AA,COLUMN()+3,0)),"")</f>
        <v/>
      </c>
      <c r="S357" s="71" t="str">
        <f>IFERROR(IF(VLOOKUP($A357&amp;$A$4,Global!$C:$AA,COLUMN()+3,0)="","",VLOOKUP($A357&amp;$A$4,Global!$C:$AA,COLUMN()+3,0)),"")</f>
        <v/>
      </c>
      <c r="T357" s="71" t="str">
        <f>IFERROR(IF(VLOOKUP($A357&amp;$A$4,Global!$C:$AA,COLUMN()+3,0)="","",VLOOKUP($A357&amp;$A$4,Global!$C:$AA,COLUMN()+3,0)),"")</f>
        <v/>
      </c>
      <c r="U357" s="69" t="str">
        <f>IFERROR(IF(VLOOKUP($A357&amp;$A$4,Global!$C:$AA,COLUMN()+3,0)="","",VLOOKUP($A357&amp;$A$4,Global!$C:$AA,COLUMN()+3,0)),"")</f>
        <v/>
      </c>
      <c r="V357" s="69" t="str">
        <f>IFERROR(IF(VLOOKUP($A357&amp;$A$4,Global!$C:$AA,COLUMN()+3,0)="","",VLOOKUP($A357&amp;$A$4,Global!$C:$AA,COLUMN()+3,0)),"")</f>
        <v/>
      </c>
    </row>
    <row r="358" spans="1:22" s="72" customFormat="1" ht="15.75" x14ac:dyDescent="0.2">
      <c r="A358" s="67" t="str">
        <f>IFERROR(IF(A357="","",IF((A357+1)&lt;=VLOOKUP($A$3,List!$E$1:$G$8,3,0),A357+1,"")),"")</f>
        <v/>
      </c>
      <c r="B358" s="69" t="str">
        <f>IFERROR(IF(VLOOKUP($A358&amp;$A$4,Global!$C:$AA,COLUMN()+3,0)="","",VLOOKUP($A358&amp;$A$4,Global!$C:$AA,COLUMN()+3,0)),"")</f>
        <v/>
      </c>
      <c r="C358" s="79" t="str">
        <f>IFERROR(IF(VLOOKUP($A358&amp;$A$4,Global!$C:$AA,COLUMN()+3,0)="","",VLOOKUP($A358&amp;$A$4,Global!$C:$AA,COLUMN()+3,0)),"")</f>
        <v/>
      </c>
      <c r="D358" s="68" t="str">
        <f>IFERROR(IF(VLOOKUP($A358&amp;$A$4,Global!$C:$AA,COLUMN()+3,0)="","",VLOOKUP($A358&amp;$A$4,Global!$C:$AA,COLUMN()+3,0)),"")</f>
        <v/>
      </c>
      <c r="E358" s="69" t="str">
        <f>IFERROR(IF(VLOOKUP($A358&amp;$A$4,Global!$C:$AA,COLUMN()+3,0)="","",VLOOKUP($A358&amp;$A$4,Global!$C:$AA,COLUMN()+3,0)),"")</f>
        <v/>
      </c>
      <c r="F358" s="69" t="str">
        <f>IFERROR(IF(VLOOKUP($A358&amp;$A$4,Global!$C:$AA,COLUMN()+3,0)="","",VLOOKUP($A358&amp;$A$4,Global!$C:$AA,COLUMN()+3,0)),"")</f>
        <v/>
      </c>
      <c r="G358" s="69" t="str">
        <f>IFERROR(IF(VLOOKUP($A358&amp;$A$4,Global!$C:$AA,COLUMN()+3,0)="","",VLOOKUP($A358&amp;$A$4,Global!$C:$AA,COLUMN()+3,0)),"")</f>
        <v/>
      </c>
      <c r="H358" s="70" t="str">
        <f>IFERROR(IF(VLOOKUP($A358&amp;$A$4,Global!$C:$AA,COLUMN()+3,0)="","",VLOOKUP($A358&amp;$A$4,Global!$C:$AA,COLUMN()+3,0)),"")</f>
        <v/>
      </c>
      <c r="I358" s="70" t="str">
        <f>IFERROR(IF(VLOOKUP($A358&amp;$A$4,Global!$C:$AA,COLUMN()+3,0)="","",VLOOKUP($A358&amp;$A$4,Global!$C:$AA,COLUMN()+3,0)),"")</f>
        <v/>
      </c>
      <c r="J358" s="69" t="str">
        <f>IFERROR(IF(VLOOKUP($A358&amp;$A$4,Global!$C:$AA,COLUMN()+3,0)="","",VLOOKUP($A358&amp;$A$4,Global!$C:$AA,COLUMN()+3,0)),"")</f>
        <v/>
      </c>
      <c r="K358" s="69" t="str">
        <f>IFERROR(IF(VLOOKUP($A358&amp;$A$4,Global!$C:$AA,COLUMN()+3,0)="","",VLOOKUP($A358&amp;$A$4,Global!$C:$AA,COLUMN()+3,0)),"")</f>
        <v/>
      </c>
      <c r="L358" s="69" t="str">
        <f>IFERROR(IF(VLOOKUP($A358&amp;$A$4,Global!$C:$AA,COLUMN()+3,0)="","",VLOOKUP($A358&amp;$A$4,Global!$C:$AA,COLUMN()+3,0)),"")</f>
        <v/>
      </c>
      <c r="M358" s="68" t="str">
        <f>IFERROR(IF(VLOOKUP($A358&amp;$A$4,Global!$C:$AA,COLUMN()+3,0)="","",VLOOKUP($A358&amp;$A$4,Global!$C:$AA,COLUMN()+3,0)),"")</f>
        <v/>
      </c>
      <c r="N358" s="68" t="str">
        <f>IFERROR(IF(VLOOKUP($A358&amp;$A$4,Global!$C:$AA,COLUMN()+3,0)="","",VLOOKUP($A358&amp;$A$4,Global!$C:$AA,COLUMN()+3,0)),"")</f>
        <v/>
      </c>
      <c r="O358" s="68" t="str">
        <f>IFERROR(IF(VLOOKUP($A358&amp;$A$4,Global!$C:$AA,COLUMN()+3,0)="","",VLOOKUP($A358&amp;$A$4,Global!$C:$AA,COLUMN()+3,0)),"")</f>
        <v/>
      </c>
      <c r="P358" s="68" t="str">
        <f>IFERROR(IF(VLOOKUP($A358&amp;$A$4,Global!$C:$AA,COLUMN()+3,0)="","",VLOOKUP($A358&amp;$A$4,Global!$C:$AA,COLUMN()+3,0)),"")</f>
        <v/>
      </c>
      <c r="Q358" s="68" t="str">
        <f>IFERROR(IF(VLOOKUP($A358&amp;$A$4,Global!$C:$AA,COLUMN()+3,0)="","",VLOOKUP($A358&amp;$A$4,Global!$C:$AA,COLUMN()+3,0)),"")</f>
        <v/>
      </c>
      <c r="R358" s="68" t="str">
        <f>IFERROR(IF(VLOOKUP($A358&amp;$A$4,Global!$C:$AA,COLUMN()+3,0)="","",VLOOKUP($A358&amp;$A$4,Global!$C:$AA,COLUMN()+3,0)),"")</f>
        <v/>
      </c>
      <c r="S358" s="71" t="str">
        <f>IFERROR(IF(VLOOKUP($A358&amp;$A$4,Global!$C:$AA,COLUMN()+3,0)="","",VLOOKUP($A358&amp;$A$4,Global!$C:$AA,COLUMN()+3,0)),"")</f>
        <v/>
      </c>
      <c r="T358" s="71" t="str">
        <f>IFERROR(IF(VLOOKUP($A358&amp;$A$4,Global!$C:$AA,COLUMN()+3,0)="","",VLOOKUP($A358&amp;$A$4,Global!$C:$AA,COLUMN()+3,0)),"")</f>
        <v/>
      </c>
      <c r="U358" s="69" t="str">
        <f>IFERROR(IF(VLOOKUP($A358&amp;$A$4,Global!$C:$AA,COLUMN()+3,0)="","",VLOOKUP($A358&amp;$A$4,Global!$C:$AA,COLUMN()+3,0)),"")</f>
        <v/>
      </c>
      <c r="V358" s="69" t="str">
        <f>IFERROR(IF(VLOOKUP($A358&amp;$A$4,Global!$C:$AA,COLUMN()+3,0)="","",VLOOKUP($A358&amp;$A$4,Global!$C:$AA,COLUMN()+3,0)),"")</f>
        <v/>
      </c>
    </row>
    <row r="359" spans="1:22" s="72" customFormat="1" ht="15.75" x14ac:dyDescent="0.2">
      <c r="A359" s="67" t="str">
        <f>IFERROR(IF(A358="","",IF((A358+1)&lt;=VLOOKUP($A$3,List!$E$1:$G$8,3,0),A358+1,"")),"")</f>
        <v/>
      </c>
      <c r="B359" s="69" t="str">
        <f>IFERROR(IF(VLOOKUP($A359&amp;$A$4,Global!$C:$AA,COLUMN()+3,0)="","",VLOOKUP($A359&amp;$A$4,Global!$C:$AA,COLUMN()+3,0)),"")</f>
        <v/>
      </c>
      <c r="C359" s="79" t="str">
        <f>IFERROR(IF(VLOOKUP($A359&amp;$A$4,Global!$C:$AA,COLUMN()+3,0)="","",VLOOKUP($A359&amp;$A$4,Global!$C:$AA,COLUMN()+3,0)),"")</f>
        <v/>
      </c>
      <c r="D359" s="68" t="str">
        <f>IFERROR(IF(VLOOKUP($A359&amp;$A$4,Global!$C:$AA,COLUMN()+3,0)="","",VLOOKUP($A359&amp;$A$4,Global!$C:$AA,COLUMN()+3,0)),"")</f>
        <v/>
      </c>
      <c r="E359" s="69" t="str">
        <f>IFERROR(IF(VLOOKUP($A359&amp;$A$4,Global!$C:$AA,COLUMN()+3,0)="","",VLOOKUP($A359&amp;$A$4,Global!$C:$AA,COLUMN()+3,0)),"")</f>
        <v/>
      </c>
      <c r="F359" s="69" t="str">
        <f>IFERROR(IF(VLOOKUP($A359&amp;$A$4,Global!$C:$AA,COLUMN()+3,0)="","",VLOOKUP($A359&amp;$A$4,Global!$C:$AA,COLUMN()+3,0)),"")</f>
        <v/>
      </c>
      <c r="G359" s="69" t="str">
        <f>IFERROR(IF(VLOOKUP($A359&amp;$A$4,Global!$C:$AA,COLUMN()+3,0)="","",VLOOKUP($A359&amp;$A$4,Global!$C:$AA,COLUMN()+3,0)),"")</f>
        <v/>
      </c>
      <c r="H359" s="70" t="str">
        <f>IFERROR(IF(VLOOKUP($A359&amp;$A$4,Global!$C:$AA,COLUMN()+3,0)="","",VLOOKUP($A359&amp;$A$4,Global!$C:$AA,COLUMN()+3,0)),"")</f>
        <v/>
      </c>
      <c r="I359" s="70" t="str">
        <f>IFERROR(IF(VLOOKUP($A359&amp;$A$4,Global!$C:$AA,COLUMN()+3,0)="","",VLOOKUP($A359&amp;$A$4,Global!$C:$AA,COLUMN()+3,0)),"")</f>
        <v/>
      </c>
      <c r="J359" s="69" t="str">
        <f>IFERROR(IF(VLOOKUP($A359&amp;$A$4,Global!$C:$AA,COLUMN()+3,0)="","",VLOOKUP($A359&amp;$A$4,Global!$C:$AA,COLUMN()+3,0)),"")</f>
        <v/>
      </c>
      <c r="K359" s="69" t="str">
        <f>IFERROR(IF(VLOOKUP($A359&amp;$A$4,Global!$C:$AA,COLUMN()+3,0)="","",VLOOKUP($A359&amp;$A$4,Global!$C:$AA,COLUMN()+3,0)),"")</f>
        <v/>
      </c>
      <c r="L359" s="69" t="str">
        <f>IFERROR(IF(VLOOKUP($A359&amp;$A$4,Global!$C:$AA,COLUMN()+3,0)="","",VLOOKUP($A359&amp;$A$4,Global!$C:$AA,COLUMN()+3,0)),"")</f>
        <v/>
      </c>
      <c r="M359" s="68" t="str">
        <f>IFERROR(IF(VLOOKUP($A359&amp;$A$4,Global!$C:$AA,COLUMN()+3,0)="","",VLOOKUP($A359&amp;$A$4,Global!$C:$AA,COLUMN()+3,0)),"")</f>
        <v/>
      </c>
      <c r="N359" s="68" t="str">
        <f>IFERROR(IF(VLOOKUP($A359&amp;$A$4,Global!$C:$AA,COLUMN()+3,0)="","",VLOOKUP($A359&amp;$A$4,Global!$C:$AA,COLUMN()+3,0)),"")</f>
        <v/>
      </c>
      <c r="O359" s="68" t="str">
        <f>IFERROR(IF(VLOOKUP($A359&amp;$A$4,Global!$C:$AA,COLUMN()+3,0)="","",VLOOKUP($A359&amp;$A$4,Global!$C:$AA,COLUMN()+3,0)),"")</f>
        <v/>
      </c>
      <c r="P359" s="68" t="str">
        <f>IFERROR(IF(VLOOKUP($A359&amp;$A$4,Global!$C:$AA,COLUMN()+3,0)="","",VLOOKUP($A359&amp;$A$4,Global!$C:$AA,COLUMN()+3,0)),"")</f>
        <v/>
      </c>
      <c r="Q359" s="68" t="str">
        <f>IFERROR(IF(VLOOKUP($A359&amp;$A$4,Global!$C:$AA,COLUMN()+3,0)="","",VLOOKUP($A359&amp;$A$4,Global!$C:$AA,COLUMN()+3,0)),"")</f>
        <v/>
      </c>
      <c r="R359" s="68" t="str">
        <f>IFERROR(IF(VLOOKUP($A359&amp;$A$4,Global!$C:$AA,COLUMN()+3,0)="","",VLOOKUP($A359&amp;$A$4,Global!$C:$AA,COLUMN()+3,0)),"")</f>
        <v/>
      </c>
      <c r="S359" s="71" t="str">
        <f>IFERROR(IF(VLOOKUP($A359&amp;$A$4,Global!$C:$AA,COLUMN()+3,0)="","",VLOOKUP($A359&amp;$A$4,Global!$C:$AA,COLUMN()+3,0)),"")</f>
        <v/>
      </c>
      <c r="T359" s="71" t="str">
        <f>IFERROR(IF(VLOOKUP($A359&amp;$A$4,Global!$C:$AA,COLUMN()+3,0)="","",VLOOKUP($A359&amp;$A$4,Global!$C:$AA,COLUMN()+3,0)),"")</f>
        <v/>
      </c>
      <c r="U359" s="69" t="str">
        <f>IFERROR(IF(VLOOKUP($A359&amp;$A$4,Global!$C:$AA,COLUMN()+3,0)="","",VLOOKUP($A359&amp;$A$4,Global!$C:$AA,COLUMN()+3,0)),"")</f>
        <v/>
      </c>
      <c r="V359" s="69" t="str">
        <f>IFERROR(IF(VLOOKUP($A359&amp;$A$4,Global!$C:$AA,COLUMN()+3,0)="","",VLOOKUP($A359&amp;$A$4,Global!$C:$AA,COLUMN()+3,0)),"")</f>
        <v/>
      </c>
    </row>
    <row r="360" spans="1:22" s="72" customFormat="1" ht="15.75" x14ac:dyDescent="0.2">
      <c r="A360" s="67" t="str">
        <f>IFERROR(IF(A359="","",IF((A359+1)&lt;=VLOOKUP($A$3,List!$E$1:$G$8,3,0),A359+1,"")),"")</f>
        <v/>
      </c>
      <c r="B360" s="69" t="str">
        <f>IFERROR(IF(VLOOKUP($A360&amp;$A$4,Global!$C:$AA,COLUMN()+3,0)="","",VLOOKUP($A360&amp;$A$4,Global!$C:$AA,COLUMN()+3,0)),"")</f>
        <v/>
      </c>
      <c r="C360" s="79" t="str">
        <f>IFERROR(IF(VLOOKUP($A360&amp;$A$4,Global!$C:$AA,COLUMN()+3,0)="","",VLOOKUP($A360&amp;$A$4,Global!$C:$AA,COLUMN()+3,0)),"")</f>
        <v/>
      </c>
      <c r="D360" s="68" t="str">
        <f>IFERROR(IF(VLOOKUP($A360&amp;$A$4,Global!$C:$AA,COLUMN()+3,0)="","",VLOOKUP($A360&amp;$A$4,Global!$C:$AA,COLUMN()+3,0)),"")</f>
        <v/>
      </c>
      <c r="E360" s="69" t="str">
        <f>IFERROR(IF(VLOOKUP($A360&amp;$A$4,Global!$C:$AA,COLUMN()+3,0)="","",VLOOKUP($A360&amp;$A$4,Global!$C:$AA,COLUMN()+3,0)),"")</f>
        <v/>
      </c>
      <c r="F360" s="69" t="str">
        <f>IFERROR(IF(VLOOKUP($A360&amp;$A$4,Global!$C:$AA,COLUMN()+3,0)="","",VLOOKUP($A360&amp;$A$4,Global!$C:$AA,COLUMN()+3,0)),"")</f>
        <v/>
      </c>
      <c r="G360" s="69" t="str">
        <f>IFERROR(IF(VLOOKUP($A360&amp;$A$4,Global!$C:$AA,COLUMN()+3,0)="","",VLOOKUP($A360&amp;$A$4,Global!$C:$AA,COLUMN()+3,0)),"")</f>
        <v/>
      </c>
      <c r="H360" s="70" t="str">
        <f>IFERROR(IF(VLOOKUP($A360&amp;$A$4,Global!$C:$AA,COLUMN()+3,0)="","",VLOOKUP($A360&amp;$A$4,Global!$C:$AA,COLUMN()+3,0)),"")</f>
        <v/>
      </c>
      <c r="I360" s="70" t="str">
        <f>IFERROR(IF(VLOOKUP($A360&amp;$A$4,Global!$C:$AA,COLUMN()+3,0)="","",VLOOKUP($A360&amp;$A$4,Global!$C:$AA,COLUMN()+3,0)),"")</f>
        <v/>
      </c>
      <c r="J360" s="69" t="str">
        <f>IFERROR(IF(VLOOKUP($A360&amp;$A$4,Global!$C:$AA,COLUMN()+3,0)="","",VLOOKUP($A360&amp;$A$4,Global!$C:$AA,COLUMN()+3,0)),"")</f>
        <v/>
      </c>
      <c r="K360" s="69" t="str">
        <f>IFERROR(IF(VLOOKUP($A360&amp;$A$4,Global!$C:$AA,COLUMN()+3,0)="","",VLOOKUP($A360&amp;$A$4,Global!$C:$AA,COLUMN()+3,0)),"")</f>
        <v/>
      </c>
      <c r="L360" s="69" t="str">
        <f>IFERROR(IF(VLOOKUP($A360&amp;$A$4,Global!$C:$AA,COLUMN()+3,0)="","",VLOOKUP($A360&amp;$A$4,Global!$C:$AA,COLUMN()+3,0)),"")</f>
        <v/>
      </c>
      <c r="M360" s="68" t="str">
        <f>IFERROR(IF(VLOOKUP($A360&amp;$A$4,Global!$C:$AA,COLUMN()+3,0)="","",VLOOKUP($A360&amp;$A$4,Global!$C:$AA,COLUMN()+3,0)),"")</f>
        <v/>
      </c>
      <c r="N360" s="68" t="str">
        <f>IFERROR(IF(VLOOKUP($A360&amp;$A$4,Global!$C:$AA,COLUMN()+3,0)="","",VLOOKUP($A360&amp;$A$4,Global!$C:$AA,COLUMN()+3,0)),"")</f>
        <v/>
      </c>
      <c r="O360" s="68" t="str">
        <f>IFERROR(IF(VLOOKUP($A360&amp;$A$4,Global!$C:$AA,COLUMN()+3,0)="","",VLOOKUP($A360&amp;$A$4,Global!$C:$AA,COLUMN()+3,0)),"")</f>
        <v/>
      </c>
      <c r="P360" s="68" t="str">
        <f>IFERROR(IF(VLOOKUP($A360&amp;$A$4,Global!$C:$AA,COLUMN()+3,0)="","",VLOOKUP($A360&amp;$A$4,Global!$C:$AA,COLUMN()+3,0)),"")</f>
        <v/>
      </c>
      <c r="Q360" s="68" t="str">
        <f>IFERROR(IF(VLOOKUP($A360&amp;$A$4,Global!$C:$AA,COLUMN()+3,0)="","",VLOOKUP($A360&amp;$A$4,Global!$C:$AA,COLUMN()+3,0)),"")</f>
        <v/>
      </c>
      <c r="R360" s="68" t="str">
        <f>IFERROR(IF(VLOOKUP($A360&amp;$A$4,Global!$C:$AA,COLUMN()+3,0)="","",VLOOKUP($A360&amp;$A$4,Global!$C:$AA,COLUMN()+3,0)),"")</f>
        <v/>
      </c>
      <c r="S360" s="71" t="str">
        <f>IFERROR(IF(VLOOKUP($A360&amp;$A$4,Global!$C:$AA,COLUMN()+3,0)="","",VLOOKUP($A360&amp;$A$4,Global!$C:$AA,COLUMN()+3,0)),"")</f>
        <v/>
      </c>
      <c r="T360" s="71" t="str">
        <f>IFERROR(IF(VLOOKUP($A360&amp;$A$4,Global!$C:$AA,COLUMN()+3,0)="","",VLOOKUP($A360&amp;$A$4,Global!$C:$AA,COLUMN()+3,0)),"")</f>
        <v/>
      </c>
      <c r="U360" s="69" t="str">
        <f>IFERROR(IF(VLOOKUP($A360&amp;$A$4,Global!$C:$AA,COLUMN()+3,0)="","",VLOOKUP($A360&amp;$A$4,Global!$C:$AA,COLUMN()+3,0)),"")</f>
        <v/>
      </c>
      <c r="V360" s="69" t="str">
        <f>IFERROR(IF(VLOOKUP($A360&amp;$A$4,Global!$C:$AA,COLUMN()+3,0)="","",VLOOKUP($A360&amp;$A$4,Global!$C:$AA,COLUMN()+3,0)),"")</f>
        <v/>
      </c>
    </row>
    <row r="361" spans="1:22" s="72" customFormat="1" ht="15.75" x14ac:dyDescent="0.2">
      <c r="A361" s="67" t="str">
        <f>IFERROR(IF(A360="","",IF((A360+1)&lt;=VLOOKUP($A$3,List!$E$1:$G$8,3,0),A360+1,"")),"")</f>
        <v/>
      </c>
      <c r="B361" s="69" t="str">
        <f>IFERROR(IF(VLOOKUP($A361&amp;$A$4,Global!$C:$AA,COLUMN()+3,0)="","",VLOOKUP($A361&amp;$A$4,Global!$C:$AA,COLUMN()+3,0)),"")</f>
        <v/>
      </c>
      <c r="C361" s="79" t="str">
        <f>IFERROR(IF(VLOOKUP($A361&amp;$A$4,Global!$C:$AA,COLUMN()+3,0)="","",VLOOKUP($A361&amp;$A$4,Global!$C:$AA,COLUMN()+3,0)),"")</f>
        <v/>
      </c>
      <c r="D361" s="68" t="str">
        <f>IFERROR(IF(VLOOKUP($A361&amp;$A$4,Global!$C:$AA,COLUMN()+3,0)="","",VLOOKUP($A361&amp;$A$4,Global!$C:$AA,COLUMN()+3,0)),"")</f>
        <v/>
      </c>
      <c r="E361" s="69" t="str">
        <f>IFERROR(IF(VLOOKUP($A361&amp;$A$4,Global!$C:$AA,COLUMN()+3,0)="","",VLOOKUP($A361&amp;$A$4,Global!$C:$AA,COLUMN()+3,0)),"")</f>
        <v/>
      </c>
      <c r="F361" s="69" t="str">
        <f>IFERROR(IF(VLOOKUP($A361&amp;$A$4,Global!$C:$AA,COLUMN()+3,0)="","",VLOOKUP($A361&amp;$A$4,Global!$C:$AA,COLUMN()+3,0)),"")</f>
        <v/>
      </c>
      <c r="G361" s="69" t="str">
        <f>IFERROR(IF(VLOOKUP($A361&amp;$A$4,Global!$C:$AA,COLUMN()+3,0)="","",VLOOKUP($A361&amp;$A$4,Global!$C:$AA,COLUMN()+3,0)),"")</f>
        <v/>
      </c>
      <c r="H361" s="70" t="str">
        <f>IFERROR(IF(VLOOKUP($A361&amp;$A$4,Global!$C:$AA,COLUMN()+3,0)="","",VLOOKUP($A361&amp;$A$4,Global!$C:$AA,COLUMN()+3,0)),"")</f>
        <v/>
      </c>
      <c r="I361" s="70" t="str">
        <f>IFERROR(IF(VLOOKUP($A361&amp;$A$4,Global!$C:$AA,COLUMN()+3,0)="","",VLOOKUP($A361&amp;$A$4,Global!$C:$AA,COLUMN()+3,0)),"")</f>
        <v/>
      </c>
      <c r="J361" s="69" t="str">
        <f>IFERROR(IF(VLOOKUP($A361&amp;$A$4,Global!$C:$AA,COLUMN()+3,0)="","",VLOOKUP($A361&amp;$A$4,Global!$C:$AA,COLUMN()+3,0)),"")</f>
        <v/>
      </c>
      <c r="K361" s="69" t="str">
        <f>IFERROR(IF(VLOOKUP($A361&amp;$A$4,Global!$C:$AA,COLUMN()+3,0)="","",VLOOKUP($A361&amp;$A$4,Global!$C:$AA,COLUMN()+3,0)),"")</f>
        <v/>
      </c>
      <c r="L361" s="69" t="str">
        <f>IFERROR(IF(VLOOKUP($A361&amp;$A$4,Global!$C:$AA,COLUMN()+3,0)="","",VLOOKUP($A361&amp;$A$4,Global!$C:$AA,COLUMN()+3,0)),"")</f>
        <v/>
      </c>
      <c r="M361" s="68" t="str">
        <f>IFERROR(IF(VLOOKUP($A361&amp;$A$4,Global!$C:$AA,COLUMN()+3,0)="","",VLOOKUP($A361&amp;$A$4,Global!$C:$AA,COLUMN()+3,0)),"")</f>
        <v/>
      </c>
      <c r="N361" s="68" t="str">
        <f>IFERROR(IF(VLOOKUP($A361&amp;$A$4,Global!$C:$AA,COLUMN()+3,0)="","",VLOOKUP($A361&amp;$A$4,Global!$C:$AA,COLUMN()+3,0)),"")</f>
        <v/>
      </c>
      <c r="O361" s="68" t="str">
        <f>IFERROR(IF(VLOOKUP($A361&amp;$A$4,Global!$C:$AA,COLUMN()+3,0)="","",VLOOKUP($A361&amp;$A$4,Global!$C:$AA,COLUMN()+3,0)),"")</f>
        <v/>
      </c>
      <c r="P361" s="68" t="str">
        <f>IFERROR(IF(VLOOKUP($A361&amp;$A$4,Global!$C:$AA,COLUMN()+3,0)="","",VLOOKUP($A361&amp;$A$4,Global!$C:$AA,COLUMN()+3,0)),"")</f>
        <v/>
      </c>
      <c r="Q361" s="68" t="str">
        <f>IFERROR(IF(VLOOKUP($A361&amp;$A$4,Global!$C:$AA,COLUMN()+3,0)="","",VLOOKUP($A361&amp;$A$4,Global!$C:$AA,COLUMN()+3,0)),"")</f>
        <v/>
      </c>
      <c r="R361" s="68" t="str">
        <f>IFERROR(IF(VLOOKUP($A361&amp;$A$4,Global!$C:$AA,COLUMN()+3,0)="","",VLOOKUP($A361&amp;$A$4,Global!$C:$AA,COLUMN()+3,0)),"")</f>
        <v/>
      </c>
      <c r="S361" s="71" t="str">
        <f>IFERROR(IF(VLOOKUP($A361&amp;$A$4,Global!$C:$AA,COLUMN()+3,0)="","",VLOOKUP($A361&amp;$A$4,Global!$C:$AA,COLUMN()+3,0)),"")</f>
        <v/>
      </c>
      <c r="T361" s="71" t="str">
        <f>IFERROR(IF(VLOOKUP($A361&amp;$A$4,Global!$C:$AA,COLUMN()+3,0)="","",VLOOKUP($A361&amp;$A$4,Global!$C:$AA,COLUMN()+3,0)),"")</f>
        <v/>
      </c>
      <c r="U361" s="69" t="str">
        <f>IFERROR(IF(VLOOKUP($A361&amp;$A$4,Global!$C:$AA,COLUMN()+3,0)="","",VLOOKUP($A361&amp;$A$4,Global!$C:$AA,COLUMN()+3,0)),"")</f>
        <v/>
      </c>
      <c r="V361" s="69" t="str">
        <f>IFERROR(IF(VLOOKUP($A361&amp;$A$4,Global!$C:$AA,COLUMN()+3,0)="","",VLOOKUP($A361&amp;$A$4,Global!$C:$AA,COLUMN()+3,0)),"")</f>
        <v/>
      </c>
    </row>
    <row r="362" spans="1:22" s="72" customFormat="1" ht="15.75" x14ac:dyDescent="0.2">
      <c r="A362" s="67" t="str">
        <f>IFERROR(IF(A361="","",IF((A361+1)&lt;=VLOOKUP($A$3,List!$E$1:$G$8,3,0),A361+1,"")),"")</f>
        <v/>
      </c>
      <c r="B362" s="69" t="str">
        <f>IFERROR(IF(VLOOKUP($A362&amp;$A$4,Global!$C:$AA,COLUMN()+3,0)="","",VLOOKUP($A362&amp;$A$4,Global!$C:$AA,COLUMN()+3,0)),"")</f>
        <v/>
      </c>
      <c r="C362" s="79" t="str">
        <f>IFERROR(IF(VLOOKUP($A362&amp;$A$4,Global!$C:$AA,COLUMN()+3,0)="","",VLOOKUP($A362&amp;$A$4,Global!$C:$AA,COLUMN()+3,0)),"")</f>
        <v/>
      </c>
      <c r="D362" s="68" t="str">
        <f>IFERROR(IF(VLOOKUP($A362&amp;$A$4,Global!$C:$AA,COLUMN()+3,0)="","",VLOOKUP($A362&amp;$A$4,Global!$C:$AA,COLUMN()+3,0)),"")</f>
        <v/>
      </c>
      <c r="E362" s="69" t="str">
        <f>IFERROR(IF(VLOOKUP($A362&amp;$A$4,Global!$C:$AA,COLUMN()+3,0)="","",VLOOKUP($A362&amp;$A$4,Global!$C:$AA,COLUMN()+3,0)),"")</f>
        <v/>
      </c>
      <c r="F362" s="69" t="str">
        <f>IFERROR(IF(VLOOKUP($A362&amp;$A$4,Global!$C:$AA,COLUMN()+3,0)="","",VLOOKUP($A362&amp;$A$4,Global!$C:$AA,COLUMN()+3,0)),"")</f>
        <v/>
      </c>
      <c r="G362" s="69" t="str">
        <f>IFERROR(IF(VLOOKUP($A362&amp;$A$4,Global!$C:$AA,COLUMN()+3,0)="","",VLOOKUP($A362&amp;$A$4,Global!$C:$AA,COLUMN()+3,0)),"")</f>
        <v/>
      </c>
      <c r="H362" s="70" t="str">
        <f>IFERROR(IF(VLOOKUP($A362&amp;$A$4,Global!$C:$AA,COLUMN()+3,0)="","",VLOOKUP($A362&amp;$A$4,Global!$C:$AA,COLUMN()+3,0)),"")</f>
        <v/>
      </c>
      <c r="I362" s="70" t="str">
        <f>IFERROR(IF(VLOOKUP($A362&amp;$A$4,Global!$C:$AA,COLUMN()+3,0)="","",VLOOKUP($A362&amp;$A$4,Global!$C:$AA,COLUMN()+3,0)),"")</f>
        <v/>
      </c>
      <c r="J362" s="69" t="str">
        <f>IFERROR(IF(VLOOKUP($A362&amp;$A$4,Global!$C:$AA,COLUMN()+3,0)="","",VLOOKUP($A362&amp;$A$4,Global!$C:$AA,COLUMN()+3,0)),"")</f>
        <v/>
      </c>
      <c r="K362" s="69" t="str">
        <f>IFERROR(IF(VLOOKUP($A362&amp;$A$4,Global!$C:$AA,COLUMN()+3,0)="","",VLOOKUP($A362&amp;$A$4,Global!$C:$AA,COLUMN()+3,0)),"")</f>
        <v/>
      </c>
      <c r="L362" s="69" t="str">
        <f>IFERROR(IF(VLOOKUP($A362&amp;$A$4,Global!$C:$AA,COLUMN()+3,0)="","",VLOOKUP($A362&amp;$A$4,Global!$C:$AA,COLUMN()+3,0)),"")</f>
        <v/>
      </c>
      <c r="M362" s="68" t="str">
        <f>IFERROR(IF(VLOOKUP($A362&amp;$A$4,Global!$C:$AA,COLUMN()+3,0)="","",VLOOKUP($A362&amp;$A$4,Global!$C:$AA,COLUMN()+3,0)),"")</f>
        <v/>
      </c>
      <c r="N362" s="68" t="str">
        <f>IFERROR(IF(VLOOKUP($A362&amp;$A$4,Global!$C:$AA,COLUMN()+3,0)="","",VLOOKUP($A362&amp;$A$4,Global!$C:$AA,COLUMN()+3,0)),"")</f>
        <v/>
      </c>
      <c r="O362" s="68" t="str">
        <f>IFERROR(IF(VLOOKUP($A362&amp;$A$4,Global!$C:$AA,COLUMN()+3,0)="","",VLOOKUP($A362&amp;$A$4,Global!$C:$AA,COLUMN()+3,0)),"")</f>
        <v/>
      </c>
      <c r="P362" s="68" t="str">
        <f>IFERROR(IF(VLOOKUP($A362&amp;$A$4,Global!$C:$AA,COLUMN()+3,0)="","",VLOOKUP($A362&amp;$A$4,Global!$C:$AA,COLUMN()+3,0)),"")</f>
        <v/>
      </c>
      <c r="Q362" s="68" t="str">
        <f>IFERROR(IF(VLOOKUP($A362&amp;$A$4,Global!$C:$AA,COLUMN()+3,0)="","",VLOOKUP($A362&amp;$A$4,Global!$C:$AA,COLUMN()+3,0)),"")</f>
        <v/>
      </c>
      <c r="R362" s="68" t="str">
        <f>IFERROR(IF(VLOOKUP($A362&amp;$A$4,Global!$C:$AA,COLUMN()+3,0)="","",VLOOKUP($A362&amp;$A$4,Global!$C:$AA,COLUMN()+3,0)),"")</f>
        <v/>
      </c>
      <c r="S362" s="71" t="str">
        <f>IFERROR(IF(VLOOKUP($A362&amp;$A$4,Global!$C:$AA,COLUMN()+3,0)="","",VLOOKUP($A362&amp;$A$4,Global!$C:$AA,COLUMN()+3,0)),"")</f>
        <v/>
      </c>
      <c r="T362" s="71" t="str">
        <f>IFERROR(IF(VLOOKUP($A362&amp;$A$4,Global!$C:$AA,COLUMN()+3,0)="","",VLOOKUP($A362&amp;$A$4,Global!$C:$AA,COLUMN()+3,0)),"")</f>
        <v/>
      </c>
      <c r="U362" s="69" t="str">
        <f>IFERROR(IF(VLOOKUP($A362&amp;$A$4,Global!$C:$AA,COLUMN()+3,0)="","",VLOOKUP($A362&amp;$A$4,Global!$C:$AA,COLUMN()+3,0)),"")</f>
        <v/>
      </c>
      <c r="V362" s="69" t="str">
        <f>IFERROR(IF(VLOOKUP($A362&amp;$A$4,Global!$C:$AA,COLUMN()+3,0)="","",VLOOKUP($A362&amp;$A$4,Global!$C:$AA,COLUMN()+3,0)),"")</f>
        <v/>
      </c>
    </row>
    <row r="363" spans="1:22" s="72" customFormat="1" ht="15.75" x14ac:dyDescent="0.2">
      <c r="A363" s="67" t="str">
        <f>IFERROR(IF(A362="","",IF((A362+1)&lt;=VLOOKUP($A$3,List!$E$1:$G$8,3,0),A362+1,"")),"")</f>
        <v/>
      </c>
      <c r="B363" s="69" t="str">
        <f>IFERROR(IF(VLOOKUP($A363&amp;$A$4,Global!$C:$AA,COLUMN()+3,0)="","",VLOOKUP($A363&amp;$A$4,Global!$C:$AA,COLUMN()+3,0)),"")</f>
        <v/>
      </c>
      <c r="C363" s="79" t="str">
        <f>IFERROR(IF(VLOOKUP($A363&amp;$A$4,Global!$C:$AA,COLUMN()+3,0)="","",VLOOKUP($A363&amp;$A$4,Global!$C:$AA,COLUMN()+3,0)),"")</f>
        <v/>
      </c>
      <c r="D363" s="68" t="str">
        <f>IFERROR(IF(VLOOKUP($A363&amp;$A$4,Global!$C:$AA,COLUMN()+3,0)="","",VLOOKUP($A363&amp;$A$4,Global!$C:$AA,COLUMN()+3,0)),"")</f>
        <v/>
      </c>
      <c r="E363" s="69" t="str">
        <f>IFERROR(IF(VLOOKUP($A363&amp;$A$4,Global!$C:$AA,COLUMN()+3,0)="","",VLOOKUP($A363&amp;$A$4,Global!$C:$AA,COLUMN()+3,0)),"")</f>
        <v/>
      </c>
      <c r="F363" s="69" t="str">
        <f>IFERROR(IF(VLOOKUP($A363&amp;$A$4,Global!$C:$AA,COLUMN()+3,0)="","",VLOOKUP($A363&amp;$A$4,Global!$C:$AA,COLUMN()+3,0)),"")</f>
        <v/>
      </c>
      <c r="G363" s="69" t="str">
        <f>IFERROR(IF(VLOOKUP($A363&amp;$A$4,Global!$C:$AA,COLUMN()+3,0)="","",VLOOKUP($A363&amp;$A$4,Global!$C:$AA,COLUMN()+3,0)),"")</f>
        <v/>
      </c>
      <c r="H363" s="70" t="str">
        <f>IFERROR(IF(VLOOKUP($A363&amp;$A$4,Global!$C:$AA,COLUMN()+3,0)="","",VLOOKUP($A363&amp;$A$4,Global!$C:$AA,COLUMN()+3,0)),"")</f>
        <v/>
      </c>
      <c r="I363" s="70" t="str">
        <f>IFERROR(IF(VLOOKUP($A363&amp;$A$4,Global!$C:$AA,COLUMN()+3,0)="","",VLOOKUP($A363&amp;$A$4,Global!$C:$AA,COLUMN()+3,0)),"")</f>
        <v/>
      </c>
      <c r="J363" s="69" t="str">
        <f>IFERROR(IF(VLOOKUP($A363&amp;$A$4,Global!$C:$AA,COLUMN()+3,0)="","",VLOOKUP($A363&amp;$A$4,Global!$C:$AA,COLUMN()+3,0)),"")</f>
        <v/>
      </c>
      <c r="K363" s="69" t="str">
        <f>IFERROR(IF(VLOOKUP($A363&amp;$A$4,Global!$C:$AA,COLUMN()+3,0)="","",VLOOKUP($A363&amp;$A$4,Global!$C:$AA,COLUMN()+3,0)),"")</f>
        <v/>
      </c>
      <c r="L363" s="69" t="str">
        <f>IFERROR(IF(VLOOKUP($A363&amp;$A$4,Global!$C:$AA,COLUMN()+3,0)="","",VLOOKUP($A363&amp;$A$4,Global!$C:$AA,COLUMN()+3,0)),"")</f>
        <v/>
      </c>
      <c r="M363" s="68" t="str">
        <f>IFERROR(IF(VLOOKUP($A363&amp;$A$4,Global!$C:$AA,COLUMN()+3,0)="","",VLOOKUP($A363&amp;$A$4,Global!$C:$AA,COLUMN()+3,0)),"")</f>
        <v/>
      </c>
      <c r="N363" s="68" t="str">
        <f>IFERROR(IF(VLOOKUP($A363&amp;$A$4,Global!$C:$AA,COLUMN()+3,0)="","",VLOOKUP($A363&amp;$A$4,Global!$C:$AA,COLUMN()+3,0)),"")</f>
        <v/>
      </c>
      <c r="O363" s="68" t="str">
        <f>IFERROR(IF(VLOOKUP($A363&amp;$A$4,Global!$C:$AA,COLUMN()+3,0)="","",VLOOKUP($A363&amp;$A$4,Global!$C:$AA,COLUMN()+3,0)),"")</f>
        <v/>
      </c>
      <c r="P363" s="68" t="str">
        <f>IFERROR(IF(VLOOKUP($A363&amp;$A$4,Global!$C:$AA,COLUMN()+3,0)="","",VLOOKUP($A363&amp;$A$4,Global!$C:$AA,COLUMN()+3,0)),"")</f>
        <v/>
      </c>
      <c r="Q363" s="68" t="str">
        <f>IFERROR(IF(VLOOKUP($A363&amp;$A$4,Global!$C:$AA,COLUMN()+3,0)="","",VLOOKUP($A363&amp;$A$4,Global!$C:$AA,COLUMN()+3,0)),"")</f>
        <v/>
      </c>
      <c r="R363" s="68" t="str">
        <f>IFERROR(IF(VLOOKUP($A363&amp;$A$4,Global!$C:$AA,COLUMN()+3,0)="","",VLOOKUP($A363&amp;$A$4,Global!$C:$AA,COLUMN()+3,0)),"")</f>
        <v/>
      </c>
      <c r="S363" s="71" t="str">
        <f>IFERROR(IF(VLOOKUP($A363&amp;$A$4,Global!$C:$AA,COLUMN()+3,0)="","",VLOOKUP($A363&amp;$A$4,Global!$C:$AA,COLUMN()+3,0)),"")</f>
        <v/>
      </c>
      <c r="T363" s="71" t="str">
        <f>IFERROR(IF(VLOOKUP($A363&amp;$A$4,Global!$C:$AA,COLUMN()+3,0)="","",VLOOKUP($A363&amp;$A$4,Global!$C:$AA,COLUMN()+3,0)),"")</f>
        <v/>
      </c>
      <c r="U363" s="69" t="str">
        <f>IFERROR(IF(VLOOKUP($A363&amp;$A$4,Global!$C:$AA,COLUMN()+3,0)="","",VLOOKUP($A363&amp;$A$4,Global!$C:$AA,COLUMN()+3,0)),"")</f>
        <v/>
      </c>
      <c r="V363" s="69" t="str">
        <f>IFERROR(IF(VLOOKUP($A363&amp;$A$4,Global!$C:$AA,COLUMN()+3,0)="","",VLOOKUP($A363&amp;$A$4,Global!$C:$AA,COLUMN()+3,0)),"")</f>
        <v/>
      </c>
    </row>
    <row r="364" spans="1:22" s="72" customFormat="1" ht="15.75" x14ac:dyDescent="0.2">
      <c r="A364" s="67" t="str">
        <f>IFERROR(IF(A363="","",IF((A363+1)&lt;=VLOOKUP($A$3,List!$E$1:$G$8,3,0),A363+1,"")),"")</f>
        <v/>
      </c>
      <c r="B364" s="69" t="str">
        <f>IFERROR(IF(VLOOKUP($A364&amp;$A$4,Global!$C:$AA,COLUMN()+3,0)="","",VLOOKUP($A364&amp;$A$4,Global!$C:$AA,COLUMN()+3,0)),"")</f>
        <v/>
      </c>
      <c r="C364" s="79" t="str">
        <f>IFERROR(IF(VLOOKUP($A364&amp;$A$4,Global!$C:$AA,COLUMN()+3,0)="","",VLOOKUP($A364&amp;$A$4,Global!$C:$AA,COLUMN()+3,0)),"")</f>
        <v/>
      </c>
      <c r="D364" s="68" t="str">
        <f>IFERROR(IF(VLOOKUP($A364&amp;$A$4,Global!$C:$AA,COLUMN()+3,0)="","",VLOOKUP($A364&amp;$A$4,Global!$C:$AA,COLUMN()+3,0)),"")</f>
        <v/>
      </c>
      <c r="E364" s="69" t="str">
        <f>IFERROR(IF(VLOOKUP($A364&amp;$A$4,Global!$C:$AA,COLUMN()+3,0)="","",VLOOKUP($A364&amp;$A$4,Global!$C:$AA,COLUMN()+3,0)),"")</f>
        <v/>
      </c>
      <c r="F364" s="69" t="str">
        <f>IFERROR(IF(VLOOKUP($A364&amp;$A$4,Global!$C:$AA,COLUMN()+3,0)="","",VLOOKUP($A364&amp;$A$4,Global!$C:$AA,COLUMN()+3,0)),"")</f>
        <v/>
      </c>
      <c r="G364" s="69" t="str">
        <f>IFERROR(IF(VLOOKUP($A364&amp;$A$4,Global!$C:$AA,COLUMN()+3,0)="","",VLOOKUP($A364&amp;$A$4,Global!$C:$AA,COLUMN()+3,0)),"")</f>
        <v/>
      </c>
      <c r="H364" s="70" t="str">
        <f>IFERROR(IF(VLOOKUP($A364&amp;$A$4,Global!$C:$AA,COLUMN()+3,0)="","",VLOOKUP($A364&amp;$A$4,Global!$C:$AA,COLUMN()+3,0)),"")</f>
        <v/>
      </c>
      <c r="I364" s="70" t="str">
        <f>IFERROR(IF(VLOOKUP($A364&amp;$A$4,Global!$C:$AA,COLUMN()+3,0)="","",VLOOKUP($A364&amp;$A$4,Global!$C:$AA,COLUMN()+3,0)),"")</f>
        <v/>
      </c>
      <c r="J364" s="69" t="str">
        <f>IFERROR(IF(VLOOKUP($A364&amp;$A$4,Global!$C:$AA,COLUMN()+3,0)="","",VLOOKUP($A364&amp;$A$4,Global!$C:$AA,COLUMN()+3,0)),"")</f>
        <v/>
      </c>
      <c r="K364" s="69" t="str">
        <f>IFERROR(IF(VLOOKUP($A364&amp;$A$4,Global!$C:$AA,COLUMN()+3,0)="","",VLOOKUP($A364&amp;$A$4,Global!$C:$AA,COLUMN()+3,0)),"")</f>
        <v/>
      </c>
      <c r="L364" s="69" t="str">
        <f>IFERROR(IF(VLOOKUP($A364&amp;$A$4,Global!$C:$AA,COLUMN()+3,0)="","",VLOOKUP($A364&amp;$A$4,Global!$C:$AA,COLUMN()+3,0)),"")</f>
        <v/>
      </c>
      <c r="M364" s="68" t="str">
        <f>IFERROR(IF(VLOOKUP($A364&amp;$A$4,Global!$C:$AA,COLUMN()+3,0)="","",VLOOKUP($A364&amp;$A$4,Global!$C:$AA,COLUMN()+3,0)),"")</f>
        <v/>
      </c>
      <c r="N364" s="68" t="str">
        <f>IFERROR(IF(VLOOKUP($A364&amp;$A$4,Global!$C:$AA,COLUMN()+3,0)="","",VLOOKUP($A364&amp;$A$4,Global!$C:$AA,COLUMN()+3,0)),"")</f>
        <v/>
      </c>
      <c r="O364" s="68" t="str">
        <f>IFERROR(IF(VLOOKUP($A364&amp;$A$4,Global!$C:$AA,COLUMN()+3,0)="","",VLOOKUP($A364&amp;$A$4,Global!$C:$AA,COLUMN()+3,0)),"")</f>
        <v/>
      </c>
      <c r="P364" s="68" t="str">
        <f>IFERROR(IF(VLOOKUP($A364&amp;$A$4,Global!$C:$AA,COLUMN()+3,0)="","",VLOOKUP($A364&amp;$A$4,Global!$C:$AA,COLUMN()+3,0)),"")</f>
        <v/>
      </c>
      <c r="Q364" s="68" t="str">
        <f>IFERROR(IF(VLOOKUP($A364&amp;$A$4,Global!$C:$AA,COLUMN()+3,0)="","",VLOOKUP($A364&amp;$A$4,Global!$C:$AA,COLUMN()+3,0)),"")</f>
        <v/>
      </c>
      <c r="R364" s="68" t="str">
        <f>IFERROR(IF(VLOOKUP($A364&amp;$A$4,Global!$C:$AA,COLUMN()+3,0)="","",VLOOKUP($A364&amp;$A$4,Global!$C:$AA,COLUMN()+3,0)),"")</f>
        <v/>
      </c>
      <c r="S364" s="71" t="str">
        <f>IFERROR(IF(VLOOKUP($A364&amp;$A$4,Global!$C:$AA,COLUMN()+3,0)="","",VLOOKUP($A364&amp;$A$4,Global!$C:$AA,COLUMN()+3,0)),"")</f>
        <v/>
      </c>
      <c r="T364" s="71" t="str">
        <f>IFERROR(IF(VLOOKUP($A364&amp;$A$4,Global!$C:$AA,COLUMN()+3,0)="","",VLOOKUP($A364&amp;$A$4,Global!$C:$AA,COLUMN()+3,0)),"")</f>
        <v/>
      </c>
      <c r="U364" s="69" t="str">
        <f>IFERROR(IF(VLOOKUP($A364&amp;$A$4,Global!$C:$AA,COLUMN()+3,0)="","",VLOOKUP($A364&amp;$A$4,Global!$C:$AA,COLUMN()+3,0)),"")</f>
        <v/>
      </c>
      <c r="V364" s="69" t="str">
        <f>IFERROR(IF(VLOOKUP($A364&amp;$A$4,Global!$C:$AA,COLUMN()+3,0)="","",VLOOKUP($A364&amp;$A$4,Global!$C:$AA,COLUMN()+3,0)),"")</f>
        <v/>
      </c>
    </row>
    <row r="365" spans="1:22" s="72" customFormat="1" ht="15.75" x14ac:dyDescent="0.2">
      <c r="A365" s="67" t="str">
        <f>IFERROR(IF(A364="","",IF((A364+1)&lt;=VLOOKUP($A$3,List!$E$1:$G$8,3,0),A364+1,"")),"")</f>
        <v/>
      </c>
      <c r="B365" s="69" t="str">
        <f>IFERROR(IF(VLOOKUP($A365&amp;$A$4,Global!$C:$AA,COLUMN()+3,0)="","",VLOOKUP($A365&amp;$A$4,Global!$C:$AA,COLUMN()+3,0)),"")</f>
        <v/>
      </c>
      <c r="C365" s="79" t="str">
        <f>IFERROR(IF(VLOOKUP($A365&amp;$A$4,Global!$C:$AA,COLUMN()+3,0)="","",VLOOKUP($A365&amp;$A$4,Global!$C:$AA,COLUMN()+3,0)),"")</f>
        <v/>
      </c>
      <c r="D365" s="68" t="str">
        <f>IFERROR(IF(VLOOKUP($A365&amp;$A$4,Global!$C:$AA,COLUMN()+3,0)="","",VLOOKUP($A365&amp;$A$4,Global!$C:$AA,COLUMN()+3,0)),"")</f>
        <v/>
      </c>
      <c r="E365" s="69" t="str">
        <f>IFERROR(IF(VLOOKUP($A365&amp;$A$4,Global!$C:$AA,COLUMN()+3,0)="","",VLOOKUP($A365&amp;$A$4,Global!$C:$AA,COLUMN()+3,0)),"")</f>
        <v/>
      </c>
      <c r="F365" s="69" t="str">
        <f>IFERROR(IF(VLOOKUP($A365&amp;$A$4,Global!$C:$AA,COLUMN()+3,0)="","",VLOOKUP($A365&amp;$A$4,Global!$C:$AA,COLUMN()+3,0)),"")</f>
        <v/>
      </c>
      <c r="G365" s="69" t="str">
        <f>IFERROR(IF(VLOOKUP($A365&amp;$A$4,Global!$C:$AA,COLUMN()+3,0)="","",VLOOKUP($A365&amp;$A$4,Global!$C:$AA,COLUMN()+3,0)),"")</f>
        <v/>
      </c>
      <c r="H365" s="70" t="str">
        <f>IFERROR(IF(VLOOKUP($A365&amp;$A$4,Global!$C:$AA,COLUMN()+3,0)="","",VLOOKUP($A365&amp;$A$4,Global!$C:$AA,COLUMN()+3,0)),"")</f>
        <v/>
      </c>
      <c r="I365" s="70" t="str">
        <f>IFERROR(IF(VLOOKUP($A365&amp;$A$4,Global!$C:$AA,COLUMN()+3,0)="","",VLOOKUP($A365&amp;$A$4,Global!$C:$AA,COLUMN()+3,0)),"")</f>
        <v/>
      </c>
      <c r="J365" s="69" t="str">
        <f>IFERROR(IF(VLOOKUP($A365&amp;$A$4,Global!$C:$AA,COLUMN()+3,0)="","",VLOOKUP($A365&amp;$A$4,Global!$C:$AA,COLUMN()+3,0)),"")</f>
        <v/>
      </c>
      <c r="K365" s="69" t="str">
        <f>IFERROR(IF(VLOOKUP($A365&amp;$A$4,Global!$C:$AA,COLUMN()+3,0)="","",VLOOKUP($A365&amp;$A$4,Global!$C:$AA,COLUMN()+3,0)),"")</f>
        <v/>
      </c>
      <c r="L365" s="69" t="str">
        <f>IFERROR(IF(VLOOKUP($A365&amp;$A$4,Global!$C:$AA,COLUMN()+3,0)="","",VLOOKUP($A365&amp;$A$4,Global!$C:$AA,COLUMN()+3,0)),"")</f>
        <v/>
      </c>
      <c r="M365" s="68" t="str">
        <f>IFERROR(IF(VLOOKUP($A365&amp;$A$4,Global!$C:$AA,COLUMN()+3,0)="","",VLOOKUP($A365&amp;$A$4,Global!$C:$AA,COLUMN()+3,0)),"")</f>
        <v/>
      </c>
      <c r="N365" s="68" t="str">
        <f>IFERROR(IF(VLOOKUP($A365&amp;$A$4,Global!$C:$AA,COLUMN()+3,0)="","",VLOOKUP($A365&amp;$A$4,Global!$C:$AA,COLUMN()+3,0)),"")</f>
        <v/>
      </c>
      <c r="O365" s="68" t="str">
        <f>IFERROR(IF(VLOOKUP($A365&amp;$A$4,Global!$C:$AA,COLUMN()+3,0)="","",VLOOKUP($A365&amp;$A$4,Global!$C:$AA,COLUMN()+3,0)),"")</f>
        <v/>
      </c>
      <c r="P365" s="68" t="str">
        <f>IFERROR(IF(VLOOKUP($A365&amp;$A$4,Global!$C:$AA,COLUMN()+3,0)="","",VLOOKUP($A365&amp;$A$4,Global!$C:$AA,COLUMN()+3,0)),"")</f>
        <v/>
      </c>
      <c r="Q365" s="68" t="str">
        <f>IFERROR(IF(VLOOKUP($A365&amp;$A$4,Global!$C:$AA,COLUMN()+3,0)="","",VLOOKUP($A365&amp;$A$4,Global!$C:$AA,COLUMN()+3,0)),"")</f>
        <v/>
      </c>
      <c r="R365" s="68" t="str">
        <f>IFERROR(IF(VLOOKUP($A365&amp;$A$4,Global!$C:$AA,COLUMN()+3,0)="","",VLOOKUP($A365&amp;$A$4,Global!$C:$AA,COLUMN()+3,0)),"")</f>
        <v/>
      </c>
      <c r="S365" s="71" t="str">
        <f>IFERROR(IF(VLOOKUP($A365&amp;$A$4,Global!$C:$AA,COLUMN()+3,0)="","",VLOOKUP($A365&amp;$A$4,Global!$C:$AA,COLUMN()+3,0)),"")</f>
        <v/>
      </c>
      <c r="T365" s="71" t="str">
        <f>IFERROR(IF(VLOOKUP($A365&amp;$A$4,Global!$C:$AA,COLUMN()+3,0)="","",VLOOKUP($A365&amp;$A$4,Global!$C:$AA,COLUMN()+3,0)),"")</f>
        <v/>
      </c>
      <c r="U365" s="69" t="str">
        <f>IFERROR(IF(VLOOKUP($A365&amp;$A$4,Global!$C:$AA,COLUMN()+3,0)="","",VLOOKUP($A365&amp;$A$4,Global!$C:$AA,COLUMN()+3,0)),"")</f>
        <v/>
      </c>
      <c r="V365" s="69" t="str">
        <f>IFERROR(IF(VLOOKUP($A365&amp;$A$4,Global!$C:$AA,COLUMN()+3,0)="","",VLOOKUP($A365&amp;$A$4,Global!$C:$AA,COLUMN()+3,0)),"")</f>
        <v/>
      </c>
    </row>
    <row r="366" spans="1:22" s="72" customFormat="1" ht="15.75" x14ac:dyDescent="0.2">
      <c r="A366" s="67" t="str">
        <f>IFERROR(IF(A365="","",IF((A365+1)&lt;=VLOOKUP($A$3,List!$E$1:$G$8,3,0),A365+1,"")),"")</f>
        <v/>
      </c>
      <c r="B366" s="69" t="str">
        <f>IFERROR(IF(VLOOKUP($A366&amp;$A$4,Global!$C:$AA,COLUMN()+3,0)="","",VLOOKUP($A366&amp;$A$4,Global!$C:$AA,COLUMN()+3,0)),"")</f>
        <v/>
      </c>
      <c r="C366" s="79" t="str">
        <f>IFERROR(IF(VLOOKUP($A366&amp;$A$4,Global!$C:$AA,COLUMN()+3,0)="","",VLOOKUP($A366&amp;$A$4,Global!$C:$AA,COLUMN()+3,0)),"")</f>
        <v/>
      </c>
      <c r="D366" s="68" t="str">
        <f>IFERROR(IF(VLOOKUP($A366&amp;$A$4,Global!$C:$AA,COLUMN()+3,0)="","",VLOOKUP($A366&amp;$A$4,Global!$C:$AA,COLUMN()+3,0)),"")</f>
        <v/>
      </c>
      <c r="E366" s="69" t="str">
        <f>IFERROR(IF(VLOOKUP($A366&amp;$A$4,Global!$C:$AA,COLUMN()+3,0)="","",VLOOKUP($A366&amp;$A$4,Global!$C:$AA,COLUMN()+3,0)),"")</f>
        <v/>
      </c>
      <c r="F366" s="69" t="str">
        <f>IFERROR(IF(VLOOKUP($A366&amp;$A$4,Global!$C:$AA,COLUMN()+3,0)="","",VLOOKUP($A366&amp;$A$4,Global!$C:$AA,COLUMN()+3,0)),"")</f>
        <v/>
      </c>
      <c r="G366" s="69" t="str">
        <f>IFERROR(IF(VLOOKUP($A366&amp;$A$4,Global!$C:$AA,COLUMN()+3,0)="","",VLOOKUP($A366&amp;$A$4,Global!$C:$AA,COLUMN()+3,0)),"")</f>
        <v/>
      </c>
      <c r="H366" s="70" t="str">
        <f>IFERROR(IF(VLOOKUP($A366&amp;$A$4,Global!$C:$AA,COLUMN()+3,0)="","",VLOOKUP($A366&amp;$A$4,Global!$C:$AA,COLUMN()+3,0)),"")</f>
        <v/>
      </c>
      <c r="I366" s="70" t="str">
        <f>IFERROR(IF(VLOOKUP($A366&amp;$A$4,Global!$C:$AA,COLUMN()+3,0)="","",VLOOKUP($A366&amp;$A$4,Global!$C:$AA,COLUMN()+3,0)),"")</f>
        <v/>
      </c>
      <c r="J366" s="69" t="str">
        <f>IFERROR(IF(VLOOKUP($A366&amp;$A$4,Global!$C:$AA,COLUMN()+3,0)="","",VLOOKUP($A366&amp;$A$4,Global!$C:$AA,COLUMN()+3,0)),"")</f>
        <v/>
      </c>
      <c r="K366" s="69" t="str">
        <f>IFERROR(IF(VLOOKUP($A366&amp;$A$4,Global!$C:$AA,COLUMN()+3,0)="","",VLOOKUP($A366&amp;$A$4,Global!$C:$AA,COLUMN()+3,0)),"")</f>
        <v/>
      </c>
      <c r="L366" s="69" t="str">
        <f>IFERROR(IF(VLOOKUP($A366&amp;$A$4,Global!$C:$AA,COLUMN()+3,0)="","",VLOOKUP($A366&amp;$A$4,Global!$C:$AA,COLUMN()+3,0)),"")</f>
        <v/>
      </c>
      <c r="M366" s="68" t="str">
        <f>IFERROR(IF(VLOOKUP($A366&amp;$A$4,Global!$C:$AA,COLUMN()+3,0)="","",VLOOKUP($A366&amp;$A$4,Global!$C:$AA,COLUMN()+3,0)),"")</f>
        <v/>
      </c>
      <c r="N366" s="68" t="str">
        <f>IFERROR(IF(VLOOKUP($A366&amp;$A$4,Global!$C:$AA,COLUMN()+3,0)="","",VLOOKUP($A366&amp;$A$4,Global!$C:$AA,COLUMN()+3,0)),"")</f>
        <v/>
      </c>
      <c r="O366" s="68" t="str">
        <f>IFERROR(IF(VLOOKUP($A366&amp;$A$4,Global!$C:$AA,COLUMN()+3,0)="","",VLOOKUP($A366&amp;$A$4,Global!$C:$AA,COLUMN()+3,0)),"")</f>
        <v/>
      </c>
      <c r="P366" s="68" t="str">
        <f>IFERROR(IF(VLOOKUP($A366&amp;$A$4,Global!$C:$AA,COLUMN()+3,0)="","",VLOOKUP($A366&amp;$A$4,Global!$C:$AA,COLUMN()+3,0)),"")</f>
        <v/>
      </c>
      <c r="Q366" s="68" t="str">
        <f>IFERROR(IF(VLOOKUP($A366&amp;$A$4,Global!$C:$AA,COLUMN()+3,0)="","",VLOOKUP($A366&amp;$A$4,Global!$C:$AA,COLUMN()+3,0)),"")</f>
        <v/>
      </c>
      <c r="R366" s="68" t="str">
        <f>IFERROR(IF(VLOOKUP($A366&amp;$A$4,Global!$C:$AA,COLUMN()+3,0)="","",VLOOKUP($A366&amp;$A$4,Global!$C:$AA,COLUMN()+3,0)),"")</f>
        <v/>
      </c>
      <c r="S366" s="71" t="str">
        <f>IFERROR(IF(VLOOKUP($A366&amp;$A$4,Global!$C:$AA,COLUMN()+3,0)="","",VLOOKUP($A366&amp;$A$4,Global!$C:$AA,COLUMN()+3,0)),"")</f>
        <v/>
      </c>
      <c r="T366" s="71" t="str">
        <f>IFERROR(IF(VLOOKUP($A366&amp;$A$4,Global!$C:$AA,COLUMN()+3,0)="","",VLOOKUP($A366&amp;$A$4,Global!$C:$AA,COLUMN()+3,0)),"")</f>
        <v/>
      </c>
      <c r="U366" s="69" t="str">
        <f>IFERROR(IF(VLOOKUP($A366&amp;$A$4,Global!$C:$AA,COLUMN()+3,0)="","",VLOOKUP($A366&amp;$A$4,Global!$C:$AA,COLUMN()+3,0)),"")</f>
        <v/>
      </c>
      <c r="V366" s="69" t="str">
        <f>IFERROR(IF(VLOOKUP($A366&amp;$A$4,Global!$C:$AA,COLUMN()+3,0)="","",VLOOKUP($A366&amp;$A$4,Global!$C:$AA,COLUMN()+3,0)),"")</f>
        <v/>
      </c>
    </row>
    <row r="367" spans="1:22" s="72" customFormat="1" ht="15.75" x14ac:dyDescent="0.2">
      <c r="A367" s="67" t="str">
        <f>IFERROR(IF(A366="","",IF((A366+1)&lt;=VLOOKUP($A$3,List!$E$1:$G$8,3,0),A366+1,"")),"")</f>
        <v/>
      </c>
      <c r="B367" s="69" t="str">
        <f>IFERROR(IF(VLOOKUP($A367&amp;$A$4,Global!$C:$AA,COLUMN()+3,0)="","",VLOOKUP($A367&amp;$A$4,Global!$C:$AA,COLUMN()+3,0)),"")</f>
        <v/>
      </c>
      <c r="C367" s="79" t="str">
        <f>IFERROR(IF(VLOOKUP($A367&amp;$A$4,Global!$C:$AA,COLUMN()+3,0)="","",VLOOKUP($A367&amp;$A$4,Global!$C:$AA,COLUMN()+3,0)),"")</f>
        <v/>
      </c>
      <c r="D367" s="68" t="str">
        <f>IFERROR(IF(VLOOKUP($A367&amp;$A$4,Global!$C:$AA,COLUMN()+3,0)="","",VLOOKUP($A367&amp;$A$4,Global!$C:$AA,COLUMN()+3,0)),"")</f>
        <v/>
      </c>
      <c r="E367" s="69" t="str">
        <f>IFERROR(IF(VLOOKUP($A367&amp;$A$4,Global!$C:$AA,COLUMN()+3,0)="","",VLOOKUP($A367&amp;$A$4,Global!$C:$AA,COLUMN()+3,0)),"")</f>
        <v/>
      </c>
      <c r="F367" s="69" t="str">
        <f>IFERROR(IF(VLOOKUP($A367&amp;$A$4,Global!$C:$AA,COLUMN()+3,0)="","",VLOOKUP($A367&amp;$A$4,Global!$C:$AA,COLUMN()+3,0)),"")</f>
        <v/>
      </c>
      <c r="G367" s="69" t="str">
        <f>IFERROR(IF(VLOOKUP($A367&amp;$A$4,Global!$C:$AA,COLUMN()+3,0)="","",VLOOKUP($A367&amp;$A$4,Global!$C:$AA,COLUMN()+3,0)),"")</f>
        <v/>
      </c>
      <c r="H367" s="70" t="str">
        <f>IFERROR(IF(VLOOKUP($A367&amp;$A$4,Global!$C:$AA,COLUMN()+3,0)="","",VLOOKUP($A367&amp;$A$4,Global!$C:$AA,COLUMN()+3,0)),"")</f>
        <v/>
      </c>
      <c r="I367" s="70" t="str">
        <f>IFERROR(IF(VLOOKUP($A367&amp;$A$4,Global!$C:$AA,COLUMN()+3,0)="","",VLOOKUP($A367&amp;$A$4,Global!$C:$AA,COLUMN()+3,0)),"")</f>
        <v/>
      </c>
      <c r="J367" s="69" t="str">
        <f>IFERROR(IF(VLOOKUP($A367&amp;$A$4,Global!$C:$AA,COLUMN()+3,0)="","",VLOOKUP($A367&amp;$A$4,Global!$C:$AA,COLUMN()+3,0)),"")</f>
        <v/>
      </c>
      <c r="K367" s="69" t="str">
        <f>IFERROR(IF(VLOOKUP($A367&amp;$A$4,Global!$C:$AA,COLUMN()+3,0)="","",VLOOKUP($A367&amp;$A$4,Global!$C:$AA,COLUMN()+3,0)),"")</f>
        <v/>
      </c>
      <c r="L367" s="69" t="str">
        <f>IFERROR(IF(VLOOKUP($A367&amp;$A$4,Global!$C:$AA,COLUMN()+3,0)="","",VLOOKUP($A367&amp;$A$4,Global!$C:$AA,COLUMN()+3,0)),"")</f>
        <v/>
      </c>
      <c r="M367" s="68" t="str">
        <f>IFERROR(IF(VLOOKUP($A367&amp;$A$4,Global!$C:$AA,COLUMN()+3,0)="","",VLOOKUP($A367&amp;$A$4,Global!$C:$AA,COLUMN()+3,0)),"")</f>
        <v/>
      </c>
      <c r="N367" s="68" t="str">
        <f>IFERROR(IF(VLOOKUP($A367&amp;$A$4,Global!$C:$AA,COLUMN()+3,0)="","",VLOOKUP($A367&amp;$A$4,Global!$C:$AA,COLUMN()+3,0)),"")</f>
        <v/>
      </c>
      <c r="O367" s="68" t="str">
        <f>IFERROR(IF(VLOOKUP($A367&amp;$A$4,Global!$C:$AA,COLUMN()+3,0)="","",VLOOKUP($A367&amp;$A$4,Global!$C:$AA,COLUMN()+3,0)),"")</f>
        <v/>
      </c>
      <c r="P367" s="68" t="str">
        <f>IFERROR(IF(VLOOKUP($A367&amp;$A$4,Global!$C:$AA,COLUMN()+3,0)="","",VLOOKUP($A367&amp;$A$4,Global!$C:$AA,COLUMN()+3,0)),"")</f>
        <v/>
      </c>
      <c r="Q367" s="68" t="str">
        <f>IFERROR(IF(VLOOKUP($A367&amp;$A$4,Global!$C:$AA,COLUMN()+3,0)="","",VLOOKUP($A367&amp;$A$4,Global!$C:$AA,COLUMN()+3,0)),"")</f>
        <v/>
      </c>
      <c r="R367" s="68" t="str">
        <f>IFERROR(IF(VLOOKUP($A367&amp;$A$4,Global!$C:$AA,COLUMN()+3,0)="","",VLOOKUP($A367&amp;$A$4,Global!$C:$AA,COLUMN()+3,0)),"")</f>
        <v/>
      </c>
      <c r="S367" s="71" t="str">
        <f>IFERROR(IF(VLOOKUP($A367&amp;$A$4,Global!$C:$AA,COLUMN()+3,0)="","",VLOOKUP($A367&amp;$A$4,Global!$C:$AA,COLUMN()+3,0)),"")</f>
        <v/>
      </c>
      <c r="T367" s="71" t="str">
        <f>IFERROR(IF(VLOOKUP($A367&amp;$A$4,Global!$C:$AA,COLUMN()+3,0)="","",VLOOKUP($A367&amp;$A$4,Global!$C:$AA,COLUMN()+3,0)),"")</f>
        <v/>
      </c>
      <c r="U367" s="69" t="str">
        <f>IFERROR(IF(VLOOKUP($A367&amp;$A$4,Global!$C:$AA,COLUMN()+3,0)="","",VLOOKUP($A367&amp;$A$4,Global!$C:$AA,COLUMN()+3,0)),"")</f>
        <v/>
      </c>
      <c r="V367" s="69" t="str">
        <f>IFERROR(IF(VLOOKUP($A367&amp;$A$4,Global!$C:$AA,COLUMN()+3,0)="","",VLOOKUP($A367&amp;$A$4,Global!$C:$AA,COLUMN()+3,0)),"")</f>
        <v/>
      </c>
    </row>
    <row r="368" spans="1:22" s="72" customFormat="1" ht="15.75" x14ac:dyDescent="0.2">
      <c r="A368" s="67" t="str">
        <f>IFERROR(IF(A367="","",IF((A367+1)&lt;=VLOOKUP($A$3,List!$E$1:$G$8,3,0),A367+1,"")),"")</f>
        <v/>
      </c>
      <c r="B368" s="69" t="str">
        <f>IFERROR(IF(VLOOKUP($A368&amp;$A$4,Global!$C:$AA,COLUMN()+3,0)="","",VLOOKUP($A368&amp;$A$4,Global!$C:$AA,COLUMN()+3,0)),"")</f>
        <v/>
      </c>
      <c r="C368" s="79" t="str">
        <f>IFERROR(IF(VLOOKUP($A368&amp;$A$4,Global!$C:$AA,COLUMN()+3,0)="","",VLOOKUP($A368&amp;$A$4,Global!$C:$AA,COLUMN()+3,0)),"")</f>
        <v/>
      </c>
      <c r="D368" s="68" t="str">
        <f>IFERROR(IF(VLOOKUP($A368&amp;$A$4,Global!$C:$AA,COLUMN()+3,0)="","",VLOOKUP($A368&amp;$A$4,Global!$C:$AA,COLUMN()+3,0)),"")</f>
        <v/>
      </c>
      <c r="E368" s="69" t="str">
        <f>IFERROR(IF(VLOOKUP($A368&amp;$A$4,Global!$C:$AA,COLUMN()+3,0)="","",VLOOKUP($A368&amp;$A$4,Global!$C:$AA,COLUMN()+3,0)),"")</f>
        <v/>
      </c>
      <c r="F368" s="69" t="str">
        <f>IFERROR(IF(VLOOKUP($A368&amp;$A$4,Global!$C:$AA,COLUMN()+3,0)="","",VLOOKUP($A368&amp;$A$4,Global!$C:$AA,COLUMN()+3,0)),"")</f>
        <v/>
      </c>
      <c r="G368" s="69" t="str">
        <f>IFERROR(IF(VLOOKUP($A368&amp;$A$4,Global!$C:$AA,COLUMN()+3,0)="","",VLOOKUP($A368&amp;$A$4,Global!$C:$AA,COLUMN()+3,0)),"")</f>
        <v/>
      </c>
      <c r="H368" s="70" t="str">
        <f>IFERROR(IF(VLOOKUP($A368&amp;$A$4,Global!$C:$AA,COLUMN()+3,0)="","",VLOOKUP($A368&amp;$A$4,Global!$C:$AA,COLUMN()+3,0)),"")</f>
        <v/>
      </c>
      <c r="I368" s="70" t="str">
        <f>IFERROR(IF(VLOOKUP($A368&amp;$A$4,Global!$C:$AA,COLUMN()+3,0)="","",VLOOKUP($A368&amp;$A$4,Global!$C:$AA,COLUMN()+3,0)),"")</f>
        <v/>
      </c>
      <c r="J368" s="69" t="str">
        <f>IFERROR(IF(VLOOKUP($A368&amp;$A$4,Global!$C:$AA,COLUMN()+3,0)="","",VLOOKUP($A368&amp;$A$4,Global!$C:$AA,COLUMN()+3,0)),"")</f>
        <v/>
      </c>
      <c r="K368" s="69" t="str">
        <f>IFERROR(IF(VLOOKUP($A368&amp;$A$4,Global!$C:$AA,COLUMN()+3,0)="","",VLOOKUP($A368&amp;$A$4,Global!$C:$AA,COLUMN()+3,0)),"")</f>
        <v/>
      </c>
      <c r="L368" s="69" t="str">
        <f>IFERROR(IF(VLOOKUP($A368&amp;$A$4,Global!$C:$AA,COLUMN()+3,0)="","",VLOOKUP($A368&amp;$A$4,Global!$C:$AA,COLUMN()+3,0)),"")</f>
        <v/>
      </c>
      <c r="M368" s="68" t="str">
        <f>IFERROR(IF(VLOOKUP($A368&amp;$A$4,Global!$C:$AA,COLUMN()+3,0)="","",VLOOKUP($A368&amp;$A$4,Global!$C:$AA,COLUMN()+3,0)),"")</f>
        <v/>
      </c>
      <c r="N368" s="68" t="str">
        <f>IFERROR(IF(VLOOKUP($A368&amp;$A$4,Global!$C:$AA,COLUMN()+3,0)="","",VLOOKUP($A368&amp;$A$4,Global!$C:$AA,COLUMN()+3,0)),"")</f>
        <v/>
      </c>
      <c r="O368" s="68" t="str">
        <f>IFERROR(IF(VLOOKUP($A368&amp;$A$4,Global!$C:$AA,COLUMN()+3,0)="","",VLOOKUP($A368&amp;$A$4,Global!$C:$AA,COLUMN()+3,0)),"")</f>
        <v/>
      </c>
      <c r="P368" s="68" t="str">
        <f>IFERROR(IF(VLOOKUP($A368&amp;$A$4,Global!$C:$AA,COLUMN()+3,0)="","",VLOOKUP($A368&amp;$A$4,Global!$C:$AA,COLUMN()+3,0)),"")</f>
        <v/>
      </c>
      <c r="Q368" s="68" t="str">
        <f>IFERROR(IF(VLOOKUP($A368&amp;$A$4,Global!$C:$AA,COLUMN()+3,0)="","",VLOOKUP($A368&amp;$A$4,Global!$C:$AA,COLUMN()+3,0)),"")</f>
        <v/>
      </c>
      <c r="R368" s="68" t="str">
        <f>IFERROR(IF(VLOOKUP($A368&amp;$A$4,Global!$C:$AA,COLUMN()+3,0)="","",VLOOKUP($A368&amp;$A$4,Global!$C:$AA,COLUMN()+3,0)),"")</f>
        <v/>
      </c>
      <c r="S368" s="71" t="str">
        <f>IFERROR(IF(VLOOKUP($A368&amp;$A$4,Global!$C:$AA,COLUMN()+3,0)="","",VLOOKUP($A368&amp;$A$4,Global!$C:$AA,COLUMN()+3,0)),"")</f>
        <v/>
      </c>
      <c r="T368" s="71" t="str">
        <f>IFERROR(IF(VLOOKUP($A368&amp;$A$4,Global!$C:$AA,COLUMN()+3,0)="","",VLOOKUP($A368&amp;$A$4,Global!$C:$AA,COLUMN()+3,0)),"")</f>
        <v/>
      </c>
      <c r="U368" s="69" t="str">
        <f>IFERROR(IF(VLOOKUP($A368&amp;$A$4,Global!$C:$AA,COLUMN()+3,0)="","",VLOOKUP($A368&amp;$A$4,Global!$C:$AA,COLUMN()+3,0)),"")</f>
        <v/>
      </c>
      <c r="V368" s="69" t="str">
        <f>IFERROR(IF(VLOOKUP($A368&amp;$A$4,Global!$C:$AA,COLUMN()+3,0)="","",VLOOKUP($A368&amp;$A$4,Global!$C:$AA,COLUMN()+3,0)),"")</f>
        <v/>
      </c>
    </row>
    <row r="369" spans="1:22" s="72" customFormat="1" ht="15.75" x14ac:dyDescent="0.2">
      <c r="A369" s="67" t="str">
        <f>IFERROR(IF(A368="","",IF((A368+1)&lt;=VLOOKUP($A$3,List!$E$1:$G$8,3,0),A368+1,"")),"")</f>
        <v/>
      </c>
      <c r="B369" s="69" t="str">
        <f>IFERROR(IF(VLOOKUP($A369&amp;$A$4,Global!$C:$AA,COLUMN()+3,0)="","",VLOOKUP($A369&amp;$A$4,Global!$C:$AA,COLUMN()+3,0)),"")</f>
        <v/>
      </c>
      <c r="C369" s="79" t="str">
        <f>IFERROR(IF(VLOOKUP($A369&amp;$A$4,Global!$C:$AA,COLUMN()+3,0)="","",VLOOKUP($A369&amp;$A$4,Global!$C:$AA,COLUMN()+3,0)),"")</f>
        <v/>
      </c>
      <c r="D369" s="68" t="str">
        <f>IFERROR(IF(VLOOKUP($A369&amp;$A$4,Global!$C:$AA,COLUMN()+3,0)="","",VLOOKUP($A369&amp;$A$4,Global!$C:$AA,COLUMN()+3,0)),"")</f>
        <v/>
      </c>
      <c r="E369" s="69" t="str">
        <f>IFERROR(IF(VLOOKUP($A369&amp;$A$4,Global!$C:$AA,COLUMN()+3,0)="","",VLOOKUP($A369&amp;$A$4,Global!$C:$AA,COLUMN()+3,0)),"")</f>
        <v/>
      </c>
      <c r="F369" s="69" t="str">
        <f>IFERROR(IF(VLOOKUP($A369&amp;$A$4,Global!$C:$AA,COLUMN()+3,0)="","",VLOOKUP($A369&amp;$A$4,Global!$C:$AA,COLUMN()+3,0)),"")</f>
        <v/>
      </c>
      <c r="G369" s="69" t="str">
        <f>IFERROR(IF(VLOOKUP($A369&amp;$A$4,Global!$C:$AA,COLUMN()+3,0)="","",VLOOKUP($A369&amp;$A$4,Global!$C:$AA,COLUMN()+3,0)),"")</f>
        <v/>
      </c>
      <c r="H369" s="70" t="str">
        <f>IFERROR(IF(VLOOKUP($A369&amp;$A$4,Global!$C:$AA,COLUMN()+3,0)="","",VLOOKUP($A369&amp;$A$4,Global!$C:$AA,COLUMN()+3,0)),"")</f>
        <v/>
      </c>
      <c r="I369" s="70" t="str">
        <f>IFERROR(IF(VLOOKUP($A369&amp;$A$4,Global!$C:$AA,COLUMN()+3,0)="","",VLOOKUP($A369&amp;$A$4,Global!$C:$AA,COLUMN()+3,0)),"")</f>
        <v/>
      </c>
      <c r="J369" s="69" t="str">
        <f>IFERROR(IF(VLOOKUP($A369&amp;$A$4,Global!$C:$AA,COLUMN()+3,0)="","",VLOOKUP($A369&amp;$A$4,Global!$C:$AA,COLUMN()+3,0)),"")</f>
        <v/>
      </c>
      <c r="K369" s="69" t="str">
        <f>IFERROR(IF(VLOOKUP($A369&amp;$A$4,Global!$C:$AA,COLUMN()+3,0)="","",VLOOKUP($A369&amp;$A$4,Global!$C:$AA,COLUMN()+3,0)),"")</f>
        <v/>
      </c>
      <c r="L369" s="69" t="str">
        <f>IFERROR(IF(VLOOKUP($A369&amp;$A$4,Global!$C:$AA,COLUMN()+3,0)="","",VLOOKUP($A369&amp;$A$4,Global!$C:$AA,COLUMN()+3,0)),"")</f>
        <v/>
      </c>
      <c r="M369" s="68" t="str">
        <f>IFERROR(IF(VLOOKUP($A369&amp;$A$4,Global!$C:$AA,COLUMN()+3,0)="","",VLOOKUP($A369&amp;$A$4,Global!$C:$AA,COLUMN()+3,0)),"")</f>
        <v/>
      </c>
      <c r="N369" s="68" t="str">
        <f>IFERROR(IF(VLOOKUP($A369&amp;$A$4,Global!$C:$AA,COLUMN()+3,0)="","",VLOOKUP($A369&amp;$A$4,Global!$C:$AA,COLUMN()+3,0)),"")</f>
        <v/>
      </c>
      <c r="O369" s="68" t="str">
        <f>IFERROR(IF(VLOOKUP($A369&amp;$A$4,Global!$C:$AA,COLUMN()+3,0)="","",VLOOKUP($A369&amp;$A$4,Global!$C:$AA,COLUMN()+3,0)),"")</f>
        <v/>
      </c>
      <c r="P369" s="68" t="str">
        <f>IFERROR(IF(VLOOKUP($A369&amp;$A$4,Global!$C:$AA,COLUMN()+3,0)="","",VLOOKUP($A369&amp;$A$4,Global!$C:$AA,COLUMN()+3,0)),"")</f>
        <v/>
      </c>
      <c r="Q369" s="68" t="str">
        <f>IFERROR(IF(VLOOKUP($A369&amp;$A$4,Global!$C:$AA,COLUMN()+3,0)="","",VLOOKUP($A369&amp;$A$4,Global!$C:$AA,COLUMN()+3,0)),"")</f>
        <v/>
      </c>
      <c r="R369" s="68" t="str">
        <f>IFERROR(IF(VLOOKUP($A369&amp;$A$4,Global!$C:$AA,COLUMN()+3,0)="","",VLOOKUP($A369&amp;$A$4,Global!$C:$AA,COLUMN()+3,0)),"")</f>
        <v/>
      </c>
      <c r="S369" s="71" t="str">
        <f>IFERROR(IF(VLOOKUP($A369&amp;$A$4,Global!$C:$AA,COLUMN()+3,0)="","",VLOOKUP($A369&amp;$A$4,Global!$C:$AA,COLUMN()+3,0)),"")</f>
        <v/>
      </c>
      <c r="T369" s="71" t="str">
        <f>IFERROR(IF(VLOOKUP($A369&amp;$A$4,Global!$C:$AA,COLUMN()+3,0)="","",VLOOKUP($A369&amp;$A$4,Global!$C:$AA,COLUMN()+3,0)),"")</f>
        <v/>
      </c>
      <c r="U369" s="69" t="str">
        <f>IFERROR(IF(VLOOKUP($A369&amp;$A$4,Global!$C:$AA,COLUMN()+3,0)="","",VLOOKUP($A369&amp;$A$4,Global!$C:$AA,COLUMN()+3,0)),"")</f>
        <v/>
      </c>
      <c r="V369" s="69" t="str">
        <f>IFERROR(IF(VLOOKUP($A369&amp;$A$4,Global!$C:$AA,COLUMN()+3,0)="","",VLOOKUP($A369&amp;$A$4,Global!$C:$AA,COLUMN()+3,0)),"")</f>
        <v/>
      </c>
    </row>
    <row r="370" spans="1:22" s="72" customFormat="1" ht="15.75" x14ac:dyDescent="0.2">
      <c r="A370" s="67" t="str">
        <f>IFERROR(IF(A369="","",IF((A369+1)&lt;=VLOOKUP($A$3,List!$E$1:$G$8,3,0),A369+1,"")),"")</f>
        <v/>
      </c>
      <c r="B370" s="69" t="str">
        <f>IFERROR(IF(VLOOKUP($A370&amp;$A$4,Global!$C:$AA,COLUMN()+3,0)="","",VLOOKUP($A370&amp;$A$4,Global!$C:$AA,COLUMN()+3,0)),"")</f>
        <v/>
      </c>
      <c r="C370" s="79" t="str">
        <f>IFERROR(IF(VLOOKUP($A370&amp;$A$4,Global!$C:$AA,COLUMN()+3,0)="","",VLOOKUP($A370&amp;$A$4,Global!$C:$AA,COLUMN()+3,0)),"")</f>
        <v/>
      </c>
      <c r="D370" s="68" t="str">
        <f>IFERROR(IF(VLOOKUP($A370&amp;$A$4,Global!$C:$AA,COLUMN()+3,0)="","",VLOOKUP($A370&amp;$A$4,Global!$C:$AA,COLUMN()+3,0)),"")</f>
        <v/>
      </c>
      <c r="E370" s="69" t="str">
        <f>IFERROR(IF(VLOOKUP($A370&amp;$A$4,Global!$C:$AA,COLUMN()+3,0)="","",VLOOKUP($A370&amp;$A$4,Global!$C:$AA,COLUMN()+3,0)),"")</f>
        <v/>
      </c>
      <c r="F370" s="69" t="str">
        <f>IFERROR(IF(VLOOKUP($A370&amp;$A$4,Global!$C:$AA,COLUMN()+3,0)="","",VLOOKUP($A370&amp;$A$4,Global!$C:$AA,COLUMN()+3,0)),"")</f>
        <v/>
      </c>
      <c r="G370" s="69" t="str">
        <f>IFERROR(IF(VLOOKUP($A370&amp;$A$4,Global!$C:$AA,COLUMN()+3,0)="","",VLOOKUP($A370&amp;$A$4,Global!$C:$AA,COLUMN()+3,0)),"")</f>
        <v/>
      </c>
      <c r="H370" s="70" t="str">
        <f>IFERROR(IF(VLOOKUP($A370&amp;$A$4,Global!$C:$AA,COLUMN()+3,0)="","",VLOOKUP($A370&amp;$A$4,Global!$C:$AA,COLUMN()+3,0)),"")</f>
        <v/>
      </c>
      <c r="I370" s="70" t="str">
        <f>IFERROR(IF(VLOOKUP($A370&amp;$A$4,Global!$C:$AA,COLUMN()+3,0)="","",VLOOKUP($A370&amp;$A$4,Global!$C:$AA,COLUMN()+3,0)),"")</f>
        <v/>
      </c>
      <c r="J370" s="69" t="str">
        <f>IFERROR(IF(VLOOKUP($A370&amp;$A$4,Global!$C:$AA,COLUMN()+3,0)="","",VLOOKUP($A370&amp;$A$4,Global!$C:$AA,COLUMN()+3,0)),"")</f>
        <v/>
      </c>
      <c r="K370" s="69" t="str">
        <f>IFERROR(IF(VLOOKUP($A370&amp;$A$4,Global!$C:$AA,COLUMN()+3,0)="","",VLOOKUP($A370&amp;$A$4,Global!$C:$AA,COLUMN()+3,0)),"")</f>
        <v/>
      </c>
      <c r="L370" s="69" t="str">
        <f>IFERROR(IF(VLOOKUP($A370&amp;$A$4,Global!$C:$AA,COLUMN()+3,0)="","",VLOOKUP($A370&amp;$A$4,Global!$C:$AA,COLUMN()+3,0)),"")</f>
        <v/>
      </c>
      <c r="M370" s="68" t="str">
        <f>IFERROR(IF(VLOOKUP($A370&amp;$A$4,Global!$C:$AA,COLUMN()+3,0)="","",VLOOKUP($A370&amp;$A$4,Global!$C:$AA,COLUMN()+3,0)),"")</f>
        <v/>
      </c>
      <c r="N370" s="68" t="str">
        <f>IFERROR(IF(VLOOKUP($A370&amp;$A$4,Global!$C:$AA,COLUMN()+3,0)="","",VLOOKUP($A370&amp;$A$4,Global!$C:$AA,COLUMN()+3,0)),"")</f>
        <v/>
      </c>
      <c r="O370" s="68" t="str">
        <f>IFERROR(IF(VLOOKUP($A370&amp;$A$4,Global!$C:$AA,COLUMN()+3,0)="","",VLOOKUP($A370&amp;$A$4,Global!$C:$AA,COLUMN()+3,0)),"")</f>
        <v/>
      </c>
      <c r="P370" s="68" t="str">
        <f>IFERROR(IF(VLOOKUP($A370&amp;$A$4,Global!$C:$AA,COLUMN()+3,0)="","",VLOOKUP($A370&amp;$A$4,Global!$C:$AA,COLUMN()+3,0)),"")</f>
        <v/>
      </c>
      <c r="Q370" s="68" t="str">
        <f>IFERROR(IF(VLOOKUP($A370&amp;$A$4,Global!$C:$AA,COLUMN()+3,0)="","",VLOOKUP($A370&amp;$A$4,Global!$C:$AA,COLUMN()+3,0)),"")</f>
        <v/>
      </c>
      <c r="R370" s="68" t="str">
        <f>IFERROR(IF(VLOOKUP($A370&amp;$A$4,Global!$C:$AA,COLUMN()+3,0)="","",VLOOKUP($A370&amp;$A$4,Global!$C:$AA,COLUMN()+3,0)),"")</f>
        <v/>
      </c>
      <c r="S370" s="71" t="str">
        <f>IFERROR(IF(VLOOKUP($A370&amp;$A$4,Global!$C:$AA,COLUMN()+3,0)="","",VLOOKUP($A370&amp;$A$4,Global!$C:$AA,COLUMN()+3,0)),"")</f>
        <v/>
      </c>
      <c r="T370" s="71" t="str">
        <f>IFERROR(IF(VLOOKUP($A370&amp;$A$4,Global!$C:$AA,COLUMN()+3,0)="","",VLOOKUP($A370&amp;$A$4,Global!$C:$AA,COLUMN()+3,0)),"")</f>
        <v/>
      </c>
      <c r="U370" s="69" t="str">
        <f>IFERROR(IF(VLOOKUP($A370&amp;$A$4,Global!$C:$AA,COLUMN()+3,0)="","",VLOOKUP($A370&amp;$A$4,Global!$C:$AA,COLUMN()+3,0)),"")</f>
        <v/>
      </c>
      <c r="V370" s="69" t="str">
        <f>IFERROR(IF(VLOOKUP($A370&amp;$A$4,Global!$C:$AA,COLUMN()+3,0)="","",VLOOKUP($A370&amp;$A$4,Global!$C:$AA,COLUMN()+3,0)),"")</f>
        <v/>
      </c>
    </row>
    <row r="371" spans="1:22" s="72" customFormat="1" ht="15.75" x14ac:dyDescent="0.2">
      <c r="A371" s="67" t="str">
        <f>IFERROR(IF(A370="","",IF((A370+1)&lt;=VLOOKUP($A$3,List!$E$1:$G$8,3,0),A370+1,"")),"")</f>
        <v/>
      </c>
      <c r="B371" s="69" t="str">
        <f>IFERROR(IF(VLOOKUP($A371&amp;$A$4,Global!$C:$AA,COLUMN()+3,0)="","",VLOOKUP($A371&amp;$A$4,Global!$C:$AA,COLUMN()+3,0)),"")</f>
        <v/>
      </c>
      <c r="C371" s="79" t="str">
        <f>IFERROR(IF(VLOOKUP($A371&amp;$A$4,Global!$C:$AA,COLUMN()+3,0)="","",VLOOKUP($A371&amp;$A$4,Global!$C:$AA,COLUMN()+3,0)),"")</f>
        <v/>
      </c>
      <c r="D371" s="68" t="str">
        <f>IFERROR(IF(VLOOKUP($A371&amp;$A$4,Global!$C:$AA,COLUMN()+3,0)="","",VLOOKUP($A371&amp;$A$4,Global!$C:$AA,COLUMN()+3,0)),"")</f>
        <v/>
      </c>
      <c r="E371" s="69" t="str">
        <f>IFERROR(IF(VLOOKUP($A371&amp;$A$4,Global!$C:$AA,COLUMN()+3,0)="","",VLOOKUP($A371&amp;$A$4,Global!$C:$AA,COLUMN()+3,0)),"")</f>
        <v/>
      </c>
      <c r="F371" s="69" t="str">
        <f>IFERROR(IF(VLOOKUP($A371&amp;$A$4,Global!$C:$AA,COLUMN()+3,0)="","",VLOOKUP($A371&amp;$A$4,Global!$C:$AA,COLUMN()+3,0)),"")</f>
        <v/>
      </c>
      <c r="G371" s="69" t="str">
        <f>IFERROR(IF(VLOOKUP($A371&amp;$A$4,Global!$C:$AA,COLUMN()+3,0)="","",VLOOKUP($A371&amp;$A$4,Global!$C:$AA,COLUMN()+3,0)),"")</f>
        <v/>
      </c>
      <c r="H371" s="70" t="str">
        <f>IFERROR(IF(VLOOKUP($A371&amp;$A$4,Global!$C:$AA,COLUMN()+3,0)="","",VLOOKUP($A371&amp;$A$4,Global!$C:$AA,COLUMN()+3,0)),"")</f>
        <v/>
      </c>
      <c r="I371" s="70" t="str">
        <f>IFERROR(IF(VLOOKUP($A371&amp;$A$4,Global!$C:$AA,COLUMN()+3,0)="","",VLOOKUP($A371&amp;$A$4,Global!$C:$AA,COLUMN()+3,0)),"")</f>
        <v/>
      </c>
      <c r="J371" s="69" t="str">
        <f>IFERROR(IF(VLOOKUP($A371&amp;$A$4,Global!$C:$AA,COLUMN()+3,0)="","",VLOOKUP($A371&amp;$A$4,Global!$C:$AA,COLUMN()+3,0)),"")</f>
        <v/>
      </c>
      <c r="K371" s="69" t="str">
        <f>IFERROR(IF(VLOOKUP($A371&amp;$A$4,Global!$C:$AA,COLUMN()+3,0)="","",VLOOKUP($A371&amp;$A$4,Global!$C:$AA,COLUMN()+3,0)),"")</f>
        <v/>
      </c>
      <c r="L371" s="69" t="str">
        <f>IFERROR(IF(VLOOKUP($A371&amp;$A$4,Global!$C:$AA,COLUMN()+3,0)="","",VLOOKUP($A371&amp;$A$4,Global!$C:$AA,COLUMN()+3,0)),"")</f>
        <v/>
      </c>
      <c r="M371" s="68" t="str">
        <f>IFERROR(IF(VLOOKUP($A371&amp;$A$4,Global!$C:$AA,COLUMN()+3,0)="","",VLOOKUP($A371&amp;$A$4,Global!$C:$AA,COLUMN()+3,0)),"")</f>
        <v/>
      </c>
      <c r="N371" s="68" t="str">
        <f>IFERROR(IF(VLOOKUP($A371&amp;$A$4,Global!$C:$AA,COLUMN()+3,0)="","",VLOOKUP($A371&amp;$A$4,Global!$C:$AA,COLUMN()+3,0)),"")</f>
        <v/>
      </c>
      <c r="O371" s="68" t="str">
        <f>IFERROR(IF(VLOOKUP($A371&amp;$A$4,Global!$C:$AA,COLUMN()+3,0)="","",VLOOKUP($A371&amp;$A$4,Global!$C:$AA,COLUMN()+3,0)),"")</f>
        <v/>
      </c>
      <c r="P371" s="68" t="str">
        <f>IFERROR(IF(VLOOKUP($A371&amp;$A$4,Global!$C:$AA,COLUMN()+3,0)="","",VLOOKUP($A371&amp;$A$4,Global!$C:$AA,COLUMN()+3,0)),"")</f>
        <v/>
      </c>
      <c r="Q371" s="68" t="str">
        <f>IFERROR(IF(VLOOKUP($A371&amp;$A$4,Global!$C:$AA,COLUMN()+3,0)="","",VLOOKUP($A371&amp;$A$4,Global!$C:$AA,COLUMN()+3,0)),"")</f>
        <v/>
      </c>
      <c r="R371" s="68" t="str">
        <f>IFERROR(IF(VLOOKUP($A371&amp;$A$4,Global!$C:$AA,COLUMN()+3,0)="","",VLOOKUP($A371&amp;$A$4,Global!$C:$AA,COLUMN()+3,0)),"")</f>
        <v/>
      </c>
      <c r="S371" s="71" t="str">
        <f>IFERROR(IF(VLOOKUP($A371&amp;$A$4,Global!$C:$AA,COLUMN()+3,0)="","",VLOOKUP($A371&amp;$A$4,Global!$C:$AA,COLUMN()+3,0)),"")</f>
        <v/>
      </c>
      <c r="T371" s="71" t="str">
        <f>IFERROR(IF(VLOOKUP($A371&amp;$A$4,Global!$C:$AA,COLUMN()+3,0)="","",VLOOKUP($A371&amp;$A$4,Global!$C:$AA,COLUMN()+3,0)),"")</f>
        <v/>
      </c>
      <c r="U371" s="69" t="str">
        <f>IFERROR(IF(VLOOKUP($A371&amp;$A$4,Global!$C:$AA,COLUMN()+3,0)="","",VLOOKUP($A371&amp;$A$4,Global!$C:$AA,COLUMN()+3,0)),"")</f>
        <v/>
      </c>
      <c r="V371" s="69" t="str">
        <f>IFERROR(IF(VLOOKUP($A371&amp;$A$4,Global!$C:$AA,COLUMN()+3,0)="","",VLOOKUP($A371&amp;$A$4,Global!$C:$AA,COLUMN()+3,0)),"")</f>
        <v/>
      </c>
    </row>
    <row r="372" spans="1:22" s="72" customFormat="1" ht="15.75" x14ac:dyDescent="0.2">
      <c r="A372" s="67" t="str">
        <f>IFERROR(IF(A371="","",IF((A371+1)&lt;=VLOOKUP($A$3,List!$E$1:$G$8,3,0),A371+1,"")),"")</f>
        <v/>
      </c>
      <c r="B372" s="69" t="str">
        <f>IFERROR(IF(VLOOKUP($A372&amp;$A$4,Global!$C:$AA,COLUMN()+3,0)="","",VLOOKUP($A372&amp;$A$4,Global!$C:$AA,COLUMN()+3,0)),"")</f>
        <v/>
      </c>
      <c r="C372" s="79" t="str">
        <f>IFERROR(IF(VLOOKUP($A372&amp;$A$4,Global!$C:$AA,COLUMN()+3,0)="","",VLOOKUP($A372&amp;$A$4,Global!$C:$AA,COLUMN()+3,0)),"")</f>
        <v/>
      </c>
      <c r="D372" s="68" t="str">
        <f>IFERROR(IF(VLOOKUP($A372&amp;$A$4,Global!$C:$AA,COLUMN()+3,0)="","",VLOOKUP($A372&amp;$A$4,Global!$C:$AA,COLUMN()+3,0)),"")</f>
        <v/>
      </c>
      <c r="E372" s="69" t="str">
        <f>IFERROR(IF(VLOOKUP($A372&amp;$A$4,Global!$C:$AA,COLUMN()+3,0)="","",VLOOKUP($A372&amp;$A$4,Global!$C:$AA,COLUMN()+3,0)),"")</f>
        <v/>
      </c>
      <c r="F372" s="69" t="str">
        <f>IFERROR(IF(VLOOKUP($A372&amp;$A$4,Global!$C:$AA,COLUMN()+3,0)="","",VLOOKUP($A372&amp;$A$4,Global!$C:$AA,COLUMN()+3,0)),"")</f>
        <v/>
      </c>
      <c r="G372" s="69" t="str">
        <f>IFERROR(IF(VLOOKUP($A372&amp;$A$4,Global!$C:$AA,COLUMN()+3,0)="","",VLOOKUP($A372&amp;$A$4,Global!$C:$AA,COLUMN()+3,0)),"")</f>
        <v/>
      </c>
      <c r="H372" s="70" t="str">
        <f>IFERROR(IF(VLOOKUP($A372&amp;$A$4,Global!$C:$AA,COLUMN()+3,0)="","",VLOOKUP($A372&amp;$A$4,Global!$C:$AA,COLUMN()+3,0)),"")</f>
        <v/>
      </c>
      <c r="I372" s="70" t="str">
        <f>IFERROR(IF(VLOOKUP($A372&amp;$A$4,Global!$C:$AA,COLUMN()+3,0)="","",VLOOKUP($A372&amp;$A$4,Global!$C:$AA,COLUMN()+3,0)),"")</f>
        <v/>
      </c>
      <c r="J372" s="69" t="str">
        <f>IFERROR(IF(VLOOKUP($A372&amp;$A$4,Global!$C:$AA,COLUMN()+3,0)="","",VLOOKUP($A372&amp;$A$4,Global!$C:$AA,COLUMN()+3,0)),"")</f>
        <v/>
      </c>
      <c r="K372" s="69" t="str">
        <f>IFERROR(IF(VLOOKUP($A372&amp;$A$4,Global!$C:$AA,COLUMN()+3,0)="","",VLOOKUP($A372&amp;$A$4,Global!$C:$AA,COLUMN()+3,0)),"")</f>
        <v/>
      </c>
      <c r="L372" s="69" t="str">
        <f>IFERROR(IF(VLOOKUP($A372&amp;$A$4,Global!$C:$AA,COLUMN()+3,0)="","",VLOOKUP($A372&amp;$A$4,Global!$C:$AA,COLUMN()+3,0)),"")</f>
        <v/>
      </c>
      <c r="M372" s="68" t="str">
        <f>IFERROR(IF(VLOOKUP($A372&amp;$A$4,Global!$C:$AA,COLUMN()+3,0)="","",VLOOKUP($A372&amp;$A$4,Global!$C:$AA,COLUMN()+3,0)),"")</f>
        <v/>
      </c>
      <c r="N372" s="68" t="str">
        <f>IFERROR(IF(VLOOKUP($A372&amp;$A$4,Global!$C:$AA,COLUMN()+3,0)="","",VLOOKUP($A372&amp;$A$4,Global!$C:$AA,COLUMN()+3,0)),"")</f>
        <v/>
      </c>
      <c r="O372" s="68" t="str">
        <f>IFERROR(IF(VLOOKUP($A372&amp;$A$4,Global!$C:$AA,COLUMN()+3,0)="","",VLOOKUP($A372&amp;$A$4,Global!$C:$AA,COLUMN()+3,0)),"")</f>
        <v/>
      </c>
      <c r="P372" s="68" t="str">
        <f>IFERROR(IF(VLOOKUP($A372&amp;$A$4,Global!$C:$AA,COLUMN()+3,0)="","",VLOOKUP($A372&amp;$A$4,Global!$C:$AA,COLUMN()+3,0)),"")</f>
        <v/>
      </c>
      <c r="Q372" s="68" t="str">
        <f>IFERROR(IF(VLOOKUP($A372&amp;$A$4,Global!$C:$AA,COLUMN()+3,0)="","",VLOOKUP($A372&amp;$A$4,Global!$C:$AA,COLUMN()+3,0)),"")</f>
        <v/>
      </c>
      <c r="R372" s="68" t="str">
        <f>IFERROR(IF(VLOOKUP($A372&amp;$A$4,Global!$C:$AA,COLUMN()+3,0)="","",VLOOKUP($A372&amp;$A$4,Global!$C:$AA,COLUMN()+3,0)),"")</f>
        <v/>
      </c>
      <c r="S372" s="71" t="str">
        <f>IFERROR(IF(VLOOKUP($A372&amp;$A$4,Global!$C:$AA,COLUMN()+3,0)="","",VLOOKUP($A372&amp;$A$4,Global!$C:$AA,COLUMN()+3,0)),"")</f>
        <v/>
      </c>
      <c r="T372" s="71" t="str">
        <f>IFERROR(IF(VLOOKUP($A372&amp;$A$4,Global!$C:$AA,COLUMN()+3,0)="","",VLOOKUP($A372&amp;$A$4,Global!$C:$AA,COLUMN()+3,0)),"")</f>
        <v/>
      </c>
      <c r="U372" s="69" t="str">
        <f>IFERROR(IF(VLOOKUP($A372&amp;$A$4,Global!$C:$AA,COLUMN()+3,0)="","",VLOOKUP($A372&amp;$A$4,Global!$C:$AA,COLUMN()+3,0)),"")</f>
        <v/>
      </c>
      <c r="V372" s="69" t="str">
        <f>IFERROR(IF(VLOOKUP($A372&amp;$A$4,Global!$C:$AA,COLUMN()+3,0)="","",VLOOKUP($A372&amp;$A$4,Global!$C:$AA,COLUMN()+3,0)),"")</f>
        <v/>
      </c>
    </row>
    <row r="373" spans="1:22" s="72" customFormat="1" ht="15.75" x14ac:dyDescent="0.2">
      <c r="A373" s="67" t="str">
        <f>IFERROR(IF(A372="","",IF((A372+1)&lt;=VLOOKUP($A$3,List!$E$1:$G$8,3,0),A372+1,"")),"")</f>
        <v/>
      </c>
      <c r="B373" s="69" t="str">
        <f>IFERROR(IF(VLOOKUP($A373&amp;$A$4,Global!$C:$AA,COLUMN()+3,0)="","",VLOOKUP($A373&amp;$A$4,Global!$C:$AA,COLUMN()+3,0)),"")</f>
        <v/>
      </c>
      <c r="C373" s="79" t="str">
        <f>IFERROR(IF(VLOOKUP($A373&amp;$A$4,Global!$C:$AA,COLUMN()+3,0)="","",VLOOKUP($A373&amp;$A$4,Global!$C:$AA,COLUMN()+3,0)),"")</f>
        <v/>
      </c>
      <c r="D373" s="68" t="str">
        <f>IFERROR(IF(VLOOKUP($A373&amp;$A$4,Global!$C:$AA,COLUMN()+3,0)="","",VLOOKUP($A373&amp;$A$4,Global!$C:$AA,COLUMN()+3,0)),"")</f>
        <v/>
      </c>
      <c r="E373" s="69" t="str">
        <f>IFERROR(IF(VLOOKUP($A373&amp;$A$4,Global!$C:$AA,COLUMN()+3,0)="","",VLOOKUP($A373&amp;$A$4,Global!$C:$AA,COLUMN()+3,0)),"")</f>
        <v/>
      </c>
      <c r="F373" s="69" t="str">
        <f>IFERROR(IF(VLOOKUP($A373&amp;$A$4,Global!$C:$AA,COLUMN()+3,0)="","",VLOOKUP($A373&amp;$A$4,Global!$C:$AA,COLUMN()+3,0)),"")</f>
        <v/>
      </c>
      <c r="G373" s="69" t="str">
        <f>IFERROR(IF(VLOOKUP($A373&amp;$A$4,Global!$C:$AA,COLUMN()+3,0)="","",VLOOKUP($A373&amp;$A$4,Global!$C:$AA,COLUMN()+3,0)),"")</f>
        <v/>
      </c>
      <c r="H373" s="70" t="str">
        <f>IFERROR(IF(VLOOKUP($A373&amp;$A$4,Global!$C:$AA,COLUMN()+3,0)="","",VLOOKUP($A373&amp;$A$4,Global!$C:$AA,COLUMN()+3,0)),"")</f>
        <v/>
      </c>
      <c r="I373" s="70" t="str">
        <f>IFERROR(IF(VLOOKUP($A373&amp;$A$4,Global!$C:$AA,COLUMN()+3,0)="","",VLOOKUP($A373&amp;$A$4,Global!$C:$AA,COLUMN()+3,0)),"")</f>
        <v/>
      </c>
      <c r="J373" s="69" t="str">
        <f>IFERROR(IF(VLOOKUP($A373&amp;$A$4,Global!$C:$AA,COLUMN()+3,0)="","",VLOOKUP($A373&amp;$A$4,Global!$C:$AA,COLUMN()+3,0)),"")</f>
        <v/>
      </c>
      <c r="K373" s="69" t="str">
        <f>IFERROR(IF(VLOOKUP($A373&amp;$A$4,Global!$C:$AA,COLUMN()+3,0)="","",VLOOKUP($A373&amp;$A$4,Global!$C:$AA,COLUMN()+3,0)),"")</f>
        <v/>
      </c>
      <c r="L373" s="69" t="str">
        <f>IFERROR(IF(VLOOKUP($A373&amp;$A$4,Global!$C:$AA,COLUMN()+3,0)="","",VLOOKUP($A373&amp;$A$4,Global!$C:$AA,COLUMN()+3,0)),"")</f>
        <v/>
      </c>
      <c r="M373" s="68" t="str">
        <f>IFERROR(IF(VLOOKUP($A373&amp;$A$4,Global!$C:$AA,COLUMN()+3,0)="","",VLOOKUP($A373&amp;$A$4,Global!$C:$AA,COLUMN()+3,0)),"")</f>
        <v/>
      </c>
      <c r="N373" s="68" t="str">
        <f>IFERROR(IF(VLOOKUP($A373&amp;$A$4,Global!$C:$AA,COLUMN()+3,0)="","",VLOOKUP($A373&amp;$A$4,Global!$C:$AA,COLUMN()+3,0)),"")</f>
        <v/>
      </c>
      <c r="O373" s="68" t="str">
        <f>IFERROR(IF(VLOOKUP($A373&amp;$A$4,Global!$C:$AA,COLUMN()+3,0)="","",VLOOKUP($A373&amp;$A$4,Global!$C:$AA,COLUMN()+3,0)),"")</f>
        <v/>
      </c>
      <c r="P373" s="68" t="str">
        <f>IFERROR(IF(VLOOKUP($A373&amp;$A$4,Global!$C:$AA,COLUMN()+3,0)="","",VLOOKUP($A373&amp;$A$4,Global!$C:$AA,COLUMN()+3,0)),"")</f>
        <v/>
      </c>
      <c r="Q373" s="68" t="str">
        <f>IFERROR(IF(VLOOKUP($A373&amp;$A$4,Global!$C:$AA,COLUMN()+3,0)="","",VLOOKUP($A373&amp;$A$4,Global!$C:$AA,COLUMN()+3,0)),"")</f>
        <v/>
      </c>
      <c r="R373" s="68" t="str">
        <f>IFERROR(IF(VLOOKUP($A373&amp;$A$4,Global!$C:$AA,COLUMN()+3,0)="","",VLOOKUP($A373&amp;$A$4,Global!$C:$AA,COLUMN()+3,0)),"")</f>
        <v/>
      </c>
      <c r="S373" s="71" t="str">
        <f>IFERROR(IF(VLOOKUP($A373&amp;$A$4,Global!$C:$AA,COLUMN()+3,0)="","",VLOOKUP($A373&amp;$A$4,Global!$C:$AA,COLUMN()+3,0)),"")</f>
        <v/>
      </c>
      <c r="T373" s="71" t="str">
        <f>IFERROR(IF(VLOOKUP($A373&amp;$A$4,Global!$C:$AA,COLUMN()+3,0)="","",VLOOKUP($A373&amp;$A$4,Global!$C:$AA,COLUMN()+3,0)),"")</f>
        <v/>
      </c>
      <c r="U373" s="69" t="str">
        <f>IFERROR(IF(VLOOKUP($A373&amp;$A$4,Global!$C:$AA,COLUMN()+3,0)="","",VLOOKUP($A373&amp;$A$4,Global!$C:$AA,COLUMN()+3,0)),"")</f>
        <v/>
      </c>
      <c r="V373" s="69" t="str">
        <f>IFERROR(IF(VLOOKUP($A373&amp;$A$4,Global!$C:$AA,COLUMN()+3,0)="","",VLOOKUP($A373&amp;$A$4,Global!$C:$AA,COLUMN()+3,0)),"")</f>
        <v/>
      </c>
    </row>
    <row r="374" spans="1:22" s="72" customFormat="1" ht="15.75" x14ac:dyDescent="0.2">
      <c r="A374" s="67" t="str">
        <f>IFERROR(IF(A373="","",IF((A373+1)&lt;=VLOOKUP($A$3,List!$E$1:$G$8,3,0),A373+1,"")),"")</f>
        <v/>
      </c>
      <c r="B374" s="69" t="str">
        <f>IFERROR(IF(VLOOKUP($A374&amp;$A$4,Global!$C:$AA,COLUMN()+3,0)="","",VLOOKUP($A374&amp;$A$4,Global!$C:$AA,COLUMN()+3,0)),"")</f>
        <v/>
      </c>
      <c r="C374" s="79" t="str">
        <f>IFERROR(IF(VLOOKUP($A374&amp;$A$4,Global!$C:$AA,COLUMN()+3,0)="","",VLOOKUP($A374&amp;$A$4,Global!$C:$AA,COLUMN()+3,0)),"")</f>
        <v/>
      </c>
      <c r="D374" s="68" t="str">
        <f>IFERROR(IF(VLOOKUP($A374&amp;$A$4,Global!$C:$AA,COLUMN()+3,0)="","",VLOOKUP($A374&amp;$A$4,Global!$C:$AA,COLUMN()+3,0)),"")</f>
        <v/>
      </c>
      <c r="E374" s="69" t="str">
        <f>IFERROR(IF(VLOOKUP($A374&amp;$A$4,Global!$C:$AA,COLUMN()+3,0)="","",VLOOKUP($A374&amp;$A$4,Global!$C:$AA,COLUMN()+3,0)),"")</f>
        <v/>
      </c>
      <c r="F374" s="69" t="str">
        <f>IFERROR(IF(VLOOKUP($A374&amp;$A$4,Global!$C:$AA,COLUMN()+3,0)="","",VLOOKUP($A374&amp;$A$4,Global!$C:$AA,COLUMN()+3,0)),"")</f>
        <v/>
      </c>
      <c r="G374" s="69" t="str">
        <f>IFERROR(IF(VLOOKUP($A374&amp;$A$4,Global!$C:$AA,COLUMN()+3,0)="","",VLOOKUP($A374&amp;$A$4,Global!$C:$AA,COLUMN()+3,0)),"")</f>
        <v/>
      </c>
      <c r="H374" s="70" t="str">
        <f>IFERROR(IF(VLOOKUP($A374&amp;$A$4,Global!$C:$AA,COLUMN()+3,0)="","",VLOOKUP($A374&amp;$A$4,Global!$C:$AA,COLUMN()+3,0)),"")</f>
        <v/>
      </c>
      <c r="I374" s="70" t="str">
        <f>IFERROR(IF(VLOOKUP($A374&amp;$A$4,Global!$C:$AA,COLUMN()+3,0)="","",VLOOKUP($A374&amp;$A$4,Global!$C:$AA,COLUMN()+3,0)),"")</f>
        <v/>
      </c>
      <c r="J374" s="69" t="str">
        <f>IFERROR(IF(VLOOKUP($A374&amp;$A$4,Global!$C:$AA,COLUMN()+3,0)="","",VLOOKUP($A374&amp;$A$4,Global!$C:$AA,COLUMN()+3,0)),"")</f>
        <v/>
      </c>
      <c r="K374" s="69" t="str">
        <f>IFERROR(IF(VLOOKUP($A374&amp;$A$4,Global!$C:$AA,COLUMN()+3,0)="","",VLOOKUP($A374&amp;$A$4,Global!$C:$AA,COLUMN()+3,0)),"")</f>
        <v/>
      </c>
      <c r="L374" s="69" t="str">
        <f>IFERROR(IF(VLOOKUP($A374&amp;$A$4,Global!$C:$AA,COLUMN()+3,0)="","",VLOOKUP($A374&amp;$A$4,Global!$C:$AA,COLUMN()+3,0)),"")</f>
        <v/>
      </c>
      <c r="M374" s="68" t="str">
        <f>IFERROR(IF(VLOOKUP($A374&amp;$A$4,Global!$C:$AA,COLUMN()+3,0)="","",VLOOKUP($A374&amp;$A$4,Global!$C:$AA,COLUMN()+3,0)),"")</f>
        <v/>
      </c>
      <c r="N374" s="68" t="str">
        <f>IFERROR(IF(VLOOKUP($A374&amp;$A$4,Global!$C:$AA,COLUMN()+3,0)="","",VLOOKUP($A374&amp;$A$4,Global!$C:$AA,COLUMN()+3,0)),"")</f>
        <v/>
      </c>
      <c r="O374" s="68" t="str">
        <f>IFERROR(IF(VLOOKUP($A374&amp;$A$4,Global!$C:$AA,COLUMN()+3,0)="","",VLOOKUP($A374&amp;$A$4,Global!$C:$AA,COLUMN()+3,0)),"")</f>
        <v/>
      </c>
      <c r="P374" s="68" t="str">
        <f>IFERROR(IF(VLOOKUP($A374&amp;$A$4,Global!$C:$AA,COLUMN()+3,0)="","",VLOOKUP($A374&amp;$A$4,Global!$C:$AA,COLUMN()+3,0)),"")</f>
        <v/>
      </c>
      <c r="Q374" s="68" t="str">
        <f>IFERROR(IF(VLOOKUP($A374&amp;$A$4,Global!$C:$AA,COLUMN()+3,0)="","",VLOOKUP($A374&amp;$A$4,Global!$C:$AA,COLUMN()+3,0)),"")</f>
        <v/>
      </c>
      <c r="R374" s="68" t="str">
        <f>IFERROR(IF(VLOOKUP($A374&amp;$A$4,Global!$C:$AA,COLUMN()+3,0)="","",VLOOKUP($A374&amp;$A$4,Global!$C:$AA,COLUMN()+3,0)),"")</f>
        <v/>
      </c>
      <c r="S374" s="71" t="str">
        <f>IFERROR(IF(VLOOKUP($A374&amp;$A$4,Global!$C:$AA,COLUMN()+3,0)="","",VLOOKUP($A374&amp;$A$4,Global!$C:$AA,COLUMN()+3,0)),"")</f>
        <v/>
      </c>
      <c r="T374" s="71" t="str">
        <f>IFERROR(IF(VLOOKUP($A374&amp;$A$4,Global!$C:$AA,COLUMN()+3,0)="","",VLOOKUP($A374&amp;$A$4,Global!$C:$AA,COLUMN()+3,0)),"")</f>
        <v/>
      </c>
      <c r="U374" s="69" t="str">
        <f>IFERROR(IF(VLOOKUP($A374&amp;$A$4,Global!$C:$AA,COLUMN()+3,0)="","",VLOOKUP($A374&amp;$A$4,Global!$C:$AA,COLUMN()+3,0)),"")</f>
        <v/>
      </c>
      <c r="V374" s="69" t="str">
        <f>IFERROR(IF(VLOOKUP($A374&amp;$A$4,Global!$C:$AA,COLUMN()+3,0)="","",VLOOKUP($A374&amp;$A$4,Global!$C:$AA,COLUMN()+3,0)),"")</f>
        <v/>
      </c>
    </row>
    <row r="375" spans="1:22" s="72" customFormat="1" ht="15.75" x14ac:dyDescent="0.2">
      <c r="A375" s="67" t="str">
        <f>IFERROR(IF(A374="","",IF((A374+1)&lt;=VLOOKUP($A$3,List!$E$1:$G$8,3,0),A374+1,"")),"")</f>
        <v/>
      </c>
      <c r="B375" s="69" t="str">
        <f>IFERROR(IF(VLOOKUP($A375&amp;$A$4,Global!$C:$AA,COLUMN()+3,0)="","",VLOOKUP($A375&amp;$A$4,Global!$C:$AA,COLUMN()+3,0)),"")</f>
        <v/>
      </c>
      <c r="C375" s="79" t="str">
        <f>IFERROR(IF(VLOOKUP($A375&amp;$A$4,Global!$C:$AA,COLUMN()+3,0)="","",VLOOKUP($A375&amp;$A$4,Global!$C:$AA,COLUMN()+3,0)),"")</f>
        <v/>
      </c>
      <c r="D375" s="68" t="str">
        <f>IFERROR(IF(VLOOKUP($A375&amp;$A$4,Global!$C:$AA,COLUMN()+3,0)="","",VLOOKUP($A375&amp;$A$4,Global!$C:$AA,COLUMN()+3,0)),"")</f>
        <v/>
      </c>
      <c r="E375" s="69" t="str">
        <f>IFERROR(IF(VLOOKUP($A375&amp;$A$4,Global!$C:$AA,COLUMN()+3,0)="","",VLOOKUP($A375&amp;$A$4,Global!$C:$AA,COLUMN()+3,0)),"")</f>
        <v/>
      </c>
      <c r="F375" s="69" t="str">
        <f>IFERROR(IF(VLOOKUP($A375&amp;$A$4,Global!$C:$AA,COLUMN()+3,0)="","",VLOOKUP($A375&amp;$A$4,Global!$C:$AA,COLUMN()+3,0)),"")</f>
        <v/>
      </c>
      <c r="G375" s="69" t="str">
        <f>IFERROR(IF(VLOOKUP($A375&amp;$A$4,Global!$C:$AA,COLUMN()+3,0)="","",VLOOKUP($A375&amp;$A$4,Global!$C:$AA,COLUMN()+3,0)),"")</f>
        <v/>
      </c>
      <c r="H375" s="70" t="str">
        <f>IFERROR(IF(VLOOKUP($A375&amp;$A$4,Global!$C:$AA,COLUMN()+3,0)="","",VLOOKUP($A375&amp;$A$4,Global!$C:$AA,COLUMN()+3,0)),"")</f>
        <v/>
      </c>
      <c r="I375" s="70" t="str">
        <f>IFERROR(IF(VLOOKUP($A375&amp;$A$4,Global!$C:$AA,COLUMN()+3,0)="","",VLOOKUP($A375&amp;$A$4,Global!$C:$AA,COLUMN()+3,0)),"")</f>
        <v/>
      </c>
      <c r="J375" s="69" t="str">
        <f>IFERROR(IF(VLOOKUP($A375&amp;$A$4,Global!$C:$AA,COLUMN()+3,0)="","",VLOOKUP($A375&amp;$A$4,Global!$C:$AA,COLUMN()+3,0)),"")</f>
        <v/>
      </c>
      <c r="K375" s="69" t="str">
        <f>IFERROR(IF(VLOOKUP($A375&amp;$A$4,Global!$C:$AA,COLUMN()+3,0)="","",VLOOKUP($A375&amp;$A$4,Global!$C:$AA,COLUMN()+3,0)),"")</f>
        <v/>
      </c>
      <c r="L375" s="69" t="str">
        <f>IFERROR(IF(VLOOKUP($A375&amp;$A$4,Global!$C:$AA,COLUMN()+3,0)="","",VLOOKUP($A375&amp;$A$4,Global!$C:$AA,COLUMN()+3,0)),"")</f>
        <v/>
      </c>
      <c r="M375" s="68" t="str">
        <f>IFERROR(IF(VLOOKUP($A375&amp;$A$4,Global!$C:$AA,COLUMN()+3,0)="","",VLOOKUP($A375&amp;$A$4,Global!$C:$AA,COLUMN()+3,0)),"")</f>
        <v/>
      </c>
      <c r="N375" s="68" t="str">
        <f>IFERROR(IF(VLOOKUP($A375&amp;$A$4,Global!$C:$AA,COLUMN()+3,0)="","",VLOOKUP($A375&amp;$A$4,Global!$C:$AA,COLUMN()+3,0)),"")</f>
        <v/>
      </c>
      <c r="O375" s="68" t="str">
        <f>IFERROR(IF(VLOOKUP($A375&amp;$A$4,Global!$C:$AA,COLUMN()+3,0)="","",VLOOKUP($A375&amp;$A$4,Global!$C:$AA,COLUMN()+3,0)),"")</f>
        <v/>
      </c>
      <c r="P375" s="68" t="str">
        <f>IFERROR(IF(VLOOKUP($A375&amp;$A$4,Global!$C:$AA,COLUMN()+3,0)="","",VLOOKUP($A375&amp;$A$4,Global!$C:$AA,COLUMN()+3,0)),"")</f>
        <v/>
      </c>
      <c r="Q375" s="68" t="str">
        <f>IFERROR(IF(VLOOKUP($A375&amp;$A$4,Global!$C:$AA,COLUMN()+3,0)="","",VLOOKUP($A375&amp;$A$4,Global!$C:$AA,COLUMN()+3,0)),"")</f>
        <v/>
      </c>
      <c r="R375" s="68" t="str">
        <f>IFERROR(IF(VLOOKUP($A375&amp;$A$4,Global!$C:$AA,COLUMN()+3,0)="","",VLOOKUP($A375&amp;$A$4,Global!$C:$AA,COLUMN()+3,0)),"")</f>
        <v/>
      </c>
      <c r="S375" s="71" t="str">
        <f>IFERROR(IF(VLOOKUP($A375&amp;$A$4,Global!$C:$AA,COLUMN()+3,0)="","",VLOOKUP($A375&amp;$A$4,Global!$C:$AA,COLUMN()+3,0)),"")</f>
        <v/>
      </c>
      <c r="T375" s="71" t="str">
        <f>IFERROR(IF(VLOOKUP($A375&amp;$A$4,Global!$C:$AA,COLUMN()+3,0)="","",VLOOKUP($A375&amp;$A$4,Global!$C:$AA,COLUMN()+3,0)),"")</f>
        <v/>
      </c>
      <c r="U375" s="69" t="str">
        <f>IFERROR(IF(VLOOKUP($A375&amp;$A$4,Global!$C:$AA,COLUMN()+3,0)="","",VLOOKUP($A375&amp;$A$4,Global!$C:$AA,COLUMN()+3,0)),"")</f>
        <v/>
      </c>
      <c r="V375" s="69" t="str">
        <f>IFERROR(IF(VLOOKUP($A375&amp;$A$4,Global!$C:$AA,COLUMN()+3,0)="","",VLOOKUP($A375&amp;$A$4,Global!$C:$AA,COLUMN()+3,0)),"")</f>
        <v/>
      </c>
    </row>
    <row r="376" spans="1:22" s="72" customFormat="1" ht="15.75" x14ac:dyDescent="0.2">
      <c r="A376" s="67" t="str">
        <f>IFERROR(IF(A375="","",IF((A375+1)&lt;=VLOOKUP($A$3,List!$E$1:$G$8,3,0),A375+1,"")),"")</f>
        <v/>
      </c>
      <c r="B376" s="69" t="str">
        <f>IFERROR(IF(VLOOKUP($A376&amp;$A$4,Global!$C:$AA,COLUMN()+3,0)="","",VLOOKUP($A376&amp;$A$4,Global!$C:$AA,COLUMN()+3,0)),"")</f>
        <v/>
      </c>
      <c r="C376" s="79" t="str">
        <f>IFERROR(IF(VLOOKUP($A376&amp;$A$4,Global!$C:$AA,COLUMN()+3,0)="","",VLOOKUP($A376&amp;$A$4,Global!$C:$AA,COLUMN()+3,0)),"")</f>
        <v/>
      </c>
      <c r="D376" s="68" t="str">
        <f>IFERROR(IF(VLOOKUP($A376&amp;$A$4,Global!$C:$AA,COLUMN()+3,0)="","",VLOOKUP($A376&amp;$A$4,Global!$C:$AA,COLUMN()+3,0)),"")</f>
        <v/>
      </c>
      <c r="E376" s="69" t="str">
        <f>IFERROR(IF(VLOOKUP($A376&amp;$A$4,Global!$C:$AA,COLUMN()+3,0)="","",VLOOKUP($A376&amp;$A$4,Global!$C:$AA,COLUMN()+3,0)),"")</f>
        <v/>
      </c>
      <c r="F376" s="69" t="str">
        <f>IFERROR(IF(VLOOKUP($A376&amp;$A$4,Global!$C:$AA,COLUMN()+3,0)="","",VLOOKUP($A376&amp;$A$4,Global!$C:$AA,COLUMN()+3,0)),"")</f>
        <v/>
      </c>
      <c r="G376" s="69" t="str">
        <f>IFERROR(IF(VLOOKUP($A376&amp;$A$4,Global!$C:$AA,COLUMN()+3,0)="","",VLOOKUP($A376&amp;$A$4,Global!$C:$AA,COLUMN()+3,0)),"")</f>
        <v/>
      </c>
      <c r="H376" s="70" t="str">
        <f>IFERROR(IF(VLOOKUP($A376&amp;$A$4,Global!$C:$AA,COLUMN()+3,0)="","",VLOOKUP($A376&amp;$A$4,Global!$C:$AA,COLUMN()+3,0)),"")</f>
        <v/>
      </c>
      <c r="I376" s="70" t="str">
        <f>IFERROR(IF(VLOOKUP($A376&amp;$A$4,Global!$C:$AA,COLUMN()+3,0)="","",VLOOKUP($A376&amp;$A$4,Global!$C:$AA,COLUMN()+3,0)),"")</f>
        <v/>
      </c>
      <c r="J376" s="69" t="str">
        <f>IFERROR(IF(VLOOKUP($A376&amp;$A$4,Global!$C:$AA,COLUMN()+3,0)="","",VLOOKUP($A376&amp;$A$4,Global!$C:$AA,COLUMN()+3,0)),"")</f>
        <v/>
      </c>
      <c r="K376" s="69" t="str">
        <f>IFERROR(IF(VLOOKUP($A376&amp;$A$4,Global!$C:$AA,COLUMN()+3,0)="","",VLOOKUP($A376&amp;$A$4,Global!$C:$AA,COLUMN()+3,0)),"")</f>
        <v/>
      </c>
      <c r="L376" s="69" t="str">
        <f>IFERROR(IF(VLOOKUP($A376&amp;$A$4,Global!$C:$AA,COLUMN()+3,0)="","",VLOOKUP($A376&amp;$A$4,Global!$C:$AA,COLUMN()+3,0)),"")</f>
        <v/>
      </c>
      <c r="M376" s="68" t="str">
        <f>IFERROR(IF(VLOOKUP($A376&amp;$A$4,Global!$C:$AA,COLUMN()+3,0)="","",VLOOKUP($A376&amp;$A$4,Global!$C:$AA,COLUMN()+3,0)),"")</f>
        <v/>
      </c>
      <c r="N376" s="68" t="str">
        <f>IFERROR(IF(VLOOKUP($A376&amp;$A$4,Global!$C:$AA,COLUMN()+3,0)="","",VLOOKUP($A376&amp;$A$4,Global!$C:$AA,COLUMN()+3,0)),"")</f>
        <v/>
      </c>
      <c r="O376" s="68" t="str">
        <f>IFERROR(IF(VLOOKUP($A376&amp;$A$4,Global!$C:$AA,COLUMN()+3,0)="","",VLOOKUP($A376&amp;$A$4,Global!$C:$AA,COLUMN()+3,0)),"")</f>
        <v/>
      </c>
      <c r="P376" s="68" t="str">
        <f>IFERROR(IF(VLOOKUP($A376&amp;$A$4,Global!$C:$AA,COLUMN()+3,0)="","",VLOOKUP($A376&amp;$A$4,Global!$C:$AA,COLUMN()+3,0)),"")</f>
        <v/>
      </c>
      <c r="Q376" s="68" t="str">
        <f>IFERROR(IF(VLOOKUP($A376&amp;$A$4,Global!$C:$AA,COLUMN()+3,0)="","",VLOOKUP($A376&amp;$A$4,Global!$C:$AA,COLUMN()+3,0)),"")</f>
        <v/>
      </c>
      <c r="R376" s="68" t="str">
        <f>IFERROR(IF(VLOOKUP($A376&amp;$A$4,Global!$C:$AA,COLUMN()+3,0)="","",VLOOKUP($A376&amp;$A$4,Global!$C:$AA,COLUMN()+3,0)),"")</f>
        <v/>
      </c>
      <c r="S376" s="71" t="str">
        <f>IFERROR(IF(VLOOKUP($A376&amp;$A$4,Global!$C:$AA,COLUMN()+3,0)="","",VLOOKUP($A376&amp;$A$4,Global!$C:$AA,COLUMN()+3,0)),"")</f>
        <v/>
      </c>
      <c r="T376" s="71" t="str">
        <f>IFERROR(IF(VLOOKUP($A376&amp;$A$4,Global!$C:$AA,COLUMN()+3,0)="","",VLOOKUP($A376&amp;$A$4,Global!$C:$AA,COLUMN()+3,0)),"")</f>
        <v/>
      </c>
      <c r="U376" s="69" t="str">
        <f>IFERROR(IF(VLOOKUP($A376&amp;$A$4,Global!$C:$AA,COLUMN()+3,0)="","",VLOOKUP($A376&amp;$A$4,Global!$C:$AA,COLUMN()+3,0)),"")</f>
        <v/>
      </c>
      <c r="V376" s="69" t="str">
        <f>IFERROR(IF(VLOOKUP($A376&amp;$A$4,Global!$C:$AA,COLUMN()+3,0)="","",VLOOKUP($A376&amp;$A$4,Global!$C:$AA,COLUMN()+3,0)),"")</f>
        <v/>
      </c>
    </row>
    <row r="377" spans="1:22" s="72" customFormat="1" ht="15.75" x14ac:dyDescent="0.2">
      <c r="A377" s="67" t="str">
        <f>IFERROR(IF(A376="","",IF((A376+1)&lt;=VLOOKUP($A$3,List!$E$1:$G$8,3,0),A376+1,"")),"")</f>
        <v/>
      </c>
      <c r="B377" s="69" t="str">
        <f>IFERROR(IF(VLOOKUP($A377&amp;$A$4,Global!$C:$AA,COLUMN()+3,0)="","",VLOOKUP($A377&amp;$A$4,Global!$C:$AA,COLUMN()+3,0)),"")</f>
        <v/>
      </c>
      <c r="C377" s="79" t="str">
        <f>IFERROR(IF(VLOOKUP($A377&amp;$A$4,Global!$C:$AA,COLUMN()+3,0)="","",VLOOKUP($A377&amp;$A$4,Global!$C:$AA,COLUMN()+3,0)),"")</f>
        <v/>
      </c>
      <c r="D377" s="68" t="str">
        <f>IFERROR(IF(VLOOKUP($A377&amp;$A$4,Global!$C:$AA,COLUMN()+3,0)="","",VLOOKUP($A377&amp;$A$4,Global!$C:$AA,COLUMN()+3,0)),"")</f>
        <v/>
      </c>
      <c r="E377" s="69" t="str">
        <f>IFERROR(IF(VLOOKUP($A377&amp;$A$4,Global!$C:$AA,COLUMN()+3,0)="","",VLOOKUP($A377&amp;$A$4,Global!$C:$AA,COLUMN()+3,0)),"")</f>
        <v/>
      </c>
      <c r="F377" s="69" t="str">
        <f>IFERROR(IF(VLOOKUP($A377&amp;$A$4,Global!$C:$AA,COLUMN()+3,0)="","",VLOOKUP($A377&amp;$A$4,Global!$C:$AA,COLUMN()+3,0)),"")</f>
        <v/>
      </c>
      <c r="G377" s="69" t="str">
        <f>IFERROR(IF(VLOOKUP($A377&amp;$A$4,Global!$C:$AA,COLUMN()+3,0)="","",VLOOKUP($A377&amp;$A$4,Global!$C:$AA,COLUMN()+3,0)),"")</f>
        <v/>
      </c>
      <c r="H377" s="70" t="str">
        <f>IFERROR(IF(VLOOKUP($A377&amp;$A$4,Global!$C:$AA,COLUMN()+3,0)="","",VLOOKUP($A377&amp;$A$4,Global!$C:$AA,COLUMN()+3,0)),"")</f>
        <v/>
      </c>
      <c r="I377" s="70" t="str">
        <f>IFERROR(IF(VLOOKUP($A377&amp;$A$4,Global!$C:$AA,COLUMN()+3,0)="","",VLOOKUP($A377&amp;$A$4,Global!$C:$AA,COLUMN()+3,0)),"")</f>
        <v/>
      </c>
      <c r="J377" s="69" t="str">
        <f>IFERROR(IF(VLOOKUP($A377&amp;$A$4,Global!$C:$AA,COLUMN()+3,0)="","",VLOOKUP($A377&amp;$A$4,Global!$C:$AA,COLUMN()+3,0)),"")</f>
        <v/>
      </c>
      <c r="K377" s="69" t="str">
        <f>IFERROR(IF(VLOOKUP($A377&amp;$A$4,Global!$C:$AA,COLUMN()+3,0)="","",VLOOKUP($A377&amp;$A$4,Global!$C:$AA,COLUMN()+3,0)),"")</f>
        <v/>
      </c>
      <c r="L377" s="69" t="str">
        <f>IFERROR(IF(VLOOKUP($A377&amp;$A$4,Global!$C:$AA,COLUMN()+3,0)="","",VLOOKUP($A377&amp;$A$4,Global!$C:$AA,COLUMN()+3,0)),"")</f>
        <v/>
      </c>
      <c r="M377" s="68" t="str">
        <f>IFERROR(IF(VLOOKUP($A377&amp;$A$4,Global!$C:$AA,COLUMN()+3,0)="","",VLOOKUP($A377&amp;$A$4,Global!$C:$AA,COLUMN()+3,0)),"")</f>
        <v/>
      </c>
      <c r="N377" s="68" t="str">
        <f>IFERROR(IF(VLOOKUP($A377&amp;$A$4,Global!$C:$AA,COLUMN()+3,0)="","",VLOOKUP($A377&amp;$A$4,Global!$C:$AA,COLUMN()+3,0)),"")</f>
        <v/>
      </c>
      <c r="O377" s="68" t="str">
        <f>IFERROR(IF(VLOOKUP($A377&amp;$A$4,Global!$C:$AA,COLUMN()+3,0)="","",VLOOKUP($A377&amp;$A$4,Global!$C:$AA,COLUMN()+3,0)),"")</f>
        <v/>
      </c>
      <c r="P377" s="68" t="str">
        <f>IFERROR(IF(VLOOKUP($A377&amp;$A$4,Global!$C:$AA,COLUMN()+3,0)="","",VLOOKUP($A377&amp;$A$4,Global!$C:$AA,COLUMN()+3,0)),"")</f>
        <v/>
      </c>
      <c r="Q377" s="68" t="str">
        <f>IFERROR(IF(VLOOKUP($A377&amp;$A$4,Global!$C:$AA,COLUMN()+3,0)="","",VLOOKUP($A377&amp;$A$4,Global!$C:$AA,COLUMN()+3,0)),"")</f>
        <v/>
      </c>
      <c r="R377" s="68" t="str">
        <f>IFERROR(IF(VLOOKUP($A377&amp;$A$4,Global!$C:$AA,COLUMN()+3,0)="","",VLOOKUP($A377&amp;$A$4,Global!$C:$AA,COLUMN()+3,0)),"")</f>
        <v/>
      </c>
      <c r="S377" s="71" t="str">
        <f>IFERROR(IF(VLOOKUP($A377&amp;$A$4,Global!$C:$AA,COLUMN()+3,0)="","",VLOOKUP($A377&amp;$A$4,Global!$C:$AA,COLUMN()+3,0)),"")</f>
        <v/>
      </c>
      <c r="T377" s="71" t="str">
        <f>IFERROR(IF(VLOOKUP($A377&amp;$A$4,Global!$C:$AA,COLUMN()+3,0)="","",VLOOKUP($A377&amp;$A$4,Global!$C:$AA,COLUMN()+3,0)),"")</f>
        <v/>
      </c>
      <c r="U377" s="69" t="str">
        <f>IFERROR(IF(VLOOKUP($A377&amp;$A$4,Global!$C:$AA,COLUMN()+3,0)="","",VLOOKUP($A377&amp;$A$4,Global!$C:$AA,COLUMN()+3,0)),"")</f>
        <v/>
      </c>
      <c r="V377" s="69" t="str">
        <f>IFERROR(IF(VLOOKUP($A377&amp;$A$4,Global!$C:$AA,COLUMN()+3,0)="","",VLOOKUP($A377&amp;$A$4,Global!$C:$AA,COLUMN()+3,0)),"")</f>
        <v/>
      </c>
    </row>
    <row r="378" spans="1:22" s="72" customFormat="1" ht="15.75" x14ac:dyDescent="0.2">
      <c r="A378" s="67" t="str">
        <f>IFERROR(IF(A377="","",IF((A377+1)&lt;=VLOOKUP($A$3,List!$E$1:$G$8,3,0),A377+1,"")),"")</f>
        <v/>
      </c>
      <c r="B378" s="69" t="str">
        <f>IFERROR(IF(VLOOKUP($A378&amp;$A$4,Global!$C:$AA,COLUMN()+3,0)="","",VLOOKUP($A378&amp;$A$4,Global!$C:$AA,COLUMN()+3,0)),"")</f>
        <v/>
      </c>
      <c r="C378" s="79" t="str">
        <f>IFERROR(IF(VLOOKUP($A378&amp;$A$4,Global!$C:$AA,COLUMN()+3,0)="","",VLOOKUP($A378&amp;$A$4,Global!$C:$AA,COLUMN()+3,0)),"")</f>
        <v/>
      </c>
      <c r="D378" s="68" t="str">
        <f>IFERROR(IF(VLOOKUP($A378&amp;$A$4,Global!$C:$AA,COLUMN()+3,0)="","",VLOOKUP($A378&amp;$A$4,Global!$C:$AA,COLUMN()+3,0)),"")</f>
        <v/>
      </c>
      <c r="E378" s="69" t="str">
        <f>IFERROR(IF(VLOOKUP($A378&amp;$A$4,Global!$C:$AA,COLUMN()+3,0)="","",VLOOKUP($A378&amp;$A$4,Global!$C:$AA,COLUMN()+3,0)),"")</f>
        <v/>
      </c>
      <c r="F378" s="69" t="str">
        <f>IFERROR(IF(VLOOKUP($A378&amp;$A$4,Global!$C:$AA,COLUMN()+3,0)="","",VLOOKUP($A378&amp;$A$4,Global!$C:$AA,COLUMN()+3,0)),"")</f>
        <v/>
      </c>
      <c r="G378" s="69" t="str">
        <f>IFERROR(IF(VLOOKUP($A378&amp;$A$4,Global!$C:$AA,COLUMN()+3,0)="","",VLOOKUP($A378&amp;$A$4,Global!$C:$AA,COLUMN()+3,0)),"")</f>
        <v/>
      </c>
      <c r="H378" s="70" t="str">
        <f>IFERROR(IF(VLOOKUP($A378&amp;$A$4,Global!$C:$AA,COLUMN()+3,0)="","",VLOOKUP($A378&amp;$A$4,Global!$C:$AA,COLUMN()+3,0)),"")</f>
        <v/>
      </c>
      <c r="I378" s="70" t="str">
        <f>IFERROR(IF(VLOOKUP($A378&amp;$A$4,Global!$C:$AA,COLUMN()+3,0)="","",VLOOKUP($A378&amp;$A$4,Global!$C:$AA,COLUMN()+3,0)),"")</f>
        <v/>
      </c>
      <c r="J378" s="69" t="str">
        <f>IFERROR(IF(VLOOKUP($A378&amp;$A$4,Global!$C:$AA,COLUMN()+3,0)="","",VLOOKUP($A378&amp;$A$4,Global!$C:$AA,COLUMN()+3,0)),"")</f>
        <v/>
      </c>
      <c r="K378" s="69" t="str">
        <f>IFERROR(IF(VLOOKUP($A378&amp;$A$4,Global!$C:$AA,COLUMN()+3,0)="","",VLOOKUP($A378&amp;$A$4,Global!$C:$AA,COLUMN()+3,0)),"")</f>
        <v/>
      </c>
      <c r="L378" s="69" t="str">
        <f>IFERROR(IF(VLOOKUP($A378&amp;$A$4,Global!$C:$AA,COLUMN()+3,0)="","",VLOOKUP($A378&amp;$A$4,Global!$C:$AA,COLUMN()+3,0)),"")</f>
        <v/>
      </c>
      <c r="M378" s="68" t="str">
        <f>IFERROR(IF(VLOOKUP($A378&amp;$A$4,Global!$C:$AA,COLUMN()+3,0)="","",VLOOKUP($A378&amp;$A$4,Global!$C:$AA,COLUMN()+3,0)),"")</f>
        <v/>
      </c>
      <c r="N378" s="68" t="str">
        <f>IFERROR(IF(VLOOKUP($A378&amp;$A$4,Global!$C:$AA,COLUMN()+3,0)="","",VLOOKUP($A378&amp;$A$4,Global!$C:$AA,COLUMN()+3,0)),"")</f>
        <v/>
      </c>
      <c r="O378" s="68" t="str">
        <f>IFERROR(IF(VLOOKUP($A378&amp;$A$4,Global!$C:$AA,COLUMN()+3,0)="","",VLOOKUP($A378&amp;$A$4,Global!$C:$AA,COLUMN()+3,0)),"")</f>
        <v/>
      </c>
      <c r="P378" s="68" t="str">
        <f>IFERROR(IF(VLOOKUP($A378&amp;$A$4,Global!$C:$AA,COLUMN()+3,0)="","",VLOOKUP($A378&amp;$A$4,Global!$C:$AA,COLUMN()+3,0)),"")</f>
        <v/>
      </c>
      <c r="Q378" s="68" t="str">
        <f>IFERROR(IF(VLOOKUP($A378&amp;$A$4,Global!$C:$AA,COLUMN()+3,0)="","",VLOOKUP($A378&amp;$A$4,Global!$C:$AA,COLUMN()+3,0)),"")</f>
        <v/>
      </c>
      <c r="R378" s="68" t="str">
        <f>IFERROR(IF(VLOOKUP($A378&amp;$A$4,Global!$C:$AA,COLUMN()+3,0)="","",VLOOKUP($A378&amp;$A$4,Global!$C:$AA,COLUMN()+3,0)),"")</f>
        <v/>
      </c>
      <c r="S378" s="71" t="str">
        <f>IFERROR(IF(VLOOKUP($A378&amp;$A$4,Global!$C:$AA,COLUMN()+3,0)="","",VLOOKUP($A378&amp;$A$4,Global!$C:$AA,COLUMN()+3,0)),"")</f>
        <v/>
      </c>
      <c r="T378" s="71" t="str">
        <f>IFERROR(IF(VLOOKUP($A378&amp;$A$4,Global!$C:$AA,COLUMN()+3,0)="","",VLOOKUP($A378&amp;$A$4,Global!$C:$AA,COLUMN()+3,0)),"")</f>
        <v/>
      </c>
      <c r="U378" s="69" t="str">
        <f>IFERROR(IF(VLOOKUP($A378&amp;$A$4,Global!$C:$AA,COLUMN()+3,0)="","",VLOOKUP($A378&amp;$A$4,Global!$C:$AA,COLUMN()+3,0)),"")</f>
        <v/>
      </c>
      <c r="V378" s="69" t="str">
        <f>IFERROR(IF(VLOOKUP($A378&amp;$A$4,Global!$C:$AA,COLUMN()+3,0)="","",VLOOKUP($A378&amp;$A$4,Global!$C:$AA,COLUMN()+3,0)),"")</f>
        <v/>
      </c>
    </row>
    <row r="379" spans="1:22" s="72" customFormat="1" ht="15.75" x14ac:dyDescent="0.2">
      <c r="A379" s="67" t="str">
        <f>IFERROR(IF(A378="","",IF((A378+1)&lt;=VLOOKUP($A$3,List!$E$1:$G$8,3,0),A378+1,"")),"")</f>
        <v/>
      </c>
      <c r="B379" s="69" t="str">
        <f>IFERROR(IF(VLOOKUP($A379&amp;$A$4,Global!$C:$AA,COLUMN()+3,0)="","",VLOOKUP($A379&amp;$A$4,Global!$C:$AA,COLUMN()+3,0)),"")</f>
        <v/>
      </c>
      <c r="C379" s="79" t="str">
        <f>IFERROR(IF(VLOOKUP($A379&amp;$A$4,Global!$C:$AA,COLUMN()+3,0)="","",VLOOKUP($A379&amp;$A$4,Global!$C:$AA,COLUMN()+3,0)),"")</f>
        <v/>
      </c>
      <c r="D379" s="68" t="str">
        <f>IFERROR(IF(VLOOKUP($A379&amp;$A$4,Global!$C:$AA,COLUMN()+3,0)="","",VLOOKUP($A379&amp;$A$4,Global!$C:$AA,COLUMN()+3,0)),"")</f>
        <v/>
      </c>
      <c r="E379" s="69" t="str">
        <f>IFERROR(IF(VLOOKUP($A379&amp;$A$4,Global!$C:$AA,COLUMN()+3,0)="","",VLOOKUP($A379&amp;$A$4,Global!$C:$AA,COLUMN()+3,0)),"")</f>
        <v/>
      </c>
      <c r="F379" s="69" t="str">
        <f>IFERROR(IF(VLOOKUP($A379&amp;$A$4,Global!$C:$AA,COLUMN()+3,0)="","",VLOOKUP($A379&amp;$A$4,Global!$C:$AA,COLUMN()+3,0)),"")</f>
        <v/>
      </c>
      <c r="G379" s="69" t="str">
        <f>IFERROR(IF(VLOOKUP($A379&amp;$A$4,Global!$C:$AA,COLUMN()+3,0)="","",VLOOKUP($A379&amp;$A$4,Global!$C:$AA,COLUMN()+3,0)),"")</f>
        <v/>
      </c>
      <c r="H379" s="70" t="str">
        <f>IFERROR(IF(VLOOKUP($A379&amp;$A$4,Global!$C:$AA,COLUMN()+3,0)="","",VLOOKUP($A379&amp;$A$4,Global!$C:$AA,COLUMN()+3,0)),"")</f>
        <v/>
      </c>
      <c r="I379" s="70" t="str">
        <f>IFERROR(IF(VLOOKUP($A379&amp;$A$4,Global!$C:$AA,COLUMN()+3,0)="","",VLOOKUP($A379&amp;$A$4,Global!$C:$AA,COLUMN()+3,0)),"")</f>
        <v/>
      </c>
      <c r="J379" s="69" t="str">
        <f>IFERROR(IF(VLOOKUP($A379&amp;$A$4,Global!$C:$AA,COLUMN()+3,0)="","",VLOOKUP($A379&amp;$A$4,Global!$C:$AA,COLUMN()+3,0)),"")</f>
        <v/>
      </c>
      <c r="K379" s="69" t="str">
        <f>IFERROR(IF(VLOOKUP($A379&amp;$A$4,Global!$C:$AA,COLUMN()+3,0)="","",VLOOKUP($A379&amp;$A$4,Global!$C:$AA,COLUMN()+3,0)),"")</f>
        <v/>
      </c>
      <c r="L379" s="69" t="str">
        <f>IFERROR(IF(VLOOKUP($A379&amp;$A$4,Global!$C:$AA,COLUMN()+3,0)="","",VLOOKUP($A379&amp;$A$4,Global!$C:$AA,COLUMN()+3,0)),"")</f>
        <v/>
      </c>
      <c r="M379" s="68" t="str">
        <f>IFERROR(IF(VLOOKUP($A379&amp;$A$4,Global!$C:$AA,COLUMN()+3,0)="","",VLOOKUP($A379&amp;$A$4,Global!$C:$AA,COLUMN()+3,0)),"")</f>
        <v/>
      </c>
      <c r="N379" s="68" t="str">
        <f>IFERROR(IF(VLOOKUP($A379&amp;$A$4,Global!$C:$AA,COLUMN()+3,0)="","",VLOOKUP($A379&amp;$A$4,Global!$C:$AA,COLUMN()+3,0)),"")</f>
        <v/>
      </c>
      <c r="O379" s="68" t="str">
        <f>IFERROR(IF(VLOOKUP($A379&amp;$A$4,Global!$C:$AA,COLUMN()+3,0)="","",VLOOKUP($A379&amp;$A$4,Global!$C:$AA,COLUMN()+3,0)),"")</f>
        <v/>
      </c>
      <c r="P379" s="68" t="str">
        <f>IFERROR(IF(VLOOKUP($A379&amp;$A$4,Global!$C:$AA,COLUMN()+3,0)="","",VLOOKUP($A379&amp;$A$4,Global!$C:$AA,COLUMN()+3,0)),"")</f>
        <v/>
      </c>
      <c r="Q379" s="68" t="str">
        <f>IFERROR(IF(VLOOKUP($A379&amp;$A$4,Global!$C:$AA,COLUMN()+3,0)="","",VLOOKUP($A379&amp;$A$4,Global!$C:$AA,COLUMN()+3,0)),"")</f>
        <v/>
      </c>
      <c r="R379" s="68" t="str">
        <f>IFERROR(IF(VLOOKUP($A379&amp;$A$4,Global!$C:$AA,COLUMN()+3,0)="","",VLOOKUP($A379&amp;$A$4,Global!$C:$AA,COLUMN()+3,0)),"")</f>
        <v/>
      </c>
      <c r="S379" s="71" t="str">
        <f>IFERROR(IF(VLOOKUP($A379&amp;$A$4,Global!$C:$AA,COLUMN()+3,0)="","",VLOOKUP($A379&amp;$A$4,Global!$C:$AA,COLUMN()+3,0)),"")</f>
        <v/>
      </c>
      <c r="T379" s="71" t="str">
        <f>IFERROR(IF(VLOOKUP($A379&amp;$A$4,Global!$C:$AA,COLUMN()+3,0)="","",VLOOKUP($A379&amp;$A$4,Global!$C:$AA,COLUMN()+3,0)),"")</f>
        <v/>
      </c>
      <c r="U379" s="69" t="str">
        <f>IFERROR(IF(VLOOKUP($A379&amp;$A$4,Global!$C:$AA,COLUMN()+3,0)="","",VLOOKUP($A379&amp;$A$4,Global!$C:$AA,COLUMN()+3,0)),"")</f>
        <v/>
      </c>
      <c r="V379" s="69" t="str">
        <f>IFERROR(IF(VLOOKUP($A379&amp;$A$4,Global!$C:$AA,COLUMN()+3,0)="","",VLOOKUP($A379&amp;$A$4,Global!$C:$AA,COLUMN()+3,0)),"")</f>
        <v/>
      </c>
    </row>
    <row r="380" spans="1:22" s="72" customFormat="1" ht="15.75" x14ac:dyDescent="0.2">
      <c r="A380" s="67" t="str">
        <f>IFERROR(IF(A379="","",IF((A379+1)&lt;=VLOOKUP($A$3,List!$E$1:$G$8,3,0),A379+1,"")),"")</f>
        <v/>
      </c>
      <c r="B380" s="69" t="str">
        <f>IFERROR(IF(VLOOKUP($A380&amp;$A$4,Global!$C:$AA,COLUMN()+3,0)="","",VLOOKUP($A380&amp;$A$4,Global!$C:$AA,COLUMN()+3,0)),"")</f>
        <v/>
      </c>
      <c r="C380" s="79" t="str">
        <f>IFERROR(IF(VLOOKUP($A380&amp;$A$4,Global!$C:$AA,COLUMN()+3,0)="","",VLOOKUP($A380&amp;$A$4,Global!$C:$AA,COLUMN()+3,0)),"")</f>
        <v/>
      </c>
      <c r="D380" s="68" t="str">
        <f>IFERROR(IF(VLOOKUP($A380&amp;$A$4,Global!$C:$AA,COLUMN()+3,0)="","",VLOOKUP($A380&amp;$A$4,Global!$C:$AA,COLUMN()+3,0)),"")</f>
        <v/>
      </c>
      <c r="E380" s="69" t="str">
        <f>IFERROR(IF(VLOOKUP($A380&amp;$A$4,Global!$C:$AA,COLUMN()+3,0)="","",VLOOKUP($A380&amp;$A$4,Global!$C:$AA,COLUMN()+3,0)),"")</f>
        <v/>
      </c>
      <c r="F380" s="69" t="str">
        <f>IFERROR(IF(VLOOKUP($A380&amp;$A$4,Global!$C:$AA,COLUMN()+3,0)="","",VLOOKUP($A380&amp;$A$4,Global!$C:$AA,COLUMN()+3,0)),"")</f>
        <v/>
      </c>
      <c r="G380" s="69" t="str">
        <f>IFERROR(IF(VLOOKUP($A380&amp;$A$4,Global!$C:$AA,COLUMN()+3,0)="","",VLOOKUP($A380&amp;$A$4,Global!$C:$AA,COLUMN()+3,0)),"")</f>
        <v/>
      </c>
      <c r="H380" s="70" t="str">
        <f>IFERROR(IF(VLOOKUP($A380&amp;$A$4,Global!$C:$AA,COLUMN()+3,0)="","",VLOOKUP($A380&amp;$A$4,Global!$C:$AA,COLUMN()+3,0)),"")</f>
        <v/>
      </c>
      <c r="I380" s="70" t="str">
        <f>IFERROR(IF(VLOOKUP($A380&amp;$A$4,Global!$C:$AA,COLUMN()+3,0)="","",VLOOKUP($A380&amp;$A$4,Global!$C:$AA,COLUMN()+3,0)),"")</f>
        <v/>
      </c>
      <c r="J380" s="69" t="str">
        <f>IFERROR(IF(VLOOKUP($A380&amp;$A$4,Global!$C:$AA,COLUMN()+3,0)="","",VLOOKUP($A380&amp;$A$4,Global!$C:$AA,COLUMN()+3,0)),"")</f>
        <v/>
      </c>
      <c r="K380" s="69" t="str">
        <f>IFERROR(IF(VLOOKUP($A380&amp;$A$4,Global!$C:$AA,COLUMN()+3,0)="","",VLOOKUP($A380&amp;$A$4,Global!$C:$AA,COLUMN()+3,0)),"")</f>
        <v/>
      </c>
      <c r="L380" s="69" t="str">
        <f>IFERROR(IF(VLOOKUP($A380&amp;$A$4,Global!$C:$AA,COLUMN()+3,0)="","",VLOOKUP($A380&amp;$A$4,Global!$C:$AA,COLUMN()+3,0)),"")</f>
        <v/>
      </c>
      <c r="M380" s="68" t="str">
        <f>IFERROR(IF(VLOOKUP($A380&amp;$A$4,Global!$C:$AA,COLUMN()+3,0)="","",VLOOKUP($A380&amp;$A$4,Global!$C:$AA,COLUMN()+3,0)),"")</f>
        <v/>
      </c>
      <c r="N380" s="68" t="str">
        <f>IFERROR(IF(VLOOKUP($A380&amp;$A$4,Global!$C:$AA,COLUMN()+3,0)="","",VLOOKUP($A380&amp;$A$4,Global!$C:$AA,COLUMN()+3,0)),"")</f>
        <v/>
      </c>
      <c r="O380" s="68" t="str">
        <f>IFERROR(IF(VLOOKUP($A380&amp;$A$4,Global!$C:$AA,COLUMN()+3,0)="","",VLOOKUP($A380&amp;$A$4,Global!$C:$AA,COLUMN()+3,0)),"")</f>
        <v/>
      </c>
      <c r="P380" s="68" t="str">
        <f>IFERROR(IF(VLOOKUP($A380&amp;$A$4,Global!$C:$AA,COLUMN()+3,0)="","",VLOOKUP($A380&amp;$A$4,Global!$C:$AA,COLUMN()+3,0)),"")</f>
        <v/>
      </c>
      <c r="Q380" s="68" t="str">
        <f>IFERROR(IF(VLOOKUP($A380&amp;$A$4,Global!$C:$AA,COLUMN()+3,0)="","",VLOOKUP($A380&amp;$A$4,Global!$C:$AA,COLUMN()+3,0)),"")</f>
        <v/>
      </c>
      <c r="R380" s="68" t="str">
        <f>IFERROR(IF(VLOOKUP($A380&amp;$A$4,Global!$C:$AA,COLUMN()+3,0)="","",VLOOKUP($A380&amp;$A$4,Global!$C:$AA,COLUMN()+3,0)),"")</f>
        <v/>
      </c>
      <c r="S380" s="71" t="str">
        <f>IFERROR(IF(VLOOKUP($A380&amp;$A$4,Global!$C:$AA,COLUMN()+3,0)="","",VLOOKUP($A380&amp;$A$4,Global!$C:$AA,COLUMN()+3,0)),"")</f>
        <v/>
      </c>
      <c r="T380" s="71" t="str">
        <f>IFERROR(IF(VLOOKUP($A380&amp;$A$4,Global!$C:$AA,COLUMN()+3,0)="","",VLOOKUP($A380&amp;$A$4,Global!$C:$AA,COLUMN()+3,0)),"")</f>
        <v/>
      </c>
      <c r="U380" s="69" t="str">
        <f>IFERROR(IF(VLOOKUP($A380&amp;$A$4,Global!$C:$AA,COLUMN()+3,0)="","",VLOOKUP($A380&amp;$A$4,Global!$C:$AA,COLUMN()+3,0)),"")</f>
        <v/>
      </c>
      <c r="V380" s="69" t="str">
        <f>IFERROR(IF(VLOOKUP($A380&amp;$A$4,Global!$C:$AA,COLUMN()+3,0)="","",VLOOKUP($A380&amp;$A$4,Global!$C:$AA,COLUMN()+3,0)),"")</f>
        <v/>
      </c>
    </row>
    <row r="381" spans="1:22" s="72" customFormat="1" ht="15.75" x14ac:dyDescent="0.2">
      <c r="A381" s="67" t="str">
        <f>IFERROR(IF(A380="","",IF((A380+1)&lt;=VLOOKUP($A$3,List!$E$1:$G$8,3,0),A380+1,"")),"")</f>
        <v/>
      </c>
      <c r="B381" s="69" t="str">
        <f>IFERROR(IF(VLOOKUP($A381&amp;$A$4,Global!$C:$AA,COLUMN()+3,0)="","",VLOOKUP($A381&amp;$A$4,Global!$C:$AA,COLUMN()+3,0)),"")</f>
        <v/>
      </c>
      <c r="C381" s="79" t="str">
        <f>IFERROR(IF(VLOOKUP($A381&amp;$A$4,Global!$C:$AA,COLUMN()+3,0)="","",VLOOKUP($A381&amp;$A$4,Global!$C:$AA,COLUMN()+3,0)),"")</f>
        <v/>
      </c>
      <c r="D381" s="68" t="str">
        <f>IFERROR(IF(VLOOKUP($A381&amp;$A$4,Global!$C:$AA,COLUMN()+3,0)="","",VLOOKUP($A381&amp;$A$4,Global!$C:$AA,COLUMN()+3,0)),"")</f>
        <v/>
      </c>
      <c r="E381" s="69" t="str">
        <f>IFERROR(IF(VLOOKUP($A381&amp;$A$4,Global!$C:$AA,COLUMN()+3,0)="","",VLOOKUP($A381&amp;$A$4,Global!$C:$AA,COLUMN()+3,0)),"")</f>
        <v/>
      </c>
      <c r="F381" s="69" t="str">
        <f>IFERROR(IF(VLOOKUP($A381&amp;$A$4,Global!$C:$AA,COLUMN()+3,0)="","",VLOOKUP($A381&amp;$A$4,Global!$C:$AA,COLUMN()+3,0)),"")</f>
        <v/>
      </c>
      <c r="G381" s="69" t="str">
        <f>IFERROR(IF(VLOOKUP($A381&amp;$A$4,Global!$C:$AA,COLUMN()+3,0)="","",VLOOKUP($A381&amp;$A$4,Global!$C:$AA,COLUMN()+3,0)),"")</f>
        <v/>
      </c>
      <c r="H381" s="70" t="str">
        <f>IFERROR(IF(VLOOKUP($A381&amp;$A$4,Global!$C:$AA,COLUMN()+3,0)="","",VLOOKUP($A381&amp;$A$4,Global!$C:$AA,COLUMN()+3,0)),"")</f>
        <v/>
      </c>
      <c r="I381" s="70" t="str">
        <f>IFERROR(IF(VLOOKUP($A381&amp;$A$4,Global!$C:$AA,COLUMN()+3,0)="","",VLOOKUP($A381&amp;$A$4,Global!$C:$AA,COLUMN()+3,0)),"")</f>
        <v/>
      </c>
      <c r="J381" s="69" t="str">
        <f>IFERROR(IF(VLOOKUP($A381&amp;$A$4,Global!$C:$AA,COLUMN()+3,0)="","",VLOOKUP($A381&amp;$A$4,Global!$C:$AA,COLUMN()+3,0)),"")</f>
        <v/>
      </c>
      <c r="K381" s="69" t="str">
        <f>IFERROR(IF(VLOOKUP($A381&amp;$A$4,Global!$C:$AA,COLUMN()+3,0)="","",VLOOKUP($A381&amp;$A$4,Global!$C:$AA,COLUMN()+3,0)),"")</f>
        <v/>
      </c>
      <c r="L381" s="69" t="str">
        <f>IFERROR(IF(VLOOKUP($A381&amp;$A$4,Global!$C:$AA,COLUMN()+3,0)="","",VLOOKUP($A381&amp;$A$4,Global!$C:$AA,COLUMN()+3,0)),"")</f>
        <v/>
      </c>
      <c r="M381" s="68" t="str">
        <f>IFERROR(IF(VLOOKUP($A381&amp;$A$4,Global!$C:$AA,COLUMN()+3,0)="","",VLOOKUP($A381&amp;$A$4,Global!$C:$AA,COLUMN()+3,0)),"")</f>
        <v/>
      </c>
      <c r="N381" s="68" t="str">
        <f>IFERROR(IF(VLOOKUP($A381&amp;$A$4,Global!$C:$AA,COLUMN()+3,0)="","",VLOOKUP($A381&amp;$A$4,Global!$C:$AA,COLUMN()+3,0)),"")</f>
        <v/>
      </c>
      <c r="O381" s="68" t="str">
        <f>IFERROR(IF(VLOOKUP($A381&amp;$A$4,Global!$C:$AA,COLUMN()+3,0)="","",VLOOKUP($A381&amp;$A$4,Global!$C:$AA,COLUMN()+3,0)),"")</f>
        <v/>
      </c>
      <c r="P381" s="68" t="str">
        <f>IFERROR(IF(VLOOKUP($A381&amp;$A$4,Global!$C:$AA,COLUMN()+3,0)="","",VLOOKUP($A381&amp;$A$4,Global!$C:$AA,COLUMN()+3,0)),"")</f>
        <v/>
      </c>
      <c r="Q381" s="68" t="str">
        <f>IFERROR(IF(VLOOKUP($A381&amp;$A$4,Global!$C:$AA,COLUMN()+3,0)="","",VLOOKUP($A381&amp;$A$4,Global!$C:$AA,COLUMN()+3,0)),"")</f>
        <v/>
      </c>
      <c r="R381" s="68" t="str">
        <f>IFERROR(IF(VLOOKUP($A381&amp;$A$4,Global!$C:$AA,COLUMN()+3,0)="","",VLOOKUP($A381&amp;$A$4,Global!$C:$AA,COLUMN()+3,0)),"")</f>
        <v/>
      </c>
      <c r="S381" s="71" t="str">
        <f>IFERROR(IF(VLOOKUP($A381&amp;$A$4,Global!$C:$AA,COLUMN()+3,0)="","",VLOOKUP($A381&amp;$A$4,Global!$C:$AA,COLUMN()+3,0)),"")</f>
        <v/>
      </c>
      <c r="T381" s="71" t="str">
        <f>IFERROR(IF(VLOOKUP($A381&amp;$A$4,Global!$C:$AA,COLUMN()+3,0)="","",VLOOKUP($A381&amp;$A$4,Global!$C:$AA,COLUMN()+3,0)),"")</f>
        <v/>
      </c>
      <c r="U381" s="69" t="str">
        <f>IFERROR(IF(VLOOKUP($A381&amp;$A$4,Global!$C:$AA,COLUMN()+3,0)="","",VLOOKUP($A381&amp;$A$4,Global!$C:$AA,COLUMN()+3,0)),"")</f>
        <v/>
      </c>
      <c r="V381" s="69" t="str">
        <f>IFERROR(IF(VLOOKUP($A381&amp;$A$4,Global!$C:$AA,COLUMN()+3,0)="","",VLOOKUP($A381&amp;$A$4,Global!$C:$AA,COLUMN()+3,0)),"")</f>
        <v/>
      </c>
    </row>
    <row r="382" spans="1:22" s="72" customFormat="1" ht="15.75" x14ac:dyDescent="0.2">
      <c r="A382" s="67" t="str">
        <f>IFERROR(IF(A381="","",IF((A381+1)&lt;=VLOOKUP($A$3,List!$E$1:$G$8,3,0),A381+1,"")),"")</f>
        <v/>
      </c>
      <c r="B382" s="69" t="str">
        <f>IFERROR(IF(VLOOKUP($A382&amp;$A$4,Global!$C:$AA,COLUMN()+3,0)="","",VLOOKUP($A382&amp;$A$4,Global!$C:$AA,COLUMN()+3,0)),"")</f>
        <v/>
      </c>
      <c r="C382" s="79" t="str">
        <f>IFERROR(IF(VLOOKUP($A382&amp;$A$4,Global!$C:$AA,COLUMN()+3,0)="","",VLOOKUP($A382&amp;$A$4,Global!$C:$AA,COLUMN()+3,0)),"")</f>
        <v/>
      </c>
      <c r="D382" s="68" t="str">
        <f>IFERROR(IF(VLOOKUP($A382&amp;$A$4,Global!$C:$AA,COLUMN()+3,0)="","",VLOOKUP($A382&amp;$A$4,Global!$C:$AA,COLUMN()+3,0)),"")</f>
        <v/>
      </c>
      <c r="E382" s="69" t="str">
        <f>IFERROR(IF(VLOOKUP($A382&amp;$A$4,Global!$C:$AA,COLUMN()+3,0)="","",VLOOKUP($A382&amp;$A$4,Global!$C:$AA,COLUMN()+3,0)),"")</f>
        <v/>
      </c>
      <c r="F382" s="69" t="str">
        <f>IFERROR(IF(VLOOKUP($A382&amp;$A$4,Global!$C:$AA,COLUMN()+3,0)="","",VLOOKUP($A382&amp;$A$4,Global!$C:$AA,COLUMN()+3,0)),"")</f>
        <v/>
      </c>
      <c r="G382" s="69" t="str">
        <f>IFERROR(IF(VLOOKUP($A382&amp;$A$4,Global!$C:$AA,COLUMN()+3,0)="","",VLOOKUP($A382&amp;$A$4,Global!$C:$AA,COLUMN()+3,0)),"")</f>
        <v/>
      </c>
      <c r="H382" s="70" t="str">
        <f>IFERROR(IF(VLOOKUP($A382&amp;$A$4,Global!$C:$AA,COLUMN()+3,0)="","",VLOOKUP($A382&amp;$A$4,Global!$C:$AA,COLUMN()+3,0)),"")</f>
        <v/>
      </c>
      <c r="I382" s="70" t="str">
        <f>IFERROR(IF(VLOOKUP($A382&amp;$A$4,Global!$C:$AA,COLUMN()+3,0)="","",VLOOKUP($A382&amp;$A$4,Global!$C:$AA,COLUMN()+3,0)),"")</f>
        <v/>
      </c>
      <c r="J382" s="69" t="str">
        <f>IFERROR(IF(VLOOKUP($A382&amp;$A$4,Global!$C:$AA,COLUMN()+3,0)="","",VLOOKUP($A382&amp;$A$4,Global!$C:$AA,COLUMN()+3,0)),"")</f>
        <v/>
      </c>
      <c r="K382" s="69" t="str">
        <f>IFERROR(IF(VLOOKUP($A382&amp;$A$4,Global!$C:$AA,COLUMN()+3,0)="","",VLOOKUP($A382&amp;$A$4,Global!$C:$AA,COLUMN()+3,0)),"")</f>
        <v/>
      </c>
      <c r="L382" s="69" t="str">
        <f>IFERROR(IF(VLOOKUP($A382&amp;$A$4,Global!$C:$AA,COLUMN()+3,0)="","",VLOOKUP($A382&amp;$A$4,Global!$C:$AA,COLUMN()+3,0)),"")</f>
        <v/>
      </c>
      <c r="M382" s="68" t="str">
        <f>IFERROR(IF(VLOOKUP($A382&amp;$A$4,Global!$C:$AA,COLUMN()+3,0)="","",VLOOKUP($A382&amp;$A$4,Global!$C:$AA,COLUMN()+3,0)),"")</f>
        <v/>
      </c>
      <c r="N382" s="68" t="str">
        <f>IFERROR(IF(VLOOKUP($A382&amp;$A$4,Global!$C:$AA,COLUMN()+3,0)="","",VLOOKUP($A382&amp;$A$4,Global!$C:$AA,COLUMN()+3,0)),"")</f>
        <v/>
      </c>
      <c r="O382" s="68" t="str">
        <f>IFERROR(IF(VLOOKUP($A382&amp;$A$4,Global!$C:$AA,COLUMN()+3,0)="","",VLOOKUP($A382&amp;$A$4,Global!$C:$AA,COLUMN()+3,0)),"")</f>
        <v/>
      </c>
      <c r="P382" s="68" t="str">
        <f>IFERROR(IF(VLOOKUP($A382&amp;$A$4,Global!$C:$AA,COLUMN()+3,0)="","",VLOOKUP($A382&amp;$A$4,Global!$C:$AA,COLUMN()+3,0)),"")</f>
        <v/>
      </c>
      <c r="Q382" s="68" t="str">
        <f>IFERROR(IF(VLOOKUP($A382&amp;$A$4,Global!$C:$AA,COLUMN()+3,0)="","",VLOOKUP($A382&amp;$A$4,Global!$C:$AA,COLUMN()+3,0)),"")</f>
        <v/>
      </c>
      <c r="R382" s="68" t="str">
        <f>IFERROR(IF(VLOOKUP($A382&amp;$A$4,Global!$C:$AA,COLUMN()+3,0)="","",VLOOKUP($A382&amp;$A$4,Global!$C:$AA,COLUMN()+3,0)),"")</f>
        <v/>
      </c>
      <c r="S382" s="71" t="str">
        <f>IFERROR(IF(VLOOKUP($A382&amp;$A$4,Global!$C:$AA,COLUMN()+3,0)="","",VLOOKUP($A382&amp;$A$4,Global!$C:$AA,COLUMN()+3,0)),"")</f>
        <v/>
      </c>
      <c r="T382" s="71" t="str">
        <f>IFERROR(IF(VLOOKUP($A382&amp;$A$4,Global!$C:$AA,COLUMN()+3,0)="","",VLOOKUP($A382&amp;$A$4,Global!$C:$AA,COLUMN()+3,0)),"")</f>
        <v/>
      </c>
      <c r="U382" s="69" t="str">
        <f>IFERROR(IF(VLOOKUP($A382&amp;$A$4,Global!$C:$AA,COLUMN()+3,0)="","",VLOOKUP($A382&amp;$A$4,Global!$C:$AA,COLUMN()+3,0)),"")</f>
        <v/>
      </c>
      <c r="V382" s="69" t="str">
        <f>IFERROR(IF(VLOOKUP($A382&amp;$A$4,Global!$C:$AA,COLUMN()+3,0)="","",VLOOKUP($A382&amp;$A$4,Global!$C:$AA,COLUMN()+3,0)),"")</f>
        <v/>
      </c>
    </row>
    <row r="383" spans="1:22" s="72" customFormat="1" ht="15.75" x14ac:dyDescent="0.2">
      <c r="A383" s="67" t="str">
        <f>IFERROR(IF(A382="","",IF((A382+1)&lt;=VLOOKUP($A$3,List!$E$1:$G$8,3,0),A382+1,"")),"")</f>
        <v/>
      </c>
      <c r="B383" s="69" t="str">
        <f>IFERROR(IF(VLOOKUP($A383&amp;$A$4,Global!$C:$AA,COLUMN()+3,0)="","",VLOOKUP($A383&amp;$A$4,Global!$C:$AA,COLUMN()+3,0)),"")</f>
        <v/>
      </c>
      <c r="C383" s="79" t="str">
        <f>IFERROR(IF(VLOOKUP($A383&amp;$A$4,Global!$C:$AA,COLUMN()+3,0)="","",VLOOKUP($A383&amp;$A$4,Global!$C:$AA,COLUMN()+3,0)),"")</f>
        <v/>
      </c>
      <c r="D383" s="68" t="str">
        <f>IFERROR(IF(VLOOKUP($A383&amp;$A$4,Global!$C:$AA,COLUMN()+3,0)="","",VLOOKUP($A383&amp;$A$4,Global!$C:$AA,COLUMN()+3,0)),"")</f>
        <v/>
      </c>
      <c r="E383" s="69" t="str">
        <f>IFERROR(IF(VLOOKUP($A383&amp;$A$4,Global!$C:$AA,COLUMN()+3,0)="","",VLOOKUP($A383&amp;$A$4,Global!$C:$AA,COLUMN()+3,0)),"")</f>
        <v/>
      </c>
      <c r="F383" s="69" t="str">
        <f>IFERROR(IF(VLOOKUP($A383&amp;$A$4,Global!$C:$AA,COLUMN()+3,0)="","",VLOOKUP($A383&amp;$A$4,Global!$C:$AA,COLUMN()+3,0)),"")</f>
        <v/>
      </c>
      <c r="G383" s="69" t="str">
        <f>IFERROR(IF(VLOOKUP($A383&amp;$A$4,Global!$C:$AA,COLUMN()+3,0)="","",VLOOKUP($A383&amp;$A$4,Global!$C:$AA,COLUMN()+3,0)),"")</f>
        <v/>
      </c>
      <c r="H383" s="70" t="str">
        <f>IFERROR(IF(VLOOKUP($A383&amp;$A$4,Global!$C:$AA,COLUMN()+3,0)="","",VLOOKUP($A383&amp;$A$4,Global!$C:$AA,COLUMN()+3,0)),"")</f>
        <v/>
      </c>
      <c r="I383" s="70" t="str">
        <f>IFERROR(IF(VLOOKUP($A383&amp;$A$4,Global!$C:$AA,COLUMN()+3,0)="","",VLOOKUP($A383&amp;$A$4,Global!$C:$AA,COLUMN()+3,0)),"")</f>
        <v/>
      </c>
      <c r="J383" s="69" t="str">
        <f>IFERROR(IF(VLOOKUP($A383&amp;$A$4,Global!$C:$AA,COLUMN()+3,0)="","",VLOOKUP($A383&amp;$A$4,Global!$C:$AA,COLUMN()+3,0)),"")</f>
        <v/>
      </c>
      <c r="K383" s="69" t="str">
        <f>IFERROR(IF(VLOOKUP($A383&amp;$A$4,Global!$C:$AA,COLUMN()+3,0)="","",VLOOKUP($A383&amp;$A$4,Global!$C:$AA,COLUMN()+3,0)),"")</f>
        <v/>
      </c>
      <c r="L383" s="69" t="str">
        <f>IFERROR(IF(VLOOKUP($A383&amp;$A$4,Global!$C:$AA,COLUMN()+3,0)="","",VLOOKUP($A383&amp;$A$4,Global!$C:$AA,COLUMN()+3,0)),"")</f>
        <v/>
      </c>
      <c r="M383" s="68" t="str">
        <f>IFERROR(IF(VLOOKUP($A383&amp;$A$4,Global!$C:$AA,COLUMN()+3,0)="","",VLOOKUP($A383&amp;$A$4,Global!$C:$AA,COLUMN()+3,0)),"")</f>
        <v/>
      </c>
      <c r="N383" s="68" t="str">
        <f>IFERROR(IF(VLOOKUP($A383&amp;$A$4,Global!$C:$AA,COLUMN()+3,0)="","",VLOOKUP($A383&amp;$A$4,Global!$C:$AA,COLUMN()+3,0)),"")</f>
        <v/>
      </c>
      <c r="O383" s="68" t="str">
        <f>IFERROR(IF(VLOOKUP($A383&amp;$A$4,Global!$C:$AA,COLUMN()+3,0)="","",VLOOKUP($A383&amp;$A$4,Global!$C:$AA,COLUMN()+3,0)),"")</f>
        <v/>
      </c>
      <c r="P383" s="68" t="str">
        <f>IFERROR(IF(VLOOKUP($A383&amp;$A$4,Global!$C:$AA,COLUMN()+3,0)="","",VLOOKUP($A383&amp;$A$4,Global!$C:$AA,COLUMN()+3,0)),"")</f>
        <v/>
      </c>
      <c r="Q383" s="68" t="str">
        <f>IFERROR(IF(VLOOKUP($A383&amp;$A$4,Global!$C:$AA,COLUMN()+3,0)="","",VLOOKUP($A383&amp;$A$4,Global!$C:$AA,COLUMN()+3,0)),"")</f>
        <v/>
      </c>
      <c r="R383" s="68" t="str">
        <f>IFERROR(IF(VLOOKUP($A383&amp;$A$4,Global!$C:$AA,COLUMN()+3,0)="","",VLOOKUP($A383&amp;$A$4,Global!$C:$AA,COLUMN()+3,0)),"")</f>
        <v/>
      </c>
      <c r="S383" s="71" t="str">
        <f>IFERROR(IF(VLOOKUP($A383&amp;$A$4,Global!$C:$AA,COLUMN()+3,0)="","",VLOOKUP($A383&amp;$A$4,Global!$C:$AA,COLUMN()+3,0)),"")</f>
        <v/>
      </c>
      <c r="T383" s="71" t="str">
        <f>IFERROR(IF(VLOOKUP($A383&amp;$A$4,Global!$C:$AA,COLUMN()+3,0)="","",VLOOKUP($A383&amp;$A$4,Global!$C:$AA,COLUMN()+3,0)),"")</f>
        <v/>
      </c>
      <c r="U383" s="69" t="str">
        <f>IFERROR(IF(VLOOKUP($A383&amp;$A$4,Global!$C:$AA,COLUMN()+3,0)="","",VLOOKUP($A383&amp;$A$4,Global!$C:$AA,COLUMN()+3,0)),"")</f>
        <v/>
      </c>
      <c r="V383" s="69" t="str">
        <f>IFERROR(IF(VLOOKUP($A383&amp;$A$4,Global!$C:$AA,COLUMN()+3,0)="","",VLOOKUP($A383&amp;$A$4,Global!$C:$AA,COLUMN()+3,0)),"")</f>
        <v/>
      </c>
    </row>
    <row r="384" spans="1:22" s="72" customFormat="1" ht="15.75" x14ac:dyDescent="0.2">
      <c r="A384" s="67" t="str">
        <f>IFERROR(IF(A383="","",IF((A383+1)&lt;=VLOOKUP($A$3,List!$E$1:$G$8,3,0),A383+1,"")),"")</f>
        <v/>
      </c>
      <c r="B384" s="69" t="str">
        <f>IFERROR(IF(VLOOKUP($A384&amp;$A$4,Global!$C:$AA,COLUMN()+3,0)="","",VLOOKUP($A384&amp;$A$4,Global!$C:$AA,COLUMN()+3,0)),"")</f>
        <v/>
      </c>
      <c r="C384" s="79" t="str">
        <f>IFERROR(IF(VLOOKUP($A384&amp;$A$4,Global!$C:$AA,COLUMN()+3,0)="","",VLOOKUP($A384&amp;$A$4,Global!$C:$AA,COLUMN()+3,0)),"")</f>
        <v/>
      </c>
      <c r="D384" s="68" t="str">
        <f>IFERROR(IF(VLOOKUP($A384&amp;$A$4,Global!$C:$AA,COLUMN()+3,0)="","",VLOOKUP($A384&amp;$A$4,Global!$C:$AA,COLUMN()+3,0)),"")</f>
        <v/>
      </c>
      <c r="E384" s="69" t="str">
        <f>IFERROR(IF(VLOOKUP($A384&amp;$A$4,Global!$C:$AA,COLUMN()+3,0)="","",VLOOKUP($A384&amp;$A$4,Global!$C:$AA,COLUMN()+3,0)),"")</f>
        <v/>
      </c>
      <c r="F384" s="69" t="str">
        <f>IFERROR(IF(VLOOKUP($A384&amp;$A$4,Global!$C:$AA,COLUMN()+3,0)="","",VLOOKUP($A384&amp;$A$4,Global!$C:$AA,COLUMN()+3,0)),"")</f>
        <v/>
      </c>
      <c r="G384" s="69" t="str">
        <f>IFERROR(IF(VLOOKUP($A384&amp;$A$4,Global!$C:$AA,COLUMN()+3,0)="","",VLOOKUP($A384&amp;$A$4,Global!$C:$AA,COLUMN()+3,0)),"")</f>
        <v/>
      </c>
      <c r="H384" s="70" t="str">
        <f>IFERROR(IF(VLOOKUP($A384&amp;$A$4,Global!$C:$AA,COLUMN()+3,0)="","",VLOOKUP($A384&amp;$A$4,Global!$C:$AA,COLUMN()+3,0)),"")</f>
        <v/>
      </c>
      <c r="I384" s="70" t="str">
        <f>IFERROR(IF(VLOOKUP($A384&amp;$A$4,Global!$C:$AA,COLUMN()+3,0)="","",VLOOKUP($A384&amp;$A$4,Global!$C:$AA,COLUMN()+3,0)),"")</f>
        <v/>
      </c>
      <c r="J384" s="69" t="str">
        <f>IFERROR(IF(VLOOKUP($A384&amp;$A$4,Global!$C:$AA,COLUMN()+3,0)="","",VLOOKUP($A384&amp;$A$4,Global!$C:$AA,COLUMN()+3,0)),"")</f>
        <v/>
      </c>
      <c r="K384" s="69" t="str">
        <f>IFERROR(IF(VLOOKUP($A384&amp;$A$4,Global!$C:$AA,COLUMN()+3,0)="","",VLOOKUP($A384&amp;$A$4,Global!$C:$AA,COLUMN()+3,0)),"")</f>
        <v/>
      </c>
      <c r="L384" s="69" t="str">
        <f>IFERROR(IF(VLOOKUP($A384&amp;$A$4,Global!$C:$AA,COLUMN()+3,0)="","",VLOOKUP($A384&amp;$A$4,Global!$C:$AA,COLUMN()+3,0)),"")</f>
        <v/>
      </c>
      <c r="M384" s="68" t="str">
        <f>IFERROR(IF(VLOOKUP($A384&amp;$A$4,Global!$C:$AA,COLUMN()+3,0)="","",VLOOKUP($A384&amp;$A$4,Global!$C:$AA,COLUMN()+3,0)),"")</f>
        <v/>
      </c>
      <c r="N384" s="68" t="str">
        <f>IFERROR(IF(VLOOKUP($A384&amp;$A$4,Global!$C:$AA,COLUMN()+3,0)="","",VLOOKUP($A384&amp;$A$4,Global!$C:$AA,COLUMN()+3,0)),"")</f>
        <v/>
      </c>
      <c r="O384" s="68" t="str">
        <f>IFERROR(IF(VLOOKUP($A384&amp;$A$4,Global!$C:$AA,COLUMN()+3,0)="","",VLOOKUP($A384&amp;$A$4,Global!$C:$AA,COLUMN()+3,0)),"")</f>
        <v/>
      </c>
      <c r="P384" s="68" t="str">
        <f>IFERROR(IF(VLOOKUP($A384&amp;$A$4,Global!$C:$AA,COLUMN()+3,0)="","",VLOOKUP($A384&amp;$A$4,Global!$C:$AA,COLUMN()+3,0)),"")</f>
        <v/>
      </c>
      <c r="Q384" s="68" t="str">
        <f>IFERROR(IF(VLOOKUP($A384&amp;$A$4,Global!$C:$AA,COLUMN()+3,0)="","",VLOOKUP($A384&amp;$A$4,Global!$C:$AA,COLUMN()+3,0)),"")</f>
        <v/>
      </c>
      <c r="R384" s="68" t="str">
        <f>IFERROR(IF(VLOOKUP($A384&amp;$A$4,Global!$C:$AA,COLUMN()+3,0)="","",VLOOKUP($A384&amp;$A$4,Global!$C:$AA,COLUMN()+3,0)),"")</f>
        <v/>
      </c>
      <c r="S384" s="71" t="str">
        <f>IFERROR(IF(VLOOKUP($A384&amp;$A$4,Global!$C:$AA,COLUMN()+3,0)="","",VLOOKUP($A384&amp;$A$4,Global!$C:$AA,COLUMN()+3,0)),"")</f>
        <v/>
      </c>
      <c r="T384" s="71" t="str">
        <f>IFERROR(IF(VLOOKUP($A384&amp;$A$4,Global!$C:$AA,COLUMN()+3,0)="","",VLOOKUP($A384&amp;$A$4,Global!$C:$AA,COLUMN()+3,0)),"")</f>
        <v/>
      </c>
      <c r="U384" s="69" t="str">
        <f>IFERROR(IF(VLOOKUP($A384&amp;$A$4,Global!$C:$AA,COLUMN()+3,0)="","",VLOOKUP($A384&amp;$A$4,Global!$C:$AA,COLUMN()+3,0)),"")</f>
        <v/>
      </c>
      <c r="V384" s="69" t="str">
        <f>IFERROR(IF(VLOOKUP($A384&amp;$A$4,Global!$C:$AA,COLUMN()+3,0)="","",VLOOKUP($A384&amp;$A$4,Global!$C:$AA,COLUMN()+3,0)),"")</f>
        <v/>
      </c>
    </row>
    <row r="385" spans="1:22" s="72" customFormat="1" ht="15.75" x14ac:dyDescent="0.2">
      <c r="A385" s="67" t="str">
        <f>IFERROR(IF(A384="","",IF((A384+1)&lt;=VLOOKUP($A$3,List!$E$1:$G$8,3,0),A384+1,"")),"")</f>
        <v/>
      </c>
      <c r="B385" s="69" t="str">
        <f>IFERROR(IF(VLOOKUP($A385&amp;$A$4,Global!$C:$AA,COLUMN()+3,0)="","",VLOOKUP($A385&amp;$A$4,Global!$C:$AA,COLUMN()+3,0)),"")</f>
        <v/>
      </c>
      <c r="C385" s="79" t="str">
        <f>IFERROR(IF(VLOOKUP($A385&amp;$A$4,Global!$C:$AA,COLUMN()+3,0)="","",VLOOKUP($A385&amp;$A$4,Global!$C:$AA,COLUMN()+3,0)),"")</f>
        <v/>
      </c>
      <c r="D385" s="68" t="str">
        <f>IFERROR(IF(VLOOKUP($A385&amp;$A$4,Global!$C:$AA,COLUMN()+3,0)="","",VLOOKUP($A385&amp;$A$4,Global!$C:$AA,COLUMN()+3,0)),"")</f>
        <v/>
      </c>
      <c r="E385" s="69" t="str">
        <f>IFERROR(IF(VLOOKUP($A385&amp;$A$4,Global!$C:$AA,COLUMN()+3,0)="","",VLOOKUP($A385&amp;$A$4,Global!$C:$AA,COLUMN()+3,0)),"")</f>
        <v/>
      </c>
      <c r="F385" s="69" t="str">
        <f>IFERROR(IF(VLOOKUP($A385&amp;$A$4,Global!$C:$AA,COLUMN()+3,0)="","",VLOOKUP($A385&amp;$A$4,Global!$C:$AA,COLUMN()+3,0)),"")</f>
        <v/>
      </c>
      <c r="G385" s="69" t="str">
        <f>IFERROR(IF(VLOOKUP($A385&amp;$A$4,Global!$C:$AA,COLUMN()+3,0)="","",VLOOKUP($A385&amp;$A$4,Global!$C:$AA,COLUMN()+3,0)),"")</f>
        <v/>
      </c>
      <c r="H385" s="70" t="str">
        <f>IFERROR(IF(VLOOKUP($A385&amp;$A$4,Global!$C:$AA,COLUMN()+3,0)="","",VLOOKUP($A385&amp;$A$4,Global!$C:$AA,COLUMN()+3,0)),"")</f>
        <v/>
      </c>
      <c r="I385" s="70" t="str">
        <f>IFERROR(IF(VLOOKUP($A385&amp;$A$4,Global!$C:$AA,COLUMN()+3,0)="","",VLOOKUP($A385&amp;$A$4,Global!$C:$AA,COLUMN()+3,0)),"")</f>
        <v/>
      </c>
      <c r="J385" s="69" t="str">
        <f>IFERROR(IF(VLOOKUP($A385&amp;$A$4,Global!$C:$AA,COLUMN()+3,0)="","",VLOOKUP($A385&amp;$A$4,Global!$C:$AA,COLUMN()+3,0)),"")</f>
        <v/>
      </c>
      <c r="K385" s="69" t="str">
        <f>IFERROR(IF(VLOOKUP($A385&amp;$A$4,Global!$C:$AA,COLUMN()+3,0)="","",VLOOKUP($A385&amp;$A$4,Global!$C:$AA,COLUMN()+3,0)),"")</f>
        <v/>
      </c>
      <c r="L385" s="69" t="str">
        <f>IFERROR(IF(VLOOKUP($A385&amp;$A$4,Global!$C:$AA,COLUMN()+3,0)="","",VLOOKUP($A385&amp;$A$4,Global!$C:$AA,COLUMN()+3,0)),"")</f>
        <v/>
      </c>
      <c r="M385" s="68" t="str">
        <f>IFERROR(IF(VLOOKUP($A385&amp;$A$4,Global!$C:$AA,COLUMN()+3,0)="","",VLOOKUP($A385&amp;$A$4,Global!$C:$AA,COLUMN()+3,0)),"")</f>
        <v/>
      </c>
      <c r="N385" s="68" t="str">
        <f>IFERROR(IF(VLOOKUP($A385&amp;$A$4,Global!$C:$AA,COLUMN()+3,0)="","",VLOOKUP($A385&amp;$A$4,Global!$C:$AA,COLUMN()+3,0)),"")</f>
        <v/>
      </c>
      <c r="O385" s="68" t="str">
        <f>IFERROR(IF(VLOOKUP($A385&amp;$A$4,Global!$C:$AA,COLUMN()+3,0)="","",VLOOKUP($A385&amp;$A$4,Global!$C:$AA,COLUMN()+3,0)),"")</f>
        <v/>
      </c>
      <c r="P385" s="68" t="str">
        <f>IFERROR(IF(VLOOKUP($A385&amp;$A$4,Global!$C:$AA,COLUMN()+3,0)="","",VLOOKUP($A385&amp;$A$4,Global!$C:$AA,COLUMN()+3,0)),"")</f>
        <v/>
      </c>
      <c r="Q385" s="68" t="str">
        <f>IFERROR(IF(VLOOKUP($A385&amp;$A$4,Global!$C:$AA,COLUMN()+3,0)="","",VLOOKUP($A385&amp;$A$4,Global!$C:$AA,COLUMN()+3,0)),"")</f>
        <v/>
      </c>
      <c r="R385" s="68" t="str">
        <f>IFERROR(IF(VLOOKUP($A385&amp;$A$4,Global!$C:$AA,COLUMN()+3,0)="","",VLOOKUP($A385&amp;$A$4,Global!$C:$AA,COLUMN()+3,0)),"")</f>
        <v/>
      </c>
      <c r="S385" s="71" t="str">
        <f>IFERROR(IF(VLOOKUP($A385&amp;$A$4,Global!$C:$AA,COLUMN()+3,0)="","",VLOOKUP($A385&amp;$A$4,Global!$C:$AA,COLUMN()+3,0)),"")</f>
        <v/>
      </c>
      <c r="T385" s="71" t="str">
        <f>IFERROR(IF(VLOOKUP($A385&amp;$A$4,Global!$C:$AA,COLUMN()+3,0)="","",VLOOKUP($A385&amp;$A$4,Global!$C:$AA,COLUMN()+3,0)),"")</f>
        <v/>
      </c>
      <c r="U385" s="69" t="str">
        <f>IFERROR(IF(VLOOKUP($A385&amp;$A$4,Global!$C:$AA,COLUMN()+3,0)="","",VLOOKUP($A385&amp;$A$4,Global!$C:$AA,COLUMN()+3,0)),"")</f>
        <v/>
      </c>
      <c r="V385" s="69" t="str">
        <f>IFERROR(IF(VLOOKUP($A385&amp;$A$4,Global!$C:$AA,COLUMN()+3,0)="","",VLOOKUP($A385&amp;$A$4,Global!$C:$AA,COLUMN()+3,0)),"")</f>
        <v/>
      </c>
    </row>
    <row r="386" spans="1:22" s="72" customFormat="1" ht="15.75" x14ac:dyDescent="0.2">
      <c r="A386" s="67" t="str">
        <f>IFERROR(IF(A385="","",IF((A385+1)&lt;=VLOOKUP($A$3,List!$E$1:$G$8,3,0),A385+1,"")),"")</f>
        <v/>
      </c>
      <c r="B386" s="69" t="str">
        <f>IFERROR(IF(VLOOKUP($A386&amp;$A$4,Global!$C:$AA,COLUMN()+3,0)="","",VLOOKUP($A386&amp;$A$4,Global!$C:$AA,COLUMN()+3,0)),"")</f>
        <v/>
      </c>
      <c r="C386" s="79" t="str">
        <f>IFERROR(IF(VLOOKUP($A386&amp;$A$4,Global!$C:$AA,COLUMN()+3,0)="","",VLOOKUP($A386&amp;$A$4,Global!$C:$AA,COLUMN()+3,0)),"")</f>
        <v/>
      </c>
      <c r="D386" s="68" t="str">
        <f>IFERROR(IF(VLOOKUP($A386&amp;$A$4,Global!$C:$AA,COLUMN()+3,0)="","",VLOOKUP($A386&amp;$A$4,Global!$C:$AA,COLUMN()+3,0)),"")</f>
        <v/>
      </c>
      <c r="E386" s="69" t="str">
        <f>IFERROR(IF(VLOOKUP($A386&amp;$A$4,Global!$C:$AA,COLUMN()+3,0)="","",VLOOKUP($A386&amp;$A$4,Global!$C:$AA,COLUMN()+3,0)),"")</f>
        <v/>
      </c>
      <c r="F386" s="69" t="str">
        <f>IFERROR(IF(VLOOKUP($A386&amp;$A$4,Global!$C:$AA,COLUMN()+3,0)="","",VLOOKUP($A386&amp;$A$4,Global!$C:$AA,COLUMN()+3,0)),"")</f>
        <v/>
      </c>
      <c r="G386" s="69" t="str">
        <f>IFERROR(IF(VLOOKUP($A386&amp;$A$4,Global!$C:$AA,COLUMN()+3,0)="","",VLOOKUP($A386&amp;$A$4,Global!$C:$AA,COLUMN()+3,0)),"")</f>
        <v/>
      </c>
      <c r="H386" s="70" t="str">
        <f>IFERROR(IF(VLOOKUP($A386&amp;$A$4,Global!$C:$AA,COLUMN()+3,0)="","",VLOOKUP($A386&amp;$A$4,Global!$C:$AA,COLUMN()+3,0)),"")</f>
        <v/>
      </c>
      <c r="I386" s="70" t="str">
        <f>IFERROR(IF(VLOOKUP($A386&amp;$A$4,Global!$C:$AA,COLUMN()+3,0)="","",VLOOKUP($A386&amp;$A$4,Global!$C:$AA,COLUMN()+3,0)),"")</f>
        <v/>
      </c>
      <c r="J386" s="69" t="str">
        <f>IFERROR(IF(VLOOKUP($A386&amp;$A$4,Global!$C:$AA,COLUMN()+3,0)="","",VLOOKUP($A386&amp;$A$4,Global!$C:$AA,COLUMN()+3,0)),"")</f>
        <v/>
      </c>
      <c r="K386" s="69" t="str">
        <f>IFERROR(IF(VLOOKUP($A386&amp;$A$4,Global!$C:$AA,COLUMN()+3,0)="","",VLOOKUP($A386&amp;$A$4,Global!$C:$AA,COLUMN()+3,0)),"")</f>
        <v/>
      </c>
      <c r="L386" s="69" t="str">
        <f>IFERROR(IF(VLOOKUP($A386&amp;$A$4,Global!$C:$AA,COLUMN()+3,0)="","",VLOOKUP($A386&amp;$A$4,Global!$C:$AA,COLUMN()+3,0)),"")</f>
        <v/>
      </c>
      <c r="M386" s="68" t="str">
        <f>IFERROR(IF(VLOOKUP($A386&amp;$A$4,Global!$C:$AA,COLUMN()+3,0)="","",VLOOKUP($A386&amp;$A$4,Global!$C:$AA,COLUMN()+3,0)),"")</f>
        <v/>
      </c>
      <c r="N386" s="68" t="str">
        <f>IFERROR(IF(VLOOKUP($A386&amp;$A$4,Global!$C:$AA,COLUMN()+3,0)="","",VLOOKUP($A386&amp;$A$4,Global!$C:$AA,COLUMN()+3,0)),"")</f>
        <v/>
      </c>
      <c r="O386" s="68" t="str">
        <f>IFERROR(IF(VLOOKUP($A386&amp;$A$4,Global!$C:$AA,COLUMN()+3,0)="","",VLOOKUP($A386&amp;$A$4,Global!$C:$AA,COLUMN()+3,0)),"")</f>
        <v/>
      </c>
      <c r="P386" s="68" t="str">
        <f>IFERROR(IF(VLOOKUP($A386&amp;$A$4,Global!$C:$AA,COLUMN()+3,0)="","",VLOOKUP($A386&amp;$A$4,Global!$C:$AA,COLUMN()+3,0)),"")</f>
        <v/>
      </c>
      <c r="Q386" s="68" t="str">
        <f>IFERROR(IF(VLOOKUP($A386&amp;$A$4,Global!$C:$AA,COLUMN()+3,0)="","",VLOOKUP($A386&amp;$A$4,Global!$C:$AA,COLUMN()+3,0)),"")</f>
        <v/>
      </c>
      <c r="R386" s="68" t="str">
        <f>IFERROR(IF(VLOOKUP($A386&amp;$A$4,Global!$C:$AA,COLUMN()+3,0)="","",VLOOKUP($A386&amp;$A$4,Global!$C:$AA,COLUMN()+3,0)),"")</f>
        <v/>
      </c>
      <c r="S386" s="71" t="str">
        <f>IFERROR(IF(VLOOKUP($A386&amp;$A$4,Global!$C:$AA,COLUMN()+3,0)="","",VLOOKUP($A386&amp;$A$4,Global!$C:$AA,COLUMN()+3,0)),"")</f>
        <v/>
      </c>
      <c r="T386" s="71" t="str">
        <f>IFERROR(IF(VLOOKUP($A386&amp;$A$4,Global!$C:$AA,COLUMN()+3,0)="","",VLOOKUP($A386&amp;$A$4,Global!$C:$AA,COLUMN()+3,0)),"")</f>
        <v/>
      </c>
      <c r="U386" s="69" t="str">
        <f>IFERROR(IF(VLOOKUP($A386&amp;$A$4,Global!$C:$AA,COLUMN()+3,0)="","",VLOOKUP($A386&amp;$A$4,Global!$C:$AA,COLUMN()+3,0)),"")</f>
        <v/>
      </c>
      <c r="V386" s="69" t="str">
        <f>IFERROR(IF(VLOOKUP($A386&amp;$A$4,Global!$C:$AA,COLUMN()+3,0)="","",VLOOKUP($A386&amp;$A$4,Global!$C:$AA,COLUMN()+3,0)),"")</f>
        <v/>
      </c>
    </row>
    <row r="387" spans="1:22" s="72" customFormat="1" ht="15.75" x14ac:dyDescent="0.2">
      <c r="A387" s="67" t="str">
        <f>IFERROR(IF(A386="","",IF((A386+1)&lt;=VLOOKUP($A$3,List!$E$1:$G$8,3,0),A386+1,"")),"")</f>
        <v/>
      </c>
      <c r="B387" s="69" t="str">
        <f>IFERROR(IF(VLOOKUP($A387&amp;$A$4,Global!$C:$AA,COLUMN()+3,0)="","",VLOOKUP($A387&amp;$A$4,Global!$C:$AA,COLUMN()+3,0)),"")</f>
        <v/>
      </c>
      <c r="C387" s="79" t="str">
        <f>IFERROR(IF(VLOOKUP($A387&amp;$A$4,Global!$C:$AA,COLUMN()+3,0)="","",VLOOKUP($A387&amp;$A$4,Global!$C:$AA,COLUMN()+3,0)),"")</f>
        <v/>
      </c>
      <c r="D387" s="68" t="str">
        <f>IFERROR(IF(VLOOKUP($A387&amp;$A$4,Global!$C:$AA,COLUMN()+3,0)="","",VLOOKUP($A387&amp;$A$4,Global!$C:$AA,COLUMN()+3,0)),"")</f>
        <v/>
      </c>
      <c r="E387" s="69" t="str">
        <f>IFERROR(IF(VLOOKUP($A387&amp;$A$4,Global!$C:$AA,COLUMN()+3,0)="","",VLOOKUP($A387&amp;$A$4,Global!$C:$AA,COLUMN()+3,0)),"")</f>
        <v/>
      </c>
      <c r="F387" s="69" t="str">
        <f>IFERROR(IF(VLOOKUP($A387&amp;$A$4,Global!$C:$AA,COLUMN()+3,0)="","",VLOOKUP($A387&amp;$A$4,Global!$C:$AA,COLUMN()+3,0)),"")</f>
        <v/>
      </c>
      <c r="G387" s="69" t="str">
        <f>IFERROR(IF(VLOOKUP($A387&amp;$A$4,Global!$C:$AA,COLUMN()+3,0)="","",VLOOKUP($A387&amp;$A$4,Global!$C:$AA,COLUMN()+3,0)),"")</f>
        <v/>
      </c>
      <c r="H387" s="70" t="str">
        <f>IFERROR(IF(VLOOKUP($A387&amp;$A$4,Global!$C:$AA,COLUMN()+3,0)="","",VLOOKUP($A387&amp;$A$4,Global!$C:$AA,COLUMN()+3,0)),"")</f>
        <v/>
      </c>
      <c r="I387" s="70" t="str">
        <f>IFERROR(IF(VLOOKUP($A387&amp;$A$4,Global!$C:$AA,COLUMN()+3,0)="","",VLOOKUP($A387&amp;$A$4,Global!$C:$AA,COLUMN()+3,0)),"")</f>
        <v/>
      </c>
      <c r="J387" s="69" t="str">
        <f>IFERROR(IF(VLOOKUP($A387&amp;$A$4,Global!$C:$AA,COLUMN()+3,0)="","",VLOOKUP($A387&amp;$A$4,Global!$C:$AA,COLUMN()+3,0)),"")</f>
        <v/>
      </c>
      <c r="K387" s="69" t="str">
        <f>IFERROR(IF(VLOOKUP($A387&amp;$A$4,Global!$C:$AA,COLUMN()+3,0)="","",VLOOKUP($A387&amp;$A$4,Global!$C:$AA,COLUMN()+3,0)),"")</f>
        <v/>
      </c>
      <c r="L387" s="69" t="str">
        <f>IFERROR(IF(VLOOKUP($A387&amp;$A$4,Global!$C:$AA,COLUMN()+3,0)="","",VLOOKUP($A387&amp;$A$4,Global!$C:$AA,COLUMN()+3,0)),"")</f>
        <v/>
      </c>
      <c r="M387" s="68" t="str">
        <f>IFERROR(IF(VLOOKUP($A387&amp;$A$4,Global!$C:$AA,COLUMN()+3,0)="","",VLOOKUP($A387&amp;$A$4,Global!$C:$AA,COLUMN()+3,0)),"")</f>
        <v/>
      </c>
      <c r="N387" s="68" t="str">
        <f>IFERROR(IF(VLOOKUP($A387&amp;$A$4,Global!$C:$AA,COLUMN()+3,0)="","",VLOOKUP($A387&amp;$A$4,Global!$C:$AA,COLUMN()+3,0)),"")</f>
        <v/>
      </c>
      <c r="O387" s="68" t="str">
        <f>IFERROR(IF(VLOOKUP($A387&amp;$A$4,Global!$C:$AA,COLUMN()+3,0)="","",VLOOKUP($A387&amp;$A$4,Global!$C:$AA,COLUMN()+3,0)),"")</f>
        <v/>
      </c>
      <c r="P387" s="68" t="str">
        <f>IFERROR(IF(VLOOKUP($A387&amp;$A$4,Global!$C:$AA,COLUMN()+3,0)="","",VLOOKUP($A387&amp;$A$4,Global!$C:$AA,COLUMN()+3,0)),"")</f>
        <v/>
      </c>
      <c r="Q387" s="68" t="str">
        <f>IFERROR(IF(VLOOKUP($A387&amp;$A$4,Global!$C:$AA,COLUMN()+3,0)="","",VLOOKUP($A387&amp;$A$4,Global!$C:$AA,COLUMN()+3,0)),"")</f>
        <v/>
      </c>
      <c r="R387" s="68" t="str">
        <f>IFERROR(IF(VLOOKUP($A387&amp;$A$4,Global!$C:$AA,COLUMN()+3,0)="","",VLOOKUP($A387&amp;$A$4,Global!$C:$AA,COLUMN()+3,0)),"")</f>
        <v/>
      </c>
      <c r="S387" s="71" t="str">
        <f>IFERROR(IF(VLOOKUP($A387&amp;$A$4,Global!$C:$AA,COLUMN()+3,0)="","",VLOOKUP($A387&amp;$A$4,Global!$C:$AA,COLUMN()+3,0)),"")</f>
        <v/>
      </c>
      <c r="T387" s="71" t="str">
        <f>IFERROR(IF(VLOOKUP($A387&amp;$A$4,Global!$C:$AA,COLUMN()+3,0)="","",VLOOKUP($A387&amp;$A$4,Global!$C:$AA,COLUMN()+3,0)),"")</f>
        <v/>
      </c>
      <c r="U387" s="69" t="str">
        <f>IFERROR(IF(VLOOKUP($A387&amp;$A$4,Global!$C:$AA,COLUMN()+3,0)="","",VLOOKUP($A387&amp;$A$4,Global!$C:$AA,COLUMN()+3,0)),"")</f>
        <v/>
      </c>
      <c r="V387" s="69" t="str">
        <f>IFERROR(IF(VLOOKUP($A387&amp;$A$4,Global!$C:$AA,COLUMN()+3,0)="","",VLOOKUP($A387&amp;$A$4,Global!$C:$AA,COLUMN()+3,0)),"")</f>
        <v/>
      </c>
    </row>
    <row r="388" spans="1:22" s="72" customFormat="1" ht="15.75" x14ac:dyDescent="0.2">
      <c r="A388" s="67" t="str">
        <f>IFERROR(IF(A387="","",IF((A387+1)&lt;=VLOOKUP($A$3,List!$E$1:$G$8,3,0),A387+1,"")),"")</f>
        <v/>
      </c>
      <c r="B388" s="69" t="str">
        <f>IFERROR(IF(VLOOKUP($A388&amp;$A$4,Global!$C:$AA,COLUMN()+3,0)="","",VLOOKUP($A388&amp;$A$4,Global!$C:$AA,COLUMN()+3,0)),"")</f>
        <v/>
      </c>
      <c r="C388" s="79" t="str">
        <f>IFERROR(IF(VLOOKUP($A388&amp;$A$4,Global!$C:$AA,COLUMN()+3,0)="","",VLOOKUP($A388&amp;$A$4,Global!$C:$AA,COLUMN()+3,0)),"")</f>
        <v/>
      </c>
      <c r="D388" s="68" t="str">
        <f>IFERROR(IF(VLOOKUP($A388&amp;$A$4,Global!$C:$AA,COLUMN()+3,0)="","",VLOOKUP($A388&amp;$A$4,Global!$C:$AA,COLUMN()+3,0)),"")</f>
        <v/>
      </c>
      <c r="E388" s="69" t="str">
        <f>IFERROR(IF(VLOOKUP($A388&amp;$A$4,Global!$C:$AA,COLUMN()+3,0)="","",VLOOKUP($A388&amp;$A$4,Global!$C:$AA,COLUMN()+3,0)),"")</f>
        <v/>
      </c>
      <c r="F388" s="69" t="str">
        <f>IFERROR(IF(VLOOKUP($A388&amp;$A$4,Global!$C:$AA,COLUMN()+3,0)="","",VLOOKUP($A388&amp;$A$4,Global!$C:$AA,COLUMN()+3,0)),"")</f>
        <v/>
      </c>
      <c r="G388" s="69" t="str">
        <f>IFERROR(IF(VLOOKUP($A388&amp;$A$4,Global!$C:$AA,COLUMN()+3,0)="","",VLOOKUP($A388&amp;$A$4,Global!$C:$AA,COLUMN()+3,0)),"")</f>
        <v/>
      </c>
      <c r="H388" s="70" t="str">
        <f>IFERROR(IF(VLOOKUP($A388&amp;$A$4,Global!$C:$AA,COLUMN()+3,0)="","",VLOOKUP($A388&amp;$A$4,Global!$C:$AA,COLUMN()+3,0)),"")</f>
        <v/>
      </c>
      <c r="I388" s="70" t="str">
        <f>IFERROR(IF(VLOOKUP($A388&amp;$A$4,Global!$C:$AA,COLUMN()+3,0)="","",VLOOKUP($A388&amp;$A$4,Global!$C:$AA,COLUMN()+3,0)),"")</f>
        <v/>
      </c>
      <c r="J388" s="69" t="str">
        <f>IFERROR(IF(VLOOKUP($A388&amp;$A$4,Global!$C:$AA,COLUMN()+3,0)="","",VLOOKUP($A388&amp;$A$4,Global!$C:$AA,COLUMN()+3,0)),"")</f>
        <v/>
      </c>
      <c r="K388" s="69" t="str">
        <f>IFERROR(IF(VLOOKUP($A388&amp;$A$4,Global!$C:$AA,COLUMN()+3,0)="","",VLOOKUP($A388&amp;$A$4,Global!$C:$AA,COLUMN()+3,0)),"")</f>
        <v/>
      </c>
      <c r="L388" s="69" t="str">
        <f>IFERROR(IF(VLOOKUP($A388&amp;$A$4,Global!$C:$AA,COLUMN()+3,0)="","",VLOOKUP($A388&amp;$A$4,Global!$C:$AA,COLUMN()+3,0)),"")</f>
        <v/>
      </c>
      <c r="M388" s="68" t="str">
        <f>IFERROR(IF(VLOOKUP($A388&amp;$A$4,Global!$C:$AA,COLUMN()+3,0)="","",VLOOKUP($A388&amp;$A$4,Global!$C:$AA,COLUMN()+3,0)),"")</f>
        <v/>
      </c>
      <c r="N388" s="68" t="str">
        <f>IFERROR(IF(VLOOKUP($A388&amp;$A$4,Global!$C:$AA,COLUMN()+3,0)="","",VLOOKUP($A388&amp;$A$4,Global!$C:$AA,COLUMN()+3,0)),"")</f>
        <v/>
      </c>
      <c r="O388" s="68" t="str">
        <f>IFERROR(IF(VLOOKUP($A388&amp;$A$4,Global!$C:$AA,COLUMN()+3,0)="","",VLOOKUP($A388&amp;$A$4,Global!$C:$AA,COLUMN()+3,0)),"")</f>
        <v/>
      </c>
      <c r="P388" s="68" t="str">
        <f>IFERROR(IF(VLOOKUP($A388&amp;$A$4,Global!$C:$AA,COLUMN()+3,0)="","",VLOOKUP($A388&amp;$A$4,Global!$C:$AA,COLUMN()+3,0)),"")</f>
        <v/>
      </c>
      <c r="Q388" s="68" t="str">
        <f>IFERROR(IF(VLOOKUP($A388&amp;$A$4,Global!$C:$AA,COLUMN()+3,0)="","",VLOOKUP($A388&amp;$A$4,Global!$C:$AA,COLUMN()+3,0)),"")</f>
        <v/>
      </c>
      <c r="R388" s="68" t="str">
        <f>IFERROR(IF(VLOOKUP($A388&amp;$A$4,Global!$C:$AA,COLUMN()+3,0)="","",VLOOKUP($A388&amp;$A$4,Global!$C:$AA,COLUMN()+3,0)),"")</f>
        <v/>
      </c>
      <c r="S388" s="71" t="str">
        <f>IFERROR(IF(VLOOKUP($A388&amp;$A$4,Global!$C:$AA,COLUMN()+3,0)="","",VLOOKUP($A388&amp;$A$4,Global!$C:$AA,COLUMN()+3,0)),"")</f>
        <v/>
      </c>
      <c r="T388" s="71" t="str">
        <f>IFERROR(IF(VLOOKUP($A388&amp;$A$4,Global!$C:$AA,COLUMN()+3,0)="","",VLOOKUP($A388&amp;$A$4,Global!$C:$AA,COLUMN()+3,0)),"")</f>
        <v/>
      </c>
      <c r="U388" s="69" t="str">
        <f>IFERROR(IF(VLOOKUP($A388&amp;$A$4,Global!$C:$AA,COLUMN()+3,0)="","",VLOOKUP($A388&amp;$A$4,Global!$C:$AA,COLUMN()+3,0)),"")</f>
        <v/>
      </c>
      <c r="V388" s="69" t="str">
        <f>IFERROR(IF(VLOOKUP($A388&amp;$A$4,Global!$C:$AA,COLUMN()+3,0)="","",VLOOKUP($A388&amp;$A$4,Global!$C:$AA,COLUMN()+3,0)),"")</f>
        <v/>
      </c>
    </row>
    <row r="389" spans="1:22" s="72" customFormat="1" ht="15.75" x14ac:dyDescent="0.2">
      <c r="A389" s="67" t="str">
        <f>IFERROR(IF(A388="","",IF((A388+1)&lt;=VLOOKUP($A$3,List!$E$1:$G$8,3,0),A388+1,"")),"")</f>
        <v/>
      </c>
      <c r="B389" s="69" t="str">
        <f>IFERROR(IF(VLOOKUP($A389&amp;$A$4,Global!$C:$AA,COLUMN()+3,0)="","",VLOOKUP($A389&amp;$A$4,Global!$C:$AA,COLUMN()+3,0)),"")</f>
        <v/>
      </c>
      <c r="C389" s="79" t="str">
        <f>IFERROR(IF(VLOOKUP($A389&amp;$A$4,Global!$C:$AA,COLUMN()+3,0)="","",VLOOKUP($A389&amp;$A$4,Global!$C:$AA,COLUMN()+3,0)),"")</f>
        <v/>
      </c>
      <c r="D389" s="68" t="str">
        <f>IFERROR(IF(VLOOKUP($A389&amp;$A$4,Global!$C:$AA,COLUMN()+3,0)="","",VLOOKUP($A389&amp;$A$4,Global!$C:$AA,COLUMN()+3,0)),"")</f>
        <v/>
      </c>
      <c r="E389" s="69" t="str">
        <f>IFERROR(IF(VLOOKUP($A389&amp;$A$4,Global!$C:$AA,COLUMN()+3,0)="","",VLOOKUP($A389&amp;$A$4,Global!$C:$AA,COLUMN()+3,0)),"")</f>
        <v/>
      </c>
      <c r="F389" s="69" t="str">
        <f>IFERROR(IF(VLOOKUP($A389&amp;$A$4,Global!$C:$AA,COLUMN()+3,0)="","",VLOOKUP($A389&amp;$A$4,Global!$C:$AA,COLUMN()+3,0)),"")</f>
        <v/>
      </c>
      <c r="G389" s="69" t="str">
        <f>IFERROR(IF(VLOOKUP($A389&amp;$A$4,Global!$C:$AA,COLUMN()+3,0)="","",VLOOKUP($A389&amp;$A$4,Global!$C:$AA,COLUMN()+3,0)),"")</f>
        <v/>
      </c>
      <c r="H389" s="70" t="str">
        <f>IFERROR(IF(VLOOKUP($A389&amp;$A$4,Global!$C:$AA,COLUMN()+3,0)="","",VLOOKUP($A389&amp;$A$4,Global!$C:$AA,COLUMN()+3,0)),"")</f>
        <v/>
      </c>
      <c r="I389" s="70" t="str">
        <f>IFERROR(IF(VLOOKUP($A389&amp;$A$4,Global!$C:$AA,COLUMN()+3,0)="","",VLOOKUP($A389&amp;$A$4,Global!$C:$AA,COLUMN()+3,0)),"")</f>
        <v/>
      </c>
      <c r="J389" s="69" t="str">
        <f>IFERROR(IF(VLOOKUP($A389&amp;$A$4,Global!$C:$AA,COLUMN()+3,0)="","",VLOOKUP($A389&amp;$A$4,Global!$C:$AA,COLUMN()+3,0)),"")</f>
        <v/>
      </c>
      <c r="K389" s="69" t="str">
        <f>IFERROR(IF(VLOOKUP($A389&amp;$A$4,Global!$C:$AA,COLUMN()+3,0)="","",VLOOKUP($A389&amp;$A$4,Global!$C:$AA,COLUMN()+3,0)),"")</f>
        <v/>
      </c>
      <c r="L389" s="69" t="str">
        <f>IFERROR(IF(VLOOKUP($A389&amp;$A$4,Global!$C:$AA,COLUMN()+3,0)="","",VLOOKUP($A389&amp;$A$4,Global!$C:$AA,COLUMN()+3,0)),"")</f>
        <v/>
      </c>
      <c r="M389" s="68" t="str">
        <f>IFERROR(IF(VLOOKUP($A389&amp;$A$4,Global!$C:$AA,COLUMN()+3,0)="","",VLOOKUP($A389&amp;$A$4,Global!$C:$AA,COLUMN()+3,0)),"")</f>
        <v/>
      </c>
      <c r="N389" s="68" t="str">
        <f>IFERROR(IF(VLOOKUP($A389&amp;$A$4,Global!$C:$AA,COLUMN()+3,0)="","",VLOOKUP($A389&amp;$A$4,Global!$C:$AA,COLUMN()+3,0)),"")</f>
        <v/>
      </c>
      <c r="O389" s="68" t="str">
        <f>IFERROR(IF(VLOOKUP($A389&amp;$A$4,Global!$C:$AA,COLUMN()+3,0)="","",VLOOKUP($A389&amp;$A$4,Global!$C:$AA,COLUMN()+3,0)),"")</f>
        <v/>
      </c>
      <c r="P389" s="68" t="str">
        <f>IFERROR(IF(VLOOKUP($A389&amp;$A$4,Global!$C:$AA,COLUMN()+3,0)="","",VLOOKUP($A389&amp;$A$4,Global!$C:$AA,COLUMN()+3,0)),"")</f>
        <v/>
      </c>
      <c r="Q389" s="68" t="str">
        <f>IFERROR(IF(VLOOKUP($A389&amp;$A$4,Global!$C:$AA,COLUMN()+3,0)="","",VLOOKUP($A389&amp;$A$4,Global!$C:$AA,COLUMN()+3,0)),"")</f>
        <v/>
      </c>
      <c r="R389" s="68" t="str">
        <f>IFERROR(IF(VLOOKUP($A389&amp;$A$4,Global!$C:$AA,COLUMN()+3,0)="","",VLOOKUP($A389&amp;$A$4,Global!$C:$AA,COLUMN()+3,0)),"")</f>
        <v/>
      </c>
      <c r="S389" s="71" t="str">
        <f>IFERROR(IF(VLOOKUP($A389&amp;$A$4,Global!$C:$AA,COLUMN()+3,0)="","",VLOOKUP($A389&amp;$A$4,Global!$C:$AA,COLUMN()+3,0)),"")</f>
        <v/>
      </c>
      <c r="T389" s="71" t="str">
        <f>IFERROR(IF(VLOOKUP($A389&amp;$A$4,Global!$C:$AA,COLUMN()+3,0)="","",VLOOKUP($A389&amp;$A$4,Global!$C:$AA,COLUMN()+3,0)),"")</f>
        <v/>
      </c>
      <c r="U389" s="69" t="str">
        <f>IFERROR(IF(VLOOKUP($A389&amp;$A$4,Global!$C:$AA,COLUMN()+3,0)="","",VLOOKUP($A389&amp;$A$4,Global!$C:$AA,COLUMN()+3,0)),"")</f>
        <v/>
      </c>
      <c r="V389" s="69" t="str">
        <f>IFERROR(IF(VLOOKUP($A389&amp;$A$4,Global!$C:$AA,COLUMN()+3,0)="","",VLOOKUP($A389&amp;$A$4,Global!$C:$AA,COLUMN()+3,0)),"")</f>
        <v/>
      </c>
    </row>
    <row r="390" spans="1:22" s="72" customFormat="1" ht="15.75" x14ac:dyDescent="0.2">
      <c r="A390" s="67" t="str">
        <f>IFERROR(IF(A389="","",IF((A389+1)&lt;=VLOOKUP($A$3,List!$E$1:$G$8,3,0),A389+1,"")),"")</f>
        <v/>
      </c>
      <c r="B390" s="69" t="str">
        <f>IFERROR(IF(VLOOKUP($A390&amp;$A$4,Global!$C:$AA,COLUMN()+3,0)="","",VLOOKUP($A390&amp;$A$4,Global!$C:$AA,COLUMN()+3,0)),"")</f>
        <v/>
      </c>
      <c r="C390" s="79" t="str">
        <f>IFERROR(IF(VLOOKUP($A390&amp;$A$4,Global!$C:$AA,COLUMN()+3,0)="","",VLOOKUP($A390&amp;$A$4,Global!$C:$AA,COLUMN()+3,0)),"")</f>
        <v/>
      </c>
      <c r="D390" s="68" t="str">
        <f>IFERROR(IF(VLOOKUP($A390&amp;$A$4,Global!$C:$AA,COLUMN()+3,0)="","",VLOOKUP($A390&amp;$A$4,Global!$C:$AA,COLUMN()+3,0)),"")</f>
        <v/>
      </c>
      <c r="E390" s="69" t="str">
        <f>IFERROR(IF(VLOOKUP($A390&amp;$A$4,Global!$C:$AA,COLUMN()+3,0)="","",VLOOKUP($A390&amp;$A$4,Global!$C:$AA,COLUMN()+3,0)),"")</f>
        <v/>
      </c>
      <c r="F390" s="69" t="str">
        <f>IFERROR(IF(VLOOKUP($A390&amp;$A$4,Global!$C:$AA,COLUMN()+3,0)="","",VLOOKUP($A390&amp;$A$4,Global!$C:$AA,COLUMN()+3,0)),"")</f>
        <v/>
      </c>
      <c r="G390" s="69" t="str">
        <f>IFERROR(IF(VLOOKUP($A390&amp;$A$4,Global!$C:$AA,COLUMN()+3,0)="","",VLOOKUP($A390&amp;$A$4,Global!$C:$AA,COLUMN()+3,0)),"")</f>
        <v/>
      </c>
      <c r="H390" s="70" t="str">
        <f>IFERROR(IF(VLOOKUP($A390&amp;$A$4,Global!$C:$AA,COLUMN()+3,0)="","",VLOOKUP($A390&amp;$A$4,Global!$C:$AA,COLUMN()+3,0)),"")</f>
        <v/>
      </c>
      <c r="I390" s="70" t="str">
        <f>IFERROR(IF(VLOOKUP($A390&amp;$A$4,Global!$C:$AA,COLUMN()+3,0)="","",VLOOKUP($A390&amp;$A$4,Global!$C:$AA,COLUMN()+3,0)),"")</f>
        <v/>
      </c>
      <c r="J390" s="69" t="str">
        <f>IFERROR(IF(VLOOKUP($A390&amp;$A$4,Global!$C:$AA,COLUMN()+3,0)="","",VLOOKUP($A390&amp;$A$4,Global!$C:$AA,COLUMN()+3,0)),"")</f>
        <v/>
      </c>
      <c r="K390" s="69" t="str">
        <f>IFERROR(IF(VLOOKUP($A390&amp;$A$4,Global!$C:$AA,COLUMN()+3,0)="","",VLOOKUP($A390&amp;$A$4,Global!$C:$AA,COLUMN()+3,0)),"")</f>
        <v/>
      </c>
      <c r="L390" s="69" t="str">
        <f>IFERROR(IF(VLOOKUP($A390&amp;$A$4,Global!$C:$AA,COLUMN()+3,0)="","",VLOOKUP($A390&amp;$A$4,Global!$C:$AA,COLUMN()+3,0)),"")</f>
        <v/>
      </c>
      <c r="M390" s="68" t="str">
        <f>IFERROR(IF(VLOOKUP($A390&amp;$A$4,Global!$C:$AA,COLUMN()+3,0)="","",VLOOKUP($A390&amp;$A$4,Global!$C:$AA,COLUMN()+3,0)),"")</f>
        <v/>
      </c>
      <c r="N390" s="68" t="str">
        <f>IFERROR(IF(VLOOKUP($A390&amp;$A$4,Global!$C:$AA,COLUMN()+3,0)="","",VLOOKUP($A390&amp;$A$4,Global!$C:$AA,COLUMN()+3,0)),"")</f>
        <v/>
      </c>
      <c r="O390" s="68" t="str">
        <f>IFERROR(IF(VLOOKUP($A390&amp;$A$4,Global!$C:$AA,COLUMN()+3,0)="","",VLOOKUP($A390&amp;$A$4,Global!$C:$AA,COLUMN()+3,0)),"")</f>
        <v/>
      </c>
      <c r="P390" s="68" t="str">
        <f>IFERROR(IF(VLOOKUP($A390&amp;$A$4,Global!$C:$AA,COLUMN()+3,0)="","",VLOOKUP($A390&amp;$A$4,Global!$C:$AA,COLUMN()+3,0)),"")</f>
        <v/>
      </c>
      <c r="Q390" s="68" t="str">
        <f>IFERROR(IF(VLOOKUP($A390&amp;$A$4,Global!$C:$AA,COLUMN()+3,0)="","",VLOOKUP($A390&amp;$A$4,Global!$C:$AA,COLUMN()+3,0)),"")</f>
        <v/>
      </c>
      <c r="R390" s="68" t="str">
        <f>IFERROR(IF(VLOOKUP($A390&amp;$A$4,Global!$C:$AA,COLUMN()+3,0)="","",VLOOKUP($A390&amp;$A$4,Global!$C:$AA,COLUMN()+3,0)),"")</f>
        <v/>
      </c>
      <c r="S390" s="71" t="str">
        <f>IFERROR(IF(VLOOKUP($A390&amp;$A$4,Global!$C:$AA,COLUMN()+3,0)="","",VLOOKUP($A390&amp;$A$4,Global!$C:$AA,COLUMN()+3,0)),"")</f>
        <v/>
      </c>
      <c r="T390" s="71" t="str">
        <f>IFERROR(IF(VLOOKUP($A390&amp;$A$4,Global!$C:$AA,COLUMN()+3,0)="","",VLOOKUP($A390&amp;$A$4,Global!$C:$AA,COLUMN()+3,0)),"")</f>
        <v/>
      </c>
      <c r="U390" s="69" t="str">
        <f>IFERROR(IF(VLOOKUP($A390&amp;$A$4,Global!$C:$AA,COLUMN()+3,0)="","",VLOOKUP($A390&amp;$A$4,Global!$C:$AA,COLUMN()+3,0)),"")</f>
        <v/>
      </c>
      <c r="V390" s="69" t="str">
        <f>IFERROR(IF(VLOOKUP($A390&amp;$A$4,Global!$C:$AA,COLUMN()+3,0)="","",VLOOKUP($A390&amp;$A$4,Global!$C:$AA,COLUMN()+3,0)),"")</f>
        <v/>
      </c>
    </row>
    <row r="391" spans="1:22" s="72" customFormat="1" ht="15.75" x14ac:dyDescent="0.2">
      <c r="A391" s="67" t="str">
        <f>IFERROR(IF(A390="","",IF((A390+1)&lt;=VLOOKUP($A$3,List!$E$1:$G$8,3,0),A390+1,"")),"")</f>
        <v/>
      </c>
      <c r="B391" s="69" t="str">
        <f>IFERROR(IF(VLOOKUP($A391&amp;$A$4,Global!$C:$AA,COLUMN()+3,0)="","",VLOOKUP($A391&amp;$A$4,Global!$C:$AA,COLUMN()+3,0)),"")</f>
        <v/>
      </c>
      <c r="C391" s="79" t="str">
        <f>IFERROR(IF(VLOOKUP($A391&amp;$A$4,Global!$C:$AA,COLUMN()+3,0)="","",VLOOKUP($A391&amp;$A$4,Global!$C:$AA,COLUMN()+3,0)),"")</f>
        <v/>
      </c>
      <c r="D391" s="68" t="str">
        <f>IFERROR(IF(VLOOKUP($A391&amp;$A$4,Global!$C:$AA,COLUMN()+3,0)="","",VLOOKUP($A391&amp;$A$4,Global!$C:$AA,COLUMN()+3,0)),"")</f>
        <v/>
      </c>
      <c r="E391" s="69" t="str">
        <f>IFERROR(IF(VLOOKUP($A391&amp;$A$4,Global!$C:$AA,COLUMN()+3,0)="","",VLOOKUP($A391&amp;$A$4,Global!$C:$AA,COLUMN()+3,0)),"")</f>
        <v/>
      </c>
      <c r="F391" s="69" t="str">
        <f>IFERROR(IF(VLOOKUP($A391&amp;$A$4,Global!$C:$AA,COLUMN()+3,0)="","",VLOOKUP($A391&amp;$A$4,Global!$C:$AA,COLUMN()+3,0)),"")</f>
        <v/>
      </c>
      <c r="G391" s="69" t="str">
        <f>IFERROR(IF(VLOOKUP($A391&amp;$A$4,Global!$C:$AA,COLUMN()+3,0)="","",VLOOKUP($A391&amp;$A$4,Global!$C:$AA,COLUMN()+3,0)),"")</f>
        <v/>
      </c>
      <c r="H391" s="70" t="str">
        <f>IFERROR(IF(VLOOKUP($A391&amp;$A$4,Global!$C:$AA,COLUMN()+3,0)="","",VLOOKUP($A391&amp;$A$4,Global!$C:$AA,COLUMN()+3,0)),"")</f>
        <v/>
      </c>
      <c r="I391" s="70" t="str">
        <f>IFERROR(IF(VLOOKUP($A391&amp;$A$4,Global!$C:$AA,COLUMN()+3,0)="","",VLOOKUP($A391&amp;$A$4,Global!$C:$AA,COLUMN()+3,0)),"")</f>
        <v/>
      </c>
      <c r="J391" s="69" t="str">
        <f>IFERROR(IF(VLOOKUP($A391&amp;$A$4,Global!$C:$AA,COLUMN()+3,0)="","",VLOOKUP($A391&amp;$A$4,Global!$C:$AA,COLUMN()+3,0)),"")</f>
        <v/>
      </c>
      <c r="K391" s="69" t="str">
        <f>IFERROR(IF(VLOOKUP($A391&amp;$A$4,Global!$C:$AA,COLUMN()+3,0)="","",VLOOKUP($A391&amp;$A$4,Global!$C:$AA,COLUMN()+3,0)),"")</f>
        <v/>
      </c>
      <c r="L391" s="69" t="str">
        <f>IFERROR(IF(VLOOKUP($A391&amp;$A$4,Global!$C:$AA,COLUMN()+3,0)="","",VLOOKUP($A391&amp;$A$4,Global!$C:$AA,COLUMN()+3,0)),"")</f>
        <v/>
      </c>
      <c r="M391" s="68" t="str">
        <f>IFERROR(IF(VLOOKUP($A391&amp;$A$4,Global!$C:$AA,COLUMN()+3,0)="","",VLOOKUP($A391&amp;$A$4,Global!$C:$AA,COLUMN()+3,0)),"")</f>
        <v/>
      </c>
      <c r="N391" s="68" t="str">
        <f>IFERROR(IF(VLOOKUP($A391&amp;$A$4,Global!$C:$AA,COLUMN()+3,0)="","",VLOOKUP($A391&amp;$A$4,Global!$C:$AA,COLUMN()+3,0)),"")</f>
        <v/>
      </c>
      <c r="O391" s="68" t="str">
        <f>IFERROR(IF(VLOOKUP($A391&amp;$A$4,Global!$C:$AA,COLUMN()+3,0)="","",VLOOKUP($A391&amp;$A$4,Global!$C:$AA,COLUMN()+3,0)),"")</f>
        <v/>
      </c>
      <c r="P391" s="68" t="str">
        <f>IFERROR(IF(VLOOKUP($A391&amp;$A$4,Global!$C:$AA,COLUMN()+3,0)="","",VLOOKUP($A391&amp;$A$4,Global!$C:$AA,COLUMN()+3,0)),"")</f>
        <v/>
      </c>
      <c r="Q391" s="68" t="str">
        <f>IFERROR(IF(VLOOKUP($A391&amp;$A$4,Global!$C:$AA,COLUMN()+3,0)="","",VLOOKUP($A391&amp;$A$4,Global!$C:$AA,COLUMN()+3,0)),"")</f>
        <v/>
      </c>
      <c r="R391" s="68" t="str">
        <f>IFERROR(IF(VLOOKUP($A391&amp;$A$4,Global!$C:$AA,COLUMN()+3,0)="","",VLOOKUP($A391&amp;$A$4,Global!$C:$AA,COLUMN()+3,0)),"")</f>
        <v/>
      </c>
      <c r="S391" s="71" t="str">
        <f>IFERROR(IF(VLOOKUP($A391&amp;$A$4,Global!$C:$AA,COLUMN()+3,0)="","",VLOOKUP($A391&amp;$A$4,Global!$C:$AA,COLUMN()+3,0)),"")</f>
        <v/>
      </c>
      <c r="T391" s="71" t="str">
        <f>IFERROR(IF(VLOOKUP($A391&amp;$A$4,Global!$C:$AA,COLUMN()+3,0)="","",VLOOKUP($A391&amp;$A$4,Global!$C:$AA,COLUMN()+3,0)),"")</f>
        <v/>
      </c>
      <c r="U391" s="69" t="str">
        <f>IFERROR(IF(VLOOKUP($A391&amp;$A$4,Global!$C:$AA,COLUMN()+3,0)="","",VLOOKUP($A391&amp;$A$4,Global!$C:$AA,COLUMN()+3,0)),"")</f>
        <v/>
      </c>
      <c r="V391" s="69" t="str">
        <f>IFERROR(IF(VLOOKUP($A391&amp;$A$4,Global!$C:$AA,COLUMN()+3,0)="","",VLOOKUP($A391&amp;$A$4,Global!$C:$AA,COLUMN()+3,0)),"")</f>
        <v/>
      </c>
    </row>
    <row r="392" spans="1:22" s="72" customFormat="1" ht="15.75" x14ac:dyDescent="0.2">
      <c r="A392" s="67" t="str">
        <f>IFERROR(IF(A391="","",IF((A391+1)&lt;=VLOOKUP($A$3,List!$E$1:$G$8,3,0),A391+1,"")),"")</f>
        <v/>
      </c>
      <c r="B392" s="69" t="str">
        <f>IFERROR(IF(VLOOKUP($A392&amp;$A$4,Global!$C:$AA,COLUMN()+3,0)="","",VLOOKUP($A392&amp;$A$4,Global!$C:$AA,COLUMN()+3,0)),"")</f>
        <v/>
      </c>
      <c r="C392" s="79" t="str">
        <f>IFERROR(IF(VLOOKUP($A392&amp;$A$4,Global!$C:$AA,COLUMN()+3,0)="","",VLOOKUP($A392&amp;$A$4,Global!$C:$AA,COLUMN()+3,0)),"")</f>
        <v/>
      </c>
      <c r="D392" s="68" t="str">
        <f>IFERROR(IF(VLOOKUP($A392&amp;$A$4,Global!$C:$AA,COLUMN()+3,0)="","",VLOOKUP($A392&amp;$A$4,Global!$C:$AA,COLUMN()+3,0)),"")</f>
        <v/>
      </c>
      <c r="E392" s="69" t="str">
        <f>IFERROR(IF(VLOOKUP($A392&amp;$A$4,Global!$C:$AA,COLUMN()+3,0)="","",VLOOKUP($A392&amp;$A$4,Global!$C:$AA,COLUMN()+3,0)),"")</f>
        <v/>
      </c>
      <c r="F392" s="69" t="str">
        <f>IFERROR(IF(VLOOKUP($A392&amp;$A$4,Global!$C:$AA,COLUMN()+3,0)="","",VLOOKUP($A392&amp;$A$4,Global!$C:$AA,COLUMN()+3,0)),"")</f>
        <v/>
      </c>
      <c r="G392" s="69" t="str">
        <f>IFERROR(IF(VLOOKUP($A392&amp;$A$4,Global!$C:$AA,COLUMN()+3,0)="","",VLOOKUP($A392&amp;$A$4,Global!$C:$AA,COLUMN()+3,0)),"")</f>
        <v/>
      </c>
      <c r="H392" s="70" t="str">
        <f>IFERROR(IF(VLOOKUP($A392&amp;$A$4,Global!$C:$AA,COLUMN()+3,0)="","",VLOOKUP($A392&amp;$A$4,Global!$C:$AA,COLUMN()+3,0)),"")</f>
        <v/>
      </c>
      <c r="I392" s="70" t="str">
        <f>IFERROR(IF(VLOOKUP($A392&amp;$A$4,Global!$C:$AA,COLUMN()+3,0)="","",VLOOKUP($A392&amp;$A$4,Global!$C:$AA,COLUMN()+3,0)),"")</f>
        <v/>
      </c>
      <c r="J392" s="69" t="str">
        <f>IFERROR(IF(VLOOKUP($A392&amp;$A$4,Global!$C:$AA,COLUMN()+3,0)="","",VLOOKUP($A392&amp;$A$4,Global!$C:$AA,COLUMN()+3,0)),"")</f>
        <v/>
      </c>
      <c r="K392" s="69" t="str">
        <f>IFERROR(IF(VLOOKUP($A392&amp;$A$4,Global!$C:$AA,COLUMN()+3,0)="","",VLOOKUP($A392&amp;$A$4,Global!$C:$AA,COLUMN()+3,0)),"")</f>
        <v/>
      </c>
      <c r="L392" s="69" t="str">
        <f>IFERROR(IF(VLOOKUP($A392&amp;$A$4,Global!$C:$AA,COLUMN()+3,0)="","",VLOOKUP($A392&amp;$A$4,Global!$C:$AA,COLUMN()+3,0)),"")</f>
        <v/>
      </c>
      <c r="M392" s="68" t="str">
        <f>IFERROR(IF(VLOOKUP($A392&amp;$A$4,Global!$C:$AA,COLUMN()+3,0)="","",VLOOKUP($A392&amp;$A$4,Global!$C:$AA,COLUMN()+3,0)),"")</f>
        <v/>
      </c>
      <c r="N392" s="68" t="str">
        <f>IFERROR(IF(VLOOKUP($A392&amp;$A$4,Global!$C:$AA,COLUMN()+3,0)="","",VLOOKUP($A392&amp;$A$4,Global!$C:$AA,COLUMN()+3,0)),"")</f>
        <v/>
      </c>
      <c r="O392" s="68" t="str">
        <f>IFERROR(IF(VLOOKUP($A392&amp;$A$4,Global!$C:$AA,COLUMN()+3,0)="","",VLOOKUP($A392&amp;$A$4,Global!$C:$AA,COLUMN()+3,0)),"")</f>
        <v/>
      </c>
      <c r="P392" s="68" t="str">
        <f>IFERROR(IF(VLOOKUP($A392&amp;$A$4,Global!$C:$AA,COLUMN()+3,0)="","",VLOOKUP($A392&amp;$A$4,Global!$C:$AA,COLUMN()+3,0)),"")</f>
        <v/>
      </c>
      <c r="Q392" s="68" t="str">
        <f>IFERROR(IF(VLOOKUP($A392&amp;$A$4,Global!$C:$AA,COLUMN()+3,0)="","",VLOOKUP($A392&amp;$A$4,Global!$C:$AA,COLUMN()+3,0)),"")</f>
        <v/>
      </c>
      <c r="R392" s="68" t="str">
        <f>IFERROR(IF(VLOOKUP($A392&amp;$A$4,Global!$C:$AA,COLUMN()+3,0)="","",VLOOKUP($A392&amp;$A$4,Global!$C:$AA,COLUMN()+3,0)),"")</f>
        <v/>
      </c>
      <c r="S392" s="71" t="str">
        <f>IFERROR(IF(VLOOKUP($A392&amp;$A$4,Global!$C:$AA,COLUMN()+3,0)="","",VLOOKUP($A392&amp;$A$4,Global!$C:$AA,COLUMN()+3,0)),"")</f>
        <v/>
      </c>
      <c r="T392" s="71" t="str">
        <f>IFERROR(IF(VLOOKUP($A392&amp;$A$4,Global!$C:$AA,COLUMN()+3,0)="","",VLOOKUP($A392&amp;$A$4,Global!$C:$AA,COLUMN()+3,0)),"")</f>
        <v/>
      </c>
      <c r="U392" s="69" t="str">
        <f>IFERROR(IF(VLOOKUP($A392&amp;$A$4,Global!$C:$AA,COLUMN()+3,0)="","",VLOOKUP($A392&amp;$A$4,Global!$C:$AA,COLUMN()+3,0)),"")</f>
        <v/>
      </c>
      <c r="V392" s="69" t="str">
        <f>IFERROR(IF(VLOOKUP($A392&amp;$A$4,Global!$C:$AA,COLUMN()+3,0)="","",VLOOKUP($A392&amp;$A$4,Global!$C:$AA,COLUMN()+3,0)),"")</f>
        <v/>
      </c>
    </row>
    <row r="393" spans="1:22" s="72" customFormat="1" ht="15.75" x14ac:dyDescent="0.2">
      <c r="A393" s="67" t="str">
        <f>IFERROR(IF(A392="","",IF((A392+1)&lt;=VLOOKUP($A$3,List!$E$1:$G$8,3,0),A392+1,"")),"")</f>
        <v/>
      </c>
      <c r="B393" s="69" t="str">
        <f>IFERROR(IF(VLOOKUP($A393&amp;$A$4,Global!$C:$AA,COLUMN()+3,0)="","",VLOOKUP($A393&amp;$A$4,Global!$C:$AA,COLUMN()+3,0)),"")</f>
        <v/>
      </c>
      <c r="C393" s="79" t="str">
        <f>IFERROR(IF(VLOOKUP($A393&amp;$A$4,Global!$C:$AA,COLUMN()+3,0)="","",VLOOKUP($A393&amp;$A$4,Global!$C:$AA,COLUMN()+3,0)),"")</f>
        <v/>
      </c>
      <c r="D393" s="68" t="str">
        <f>IFERROR(IF(VLOOKUP($A393&amp;$A$4,Global!$C:$AA,COLUMN()+3,0)="","",VLOOKUP($A393&amp;$A$4,Global!$C:$AA,COLUMN()+3,0)),"")</f>
        <v/>
      </c>
      <c r="E393" s="69" t="str">
        <f>IFERROR(IF(VLOOKUP($A393&amp;$A$4,Global!$C:$AA,COLUMN()+3,0)="","",VLOOKUP($A393&amp;$A$4,Global!$C:$AA,COLUMN()+3,0)),"")</f>
        <v/>
      </c>
      <c r="F393" s="69" t="str">
        <f>IFERROR(IF(VLOOKUP($A393&amp;$A$4,Global!$C:$AA,COLUMN()+3,0)="","",VLOOKUP($A393&amp;$A$4,Global!$C:$AA,COLUMN()+3,0)),"")</f>
        <v/>
      </c>
      <c r="G393" s="69" t="str">
        <f>IFERROR(IF(VLOOKUP($A393&amp;$A$4,Global!$C:$AA,COLUMN()+3,0)="","",VLOOKUP($A393&amp;$A$4,Global!$C:$AA,COLUMN()+3,0)),"")</f>
        <v/>
      </c>
      <c r="H393" s="70" t="str">
        <f>IFERROR(IF(VLOOKUP($A393&amp;$A$4,Global!$C:$AA,COLUMN()+3,0)="","",VLOOKUP($A393&amp;$A$4,Global!$C:$AA,COLUMN()+3,0)),"")</f>
        <v/>
      </c>
      <c r="I393" s="70" t="str">
        <f>IFERROR(IF(VLOOKUP($A393&amp;$A$4,Global!$C:$AA,COLUMN()+3,0)="","",VLOOKUP($A393&amp;$A$4,Global!$C:$AA,COLUMN()+3,0)),"")</f>
        <v/>
      </c>
      <c r="J393" s="69" t="str">
        <f>IFERROR(IF(VLOOKUP($A393&amp;$A$4,Global!$C:$AA,COLUMN()+3,0)="","",VLOOKUP($A393&amp;$A$4,Global!$C:$AA,COLUMN()+3,0)),"")</f>
        <v/>
      </c>
      <c r="K393" s="69" t="str">
        <f>IFERROR(IF(VLOOKUP($A393&amp;$A$4,Global!$C:$AA,COLUMN()+3,0)="","",VLOOKUP($A393&amp;$A$4,Global!$C:$AA,COLUMN()+3,0)),"")</f>
        <v/>
      </c>
      <c r="L393" s="69" t="str">
        <f>IFERROR(IF(VLOOKUP($A393&amp;$A$4,Global!$C:$AA,COLUMN()+3,0)="","",VLOOKUP($A393&amp;$A$4,Global!$C:$AA,COLUMN()+3,0)),"")</f>
        <v/>
      </c>
      <c r="M393" s="68" t="str">
        <f>IFERROR(IF(VLOOKUP($A393&amp;$A$4,Global!$C:$AA,COLUMN()+3,0)="","",VLOOKUP($A393&amp;$A$4,Global!$C:$AA,COLUMN()+3,0)),"")</f>
        <v/>
      </c>
      <c r="N393" s="68" t="str">
        <f>IFERROR(IF(VLOOKUP($A393&amp;$A$4,Global!$C:$AA,COLUMN()+3,0)="","",VLOOKUP($A393&amp;$A$4,Global!$C:$AA,COLUMN()+3,0)),"")</f>
        <v/>
      </c>
      <c r="O393" s="68" t="str">
        <f>IFERROR(IF(VLOOKUP($A393&amp;$A$4,Global!$C:$AA,COLUMN()+3,0)="","",VLOOKUP($A393&amp;$A$4,Global!$C:$AA,COLUMN()+3,0)),"")</f>
        <v/>
      </c>
      <c r="P393" s="68" t="str">
        <f>IFERROR(IF(VLOOKUP($A393&amp;$A$4,Global!$C:$AA,COLUMN()+3,0)="","",VLOOKUP($A393&amp;$A$4,Global!$C:$AA,COLUMN()+3,0)),"")</f>
        <v/>
      </c>
      <c r="Q393" s="68" t="str">
        <f>IFERROR(IF(VLOOKUP($A393&amp;$A$4,Global!$C:$AA,COLUMN()+3,0)="","",VLOOKUP($A393&amp;$A$4,Global!$C:$AA,COLUMN()+3,0)),"")</f>
        <v/>
      </c>
      <c r="R393" s="68" t="str">
        <f>IFERROR(IF(VLOOKUP($A393&amp;$A$4,Global!$C:$AA,COLUMN()+3,0)="","",VLOOKUP($A393&amp;$A$4,Global!$C:$AA,COLUMN()+3,0)),"")</f>
        <v/>
      </c>
      <c r="S393" s="71" t="str">
        <f>IFERROR(IF(VLOOKUP($A393&amp;$A$4,Global!$C:$AA,COLUMN()+3,0)="","",VLOOKUP($A393&amp;$A$4,Global!$C:$AA,COLUMN()+3,0)),"")</f>
        <v/>
      </c>
      <c r="T393" s="71" t="str">
        <f>IFERROR(IF(VLOOKUP($A393&amp;$A$4,Global!$C:$AA,COLUMN()+3,0)="","",VLOOKUP($A393&amp;$A$4,Global!$C:$AA,COLUMN()+3,0)),"")</f>
        <v/>
      </c>
      <c r="U393" s="69" t="str">
        <f>IFERROR(IF(VLOOKUP($A393&amp;$A$4,Global!$C:$AA,COLUMN()+3,0)="","",VLOOKUP($A393&amp;$A$4,Global!$C:$AA,COLUMN()+3,0)),"")</f>
        <v/>
      </c>
      <c r="V393" s="69" t="str">
        <f>IFERROR(IF(VLOOKUP($A393&amp;$A$4,Global!$C:$AA,COLUMN()+3,0)="","",VLOOKUP($A393&amp;$A$4,Global!$C:$AA,COLUMN()+3,0)),"")</f>
        <v/>
      </c>
    </row>
    <row r="394" spans="1:22" s="72" customFormat="1" ht="15.75" x14ac:dyDescent="0.2">
      <c r="A394" s="67" t="str">
        <f>IFERROR(IF(A393="","",IF((A393+1)&lt;=VLOOKUP($A$3,List!$E$1:$G$8,3,0),A393+1,"")),"")</f>
        <v/>
      </c>
      <c r="B394" s="69" t="str">
        <f>IFERROR(IF(VLOOKUP($A394&amp;$A$4,Global!$C:$AA,COLUMN()+3,0)="","",VLOOKUP($A394&amp;$A$4,Global!$C:$AA,COLUMN()+3,0)),"")</f>
        <v/>
      </c>
      <c r="C394" s="79" t="str">
        <f>IFERROR(IF(VLOOKUP($A394&amp;$A$4,Global!$C:$AA,COLUMN()+3,0)="","",VLOOKUP($A394&amp;$A$4,Global!$C:$AA,COLUMN()+3,0)),"")</f>
        <v/>
      </c>
      <c r="D394" s="68" t="str">
        <f>IFERROR(IF(VLOOKUP($A394&amp;$A$4,Global!$C:$AA,COLUMN()+3,0)="","",VLOOKUP($A394&amp;$A$4,Global!$C:$AA,COLUMN()+3,0)),"")</f>
        <v/>
      </c>
      <c r="E394" s="69" t="str">
        <f>IFERROR(IF(VLOOKUP($A394&amp;$A$4,Global!$C:$AA,COLUMN()+3,0)="","",VLOOKUP($A394&amp;$A$4,Global!$C:$AA,COLUMN()+3,0)),"")</f>
        <v/>
      </c>
      <c r="F394" s="69" t="str">
        <f>IFERROR(IF(VLOOKUP($A394&amp;$A$4,Global!$C:$AA,COLUMN()+3,0)="","",VLOOKUP($A394&amp;$A$4,Global!$C:$AA,COLUMN()+3,0)),"")</f>
        <v/>
      </c>
      <c r="G394" s="69" t="str">
        <f>IFERROR(IF(VLOOKUP($A394&amp;$A$4,Global!$C:$AA,COLUMN()+3,0)="","",VLOOKUP($A394&amp;$A$4,Global!$C:$AA,COLUMN()+3,0)),"")</f>
        <v/>
      </c>
      <c r="H394" s="70" t="str">
        <f>IFERROR(IF(VLOOKUP($A394&amp;$A$4,Global!$C:$AA,COLUMN()+3,0)="","",VLOOKUP($A394&amp;$A$4,Global!$C:$AA,COLUMN()+3,0)),"")</f>
        <v/>
      </c>
      <c r="I394" s="70" t="str">
        <f>IFERROR(IF(VLOOKUP($A394&amp;$A$4,Global!$C:$AA,COLUMN()+3,0)="","",VLOOKUP($A394&amp;$A$4,Global!$C:$AA,COLUMN()+3,0)),"")</f>
        <v/>
      </c>
      <c r="J394" s="69" t="str">
        <f>IFERROR(IF(VLOOKUP($A394&amp;$A$4,Global!$C:$AA,COLUMN()+3,0)="","",VLOOKUP($A394&amp;$A$4,Global!$C:$AA,COLUMN()+3,0)),"")</f>
        <v/>
      </c>
      <c r="K394" s="69" t="str">
        <f>IFERROR(IF(VLOOKUP($A394&amp;$A$4,Global!$C:$AA,COLUMN()+3,0)="","",VLOOKUP($A394&amp;$A$4,Global!$C:$AA,COLUMN()+3,0)),"")</f>
        <v/>
      </c>
      <c r="L394" s="69" t="str">
        <f>IFERROR(IF(VLOOKUP($A394&amp;$A$4,Global!$C:$AA,COLUMN()+3,0)="","",VLOOKUP($A394&amp;$A$4,Global!$C:$AA,COLUMN()+3,0)),"")</f>
        <v/>
      </c>
      <c r="M394" s="68" t="str">
        <f>IFERROR(IF(VLOOKUP($A394&amp;$A$4,Global!$C:$AA,COLUMN()+3,0)="","",VLOOKUP($A394&amp;$A$4,Global!$C:$AA,COLUMN()+3,0)),"")</f>
        <v/>
      </c>
      <c r="N394" s="68" t="str">
        <f>IFERROR(IF(VLOOKUP($A394&amp;$A$4,Global!$C:$AA,COLUMN()+3,0)="","",VLOOKUP($A394&amp;$A$4,Global!$C:$AA,COLUMN()+3,0)),"")</f>
        <v/>
      </c>
      <c r="O394" s="68" t="str">
        <f>IFERROR(IF(VLOOKUP($A394&amp;$A$4,Global!$C:$AA,COLUMN()+3,0)="","",VLOOKUP($A394&amp;$A$4,Global!$C:$AA,COLUMN()+3,0)),"")</f>
        <v/>
      </c>
      <c r="P394" s="68" t="str">
        <f>IFERROR(IF(VLOOKUP($A394&amp;$A$4,Global!$C:$AA,COLUMN()+3,0)="","",VLOOKUP($A394&amp;$A$4,Global!$C:$AA,COLUMN()+3,0)),"")</f>
        <v/>
      </c>
      <c r="Q394" s="68" t="str">
        <f>IFERROR(IF(VLOOKUP($A394&amp;$A$4,Global!$C:$AA,COLUMN()+3,0)="","",VLOOKUP($A394&amp;$A$4,Global!$C:$AA,COLUMN()+3,0)),"")</f>
        <v/>
      </c>
      <c r="R394" s="68" t="str">
        <f>IFERROR(IF(VLOOKUP($A394&amp;$A$4,Global!$C:$AA,COLUMN()+3,0)="","",VLOOKUP($A394&amp;$A$4,Global!$C:$AA,COLUMN()+3,0)),"")</f>
        <v/>
      </c>
      <c r="S394" s="71" t="str">
        <f>IFERROR(IF(VLOOKUP($A394&amp;$A$4,Global!$C:$AA,COLUMN()+3,0)="","",VLOOKUP($A394&amp;$A$4,Global!$C:$AA,COLUMN()+3,0)),"")</f>
        <v/>
      </c>
      <c r="T394" s="71" t="str">
        <f>IFERROR(IF(VLOOKUP($A394&amp;$A$4,Global!$C:$AA,COLUMN()+3,0)="","",VLOOKUP($A394&amp;$A$4,Global!$C:$AA,COLUMN()+3,0)),"")</f>
        <v/>
      </c>
      <c r="U394" s="69" t="str">
        <f>IFERROR(IF(VLOOKUP($A394&amp;$A$4,Global!$C:$AA,COLUMN()+3,0)="","",VLOOKUP($A394&amp;$A$4,Global!$C:$AA,COLUMN()+3,0)),"")</f>
        <v/>
      </c>
      <c r="V394" s="69" t="str">
        <f>IFERROR(IF(VLOOKUP($A394&amp;$A$4,Global!$C:$AA,COLUMN()+3,0)="","",VLOOKUP($A394&amp;$A$4,Global!$C:$AA,COLUMN()+3,0)),"")</f>
        <v/>
      </c>
    </row>
    <row r="395" spans="1:22" s="72" customFormat="1" ht="15.75" x14ac:dyDescent="0.2">
      <c r="A395" s="67" t="str">
        <f>IFERROR(IF(A394="","",IF((A394+1)&lt;=VLOOKUP($A$3,List!$E$1:$G$8,3,0),A394+1,"")),"")</f>
        <v/>
      </c>
      <c r="B395" s="69" t="str">
        <f>IFERROR(IF(VLOOKUP($A395&amp;$A$4,Global!$C:$AA,COLUMN()+3,0)="","",VLOOKUP($A395&amp;$A$4,Global!$C:$AA,COLUMN()+3,0)),"")</f>
        <v/>
      </c>
      <c r="C395" s="79" t="str">
        <f>IFERROR(IF(VLOOKUP($A395&amp;$A$4,Global!$C:$AA,COLUMN()+3,0)="","",VLOOKUP($A395&amp;$A$4,Global!$C:$AA,COLUMN()+3,0)),"")</f>
        <v/>
      </c>
      <c r="D395" s="68" t="str">
        <f>IFERROR(IF(VLOOKUP($A395&amp;$A$4,Global!$C:$AA,COLUMN()+3,0)="","",VLOOKUP($A395&amp;$A$4,Global!$C:$AA,COLUMN()+3,0)),"")</f>
        <v/>
      </c>
      <c r="E395" s="69" t="str">
        <f>IFERROR(IF(VLOOKUP($A395&amp;$A$4,Global!$C:$AA,COLUMN()+3,0)="","",VLOOKUP($A395&amp;$A$4,Global!$C:$AA,COLUMN()+3,0)),"")</f>
        <v/>
      </c>
      <c r="F395" s="69" t="str">
        <f>IFERROR(IF(VLOOKUP($A395&amp;$A$4,Global!$C:$AA,COLUMN()+3,0)="","",VLOOKUP($A395&amp;$A$4,Global!$C:$AA,COLUMN()+3,0)),"")</f>
        <v/>
      </c>
      <c r="G395" s="69" t="str">
        <f>IFERROR(IF(VLOOKUP($A395&amp;$A$4,Global!$C:$AA,COLUMN()+3,0)="","",VLOOKUP($A395&amp;$A$4,Global!$C:$AA,COLUMN()+3,0)),"")</f>
        <v/>
      </c>
      <c r="H395" s="70" t="str">
        <f>IFERROR(IF(VLOOKUP($A395&amp;$A$4,Global!$C:$AA,COLUMN()+3,0)="","",VLOOKUP($A395&amp;$A$4,Global!$C:$AA,COLUMN()+3,0)),"")</f>
        <v/>
      </c>
      <c r="I395" s="70" t="str">
        <f>IFERROR(IF(VLOOKUP($A395&amp;$A$4,Global!$C:$AA,COLUMN()+3,0)="","",VLOOKUP($A395&amp;$A$4,Global!$C:$AA,COLUMN()+3,0)),"")</f>
        <v/>
      </c>
      <c r="J395" s="69" t="str">
        <f>IFERROR(IF(VLOOKUP($A395&amp;$A$4,Global!$C:$AA,COLUMN()+3,0)="","",VLOOKUP($A395&amp;$A$4,Global!$C:$AA,COLUMN()+3,0)),"")</f>
        <v/>
      </c>
      <c r="K395" s="69" t="str">
        <f>IFERROR(IF(VLOOKUP($A395&amp;$A$4,Global!$C:$AA,COLUMN()+3,0)="","",VLOOKUP($A395&amp;$A$4,Global!$C:$AA,COLUMN()+3,0)),"")</f>
        <v/>
      </c>
      <c r="L395" s="69" t="str">
        <f>IFERROR(IF(VLOOKUP($A395&amp;$A$4,Global!$C:$AA,COLUMN()+3,0)="","",VLOOKUP($A395&amp;$A$4,Global!$C:$AA,COLUMN()+3,0)),"")</f>
        <v/>
      </c>
      <c r="M395" s="68" t="str">
        <f>IFERROR(IF(VLOOKUP($A395&amp;$A$4,Global!$C:$AA,COLUMN()+3,0)="","",VLOOKUP($A395&amp;$A$4,Global!$C:$AA,COLUMN()+3,0)),"")</f>
        <v/>
      </c>
      <c r="N395" s="68" t="str">
        <f>IFERROR(IF(VLOOKUP($A395&amp;$A$4,Global!$C:$AA,COLUMN()+3,0)="","",VLOOKUP($A395&amp;$A$4,Global!$C:$AA,COLUMN()+3,0)),"")</f>
        <v/>
      </c>
      <c r="O395" s="68" t="str">
        <f>IFERROR(IF(VLOOKUP($A395&amp;$A$4,Global!$C:$AA,COLUMN()+3,0)="","",VLOOKUP($A395&amp;$A$4,Global!$C:$AA,COLUMN()+3,0)),"")</f>
        <v/>
      </c>
      <c r="P395" s="68" t="str">
        <f>IFERROR(IF(VLOOKUP($A395&amp;$A$4,Global!$C:$AA,COLUMN()+3,0)="","",VLOOKUP($A395&amp;$A$4,Global!$C:$AA,COLUMN()+3,0)),"")</f>
        <v/>
      </c>
      <c r="Q395" s="68" t="str">
        <f>IFERROR(IF(VLOOKUP($A395&amp;$A$4,Global!$C:$AA,COLUMN()+3,0)="","",VLOOKUP($A395&amp;$A$4,Global!$C:$AA,COLUMN()+3,0)),"")</f>
        <v/>
      </c>
      <c r="R395" s="68" t="str">
        <f>IFERROR(IF(VLOOKUP($A395&amp;$A$4,Global!$C:$AA,COLUMN()+3,0)="","",VLOOKUP($A395&amp;$A$4,Global!$C:$AA,COLUMN()+3,0)),"")</f>
        <v/>
      </c>
      <c r="S395" s="71" t="str">
        <f>IFERROR(IF(VLOOKUP($A395&amp;$A$4,Global!$C:$AA,COLUMN()+3,0)="","",VLOOKUP($A395&amp;$A$4,Global!$C:$AA,COLUMN()+3,0)),"")</f>
        <v/>
      </c>
      <c r="T395" s="71" t="str">
        <f>IFERROR(IF(VLOOKUP($A395&amp;$A$4,Global!$C:$AA,COLUMN()+3,0)="","",VLOOKUP($A395&amp;$A$4,Global!$C:$AA,COLUMN()+3,0)),"")</f>
        <v/>
      </c>
      <c r="U395" s="69" t="str">
        <f>IFERROR(IF(VLOOKUP($A395&amp;$A$4,Global!$C:$AA,COLUMN()+3,0)="","",VLOOKUP($A395&amp;$A$4,Global!$C:$AA,COLUMN()+3,0)),"")</f>
        <v/>
      </c>
      <c r="V395" s="69" t="str">
        <f>IFERROR(IF(VLOOKUP($A395&amp;$A$4,Global!$C:$AA,COLUMN()+3,0)="","",VLOOKUP($A395&amp;$A$4,Global!$C:$AA,COLUMN()+3,0)),"")</f>
        <v/>
      </c>
    </row>
    <row r="396" spans="1:22" s="72" customFormat="1" ht="15.75" x14ac:dyDescent="0.2">
      <c r="A396" s="67" t="str">
        <f>IFERROR(IF(A395="","",IF((A395+1)&lt;=VLOOKUP($A$3,List!$E$1:$G$8,3,0),A395+1,"")),"")</f>
        <v/>
      </c>
      <c r="B396" s="69" t="str">
        <f>IFERROR(IF(VLOOKUP($A396&amp;$A$4,Global!$C:$AA,COLUMN()+3,0)="","",VLOOKUP($A396&amp;$A$4,Global!$C:$AA,COLUMN()+3,0)),"")</f>
        <v/>
      </c>
      <c r="C396" s="79" t="str">
        <f>IFERROR(IF(VLOOKUP($A396&amp;$A$4,Global!$C:$AA,COLUMN()+3,0)="","",VLOOKUP($A396&amp;$A$4,Global!$C:$AA,COLUMN()+3,0)),"")</f>
        <v/>
      </c>
      <c r="D396" s="68" t="str">
        <f>IFERROR(IF(VLOOKUP($A396&amp;$A$4,Global!$C:$AA,COLUMN()+3,0)="","",VLOOKUP($A396&amp;$A$4,Global!$C:$AA,COLUMN()+3,0)),"")</f>
        <v/>
      </c>
      <c r="E396" s="69" t="str">
        <f>IFERROR(IF(VLOOKUP($A396&amp;$A$4,Global!$C:$AA,COLUMN()+3,0)="","",VLOOKUP($A396&amp;$A$4,Global!$C:$AA,COLUMN()+3,0)),"")</f>
        <v/>
      </c>
      <c r="F396" s="69" t="str">
        <f>IFERROR(IF(VLOOKUP($A396&amp;$A$4,Global!$C:$AA,COLUMN()+3,0)="","",VLOOKUP($A396&amp;$A$4,Global!$C:$AA,COLUMN()+3,0)),"")</f>
        <v/>
      </c>
      <c r="G396" s="69" t="str">
        <f>IFERROR(IF(VLOOKUP($A396&amp;$A$4,Global!$C:$AA,COLUMN()+3,0)="","",VLOOKUP($A396&amp;$A$4,Global!$C:$AA,COLUMN()+3,0)),"")</f>
        <v/>
      </c>
      <c r="H396" s="70" t="str">
        <f>IFERROR(IF(VLOOKUP($A396&amp;$A$4,Global!$C:$AA,COLUMN()+3,0)="","",VLOOKUP($A396&amp;$A$4,Global!$C:$AA,COLUMN()+3,0)),"")</f>
        <v/>
      </c>
      <c r="I396" s="70" t="str">
        <f>IFERROR(IF(VLOOKUP($A396&amp;$A$4,Global!$C:$AA,COLUMN()+3,0)="","",VLOOKUP($A396&amp;$A$4,Global!$C:$AA,COLUMN()+3,0)),"")</f>
        <v/>
      </c>
      <c r="J396" s="69" t="str">
        <f>IFERROR(IF(VLOOKUP($A396&amp;$A$4,Global!$C:$AA,COLUMN()+3,0)="","",VLOOKUP($A396&amp;$A$4,Global!$C:$AA,COLUMN()+3,0)),"")</f>
        <v/>
      </c>
      <c r="K396" s="69" t="str">
        <f>IFERROR(IF(VLOOKUP($A396&amp;$A$4,Global!$C:$AA,COLUMN()+3,0)="","",VLOOKUP($A396&amp;$A$4,Global!$C:$AA,COLUMN()+3,0)),"")</f>
        <v/>
      </c>
      <c r="L396" s="69" t="str">
        <f>IFERROR(IF(VLOOKUP($A396&amp;$A$4,Global!$C:$AA,COLUMN()+3,0)="","",VLOOKUP($A396&amp;$A$4,Global!$C:$AA,COLUMN()+3,0)),"")</f>
        <v/>
      </c>
      <c r="M396" s="68" t="str">
        <f>IFERROR(IF(VLOOKUP($A396&amp;$A$4,Global!$C:$AA,COLUMN()+3,0)="","",VLOOKUP($A396&amp;$A$4,Global!$C:$AA,COLUMN()+3,0)),"")</f>
        <v/>
      </c>
      <c r="N396" s="68" t="str">
        <f>IFERROR(IF(VLOOKUP($A396&amp;$A$4,Global!$C:$AA,COLUMN()+3,0)="","",VLOOKUP($A396&amp;$A$4,Global!$C:$AA,COLUMN()+3,0)),"")</f>
        <v/>
      </c>
      <c r="O396" s="68" t="str">
        <f>IFERROR(IF(VLOOKUP($A396&amp;$A$4,Global!$C:$AA,COLUMN()+3,0)="","",VLOOKUP($A396&amp;$A$4,Global!$C:$AA,COLUMN()+3,0)),"")</f>
        <v/>
      </c>
      <c r="P396" s="68" t="str">
        <f>IFERROR(IF(VLOOKUP($A396&amp;$A$4,Global!$C:$AA,COLUMN()+3,0)="","",VLOOKUP($A396&amp;$A$4,Global!$C:$AA,COLUMN()+3,0)),"")</f>
        <v/>
      </c>
      <c r="Q396" s="68" t="str">
        <f>IFERROR(IF(VLOOKUP($A396&amp;$A$4,Global!$C:$AA,COLUMN()+3,0)="","",VLOOKUP($A396&amp;$A$4,Global!$C:$AA,COLUMN()+3,0)),"")</f>
        <v/>
      </c>
      <c r="R396" s="68" t="str">
        <f>IFERROR(IF(VLOOKUP($A396&amp;$A$4,Global!$C:$AA,COLUMN()+3,0)="","",VLOOKUP($A396&amp;$A$4,Global!$C:$AA,COLUMN()+3,0)),"")</f>
        <v/>
      </c>
      <c r="S396" s="71" t="str">
        <f>IFERROR(IF(VLOOKUP($A396&amp;$A$4,Global!$C:$AA,COLUMN()+3,0)="","",VLOOKUP($A396&amp;$A$4,Global!$C:$AA,COLUMN()+3,0)),"")</f>
        <v/>
      </c>
      <c r="T396" s="71" t="str">
        <f>IFERROR(IF(VLOOKUP($A396&amp;$A$4,Global!$C:$AA,COLUMN()+3,0)="","",VLOOKUP($A396&amp;$A$4,Global!$C:$AA,COLUMN()+3,0)),"")</f>
        <v/>
      </c>
      <c r="U396" s="69" t="str">
        <f>IFERROR(IF(VLOOKUP($A396&amp;$A$4,Global!$C:$AA,COLUMN()+3,0)="","",VLOOKUP($A396&amp;$A$4,Global!$C:$AA,COLUMN()+3,0)),"")</f>
        <v/>
      </c>
      <c r="V396" s="69" t="str">
        <f>IFERROR(IF(VLOOKUP($A396&amp;$A$4,Global!$C:$AA,COLUMN()+3,0)="","",VLOOKUP($A396&amp;$A$4,Global!$C:$AA,COLUMN()+3,0)),"")</f>
        <v/>
      </c>
    </row>
    <row r="397" spans="1:22" s="72" customFormat="1" ht="15.75" x14ac:dyDescent="0.2">
      <c r="A397" s="67" t="str">
        <f>IFERROR(IF(A396="","",IF((A396+1)&lt;=VLOOKUP($A$3,List!$E$1:$G$8,3,0),A396+1,"")),"")</f>
        <v/>
      </c>
      <c r="B397" s="69" t="str">
        <f>IFERROR(IF(VLOOKUP($A397&amp;$A$4,Global!$C:$AA,COLUMN()+3,0)="","",VLOOKUP($A397&amp;$A$4,Global!$C:$AA,COLUMN()+3,0)),"")</f>
        <v/>
      </c>
      <c r="C397" s="79" t="str">
        <f>IFERROR(IF(VLOOKUP($A397&amp;$A$4,Global!$C:$AA,COLUMN()+3,0)="","",VLOOKUP($A397&amp;$A$4,Global!$C:$AA,COLUMN()+3,0)),"")</f>
        <v/>
      </c>
      <c r="D397" s="68" t="str">
        <f>IFERROR(IF(VLOOKUP($A397&amp;$A$4,Global!$C:$AA,COLUMN()+3,0)="","",VLOOKUP($A397&amp;$A$4,Global!$C:$AA,COLUMN()+3,0)),"")</f>
        <v/>
      </c>
      <c r="E397" s="69" t="str">
        <f>IFERROR(IF(VLOOKUP($A397&amp;$A$4,Global!$C:$AA,COLUMN()+3,0)="","",VLOOKUP($A397&amp;$A$4,Global!$C:$AA,COLUMN()+3,0)),"")</f>
        <v/>
      </c>
      <c r="F397" s="69" t="str">
        <f>IFERROR(IF(VLOOKUP($A397&amp;$A$4,Global!$C:$AA,COLUMN()+3,0)="","",VLOOKUP($A397&amp;$A$4,Global!$C:$AA,COLUMN()+3,0)),"")</f>
        <v/>
      </c>
      <c r="G397" s="69" t="str">
        <f>IFERROR(IF(VLOOKUP($A397&amp;$A$4,Global!$C:$AA,COLUMN()+3,0)="","",VLOOKUP($A397&amp;$A$4,Global!$C:$AA,COLUMN()+3,0)),"")</f>
        <v/>
      </c>
      <c r="H397" s="70" t="str">
        <f>IFERROR(IF(VLOOKUP($A397&amp;$A$4,Global!$C:$AA,COLUMN()+3,0)="","",VLOOKUP($A397&amp;$A$4,Global!$C:$AA,COLUMN()+3,0)),"")</f>
        <v/>
      </c>
      <c r="I397" s="70" t="str">
        <f>IFERROR(IF(VLOOKUP($A397&amp;$A$4,Global!$C:$AA,COLUMN()+3,0)="","",VLOOKUP($A397&amp;$A$4,Global!$C:$AA,COLUMN()+3,0)),"")</f>
        <v/>
      </c>
      <c r="J397" s="69" t="str">
        <f>IFERROR(IF(VLOOKUP($A397&amp;$A$4,Global!$C:$AA,COLUMN()+3,0)="","",VLOOKUP($A397&amp;$A$4,Global!$C:$AA,COLUMN()+3,0)),"")</f>
        <v/>
      </c>
      <c r="K397" s="69" t="str">
        <f>IFERROR(IF(VLOOKUP($A397&amp;$A$4,Global!$C:$AA,COLUMN()+3,0)="","",VLOOKUP($A397&amp;$A$4,Global!$C:$AA,COLUMN()+3,0)),"")</f>
        <v/>
      </c>
      <c r="L397" s="69" t="str">
        <f>IFERROR(IF(VLOOKUP($A397&amp;$A$4,Global!$C:$AA,COLUMN()+3,0)="","",VLOOKUP($A397&amp;$A$4,Global!$C:$AA,COLUMN()+3,0)),"")</f>
        <v/>
      </c>
      <c r="M397" s="68" t="str">
        <f>IFERROR(IF(VLOOKUP($A397&amp;$A$4,Global!$C:$AA,COLUMN()+3,0)="","",VLOOKUP($A397&amp;$A$4,Global!$C:$AA,COLUMN()+3,0)),"")</f>
        <v/>
      </c>
      <c r="N397" s="68" t="str">
        <f>IFERROR(IF(VLOOKUP($A397&amp;$A$4,Global!$C:$AA,COLUMN()+3,0)="","",VLOOKUP($A397&amp;$A$4,Global!$C:$AA,COLUMN()+3,0)),"")</f>
        <v/>
      </c>
      <c r="O397" s="68" t="str">
        <f>IFERROR(IF(VLOOKUP($A397&amp;$A$4,Global!$C:$AA,COLUMN()+3,0)="","",VLOOKUP($A397&amp;$A$4,Global!$C:$AA,COLUMN()+3,0)),"")</f>
        <v/>
      </c>
      <c r="P397" s="68" t="str">
        <f>IFERROR(IF(VLOOKUP($A397&amp;$A$4,Global!$C:$AA,COLUMN()+3,0)="","",VLOOKUP($A397&amp;$A$4,Global!$C:$AA,COLUMN()+3,0)),"")</f>
        <v/>
      </c>
      <c r="Q397" s="68" t="str">
        <f>IFERROR(IF(VLOOKUP($A397&amp;$A$4,Global!$C:$AA,COLUMN()+3,0)="","",VLOOKUP($A397&amp;$A$4,Global!$C:$AA,COLUMN()+3,0)),"")</f>
        <v/>
      </c>
      <c r="R397" s="68" t="str">
        <f>IFERROR(IF(VLOOKUP($A397&amp;$A$4,Global!$C:$AA,COLUMN()+3,0)="","",VLOOKUP($A397&amp;$A$4,Global!$C:$AA,COLUMN()+3,0)),"")</f>
        <v/>
      </c>
      <c r="S397" s="71" t="str">
        <f>IFERROR(IF(VLOOKUP($A397&amp;$A$4,Global!$C:$AA,COLUMN()+3,0)="","",VLOOKUP($A397&amp;$A$4,Global!$C:$AA,COLUMN()+3,0)),"")</f>
        <v/>
      </c>
      <c r="T397" s="71" t="str">
        <f>IFERROR(IF(VLOOKUP($A397&amp;$A$4,Global!$C:$AA,COLUMN()+3,0)="","",VLOOKUP($A397&amp;$A$4,Global!$C:$AA,COLUMN()+3,0)),"")</f>
        <v/>
      </c>
      <c r="U397" s="69" t="str">
        <f>IFERROR(IF(VLOOKUP($A397&amp;$A$4,Global!$C:$AA,COLUMN()+3,0)="","",VLOOKUP($A397&amp;$A$4,Global!$C:$AA,COLUMN()+3,0)),"")</f>
        <v/>
      </c>
      <c r="V397" s="69" t="str">
        <f>IFERROR(IF(VLOOKUP($A397&amp;$A$4,Global!$C:$AA,COLUMN()+3,0)="","",VLOOKUP($A397&amp;$A$4,Global!$C:$AA,COLUMN()+3,0)),"")</f>
        <v/>
      </c>
    </row>
    <row r="398" spans="1:22" s="72" customFormat="1" ht="15.75" x14ac:dyDescent="0.2">
      <c r="A398" s="67" t="str">
        <f>IFERROR(IF(A397="","",IF((A397+1)&lt;=VLOOKUP($A$3,List!$E$1:$G$8,3,0),A397+1,"")),"")</f>
        <v/>
      </c>
      <c r="B398" s="69" t="str">
        <f>IFERROR(IF(VLOOKUP($A398&amp;$A$4,Global!$C:$AA,COLUMN()+3,0)="","",VLOOKUP($A398&amp;$A$4,Global!$C:$AA,COLUMN()+3,0)),"")</f>
        <v/>
      </c>
      <c r="C398" s="79" t="str">
        <f>IFERROR(IF(VLOOKUP($A398&amp;$A$4,Global!$C:$AA,COLUMN()+3,0)="","",VLOOKUP($A398&amp;$A$4,Global!$C:$AA,COLUMN()+3,0)),"")</f>
        <v/>
      </c>
      <c r="D398" s="68" t="str">
        <f>IFERROR(IF(VLOOKUP($A398&amp;$A$4,Global!$C:$AA,COLUMN()+3,0)="","",VLOOKUP($A398&amp;$A$4,Global!$C:$AA,COLUMN()+3,0)),"")</f>
        <v/>
      </c>
      <c r="E398" s="69" t="str">
        <f>IFERROR(IF(VLOOKUP($A398&amp;$A$4,Global!$C:$AA,COLUMN()+3,0)="","",VLOOKUP($A398&amp;$A$4,Global!$C:$AA,COLUMN()+3,0)),"")</f>
        <v/>
      </c>
      <c r="F398" s="69" t="str">
        <f>IFERROR(IF(VLOOKUP($A398&amp;$A$4,Global!$C:$AA,COLUMN()+3,0)="","",VLOOKUP($A398&amp;$A$4,Global!$C:$AA,COLUMN()+3,0)),"")</f>
        <v/>
      </c>
      <c r="G398" s="69" t="str">
        <f>IFERROR(IF(VLOOKUP($A398&amp;$A$4,Global!$C:$AA,COLUMN()+3,0)="","",VLOOKUP($A398&amp;$A$4,Global!$C:$AA,COLUMN()+3,0)),"")</f>
        <v/>
      </c>
      <c r="H398" s="70" t="str">
        <f>IFERROR(IF(VLOOKUP($A398&amp;$A$4,Global!$C:$AA,COLUMN()+3,0)="","",VLOOKUP($A398&amp;$A$4,Global!$C:$AA,COLUMN()+3,0)),"")</f>
        <v/>
      </c>
      <c r="I398" s="70" t="str">
        <f>IFERROR(IF(VLOOKUP($A398&amp;$A$4,Global!$C:$AA,COLUMN()+3,0)="","",VLOOKUP($A398&amp;$A$4,Global!$C:$AA,COLUMN()+3,0)),"")</f>
        <v/>
      </c>
      <c r="J398" s="69" t="str">
        <f>IFERROR(IF(VLOOKUP($A398&amp;$A$4,Global!$C:$AA,COLUMN()+3,0)="","",VLOOKUP($A398&amp;$A$4,Global!$C:$AA,COLUMN()+3,0)),"")</f>
        <v/>
      </c>
      <c r="K398" s="69" t="str">
        <f>IFERROR(IF(VLOOKUP($A398&amp;$A$4,Global!$C:$AA,COLUMN()+3,0)="","",VLOOKUP($A398&amp;$A$4,Global!$C:$AA,COLUMN()+3,0)),"")</f>
        <v/>
      </c>
      <c r="L398" s="69" t="str">
        <f>IFERROR(IF(VLOOKUP($A398&amp;$A$4,Global!$C:$AA,COLUMN()+3,0)="","",VLOOKUP($A398&amp;$A$4,Global!$C:$AA,COLUMN()+3,0)),"")</f>
        <v/>
      </c>
      <c r="M398" s="68" t="str">
        <f>IFERROR(IF(VLOOKUP($A398&amp;$A$4,Global!$C:$AA,COLUMN()+3,0)="","",VLOOKUP($A398&amp;$A$4,Global!$C:$AA,COLUMN()+3,0)),"")</f>
        <v/>
      </c>
      <c r="N398" s="68" t="str">
        <f>IFERROR(IF(VLOOKUP($A398&amp;$A$4,Global!$C:$AA,COLUMN()+3,0)="","",VLOOKUP($A398&amp;$A$4,Global!$C:$AA,COLUMN()+3,0)),"")</f>
        <v/>
      </c>
      <c r="O398" s="68" t="str">
        <f>IFERROR(IF(VLOOKUP($A398&amp;$A$4,Global!$C:$AA,COLUMN()+3,0)="","",VLOOKUP($A398&amp;$A$4,Global!$C:$AA,COLUMN()+3,0)),"")</f>
        <v/>
      </c>
      <c r="P398" s="68" t="str">
        <f>IFERROR(IF(VLOOKUP($A398&amp;$A$4,Global!$C:$AA,COLUMN()+3,0)="","",VLOOKUP($A398&amp;$A$4,Global!$C:$AA,COLUMN()+3,0)),"")</f>
        <v/>
      </c>
      <c r="Q398" s="68" t="str">
        <f>IFERROR(IF(VLOOKUP($A398&amp;$A$4,Global!$C:$AA,COLUMN()+3,0)="","",VLOOKUP($A398&amp;$A$4,Global!$C:$AA,COLUMN()+3,0)),"")</f>
        <v/>
      </c>
      <c r="R398" s="68" t="str">
        <f>IFERROR(IF(VLOOKUP($A398&amp;$A$4,Global!$C:$AA,COLUMN()+3,0)="","",VLOOKUP($A398&amp;$A$4,Global!$C:$AA,COLUMN()+3,0)),"")</f>
        <v/>
      </c>
      <c r="S398" s="71" t="str">
        <f>IFERROR(IF(VLOOKUP($A398&amp;$A$4,Global!$C:$AA,COLUMN()+3,0)="","",VLOOKUP($A398&amp;$A$4,Global!$C:$AA,COLUMN()+3,0)),"")</f>
        <v/>
      </c>
      <c r="T398" s="71" t="str">
        <f>IFERROR(IF(VLOOKUP($A398&amp;$A$4,Global!$C:$AA,COLUMN()+3,0)="","",VLOOKUP($A398&amp;$A$4,Global!$C:$AA,COLUMN()+3,0)),"")</f>
        <v/>
      </c>
      <c r="U398" s="69" t="str">
        <f>IFERROR(IF(VLOOKUP($A398&amp;$A$4,Global!$C:$AA,COLUMN()+3,0)="","",VLOOKUP($A398&amp;$A$4,Global!$C:$AA,COLUMN()+3,0)),"")</f>
        <v/>
      </c>
      <c r="V398" s="69" t="str">
        <f>IFERROR(IF(VLOOKUP($A398&amp;$A$4,Global!$C:$AA,COLUMN()+3,0)="","",VLOOKUP($A398&amp;$A$4,Global!$C:$AA,COLUMN()+3,0)),"")</f>
        <v/>
      </c>
    </row>
    <row r="399" spans="1:22" s="72" customFormat="1" ht="15.75" x14ac:dyDescent="0.2">
      <c r="A399" s="67" t="str">
        <f>IFERROR(IF(A398="","",IF((A398+1)&lt;=VLOOKUP($A$3,List!$E$1:$G$8,3,0),A398+1,"")),"")</f>
        <v/>
      </c>
      <c r="B399" s="69" t="str">
        <f>IFERROR(IF(VLOOKUP($A399&amp;$A$4,Global!$C:$AA,COLUMN()+3,0)="","",VLOOKUP($A399&amp;$A$4,Global!$C:$AA,COLUMN()+3,0)),"")</f>
        <v/>
      </c>
      <c r="C399" s="79" t="str">
        <f>IFERROR(IF(VLOOKUP($A399&amp;$A$4,Global!$C:$AA,COLUMN()+3,0)="","",VLOOKUP($A399&amp;$A$4,Global!$C:$AA,COLUMN()+3,0)),"")</f>
        <v/>
      </c>
      <c r="D399" s="68" t="str">
        <f>IFERROR(IF(VLOOKUP($A399&amp;$A$4,Global!$C:$AA,COLUMN()+3,0)="","",VLOOKUP($A399&amp;$A$4,Global!$C:$AA,COLUMN()+3,0)),"")</f>
        <v/>
      </c>
      <c r="E399" s="69" t="str">
        <f>IFERROR(IF(VLOOKUP($A399&amp;$A$4,Global!$C:$AA,COLUMN()+3,0)="","",VLOOKUP($A399&amp;$A$4,Global!$C:$AA,COLUMN()+3,0)),"")</f>
        <v/>
      </c>
      <c r="F399" s="69" t="str">
        <f>IFERROR(IF(VLOOKUP($A399&amp;$A$4,Global!$C:$AA,COLUMN()+3,0)="","",VLOOKUP($A399&amp;$A$4,Global!$C:$AA,COLUMN()+3,0)),"")</f>
        <v/>
      </c>
      <c r="G399" s="69" t="str">
        <f>IFERROR(IF(VLOOKUP($A399&amp;$A$4,Global!$C:$AA,COLUMN()+3,0)="","",VLOOKUP($A399&amp;$A$4,Global!$C:$AA,COLUMN()+3,0)),"")</f>
        <v/>
      </c>
      <c r="H399" s="70" t="str">
        <f>IFERROR(IF(VLOOKUP($A399&amp;$A$4,Global!$C:$AA,COLUMN()+3,0)="","",VLOOKUP($A399&amp;$A$4,Global!$C:$AA,COLUMN()+3,0)),"")</f>
        <v/>
      </c>
      <c r="I399" s="70" t="str">
        <f>IFERROR(IF(VLOOKUP($A399&amp;$A$4,Global!$C:$AA,COLUMN()+3,0)="","",VLOOKUP($A399&amp;$A$4,Global!$C:$AA,COLUMN()+3,0)),"")</f>
        <v/>
      </c>
      <c r="J399" s="69" t="str">
        <f>IFERROR(IF(VLOOKUP($A399&amp;$A$4,Global!$C:$AA,COLUMN()+3,0)="","",VLOOKUP($A399&amp;$A$4,Global!$C:$AA,COLUMN()+3,0)),"")</f>
        <v/>
      </c>
      <c r="K399" s="69" t="str">
        <f>IFERROR(IF(VLOOKUP($A399&amp;$A$4,Global!$C:$AA,COLUMN()+3,0)="","",VLOOKUP($A399&amp;$A$4,Global!$C:$AA,COLUMN()+3,0)),"")</f>
        <v/>
      </c>
      <c r="L399" s="69" t="str">
        <f>IFERROR(IF(VLOOKUP($A399&amp;$A$4,Global!$C:$AA,COLUMN()+3,0)="","",VLOOKUP($A399&amp;$A$4,Global!$C:$AA,COLUMN()+3,0)),"")</f>
        <v/>
      </c>
      <c r="M399" s="68" t="str">
        <f>IFERROR(IF(VLOOKUP($A399&amp;$A$4,Global!$C:$AA,COLUMN()+3,0)="","",VLOOKUP($A399&amp;$A$4,Global!$C:$AA,COLUMN()+3,0)),"")</f>
        <v/>
      </c>
      <c r="N399" s="68" t="str">
        <f>IFERROR(IF(VLOOKUP($A399&amp;$A$4,Global!$C:$AA,COLUMN()+3,0)="","",VLOOKUP($A399&amp;$A$4,Global!$C:$AA,COLUMN()+3,0)),"")</f>
        <v/>
      </c>
      <c r="O399" s="68" t="str">
        <f>IFERROR(IF(VLOOKUP($A399&amp;$A$4,Global!$C:$AA,COLUMN()+3,0)="","",VLOOKUP($A399&amp;$A$4,Global!$C:$AA,COLUMN()+3,0)),"")</f>
        <v/>
      </c>
      <c r="P399" s="68" t="str">
        <f>IFERROR(IF(VLOOKUP($A399&amp;$A$4,Global!$C:$AA,COLUMN()+3,0)="","",VLOOKUP($A399&amp;$A$4,Global!$C:$AA,COLUMN()+3,0)),"")</f>
        <v/>
      </c>
      <c r="Q399" s="68" t="str">
        <f>IFERROR(IF(VLOOKUP($A399&amp;$A$4,Global!$C:$AA,COLUMN()+3,0)="","",VLOOKUP($A399&amp;$A$4,Global!$C:$AA,COLUMN()+3,0)),"")</f>
        <v/>
      </c>
      <c r="R399" s="68" t="str">
        <f>IFERROR(IF(VLOOKUP($A399&amp;$A$4,Global!$C:$AA,COLUMN()+3,0)="","",VLOOKUP($A399&amp;$A$4,Global!$C:$AA,COLUMN()+3,0)),"")</f>
        <v/>
      </c>
      <c r="S399" s="71" t="str">
        <f>IFERROR(IF(VLOOKUP($A399&amp;$A$4,Global!$C:$AA,COLUMN()+3,0)="","",VLOOKUP($A399&amp;$A$4,Global!$C:$AA,COLUMN()+3,0)),"")</f>
        <v/>
      </c>
      <c r="T399" s="71" t="str">
        <f>IFERROR(IF(VLOOKUP($A399&amp;$A$4,Global!$C:$AA,COLUMN()+3,0)="","",VLOOKUP($A399&amp;$A$4,Global!$C:$AA,COLUMN()+3,0)),"")</f>
        <v/>
      </c>
      <c r="U399" s="69" t="str">
        <f>IFERROR(IF(VLOOKUP($A399&amp;$A$4,Global!$C:$AA,COLUMN()+3,0)="","",VLOOKUP($A399&amp;$A$4,Global!$C:$AA,COLUMN()+3,0)),"")</f>
        <v/>
      </c>
      <c r="V399" s="69" t="str">
        <f>IFERROR(IF(VLOOKUP($A399&amp;$A$4,Global!$C:$AA,COLUMN()+3,0)="","",VLOOKUP($A399&amp;$A$4,Global!$C:$AA,COLUMN()+3,0)),"")</f>
        <v/>
      </c>
    </row>
    <row r="400" spans="1:22" s="72" customFormat="1" ht="15.75" x14ac:dyDescent="0.2">
      <c r="A400" s="67" t="str">
        <f>IFERROR(IF(A399="","",IF((A399+1)&lt;=VLOOKUP($A$3,List!$E$1:$G$8,3,0),A399+1,"")),"")</f>
        <v/>
      </c>
      <c r="B400" s="69" t="str">
        <f>IFERROR(IF(VLOOKUP($A400&amp;$A$4,Global!$C:$AA,COLUMN()+3,0)="","",VLOOKUP($A400&amp;$A$4,Global!$C:$AA,COLUMN()+3,0)),"")</f>
        <v/>
      </c>
      <c r="C400" s="79" t="str">
        <f>IFERROR(IF(VLOOKUP($A400&amp;$A$4,Global!$C:$AA,COLUMN()+3,0)="","",VLOOKUP($A400&amp;$A$4,Global!$C:$AA,COLUMN()+3,0)),"")</f>
        <v/>
      </c>
      <c r="D400" s="68" t="str">
        <f>IFERROR(IF(VLOOKUP($A400&amp;$A$4,Global!$C:$AA,COLUMN()+3,0)="","",VLOOKUP($A400&amp;$A$4,Global!$C:$AA,COLUMN()+3,0)),"")</f>
        <v/>
      </c>
      <c r="E400" s="69" t="str">
        <f>IFERROR(IF(VLOOKUP($A400&amp;$A$4,Global!$C:$AA,COLUMN()+3,0)="","",VLOOKUP($A400&amp;$A$4,Global!$C:$AA,COLUMN()+3,0)),"")</f>
        <v/>
      </c>
      <c r="F400" s="69" t="str">
        <f>IFERROR(IF(VLOOKUP($A400&amp;$A$4,Global!$C:$AA,COLUMN()+3,0)="","",VLOOKUP($A400&amp;$A$4,Global!$C:$AA,COLUMN()+3,0)),"")</f>
        <v/>
      </c>
      <c r="G400" s="69" t="str">
        <f>IFERROR(IF(VLOOKUP($A400&amp;$A$4,Global!$C:$AA,COLUMN()+3,0)="","",VLOOKUP($A400&amp;$A$4,Global!$C:$AA,COLUMN()+3,0)),"")</f>
        <v/>
      </c>
      <c r="H400" s="70" t="str">
        <f>IFERROR(IF(VLOOKUP($A400&amp;$A$4,Global!$C:$AA,COLUMN()+3,0)="","",VLOOKUP($A400&amp;$A$4,Global!$C:$AA,COLUMN()+3,0)),"")</f>
        <v/>
      </c>
      <c r="I400" s="70" t="str">
        <f>IFERROR(IF(VLOOKUP($A400&amp;$A$4,Global!$C:$AA,COLUMN()+3,0)="","",VLOOKUP($A400&amp;$A$4,Global!$C:$AA,COLUMN()+3,0)),"")</f>
        <v/>
      </c>
      <c r="J400" s="69" t="str">
        <f>IFERROR(IF(VLOOKUP($A400&amp;$A$4,Global!$C:$AA,COLUMN()+3,0)="","",VLOOKUP($A400&amp;$A$4,Global!$C:$AA,COLUMN()+3,0)),"")</f>
        <v/>
      </c>
      <c r="K400" s="69" t="str">
        <f>IFERROR(IF(VLOOKUP($A400&amp;$A$4,Global!$C:$AA,COLUMN()+3,0)="","",VLOOKUP($A400&amp;$A$4,Global!$C:$AA,COLUMN()+3,0)),"")</f>
        <v/>
      </c>
      <c r="L400" s="69" t="str">
        <f>IFERROR(IF(VLOOKUP($A400&amp;$A$4,Global!$C:$AA,COLUMN()+3,0)="","",VLOOKUP($A400&amp;$A$4,Global!$C:$AA,COLUMN()+3,0)),"")</f>
        <v/>
      </c>
      <c r="M400" s="68" t="str">
        <f>IFERROR(IF(VLOOKUP($A400&amp;$A$4,Global!$C:$AA,COLUMN()+3,0)="","",VLOOKUP($A400&amp;$A$4,Global!$C:$AA,COLUMN()+3,0)),"")</f>
        <v/>
      </c>
      <c r="N400" s="68" t="str">
        <f>IFERROR(IF(VLOOKUP($A400&amp;$A$4,Global!$C:$AA,COLUMN()+3,0)="","",VLOOKUP($A400&amp;$A$4,Global!$C:$AA,COLUMN()+3,0)),"")</f>
        <v/>
      </c>
      <c r="O400" s="68" t="str">
        <f>IFERROR(IF(VLOOKUP($A400&amp;$A$4,Global!$C:$AA,COLUMN()+3,0)="","",VLOOKUP($A400&amp;$A$4,Global!$C:$AA,COLUMN()+3,0)),"")</f>
        <v/>
      </c>
      <c r="P400" s="68" t="str">
        <f>IFERROR(IF(VLOOKUP($A400&amp;$A$4,Global!$C:$AA,COLUMN()+3,0)="","",VLOOKUP($A400&amp;$A$4,Global!$C:$AA,COLUMN()+3,0)),"")</f>
        <v/>
      </c>
      <c r="Q400" s="68" t="str">
        <f>IFERROR(IF(VLOOKUP($A400&amp;$A$4,Global!$C:$AA,COLUMN()+3,0)="","",VLOOKUP($A400&amp;$A$4,Global!$C:$AA,COLUMN()+3,0)),"")</f>
        <v/>
      </c>
      <c r="R400" s="68" t="str">
        <f>IFERROR(IF(VLOOKUP($A400&amp;$A$4,Global!$C:$AA,COLUMN()+3,0)="","",VLOOKUP($A400&amp;$A$4,Global!$C:$AA,COLUMN()+3,0)),"")</f>
        <v/>
      </c>
      <c r="S400" s="71" t="str">
        <f>IFERROR(IF(VLOOKUP($A400&amp;$A$4,Global!$C:$AA,COLUMN()+3,0)="","",VLOOKUP($A400&amp;$A$4,Global!$C:$AA,COLUMN()+3,0)),"")</f>
        <v/>
      </c>
      <c r="T400" s="71" t="str">
        <f>IFERROR(IF(VLOOKUP($A400&amp;$A$4,Global!$C:$AA,COLUMN()+3,0)="","",VLOOKUP($A400&amp;$A$4,Global!$C:$AA,COLUMN()+3,0)),"")</f>
        <v/>
      </c>
      <c r="U400" s="69" t="str">
        <f>IFERROR(IF(VLOOKUP($A400&amp;$A$4,Global!$C:$AA,COLUMN()+3,0)="","",VLOOKUP($A400&amp;$A$4,Global!$C:$AA,COLUMN()+3,0)),"")</f>
        <v/>
      </c>
      <c r="V400" s="69" t="str">
        <f>IFERROR(IF(VLOOKUP($A400&amp;$A$4,Global!$C:$AA,COLUMN()+3,0)="","",VLOOKUP($A400&amp;$A$4,Global!$C:$AA,COLUMN()+3,0)),"")</f>
        <v/>
      </c>
    </row>
    <row r="401" spans="1:22" s="72" customFormat="1" ht="15.75" x14ac:dyDescent="0.2">
      <c r="A401" s="67" t="str">
        <f>IFERROR(IF(A400="","",IF((A400+1)&lt;=VLOOKUP($A$3,List!$E$1:$G$8,3,0),A400+1,"")),"")</f>
        <v/>
      </c>
      <c r="B401" s="69" t="str">
        <f>IFERROR(IF(VLOOKUP($A401&amp;$A$4,Global!$C:$AA,COLUMN()+3,0)="","",VLOOKUP($A401&amp;$A$4,Global!$C:$AA,COLUMN()+3,0)),"")</f>
        <v/>
      </c>
      <c r="C401" s="79" t="str">
        <f>IFERROR(IF(VLOOKUP($A401&amp;$A$4,Global!$C:$AA,COLUMN()+3,0)="","",VLOOKUP($A401&amp;$A$4,Global!$C:$AA,COLUMN()+3,0)),"")</f>
        <v/>
      </c>
      <c r="D401" s="68" t="str">
        <f>IFERROR(IF(VLOOKUP($A401&amp;$A$4,Global!$C:$AA,COLUMN()+3,0)="","",VLOOKUP($A401&amp;$A$4,Global!$C:$AA,COLUMN()+3,0)),"")</f>
        <v/>
      </c>
      <c r="E401" s="69" t="str">
        <f>IFERROR(IF(VLOOKUP($A401&amp;$A$4,Global!$C:$AA,COLUMN()+3,0)="","",VLOOKUP($A401&amp;$A$4,Global!$C:$AA,COLUMN()+3,0)),"")</f>
        <v/>
      </c>
      <c r="F401" s="69" t="str">
        <f>IFERROR(IF(VLOOKUP($A401&amp;$A$4,Global!$C:$AA,COLUMN()+3,0)="","",VLOOKUP($A401&amp;$A$4,Global!$C:$AA,COLUMN()+3,0)),"")</f>
        <v/>
      </c>
      <c r="G401" s="69" t="str">
        <f>IFERROR(IF(VLOOKUP($A401&amp;$A$4,Global!$C:$AA,COLUMN()+3,0)="","",VLOOKUP($A401&amp;$A$4,Global!$C:$AA,COLUMN()+3,0)),"")</f>
        <v/>
      </c>
      <c r="H401" s="70" t="str">
        <f>IFERROR(IF(VLOOKUP($A401&amp;$A$4,Global!$C:$AA,COLUMN()+3,0)="","",VLOOKUP($A401&amp;$A$4,Global!$C:$AA,COLUMN()+3,0)),"")</f>
        <v/>
      </c>
      <c r="I401" s="70" t="str">
        <f>IFERROR(IF(VLOOKUP($A401&amp;$A$4,Global!$C:$AA,COLUMN()+3,0)="","",VLOOKUP($A401&amp;$A$4,Global!$C:$AA,COLUMN()+3,0)),"")</f>
        <v/>
      </c>
      <c r="J401" s="69" t="str">
        <f>IFERROR(IF(VLOOKUP($A401&amp;$A$4,Global!$C:$AA,COLUMN()+3,0)="","",VLOOKUP($A401&amp;$A$4,Global!$C:$AA,COLUMN()+3,0)),"")</f>
        <v/>
      </c>
      <c r="K401" s="69" t="str">
        <f>IFERROR(IF(VLOOKUP($A401&amp;$A$4,Global!$C:$AA,COLUMN()+3,0)="","",VLOOKUP($A401&amp;$A$4,Global!$C:$AA,COLUMN()+3,0)),"")</f>
        <v/>
      </c>
      <c r="L401" s="69" t="str">
        <f>IFERROR(IF(VLOOKUP($A401&amp;$A$4,Global!$C:$AA,COLUMN()+3,0)="","",VLOOKUP($A401&amp;$A$4,Global!$C:$AA,COLUMN()+3,0)),"")</f>
        <v/>
      </c>
      <c r="M401" s="68" t="str">
        <f>IFERROR(IF(VLOOKUP($A401&amp;$A$4,Global!$C:$AA,COLUMN()+3,0)="","",VLOOKUP($A401&amp;$A$4,Global!$C:$AA,COLUMN()+3,0)),"")</f>
        <v/>
      </c>
      <c r="N401" s="68" t="str">
        <f>IFERROR(IF(VLOOKUP($A401&amp;$A$4,Global!$C:$AA,COLUMN()+3,0)="","",VLOOKUP($A401&amp;$A$4,Global!$C:$AA,COLUMN()+3,0)),"")</f>
        <v/>
      </c>
      <c r="O401" s="68" t="str">
        <f>IFERROR(IF(VLOOKUP($A401&amp;$A$4,Global!$C:$AA,COLUMN()+3,0)="","",VLOOKUP($A401&amp;$A$4,Global!$C:$AA,COLUMN()+3,0)),"")</f>
        <v/>
      </c>
      <c r="P401" s="68" t="str">
        <f>IFERROR(IF(VLOOKUP($A401&amp;$A$4,Global!$C:$AA,COLUMN()+3,0)="","",VLOOKUP($A401&amp;$A$4,Global!$C:$AA,COLUMN()+3,0)),"")</f>
        <v/>
      </c>
      <c r="Q401" s="68" t="str">
        <f>IFERROR(IF(VLOOKUP($A401&amp;$A$4,Global!$C:$AA,COLUMN()+3,0)="","",VLOOKUP($A401&amp;$A$4,Global!$C:$AA,COLUMN()+3,0)),"")</f>
        <v/>
      </c>
      <c r="R401" s="68" t="str">
        <f>IFERROR(IF(VLOOKUP($A401&amp;$A$4,Global!$C:$AA,COLUMN()+3,0)="","",VLOOKUP($A401&amp;$A$4,Global!$C:$AA,COLUMN()+3,0)),"")</f>
        <v/>
      </c>
      <c r="S401" s="71" t="str">
        <f>IFERROR(IF(VLOOKUP($A401&amp;$A$4,Global!$C:$AA,COLUMN()+3,0)="","",VLOOKUP($A401&amp;$A$4,Global!$C:$AA,COLUMN()+3,0)),"")</f>
        <v/>
      </c>
      <c r="T401" s="71" t="str">
        <f>IFERROR(IF(VLOOKUP($A401&amp;$A$4,Global!$C:$AA,COLUMN()+3,0)="","",VLOOKUP($A401&amp;$A$4,Global!$C:$AA,COLUMN()+3,0)),"")</f>
        <v/>
      </c>
      <c r="U401" s="69" t="str">
        <f>IFERROR(IF(VLOOKUP($A401&amp;$A$4,Global!$C:$AA,COLUMN()+3,0)="","",VLOOKUP($A401&amp;$A$4,Global!$C:$AA,COLUMN()+3,0)),"")</f>
        <v/>
      </c>
      <c r="V401" s="69" t="str">
        <f>IFERROR(IF(VLOOKUP($A401&amp;$A$4,Global!$C:$AA,COLUMN()+3,0)="","",VLOOKUP($A401&amp;$A$4,Global!$C:$AA,COLUMN()+3,0)),"")</f>
        <v/>
      </c>
    </row>
    <row r="402" spans="1:22" s="72" customFormat="1" ht="15.75" x14ac:dyDescent="0.2">
      <c r="A402" s="67" t="str">
        <f>IFERROR(IF(A401="","",IF((A401+1)&lt;=VLOOKUP($A$3,List!$E$1:$G$8,3,0),A401+1,"")),"")</f>
        <v/>
      </c>
      <c r="B402" s="69" t="str">
        <f>IFERROR(IF(VLOOKUP($A402&amp;$A$4,Global!$C:$AA,COLUMN()+3,0)="","",VLOOKUP($A402&amp;$A$4,Global!$C:$AA,COLUMN()+3,0)),"")</f>
        <v/>
      </c>
      <c r="C402" s="79" t="str">
        <f>IFERROR(IF(VLOOKUP($A402&amp;$A$4,Global!$C:$AA,COLUMN()+3,0)="","",VLOOKUP($A402&amp;$A$4,Global!$C:$AA,COLUMN()+3,0)),"")</f>
        <v/>
      </c>
      <c r="D402" s="68" t="str">
        <f>IFERROR(IF(VLOOKUP($A402&amp;$A$4,Global!$C:$AA,COLUMN()+3,0)="","",VLOOKUP($A402&amp;$A$4,Global!$C:$AA,COLUMN()+3,0)),"")</f>
        <v/>
      </c>
      <c r="E402" s="69" t="str">
        <f>IFERROR(IF(VLOOKUP($A402&amp;$A$4,Global!$C:$AA,COLUMN()+3,0)="","",VLOOKUP($A402&amp;$A$4,Global!$C:$AA,COLUMN()+3,0)),"")</f>
        <v/>
      </c>
      <c r="F402" s="69" t="str">
        <f>IFERROR(IF(VLOOKUP($A402&amp;$A$4,Global!$C:$AA,COLUMN()+3,0)="","",VLOOKUP($A402&amp;$A$4,Global!$C:$AA,COLUMN()+3,0)),"")</f>
        <v/>
      </c>
      <c r="G402" s="69" t="str">
        <f>IFERROR(IF(VLOOKUP($A402&amp;$A$4,Global!$C:$AA,COLUMN()+3,0)="","",VLOOKUP($A402&amp;$A$4,Global!$C:$AA,COLUMN()+3,0)),"")</f>
        <v/>
      </c>
      <c r="H402" s="70" t="str">
        <f>IFERROR(IF(VLOOKUP($A402&amp;$A$4,Global!$C:$AA,COLUMN()+3,0)="","",VLOOKUP($A402&amp;$A$4,Global!$C:$AA,COLUMN()+3,0)),"")</f>
        <v/>
      </c>
      <c r="I402" s="70" t="str">
        <f>IFERROR(IF(VLOOKUP($A402&amp;$A$4,Global!$C:$AA,COLUMN()+3,0)="","",VLOOKUP($A402&amp;$A$4,Global!$C:$AA,COLUMN()+3,0)),"")</f>
        <v/>
      </c>
      <c r="J402" s="69" t="str">
        <f>IFERROR(IF(VLOOKUP($A402&amp;$A$4,Global!$C:$AA,COLUMN()+3,0)="","",VLOOKUP($A402&amp;$A$4,Global!$C:$AA,COLUMN()+3,0)),"")</f>
        <v/>
      </c>
      <c r="K402" s="69" t="str">
        <f>IFERROR(IF(VLOOKUP($A402&amp;$A$4,Global!$C:$AA,COLUMN()+3,0)="","",VLOOKUP($A402&amp;$A$4,Global!$C:$AA,COLUMN()+3,0)),"")</f>
        <v/>
      </c>
      <c r="L402" s="69" t="str">
        <f>IFERROR(IF(VLOOKUP($A402&amp;$A$4,Global!$C:$AA,COLUMN()+3,0)="","",VLOOKUP($A402&amp;$A$4,Global!$C:$AA,COLUMN()+3,0)),"")</f>
        <v/>
      </c>
      <c r="M402" s="68" t="str">
        <f>IFERROR(IF(VLOOKUP($A402&amp;$A$4,Global!$C:$AA,COLUMN()+3,0)="","",VLOOKUP($A402&amp;$A$4,Global!$C:$AA,COLUMN()+3,0)),"")</f>
        <v/>
      </c>
      <c r="N402" s="68" t="str">
        <f>IFERROR(IF(VLOOKUP($A402&amp;$A$4,Global!$C:$AA,COLUMN()+3,0)="","",VLOOKUP($A402&amp;$A$4,Global!$C:$AA,COLUMN()+3,0)),"")</f>
        <v/>
      </c>
      <c r="O402" s="68" t="str">
        <f>IFERROR(IF(VLOOKUP($A402&amp;$A$4,Global!$C:$AA,COLUMN()+3,0)="","",VLOOKUP($A402&amp;$A$4,Global!$C:$AA,COLUMN()+3,0)),"")</f>
        <v/>
      </c>
      <c r="P402" s="68" t="str">
        <f>IFERROR(IF(VLOOKUP($A402&amp;$A$4,Global!$C:$AA,COLUMN()+3,0)="","",VLOOKUP($A402&amp;$A$4,Global!$C:$AA,COLUMN()+3,0)),"")</f>
        <v/>
      </c>
      <c r="Q402" s="68" t="str">
        <f>IFERROR(IF(VLOOKUP($A402&amp;$A$4,Global!$C:$AA,COLUMN()+3,0)="","",VLOOKUP($A402&amp;$A$4,Global!$C:$AA,COLUMN()+3,0)),"")</f>
        <v/>
      </c>
      <c r="R402" s="68" t="str">
        <f>IFERROR(IF(VLOOKUP($A402&amp;$A$4,Global!$C:$AA,COLUMN()+3,0)="","",VLOOKUP($A402&amp;$A$4,Global!$C:$AA,COLUMN()+3,0)),"")</f>
        <v/>
      </c>
      <c r="S402" s="71" t="str">
        <f>IFERROR(IF(VLOOKUP($A402&amp;$A$4,Global!$C:$AA,COLUMN()+3,0)="","",VLOOKUP($A402&amp;$A$4,Global!$C:$AA,COLUMN()+3,0)),"")</f>
        <v/>
      </c>
      <c r="T402" s="71" t="str">
        <f>IFERROR(IF(VLOOKUP($A402&amp;$A$4,Global!$C:$AA,COLUMN()+3,0)="","",VLOOKUP($A402&amp;$A$4,Global!$C:$AA,COLUMN()+3,0)),"")</f>
        <v/>
      </c>
      <c r="U402" s="69" t="str">
        <f>IFERROR(IF(VLOOKUP($A402&amp;$A$4,Global!$C:$AA,COLUMN()+3,0)="","",VLOOKUP($A402&amp;$A$4,Global!$C:$AA,COLUMN()+3,0)),"")</f>
        <v/>
      </c>
      <c r="V402" s="69" t="str">
        <f>IFERROR(IF(VLOOKUP($A402&amp;$A$4,Global!$C:$AA,COLUMN()+3,0)="","",VLOOKUP($A402&amp;$A$4,Global!$C:$AA,COLUMN()+3,0)),"")</f>
        <v/>
      </c>
    </row>
    <row r="403" spans="1:22" s="72" customFormat="1" ht="15.75" x14ac:dyDescent="0.2">
      <c r="A403" s="67" t="str">
        <f>IFERROR(IF(A402="","",IF((A402+1)&lt;=VLOOKUP($A$3,List!$E$1:$G$8,3,0),A402+1,"")),"")</f>
        <v/>
      </c>
      <c r="B403" s="69" t="str">
        <f>IFERROR(IF(VLOOKUP($A403&amp;$A$4,Global!$C:$AA,COLUMN()+3,0)="","",VLOOKUP($A403&amp;$A$4,Global!$C:$AA,COLUMN()+3,0)),"")</f>
        <v/>
      </c>
      <c r="C403" s="79" t="str">
        <f>IFERROR(IF(VLOOKUP($A403&amp;$A$4,Global!$C:$AA,COLUMN()+3,0)="","",VLOOKUP($A403&amp;$A$4,Global!$C:$AA,COLUMN()+3,0)),"")</f>
        <v/>
      </c>
      <c r="D403" s="68" t="str">
        <f>IFERROR(IF(VLOOKUP($A403&amp;$A$4,Global!$C:$AA,COLUMN()+3,0)="","",VLOOKUP($A403&amp;$A$4,Global!$C:$AA,COLUMN()+3,0)),"")</f>
        <v/>
      </c>
      <c r="E403" s="69" t="str">
        <f>IFERROR(IF(VLOOKUP($A403&amp;$A$4,Global!$C:$AA,COLUMN()+3,0)="","",VLOOKUP($A403&amp;$A$4,Global!$C:$AA,COLUMN()+3,0)),"")</f>
        <v/>
      </c>
      <c r="F403" s="69" t="str">
        <f>IFERROR(IF(VLOOKUP($A403&amp;$A$4,Global!$C:$AA,COLUMN()+3,0)="","",VLOOKUP($A403&amp;$A$4,Global!$C:$AA,COLUMN()+3,0)),"")</f>
        <v/>
      </c>
      <c r="G403" s="69" t="str">
        <f>IFERROR(IF(VLOOKUP($A403&amp;$A$4,Global!$C:$AA,COLUMN()+3,0)="","",VLOOKUP($A403&amp;$A$4,Global!$C:$AA,COLUMN()+3,0)),"")</f>
        <v/>
      </c>
      <c r="H403" s="70" t="str">
        <f>IFERROR(IF(VLOOKUP($A403&amp;$A$4,Global!$C:$AA,COLUMN()+3,0)="","",VLOOKUP($A403&amp;$A$4,Global!$C:$AA,COLUMN()+3,0)),"")</f>
        <v/>
      </c>
      <c r="I403" s="70" t="str">
        <f>IFERROR(IF(VLOOKUP($A403&amp;$A$4,Global!$C:$AA,COLUMN()+3,0)="","",VLOOKUP($A403&amp;$A$4,Global!$C:$AA,COLUMN()+3,0)),"")</f>
        <v/>
      </c>
      <c r="J403" s="69" t="str">
        <f>IFERROR(IF(VLOOKUP($A403&amp;$A$4,Global!$C:$AA,COLUMN()+3,0)="","",VLOOKUP($A403&amp;$A$4,Global!$C:$AA,COLUMN()+3,0)),"")</f>
        <v/>
      </c>
      <c r="K403" s="69" t="str">
        <f>IFERROR(IF(VLOOKUP($A403&amp;$A$4,Global!$C:$AA,COLUMN()+3,0)="","",VLOOKUP($A403&amp;$A$4,Global!$C:$AA,COLUMN()+3,0)),"")</f>
        <v/>
      </c>
      <c r="L403" s="69" t="str">
        <f>IFERROR(IF(VLOOKUP($A403&amp;$A$4,Global!$C:$AA,COLUMN()+3,0)="","",VLOOKUP($A403&amp;$A$4,Global!$C:$AA,COLUMN()+3,0)),"")</f>
        <v/>
      </c>
      <c r="M403" s="68" t="str">
        <f>IFERROR(IF(VLOOKUP($A403&amp;$A$4,Global!$C:$AA,COLUMN()+3,0)="","",VLOOKUP($A403&amp;$A$4,Global!$C:$AA,COLUMN()+3,0)),"")</f>
        <v/>
      </c>
      <c r="N403" s="68" t="str">
        <f>IFERROR(IF(VLOOKUP($A403&amp;$A$4,Global!$C:$AA,COLUMN()+3,0)="","",VLOOKUP($A403&amp;$A$4,Global!$C:$AA,COLUMN()+3,0)),"")</f>
        <v/>
      </c>
      <c r="O403" s="68" t="str">
        <f>IFERROR(IF(VLOOKUP($A403&amp;$A$4,Global!$C:$AA,COLUMN()+3,0)="","",VLOOKUP($A403&amp;$A$4,Global!$C:$AA,COLUMN()+3,0)),"")</f>
        <v/>
      </c>
      <c r="P403" s="68" t="str">
        <f>IFERROR(IF(VLOOKUP($A403&amp;$A$4,Global!$C:$AA,COLUMN()+3,0)="","",VLOOKUP($A403&amp;$A$4,Global!$C:$AA,COLUMN()+3,0)),"")</f>
        <v/>
      </c>
      <c r="Q403" s="68" t="str">
        <f>IFERROR(IF(VLOOKUP($A403&amp;$A$4,Global!$C:$AA,COLUMN()+3,0)="","",VLOOKUP($A403&amp;$A$4,Global!$C:$AA,COLUMN()+3,0)),"")</f>
        <v/>
      </c>
      <c r="R403" s="68" t="str">
        <f>IFERROR(IF(VLOOKUP($A403&amp;$A$4,Global!$C:$AA,COLUMN()+3,0)="","",VLOOKUP($A403&amp;$A$4,Global!$C:$AA,COLUMN()+3,0)),"")</f>
        <v/>
      </c>
      <c r="S403" s="71" t="str">
        <f>IFERROR(IF(VLOOKUP($A403&amp;$A$4,Global!$C:$AA,COLUMN()+3,0)="","",VLOOKUP($A403&amp;$A$4,Global!$C:$AA,COLUMN()+3,0)),"")</f>
        <v/>
      </c>
      <c r="T403" s="71" t="str">
        <f>IFERROR(IF(VLOOKUP($A403&amp;$A$4,Global!$C:$AA,COLUMN()+3,0)="","",VLOOKUP($A403&amp;$A$4,Global!$C:$AA,COLUMN()+3,0)),"")</f>
        <v/>
      </c>
      <c r="U403" s="69" t="str">
        <f>IFERROR(IF(VLOOKUP($A403&amp;$A$4,Global!$C:$AA,COLUMN()+3,0)="","",VLOOKUP($A403&amp;$A$4,Global!$C:$AA,COLUMN()+3,0)),"")</f>
        <v/>
      </c>
      <c r="V403" s="69" t="str">
        <f>IFERROR(IF(VLOOKUP($A403&amp;$A$4,Global!$C:$AA,COLUMN()+3,0)="","",VLOOKUP($A403&amp;$A$4,Global!$C:$AA,COLUMN()+3,0)),"")</f>
        <v/>
      </c>
    </row>
    <row r="404" spans="1:22" s="72" customFormat="1" ht="15.75" x14ac:dyDescent="0.2">
      <c r="A404" s="67" t="str">
        <f>IFERROR(IF(A403="","",IF((A403+1)&lt;=VLOOKUP($A$3,List!$E$1:$G$8,3,0),A403+1,"")),"")</f>
        <v/>
      </c>
      <c r="B404" s="69" t="str">
        <f>IFERROR(IF(VLOOKUP($A404&amp;$A$4,Global!$C:$AA,COLUMN()+3,0)="","",VLOOKUP($A404&amp;$A$4,Global!$C:$AA,COLUMN()+3,0)),"")</f>
        <v/>
      </c>
      <c r="C404" s="79" t="str">
        <f>IFERROR(IF(VLOOKUP($A404&amp;$A$4,Global!$C:$AA,COLUMN()+3,0)="","",VLOOKUP($A404&amp;$A$4,Global!$C:$AA,COLUMN()+3,0)),"")</f>
        <v/>
      </c>
      <c r="D404" s="68" t="str">
        <f>IFERROR(IF(VLOOKUP($A404&amp;$A$4,Global!$C:$AA,COLUMN()+3,0)="","",VLOOKUP($A404&amp;$A$4,Global!$C:$AA,COLUMN()+3,0)),"")</f>
        <v/>
      </c>
      <c r="E404" s="69" t="str">
        <f>IFERROR(IF(VLOOKUP($A404&amp;$A$4,Global!$C:$AA,COLUMN()+3,0)="","",VLOOKUP($A404&amp;$A$4,Global!$C:$AA,COLUMN()+3,0)),"")</f>
        <v/>
      </c>
      <c r="F404" s="69" t="str">
        <f>IFERROR(IF(VLOOKUP($A404&amp;$A$4,Global!$C:$AA,COLUMN()+3,0)="","",VLOOKUP($A404&amp;$A$4,Global!$C:$AA,COLUMN()+3,0)),"")</f>
        <v/>
      </c>
      <c r="G404" s="69" t="str">
        <f>IFERROR(IF(VLOOKUP($A404&amp;$A$4,Global!$C:$AA,COLUMN()+3,0)="","",VLOOKUP($A404&amp;$A$4,Global!$C:$AA,COLUMN()+3,0)),"")</f>
        <v/>
      </c>
      <c r="H404" s="70" t="str">
        <f>IFERROR(IF(VLOOKUP($A404&amp;$A$4,Global!$C:$AA,COLUMN()+3,0)="","",VLOOKUP($A404&amp;$A$4,Global!$C:$AA,COLUMN()+3,0)),"")</f>
        <v/>
      </c>
      <c r="I404" s="70" t="str">
        <f>IFERROR(IF(VLOOKUP($A404&amp;$A$4,Global!$C:$AA,COLUMN()+3,0)="","",VLOOKUP($A404&amp;$A$4,Global!$C:$AA,COLUMN()+3,0)),"")</f>
        <v/>
      </c>
      <c r="J404" s="69" t="str">
        <f>IFERROR(IF(VLOOKUP($A404&amp;$A$4,Global!$C:$AA,COLUMN()+3,0)="","",VLOOKUP($A404&amp;$A$4,Global!$C:$AA,COLUMN()+3,0)),"")</f>
        <v/>
      </c>
      <c r="K404" s="69" t="str">
        <f>IFERROR(IF(VLOOKUP($A404&amp;$A$4,Global!$C:$AA,COLUMN()+3,0)="","",VLOOKUP($A404&amp;$A$4,Global!$C:$AA,COLUMN()+3,0)),"")</f>
        <v/>
      </c>
      <c r="L404" s="69" t="str">
        <f>IFERROR(IF(VLOOKUP($A404&amp;$A$4,Global!$C:$AA,COLUMN()+3,0)="","",VLOOKUP($A404&amp;$A$4,Global!$C:$AA,COLUMN()+3,0)),"")</f>
        <v/>
      </c>
      <c r="M404" s="68" t="str">
        <f>IFERROR(IF(VLOOKUP($A404&amp;$A$4,Global!$C:$AA,COLUMN()+3,0)="","",VLOOKUP($A404&amp;$A$4,Global!$C:$AA,COLUMN()+3,0)),"")</f>
        <v/>
      </c>
      <c r="N404" s="68" t="str">
        <f>IFERROR(IF(VLOOKUP($A404&amp;$A$4,Global!$C:$AA,COLUMN()+3,0)="","",VLOOKUP($A404&amp;$A$4,Global!$C:$AA,COLUMN()+3,0)),"")</f>
        <v/>
      </c>
      <c r="O404" s="68" t="str">
        <f>IFERROR(IF(VLOOKUP($A404&amp;$A$4,Global!$C:$AA,COLUMN()+3,0)="","",VLOOKUP($A404&amp;$A$4,Global!$C:$AA,COLUMN()+3,0)),"")</f>
        <v/>
      </c>
      <c r="P404" s="68" t="str">
        <f>IFERROR(IF(VLOOKUP($A404&amp;$A$4,Global!$C:$AA,COLUMN()+3,0)="","",VLOOKUP($A404&amp;$A$4,Global!$C:$AA,COLUMN()+3,0)),"")</f>
        <v/>
      </c>
      <c r="Q404" s="68" t="str">
        <f>IFERROR(IF(VLOOKUP($A404&amp;$A$4,Global!$C:$AA,COLUMN()+3,0)="","",VLOOKUP($A404&amp;$A$4,Global!$C:$AA,COLUMN()+3,0)),"")</f>
        <v/>
      </c>
      <c r="R404" s="68" t="str">
        <f>IFERROR(IF(VLOOKUP($A404&amp;$A$4,Global!$C:$AA,COLUMN()+3,0)="","",VLOOKUP($A404&amp;$A$4,Global!$C:$AA,COLUMN()+3,0)),"")</f>
        <v/>
      </c>
      <c r="S404" s="71" t="str">
        <f>IFERROR(IF(VLOOKUP($A404&amp;$A$4,Global!$C:$AA,COLUMN()+3,0)="","",VLOOKUP($A404&amp;$A$4,Global!$C:$AA,COLUMN()+3,0)),"")</f>
        <v/>
      </c>
      <c r="T404" s="71" t="str">
        <f>IFERROR(IF(VLOOKUP($A404&amp;$A$4,Global!$C:$AA,COLUMN()+3,0)="","",VLOOKUP($A404&amp;$A$4,Global!$C:$AA,COLUMN()+3,0)),"")</f>
        <v/>
      </c>
      <c r="U404" s="69" t="str">
        <f>IFERROR(IF(VLOOKUP($A404&amp;$A$4,Global!$C:$AA,COLUMN()+3,0)="","",VLOOKUP($A404&amp;$A$4,Global!$C:$AA,COLUMN()+3,0)),"")</f>
        <v/>
      </c>
      <c r="V404" s="69" t="str">
        <f>IFERROR(IF(VLOOKUP($A404&amp;$A$4,Global!$C:$AA,COLUMN()+3,0)="","",VLOOKUP($A404&amp;$A$4,Global!$C:$AA,COLUMN()+3,0)),"")</f>
        <v/>
      </c>
    </row>
    <row r="405" spans="1:22" s="72" customFormat="1" ht="15.75" x14ac:dyDescent="0.2">
      <c r="A405" s="67" t="str">
        <f>IFERROR(IF(A404="","",IF((A404+1)&lt;=VLOOKUP($A$3,List!$E$1:$G$8,3,0),A404+1,"")),"")</f>
        <v/>
      </c>
      <c r="B405" s="69" t="str">
        <f>IFERROR(IF(VLOOKUP($A405&amp;$A$4,Global!$C:$AA,COLUMN()+3,0)="","",VLOOKUP($A405&amp;$A$4,Global!$C:$AA,COLUMN()+3,0)),"")</f>
        <v/>
      </c>
      <c r="C405" s="79" t="str">
        <f>IFERROR(IF(VLOOKUP($A405&amp;$A$4,Global!$C:$AA,COLUMN()+3,0)="","",VLOOKUP($A405&amp;$A$4,Global!$C:$AA,COLUMN()+3,0)),"")</f>
        <v/>
      </c>
      <c r="D405" s="68" t="str">
        <f>IFERROR(IF(VLOOKUP($A405&amp;$A$4,Global!$C:$AA,COLUMN()+3,0)="","",VLOOKUP($A405&amp;$A$4,Global!$C:$AA,COLUMN()+3,0)),"")</f>
        <v/>
      </c>
      <c r="E405" s="69" t="str">
        <f>IFERROR(IF(VLOOKUP($A405&amp;$A$4,Global!$C:$AA,COLUMN()+3,0)="","",VLOOKUP($A405&amp;$A$4,Global!$C:$AA,COLUMN()+3,0)),"")</f>
        <v/>
      </c>
      <c r="F405" s="69" t="str">
        <f>IFERROR(IF(VLOOKUP($A405&amp;$A$4,Global!$C:$AA,COLUMN()+3,0)="","",VLOOKUP($A405&amp;$A$4,Global!$C:$AA,COLUMN()+3,0)),"")</f>
        <v/>
      </c>
      <c r="G405" s="69" t="str">
        <f>IFERROR(IF(VLOOKUP($A405&amp;$A$4,Global!$C:$AA,COLUMN()+3,0)="","",VLOOKUP($A405&amp;$A$4,Global!$C:$AA,COLUMN()+3,0)),"")</f>
        <v/>
      </c>
      <c r="H405" s="70" t="str">
        <f>IFERROR(IF(VLOOKUP($A405&amp;$A$4,Global!$C:$AA,COLUMN()+3,0)="","",VLOOKUP($A405&amp;$A$4,Global!$C:$AA,COLUMN()+3,0)),"")</f>
        <v/>
      </c>
      <c r="I405" s="70" t="str">
        <f>IFERROR(IF(VLOOKUP($A405&amp;$A$4,Global!$C:$AA,COLUMN()+3,0)="","",VLOOKUP($A405&amp;$A$4,Global!$C:$AA,COLUMN()+3,0)),"")</f>
        <v/>
      </c>
      <c r="J405" s="69" t="str">
        <f>IFERROR(IF(VLOOKUP($A405&amp;$A$4,Global!$C:$AA,COLUMN()+3,0)="","",VLOOKUP($A405&amp;$A$4,Global!$C:$AA,COLUMN()+3,0)),"")</f>
        <v/>
      </c>
      <c r="K405" s="69" t="str">
        <f>IFERROR(IF(VLOOKUP($A405&amp;$A$4,Global!$C:$AA,COLUMN()+3,0)="","",VLOOKUP($A405&amp;$A$4,Global!$C:$AA,COLUMN()+3,0)),"")</f>
        <v/>
      </c>
      <c r="L405" s="69" t="str">
        <f>IFERROR(IF(VLOOKUP($A405&amp;$A$4,Global!$C:$AA,COLUMN()+3,0)="","",VLOOKUP($A405&amp;$A$4,Global!$C:$AA,COLUMN()+3,0)),"")</f>
        <v/>
      </c>
      <c r="M405" s="68" t="str">
        <f>IFERROR(IF(VLOOKUP($A405&amp;$A$4,Global!$C:$AA,COLUMN()+3,0)="","",VLOOKUP($A405&amp;$A$4,Global!$C:$AA,COLUMN()+3,0)),"")</f>
        <v/>
      </c>
      <c r="N405" s="68" t="str">
        <f>IFERROR(IF(VLOOKUP($A405&amp;$A$4,Global!$C:$AA,COLUMN()+3,0)="","",VLOOKUP($A405&amp;$A$4,Global!$C:$AA,COLUMN()+3,0)),"")</f>
        <v/>
      </c>
      <c r="O405" s="68" t="str">
        <f>IFERROR(IF(VLOOKUP($A405&amp;$A$4,Global!$C:$AA,COLUMN()+3,0)="","",VLOOKUP($A405&amp;$A$4,Global!$C:$AA,COLUMN()+3,0)),"")</f>
        <v/>
      </c>
      <c r="P405" s="68" t="str">
        <f>IFERROR(IF(VLOOKUP($A405&amp;$A$4,Global!$C:$AA,COLUMN()+3,0)="","",VLOOKUP($A405&amp;$A$4,Global!$C:$AA,COLUMN()+3,0)),"")</f>
        <v/>
      </c>
      <c r="Q405" s="68" t="str">
        <f>IFERROR(IF(VLOOKUP($A405&amp;$A$4,Global!$C:$AA,COLUMN()+3,0)="","",VLOOKUP($A405&amp;$A$4,Global!$C:$AA,COLUMN()+3,0)),"")</f>
        <v/>
      </c>
      <c r="R405" s="68" t="str">
        <f>IFERROR(IF(VLOOKUP($A405&amp;$A$4,Global!$C:$AA,COLUMN()+3,0)="","",VLOOKUP($A405&amp;$A$4,Global!$C:$AA,COLUMN()+3,0)),"")</f>
        <v/>
      </c>
      <c r="S405" s="71" t="str">
        <f>IFERROR(IF(VLOOKUP($A405&amp;$A$4,Global!$C:$AA,COLUMN()+3,0)="","",VLOOKUP($A405&amp;$A$4,Global!$C:$AA,COLUMN()+3,0)),"")</f>
        <v/>
      </c>
      <c r="T405" s="71" t="str">
        <f>IFERROR(IF(VLOOKUP($A405&amp;$A$4,Global!$C:$AA,COLUMN()+3,0)="","",VLOOKUP($A405&amp;$A$4,Global!$C:$AA,COLUMN()+3,0)),"")</f>
        <v/>
      </c>
      <c r="U405" s="69" t="str">
        <f>IFERROR(IF(VLOOKUP($A405&amp;$A$4,Global!$C:$AA,COLUMN()+3,0)="","",VLOOKUP($A405&amp;$A$4,Global!$C:$AA,COLUMN()+3,0)),"")</f>
        <v/>
      </c>
      <c r="V405" s="69" t="str">
        <f>IFERROR(IF(VLOOKUP($A405&amp;$A$4,Global!$C:$AA,COLUMN()+3,0)="","",VLOOKUP($A405&amp;$A$4,Global!$C:$AA,COLUMN()+3,0)),"")</f>
        <v/>
      </c>
    </row>
    <row r="406" spans="1:22" s="72" customFormat="1" ht="15.75" x14ac:dyDescent="0.2">
      <c r="A406" s="67" t="str">
        <f>IFERROR(IF(A405="","",IF((A405+1)&lt;=VLOOKUP($A$3,List!$E$1:$G$8,3,0),A405+1,"")),"")</f>
        <v/>
      </c>
      <c r="B406" s="69" t="str">
        <f>IFERROR(IF(VLOOKUP($A406&amp;$A$4,Global!$C:$AA,COLUMN()+3,0)="","",VLOOKUP($A406&amp;$A$4,Global!$C:$AA,COLUMN()+3,0)),"")</f>
        <v/>
      </c>
      <c r="C406" s="79" t="str">
        <f>IFERROR(IF(VLOOKUP($A406&amp;$A$4,Global!$C:$AA,COLUMN()+3,0)="","",VLOOKUP($A406&amp;$A$4,Global!$C:$AA,COLUMN()+3,0)),"")</f>
        <v/>
      </c>
      <c r="D406" s="68" t="str">
        <f>IFERROR(IF(VLOOKUP($A406&amp;$A$4,Global!$C:$AA,COLUMN()+3,0)="","",VLOOKUP($A406&amp;$A$4,Global!$C:$AA,COLUMN()+3,0)),"")</f>
        <v/>
      </c>
      <c r="E406" s="69" t="str">
        <f>IFERROR(IF(VLOOKUP($A406&amp;$A$4,Global!$C:$AA,COLUMN()+3,0)="","",VLOOKUP($A406&amp;$A$4,Global!$C:$AA,COLUMN()+3,0)),"")</f>
        <v/>
      </c>
      <c r="F406" s="69" t="str">
        <f>IFERROR(IF(VLOOKUP($A406&amp;$A$4,Global!$C:$AA,COLUMN()+3,0)="","",VLOOKUP($A406&amp;$A$4,Global!$C:$AA,COLUMN()+3,0)),"")</f>
        <v/>
      </c>
      <c r="G406" s="69" t="str">
        <f>IFERROR(IF(VLOOKUP($A406&amp;$A$4,Global!$C:$AA,COLUMN()+3,0)="","",VLOOKUP($A406&amp;$A$4,Global!$C:$AA,COLUMN()+3,0)),"")</f>
        <v/>
      </c>
      <c r="H406" s="70" t="str">
        <f>IFERROR(IF(VLOOKUP($A406&amp;$A$4,Global!$C:$AA,COLUMN()+3,0)="","",VLOOKUP($A406&amp;$A$4,Global!$C:$AA,COLUMN()+3,0)),"")</f>
        <v/>
      </c>
      <c r="I406" s="70" t="str">
        <f>IFERROR(IF(VLOOKUP($A406&amp;$A$4,Global!$C:$AA,COLUMN()+3,0)="","",VLOOKUP($A406&amp;$A$4,Global!$C:$AA,COLUMN()+3,0)),"")</f>
        <v/>
      </c>
      <c r="J406" s="69" t="str">
        <f>IFERROR(IF(VLOOKUP($A406&amp;$A$4,Global!$C:$AA,COLUMN()+3,0)="","",VLOOKUP($A406&amp;$A$4,Global!$C:$AA,COLUMN()+3,0)),"")</f>
        <v/>
      </c>
      <c r="K406" s="69" t="str">
        <f>IFERROR(IF(VLOOKUP($A406&amp;$A$4,Global!$C:$AA,COLUMN()+3,0)="","",VLOOKUP($A406&amp;$A$4,Global!$C:$AA,COLUMN()+3,0)),"")</f>
        <v/>
      </c>
      <c r="L406" s="69" t="str">
        <f>IFERROR(IF(VLOOKUP($A406&amp;$A$4,Global!$C:$AA,COLUMN()+3,0)="","",VLOOKUP($A406&amp;$A$4,Global!$C:$AA,COLUMN()+3,0)),"")</f>
        <v/>
      </c>
      <c r="M406" s="68" t="str">
        <f>IFERROR(IF(VLOOKUP($A406&amp;$A$4,Global!$C:$AA,COLUMN()+3,0)="","",VLOOKUP($A406&amp;$A$4,Global!$C:$AA,COLUMN()+3,0)),"")</f>
        <v/>
      </c>
      <c r="N406" s="68" t="str">
        <f>IFERROR(IF(VLOOKUP($A406&amp;$A$4,Global!$C:$AA,COLUMN()+3,0)="","",VLOOKUP($A406&amp;$A$4,Global!$C:$AA,COLUMN()+3,0)),"")</f>
        <v/>
      </c>
      <c r="O406" s="68" t="str">
        <f>IFERROR(IF(VLOOKUP($A406&amp;$A$4,Global!$C:$AA,COLUMN()+3,0)="","",VLOOKUP($A406&amp;$A$4,Global!$C:$AA,COLUMN()+3,0)),"")</f>
        <v/>
      </c>
      <c r="P406" s="68" t="str">
        <f>IFERROR(IF(VLOOKUP($A406&amp;$A$4,Global!$C:$AA,COLUMN()+3,0)="","",VLOOKUP($A406&amp;$A$4,Global!$C:$AA,COLUMN()+3,0)),"")</f>
        <v/>
      </c>
      <c r="Q406" s="68" t="str">
        <f>IFERROR(IF(VLOOKUP($A406&amp;$A$4,Global!$C:$AA,COLUMN()+3,0)="","",VLOOKUP($A406&amp;$A$4,Global!$C:$AA,COLUMN()+3,0)),"")</f>
        <v/>
      </c>
      <c r="R406" s="68" t="str">
        <f>IFERROR(IF(VLOOKUP($A406&amp;$A$4,Global!$C:$AA,COLUMN()+3,0)="","",VLOOKUP($A406&amp;$A$4,Global!$C:$AA,COLUMN()+3,0)),"")</f>
        <v/>
      </c>
      <c r="S406" s="71" t="str">
        <f>IFERROR(IF(VLOOKUP($A406&amp;$A$4,Global!$C:$AA,COLUMN()+3,0)="","",VLOOKUP($A406&amp;$A$4,Global!$C:$AA,COLUMN()+3,0)),"")</f>
        <v/>
      </c>
      <c r="T406" s="71" t="str">
        <f>IFERROR(IF(VLOOKUP($A406&amp;$A$4,Global!$C:$AA,COLUMN()+3,0)="","",VLOOKUP($A406&amp;$A$4,Global!$C:$AA,COLUMN()+3,0)),"")</f>
        <v/>
      </c>
      <c r="U406" s="69" t="str">
        <f>IFERROR(IF(VLOOKUP($A406&amp;$A$4,Global!$C:$AA,COLUMN()+3,0)="","",VLOOKUP($A406&amp;$A$4,Global!$C:$AA,COLUMN()+3,0)),"")</f>
        <v/>
      </c>
      <c r="V406" s="69" t="str">
        <f>IFERROR(IF(VLOOKUP($A406&amp;$A$4,Global!$C:$AA,COLUMN()+3,0)="","",VLOOKUP($A406&amp;$A$4,Global!$C:$AA,COLUMN()+3,0)),"")</f>
        <v/>
      </c>
    </row>
    <row r="407" spans="1:22" s="72" customFormat="1" ht="15.75" x14ac:dyDescent="0.2">
      <c r="A407" s="67" t="str">
        <f>IFERROR(IF(A406="","",IF((A406+1)&lt;=VLOOKUP($A$3,List!$E$1:$G$8,3,0),A406+1,"")),"")</f>
        <v/>
      </c>
      <c r="B407" s="69" t="str">
        <f>IFERROR(IF(VLOOKUP($A407&amp;$A$4,Global!$C:$AA,COLUMN()+3,0)="","",VLOOKUP($A407&amp;$A$4,Global!$C:$AA,COLUMN()+3,0)),"")</f>
        <v/>
      </c>
      <c r="C407" s="79" t="str">
        <f>IFERROR(IF(VLOOKUP($A407&amp;$A$4,Global!$C:$AA,COLUMN()+3,0)="","",VLOOKUP($A407&amp;$A$4,Global!$C:$AA,COLUMN()+3,0)),"")</f>
        <v/>
      </c>
      <c r="D407" s="68" t="str">
        <f>IFERROR(IF(VLOOKUP($A407&amp;$A$4,Global!$C:$AA,COLUMN()+3,0)="","",VLOOKUP($A407&amp;$A$4,Global!$C:$AA,COLUMN()+3,0)),"")</f>
        <v/>
      </c>
      <c r="E407" s="69" t="str">
        <f>IFERROR(IF(VLOOKUP($A407&amp;$A$4,Global!$C:$AA,COLUMN()+3,0)="","",VLOOKUP($A407&amp;$A$4,Global!$C:$AA,COLUMN()+3,0)),"")</f>
        <v/>
      </c>
      <c r="F407" s="69" t="str">
        <f>IFERROR(IF(VLOOKUP($A407&amp;$A$4,Global!$C:$AA,COLUMN()+3,0)="","",VLOOKUP($A407&amp;$A$4,Global!$C:$AA,COLUMN()+3,0)),"")</f>
        <v/>
      </c>
      <c r="G407" s="69" t="str">
        <f>IFERROR(IF(VLOOKUP($A407&amp;$A$4,Global!$C:$AA,COLUMN()+3,0)="","",VLOOKUP($A407&amp;$A$4,Global!$C:$AA,COLUMN()+3,0)),"")</f>
        <v/>
      </c>
      <c r="H407" s="70" t="str">
        <f>IFERROR(IF(VLOOKUP($A407&amp;$A$4,Global!$C:$AA,COLUMN()+3,0)="","",VLOOKUP($A407&amp;$A$4,Global!$C:$AA,COLUMN()+3,0)),"")</f>
        <v/>
      </c>
      <c r="I407" s="70" t="str">
        <f>IFERROR(IF(VLOOKUP($A407&amp;$A$4,Global!$C:$AA,COLUMN()+3,0)="","",VLOOKUP($A407&amp;$A$4,Global!$C:$AA,COLUMN()+3,0)),"")</f>
        <v/>
      </c>
      <c r="J407" s="69" t="str">
        <f>IFERROR(IF(VLOOKUP($A407&amp;$A$4,Global!$C:$AA,COLUMN()+3,0)="","",VLOOKUP($A407&amp;$A$4,Global!$C:$AA,COLUMN()+3,0)),"")</f>
        <v/>
      </c>
      <c r="K407" s="69" t="str">
        <f>IFERROR(IF(VLOOKUP($A407&amp;$A$4,Global!$C:$AA,COLUMN()+3,0)="","",VLOOKUP($A407&amp;$A$4,Global!$C:$AA,COLUMN()+3,0)),"")</f>
        <v/>
      </c>
      <c r="L407" s="69" t="str">
        <f>IFERROR(IF(VLOOKUP($A407&amp;$A$4,Global!$C:$AA,COLUMN()+3,0)="","",VLOOKUP($A407&amp;$A$4,Global!$C:$AA,COLUMN()+3,0)),"")</f>
        <v/>
      </c>
      <c r="M407" s="68" t="str">
        <f>IFERROR(IF(VLOOKUP($A407&amp;$A$4,Global!$C:$AA,COLUMN()+3,0)="","",VLOOKUP($A407&amp;$A$4,Global!$C:$AA,COLUMN()+3,0)),"")</f>
        <v/>
      </c>
      <c r="N407" s="68" t="str">
        <f>IFERROR(IF(VLOOKUP($A407&amp;$A$4,Global!$C:$AA,COLUMN()+3,0)="","",VLOOKUP($A407&amp;$A$4,Global!$C:$AA,COLUMN()+3,0)),"")</f>
        <v/>
      </c>
      <c r="O407" s="68" t="str">
        <f>IFERROR(IF(VLOOKUP($A407&amp;$A$4,Global!$C:$AA,COLUMN()+3,0)="","",VLOOKUP($A407&amp;$A$4,Global!$C:$AA,COLUMN()+3,0)),"")</f>
        <v/>
      </c>
      <c r="P407" s="68" t="str">
        <f>IFERROR(IF(VLOOKUP($A407&amp;$A$4,Global!$C:$AA,COLUMN()+3,0)="","",VLOOKUP($A407&amp;$A$4,Global!$C:$AA,COLUMN()+3,0)),"")</f>
        <v/>
      </c>
      <c r="Q407" s="68" t="str">
        <f>IFERROR(IF(VLOOKUP($A407&amp;$A$4,Global!$C:$AA,COLUMN()+3,0)="","",VLOOKUP($A407&amp;$A$4,Global!$C:$AA,COLUMN()+3,0)),"")</f>
        <v/>
      </c>
      <c r="R407" s="68" t="str">
        <f>IFERROR(IF(VLOOKUP($A407&amp;$A$4,Global!$C:$AA,COLUMN()+3,0)="","",VLOOKUP($A407&amp;$A$4,Global!$C:$AA,COLUMN()+3,0)),"")</f>
        <v/>
      </c>
      <c r="S407" s="71" t="str">
        <f>IFERROR(IF(VLOOKUP($A407&amp;$A$4,Global!$C:$AA,COLUMN()+3,0)="","",VLOOKUP($A407&amp;$A$4,Global!$C:$AA,COLUMN()+3,0)),"")</f>
        <v/>
      </c>
      <c r="T407" s="71" t="str">
        <f>IFERROR(IF(VLOOKUP($A407&amp;$A$4,Global!$C:$AA,COLUMN()+3,0)="","",VLOOKUP($A407&amp;$A$4,Global!$C:$AA,COLUMN()+3,0)),"")</f>
        <v/>
      </c>
      <c r="U407" s="69" t="str">
        <f>IFERROR(IF(VLOOKUP($A407&amp;$A$4,Global!$C:$AA,COLUMN()+3,0)="","",VLOOKUP($A407&amp;$A$4,Global!$C:$AA,COLUMN()+3,0)),"")</f>
        <v/>
      </c>
      <c r="V407" s="69" t="str">
        <f>IFERROR(IF(VLOOKUP($A407&amp;$A$4,Global!$C:$AA,COLUMN()+3,0)="","",VLOOKUP($A407&amp;$A$4,Global!$C:$AA,COLUMN()+3,0)),"")</f>
        <v/>
      </c>
    </row>
    <row r="408" spans="1:22" s="72" customFormat="1" ht="15.75" x14ac:dyDescent="0.2">
      <c r="A408" s="67" t="str">
        <f>IFERROR(IF(A407="","",IF((A407+1)&lt;=VLOOKUP($A$3,List!$E$1:$G$8,3,0),A407+1,"")),"")</f>
        <v/>
      </c>
      <c r="B408" s="69" t="str">
        <f>IFERROR(IF(VLOOKUP($A408&amp;$A$4,Global!$C:$AA,COLUMN()+3,0)="","",VLOOKUP($A408&amp;$A$4,Global!$C:$AA,COLUMN()+3,0)),"")</f>
        <v/>
      </c>
      <c r="C408" s="79" t="str">
        <f>IFERROR(IF(VLOOKUP($A408&amp;$A$4,Global!$C:$AA,COLUMN()+3,0)="","",VLOOKUP($A408&amp;$A$4,Global!$C:$AA,COLUMN()+3,0)),"")</f>
        <v/>
      </c>
      <c r="D408" s="68" t="str">
        <f>IFERROR(IF(VLOOKUP($A408&amp;$A$4,Global!$C:$AA,COLUMN()+3,0)="","",VLOOKUP($A408&amp;$A$4,Global!$C:$AA,COLUMN()+3,0)),"")</f>
        <v/>
      </c>
      <c r="E408" s="69" t="str">
        <f>IFERROR(IF(VLOOKUP($A408&amp;$A$4,Global!$C:$AA,COLUMN()+3,0)="","",VLOOKUP($A408&amp;$A$4,Global!$C:$AA,COLUMN()+3,0)),"")</f>
        <v/>
      </c>
      <c r="F408" s="69" t="str">
        <f>IFERROR(IF(VLOOKUP($A408&amp;$A$4,Global!$C:$AA,COLUMN()+3,0)="","",VLOOKUP($A408&amp;$A$4,Global!$C:$AA,COLUMN()+3,0)),"")</f>
        <v/>
      </c>
      <c r="G408" s="69" t="str">
        <f>IFERROR(IF(VLOOKUP($A408&amp;$A$4,Global!$C:$AA,COLUMN()+3,0)="","",VLOOKUP($A408&amp;$A$4,Global!$C:$AA,COLUMN()+3,0)),"")</f>
        <v/>
      </c>
      <c r="H408" s="70" t="str">
        <f>IFERROR(IF(VLOOKUP($A408&amp;$A$4,Global!$C:$AA,COLUMN()+3,0)="","",VLOOKUP($A408&amp;$A$4,Global!$C:$AA,COLUMN()+3,0)),"")</f>
        <v/>
      </c>
      <c r="I408" s="70" t="str">
        <f>IFERROR(IF(VLOOKUP($A408&amp;$A$4,Global!$C:$AA,COLUMN()+3,0)="","",VLOOKUP($A408&amp;$A$4,Global!$C:$AA,COLUMN()+3,0)),"")</f>
        <v/>
      </c>
      <c r="J408" s="69" t="str">
        <f>IFERROR(IF(VLOOKUP($A408&amp;$A$4,Global!$C:$AA,COLUMN()+3,0)="","",VLOOKUP($A408&amp;$A$4,Global!$C:$AA,COLUMN()+3,0)),"")</f>
        <v/>
      </c>
      <c r="K408" s="69" t="str">
        <f>IFERROR(IF(VLOOKUP($A408&amp;$A$4,Global!$C:$AA,COLUMN()+3,0)="","",VLOOKUP($A408&amp;$A$4,Global!$C:$AA,COLUMN()+3,0)),"")</f>
        <v/>
      </c>
      <c r="L408" s="69" t="str">
        <f>IFERROR(IF(VLOOKUP($A408&amp;$A$4,Global!$C:$AA,COLUMN()+3,0)="","",VLOOKUP($A408&amp;$A$4,Global!$C:$AA,COLUMN()+3,0)),"")</f>
        <v/>
      </c>
      <c r="M408" s="68" t="str">
        <f>IFERROR(IF(VLOOKUP($A408&amp;$A$4,Global!$C:$AA,COLUMN()+3,0)="","",VLOOKUP($A408&amp;$A$4,Global!$C:$AA,COLUMN()+3,0)),"")</f>
        <v/>
      </c>
      <c r="N408" s="68" t="str">
        <f>IFERROR(IF(VLOOKUP($A408&amp;$A$4,Global!$C:$AA,COLUMN()+3,0)="","",VLOOKUP($A408&amp;$A$4,Global!$C:$AA,COLUMN()+3,0)),"")</f>
        <v/>
      </c>
      <c r="O408" s="68" t="str">
        <f>IFERROR(IF(VLOOKUP($A408&amp;$A$4,Global!$C:$AA,COLUMN()+3,0)="","",VLOOKUP($A408&amp;$A$4,Global!$C:$AA,COLUMN()+3,0)),"")</f>
        <v/>
      </c>
      <c r="P408" s="68" t="str">
        <f>IFERROR(IF(VLOOKUP($A408&amp;$A$4,Global!$C:$AA,COLUMN()+3,0)="","",VLOOKUP($A408&amp;$A$4,Global!$C:$AA,COLUMN()+3,0)),"")</f>
        <v/>
      </c>
      <c r="Q408" s="68" t="str">
        <f>IFERROR(IF(VLOOKUP($A408&amp;$A$4,Global!$C:$AA,COLUMN()+3,0)="","",VLOOKUP($A408&amp;$A$4,Global!$C:$AA,COLUMN()+3,0)),"")</f>
        <v/>
      </c>
      <c r="R408" s="68" t="str">
        <f>IFERROR(IF(VLOOKUP($A408&amp;$A$4,Global!$C:$AA,COLUMN()+3,0)="","",VLOOKUP($A408&amp;$A$4,Global!$C:$AA,COLUMN()+3,0)),"")</f>
        <v/>
      </c>
      <c r="S408" s="71" t="str">
        <f>IFERROR(IF(VLOOKUP($A408&amp;$A$4,Global!$C:$AA,COLUMN()+3,0)="","",VLOOKUP($A408&amp;$A$4,Global!$C:$AA,COLUMN()+3,0)),"")</f>
        <v/>
      </c>
      <c r="T408" s="71" t="str">
        <f>IFERROR(IF(VLOOKUP($A408&amp;$A$4,Global!$C:$AA,COLUMN()+3,0)="","",VLOOKUP($A408&amp;$A$4,Global!$C:$AA,COLUMN()+3,0)),"")</f>
        <v/>
      </c>
      <c r="U408" s="69" t="str">
        <f>IFERROR(IF(VLOOKUP($A408&amp;$A$4,Global!$C:$AA,COLUMN()+3,0)="","",VLOOKUP($A408&amp;$A$4,Global!$C:$AA,COLUMN()+3,0)),"")</f>
        <v/>
      </c>
      <c r="V408" s="69" t="str">
        <f>IFERROR(IF(VLOOKUP($A408&amp;$A$4,Global!$C:$AA,COLUMN()+3,0)="","",VLOOKUP($A408&amp;$A$4,Global!$C:$AA,COLUMN()+3,0)),"")</f>
        <v/>
      </c>
    </row>
    <row r="409" spans="1:22" s="72" customFormat="1" ht="15.75" x14ac:dyDescent="0.2">
      <c r="A409" s="67" t="str">
        <f>IFERROR(IF(A408="","",IF((A408+1)&lt;=VLOOKUP($A$3,List!$E$1:$G$8,3,0),A408+1,"")),"")</f>
        <v/>
      </c>
      <c r="B409" s="69" t="str">
        <f>IFERROR(IF(VLOOKUP($A409&amp;$A$4,Global!$C:$AA,COLUMN()+3,0)="","",VLOOKUP($A409&amp;$A$4,Global!$C:$AA,COLUMN()+3,0)),"")</f>
        <v/>
      </c>
      <c r="C409" s="79" t="str">
        <f>IFERROR(IF(VLOOKUP($A409&amp;$A$4,Global!$C:$AA,COLUMN()+3,0)="","",VLOOKUP($A409&amp;$A$4,Global!$C:$AA,COLUMN()+3,0)),"")</f>
        <v/>
      </c>
      <c r="D409" s="68" t="str">
        <f>IFERROR(IF(VLOOKUP($A409&amp;$A$4,Global!$C:$AA,COLUMN()+3,0)="","",VLOOKUP($A409&amp;$A$4,Global!$C:$AA,COLUMN()+3,0)),"")</f>
        <v/>
      </c>
      <c r="E409" s="69" t="str">
        <f>IFERROR(IF(VLOOKUP($A409&amp;$A$4,Global!$C:$AA,COLUMN()+3,0)="","",VLOOKUP($A409&amp;$A$4,Global!$C:$AA,COLUMN()+3,0)),"")</f>
        <v/>
      </c>
      <c r="F409" s="69" t="str">
        <f>IFERROR(IF(VLOOKUP($A409&amp;$A$4,Global!$C:$AA,COLUMN()+3,0)="","",VLOOKUP($A409&amp;$A$4,Global!$C:$AA,COLUMN()+3,0)),"")</f>
        <v/>
      </c>
      <c r="G409" s="69" t="str">
        <f>IFERROR(IF(VLOOKUP($A409&amp;$A$4,Global!$C:$AA,COLUMN()+3,0)="","",VLOOKUP($A409&amp;$A$4,Global!$C:$AA,COLUMN()+3,0)),"")</f>
        <v/>
      </c>
      <c r="H409" s="70" t="str">
        <f>IFERROR(IF(VLOOKUP($A409&amp;$A$4,Global!$C:$AA,COLUMN()+3,0)="","",VLOOKUP($A409&amp;$A$4,Global!$C:$AA,COLUMN()+3,0)),"")</f>
        <v/>
      </c>
      <c r="I409" s="70" t="str">
        <f>IFERROR(IF(VLOOKUP($A409&amp;$A$4,Global!$C:$AA,COLUMN()+3,0)="","",VLOOKUP($A409&amp;$A$4,Global!$C:$AA,COLUMN()+3,0)),"")</f>
        <v/>
      </c>
      <c r="J409" s="69" t="str">
        <f>IFERROR(IF(VLOOKUP($A409&amp;$A$4,Global!$C:$AA,COLUMN()+3,0)="","",VLOOKUP($A409&amp;$A$4,Global!$C:$AA,COLUMN()+3,0)),"")</f>
        <v/>
      </c>
      <c r="K409" s="69" t="str">
        <f>IFERROR(IF(VLOOKUP($A409&amp;$A$4,Global!$C:$AA,COLUMN()+3,0)="","",VLOOKUP($A409&amp;$A$4,Global!$C:$AA,COLUMN()+3,0)),"")</f>
        <v/>
      </c>
      <c r="L409" s="69" t="str">
        <f>IFERROR(IF(VLOOKUP($A409&amp;$A$4,Global!$C:$AA,COLUMN()+3,0)="","",VLOOKUP($A409&amp;$A$4,Global!$C:$AA,COLUMN()+3,0)),"")</f>
        <v/>
      </c>
      <c r="M409" s="68" t="str">
        <f>IFERROR(IF(VLOOKUP($A409&amp;$A$4,Global!$C:$AA,COLUMN()+3,0)="","",VLOOKUP($A409&amp;$A$4,Global!$C:$AA,COLUMN()+3,0)),"")</f>
        <v/>
      </c>
      <c r="N409" s="68" t="str">
        <f>IFERROR(IF(VLOOKUP($A409&amp;$A$4,Global!$C:$AA,COLUMN()+3,0)="","",VLOOKUP($A409&amp;$A$4,Global!$C:$AA,COLUMN()+3,0)),"")</f>
        <v/>
      </c>
      <c r="O409" s="68" t="str">
        <f>IFERROR(IF(VLOOKUP($A409&amp;$A$4,Global!$C:$AA,COLUMN()+3,0)="","",VLOOKUP($A409&amp;$A$4,Global!$C:$AA,COLUMN()+3,0)),"")</f>
        <v/>
      </c>
      <c r="P409" s="68" t="str">
        <f>IFERROR(IF(VLOOKUP($A409&amp;$A$4,Global!$C:$AA,COLUMN()+3,0)="","",VLOOKUP($A409&amp;$A$4,Global!$C:$AA,COLUMN()+3,0)),"")</f>
        <v/>
      </c>
      <c r="Q409" s="68" t="str">
        <f>IFERROR(IF(VLOOKUP($A409&amp;$A$4,Global!$C:$AA,COLUMN()+3,0)="","",VLOOKUP($A409&amp;$A$4,Global!$C:$AA,COLUMN()+3,0)),"")</f>
        <v/>
      </c>
      <c r="R409" s="68" t="str">
        <f>IFERROR(IF(VLOOKUP($A409&amp;$A$4,Global!$C:$AA,COLUMN()+3,0)="","",VLOOKUP($A409&amp;$A$4,Global!$C:$AA,COLUMN()+3,0)),"")</f>
        <v/>
      </c>
      <c r="S409" s="71" t="str">
        <f>IFERROR(IF(VLOOKUP($A409&amp;$A$4,Global!$C:$AA,COLUMN()+3,0)="","",VLOOKUP($A409&amp;$A$4,Global!$C:$AA,COLUMN()+3,0)),"")</f>
        <v/>
      </c>
      <c r="T409" s="71" t="str">
        <f>IFERROR(IF(VLOOKUP($A409&amp;$A$4,Global!$C:$AA,COLUMN()+3,0)="","",VLOOKUP($A409&amp;$A$4,Global!$C:$AA,COLUMN()+3,0)),"")</f>
        <v/>
      </c>
      <c r="U409" s="69" t="str">
        <f>IFERROR(IF(VLOOKUP($A409&amp;$A$4,Global!$C:$AA,COLUMN()+3,0)="","",VLOOKUP($A409&amp;$A$4,Global!$C:$AA,COLUMN()+3,0)),"")</f>
        <v/>
      </c>
      <c r="V409" s="69" t="str">
        <f>IFERROR(IF(VLOOKUP($A409&amp;$A$4,Global!$C:$AA,COLUMN()+3,0)="","",VLOOKUP($A409&amp;$A$4,Global!$C:$AA,COLUMN()+3,0)),"")</f>
        <v/>
      </c>
    </row>
    <row r="410" spans="1:22" s="72" customFormat="1" ht="15.75" x14ac:dyDescent="0.2">
      <c r="A410" s="67" t="str">
        <f>IFERROR(IF(A409="","",IF((A409+1)&lt;=VLOOKUP($A$3,List!$E$1:$G$8,3,0),A409+1,"")),"")</f>
        <v/>
      </c>
      <c r="B410" s="69" t="str">
        <f>IFERROR(IF(VLOOKUP($A410&amp;$A$4,Global!$C:$AA,COLUMN()+3,0)="","",VLOOKUP($A410&amp;$A$4,Global!$C:$AA,COLUMN()+3,0)),"")</f>
        <v/>
      </c>
      <c r="C410" s="79" t="str">
        <f>IFERROR(IF(VLOOKUP($A410&amp;$A$4,Global!$C:$AA,COLUMN()+3,0)="","",VLOOKUP($A410&amp;$A$4,Global!$C:$AA,COLUMN()+3,0)),"")</f>
        <v/>
      </c>
      <c r="D410" s="68" t="str">
        <f>IFERROR(IF(VLOOKUP($A410&amp;$A$4,Global!$C:$AA,COLUMN()+3,0)="","",VLOOKUP($A410&amp;$A$4,Global!$C:$AA,COLUMN()+3,0)),"")</f>
        <v/>
      </c>
      <c r="E410" s="69" t="str">
        <f>IFERROR(IF(VLOOKUP($A410&amp;$A$4,Global!$C:$AA,COLUMN()+3,0)="","",VLOOKUP($A410&amp;$A$4,Global!$C:$AA,COLUMN()+3,0)),"")</f>
        <v/>
      </c>
      <c r="F410" s="69" t="str">
        <f>IFERROR(IF(VLOOKUP($A410&amp;$A$4,Global!$C:$AA,COLUMN()+3,0)="","",VLOOKUP($A410&amp;$A$4,Global!$C:$AA,COLUMN()+3,0)),"")</f>
        <v/>
      </c>
      <c r="G410" s="69" t="str">
        <f>IFERROR(IF(VLOOKUP($A410&amp;$A$4,Global!$C:$AA,COLUMN()+3,0)="","",VLOOKUP($A410&amp;$A$4,Global!$C:$AA,COLUMN()+3,0)),"")</f>
        <v/>
      </c>
      <c r="H410" s="70" t="str">
        <f>IFERROR(IF(VLOOKUP($A410&amp;$A$4,Global!$C:$AA,COLUMN()+3,0)="","",VLOOKUP($A410&amp;$A$4,Global!$C:$AA,COLUMN()+3,0)),"")</f>
        <v/>
      </c>
      <c r="I410" s="70" t="str">
        <f>IFERROR(IF(VLOOKUP($A410&amp;$A$4,Global!$C:$AA,COLUMN()+3,0)="","",VLOOKUP($A410&amp;$A$4,Global!$C:$AA,COLUMN()+3,0)),"")</f>
        <v/>
      </c>
      <c r="J410" s="69" t="str">
        <f>IFERROR(IF(VLOOKUP($A410&amp;$A$4,Global!$C:$AA,COLUMN()+3,0)="","",VLOOKUP($A410&amp;$A$4,Global!$C:$AA,COLUMN()+3,0)),"")</f>
        <v/>
      </c>
      <c r="K410" s="69" t="str">
        <f>IFERROR(IF(VLOOKUP($A410&amp;$A$4,Global!$C:$AA,COLUMN()+3,0)="","",VLOOKUP($A410&amp;$A$4,Global!$C:$AA,COLUMN()+3,0)),"")</f>
        <v/>
      </c>
      <c r="L410" s="69" t="str">
        <f>IFERROR(IF(VLOOKUP($A410&amp;$A$4,Global!$C:$AA,COLUMN()+3,0)="","",VLOOKUP($A410&amp;$A$4,Global!$C:$AA,COLUMN()+3,0)),"")</f>
        <v/>
      </c>
      <c r="M410" s="68" t="str">
        <f>IFERROR(IF(VLOOKUP($A410&amp;$A$4,Global!$C:$AA,COLUMN()+3,0)="","",VLOOKUP($A410&amp;$A$4,Global!$C:$AA,COLUMN()+3,0)),"")</f>
        <v/>
      </c>
      <c r="N410" s="68" t="str">
        <f>IFERROR(IF(VLOOKUP($A410&amp;$A$4,Global!$C:$AA,COLUMN()+3,0)="","",VLOOKUP($A410&amp;$A$4,Global!$C:$AA,COLUMN()+3,0)),"")</f>
        <v/>
      </c>
      <c r="O410" s="68" t="str">
        <f>IFERROR(IF(VLOOKUP($A410&amp;$A$4,Global!$C:$AA,COLUMN()+3,0)="","",VLOOKUP($A410&amp;$A$4,Global!$C:$AA,COLUMN()+3,0)),"")</f>
        <v/>
      </c>
      <c r="P410" s="68" t="str">
        <f>IFERROR(IF(VLOOKUP($A410&amp;$A$4,Global!$C:$AA,COLUMN()+3,0)="","",VLOOKUP($A410&amp;$A$4,Global!$C:$AA,COLUMN()+3,0)),"")</f>
        <v/>
      </c>
      <c r="Q410" s="68" t="str">
        <f>IFERROR(IF(VLOOKUP($A410&amp;$A$4,Global!$C:$AA,COLUMN()+3,0)="","",VLOOKUP($A410&amp;$A$4,Global!$C:$AA,COLUMN()+3,0)),"")</f>
        <v/>
      </c>
      <c r="R410" s="68" t="str">
        <f>IFERROR(IF(VLOOKUP($A410&amp;$A$4,Global!$C:$AA,COLUMN()+3,0)="","",VLOOKUP($A410&amp;$A$4,Global!$C:$AA,COLUMN()+3,0)),"")</f>
        <v/>
      </c>
      <c r="S410" s="71" t="str">
        <f>IFERROR(IF(VLOOKUP($A410&amp;$A$4,Global!$C:$AA,COLUMN()+3,0)="","",VLOOKUP($A410&amp;$A$4,Global!$C:$AA,COLUMN()+3,0)),"")</f>
        <v/>
      </c>
      <c r="T410" s="71" t="str">
        <f>IFERROR(IF(VLOOKUP($A410&amp;$A$4,Global!$C:$AA,COLUMN()+3,0)="","",VLOOKUP($A410&amp;$A$4,Global!$C:$AA,COLUMN()+3,0)),"")</f>
        <v/>
      </c>
      <c r="U410" s="69" t="str">
        <f>IFERROR(IF(VLOOKUP($A410&amp;$A$4,Global!$C:$AA,COLUMN()+3,0)="","",VLOOKUP($A410&amp;$A$4,Global!$C:$AA,COLUMN()+3,0)),"")</f>
        <v/>
      </c>
      <c r="V410" s="69" t="str">
        <f>IFERROR(IF(VLOOKUP($A410&amp;$A$4,Global!$C:$AA,COLUMN()+3,0)="","",VLOOKUP($A410&amp;$A$4,Global!$C:$AA,COLUMN()+3,0)),"")</f>
        <v/>
      </c>
    </row>
    <row r="411" spans="1:22" s="72" customFormat="1" ht="15.75" x14ac:dyDescent="0.2">
      <c r="A411" s="67" t="str">
        <f>IFERROR(IF(A410="","",IF((A410+1)&lt;=VLOOKUP($A$3,List!$E$1:$G$8,3,0),A410+1,"")),"")</f>
        <v/>
      </c>
      <c r="B411" s="69" t="str">
        <f>IFERROR(IF(VLOOKUP($A411&amp;$A$4,Global!$C:$AA,COLUMN()+3,0)="","",VLOOKUP($A411&amp;$A$4,Global!$C:$AA,COLUMN()+3,0)),"")</f>
        <v/>
      </c>
      <c r="C411" s="79" t="str">
        <f>IFERROR(IF(VLOOKUP($A411&amp;$A$4,Global!$C:$AA,COLUMN()+3,0)="","",VLOOKUP($A411&amp;$A$4,Global!$C:$AA,COLUMN()+3,0)),"")</f>
        <v/>
      </c>
      <c r="D411" s="68" t="str">
        <f>IFERROR(IF(VLOOKUP($A411&amp;$A$4,Global!$C:$AA,COLUMN()+3,0)="","",VLOOKUP($A411&amp;$A$4,Global!$C:$AA,COLUMN()+3,0)),"")</f>
        <v/>
      </c>
      <c r="E411" s="69" t="str">
        <f>IFERROR(IF(VLOOKUP($A411&amp;$A$4,Global!$C:$AA,COLUMN()+3,0)="","",VLOOKUP($A411&amp;$A$4,Global!$C:$AA,COLUMN()+3,0)),"")</f>
        <v/>
      </c>
      <c r="F411" s="69" t="str">
        <f>IFERROR(IF(VLOOKUP($A411&amp;$A$4,Global!$C:$AA,COLUMN()+3,0)="","",VLOOKUP($A411&amp;$A$4,Global!$C:$AA,COLUMN()+3,0)),"")</f>
        <v/>
      </c>
      <c r="G411" s="69" t="str">
        <f>IFERROR(IF(VLOOKUP($A411&amp;$A$4,Global!$C:$AA,COLUMN()+3,0)="","",VLOOKUP($A411&amp;$A$4,Global!$C:$AA,COLUMN()+3,0)),"")</f>
        <v/>
      </c>
      <c r="H411" s="70" t="str">
        <f>IFERROR(IF(VLOOKUP($A411&amp;$A$4,Global!$C:$AA,COLUMN()+3,0)="","",VLOOKUP($A411&amp;$A$4,Global!$C:$AA,COLUMN()+3,0)),"")</f>
        <v/>
      </c>
      <c r="I411" s="70" t="str">
        <f>IFERROR(IF(VLOOKUP($A411&amp;$A$4,Global!$C:$AA,COLUMN()+3,0)="","",VLOOKUP($A411&amp;$A$4,Global!$C:$AA,COLUMN()+3,0)),"")</f>
        <v/>
      </c>
      <c r="J411" s="69" t="str">
        <f>IFERROR(IF(VLOOKUP($A411&amp;$A$4,Global!$C:$AA,COLUMN()+3,0)="","",VLOOKUP($A411&amp;$A$4,Global!$C:$AA,COLUMN()+3,0)),"")</f>
        <v/>
      </c>
      <c r="K411" s="69" t="str">
        <f>IFERROR(IF(VLOOKUP($A411&amp;$A$4,Global!$C:$AA,COLUMN()+3,0)="","",VLOOKUP($A411&amp;$A$4,Global!$C:$AA,COLUMN()+3,0)),"")</f>
        <v/>
      </c>
      <c r="L411" s="69" t="str">
        <f>IFERROR(IF(VLOOKUP($A411&amp;$A$4,Global!$C:$AA,COLUMN()+3,0)="","",VLOOKUP($A411&amp;$A$4,Global!$C:$AA,COLUMN()+3,0)),"")</f>
        <v/>
      </c>
      <c r="M411" s="68" t="str">
        <f>IFERROR(IF(VLOOKUP($A411&amp;$A$4,Global!$C:$AA,COLUMN()+3,0)="","",VLOOKUP($A411&amp;$A$4,Global!$C:$AA,COLUMN()+3,0)),"")</f>
        <v/>
      </c>
      <c r="N411" s="68" t="str">
        <f>IFERROR(IF(VLOOKUP($A411&amp;$A$4,Global!$C:$AA,COLUMN()+3,0)="","",VLOOKUP($A411&amp;$A$4,Global!$C:$AA,COLUMN()+3,0)),"")</f>
        <v/>
      </c>
      <c r="O411" s="68" t="str">
        <f>IFERROR(IF(VLOOKUP($A411&amp;$A$4,Global!$C:$AA,COLUMN()+3,0)="","",VLOOKUP($A411&amp;$A$4,Global!$C:$AA,COLUMN()+3,0)),"")</f>
        <v/>
      </c>
      <c r="P411" s="68" t="str">
        <f>IFERROR(IF(VLOOKUP($A411&amp;$A$4,Global!$C:$AA,COLUMN()+3,0)="","",VLOOKUP($A411&amp;$A$4,Global!$C:$AA,COLUMN()+3,0)),"")</f>
        <v/>
      </c>
      <c r="Q411" s="68" t="str">
        <f>IFERROR(IF(VLOOKUP($A411&amp;$A$4,Global!$C:$AA,COLUMN()+3,0)="","",VLOOKUP($A411&amp;$A$4,Global!$C:$AA,COLUMN()+3,0)),"")</f>
        <v/>
      </c>
      <c r="R411" s="68" t="str">
        <f>IFERROR(IF(VLOOKUP($A411&amp;$A$4,Global!$C:$AA,COLUMN()+3,0)="","",VLOOKUP($A411&amp;$A$4,Global!$C:$AA,COLUMN()+3,0)),"")</f>
        <v/>
      </c>
      <c r="S411" s="71" t="str">
        <f>IFERROR(IF(VLOOKUP($A411&amp;$A$4,Global!$C:$AA,COLUMN()+3,0)="","",VLOOKUP($A411&amp;$A$4,Global!$C:$AA,COLUMN()+3,0)),"")</f>
        <v/>
      </c>
      <c r="T411" s="71" t="str">
        <f>IFERROR(IF(VLOOKUP($A411&amp;$A$4,Global!$C:$AA,COLUMN()+3,0)="","",VLOOKUP($A411&amp;$A$4,Global!$C:$AA,COLUMN()+3,0)),"")</f>
        <v/>
      </c>
      <c r="U411" s="69" t="str">
        <f>IFERROR(IF(VLOOKUP($A411&amp;$A$4,Global!$C:$AA,COLUMN()+3,0)="","",VLOOKUP($A411&amp;$A$4,Global!$C:$AA,COLUMN()+3,0)),"")</f>
        <v/>
      </c>
      <c r="V411" s="69" t="str">
        <f>IFERROR(IF(VLOOKUP($A411&amp;$A$4,Global!$C:$AA,COLUMN()+3,0)="","",VLOOKUP($A411&amp;$A$4,Global!$C:$AA,COLUMN()+3,0)),"")</f>
        <v/>
      </c>
    </row>
    <row r="412" spans="1:22" s="72" customFormat="1" ht="15.75" x14ac:dyDescent="0.2">
      <c r="A412" s="67" t="str">
        <f>IFERROR(IF(A411="","",IF((A411+1)&lt;=VLOOKUP($A$3,List!$E$1:$G$8,3,0),A411+1,"")),"")</f>
        <v/>
      </c>
      <c r="B412" s="69" t="str">
        <f>IFERROR(IF(VLOOKUP($A412&amp;$A$4,Global!$C:$AA,COLUMN()+3,0)="","",VLOOKUP($A412&amp;$A$4,Global!$C:$AA,COLUMN()+3,0)),"")</f>
        <v/>
      </c>
      <c r="C412" s="79" t="str">
        <f>IFERROR(IF(VLOOKUP($A412&amp;$A$4,Global!$C:$AA,COLUMN()+3,0)="","",VLOOKUP($A412&amp;$A$4,Global!$C:$AA,COLUMN()+3,0)),"")</f>
        <v/>
      </c>
      <c r="D412" s="68" t="str">
        <f>IFERROR(IF(VLOOKUP($A412&amp;$A$4,Global!$C:$AA,COLUMN()+3,0)="","",VLOOKUP($A412&amp;$A$4,Global!$C:$AA,COLUMN()+3,0)),"")</f>
        <v/>
      </c>
      <c r="E412" s="69" t="str">
        <f>IFERROR(IF(VLOOKUP($A412&amp;$A$4,Global!$C:$AA,COLUMN()+3,0)="","",VLOOKUP($A412&amp;$A$4,Global!$C:$AA,COLUMN()+3,0)),"")</f>
        <v/>
      </c>
      <c r="F412" s="69" t="str">
        <f>IFERROR(IF(VLOOKUP($A412&amp;$A$4,Global!$C:$AA,COLUMN()+3,0)="","",VLOOKUP($A412&amp;$A$4,Global!$C:$AA,COLUMN()+3,0)),"")</f>
        <v/>
      </c>
      <c r="G412" s="69" t="str">
        <f>IFERROR(IF(VLOOKUP($A412&amp;$A$4,Global!$C:$AA,COLUMN()+3,0)="","",VLOOKUP($A412&amp;$A$4,Global!$C:$AA,COLUMN()+3,0)),"")</f>
        <v/>
      </c>
      <c r="H412" s="70" t="str">
        <f>IFERROR(IF(VLOOKUP($A412&amp;$A$4,Global!$C:$AA,COLUMN()+3,0)="","",VLOOKUP($A412&amp;$A$4,Global!$C:$AA,COLUMN()+3,0)),"")</f>
        <v/>
      </c>
      <c r="I412" s="70" t="str">
        <f>IFERROR(IF(VLOOKUP($A412&amp;$A$4,Global!$C:$AA,COLUMN()+3,0)="","",VLOOKUP($A412&amp;$A$4,Global!$C:$AA,COLUMN()+3,0)),"")</f>
        <v/>
      </c>
      <c r="J412" s="69" t="str">
        <f>IFERROR(IF(VLOOKUP($A412&amp;$A$4,Global!$C:$AA,COLUMN()+3,0)="","",VLOOKUP($A412&amp;$A$4,Global!$C:$AA,COLUMN()+3,0)),"")</f>
        <v/>
      </c>
      <c r="K412" s="69" t="str">
        <f>IFERROR(IF(VLOOKUP($A412&amp;$A$4,Global!$C:$AA,COLUMN()+3,0)="","",VLOOKUP($A412&amp;$A$4,Global!$C:$AA,COLUMN()+3,0)),"")</f>
        <v/>
      </c>
      <c r="L412" s="69" t="str">
        <f>IFERROR(IF(VLOOKUP($A412&amp;$A$4,Global!$C:$AA,COLUMN()+3,0)="","",VLOOKUP($A412&amp;$A$4,Global!$C:$AA,COLUMN()+3,0)),"")</f>
        <v/>
      </c>
      <c r="M412" s="68" t="str">
        <f>IFERROR(IF(VLOOKUP($A412&amp;$A$4,Global!$C:$AA,COLUMN()+3,0)="","",VLOOKUP($A412&amp;$A$4,Global!$C:$AA,COLUMN()+3,0)),"")</f>
        <v/>
      </c>
      <c r="N412" s="68" t="str">
        <f>IFERROR(IF(VLOOKUP($A412&amp;$A$4,Global!$C:$AA,COLUMN()+3,0)="","",VLOOKUP($A412&amp;$A$4,Global!$C:$AA,COLUMN()+3,0)),"")</f>
        <v/>
      </c>
      <c r="O412" s="68" t="str">
        <f>IFERROR(IF(VLOOKUP($A412&amp;$A$4,Global!$C:$AA,COLUMN()+3,0)="","",VLOOKUP($A412&amp;$A$4,Global!$C:$AA,COLUMN()+3,0)),"")</f>
        <v/>
      </c>
      <c r="P412" s="68" t="str">
        <f>IFERROR(IF(VLOOKUP($A412&amp;$A$4,Global!$C:$AA,COLUMN()+3,0)="","",VLOOKUP($A412&amp;$A$4,Global!$C:$AA,COLUMN()+3,0)),"")</f>
        <v/>
      </c>
      <c r="Q412" s="68" t="str">
        <f>IFERROR(IF(VLOOKUP($A412&amp;$A$4,Global!$C:$AA,COLUMN()+3,0)="","",VLOOKUP($A412&amp;$A$4,Global!$C:$AA,COLUMN()+3,0)),"")</f>
        <v/>
      </c>
      <c r="R412" s="68" t="str">
        <f>IFERROR(IF(VLOOKUP($A412&amp;$A$4,Global!$C:$AA,COLUMN()+3,0)="","",VLOOKUP($A412&amp;$A$4,Global!$C:$AA,COLUMN()+3,0)),"")</f>
        <v/>
      </c>
      <c r="S412" s="71" t="str">
        <f>IFERROR(IF(VLOOKUP($A412&amp;$A$4,Global!$C:$AA,COLUMN()+3,0)="","",VLOOKUP($A412&amp;$A$4,Global!$C:$AA,COLUMN()+3,0)),"")</f>
        <v/>
      </c>
      <c r="T412" s="71" t="str">
        <f>IFERROR(IF(VLOOKUP($A412&amp;$A$4,Global!$C:$AA,COLUMN()+3,0)="","",VLOOKUP($A412&amp;$A$4,Global!$C:$AA,COLUMN()+3,0)),"")</f>
        <v/>
      </c>
      <c r="U412" s="69" t="str">
        <f>IFERROR(IF(VLOOKUP($A412&amp;$A$4,Global!$C:$AA,COLUMN()+3,0)="","",VLOOKUP($A412&amp;$A$4,Global!$C:$AA,COLUMN()+3,0)),"")</f>
        <v/>
      </c>
      <c r="V412" s="69" t="str">
        <f>IFERROR(IF(VLOOKUP($A412&amp;$A$4,Global!$C:$AA,COLUMN()+3,0)="","",VLOOKUP($A412&amp;$A$4,Global!$C:$AA,COLUMN()+3,0)),"")</f>
        <v/>
      </c>
    </row>
    <row r="413" spans="1:22" s="72" customFormat="1" ht="15.75" x14ac:dyDescent="0.2">
      <c r="A413" s="67" t="str">
        <f>IFERROR(IF(A412="","",IF((A412+1)&lt;=VLOOKUP($A$3,List!$E$1:$G$8,3,0),A412+1,"")),"")</f>
        <v/>
      </c>
      <c r="B413" s="69" t="str">
        <f>IFERROR(IF(VLOOKUP($A413&amp;$A$4,Global!$C:$AA,COLUMN()+3,0)="","",VLOOKUP($A413&amp;$A$4,Global!$C:$AA,COLUMN()+3,0)),"")</f>
        <v/>
      </c>
      <c r="C413" s="79" t="str">
        <f>IFERROR(IF(VLOOKUP($A413&amp;$A$4,Global!$C:$AA,COLUMN()+3,0)="","",VLOOKUP($A413&amp;$A$4,Global!$C:$AA,COLUMN()+3,0)),"")</f>
        <v/>
      </c>
      <c r="D413" s="68" t="str">
        <f>IFERROR(IF(VLOOKUP($A413&amp;$A$4,Global!$C:$AA,COLUMN()+3,0)="","",VLOOKUP($A413&amp;$A$4,Global!$C:$AA,COLUMN()+3,0)),"")</f>
        <v/>
      </c>
      <c r="E413" s="69" t="str">
        <f>IFERROR(IF(VLOOKUP($A413&amp;$A$4,Global!$C:$AA,COLUMN()+3,0)="","",VLOOKUP($A413&amp;$A$4,Global!$C:$AA,COLUMN()+3,0)),"")</f>
        <v/>
      </c>
      <c r="F413" s="69" t="str">
        <f>IFERROR(IF(VLOOKUP($A413&amp;$A$4,Global!$C:$AA,COLUMN()+3,0)="","",VLOOKUP($A413&amp;$A$4,Global!$C:$AA,COLUMN()+3,0)),"")</f>
        <v/>
      </c>
      <c r="G413" s="69" t="str">
        <f>IFERROR(IF(VLOOKUP($A413&amp;$A$4,Global!$C:$AA,COLUMN()+3,0)="","",VLOOKUP($A413&amp;$A$4,Global!$C:$AA,COLUMN()+3,0)),"")</f>
        <v/>
      </c>
      <c r="H413" s="70" t="str">
        <f>IFERROR(IF(VLOOKUP($A413&amp;$A$4,Global!$C:$AA,COLUMN()+3,0)="","",VLOOKUP($A413&amp;$A$4,Global!$C:$AA,COLUMN()+3,0)),"")</f>
        <v/>
      </c>
      <c r="I413" s="70" t="str">
        <f>IFERROR(IF(VLOOKUP($A413&amp;$A$4,Global!$C:$AA,COLUMN()+3,0)="","",VLOOKUP($A413&amp;$A$4,Global!$C:$AA,COLUMN()+3,0)),"")</f>
        <v/>
      </c>
      <c r="J413" s="69" t="str">
        <f>IFERROR(IF(VLOOKUP($A413&amp;$A$4,Global!$C:$AA,COLUMN()+3,0)="","",VLOOKUP($A413&amp;$A$4,Global!$C:$AA,COLUMN()+3,0)),"")</f>
        <v/>
      </c>
      <c r="K413" s="69" t="str">
        <f>IFERROR(IF(VLOOKUP($A413&amp;$A$4,Global!$C:$AA,COLUMN()+3,0)="","",VLOOKUP($A413&amp;$A$4,Global!$C:$AA,COLUMN()+3,0)),"")</f>
        <v/>
      </c>
      <c r="L413" s="69" t="str">
        <f>IFERROR(IF(VLOOKUP($A413&amp;$A$4,Global!$C:$AA,COLUMN()+3,0)="","",VLOOKUP($A413&amp;$A$4,Global!$C:$AA,COLUMN()+3,0)),"")</f>
        <v/>
      </c>
      <c r="M413" s="68" t="str">
        <f>IFERROR(IF(VLOOKUP($A413&amp;$A$4,Global!$C:$AA,COLUMN()+3,0)="","",VLOOKUP($A413&amp;$A$4,Global!$C:$AA,COLUMN()+3,0)),"")</f>
        <v/>
      </c>
      <c r="N413" s="68" t="str">
        <f>IFERROR(IF(VLOOKUP($A413&amp;$A$4,Global!$C:$AA,COLUMN()+3,0)="","",VLOOKUP($A413&amp;$A$4,Global!$C:$AA,COLUMN()+3,0)),"")</f>
        <v/>
      </c>
      <c r="O413" s="68" t="str">
        <f>IFERROR(IF(VLOOKUP($A413&amp;$A$4,Global!$C:$AA,COLUMN()+3,0)="","",VLOOKUP($A413&amp;$A$4,Global!$C:$AA,COLUMN()+3,0)),"")</f>
        <v/>
      </c>
      <c r="P413" s="68" t="str">
        <f>IFERROR(IF(VLOOKUP($A413&amp;$A$4,Global!$C:$AA,COLUMN()+3,0)="","",VLOOKUP($A413&amp;$A$4,Global!$C:$AA,COLUMN()+3,0)),"")</f>
        <v/>
      </c>
      <c r="Q413" s="68" t="str">
        <f>IFERROR(IF(VLOOKUP($A413&amp;$A$4,Global!$C:$AA,COLUMN()+3,0)="","",VLOOKUP($A413&amp;$A$4,Global!$C:$AA,COLUMN()+3,0)),"")</f>
        <v/>
      </c>
      <c r="R413" s="68" t="str">
        <f>IFERROR(IF(VLOOKUP($A413&amp;$A$4,Global!$C:$AA,COLUMN()+3,0)="","",VLOOKUP($A413&amp;$A$4,Global!$C:$AA,COLUMN()+3,0)),"")</f>
        <v/>
      </c>
      <c r="S413" s="71" t="str">
        <f>IFERROR(IF(VLOOKUP($A413&amp;$A$4,Global!$C:$AA,COLUMN()+3,0)="","",VLOOKUP($A413&amp;$A$4,Global!$C:$AA,COLUMN()+3,0)),"")</f>
        <v/>
      </c>
      <c r="T413" s="71" t="str">
        <f>IFERROR(IF(VLOOKUP($A413&amp;$A$4,Global!$C:$AA,COLUMN()+3,0)="","",VLOOKUP($A413&amp;$A$4,Global!$C:$AA,COLUMN()+3,0)),"")</f>
        <v/>
      </c>
      <c r="U413" s="69" t="str">
        <f>IFERROR(IF(VLOOKUP($A413&amp;$A$4,Global!$C:$AA,COLUMN()+3,0)="","",VLOOKUP($A413&amp;$A$4,Global!$C:$AA,COLUMN()+3,0)),"")</f>
        <v/>
      </c>
      <c r="V413" s="69" t="str">
        <f>IFERROR(IF(VLOOKUP($A413&amp;$A$4,Global!$C:$AA,COLUMN()+3,0)="","",VLOOKUP($A413&amp;$A$4,Global!$C:$AA,COLUMN()+3,0)),"")</f>
        <v/>
      </c>
    </row>
    <row r="414" spans="1:22" s="72" customFormat="1" ht="15.75" x14ac:dyDescent="0.2">
      <c r="A414" s="67" t="str">
        <f>IFERROR(IF(A413="","",IF((A413+1)&lt;=VLOOKUP($A$3,List!$E$1:$G$8,3,0),A413+1,"")),"")</f>
        <v/>
      </c>
      <c r="B414" s="69" t="str">
        <f>IFERROR(IF(VLOOKUP($A414&amp;$A$4,Global!$C:$AA,COLUMN()+3,0)="","",VLOOKUP($A414&amp;$A$4,Global!$C:$AA,COLUMN()+3,0)),"")</f>
        <v/>
      </c>
      <c r="C414" s="79" t="str">
        <f>IFERROR(IF(VLOOKUP($A414&amp;$A$4,Global!$C:$AA,COLUMN()+3,0)="","",VLOOKUP($A414&amp;$A$4,Global!$C:$AA,COLUMN()+3,0)),"")</f>
        <v/>
      </c>
      <c r="D414" s="68" t="str">
        <f>IFERROR(IF(VLOOKUP($A414&amp;$A$4,Global!$C:$AA,COLUMN()+3,0)="","",VLOOKUP($A414&amp;$A$4,Global!$C:$AA,COLUMN()+3,0)),"")</f>
        <v/>
      </c>
      <c r="E414" s="69" t="str">
        <f>IFERROR(IF(VLOOKUP($A414&amp;$A$4,Global!$C:$AA,COLUMN()+3,0)="","",VLOOKUP($A414&amp;$A$4,Global!$C:$AA,COLUMN()+3,0)),"")</f>
        <v/>
      </c>
      <c r="F414" s="69" t="str">
        <f>IFERROR(IF(VLOOKUP($A414&amp;$A$4,Global!$C:$AA,COLUMN()+3,0)="","",VLOOKUP($A414&amp;$A$4,Global!$C:$AA,COLUMN()+3,0)),"")</f>
        <v/>
      </c>
      <c r="G414" s="69" t="str">
        <f>IFERROR(IF(VLOOKUP($A414&amp;$A$4,Global!$C:$AA,COLUMN()+3,0)="","",VLOOKUP($A414&amp;$A$4,Global!$C:$AA,COLUMN()+3,0)),"")</f>
        <v/>
      </c>
      <c r="H414" s="70" t="str">
        <f>IFERROR(IF(VLOOKUP($A414&amp;$A$4,Global!$C:$AA,COLUMN()+3,0)="","",VLOOKUP($A414&amp;$A$4,Global!$C:$AA,COLUMN()+3,0)),"")</f>
        <v/>
      </c>
      <c r="I414" s="70" t="str">
        <f>IFERROR(IF(VLOOKUP($A414&amp;$A$4,Global!$C:$AA,COLUMN()+3,0)="","",VLOOKUP($A414&amp;$A$4,Global!$C:$AA,COLUMN()+3,0)),"")</f>
        <v/>
      </c>
      <c r="J414" s="69" t="str">
        <f>IFERROR(IF(VLOOKUP($A414&amp;$A$4,Global!$C:$AA,COLUMN()+3,0)="","",VLOOKUP($A414&amp;$A$4,Global!$C:$AA,COLUMN()+3,0)),"")</f>
        <v/>
      </c>
      <c r="K414" s="69" t="str">
        <f>IFERROR(IF(VLOOKUP($A414&amp;$A$4,Global!$C:$AA,COLUMN()+3,0)="","",VLOOKUP($A414&amp;$A$4,Global!$C:$AA,COLUMN()+3,0)),"")</f>
        <v/>
      </c>
      <c r="L414" s="69" t="str">
        <f>IFERROR(IF(VLOOKUP($A414&amp;$A$4,Global!$C:$AA,COLUMN()+3,0)="","",VLOOKUP($A414&amp;$A$4,Global!$C:$AA,COLUMN()+3,0)),"")</f>
        <v/>
      </c>
      <c r="M414" s="68" t="str">
        <f>IFERROR(IF(VLOOKUP($A414&amp;$A$4,Global!$C:$AA,COLUMN()+3,0)="","",VLOOKUP($A414&amp;$A$4,Global!$C:$AA,COLUMN()+3,0)),"")</f>
        <v/>
      </c>
      <c r="N414" s="68" t="str">
        <f>IFERROR(IF(VLOOKUP($A414&amp;$A$4,Global!$C:$AA,COLUMN()+3,0)="","",VLOOKUP($A414&amp;$A$4,Global!$C:$AA,COLUMN()+3,0)),"")</f>
        <v/>
      </c>
      <c r="O414" s="68" t="str">
        <f>IFERROR(IF(VLOOKUP($A414&amp;$A$4,Global!$C:$AA,COLUMN()+3,0)="","",VLOOKUP($A414&amp;$A$4,Global!$C:$AA,COLUMN()+3,0)),"")</f>
        <v/>
      </c>
      <c r="P414" s="68" t="str">
        <f>IFERROR(IF(VLOOKUP($A414&amp;$A$4,Global!$C:$AA,COLUMN()+3,0)="","",VLOOKUP($A414&amp;$A$4,Global!$C:$AA,COLUMN()+3,0)),"")</f>
        <v/>
      </c>
      <c r="Q414" s="68" t="str">
        <f>IFERROR(IF(VLOOKUP($A414&amp;$A$4,Global!$C:$AA,COLUMN()+3,0)="","",VLOOKUP($A414&amp;$A$4,Global!$C:$AA,COLUMN()+3,0)),"")</f>
        <v/>
      </c>
      <c r="R414" s="68" t="str">
        <f>IFERROR(IF(VLOOKUP($A414&amp;$A$4,Global!$C:$AA,COLUMN()+3,0)="","",VLOOKUP($A414&amp;$A$4,Global!$C:$AA,COLUMN()+3,0)),"")</f>
        <v/>
      </c>
      <c r="S414" s="71" t="str">
        <f>IFERROR(IF(VLOOKUP($A414&amp;$A$4,Global!$C:$AA,COLUMN()+3,0)="","",VLOOKUP($A414&amp;$A$4,Global!$C:$AA,COLUMN()+3,0)),"")</f>
        <v/>
      </c>
      <c r="T414" s="71" t="str">
        <f>IFERROR(IF(VLOOKUP($A414&amp;$A$4,Global!$C:$AA,COLUMN()+3,0)="","",VLOOKUP($A414&amp;$A$4,Global!$C:$AA,COLUMN()+3,0)),"")</f>
        <v/>
      </c>
      <c r="U414" s="69" t="str">
        <f>IFERROR(IF(VLOOKUP($A414&amp;$A$4,Global!$C:$AA,COLUMN()+3,0)="","",VLOOKUP($A414&amp;$A$4,Global!$C:$AA,COLUMN()+3,0)),"")</f>
        <v/>
      </c>
      <c r="V414" s="69" t="str">
        <f>IFERROR(IF(VLOOKUP($A414&amp;$A$4,Global!$C:$AA,COLUMN()+3,0)="","",VLOOKUP($A414&amp;$A$4,Global!$C:$AA,COLUMN()+3,0)),"")</f>
        <v/>
      </c>
    </row>
    <row r="415" spans="1:22" s="72" customFormat="1" ht="15.75" x14ac:dyDescent="0.2">
      <c r="A415" s="67" t="str">
        <f>IFERROR(IF(A414="","",IF((A414+1)&lt;=VLOOKUP($A$3,List!$E$1:$G$8,3,0),A414+1,"")),"")</f>
        <v/>
      </c>
      <c r="B415" s="69" t="str">
        <f>IFERROR(IF(VLOOKUP($A415&amp;$A$4,Global!$C:$AA,COLUMN()+3,0)="","",VLOOKUP($A415&amp;$A$4,Global!$C:$AA,COLUMN()+3,0)),"")</f>
        <v/>
      </c>
      <c r="C415" s="79" t="str">
        <f>IFERROR(IF(VLOOKUP($A415&amp;$A$4,Global!$C:$AA,COLUMN()+3,0)="","",VLOOKUP($A415&amp;$A$4,Global!$C:$AA,COLUMN()+3,0)),"")</f>
        <v/>
      </c>
      <c r="D415" s="68" t="str">
        <f>IFERROR(IF(VLOOKUP($A415&amp;$A$4,Global!$C:$AA,COLUMN()+3,0)="","",VLOOKUP($A415&amp;$A$4,Global!$C:$AA,COLUMN()+3,0)),"")</f>
        <v/>
      </c>
      <c r="E415" s="69" t="str">
        <f>IFERROR(IF(VLOOKUP($A415&amp;$A$4,Global!$C:$AA,COLUMN()+3,0)="","",VLOOKUP($A415&amp;$A$4,Global!$C:$AA,COLUMN()+3,0)),"")</f>
        <v/>
      </c>
      <c r="F415" s="69" t="str">
        <f>IFERROR(IF(VLOOKUP($A415&amp;$A$4,Global!$C:$AA,COLUMN()+3,0)="","",VLOOKUP($A415&amp;$A$4,Global!$C:$AA,COLUMN()+3,0)),"")</f>
        <v/>
      </c>
      <c r="G415" s="69" t="str">
        <f>IFERROR(IF(VLOOKUP($A415&amp;$A$4,Global!$C:$AA,COLUMN()+3,0)="","",VLOOKUP($A415&amp;$A$4,Global!$C:$AA,COLUMN()+3,0)),"")</f>
        <v/>
      </c>
      <c r="H415" s="70" t="str">
        <f>IFERROR(IF(VLOOKUP($A415&amp;$A$4,Global!$C:$AA,COLUMN()+3,0)="","",VLOOKUP($A415&amp;$A$4,Global!$C:$AA,COLUMN()+3,0)),"")</f>
        <v/>
      </c>
      <c r="I415" s="70" t="str">
        <f>IFERROR(IF(VLOOKUP($A415&amp;$A$4,Global!$C:$AA,COLUMN()+3,0)="","",VLOOKUP($A415&amp;$A$4,Global!$C:$AA,COLUMN()+3,0)),"")</f>
        <v/>
      </c>
      <c r="J415" s="69" t="str">
        <f>IFERROR(IF(VLOOKUP($A415&amp;$A$4,Global!$C:$AA,COLUMN()+3,0)="","",VLOOKUP($A415&amp;$A$4,Global!$C:$AA,COLUMN()+3,0)),"")</f>
        <v/>
      </c>
      <c r="K415" s="69" t="str">
        <f>IFERROR(IF(VLOOKUP($A415&amp;$A$4,Global!$C:$AA,COLUMN()+3,0)="","",VLOOKUP($A415&amp;$A$4,Global!$C:$AA,COLUMN()+3,0)),"")</f>
        <v/>
      </c>
      <c r="L415" s="69" t="str">
        <f>IFERROR(IF(VLOOKUP($A415&amp;$A$4,Global!$C:$AA,COLUMN()+3,0)="","",VLOOKUP($A415&amp;$A$4,Global!$C:$AA,COLUMN()+3,0)),"")</f>
        <v/>
      </c>
      <c r="M415" s="68" t="str">
        <f>IFERROR(IF(VLOOKUP($A415&amp;$A$4,Global!$C:$AA,COLUMN()+3,0)="","",VLOOKUP($A415&amp;$A$4,Global!$C:$AA,COLUMN()+3,0)),"")</f>
        <v/>
      </c>
      <c r="N415" s="68" t="str">
        <f>IFERROR(IF(VLOOKUP($A415&amp;$A$4,Global!$C:$AA,COLUMN()+3,0)="","",VLOOKUP($A415&amp;$A$4,Global!$C:$AA,COLUMN()+3,0)),"")</f>
        <v/>
      </c>
      <c r="O415" s="68" t="str">
        <f>IFERROR(IF(VLOOKUP($A415&amp;$A$4,Global!$C:$AA,COLUMN()+3,0)="","",VLOOKUP($A415&amp;$A$4,Global!$C:$AA,COLUMN()+3,0)),"")</f>
        <v/>
      </c>
      <c r="P415" s="68" t="str">
        <f>IFERROR(IF(VLOOKUP($A415&amp;$A$4,Global!$C:$AA,COLUMN()+3,0)="","",VLOOKUP($A415&amp;$A$4,Global!$C:$AA,COLUMN()+3,0)),"")</f>
        <v/>
      </c>
      <c r="Q415" s="68" t="str">
        <f>IFERROR(IF(VLOOKUP($A415&amp;$A$4,Global!$C:$AA,COLUMN()+3,0)="","",VLOOKUP($A415&amp;$A$4,Global!$C:$AA,COLUMN()+3,0)),"")</f>
        <v/>
      </c>
      <c r="R415" s="68" t="str">
        <f>IFERROR(IF(VLOOKUP($A415&amp;$A$4,Global!$C:$AA,COLUMN()+3,0)="","",VLOOKUP($A415&amp;$A$4,Global!$C:$AA,COLUMN()+3,0)),"")</f>
        <v/>
      </c>
      <c r="S415" s="71" t="str">
        <f>IFERROR(IF(VLOOKUP($A415&amp;$A$4,Global!$C:$AA,COLUMN()+3,0)="","",VLOOKUP($A415&amp;$A$4,Global!$C:$AA,COLUMN()+3,0)),"")</f>
        <v/>
      </c>
      <c r="T415" s="71" t="str">
        <f>IFERROR(IF(VLOOKUP($A415&amp;$A$4,Global!$C:$AA,COLUMN()+3,0)="","",VLOOKUP($A415&amp;$A$4,Global!$C:$AA,COLUMN()+3,0)),"")</f>
        <v/>
      </c>
      <c r="U415" s="69" t="str">
        <f>IFERROR(IF(VLOOKUP($A415&amp;$A$4,Global!$C:$AA,COLUMN()+3,0)="","",VLOOKUP($A415&amp;$A$4,Global!$C:$AA,COLUMN()+3,0)),"")</f>
        <v/>
      </c>
      <c r="V415" s="69" t="str">
        <f>IFERROR(IF(VLOOKUP($A415&amp;$A$4,Global!$C:$AA,COLUMN()+3,0)="","",VLOOKUP($A415&amp;$A$4,Global!$C:$AA,COLUMN()+3,0)),"")</f>
        <v/>
      </c>
    </row>
    <row r="416" spans="1:22" s="72" customFormat="1" ht="15.75" x14ac:dyDescent="0.2">
      <c r="A416" s="67" t="str">
        <f>IFERROR(IF(A415="","",IF((A415+1)&lt;=VLOOKUP($A$3,List!$E$1:$G$8,3,0),A415+1,"")),"")</f>
        <v/>
      </c>
      <c r="B416" s="69" t="str">
        <f>IFERROR(IF(VLOOKUP($A416&amp;$A$4,Global!$C:$AA,COLUMN()+3,0)="","",VLOOKUP($A416&amp;$A$4,Global!$C:$AA,COLUMN()+3,0)),"")</f>
        <v/>
      </c>
      <c r="C416" s="79" t="str">
        <f>IFERROR(IF(VLOOKUP($A416&amp;$A$4,Global!$C:$AA,COLUMN()+3,0)="","",VLOOKUP($A416&amp;$A$4,Global!$C:$AA,COLUMN()+3,0)),"")</f>
        <v/>
      </c>
      <c r="D416" s="68" t="str">
        <f>IFERROR(IF(VLOOKUP($A416&amp;$A$4,Global!$C:$AA,COLUMN()+3,0)="","",VLOOKUP($A416&amp;$A$4,Global!$C:$AA,COLUMN()+3,0)),"")</f>
        <v/>
      </c>
      <c r="E416" s="69" t="str">
        <f>IFERROR(IF(VLOOKUP($A416&amp;$A$4,Global!$C:$AA,COLUMN()+3,0)="","",VLOOKUP($A416&amp;$A$4,Global!$C:$AA,COLUMN()+3,0)),"")</f>
        <v/>
      </c>
      <c r="F416" s="69" t="str">
        <f>IFERROR(IF(VLOOKUP($A416&amp;$A$4,Global!$C:$AA,COLUMN()+3,0)="","",VLOOKUP($A416&amp;$A$4,Global!$C:$AA,COLUMN()+3,0)),"")</f>
        <v/>
      </c>
      <c r="G416" s="69" t="str">
        <f>IFERROR(IF(VLOOKUP($A416&amp;$A$4,Global!$C:$AA,COLUMN()+3,0)="","",VLOOKUP($A416&amp;$A$4,Global!$C:$AA,COLUMN()+3,0)),"")</f>
        <v/>
      </c>
      <c r="H416" s="70" t="str">
        <f>IFERROR(IF(VLOOKUP($A416&amp;$A$4,Global!$C:$AA,COLUMN()+3,0)="","",VLOOKUP($A416&amp;$A$4,Global!$C:$AA,COLUMN()+3,0)),"")</f>
        <v/>
      </c>
      <c r="I416" s="70" t="str">
        <f>IFERROR(IF(VLOOKUP($A416&amp;$A$4,Global!$C:$AA,COLUMN()+3,0)="","",VLOOKUP($A416&amp;$A$4,Global!$C:$AA,COLUMN()+3,0)),"")</f>
        <v/>
      </c>
      <c r="J416" s="69" t="str">
        <f>IFERROR(IF(VLOOKUP($A416&amp;$A$4,Global!$C:$AA,COLUMN()+3,0)="","",VLOOKUP($A416&amp;$A$4,Global!$C:$AA,COLUMN()+3,0)),"")</f>
        <v/>
      </c>
      <c r="K416" s="69" t="str">
        <f>IFERROR(IF(VLOOKUP($A416&amp;$A$4,Global!$C:$AA,COLUMN()+3,0)="","",VLOOKUP($A416&amp;$A$4,Global!$C:$AA,COLUMN()+3,0)),"")</f>
        <v/>
      </c>
      <c r="L416" s="69" t="str">
        <f>IFERROR(IF(VLOOKUP($A416&amp;$A$4,Global!$C:$AA,COLUMN()+3,0)="","",VLOOKUP($A416&amp;$A$4,Global!$C:$AA,COLUMN()+3,0)),"")</f>
        <v/>
      </c>
      <c r="M416" s="68" t="str">
        <f>IFERROR(IF(VLOOKUP($A416&amp;$A$4,Global!$C:$AA,COLUMN()+3,0)="","",VLOOKUP($A416&amp;$A$4,Global!$C:$AA,COLUMN()+3,0)),"")</f>
        <v/>
      </c>
      <c r="N416" s="68" t="str">
        <f>IFERROR(IF(VLOOKUP($A416&amp;$A$4,Global!$C:$AA,COLUMN()+3,0)="","",VLOOKUP($A416&amp;$A$4,Global!$C:$AA,COLUMN()+3,0)),"")</f>
        <v/>
      </c>
      <c r="O416" s="68" t="str">
        <f>IFERROR(IF(VLOOKUP($A416&amp;$A$4,Global!$C:$AA,COLUMN()+3,0)="","",VLOOKUP($A416&amp;$A$4,Global!$C:$AA,COLUMN()+3,0)),"")</f>
        <v/>
      </c>
      <c r="P416" s="68" t="str">
        <f>IFERROR(IF(VLOOKUP($A416&amp;$A$4,Global!$C:$AA,COLUMN()+3,0)="","",VLOOKUP($A416&amp;$A$4,Global!$C:$AA,COLUMN()+3,0)),"")</f>
        <v/>
      </c>
      <c r="Q416" s="68" t="str">
        <f>IFERROR(IF(VLOOKUP($A416&amp;$A$4,Global!$C:$AA,COLUMN()+3,0)="","",VLOOKUP($A416&amp;$A$4,Global!$C:$AA,COLUMN()+3,0)),"")</f>
        <v/>
      </c>
      <c r="R416" s="68" t="str">
        <f>IFERROR(IF(VLOOKUP($A416&amp;$A$4,Global!$C:$AA,COLUMN()+3,0)="","",VLOOKUP($A416&amp;$A$4,Global!$C:$AA,COLUMN()+3,0)),"")</f>
        <v/>
      </c>
      <c r="S416" s="71" t="str">
        <f>IFERROR(IF(VLOOKUP($A416&amp;$A$4,Global!$C:$AA,COLUMN()+3,0)="","",VLOOKUP($A416&amp;$A$4,Global!$C:$AA,COLUMN()+3,0)),"")</f>
        <v/>
      </c>
      <c r="T416" s="71" t="str">
        <f>IFERROR(IF(VLOOKUP($A416&amp;$A$4,Global!$C:$AA,COLUMN()+3,0)="","",VLOOKUP($A416&amp;$A$4,Global!$C:$AA,COLUMN()+3,0)),"")</f>
        <v/>
      </c>
      <c r="U416" s="69" t="str">
        <f>IFERROR(IF(VLOOKUP($A416&amp;$A$4,Global!$C:$AA,COLUMN()+3,0)="","",VLOOKUP($A416&amp;$A$4,Global!$C:$AA,COLUMN()+3,0)),"")</f>
        <v/>
      </c>
      <c r="V416" s="69" t="str">
        <f>IFERROR(IF(VLOOKUP($A416&amp;$A$4,Global!$C:$AA,COLUMN()+3,0)="","",VLOOKUP($A416&amp;$A$4,Global!$C:$AA,COLUMN()+3,0)),"")</f>
        <v/>
      </c>
    </row>
    <row r="417" spans="1:22" s="72" customFormat="1" ht="15.75" x14ac:dyDescent="0.2">
      <c r="A417" s="67" t="str">
        <f>IFERROR(IF(A416="","",IF((A416+1)&lt;=VLOOKUP($A$3,List!$E$1:$G$8,3,0),A416+1,"")),"")</f>
        <v/>
      </c>
      <c r="B417" s="69" t="str">
        <f>IFERROR(IF(VLOOKUP($A417&amp;$A$4,Global!$C:$AA,COLUMN()+3,0)="","",VLOOKUP($A417&amp;$A$4,Global!$C:$AA,COLUMN()+3,0)),"")</f>
        <v/>
      </c>
      <c r="C417" s="79" t="str">
        <f>IFERROR(IF(VLOOKUP($A417&amp;$A$4,Global!$C:$AA,COLUMN()+3,0)="","",VLOOKUP($A417&amp;$A$4,Global!$C:$AA,COLUMN()+3,0)),"")</f>
        <v/>
      </c>
      <c r="D417" s="68" t="str">
        <f>IFERROR(IF(VLOOKUP($A417&amp;$A$4,Global!$C:$AA,COLUMN()+3,0)="","",VLOOKUP($A417&amp;$A$4,Global!$C:$AA,COLUMN()+3,0)),"")</f>
        <v/>
      </c>
      <c r="E417" s="69" t="str">
        <f>IFERROR(IF(VLOOKUP($A417&amp;$A$4,Global!$C:$AA,COLUMN()+3,0)="","",VLOOKUP($A417&amp;$A$4,Global!$C:$AA,COLUMN()+3,0)),"")</f>
        <v/>
      </c>
      <c r="F417" s="69" t="str">
        <f>IFERROR(IF(VLOOKUP($A417&amp;$A$4,Global!$C:$AA,COLUMN()+3,0)="","",VLOOKUP($A417&amp;$A$4,Global!$C:$AA,COLUMN()+3,0)),"")</f>
        <v/>
      </c>
      <c r="G417" s="69" t="str">
        <f>IFERROR(IF(VLOOKUP($A417&amp;$A$4,Global!$C:$AA,COLUMN()+3,0)="","",VLOOKUP($A417&amp;$A$4,Global!$C:$AA,COLUMN()+3,0)),"")</f>
        <v/>
      </c>
      <c r="H417" s="70" t="str">
        <f>IFERROR(IF(VLOOKUP($A417&amp;$A$4,Global!$C:$AA,COLUMN()+3,0)="","",VLOOKUP($A417&amp;$A$4,Global!$C:$AA,COLUMN()+3,0)),"")</f>
        <v/>
      </c>
      <c r="I417" s="70" t="str">
        <f>IFERROR(IF(VLOOKUP($A417&amp;$A$4,Global!$C:$AA,COLUMN()+3,0)="","",VLOOKUP($A417&amp;$A$4,Global!$C:$AA,COLUMN()+3,0)),"")</f>
        <v/>
      </c>
      <c r="J417" s="69" t="str">
        <f>IFERROR(IF(VLOOKUP($A417&amp;$A$4,Global!$C:$AA,COLUMN()+3,0)="","",VLOOKUP($A417&amp;$A$4,Global!$C:$AA,COLUMN()+3,0)),"")</f>
        <v/>
      </c>
      <c r="K417" s="69" t="str">
        <f>IFERROR(IF(VLOOKUP($A417&amp;$A$4,Global!$C:$AA,COLUMN()+3,0)="","",VLOOKUP($A417&amp;$A$4,Global!$C:$AA,COLUMN()+3,0)),"")</f>
        <v/>
      </c>
      <c r="L417" s="69" t="str">
        <f>IFERROR(IF(VLOOKUP($A417&amp;$A$4,Global!$C:$AA,COLUMN()+3,0)="","",VLOOKUP($A417&amp;$A$4,Global!$C:$AA,COLUMN()+3,0)),"")</f>
        <v/>
      </c>
      <c r="M417" s="68" t="str">
        <f>IFERROR(IF(VLOOKUP($A417&amp;$A$4,Global!$C:$AA,COLUMN()+3,0)="","",VLOOKUP($A417&amp;$A$4,Global!$C:$AA,COLUMN()+3,0)),"")</f>
        <v/>
      </c>
      <c r="N417" s="68" t="str">
        <f>IFERROR(IF(VLOOKUP($A417&amp;$A$4,Global!$C:$AA,COLUMN()+3,0)="","",VLOOKUP($A417&amp;$A$4,Global!$C:$AA,COLUMN()+3,0)),"")</f>
        <v/>
      </c>
      <c r="O417" s="68" t="str">
        <f>IFERROR(IF(VLOOKUP($A417&amp;$A$4,Global!$C:$AA,COLUMN()+3,0)="","",VLOOKUP($A417&amp;$A$4,Global!$C:$AA,COLUMN()+3,0)),"")</f>
        <v/>
      </c>
      <c r="P417" s="68" t="str">
        <f>IFERROR(IF(VLOOKUP($A417&amp;$A$4,Global!$C:$AA,COLUMN()+3,0)="","",VLOOKUP($A417&amp;$A$4,Global!$C:$AA,COLUMN()+3,0)),"")</f>
        <v/>
      </c>
      <c r="Q417" s="68" t="str">
        <f>IFERROR(IF(VLOOKUP($A417&amp;$A$4,Global!$C:$AA,COLUMN()+3,0)="","",VLOOKUP($A417&amp;$A$4,Global!$C:$AA,COLUMN()+3,0)),"")</f>
        <v/>
      </c>
      <c r="R417" s="68" t="str">
        <f>IFERROR(IF(VLOOKUP($A417&amp;$A$4,Global!$C:$AA,COLUMN()+3,0)="","",VLOOKUP($A417&amp;$A$4,Global!$C:$AA,COLUMN()+3,0)),"")</f>
        <v/>
      </c>
      <c r="S417" s="71" t="str">
        <f>IFERROR(IF(VLOOKUP($A417&amp;$A$4,Global!$C:$AA,COLUMN()+3,0)="","",VLOOKUP($A417&amp;$A$4,Global!$C:$AA,COLUMN()+3,0)),"")</f>
        <v/>
      </c>
      <c r="T417" s="71" t="str">
        <f>IFERROR(IF(VLOOKUP($A417&amp;$A$4,Global!$C:$AA,COLUMN()+3,0)="","",VLOOKUP($A417&amp;$A$4,Global!$C:$AA,COLUMN()+3,0)),"")</f>
        <v/>
      </c>
      <c r="U417" s="69" t="str">
        <f>IFERROR(IF(VLOOKUP($A417&amp;$A$4,Global!$C:$AA,COLUMN()+3,0)="","",VLOOKUP($A417&amp;$A$4,Global!$C:$AA,COLUMN()+3,0)),"")</f>
        <v/>
      </c>
      <c r="V417" s="69" t="str">
        <f>IFERROR(IF(VLOOKUP($A417&amp;$A$4,Global!$C:$AA,COLUMN()+3,0)="","",VLOOKUP($A417&amp;$A$4,Global!$C:$AA,COLUMN()+3,0)),"")</f>
        <v/>
      </c>
    </row>
    <row r="418" spans="1:22" s="72" customFormat="1" ht="15.75" x14ac:dyDescent="0.2">
      <c r="A418" s="67" t="str">
        <f>IFERROR(IF(A417="","",IF((A417+1)&lt;=VLOOKUP($A$3,List!$E$1:$G$8,3,0),A417+1,"")),"")</f>
        <v/>
      </c>
      <c r="B418" s="69" t="str">
        <f>IFERROR(IF(VLOOKUP($A418&amp;$A$4,Global!$C:$AA,COLUMN()+3,0)="","",VLOOKUP($A418&amp;$A$4,Global!$C:$AA,COLUMN()+3,0)),"")</f>
        <v/>
      </c>
      <c r="C418" s="79" t="str">
        <f>IFERROR(IF(VLOOKUP($A418&amp;$A$4,Global!$C:$AA,COLUMN()+3,0)="","",VLOOKUP($A418&amp;$A$4,Global!$C:$AA,COLUMN()+3,0)),"")</f>
        <v/>
      </c>
      <c r="D418" s="68" t="str">
        <f>IFERROR(IF(VLOOKUP($A418&amp;$A$4,Global!$C:$AA,COLUMN()+3,0)="","",VLOOKUP($A418&amp;$A$4,Global!$C:$AA,COLUMN()+3,0)),"")</f>
        <v/>
      </c>
      <c r="E418" s="69" t="str">
        <f>IFERROR(IF(VLOOKUP($A418&amp;$A$4,Global!$C:$AA,COLUMN()+3,0)="","",VLOOKUP($A418&amp;$A$4,Global!$C:$AA,COLUMN()+3,0)),"")</f>
        <v/>
      </c>
      <c r="F418" s="69" t="str">
        <f>IFERROR(IF(VLOOKUP($A418&amp;$A$4,Global!$C:$AA,COLUMN()+3,0)="","",VLOOKUP($A418&amp;$A$4,Global!$C:$AA,COLUMN()+3,0)),"")</f>
        <v/>
      </c>
      <c r="G418" s="69" t="str">
        <f>IFERROR(IF(VLOOKUP($A418&amp;$A$4,Global!$C:$AA,COLUMN()+3,0)="","",VLOOKUP($A418&amp;$A$4,Global!$C:$AA,COLUMN()+3,0)),"")</f>
        <v/>
      </c>
      <c r="H418" s="70" t="str">
        <f>IFERROR(IF(VLOOKUP($A418&amp;$A$4,Global!$C:$AA,COLUMN()+3,0)="","",VLOOKUP($A418&amp;$A$4,Global!$C:$AA,COLUMN()+3,0)),"")</f>
        <v/>
      </c>
      <c r="I418" s="70" t="str">
        <f>IFERROR(IF(VLOOKUP($A418&amp;$A$4,Global!$C:$AA,COLUMN()+3,0)="","",VLOOKUP($A418&amp;$A$4,Global!$C:$AA,COLUMN()+3,0)),"")</f>
        <v/>
      </c>
      <c r="J418" s="69" t="str">
        <f>IFERROR(IF(VLOOKUP($A418&amp;$A$4,Global!$C:$AA,COLUMN()+3,0)="","",VLOOKUP($A418&amp;$A$4,Global!$C:$AA,COLUMN()+3,0)),"")</f>
        <v/>
      </c>
      <c r="K418" s="69" t="str">
        <f>IFERROR(IF(VLOOKUP($A418&amp;$A$4,Global!$C:$AA,COLUMN()+3,0)="","",VLOOKUP($A418&amp;$A$4,Global!$C:$AA,COLUMN()+3,0)),"")</f>
        <v/>
      </c>
      <c r="L418" s="69" t="str">
        <f>IFERROR(IF(VLOOKUP($A418&amp;$A$4,Global!$C:$AA,COLUMN()+3,0)="","",VLOOKUP($A418&amp;$A$4,Global!$C:$AA,COLUMN()+3,0)),"")</f>
        <v/>
      </c>
      <c r="M418" s="68" t="str">
        <f>IFERROR(IF(VLOOKUP($A418&amp;$A$4,Global!$C:$AA,COLUMN()+3,0)="","",VLOOKUP($A418&amp;$A$4,Global!$C:$AA,COLUMN()+3,0)),"")</f>
        <v/>
      </c>
      <c r="N418" s="68" t="str">
        <f>IFERROR(IF(VLOOKUP($A418&amp;$A$4,Global!$C:$AA,COLUMN()+3,0)="","",VLOOKUP($A418&amp;$A$4,Global!$C:$AA,COLUMN()+3,0)),"")</f>
        <v/>
      </c>
      <c r="O418" s="68" t="str">
        <f>IFERROR(IF(VLOOKUP($A418&amp;$A$4,Global!$C:$AA,COLUMN()+3,0)="","",VLOOKUP($A418&amp;$A$4,Global!$C:$AA,COLUMN()+3,0)),"")</f>
        <v/>
      </c>
      <c r="P418" s="68" t="str">
        <f>IFERROR(IF(VLOOKUP($A418&amp;$A$4,Global!$C:$AA,COLUMN()+3,0)="","",VLOOKUP($A418&amp;$A$4,Global!$C:$AA,COLUMN()+3,0)),"")</f>
        <v/>
      </c>
      <c r="Q418" s="68" t="str">
        <f>IFERROR(IF(VLOOKUP($A418&amp;$A$4,Global!$C:$AA,COLUMN()+3,0)="","",VLOOKUP($A418&amp;$A$4,Global!$C:$AA,COLUMN()+3,0)),"")</f>
        <v/>
      </c>
      <c r="R418" s="68" t="str">
        <f>IFERROR(IF(VLOOKUP($A418&amp;$A$4,Global!$C:$AA,COLUMN()+3,0)="","",VLOOKUP($A418&amp;$A$4,Global!$C:$AA,COLUMN()+3,0)),"")</f>
        <v/>
      </c>
      <c r="S418" s="71" t="str">
        <f>IFERROR(IF(VLOOKUP($A418&amp;$A$4,Global!$C:$AA,COLUMN()+3,0)="","",VLOOKUP($A418&amp;$A$4,Global!$C:$AA,COLUMN()+3,0)),"")</f>
        <v/>
      </c>
      <c r="T418" s="71" t="str">
        <f>IFERROR(IF(VLOOKUP($A418&amp;$A$4,Global!$C:$AA,COLUMN()+3,0)="","",VLOOKUP($A418&amp;$A$4,Global!$C:$AA,COLUMN()+3,0)),"")</f>
        <v/>
      </c>
      <c r="U418" s="69" t="str">
        <f>IFERROR(IF(VLOOKUP($A418&amp;$A$4,Global!$C:$AA,COLUMN()+3,0)="","",VLOOKUP($A418&amp;$A$4,Global!$C:$AA,COLUMN()+3,0)),"")</f>
        <v/>
      </c>
      <c r="V418" s="69" t="str">
        <f>IFERROR(IF(VLOOKUP($A418&amp;$A$4,Global!$C:$AA,COLUMN()+3,0)="","",VLOOKUP($A418&amp;$A$4,Global!$C:$AA,COLUMN()+3,0)),"")</f>
        <v/>
      </c>
    </row>
    <row r="419" spans="1:22" s="72" customFormat="1" ht="15.75" x14ac:dyDescent="0.2">
      <c r="A419" s="67" t="str">
        <f>IFERROR(IF(A418="","",IF((A418+1)&lt;=VLOOKUP($A$3,List!$E$1:$G$8,3,0),A418+1,"")),"")</f>
        <v/>
      </c>
      <c r="B419" s="69" t="str">
        <f>IFERROR(IF(VLOOKUP($A419&amp;$A$4,Global!$C:$AA,COLUMN()+3,0)="","",VLOOKUP($A419&amp;$A$4,Global!$C:$AA,COLUMN()+3,0)),"")</f>
        <v/>
      </c>
      <c r="C419" s="79" t="str">
        <f>IFERROR(IF(VLOOKUP($A419&amp;$A$4,Global!$C:$AA,COLUMN()+3,0)="","",VLOOKUP($A419&amp;$A$4,Global!$C:$AA,COLUMN()+3,0)),"")</f>
        <v/>
      </c>
      <c r="D419" s="68" t="str">
        <f>IFERROR(IF(VLOOKUP($A419&amp;$A$4,Global!$C:$AA,COLUMN()+3,0)="","",VLOOKUP($A419&amp;$A$4,Global!$C:$AA,COLUMN()+3,0)),"")</f>
        <v/>
      </c>
      <c r="E419" s="69" t="str">
        <f>IFERROR(IF(VLOOKUP($A419&amp;$A$4,Global!$C:$AA,COLUMN()+3,0)="","",VLOOKUP($A419&amp;$A$4,Global!$C:$AA,COLUMN()+3,0)),"")</f>
        <v/>
      </c>
      <c r="F419" s="69" t="str">
        <f>IFERROR(IF(VLOOKUP($A419&amp;$A$4,Global!$C:$AA,COLUMN()+3,0)="","",VLOOKUP($A419&amp;$A$4,Global!$C:$AA,COLUMN()+3,0)),"")</f>
        <v/>
      </c>
      <c r="G419" s="69" t="str">
        <f>IFERROR(IF(VLOOKUP($A419&amp;$A$4,Global!$C:$AA,COLUMN()+3,0)="","",VLOOKUP($A419&amp;$A$4,Global!$C:$AA,COLUMN()+3,0)),"")</f>
        <v/>
      </c>
      <c r="H419" s="70" t="str">
        <f>IFERROR(IF(VLOOKUP($A419&amp;$A$4,Global!$C:$AA,COLUMN()+3,0)="","",VLOOKUP($A419&amp;$A$4,Global!$C:$AA,COLUMN()+3,0)),"")</f>
        <v/>
      </c>
      <c r="I419" s="70" t="str">
        <f>IFERROR(IF(VLOOKUP($A419&amp;$A$4,Global!$C:$AA,COLUMN()+3,0)="","",VLOOKUP($A419&amp;$A$4,Global!$C:$AA,COLUMN()+3,0)),"")</f>
        <v/>
      </c>
      <c r="J419" s="69" t="str">
        <f>IFERROR(IF(VLOOKUP($A419&amp;$A$4,Global!$C:$AA,COLUMN()+3,0)="","",VLOOKUP($A419&amp;$A$4,Global!$C:$AA,COLUMN()+3,0)),"")</f>
        <v/>
      </c>
      <c r="K419" s="69" t="str">
        <f>IFERROR(IF(VLOOKUP($A419&amp;$A$4,Global!$C:$AA,COLUMN()+3,0)="","",VLOOKUP($A419&amp;$A$4,Global!$C:$AA,COLUMN()+3,0)),"")</f>
        <v/>
      </c>
      <c r="L419" s="69" t="str">
        <f>IFERROR(IF(VLOOKUP($A419&amp;$A$4,Global!$C:$AA,COLUMN()+3,0)="","",VLOOKUP($A419&amp;$A$4,Global!$C:$AA,COLUMN()+3,0)),"")</f>
        <v/>
      </c>
      <c r="M419" s="68" t="str">
        <f>IFERROR(IF(VLOOKUP($A419&amp;$A$4,Global!$C:$AA,COLUMN()+3,0)="","",VLOOKUP($A419&amp;$A$4,Global!$C:$AA,COLUMN()+3,0)),"")</f>
        <v/>
      </c>
      <c r="N419" s="68" t="str">
        <f>IFERROR(IF(VLOOKUP($A419&amp;$A$4,Global!$C:$AA,COLUMN()+3,0)="","",VLOOKUP($A419&amp;$A$4,Global!$C:$AA,COLUMN()+3,0)),"")</f>
        <v/>
      </c>
      <c r="O419" s="68" t="str">
        <f>IFERROR(IF(VLOOKUP($A419&amp;$A$4,Global!$C:$AA,COLUMN()+3,0)="","",VLOOKUP($A419&amp;$A$4,Global!$C:$AA,COLUMN()+3,0)),"")</f>
        <v/>
      </c>
      <c r="P419" s="68" t="str">
        <f>IFERROR(IF(VLOOKUP($A419&amp;$A$4,Global!$C:$AA,COLUMN()+3,0)="","",VLOOKUP($A419&amp;$A$4,Global!$C:$AA,COLUMN()+3,0)),"")</f>
        <v/>
      </c>
      <c r="Q419" s="68" t="str">
        <f>IFERROR(IF(VLOOKUP($A419&amp;$A$4,Global!$C:$AA,COLUMN()+3,0)="","",VLOOKUP($A419&amp;$A$4,Global!$C:$AA,COLUMN()+3,0)),"")</f>
        <v/>
      </c>
      <c r="R419" s="68" t="str">
        <f>IFERROR(IF(VLOOKUP($A419&amp;$A$4,Global!$C:$AA,COLUMN()+3,0)="","",VLOOKUP($A419&amp;$A$4,Global!$C:$AA,COLUMN()+3,0)),"")</f>
        <v/>
      </c>
      <c r="S419" s="71" t="str">
        <f>IFERROR(IF(VLOOKUP($A419&amp;$A$4,Global!$C:$AA,COLUMN()+3,0)="","",VLOOKUP($A419&amp;$A$4,Global!$C:$AA,COLUMN()+3,0)),"")</f>
        <v/>
      </c>
      <c r="T419" s="71" t="str">
        <f>IFERROR(IF(VLOOKUP($A419&amp;$A$4,Global!$C:$AA,COLUMN()+3,0)="","",VLOOKUP($A419&amp;$A$4,Global!$C:$AA,COLUMN()+3,0)),"")</f>
        <v/>
      </c>
      <c r="U419" s="69" t="str">
        <f>IFERROR(IF(VLOOKUP($A419&amp;$A$4,Global!$C:$AA,COLUMN()+3,0)="","",VLOOKUP($A419&amp;$A$4,Global!$C:$AA,COLUMN()+3,0)),"")</f>
        <v/>
      </c>
      <c r="V419" s="69" t="str">
        <f>IFERROR(IF(VLOOKUP($A419&amp;$A$4,Global!$C:$AA,COLUMN()+3,0)="","",VLOOKUP($A419&amp;$A$4,Global!$C:$AA,COLUMN()+3,0)),"")</f>
        <v/>
      </c>
    </row>
    <row r="420" spans="1:22" s="72" customFormat="1" ht="15.75" x14ac:dyDescent="0.2">
      <c r="A420" s="67" t="str">
        <f>IFERROR(IF(A419="","",IF((A419+1)&lt;=VLOOKUP($A$3,List!$E$1:$G$8,3,0),A419+1,"")),"")</f>
        <v/>
      </c>
      <c r="B420" s="69" t="str">
        <f>IFERROR(IF(VLOOKUP($A420&amp;$A$4,Global!$C:$AA,COLUMN()+3,0)="","",VLOOKUP($A420&amp;$A$4,Global!$C:$AA,COLUMN()+3,0)),"")</f>
        <v/>
      </c>
      <c r="C420" s="79" t="str">
        <f>IFERROR(IF(VLOOKUP($A420&amp;$A$4,Global!$C:$AA,COLUMN()+3,0)="","",VLOOKUP($A420&amp;$A$4,Global!$C:$AA,COLUMN()+3,0)),"")</f>
        <v/>
      </c>
      <c r="D420" s="68" t="str">
        <f>IFERROR(IF(VLOOKUP($A420&amp;$A$4,Global!$C:$AA,COLUMN()+3,0)="","",VLOOKUP($A420&amp;$A$4,Global!$C:$AA,COLUMN()+3,0)),"")</f>
        <v/>
      </c>
      <c r="E420" s="69" t="str">
        <f>IFERROR(IF(VLOOKUP($A420&amp;$A$4,Global!$C:$AA,COLUMN()+3,0)="","",VLOOKUP($A420&amp;$A$4,Global!$C:$AA,COLUMN()+3,0)),"")</f>
        <v/>
      </c>
      <c r="F420" s="69" t="str">
        <f>IFERROR(IF(VLOOKUP($A420&amp;$A$4,Global!$C:$AA,COLUMN()+3,0)="","",VLOOKUP($A420&amp;$A$4,Global!$C:$AA,COLUMN()+3,0)),"")</f>
        <v/>
      </c>
      <c r="G420" s="69" t="str">
        <f>IFERROR(IF(VLOOKUP($A420&amp;$A$4,Global!$C:$AA,COLUMN()+3,0)="","",VLOOKUP($A420&amp;$A$4,Global!$C:$AA,COLUMN()+3,0)),"")</f>
        <v/>
      </c>
      <c r="H420" s="70" t="str">
        <f>IFERROR(IF(VLOOKUP($A420&amp;$A$4,Global!$C:$AA,COLUMN()+3,0)="","",VLOOKUP($A420&amp;$A$4,Global!$C:$AA,COLUMN()+3,0)),"")</f>
        <v/>
      </c>
      <c r="I420" s="70" t="str">
        <f>IFERROR(IF(VLOOKUP($A420&amp;$A$4,Global!$C:$AA,COLUMN()+3,0)="","",VLOOKUP($A420&amp;$A$4,Global!$C:$AA,COLUMN()+3,0)),"")</f>
        <v/>
      </c>
      <c r="J420" s="69" t="str">
        <f>IFERROR(IF(VLOOKUP($A420&amp;$A$4,Global!$C:$AA,COLUMN()+3,0)="","",VLOOKUP($A420&amp;$A$4,Global!$C:$AA,COLUMN()+3,0)),"")</f>
        <v/>
      </c>
      <c r="K420" s="69" t="str">
        <f>IFERROR(IF(VLOOKUP($A420&amp;$A$4,Global!$C:$AA,COLUMN()+3,0)="","",VLOOKUP($A420&amp;$A$4,Global!$C:$AA,COLUMN()+3,0)),"")</f>
        <v/>
      </c>
      <c r="L420" s="69" t="str">
        <f>IFERROR(IF(VLOOKUP($A420&amp;$A$4,Global!$C:$AA,COLUMN()+3,0)="","",VLOOKUP($A420&amp;$A$4,Global!$C:$AA,COLUMN()+3,0)),"")</f>
        <v/>
      </c>
      <c r="M420" s="68" t="str">
        <f>IFERROR(IF(VLOOKUP($A420&amp;$A$4,Global!$C:$AA,COLUMN()+3,0)="","",VLOOKUP($A420&amp;$A$4,Global!$C:$AA,COLUMN()+3,0)),"")</f>
        <v/>
      </c>
      <c r="N420" s="68" t="str">
        <f>IFERROR(IF(VLOOKUP($A420&amp;$A$4,Global!$C:$AA,COLUMN()+3,0)="","",VLOOKUP($A420&amp;$A$4,Global!$C:$AA,COLUMN()+3,0)),"")</f>
        <v/>
      </c>
      <c r="O420" s="68" t="str">
        <f>IFERROR(IF(VLOOKUP($A420&amp;$A$4,Global!$C:$AA,COLUMN()+3,0)="","",VLOOKUP($A420&amp;$A$4,Global!$C:$AA,COLUMN()+3,0)),"")</f>
        <v/>
      </c>
      <c r="P420" s="68" t="str">
        <f>IFERROR(IF(VLOOKUP($A420&amp;$A$4,Global!$C:$AA,COLUMN()+3,0)="","",VLOOKUP($A420&amp;$A$4,Global!$C:$AA,COLUMN()+3,0)),"")</f>
        <v/>
      </c>
      <c r="Q420" s="68" t="str">
        <f>IFERROR(IF(VLOOKUP($A420&amp;$A$4,Global!$C:$AA,COLUMN()+3,0)="","",VLOOKUP($A420&amp;$A$4,Global!$C:$AA,COLUMN()+3,0)),"")</f>
        <v/>
      </c>
      <c r="R420" s="68" t="str">
        <f>IFERROR(IF(VLOOKUP($A420&amp;$A$4,Global!$C:$AA,COLUMN()+3,0)="","",VLOOKUP($A420&amp;$A$4,Global!$C:$AA,COLUMN()+3,0)),"")</f>
        <v/>
      </c>
      <c r="S420" s="71" t="str">
        <f>IFERROR(IF(VLOOKUP($A420&amp;$A$4,Global!$C:$AA,COLUMN()+3,0)="","",VLOOKUP($A420&amp;$A$4,Global!$C:$AA,COLUMN()+3,0)),"")</f>
        <v/>
      </c>
      <c r="T420" s="71" t="str">
        <f>IFERROR(IF(VLOOKUP($A420&amp;$A$4,Global!$C:$AA,COLUMN()+3,0)="","",VLOOKUP($A420&amp;$A$4,Global!$C:$AA,COLUMN()+3,0)),"")</f>
        <v/>
      </c>
      <c r="U420" s="69" t="str">
        <f>IFERROR(IF(VLOOKUP($A420&amp;$A$4,Global!$C:$AA,COLUMN()+3,0)="","",VLOOKUP($A420&amp;$A$4,Global!$C:$AA,COLUMN()+3,0)),"")</f>
        <v/>
      </c>
      <c r="V420" s="69" t="str">
        <f>IFERROR(IF(VLOOKUP($A420&amp;$A$4,Global!$C:$AA,COLUMN()+3,0)="","",VLOOKUP($A420&amp;$A$4,Global!$C:$AA,COLUMN()+3,0)),"")</f>
        <v/>
      </c>
    </row>
    <row r="421" spans="1:22" s="72" customFormat="1" ht="15.75" x14ac:dyDescent="0.2">
      <c r="A421" s="67" t="str">
        <f>IFERROR(IF(A420="","",IF((A420+1)&lt;=VLOOKUP($A$3,List!$E$1:$G$8,3,0),A420+1,"")),"")</f>
        <v/>
      </c>
      <c r="B421" s="69" t="str">
        <f>IFERROR(IF(VLOOKUP($A421&amp;$A$4,Global!$C:$AA,COLUMN()+3,0)="","",VLOOKUP($A421&amp;$A$4,Global!$C:$AA,COLUMN()+3,0)),"")</f>
        <v/>
      </c>
      <c r="C421" s="79" t="str">
        <f>IFERROR(IF(VLOOKUP($A421&amp;$A$4,Global!$C:$AA,COLUMN()+3,0)="","",VLOOKUP($A421&amp;$A$4,Global!$C:$AA,COLUMN()+3,0)),"")</f>
        <v/>
      </c>
      <c r="D421" s="68" t="str">
        <f>IFERROR(IF(VLOOKUP($A421&amp;$A$4,Global!$C:$AA,COLUMN()+3,0)="","",VLOOKUP($A421&amp;$A$4,Global!$C:$AA,COLUMN()+3,0)),"")</f>
        <v/>
      </c>
      <c r="E421" s="69" t="str">
        <f>IFERROR(IF(VLOOKUP($A421&amp;$A$4,Global!$C:$AA,COLUMN()+3,0)="","",VLOOKUP($A421&amp;$A$4,Global!$C:$AA,COLUMN()+3,0)),"")</f>
        <v/>
      </c>
      <c r="F421" s="69" t="str">
        <f>IFERROR(IF(VLOOKUP($A421&amp;$A$4,Global!$C:$AA,COLUMN()+3,0)="","",VLOOKUP($A421&amp;$A$4,Global!$C:$AA,COLUMN()+3,0)),"")</f>
        <v/>
      </c>
      <c r="G421" s="69" t="str">
        <f>IFERROR(IF(VLOOKUP($A421&amp;$A$4,Global!$C:$AA,COLUMN()+3,0)="","",VLOOKUP($A421&amp;$A$4,Global!$C:$AA,COLUMN()+3,0)),"")</f>
        <v/>
      </c>
      <c r="H421" s="70" t="str">
        <f>IFERROR(IF(VLOOKUP($A421&amp;$A$4,Global!$C:$AA,COLUMN()+3,0)="","",VLOOKUP($A421&amp;$A$4,Global!$C:$AA,COLUMN()+3,0)),"")</f>
        <v/>
      </c>
      <c r="I421" s="70" t="str">
        <f>IFERROR(IF(VLOOKUP($A421&amp;$A$4,Global!$C:$AA,COLUMN()+3,0)="","",VLOOKUP($A421&amp;$A$4,Global!$C:$AA,COLUMN()+3,0)),"")</f>
        <v/>
      </c>
      <c r="J421" s="69" t="str">
        <f>IFERROR(IF(VLOOKUP($A421&amp;$A$4,Global!$C:$AA,COLUMN()+3,0)="","",VLOOKUP($A421&amp;$A$4,Global!$C:$AA,COLUMN()+3,0)),"")</f>
        <v/>
      </c>
      <c r="K421" s="69" t="str">
        <f>IFERROR(IF(VLOOKUP($A421&amp;$A$4,Global!$C:$AA,COLUMN()+3,0)="","",VLOOKUP($A421&amp;$A$4,Global!$C:$AA,COLUMN()+3,0)),"")</f>
        <v/>
      </c>
      <c r="L421" s="69" t="str">
        <f>IFERROR(IF(VLOOKUP($A421&amp;$A$4,Global!$C:$AA,COLUMN()+3,0)="","",VLOOKUP($A421&amp;$A$4,Global!$C:$AA,COLUMN()+3,0)),"")</f>
        <v/>
      </c>
      <c r="M421" s="68" t="str">
        <f>IFERROR(IF(VLOOKUP($A421&amp;$A$4,Global!$C:$AA,COLUMN()+3,0)="","",VLOOKUP($A421&amp;$A$4,Global!$C:$AA,COLUMN()+3,0)),"")</f>
        <v/>
      </c>
      <c r="N421" s="68" t="str">
        <f>IFERROR(IF(VLOOKUP($A421&amp;$A$4,Global!$C:$AA,COLUMN()+3,0)="","",VLOOKUP($A421&amp;$A$4,Global!$C:$AA,COLUMN()+3,0)),"")</f>
        <v/>
      </c>
      <c r="O421" s="68" t="str">
        <f>IFERROR(IF(VLOOKUP($A421&amp;$A$4,Global!$C:$AA,COLUMN()+3,0)="","",VLOOKUP($A421&amp;$A$4,Global!$C:$AA,COLUMN()+3,0)),"")</f>
        <v/>
      </c>
      <c r="P421" s="68" t="str">
        <f>IFERROR(IF(VLOOKUP($A421&amp;$A$4,Global!$C:$AA,COLUMN()+3,0)="","",VLOOKUP($A421&amp;$A$4,Global!$C:$AA,COLUMN()+3,0)),"")</f>
        <v/>
      </c>
      <c r="Q421" s="68" t="str">
        <f>IFERROR(IF(VLOOKUP($A421&amp;$A$4,Global!$C:$AA,COLUMN()+3,0)="","",VLOOKUP($A421&amp;$A$4,Global!$C:$AA,COLUMN()+3,0)),"")</f>
        <v/>
      </c>
      <c r="R421" s="68" t="str">
        <f>IFERROR(IF(VLOOKUP($A421&amp;$A$4,Global!$C:$AA,COLUMN()+3,0)="","",VLOOKUP($A421&amp;$A$4,Global!$C:$AA,COLUMN()+3,0)),"")</f>
        <v/>
      </c>
      <c r="S421" s="71" t="str">
        <f>IFERROR(IF(VLOOKUP($A421&amp;$A$4,Global!$C:$AA,COLUMN()+3,0)="","",VLOOKUP($A421&amp;$A$4,Global!$C:$AA,COLUMN()+3,0)),"")</f>
        <v/>
      </c>
      <c r="T421" s="71" t="str">
        <f>IFERROR(IF(VLOOKUP($A421&amp;$A$4,Global!$C:$AA,COLUMN()+3,0)="","",VLOOKUP($A421&amp;$A$4,Global!$C:$AA,COLUMN()+3,0)),"")</f>
        <v/>
      </c>
      <c r="U421" s="69" t="str">
        <f>IFERROR(IF(VLOOKUP($A421&amp;$A$4,Global!$C:$AA,COLUMN()+3,0)="","",VLOOKUP($A421&amp;$A$4,Global!$C:$AA,COLUMN()+3,0)),"")</f>
        <v/>
      </c>
      <c r="V421" s="69" t="str">
        <f>IFERROR(IF(VLOOKUP($A421&amp;$A$4,Global!$C:$AA,COLUMN()+3,0)="","",VLOOKUP($A421&amp;$A$4,Global!$C:$AA,COLUMN()+3,0)),"")</f>
        <v/>
      </c>
    </row>
    <row r="422" spans="1:22" s="72" customFormat="1" ht="15.75" x14ac:dyDescent="0.2">
      <c r="A422" s="67" t="str">
        <f>IFERROR(IF(A421="","",IF((A421+1)&lt;=VLOOKUP($A$3,List!$E$1:$G$8,3,0),A421+1,"")),"")</f>
        <v/>
      </c>
      <c r="B422" s="69" t="str">
        <f>IFERROR(IF(VLOOKUP($A422&amp;$A$4,Global!$C:$AA,COLUMN()+3,0)="","",VLOOKUP($A422&amp;$A$4,Global!$C:$AA,COLUMN()+3,0)),"")</f>
        <v/>
      </c>
      <c r="C422" s="79" t="str">
        <f>IFERROR(IF(VLOOKUP($A422&amp;$A$4,Global!$C:$AA,COLUMN()+3,0)="","",VLOOKUP($A422&amp;$A$4,Global!$C:$AA,COLUMN()+3,0)),"")</f>
        <v/>
      </c>
      <c r="D422" s="68" t="str">
        <f>IFERROR(IF(VLOOKUP($A422&amp;$A$4,Global!$C:$AA,COLUMN()+3,0)="","",VLOOKUP($A422&amp;$A$4,Global!$C:$AA,COLUMN()+3,0)),"")</f>
        <v/>
      </c>
      <c r="E422" s="69" t="str">
        <f>IFERROR(IF(VLOOKUP($A422&amp;$A$4,Global!$C:$AA,COLUMN()+3,0)="","",VLOOKUP($A422&amp;$A$4,Global!$C:$AA,COLUMN()+3,0)),"")</f>
        <v/>
      </c>
      <c r="F422" s="69" t="str">
        <f>IFERROR(IF(VLOOKUP($A422&amp;$A$4,Global!$C:$AA,COLUMN()+3,0)="","",VLOOKUP($A422&amp;$A$4,Global!$C:$AA,COLUMN()+3,0)),"")</f>
        <v/>
      </c>
      <c r="G422" s="69" t="str">
        <f>IFERROR(IF(VLOOKUP($A422&amp;$A$4,Global!$C:$AA,COLUMN()+3,0)="","",VLOOKUP($A422&amp;$A$4,Global!$C:$AA,COLUMN()+3,0)),"")</f>
        <v/>
      </c>
      <c r="H422" s="70" t="str">
        <f>IFERROR(IF(VLOOKUP($A422&amp;$A$4,Global!$C:$AA,COLUMN()+3,0)="","",VLOOKUP($A422&amp;$A$4,Global!$C:$AA,COLUMN()+3,0)),"")</f>
        <v/>
      </c>
      <c r="I422" s="70" t="str">
        <f>IFERROR(IF(VLOOKUP($A422&amp;$A$4,Global!$C:$AA,COLUMN()+3,0)="","",VLOOKUP($A422&amp;$A$4,Global!$C:$AA,COLUMN()+3,0)),"")</f>
        <v/>
      </c>
      <c r="J422" s="69" t="str">
        <f>IFERROR(IF(VLOOKUP($A422&amp;$A$4,Global!$C:$AA,COLUMN()+3,0)="","",VLOOKUP($A422&amp;$A$4,Global!$C:$AA,COLUMN()+3,0)),"")</f>
        <v/>
      </c>
      <c r="K422" s="69" t="str">
        <f>IFERROR(IF(VLOOKUP($A422&amp;$A$4,Global!$C:$AA,COLUMN()+3,0)="","",VLOOKUP($A422&amp;$A$4,Global!$C:$AA,COLUMN()+3,0)),"")</f>
        <v/>
      </c>
      <c r="L422" s="69" t="str">
        <f>IFERROR(IF(VLOOKUP($A422&amp;$A$4,Global!$C:$AA,COLUMN()+3,0)="","",VLOOKUP($A422&amp;$A$4,Global!$C:$AA,COLUMN()+3,0)),"")</f>
        <v/>
      </c>
      <c r="M422" s="68" t="str">
        <f>IFERROR(IF(VLOOKUP($A422&amp;$A$4,Global!$C:$AA,COLUMN()+3,0)="","",VLOOKUP($A422&amp;$A$4,Global!$C:$AA,COLUMN()+3,0)),"")</f>
        <v/>
      </c>
      <c r="N422" s="68" t="str">
        <f>IFERROR(IF(VLOOKUP($A422&amp;$A$4,Global!$C:$AA,COLUMN()+3,0)="","",VLOOKUP($A422&amp;$A$4,Global!$C:$AA,COLUMN()+3,0)),"")</f>
        <v/>
      </c>
      <c r="O422" s="68" t="str">
        <f>IFERROR(IF(VLOOKUP($A422&amp;$A$4,Global!$C:$AA,COLUMN()+3,0)="","",VLOOKUP($A422&amp;$A$4,Global!$C:$AA,COLUMN()+3,0)),"")</f>
        <v/>
      </c>
      <c r="P422" s="68" t="str">
        <f>IFERROR(IF(VLOOKUP($A422&amp;$A$4,Global!$C:$AA,COLUMN()+3,0)="","",VLOOKUP($A422&amp;$A$4,Global!$C:$AA,COLUMN()+3,0)),"")</f>
        <v/>
      </c>
      <c r="Q422" s="68" t="str">
        <f>IFERROR(IF(VLOOKUP($A422&amp;$A$4,Global!$C:$AA,COLUMN()+3,0)="","",VLOOKUP($A422&amp;$A$4,Global!$C:$AA,COLUMN()+3,0)),"")</f>
        <v/>
      </c>
      <c r="R422" s="68" t="str">
        <f>IFERROR(IF(VLOOKUP($A422&amp;$A$4,Global!$C:$AA,COLUMN()+3,0)="","",VLOOKUP($A422&amp;$A$4,Global!$C:$AA,COLUMN()+3,0)),"")</f>
        <v/>
      </c>
      <c r="S422" s="71" t="str">
        <f>IFERROR(IF(VLOOKUP($A422&amp;$A$4,Global!$C:$AA,COLUMN()+3,0)="","",VLOOKUP($A422&amp;$A$4,Global!$C:$AA,COLUMN()+3,0)),"")</f>
        <v/>
      </c>
      <c r="T422" s="71" t="str">
        <f>IFERROR(IF(VLOOKUP($A422&amp;$A$4,Global!$C:$AA,COLUMN()+3,0)="","",VLOOKUP($A422&amp;$A$4,Global!$C:$AA,COLUMN()+3,0)),"")</f>
        <v/>
      </c>
      <c r="U422" s="69" t="str">
        <f>IFERROR(IF(VLOOKUP($A422&amp;$A$4,Global!$C:$AA,COLUMN()+3,0)="","",VLOOKUP($A422&amp;$A$4,Global!$C:$AA,COLUMN()+3,0)),"")</f>
        <v/>
      </c>
      <c r="V422" s="69" t="str">
        <f>IFERROR(IF(VLOOKUP($A422&amp;$A$4,Global!$C:$AA,COLUMN()+3,0)="","",VLOOKUP($A422&amp;$A$4,Global!$C:$AA,COLUMN()+3,0)),"")</f>
        <v/>
      </c>
    </row>
    <row r="423" spans="1:22" s="72" customFormat="1" ht="15.75" x14ac:dyDescent="0.2">
      <c r="A423" s="67" t="str">
        <f>IFERROR(IF(A422="","",IF((A422+1)&lt;=VLOOKUP($A$3,List!$E$1:$G$8,3,0),A422+1,"")),"")</f>
        <v/>
      </c>
      <c r="B423" s="69" t="str">
        <f>IFERROR(IF(VLOOKUP($A423&amp;$A$4,Global!$C:$AA,COLUMN()+3,0)="","",VLOOKUP($A423&amp;$A$4,Global!$C:$AA,COLUMN()+3,0)),"")</f>
        <v/>
      </c>
      <c r="C423" s="79" t="str">
        <f>IFERROR(IF(VLOOKUP($A423&amp;$A$4,Global!$C:$AA,COLUMN()+3,0)="","",VLOOKUP($A423&amp;$A$4,Global!$C:$AA,COLUMN()+3,0)),"")</f>
        <v/>
      </c>
      <c r="D423" s="68" t="str">
        <f>IFERROR(IF(VLOOKUP($A423&amp;$A$4,Global!$C:$AA,COLUMN()+3,0)="","",VLOOKUP($A423&amp;$A$4,Global!$C:$AA,COLUMN()+3,0)),"")</f>
        <v/>
      </c>
      <c r="E423" s="69" t="str">
        <f>IFERROR(IF(VLOOKUP($A423&amp;$A$4,Global!$C:$AA,COLUMN()+3,0)="","",VLOOKUP($A423&amp;$A$4,Global!$C:$AA,COLUMN()+3,0)),"")</f>
        <v/>
      </c>
      <c r="F423" s="69" t="str">
        <f>IFERROR(IF(VLOOKUP($A423&amp;$A$4,Global!$C:$AA,COLUMN()+3,0)="","",VLOOKUP($A423&amp;$A$4,Global!$C:$AA,COLUMN()+3,0)),"")</f>
        <v/>
      </c>
      <c r="G423" s="69" t="str">
        <f>IFERROR(IF(VLOOKUP($A423&amp;$A$4,Global!$C:$AA,COLUMN()+3,0)="","",VLOOKUP($A423&amp;$A$4,Global!$C:$AA,COLUMN()+3,0)),"")</f>
        <v/>
      </c>
      <c r="H423" s="70" t="str">
        <f>IFERROR(IF(VLOOKUP($A423&amp;$A$4,Global!$C:$AA,COLUMN()+3,0)="","",VLOOKUP($A423&amp;$A$4,Global!$C:$AA,COLUMN()+3,0)),"")</f>
        <v/>
      </c>
      <c r="I423" s="70" t="str">
        <f>IFERROR(IF(VLOOKUP($A423&amp;$A$4,Global!$C:$AA,COLUMN()+3,0)="","",VLOOKUP($A423&amp;$A$4,Global!$C:$AA,COLUMN()+3,0)),"")</f>
        <v/>
      </c>
      <c r="J423" s="69" t="str">
        <f>IFERROR(IF(VLOOKUP($A423&amp;$A$4,Global!$C:$AA,COLUMN()+3,0)="","",VLOOKUP($A423&amp;$A$4,Global!$C:$AA,COLUMN()+3,0)),"")</f>
        <v/>
      </c>
      <c r="K423" s="69" t="str">
        <f>IFERROR(IF(VLOOKUP($A423&amp;$A$4,Global!$C:$AA,COLUMN()+3,0)="","",VLOOKUP($A423&amp;$A$4,Global!$C:$AA,COLUMN()+3,0)),"")</f>
        <v/>
      </c>
      <c r="L423" s="69" t="str">
        <f>IFERROR(IF(VLOOKUP($A423&amp;$A$4,Global!$C:$AA,COLUMN()+3,0)="","",VLOOKUP($A423&amp;$A$4,Global!$C:$AA,COLUMN()+3,0)),"")</f>
        <v/>
      </c>
      <c r="M423" s="68" t="str">
        <f>IFERROR(IF(VLOOKUP($A423&amp;$A$4,Global!$C:$AA,COLUMN()+3,0)="","",VLOOKUP($A423&amp;$A$4,Global!$C:$AA,COLUMN()+3,0)),"")</f>
        <v/>
      </c>
      <c r="N423" s="68" t="str">
        <f>IFERROR(IF(VLOOKUP($A423&amp;$A$4,Global!$C:$AA,COLUMN()+3,0)="","",VLOOKUP($A423&amp;$A$4,Global!$C:$AA,COLUMN()+3,0)),"")</f>
        <v/>
      </c>
      <c r="O423" s="68" t="str">
        <f>IFERROR(IF(VLOOKUP($A423&amp;$A$4,Global!$C:$AA,COLUMN()+3,0)="","",VLOOKUP($A423&amp;$A$4,Global!$C:$AA,COLUMN()+3,0)),"")</f>
        <v/>
      </c>
      <c r="P423" s="68" t="str">
        <f>IFERROR(IF(VLOOKUP($A423&amp;$A$4,Global!$C:$AA,COLUMN()+3,0)="","",VLOOKUP($A423&amp;$A$4,Global!$C:$AA,COLUMN()+3,0)),"")</f>
        <v/>
      </c>
      <c r="Q423" s="68" t="str">
        <f>IFERROR(IF(VLOOKUP($A423&amp;$A$4,Global!$C:$AA,COLUMN()+3,0)="","",VLOOKUP($A423&amp;$A$4,Global!$C:$AA,COLUMN()+3,0)),"")</f>
        <v/>
      </c>
      <c r="R423" s="68" t="str">
        <f>IFERROR(IF(VLOOKUP($A423&amp;$A$4,Global!$C:$AA,COLUMN()+3,0)="","",VLOOKUP($A423&amp;$A$4,Global!$C:$AA,COLUMN()+3,0)),"")</f>
        <v/>
      </c>
      <c r="S423" s="71" t="str">
        <f>IFERROR(IF(VLOOKUP($A423&amp;$A$4,Global!$C:$AA,COLUMN()+3,0)="","",VLOOKUP($A423&amp;$A$4,Global!$C:$AA,COLUMN()+3,0)),"")</f>
        <v/>
      </c>
      <c r="T423" s="71" t="str">
        <f>IFERROR(IF(VLOOKUP($A423&amp;$A$4,Global!$C:$AA,COLUMN()+3,0)="","",VLOOKUP($A423&amp;$A$4,Global!$C:$AA,COLUMN()+3,0)),"")</f>
        <v/>
      </c>
      <c r="U423" s="69" t="str">
        <f>IFERROR(IF(VLOOKUP($A423&amp;$A$4,Global!$C:$AA,COLUMN()+3,0)="","",VLOOKUP($A423&amp;$A$4,Global!$C:$AA,COLUMN()+3,0)),"")</f>
        <v/>
      </c>
      <c r="V423" s="69" t="str">
        <f>IFERROR(IF(VLOOKUP($A423&amp;$A$4,Global!$C:$AA,COLUMN()+3,0)="","",VLOOKUP($A423&amp;$A$4,Global!$C:$AA,COLUMN()+3,0)),"")</f>
        <v/>
      </c>
    </row>
    <row r="424" spans="1:22" s="72" customFormat="1" ht="15.75" x14ac:dyDescent="0.2">
      <c r="A424" s="67" t="str">
        <f>IFERROR(IF(A423="","",IF((A423+1)&lt;=VLOOKUP($A$3,List!$E$1:$G$8,3,0),A423+1,"")),"")</f>
        <v/>
      </c>
      <c r="B424" s="69" t="str">
        <f>IFERROR(IF(VLOOKUP($A424&amp;$A$4,Global!$C:$AA,COLUMN()+3,0)="","",VLOOKUP($A424&amp;$A$4,Global!$C:$AA,COLUMN()+3,0)),"")</f>
        <v/>
      </c>
      <c r="C424" s="79" t="str">
        <f>IFERROR(IF(VLOOKUP($A424&amp;$A$4,Global!$C:$AA,COLUMN()+3,0)="","",VLOOKUP($A424&amp;$A$4,Global!$C:$AA,COLUMN()+3,0)),"")</f>
        <v/>
      </c>
      <c r="D424" s="68" t="str">
        <f>IFERROR(IF(VLOOKUP($A424&amp;$A$4,Global!$C:$AA,COLUMN()+3,0)="","",VLOOKUP($A424&amp;$A$4,Global!$C:$AA,COLUMN()+3,0)),"")</f>
        <v/>
      </c>
      <c r="E424" s="69" t="str">
        <f>IFERROR(IF(VLOOKUP($A424&amp;$A$4,Global!$C:$AA,COLUMN()+3,0)="","",VLOOKUP($A424&amp;$A$4,Global!$C:$AA,COLUMN()+3,0)),"")</f>
        <v/>
      </c>
      <c r="F424" s="69" t="str">
        <f>IFERROR(IF(VLOOKUP($A424&amp;$A$4,Global!$C:$AA,COLUMN()+3,0)="","",VLOOKUP($A424&amp;$A$4,Global!$C:$AA,COLUMN()+3,0)),"")</f>
        <v/>
      </c>
      <c r="G424" s="69" t="str">
        <f>IFERROR(IF(VLOOKUP($A424&amp;$A$4,Global!$C:$AA,COLUMN()+3,0)="","",VLOOKUP($A424&amp;$A$4,Global!$C:$AA,COLUMN()+3,0)),"")</f>
        <v/>
      </c>
      <c r="H424" s="70" t="str">
        <f>IFERROR(IF(VLOOKUP($A424&amp;$A$4,Global!$C:$AA,COLUMN()+3,0)="","",VLOOKUP($A424&amp;$A$4,Global!$C:$AA,COLUMN()+3,0)),"")</f>
        <v/>
      </c>
      <c r="I424" s="70" t="str">
        <f>IFERROR(IF(VLOOKUP($A424&amp;$A$4,Global!$C:$AA,COLUMN()+3,0)="","",VLOOKUP($A424&amp;$A$4,Global!$C:$AA,COLUMN()+3,0)),"")</f>
        <v/>
      </c>
      <c r="J424" s="69" t="str">
        <f>IFERROR(IF(VLOOKUP($A424&amp;$A$4,Global!$C:$AA,COLUMN()+3,0)="","",VLOOKUP($A424&amp;$A$4,Global!$C:$AA,COLUMN()+3,0)),"")</f>
        <v/>
      </c>
      <c r="K424" s="69" t="str">
        <f>IFERROR(IF(VLOOKUP($A424&amp;$A$4,Global!$C:$AA,COLUMN()+3,0)="","",VLOOKUP($A424&amp;$A$4,Global!$C:$AA,COLUMN()+3,0)),"")</f>
        <v/>
      </c>
      <c r="L424" s="69" t="str">
        <f>IFERROR(IF(VLOOKUP($A424&amp;$A$4,Global!$C:$AA,COLUMN()+3,0)="","",VLOOKUP($A424&amp;$A$4,Global!$C:$AA,COLUMN()+3,0)),"")</f>
        <v/>
      </c>
      <c r="M424" s="68" t="str">
        <f>IFERROR(IF(VLOOKUP($A424&amp;$A$4,Global!$C:$AA,COLUMN()+3,0)="","",VLOOKUP($A424&amp;$A$4,Global!$C:$AA,COLUMN()+3,0)),"")</f>
        <v/>
      </c>
      <c r="N424" s="68" t="str">
        <f>IFERROR(IF(VLOOKUP($A424&amp;$A$4,Global!$C:$AA,COLUMN()+3,0)="","",VLOOKUP($A424&amp;$A$4,Global!$C:$AA,COLUMN()+3,0)),"")</f>
        <v/>
      </c>
      <c r="O424" s="68" t="str">
        <f>IFERROR(IF(VLOOKUP($A424&amp;$A$4,Global!$C:$AA,COLUMN()+3,0)="","",VLOOKUP($A424&amp;$A$4,Global!$C:$AA,COLUMN()+3,0)),"")</f>
        <v/>
      </c>
      <c r="P424" s="68" t="str">
        <f>IFERROR(IF(VLOOKUP($A424&amp;$A$4,Global!$C:$AA,COLUMN()+3,0)="","",VLOOKUP($A424&amp;$A$4,Global!$C:$AA,COLUMN()+3,0)),"")</f>
        <v/>
      </c>
      <c r="Q424" s="68" t="str">
        <f>IFERROR(IF(VLOOKUP($A424&amp;$A$4,Global!$C:$AA,COLUMN()+3,0)="","",VLOOKUP($A424&amp;$A$4,Global!$C:$AA,COLUMN()+3,0)),"")</f>
        <v/>
      </c>
      <c r="R424" s="68" t="str">
        <f>IFERROR(IF(VLOOKUP($A424&amp;$A$4,Global!$C:$AA,COLUMN()+3,0)="","",VLOOKUP($A424&amp;$A$4,Global!$C:$AA,COLUMN()+3,0)),"")</f>
        <v/>
      </c>
      <c r="S424" s="71" t="str">
        <f>IFERROR(IF(VLOOKUP($A424&amp;$A$4,Global!$C:$AA,COLUMN()+3,0)="","",VLOOKUP($A424&amp;$A$4,Global!$C:$AA,COLUMN()+3,0)),"")</f>
        <v/>
      </c>
      <c r="T424" s="71" t="str">
        <f>IFERROR(IF(VLOOKUP($A424&amp;$A$4,Global!$C:$AA,COLUMN()+3,0)="","",VLOOKUP($A424&amp;$A$4,Global!$C:$AA,COLUMN()+3,0)),"")</f>
        <v/>
      </c>
      <c r="U424" s="69" t="str">
        <f>IFERROR(IF(VLOOKUP($A424&amp;$A$4,Global!$C:$AA,COLUMN()+3,0)="","",VLOOKUP($A424&amp;$A$4,Global!$C:$AA,COLUMN()+3,0)),"")</f>
        <v/>
      </c>
      <c r="V424" s="69" t="str">
        <f>IFERROR(IF(VLOOKUP($A424&amp;$A$4,Global!$C:$AA,COLUMN()+3,0)="","",VLOOKUP($A424&amp;$A$4,Global!$C:$AA,COLUMN()+3,0)),"")</f>
        <v/>
      </c>
    </row>
    <row r="425" spans="1:22" s="72" customFormat="1" ht="15.75" x14ac:dyDescent="0.2">
      <c r="A425" s="67" t="str">
        <f>IFERROR(IF(A424="","",IF((A424+1)&lt;=VLOOKUP($A$3,List!$E$1:$G$8,3,0),A424+1,"")),"")</f>
        <v/>
      </c>
      <c r="B425" s="69" t="str">
        <f>IFERROR(IF(VLOOKUP($A425&amp;$A$4,Global!$C:$AA,COLUMN()+3,0)="","",VLOOKUP($A425&amp;$A$4,Global!$C:$AA,COLUMN()+3,0)),"")</f>
        <v/>
      </c>
      <c r="C425" s="79" t="str">
        <f>IFERROR(IF(VLOOKUP($A425&amp;$A$4,Global!$C:$AA,COLUMN()+3,0)="","",VLOOKUP($A425&amp;$A$4,Global!$C:$AA,COLUMN()+3,0)),"")</f>
        <v/>
      </c>
      <c r="D425" s="68" t="str">
        <f>IFERROR(IF(VLOOKUP($A425&amp;$A$4,Global!$C:$AA,COLUMN()+3,0)="","",VLOOKUP($A425&amp;$A$4,Global!$C:$AA,COLUMN()+3,0)),"")</f>
        <v/>
      </c>
      <c r="E425" s="69" t="str">
        <f>IFERROR(IF(VLOOKUP($A425&amp;$A$4,Global!$C:$AA,COLUMN()+3,0)="","",VLOOKUP($A425&amp;$A$4,Global!$C:$AA,COLUMN()+3,0)),"")</f>
        <v/>
      </c>
      <c r="F425" s="69" t="str">
        <f>IFERROR(IF(VLOOKUP($A425&amp;$A$4,Global!$C:$AA,COLUMN()+3,0)="","",VLOOKUP($A425&amp;$A$4,Global!$C:$AA,COLUMN()+3,0)),"")</f>
        <v/>
      </c>
      <c r="G425" s="69" t="str">
        <f>IFERROR(IF(VLOOKUP($A425&amp;$A$4,Global!$C:$AA,COLUMN()+3,0)="","",VLOOKUP($A425&amp;$A$4,Global!$C:$AA,COLUMN()+3,0)),"")</f>
        <v/>
      </c>
      <c r="H425" s="70" t="str">
        <f>IFERROR(IF(VLOOKUP($A425&amp;$A$4,Global!$C:$AA,COLUMN()+3,0)="","",VLOOKUP($A425&amp;$A$4,Global!$C:$AA,COLUMN()+3,0)),"")</f>
        <v/>
      </c>
      <c r="I425" s="70" t="str">
        <f>IFERROR(IF(VLOOKUP($A425&amp;$A$4,Global!$C:$AA,COLUMN()+3,0)="","",VLOOKUP($A425&amp;$A$4,Global!$C:$AA,COLUMN()+3,0)),"")</f>
        <v/>
      </c>
      <c r="J425" s="69" t="str">
        <f>IFERROR(IF(VLOOKUP($A425&amp;$A$4,Global!$C:$AA,COLUMN()+3,0)="","",VLOOKUP($A425&amp;$A$4,Global!$C:$AA,COLUMN()+3,0)),"")</f>
        <v/>
      </c>
      <c r="K425" s="69" t="str">
        <f>IFERROR(IF(VLOOKUP($A425&amp;$A$4,Global!$C:$AA,COLUMN()+3,0)="","",VLOOKUP($A425&amp;$A$4,Global!$C:$AA,COLUMN()+3,0)),"")</f>
        <v/>
      </c>
      <c r="L425" s="69" t="str">
        <f>IFERROR(IF(VLOOKUP($A425&amp;$A$4,Global!$C:$AA,COLUMN()+3,0)="","",VLOOKUP($A425&amp;$A$4,Global!$C:$AA,COLUMN()+3,0)),"")</f>
        <v/>
      </c>
      <c r="M425" s="68" t="str">
        <f>IFERROR(IF(VLOOKUP($A425&amp;$A$4,Global!$C:$AA,COLUMN()+3,0)="","",VLOOKUP($A425&amp;$A$4,Global!$C:$AA,COLUMN()+3,0)),"")</f>
        <v/>
      </c>
      <c r="N425" s="68" t="str">
        <f>IFERROR(IF(VLOOKUP($A425&amp;$A$4,Global!$C:$AA,COLUMN()+3,0)="","",VLOOKUP($A425&amp;$A$4,Global!$C:$AA,COLUMN()+3,0)),"")</f>
        <v/>
      </c>
      <c r="O425" s="68" t="str">
        <f>IFERROR(IF(VLOOKUP($A425&amp;$A$4,Global!$C:$AA,COLUMN()+3,0)="","",VLOOKUP($A425&amp;$A$4,Global!$C:$AA,COLUMN()+3,0)),"")</f>
        <v/>
      </c>
      <c r="P425" s="68" t="str">
        <f>IFERROR(IF(VLOOKUP($A425&amp;$A$4,Global!$C:$AA,COLUMN()+3,0)="","",VLOOKUP($A425&amp;$A$4,Global!$C:$AA,COLUMN()+3,0)),"")</f>
        <v/>
      </c>
      <c r="Q425" s="68" t="str">
        <f>IFERROR(IF(VLOOKUP($A425&amp;$A$4,Global!$C:$AA,COLUMN()+3,0)="","",VLOOKUP($A425&amp;$A$4,Global!$C:$AA,COLUMN()+3,0)),"")</f>
        <v/>
      </c>
      <c r="R425" s="68" t="str">
        <f>IFERROR(IF(VLOOKUP($A425&amp;$A$4,Global!$C:$AA,COLUMN()+3,0)="","",VLOOKUP($A425&amp;$A$4,Global!$C:$AA,COLUMN()+3,0)),"")</f>
        <v/>
      </c>
      <c r="S425" s="71" t="str">
        <f>IFERROR(IF(VLOOKUP($A425&amp;$A$4,Global!$C:$AA,COLUMN()+3,0)="","",VLOOKUP($A425&amp;$A$4,Global!$C:$AA,COLUMN()+3,0)),"")</f>
        <v/>
      </c>
      <c r="T425" s="71" t="str">
        <f>IFERROR(IF(VLOOKUP($A425&amp;$A$4,Global!$C:$AA,COLUMN()+3,0)="","",VLOOKUP($A425&amp;$A$4,Global!$C:$AA,COLUMN()+3,0)),"")</f>
        <v/>
      </c>
      <c r="U425" s="69" t="str">
        <f>IFERROR(IF(VLOOKUP($A425&amp;$A$4,Global!$C:$AA,COLUMN()+3,0)="","",VLOOKUP($A425&amp;$A$4,Global!$C:$AA,COLUMN()+3,0)),"")</f>
        <v/>
      </c>
      <c r="V425" s="69" t="str">
        <f>IFERROR(IF(VLOOKUP($A425&amp;$A$4,Global!$C:$AA,COLUMN()+3,0)="","",VLOOKUP($A425&amp;$A$4,Global!$C:$AA,COLUMN()+3,0)),"")</f>
        <v/>
      </c>
    </row>
    <row r="426" spans="1:22" s="72" customFormat="1" ht="15.75" x14ac:dyDescent="0.2">
      <c r="A426" s="67" t="str">
        <f>IFERROR(IF(A425="","",IF((A425+1)&lt;=VLOOKUP($A$3,List!$E$1:$G$8,3,0),A425+1,"")),"")</f>
        <v/>
      </c>
      <c r="B426" s="69" t="str">
        <f>IFERROR(IF(VLOOKUP($A426&amp;$A$4,Global!$C:$AA,COLUMN()+3,0)="","",VLOOKUP($A426&amp;$A$4,Global!$C:$AA,COLUMN()+3,0)),"")</f>
        <v/>
      </c>
      <c r="C426" s="79" t="str">
        <f>IFERROR(IF(VLOOKUP($A426&amp;$A$4,Global!$C:$AA,COLUMN()+3,0)="","",VLOOKUP($A426&amp;$A$4,Global!$C:$AA,COLUMN()+3,0)),"")</f>
        <v/>
      </c>
      <c r="D426" s="68" t="str">
        <f>IFERROR(IF(VLOOKUP($A426&amp;$A$4,Global!$C:$AA,COLUMN()+3,0)="","",VLOOKUP($A426&amp;$A$4,Global!$C:$AA,COLUMN()+3,0)),"")</f>
        <v/>
      </c>
      <c r="E426" s="69" t="str">
        <f>IFERROR(IF(VLOOKUP($A426&amp;$A$4,Global!$C:$AA,COLUMN()+3,0)="","",VLOOKUP($A426&amp;$A$4,Global!$C:$AA,COLUMN()+3,0)),"")</f>
        <v/>
      </c>
      <c r="F426" s="69" t="str">
        <f>IFERROR(IF(VLOOKUP($A426&amp;$A$4,Global!$C:$AA,COLUMN()+3,0)="","",VLOOKUP($A426&amp;$A$4,Global!$C:$AA,COLUMN()+3,0)),"")</f>
        <v/>
      </c>
      <c r="G426" s="69" t="str">
        <f>IFERROR(IF(VLOOKUP($A426&amp;$A$4,Global!$C:$AA,COLUMN()+3,0)="","",VLOOKUP($A426&amp;$A$4,Global!$C:$AA,COLUMN()+3,0)),"")</f>
        <v/>
      </c>
      <c r="H426" s="70" t="str">
        <f>IFERROR(IF(VLOOKUP($A426&amp;$A$4,Global!$C:$AA,COLUMN()+3,0)="","",VLOOKUP($A426&amp;$A$4,Global!$C:$AA,COLUMN()+3,0)),"")</f>
        <v/>
      </c>
      <c r="I426" s="70" t="str">
        <f>IFERROR(IF(VLOOKUP($A426&amp;$A$4,Global!$C:$AA,COLUMN()+3,0)="","",VLOOKUP($A426&amp;$A$4,Global!$C:$AA,COLUMN()+3,0)),"")</f>
        <v/>
      </c>
      <c r="J426" s="69" t="str">
        <f>IFERROR(IF(VLOOKUP($A426&amp;$A$4,Global!$C:$AA,COLUMN()+3,0)="","",VLOOKUP($A426&amp;$A$4,Global!$C:$AA,COLUMN()+3,0)),"")</f>
        <v/>
      </c>
      <c r="K426" s="69" t="str">
        <f>IFERROR(IF(VLOOKUP($A426&amp;$A$4,Global!$C:$AA,COLUMN()+3,0)="","",VLOOKUP($A426&amp;$A$4,Global!$C:$AA,COLUMN()+3,0)),"")</f>
        <v/>
      </c>
      <c r="L426" s="69" t="str">
        <f>IFERROR(IF(VLOOKUP($A426&amp;$A$4,Global!$C:$AA,COLUMN()+3,0)="","",VLOOKUP($A426&amp;$A$4,Global!$C:$AA,COLUMN()+3,0)),"")</f>
        <v/>
      </c>
      <c r="M426" s="68" t="str">
        <f>IFERROR(IF(VLOOKUP($A426&amp;$A$4,Global!$C:$AA,COLUMN()+3,0)="","",VLOOKUP($A426&amp;$A$4,Global!$C:$AA,COLUMN()+3,0)),"")</f>
        <v/>
      </c>
      <c r="N426" s="68" t="str">
        <f>IFERROR(IF(VLOOKUP($A426&amp;$A$4,Global!$C:$AA,COLUMN()+3,0)="","",VLOOKUP($A426&amp;$A$4,Global!$C:$AA,COLUMN()+3,0)),"")</f>
        <v/>
      </c>
      <c r="O426" s="68" t="str">
        <f>IFERROR(IF(VLOOKUP($A426&amp;$A$4,Global!$C:$AA,COLUMN()+3,0)="","",VLOOKUP($A426&amp;$A$4,Global!$C:$AA,COLUMN()+3,0)),"")</f>
        <v/>
      </c>
      <c r="P426" s="68" t="str">
        <f>IFERROR(IF(VLOOKUP($A426&amp;$A$4,Global!$C:$AA,COLUMN()+3,0)="","",VLOOKUP($A426&amp;$A$4,Global!$C:$AA,COLUMN()+3,0)),"")</f>
        <v/>
      </c>
      <c r="Q426" s="68" t="str">
        <f>IFERROR(IF(VLOOKUP($A426&amp;$A$4,Global!$C:$AA,COLUMN()+3,0)="","",VLOOKUP($A426&amp;$A$4,Global!$C:$AA,COLUMN()+3,0)),"")</f>
        <v/>
      </c>
      <c r="R426" s="68" t="str">
        <f>IFERROR(IF(VLOOKUP($A426&amp;$A$4,Global!$C:$AA,COLUMN()+3,0)="","",VLOOKUP($A426&amp;$A$4,Global!$C:$AA,COLUMN()+3,0)),"")</f>
        <v/>
      </c>
      <c r="S426" s="71" t="str">
        <f>IFERROR(IF(VLOOKUP($A426&amp;$A$4,Global!$C:$AA,COLUMN()+3,0)="","",VLOOKUP($A426&amp;$A$4,Global!$C:$AA,COLUMN()+3,0)),"")</f>
        <v/>
      </c>
      <c r="T426" s="71" t="str">
        <f>IFERROR(IF(VLOOKUP($A426&amp;$A$4,Global!$C:$AA,COLUMN()+3,0)="","",VLOOKUP($A426&amp;$A$4,Global!$C:$AA,COLUMN()+3,0)),"")</f>
        <v/>
      </c>
      <c r="U426" s="69" t="str">
        <f>IFERROR(IF(VLOOKUP($A426&amp;$A$4,Global!$C:$AA,COLUMN()+3,0)="","",VLOOKUP($A426&amp;$A$4,Global!$C:$AA,COLUMN()+3,0)),"")</f>
        <v/>
      </c>
      <c r="V426" s="69" t="str">
        <f>IFERROR(IF(VLOOKUP($A426&amp;$A$4,Global!$C:$AA,COLUMN()+3,0)="","",VLOOKUP($A426&amp;$A$4,Global!$C:$AA,COLUMN()+3,0)),"")</f>
        <v/>
      </c>
    </row>
    <row r="427" spans="1:22" s="72" customFormat="1" ht="15.75" x14ac:dyDescent="0.2">
      <c r="A427" s="67" t="str">
        <f>IFERROR(IF(A426="","",IF((A426+1)&lt;=VLOOKUP($A$3,List!$E$1:$G$8,3,0),A426+1,"")),"")</f>
        <v/>
      </c>
      <c r="B427" s="69" t="str">
        <f>IFERROR(IF(VLOOKUP($A427&amp;$A$4,Global!$C:$AA,COLUMN()+3,0)="","",VLOOKUP($A427&amp;$A$4,Global!$C:$AA,COLUMN()+3,0)),"")</f>
        <v/>
      </c>
      <c r="C427" s="79" t="str">
        <f>IFERROR(IF(VLOOKUP($A427&amp;$A$4,Global!$C:$AA,COLUMN()+3,0)="","",VLOOKUP($A427&amp;$A$4,Global!$C:$AA,COLUMN()+3,0)),"")</f>
        <v/>
      </c>
      <c r="D427" s="68" t="str">
        <f>IFERROR(IF(VLOOKUP($A427&amp;$A$4,Global!$C:$AA,COLUMN()+3,0)="","",VLOOKUP($A427&amp;$A$4,Global!$C:$AA,COLUMN()+3,0)),"")</f>
        <v/>
      </c>
      <c r="E427" s="69" t="str">
        <f>IFERROR(IF(VLOOKUP($A427&amp;$A$4,Global!$C:$AA,COLUMN()+3,0)="","",VLOOKUP($A427&amp;$A$4,Global!$C:$AA,COLUMN()+3,0)),"")</f>
        <v/>
      </c>
      <c r="F427" s="69" t="str">
        <f>IFERROR(IF(VLOOKUP($A427&amp;$A$4,Global!$C:$AA,COLUMN()+3,0)="","",VLOOKUP($A427&amp;$A$4,Global!$C:$AA,COLUMN()+3,0)),"")</f>
        <v/>
      </c>
      <c r="G427" s="69" t="str">
        <f>IFERROR(IF(VLOOKUP($A427&amp;$A$4,Global!$C:$AA,COLUMN()+3,0)="","",VLOOKUP($A427&amp;$A$4,Global!$C:$AA,COLUMN()+3,0)),"")</f>
        <v/>
      </c>
      <c r="H427" s="70" t="str">
        <f>IFERROR(IF(VLOOKUP($A427&amp;$A$4,Global!$C:$AA,COLUMN()+3,0)="","",VLOOKUP($A427&amp;$A$4,Global!$C:$AA,COLUMN()+3,0)),"")</f>
        <v/>
      </c>
      <c r="I427" s="70" t="str">
        <f>IFERROR(IF(VLOOKUP($A427&amp;$A$4,Global!$C:$AA,COLUMN()+3,0)="","",VLOOKUP($A427&amp;$A$4,Global!$C:$AA,COLUMN()+3,0)),"")</f>
        <v/>
      </c>
      <c r="J427" s="69" t="str">
        <f>IFERROR(IF(VLOOKUP($A427&amp;$A$4,Global!$C:$AA,COLUMN()+3,0)="","",VLOOKUP($A427&amp;$A$4,Global!$C:$AA,COLUMN()+3,0)),"")</f>
        <v/>
      </c>
      <c r="K427" s="69" t="str">
        <f>IFERROR(IF(VLOOKUP($A427&amp;$A$4,Global!$C:$AA,COLUMN()+3,0)="","",VLOOKUP($A427&amp;$A$4,Global!$C:$AA,COLUMN()+3,0)),"")</f>
        <v/>
      </c>
      <c r="L427" s="69" t="str">
        <f>IFERROR(IF(VLOOKUP($A427&amp;$A$4,Global!$C:$AA,COLUMN()+3,0)="","",VLOOKUP($A427&amp;$A$4,Global!$C:$AA,COLUMN()+3,0)),"")</f>
        <v/>
      </c>
      <c r="M427" s="68" t="str">
        <f>IFERROR(IF(VLOOKUP($A427&amp;$A$4,Global!$C:$AA,COLUMN()+3,0)="","",VLOOKUP($A427&amp;$A$4,Global!$C:$AA,COLUMN()+3,0)),"")</f>
        <v/>
      </c>
      <c r="N427" s="68" t="str">
        <f>IFERROR(IF(VLOOKUP($A427&amp;$A$4,Global!$C:$AA,COLUMN()+3,0)="","",VLOOKUP($A427&amp;$A$4,Global!$C:$AA,COLUMN()+3,0)),"")</f>
        <v/>
      </c>
      <c r="O427" s="68" t="str">
        <f>IFERROR(IF(VLOOKUP($A427&amp;$A$4,Global!$C:$AA,COLUMN()+3,0)="","",VLOOKUP($A427&amp;$A$4,Global!$C:$AA,COLUMN()+3,0)),"")</f>
        <v/>
      </c>
      <c r="P427" s="68" t="str">
        <f>IFERROR(IF(VLOOKUP($A427&amp;$A$4,Global!$C:$AA,COLUMN()+3,0)="","",VLOOKUP($A427&amp;$A$4,Global!$C:$AA,COLUMN()+3,0)),"")</f>
        <v/>
      </c>
      <c r="Q427" s="68" t="str">
        <f>IFERROR(IF(VLOOKUP($A427&amp;$A$4,Global!$C:$AA,COLUMN()+3,0)="","",VLOOKUP($A427&amp;$A$4,Global!$C:$AA,COLUMN()+3,0)),"")</f>
        <v/>
      </c>
      <c r="R427" s="68" t="str">
        <f>IFERROR(IF(VLOOKUP($A427&amp;$A$4,Global!$C:$AA,COLUMN()+3,0)="","",VLOOKUP($A427&amp;$A$4,Global!$C:$AA,COLUMN()+3,0)),"")</f>
        <v/>
      </c>
      <c r="S427" s="71" t="str">
        <f>IFERROR(IF(VLOOKUP($A427&amp;$A$4,Global!$C:$AA,COLUMN()+3,0)="","",VLOOKUP($A427&amp;$A$4,Global!$C:$AA,COLUMN()+3,0)),"")</f>
        <v/>
      </c>
      <c r="T427" s="71" t="str">
        <f>IFERROR(IF(VLOOKUP($A427&amp;$A$4,Global!$C:$AA,COLUMN()+3,0)="","",VLOOKUP($A427&amp;$A$4,Global!$C:$AA,COLUMN()+3,0)),"")</f>
        <v/>
      </c>
      <c r="U427" s="69" t="str">
        <f>IFERROR(IF(VLOOKUP($A427&amp;$A$4,Global!$C:$AA,COLUMN()+3,0)="","",VLOOKUP($A427&amp;$A$4,Global!$C:$AA,COLUMN()+3,0)),"")</f>
        <v/>
      </c>
      <c r="V427" s="69" t="str">
        <f>IFERROR(IF(VLOOKUP($A427&amp;$A$4,Global!$C:$AA,COLUMN()+3,0)="","",VLOOKUP($A427&amp;$A$4,Global!$C:$AA,COLUMN()+3,0)),"")</f>
        <v/>
      </c>
    </row>
    <row r="428" spans="1:22" s="72" customFormat="1" ht="15.75" x14ac:dyDescent="0.2">
      <c r="A428" s="67" t="str">
        <f>IFERROR(IF(A427="","",IF((A427+1)&lt;=VLOOKUP($A$3,List!$E$1:$G$8,3,0),A427+1,"")),"")</f>
        <v/>
      </c>
      <c r="B428" s="69" t="str">
        <f>IFERROR(IF(VLOOKUP($A428&amp;$A$4,Global!$C:$AA,COLUMN()+3,0)="","",VLOOKUP($A428&amp;$A$4,Global!$C:$AA,COLUMN()+3,0)),"")</f>
        <v/>
      </c>
      <c r="C428" s="79" t="str">
        <f>IFERROR(IF(VLOOKUP($A428&amp;$A$4,Global!$C:$AA,COLUMN()+3,0)="","",VLOOKUP($A428&amp;$A$4,Global!$C:$AA,COLUMN()+3,0)),"")</f>
        <v/>
      </c>
      <c r="D428" s="68" t="str">
        <f>IFERROR(IF(VLOOKUP($A428&amp;$A$4,Global!$C:$AA,COLUMN()+3,0)="","",VLOOKUP($A428&amp;$A$4,Global!$C:$AA,COLUMN()+3,0)),"")</f>
        <v/>
      </c>
      <c r="E428" s="69" t="str">
        <f>IFERROR(IF(VLOOKUP($A428&amp;$A$4,Global!$C:$AA,COLUMN()+3,0)="","",VLOOKUP($A428&amp;$A$4,Global!$C:$AA,COLUMN()+3,0)),"")</f>
        <v/>
      </c>
      <c r="F428" s="69" t="str">
        <f>IFERROR(IF(VLOOKUP($A428&amp;$A$4,Global!$C:$AA,COLUMN()+3,0)="","",VLOOKUP($A428&amp;$A$4,Global!$C:$AA,COLUMN()+3,0)),"")</f>
        <v/>
      </c>
      <c r="G428" s="69" t="str">
        <f>IFERROR(IF(VLOOKUP($A428&amp;$A$4,Global!$C:$AA,COLUMN()+3,0)="","",VLOOKUP($A428&amp;$A$4,Global!$C:$AA,COLUMN()+3,0)),"")</f>
        <v/>
      </c>
      <c r="H428" s="70" t="str">
        <f>IFERROR(IF(VLOOKUP($A428&amp;$A$4,Global!$C:$AA,COLUMN()+3,0)="","",VLOOKUP($A428&amp;$A$4,Global!$C:$AA,COLUMN()+3,0)),"")</f>
        <v/>
      </c>
      <c r="I428" s="70" t="str">
        <f>IFERROR(IF(VLOOKUP($A428&amp;$A$4,Global!$C:$AA,COLUMN()+3,0)="","",VLOOKUP($A428&amp;$A$4,Global!$C:$AA,COLUMN()+3,0)),"")</f>
        <v/>
      </c>
      <c r="J428" s="69" t="str">
        <f>IFERROR(IF(VLOOKUP($A428&amp;$A$4,Global!$C:$AA,COLUMN()+3,0)="","",VLOOKUP($A428&amp;$A$4,Global!$C:$AA,COLUMN()+3,0)),"")</f>
        <v/>
      </c>
      <c r="K428" s="69" t="str">
        <f>IFERROR(IF(VLOOKUP($A428&amp;$A$4,Global!$C:$AA,COLUMN()+3,0)="","",VLOOKUP($A428&amp;$A$4,Global!$C:$AA,COLUMN()+3,0)),"")</f>
        <v/>
      </c>
      <c r="L428" s="69" t="str">
        <f>IFERROR(IF(VLOOKUP($A428&amp;$A$4,Global!$C:$AA,COLUMN()+3,0)="","",VLOOKUP($A428&amp;$A$4,Global!$C:$AA,COLUMN()+3,0)),"")</f>
        <v/>
      </c>
      <c r="M428" s="68" t="str">
        <f>IFERROR(IF(VLOOKUP($A428&amp;$A$4,Global!$C:$AA,COLUMN()+3,0)="","",VLOOKUP($A428&amp;$A$4,Global!$C:$AA,COLUMN()+3,0)),"")</f>
        <v/>
      </c>
      <c r="N428" s="68" t="str">
        <f>IFERROR(IF(VLOOKUP($A428&amp;$A$4,Global!$C:$AA,COLUMN()+3,0)="","",VLOOKUP($A428&amp;$A$4,Global!$C:$AA,COLUMN()+3,0)),"")</f>
        <v/>
      </c>
      <c r="O428" s="68" t="str">
        <f>IFERROR(IF(VLOOKUP($A428&amp;$A$4,Global!$C:$AA,COLUMN()+3,0)="","",VLOOKUP($A428&amp;$A$4,Global!$C:$AA,COLUMN()+3,0)),"")</f>
        <v/>
      </c>
      <c r="P428" s="68" t="str">
        <f>IFERROR(IF(VLOOKUP($A428&amp;$A$4,Global!$C:$AA,COLUMN()+3,0)="","",VLOOKUP($A428&amp;$A$4,Global!$C:$AA,COLUMN()+3,0)),"")</f>
        <v/>
      </c>
      <c r="Q428" s="68" t="str">
        <f>IFERROR(IF(VLOOKUP($A428&amp;$A$4,Global!$C:$AA,COLUMN()+3,0)="","",VLOOKUP($A428&amp;$A$4,Global!$C:$AA,COLUMN()+3,0)),"")</f>
        <v/>
      </c>
      <c r="R428" s="68" t="str">
        <f>IFERROR(IF(VLOOKUP($A428&amp;$A$4,Global!$C:$AA,COLUMN()+3,0)="","",VLOOKUP($A428&amp;$A$4,Global!$C:$AA,COLUMN()+3,0)),"")</f>
        <v/>
      </c>
      <c r="S428" s="71" t="str">
        <f>IFERROR(IF(VLOOKUP($A428&amp;$A$4,Global!$C:$AA,COLUMN()+3,0)="","",VLOOKUP($A428&amp;$A$4,Global!$C:$AA,COLUMN()+3,0)),"")</f>
        <v/>
      </c>
      <c r="T428" s="71" t="str">
        <f>IFERROR(IF(VLOOKUP($A428&amp;$A$4,Global!$C:$AA,COLUMN()+3,0)="","",VLOOKUP($A428&amp;$A$4,Global!$C:$AA,COLUMN()+3,0)),"")</f>
        <v/>
      </c>
      <c r="U428" s="69" t="str">
        <f>IFERROR(IF(VLOOKUP($A428&amp;$A$4,Global!$C:$AA,COLUMN()+3,0)="","",VLOOKUP($A428&amp;$A$4,Global!$C:$AA,COLUMN()+3,0)),"")</f>
        <v/>
      </c>
      <c r="V428" s="69" t="str">
        <f>IFERROR(IF(VLOOKUP($A428&amp;$A$4,Global!$C:$AA,COLUMN()+3,0)="","",VLOOKUP($A428&amp;$A$4,Global!$C:$AA,COLUMN()+3,0)),"")</f>
        <v/>
      </c>
    </row>
    <row r="429" spans="1:22" s="72" customFormat="1" ht="15.75" x14ac:dyDescent="0.2">
      <c r="A429" s="67" t="str">
        <f>IFERROR(IF(A428="","",IF((A428+1)&lt;=VLOOKUP($A$3,List!$E$1:$G$8,3,0),A428+1,"")),"")</f>
        <v/>
      </c>
      <c r="B429" s="69" t="str">
        <f>IFERROR(IF(VLOOKUP($A429&amp;$A$4,Global!$C:$AA,COLUMN()+3,0)="","",VLOOKUP($A429&amp;$A$4,Global!$C:$AA,COLUMN()+3,0)),"")</f>
        <v/>
      </c>
      <c r="C429" s="79" t="str">
        <f>IFERROR(IF(VLOOKUP($A429&amp;$A$4,Global!$C:$AA,COLUMN()+3,0)="","",VLOOKUP($A429&amp;$A$4,Global!$C:$AA,COLUMN()+3,0)),"")</f>
        <v/>
      </c>
      <c r="D429" s="68" t="str">
        <f>IFERROR(IF(VLOOKUP($A429&amp;$A$4,Global!$C:$AA,COLUMN()+3,0)="","",VLOOKUP($A429&amp;$A$4,Global!$C:$AA,COLUMN()+3,0)),"")</f>
        <v/>
      </c>
      <c r="E429" s="69" t="str">
        <f>IFERROR(IF(VLOOKUP($A429&amp;$A$4,Global!$C:$AA,COLUMN()+3,0)="","",VLOOKUP($A429&amp;$A$4,Global!$C:$AA,COLUMN()+3,0)),"")</f>
        <v/>
      </c>
      <c r="F429" s="69" t="str">
        <f>IFERROR(IF(VLOOKUP($A429&amp;$A$4,Global!$C:$AA,COLUMN()+3,0)="","",VLOOKUP($A429&amp;$A$4,Global!$C:$AA,COLUMN()+3,0)),"")</f>
        <v/>
      </c>
      <c r="G429" s="69" t="str">
        <f>IFERROR(IF(VLOOKUP($A429&amp;$A$4,Global!$C:$AA,COLUMN()+3,0)="","",VLOOKUP($A429&amp;$A$4,Global!$C:$AA,COLUMN()+3,0)),"")</f>
        <v/>
      </c>
      <c r="H429" s="70" t="str">
        <f>IFERROR(IF(VLOOKUP($A429&amp;$A$4,Global!$C:$AA,COLUMN()+3,0)="","",VLOOKUP($A429&amp;$A$4,Global!$C:$AA,COLUMN()+3,0)),"")</f>
        <v/>
      </c>
      <c r="I429" s="70" t="str">
        <f>IFERROR(IF(VLOOKUP($A429&amp;$A$4,Global!$C:$AA,COLUMN()+3,0)="","",VLOOKUP($A429&amp;$A$4,Global!$C:$AA,COLUMN()+3,0)),"")</f>
        <v/>
      </c>
      <c r="J429" s="69" t="str">
        <f>IFERROR(IF(VLOOKUP($A429&amp;$A$4,Global!$C:$AA,COLUMN()+3,0)="","",VLOOKUP($A429&amp;$A$4,Global!$C:$AA,COLUMN()+3,0)),"")</f>
        <v/>
      </c>
      <c r="K429" s="69" t="str">
        <f>IFERROR(IF(VLOOKUP($A429&amp;$A$4,Global!$C:$AA,COLUMN()+3,0)="","",VLOOKUP($A429&amp;$A$4,Global!$C:$AA,COLUMN()+3,0)),"")</f>
        <v/>
      </c>
      <c r="L429" s="69" t="str">
        <f>IFERROR(IF(VLOOKUP($A429&amp;$A$4,Global!$C:$AA,COLUMN()+3,0)="","",VLOOKUP($A429&amp;$A$4,Global!$C:$AA,COLUMN()+3,0)),"")</f>
        <v/>
      </c>
      <c r="M429" s="68" t="str">
        <f>IFERROR(IF(VLOOKUP($A429&amp;$A$4,Global!$C:$AA,COLUMN()+3,0)="","",VLOOKUP($A429&amp;$A$4,Global!$C:$AA,COLUMN()+3,0)),"")</f>
        <v/>
      </c>
      <c r="N429" s="68" t="str">
        <f>IFERROR(IF(VLOOKUP($A429&amp;$A$4,Global!$C:$AA,COLUMN()+3,0)="","",VLOOKUP($A429&amp;$A$4,Global!$C:$AA,COLUMN()+3,0)),"")</f>
        <v/>
      </c>
      <c r="O429" s="68" t="str">
        <f>IFERROR(IF(VLOOKUP($A429&amp;$A$4,Global!$C:$AA,COLUMN()+3,0)="","",VLOOKUP($A429&amp;$A$4,Global!$C:$AA,COLUMN()+3,0)),"")</f>
        <v/>
      </c>
      <c r="P429" s="68" t="str">
        <f>IFERROR(IF(VLOOKUP($A429&amp;$A$4,Global!$C:$AA,COLUMN()+3,0)="","",VLOOKUP($A429&amp;$A$4,Global!$C:$AA,COLUMN()+3,0)),"")</f>
        <v/>
      </c>
      <c r="Q429" s="68" t="str">
        <f>IFERROR(IF(VLOOKUP($A429&amp;$A$4,Global!$C:$AA,COLUMN()+3,0)="","",VLOOKUP($A429&amp;$A$4,Global!$C:$AA,COLUMN()+3,0)),"")</f>
        <v/>
      </c>
      <c r="R429" s="68" t="str">
        <f>IFERROR(IF(VLOOKUP($A429&amp;$A$4,Global!$C:$AA,COLUMN()+3,0)="","",VLOOKUP($A429&amp;$A$4,Global!$C:$AA,COLUMN()+3,0)),"")</f>
        <v/>
      </c>
      <c r="S429" s="71" t="str">
        <f>IFERROR(IF(VLOOKUP($A429&amp;$A$4,Global!$C:$AA,COLUMN()+3,0)="","",VLOOKUP($A429&amp;$A$4,Global!$C:$AA,COLUMN()+3,0)),"")</f>
        <v/>
      </c>
      <c r="T429" s="71" t="str">
        <f>IFERROR(IF(VLOOKUP($A429&amp;$A$4,Global!$C:$AA,COLUMN()+3,0)="","",VLOOKUP($A429&amp;$A$4,Global!$C:$AA,COLUMN()+3,0)),"")</f>
        <v/>
      </c>
      <c r="U429" s="69" t="str">
        <f>IFERROR(IF(VLOOKUP($A429&amp;$A$4,Global!$C:$AA,COLUMN()+3,0)="","",VLOOKUP($A429&amp;$A$4,Global!$C:$AA,COLUMN()+3,0)),"")</f>
        <v/>
      </c>
      <c r="V429" s="69" t="str">
        <f>IFERROR(IF(VLOOKUP($A429&amp;$A$4,Global!$C:$AA,COLUMN()+3,0)="","",VLOOKUP($A429&amp;$A$4,Global!$C:$AA,COLUMN()+3,0)),"")</f>
        <v/>
      </c>
    </row>
    <row r="430" spans="1:22" s="72" customFormat="1" ht="15.75" x14ac:dyDescent="0.2">
      <c r="A430" s="67" t="str">
        <f>IFERROR(IF(A429="","",IF((A429+1)&lt;=VLOOKUP($A$3,List!$E$1:$G$8,3,0),A429+1,"")),"")</f>
        <v/>
      </c>
      <c r="B430" s="69" t="str">
        <f>IFERROR(IF(VLOOKUP($A430&amp;$A$4,Global!$C:$AA,COLUMN()+3,0)="","",VLOOKUP($A430&amp;$A$4,Global!$C:$AA,COLUMN()+3,0)),"")</f>
        <v/>
      </c>
      <c r="C430" s="79" t="str">
        <f>IFERROR(IF(VLOOKUP($A430&amp;$A$4,Global!$C:$AA,COLUMN()+3,0)="","",VLOOKUP($A430&amp;$A$4,Global!$C:$AA,COLUMN()+3,0)),"")</f>
        <v/>
      </c>
      <c r="D430" s="68" t="str">
        <f>IFERROR(IF(VLOOKUP($A430&amp;$A$4,Global!$C:$AA,COLUMN()+3,0)="","",VLOOKUP($A430&amp;$A$4,Global!$C:$AA,COLUMN()+3,0)),"")</f>
        <v/>
      </c>
      <c r="E430" s="69" t="str">
        <f>IFERROR(IF(VLOOKUP($A430&amp;$A$4,Global!$C:$AA,COLUMN()+3,0)="","",VLOOKUP($A430&amp;$A$4,Global!$C:$AA,COLUMN()+3,0)),"")</f>
        <v/>
      </c>
      <c r="F430" s="69" t="str">
        <f>IFERROR(IF(VLOOKUP($A430&amp;$A$4,Global!$C:$AA,COLUMN()+3,0)="","",VLOOKUP($A430&amp;$A$4,Global!$C:$AA,COLUMN()+3,0)),"")</f>
        <v/>
      </c>
      <c r="G430" s="69" t="str">
        <f>IFERROR(IF(VLOOKUP($A430&amp;$A$4,Global!$C:$AA,COLUMN()+3,0)="","",VLOOKUP($A430&amp;$A$4,Global!$C:$AA,COLUMN()+3,0)),"")</f>
        <v/>
      </c>
      <c r="H430" s="70" t="str">
        <f>IFERROR(IF(VLOOKUP($A430&amp;$A$4,Global!$C:$AA,COLUMN()+3,0)="","",VLOOKUP($A430&amp;$A$4,Global!$C:$AA,COLUMN()+3,0)),"")</f>
        <v/>
      </c>
      <c r="I430" s="70" t="str">
        <f>IFERROR(IF(VLOOKUP($A430&amp;$A$4,Global!$C:$AA,COLUMN()+3,0)="","",VLOOKUP($A430&amp;$A$4,Global!$C:$AA,COLUMN()+3,0)),"")</f>
        <v/>
      </c>
      <c r="J430" s="69" t="str">
        <f>IFERROR(IF(VLOOKUP($A430&amp;$A$4,Global!$C:$AA,COLUMN()+3,0)="","",VLOOKUP($A430&amp;$A$4,Global!$C:$AA,COLUMN()+3,0)),"")</f>
        <v/>
      </c>
      <c r="K430" s="69" t="str">
        <f>IFERROR(IF(VLOOKUP($A430&amp;$A$4,Global!$C:$AA,COLUMN()+3,0)="","",VLOOKUP($A430&amp;$A$4,Global!$C:$AA,COLUMN()+3,0)),"")</f>
        <v/>
      </c>
      <c r="L430" s="69" t="str">
        <f>IFERROR(IF(VLOOKUP($A430&amp;$A$4,Global!$C:$AA,COLUMN()+3,0)="","",VLOOKUP($A430&amp;$A$4,Global!$C:$AA,COLUMN()+3,0)),"")</f>
        <v/>
      </c>
      <c r="M430" s="68" t="str">
        <f>IFERROR(IF(VLOOKUP($A430&amp;$A$4,Global!$C:$AA,COLUMN()+3,0)="","",VLOOKUP($A430&amp;$A$4,Global!$C:$AA,COLUMN()+3,0)),"")</f>
        <v/>
      </c>
      <c r="N430" s="68" t="str">
        <f>IFERROR(IF(VLOOKUP($A430&amp;$A$4,Global!$C:$AA,COLUMN()+3,0)="","",VLOOKUP($A430&amp;$A$4,Global!$C:$AA,COLUMN()+3,0)),"")</f>
        <v/>
      </c>
      <c r="O430" s="68" t="str">
        <f>IFERROR(IF(VLOOKUP($A430&amp;$A$4,Global!$C:$AA,COLUMN()+3,0)="","",VLOOKUP($A430&amp;$A$4,Global!$C:$AA,COLUMN()+3,0)),"")</f>
        <v/>
      </c>
      <c r="P430" s="68" t="str">
        <f>IFERROR(IF(VLOOKUP($A430&amp;$A$4,Global!$C:$AA,COLUMN()+3,0)="","",VLOOKUP($A430&amp;$A$4,Global!$C:$AA,COLUMN()+3,0)),"")</f>
        <v/>
      </c>
      <c r="Q430" s="68" t="str">
        <f>IFERROR(IF(VLOOKUP($A430&amp;$A$4,Global!$C:$AA,COLUMN()+3,0)="","",VLOOKUP($A430&amp;$A$4,Global!$C:$AA,COLUMN()+3,0)),"")</f>
        <v/>
      </c>
      <c r="R430" s="68" t="str">
        <f>IFERROR(IF(VLOOKUP($A430&amp;$A$4,Global!$C:$AA,COLUMN()+3,0)="","",VLOOKUP($A430&amp;$A$4,Global!$C:$AA,COLUMN()+3,0)),"")</f>
        <v/>
      </c>
      <c r="S430" s="71" t="str">
        <f>IFERROR(IF(VLOOKUP($A430&amp;$A$4,Global!$C:$AA,COLUMN()+3,0)="","",VLOOKUP($A430&amp;$A$4,Global!$C:$AA,COLUMN()+3,0)),"")</f>
        <v/>
      </c>
      <c r="T430" s="71" t="str">
        <f>IFERROR(IF(VLOOKUP($A430&amp;$A$4,Global!$C:$AA,COLUMN()+3,0)="","",VLOOKUP($A430&amp;$A$4,Global!$C:$AA,COLUMN()+3,0)),"")</f>
        <v/>
      </c>
      <c r="U430" s="69" t="str">
        <f>IFERROR(IF(VLOOKUP($A430&amp;$A$4,Global!$C:$AA,COLUMN()+3,0)="","",VLOOKUP($A430&amp;$A$4,Global!$C:$AA,COLUMN()+3,0)),"")</f>
        <v/>
      </c>
      <c r="V430" s="69" t="str">
        <f>IFERROR(IF(VLOOKUP($A430&amp;$A$4,Global!$C:$AA,COLUMN()+3,0)="","",VLOOKUP($A430&amp;$A$4,Global!$C:$AA,COLUMN()+3,0)),"")</f>
        <v/>
      </c>
    </row>
    <row r="431" spans="1:22" s="72" customFormat="1" ht="15.75" x14ac:dyDescent="0.2">
      <c r="A431" s="67" t="str">
        <f>IFERROR(IF(A430="","",IF((A430+1)&lt;=VLOOKUP($A$3,List!$E$1:$G$8,3,0),A430+1,"")),"")</f>
        <v/>
      </c>
      <c r="B431" s="69" t="str">
        <f>IFERROR(IF(VLOOKUP($A431&amp;$A$4,Global!$C:$AA,COLUMN()+3,0)="","",VLOOKUP($A431&amp;$A$4,Global!$C:$AA,COLUMN()+3,0)),"")</f>
        <v/>
      </c>
      <c r="C431" s="79" t="str">
        <f>IFERROR(IF(VLOOKUP($A431&amp;$A$4,Global!$C:$AA,COLUMN()+3,0)="","",VLOOKUP($A431&amp;$A$4,Global!$C:$AA,COLUMN()+3,0)),"")</f>
        <v/>
      </c>
      <c r="D431" s="68" t="str">
        <f>IFERROR(IF(VLOOKUP($A431&amp;$A$4,Global!$C:$AA,COLUMN()+3,0)="","",VLOOKUP($A431&amp;$A$4,Global!$C:$AA,COLUMN()+3,0)),"")</f>
        <v/>
      </c>
      <c r="E431" s="69" t="str">
        <f>IFERROR(IF(VLOOKUP($A431&amp;$A$4,Global!$C:$AA,COLUMN()+3,0)="","",VLOOKUP($A431&amp;$A$4,Global!$C:$AA,COLUMN()+3,0)),"")</f>
        <v/>
      </c>
      <c r="F431" s="69" t="str">
        <f>IFERROR(IF(VLOOKUP($A431&amp;$A$4,Global!$C:$AA,COLUMN()+3,0)="","",VLOOKUP($A431&amp;$A$4,Global!$C:$AA,COLUMN()+3,0)),"")</f>
        <v/>
      </c>
      <c r="G431" s="69" t="str">
        <f>IFERROR(IF(VLOOKUP($A431&amp;$A$4,Global!$C:$AA,COLUMN()+3,0)="","",VLOOKUP($A431&amp;$A$4,Global!$C:$AA,COLUMN()+3,0)),"")</f>
        <v/>
      </c>
      <c r="H431" s="70" t="str">
        <f>IFERROR(IF(VLOOKUP($A431&amp;$A$4,Global!$C:$AA,COLUMN()+3,0)="","",VLOOKUP($A431&amp;$A$4,Global!$C:$AA,COLUMN()+3,0)),"")</f>
        <v/>
      </c>
      <c r="I431" s="70" t="str">
        <f>IFERROR(IF(VLOOKUP($A431&amp;$A$4,Global!$C:$AA,COLUMN()+3,0)="","",VLOOKUP($A431&amp;$A$4,Global!$C:$AA,COLUMN()+3,0)),"")</f>
        <v/>
      </c>
      <c r="J431" s="69" t="str">
        <f>IFERROR(IF(VLOOKUP($A431&amp;$A$4,Global!$C:$AA,COLUMN()+3,0)="","",VLOOKUP($A431&amp;$A$4,Global!$C:$AA,COLUMN()+3,0)),"")</f>
        <v/>
      </c>
      <c r="K431" s="69" t="str">
        <f>IFERROR(IF(VLOOKUP($A431&amp;$A$4,Global!$C:$AA,COLUMN()+3,0)="","",VLOOKUP($A431&amp;$A$4,Global!$C:$AA,COLUMN()+3,0)),"")</f>
        <v/>
      </c>
      <c r="L431" s="69" t="str">
        <f>IFERROR(IF(VLOOKUP($A431&amp;$A$4,Global!$C:$AA,COLUMN()+3,0)="","",VLOOKUP($A431&amp;$A$4,Global!$C:$AA,COLUMN()+3,0)),"")</f>
        <v/>
      </c>
      <c r="M431" s="68" t="str">
        <f>IFERROR(IF(VLOOKUP($A431&amp;$A$4,Global!$C:$AA,COLUMN()+3,0)="","",VLOOKUP($A431&amp;$A$4,Global!$C:$AA,COLUMN()+3,0)),"")</f>
        <v/>
      </c>
      <c r="N431" s="68" t="str">
        <f>IFERROR(IF(VLOOKUP($A431&amp;$A$4,Global!$C:$AA,COLUMN()+3,0)="","",VLOOKUP($A431&amp;$A$4,Global!$C:$AA,COLUMN()+3,0)),"")</f>
        <v/>
      </c>
      <c r="O431" s="68" t="str">
        <f>IFERROR(IF(VLOOKUP($A431&amp;$A$4,Global!$C:$AA,COLUMN()+3,0)="","",VLOOKUP($A431&amp;$A$4,Global!$C:$AA,COLUMN()+3,0)),"")</f>
        <v/>
      </c>
      <c r="P431" s="68" t="str">
        <f>IFERROR(IF(VLOOKUP($A431&amp;$A$4,Global!$C:$AA,COLUMN()+3,0)="","",VLOOKUP($A431&amp;$A$4,Global!$C:$AA,COLUMN()+3,0)),"")</f>
        <v/>
      </c>
      <c r="Q431" s="68" t="str">
        <f>IFERROR(IF(VLOOKUP($A431&amp;$A$4,Global!$C:$AA,COLUMN()+3,0)="","",VLOOKUP($A431&amp;$A$4,Global!$C:$AA,COLUMN()+3,0)),"")</f>
        <v/>
      </c>
      <c r="R431" s="68" t="str">
        <f>IFERROR(IF(VLOOKUP($A431&amp;$A$4,Global!$C:$AA,COLUMN()+3,0)="","",VLOOKUP($A431&amp;$A$4,Global!$C:$AA,COLUMN()+3,0)),"")</f>
        <v/>
      </c>
      <c r="S431" s="71" t="str">
        <f>IFERROR(IF(VLOOKUP($A431&amp;$A$4,Global!$C:$AA,COLUMN()+3,0)="","",VLOOKUP($A431&amp;$A$4,Global!$C:$AA,COLUMN()+3,0)),"")</f>
        <v/>
      </c>
      <c r="T431" s="71" t="str">
        <f>IFERROR(IF(VLOOKUP($A431&amp;$A$4,Global!$C:$AA,COLUMN()+3,0)="","",VLOOKUP($A431&amp;$A$4,Global!$C:$AA,COLUMN()+3,0)),"")</f>
        <v/>
      </c>
      <c r="U431" s="69" t="str">
        <f>IFERROR(IF(VLOOKUP($A431&amp;$A$4,Global!$C:$AA,COLUMN()+3,0)="","",VLOOKUP($A431&amp;$A$4,Global!$C:$AA,COLUMN()+3,0)),"")</f>
        <v/>
      </c>
      <c r="V431" s="69" t="str">
        <f>IFERROR(IF(VLOOKUP($A431&amp;$A$4,Global!$C:$AA,COLUMN()+3,0)="","",VLOOKUP($A431&amp;$A$4,Global!$C:$AA,COLUMN()+3,0)),"")</f>
        <v/>
      </c>
    </row>
    <row r="432" spans="1:22" s="72" customFormat="1" ht="15.75" x14ac:dyDescent="0.2">
      <c r="A432" s="67" t="str">
        <f>IFERROR(IF(A431="","",IF((A431+1)&lt;=VLOOKUP($A$3,List!$E$1:$G$8,3,0),A431+1,"")),"")</f>
        <v/>
      </c>
      <c r="B432" s="69" t="str">
        <f>IFERROR(IF(VLOOKUP($A432&amp;$A$4,Global!$C:$AA,COLUMN()+3,0)="","",VLOOKUP($A432&amp;$A$4,Global!$C:$AA,COLUMN()+3,0)),"")</f>
        <v/>
      </c>
      <c r="C432" s="79" t="str">
        <f>IFERROR(IF(VLOOKUP($A432&amp;$A$4,Global!$C:$AA,COLUMN()+3,0)="","",VLOOKUP($A432&amp;$A$4,Global!$C:$AA,COLUMN()+3,0)),"")</f>
        <v/>
      </c>
      <c r="D432" s="68" t="str">
        <f>IFERROR(IF(VLOOKUP($A432&amp;$A$4,Global!$C:$AA,COLUMN()+3,0)="","",VLOOKUP($A432&amp;$A$4,Global!$C:$AA,COLUMN()+3,0)),"")</f>
        <v/>
      </c>
      <c r="E432" s="69" t="str">
        <f>IFERROR(IF(VLOOKUP($A432&amp;$A$4,Global!$C:$AA,COLUMN()+3,0)="","",VLOOKUP($A432&amp;$A$4,Global!$C:$AA,COLUMN()+3,0)),"")</f>
        <v/>
      </c>
      <c r="F432" s="69" t="str">
        <f>IFERROR(IF(VLOOKUP($A432&amp;$A$4,Global!$C:$AA,COLUMN()+3,0)="","",VLOOKUP($A432&amp;$A$4,Global!$C:$AA,COLUMN()+3,0)),"")</f>
        <v/>
      </c>
      <c r="G432" s="69" t="str">
        <f>IFERROR(IF(VLOOKUP($A432&amp;$A$4,Global!$C:$AA,COLUMN()+3,0)="","",VLOOKUP($A432&amp;$A$4,Global!$C:$AA,COLUMN()+3,0)),"")</f>
        <v/>
      </c>
      <c r="H432" s="70" t="str">
        <f>IFERROR(IF(VLOOKUP($A432&amp;$A$4,Global!$C:$AA,COLUMN()+3,0)="","",VLOOKUP($A432&amp;$A$4,Global!$C:$AA,COLUMN()+3,0)),"")</f>
        <v/>
      </c>
      <c r="I432" s="70" t="str">
        <f>IFERROR(IF(VLOOKUP($A432&amp;$A$4,Global!$C:$AA,COLUMN()+3,0)="","",VLOOKUP($A432&amp;$A$4,Global!$C:$AA,COLUMN()+3,0)),"")</f>
        <v/>
      </c>
      <c r="J432" s="69" t="str">
        <f>IFERROR(IF(VLOOKUP($A432&amp;$A$4,Global!$C:$AA,COLUMN()+3,0)="","",VLOOKUP($A432&amp;$A$4,Global!$C:$AA,COLUMN()+3,0)),"")</f>
        <v/>
      </c>
      <c r="K432" s="69" t="str">
        <f>IFERROR(IF(VLOOKUP($A432&amp;$A$4,Global!$C:$AA,COLUMN()+3,0)="","",VLOOKUP($A432&amp;$A$4,Global!$C:$AA,COLUMN()+3,0)),"")</f>
        <v/>
      </c>
      <c r="L432" s="69" t="str">
        <f>IFERROR(IF(VLOOKUP($A432&amp;$A$4,Global!$C:$AA,COLUMN()+3,0)="","",VLOOKUP($A432&amp;$A$4,Global!$C:$AA,COLUMN()+3,0)),"")</f>
        <v/>
      </c>
      <c r="M432" s="68" t="str">
        <f>IFERROR(IF(VLOOKUP($A432&amp;$A$4,Global!$C:$AA,COLUMN()+3,0)="","",VLOOKUP($A432&amp;$A$4,Global!$C:$AA,COLUMN()+3,0)),"")</f>
        <v/>
      </c>
      <c r="N432" s="68" t="str">
        <f>IFERROR(IF(VLOOKUP($A432&amp;$A$4,Global!$C:$AA,COLUMN()+3,0)="","",VLOOKUP($A432&amp;$A$4,Global!$C:$AA,COLUMN()+3,0)),"")</f>
        <v/>
      </c>
      <c r="O432" s="68" t="str">
        <f>IFERROR(IF(VLOOKUP($A432&amp;$A$4,Global!$C:$AA,COLUMN()+3,0)="","",VLOOKUP($A432&amp;$A$4,Global!$C:$AA,COLUMN()+3,0)),"")</f>
        <v/>
      </c>
      <c r="P432" s="68" t="str">
        <f>IFERROR(IF(VLOOKUP($A432&amp;$A$4,Global!$C:$AA,COLUMN()+3,0)="","",VLOOKUP($A432&amp;$A$4,Global!$C:$AA,COLUMN()+3,0)),"")</f>
        <v/>
      </c>
      <c r="Q432" s="68" t="str">
        <f>IFERROR(IF(VLOOKUP($A432&amp;$A$4,Global!$C:$AA,COLUMN()+3,0)="","",VLOOKUP($A432&amp;$A$4,Global!$C:$AA,COLUMN()+3,0)),"")</f>
        <v/>
      </c>
      <c r="R432" s="68" t="str">
        <f>IFERROR(IF(VLOOKUP($A432&amp;$A$4,Global!$C:$AA,COLUMN()+3,0)="","",VLOOKUP($A432&amp;$A$4,Global!$C:$AA,COLUMN()+3,0)),"")</f>
        <v/>
      </c>
      <c r="S432" s="71" t="str">
        <f>IFERROR(IF(VLOOKUP($A432&amp;$A$4,Global!$C:$AA,COLUMN()+3,0)="","",VLOOKUP($A432&amp;$A$4,Global!$C:$AA,COLUMN()+3,0)),"")</f>
        <v/>
      </c>
      <c r="T432" s="71" t="str">
        <f>IFERROR(IF(VLOOKUP($A432&amp;$A$4,Global!$C:$AA,COLUMN()+3,0)="","",VLOOKUP($A432&amp;$A$4,Global!$C:$AA,COLUMN()+3,0)),"")</f>
        <v/>
      </c>
      <c r="U432" s="69" t="str">
        <f>IFERROR(IF(VLOOKUP($A432&amp;$A$4,Global!$C:$AA,COLUMN()+3,0)="","",VLOOKUP($A432&amp;$A$4,Global!$C:$AA,COLUMN()+3,0)),"")</f>
        <v/>
      </c>
      <c r="V432" s="69" t="str">
        <f>IFERROR(IF(VLOOKUP($A432&amp;$A$4,Global!$C:$AA,COLUMN()+3,0)="","",VLOOKUP($A432&amp;$A$4,Global!$C:$AA,COLUMN()+3,0)),"")</f>
        <v/>
      </c>
    </row>
    <row r="433" spans="1:22" s="72" customFormat="1" ht="15.75" x14ac:dyDescent="0.2">
      <c r="A433" s="67" t="str">
        <f>IFERROR(IF(A432="","",IF((A432+1)&lt;=VLOOKUP($A$3,List!$E$1:$G$8,3,0),A432+1,"")),"")</f>
        <v/>
      </c>
      <c r="B433" s="69" t="str">
        <f>IFERROR(IF(VLOOKUP($A433&amp;$A$4,Global!$C:$AA,COLUMN()+3,0)="","",VLOOKUP($A433&amp;$A$4,Global!$C:$AA,COLUMN()+3,0)),"")</f>
        <v/>
      </c>
      <c r="C433" s="79" t="str">
        <f>IFERROR(IF(VLOOKUP($A433&amp;$A$4,Global!$C:$AA,COLUMN()+3,0)="","",VLOOKUP($A433&amp;$A$4,Global!$C:$AA,COLUMN()+3,0)),"")</f>
        <v/>
      </c>
      <c r="D433" s="68" t="str">
        <f>IFERROR(IF(VLOOKUP($A433&amp;$A$4,Global!$C:$AA,COLUMN()+3,0)="","",VLOOKUP($A433&amp;$A$4,Global!$C:$AA,COLUMN()+3,0)),"")</f>
        <v/>
      </c>
      <c r="E433" s="69" t="str">
        <f>IFERROR(IF(VLOOKUP($A433&amp;$A$4,Global!$C:$AA,COLUMN()+3,0)="","",VLOOKUP($A433&amp;$A$4,Global!$C:$AA,COLUMN()+3,0)),"")</f>
        <v/>
      </c>
      <c r="F433" s="69" t="str">
        <f>IFERROR(IF(VLOOKUP($A433&amp;$A$4,Global!$C:$AA,COLUMN()+3,0)="","",VLOOKUP($A433&amp;$A$4,Global!$C:$AA,COLUMN()+3,0)),"")</f>
        <v/>
      </c>
      <c r="G433" s="69" t="str">
        <f>IFERROR(IF(VLOOKUP($A433&amp;$A$4,Global!$C:$AA,COLUMN()+3,0)="","",VLOOKUP($A433&amp;$A$4,Global!$C:$AA,COLUMN()+3,0)),"")</f>
        <v/>
      </c>
      <c r="H433" s="70" t="str">
        <f>IFERROR(IF(VLOOKUP($A433&amp;$A$4,Global!$C:$AA,COLUMN()+3,0)="","",VLOOKUP($A433&amp;$A$4,Global!$C:$AA,COLUMN()+3,0)),"")</f>
        <v/>
      </c>
      <c r="I433" s="70" t="str">
        <f>IFERROR(IF(VLOOKUP($A433&amp;$A$4,Global!$C:$AA,COLUMN()+3,0)="","",VLOOKUP($A433&amp;$A$4,Global!$C:$AA,COLUMN()+3,0)),"")</f>
        <v/>
      </c>
      <c r="J433" s="69" t="str">
        <f>IFERROR(IF(VLOOKUP($A433&amp;$A$4,Global!$C:$AA,COLUMN()+3,0)="","",VLOOKUP($A433&amp;$A$4,Global!$C:$AA,COLUMN()+3,0)),"")</f>
        <v/>
      </c>
      <c r="K433" s="69" t="str">
        <f>IFERROR(IF(VLOOKUP($A433&amp;$A$4,Global!$C:$AA,COLUMN()+3,0)="","",VLOOKUP($A433&amp;$A$4,Global!$C:$AA,COLUMN()+3,0)),"")</f>
        <v/>
      </c>
      <c r="L433" s="69" t="str">
        <f>IFERROR(IF(VLOOKUP($A433&amp;$A$4,Global!$C:$AA,COLUMN()+3,0)="","",VLOOKUP($A433&amp;$A$4,Global!$C:$AA,COLUMN()+3,0)),"")</f>
        <v/>
      </c>
      <c r="M433" s="68" t="str">
        <f>IFERROR(IF(VLOOKUP($A433&amp;$A$4,Global!$C:$AA,COLUMN()+3,0)="","",VLOOKUP($A433&amp;$A$4,Global!$C:$AA,COLUMN()+3,0)),"")</f>
        <v/>
      </c>
      <c r="N433" s="68" t="str">
        <f>IFERROR(IF(VLOOKUP($A433&amp;$A$4,Global!$C:$AA,COLUMN()+3,0)="","",VLOOKUP($A433&amp;$A$4,Global!$C:$AA,COLUMN()+3,0)),"")</f>
        <v/>
      </c>
      <c r="O433" s="68" t="str">
        <f>IFERROR(IF(VLOOKUP($A433&amp;$A$4,Global!$C:$AA,COLUMN()+3,0)="","",VLOOKUP($A433&amp;$A$4,Global!$C:$AA,COLUMN()+3,0)),"")</f>
        <v/>
      </c>
      <c r="P433" s="68" t="str">
        <f>IFERROR(IF(VLOOKUP($A433&amp;$A$4,Global!$C:$AA,COLUMN()+3,0)="","",VLOOKUP($A433&amp;$A$4,Global!$C:$AA,COLUMN()+3,0)),"")</f>
        <v/>
      </c>
      <c r="Q433" s="68" t="str">
        <f>IFERROR(IF(VLOOKUP($A433&amp;$A$4,Global!$C:$AA,COLUMN()+3,0)="","",VLOOKUP($A433&amp;$A$4,Global!$C:$AA,COLUMN()+3,0)),"")</f>
        <v/>
      </c>
      <c r="R433" s="68" t="str">
        <f>IFERROR(IF(VLOOKUP($A433&amp;$A$4,Global!$C:$AA,COLUMN()+3,0)="","",VLOOKUP($A433&amp;$A$4,Global!$C:$AA,COLUMN()+3,0)),"")</f>
        <v/>
      </c>
      <c r="S433" s="71" t="str">
        <f>IFERROR(IF(VLOOKUP($A433&amp;$A$4,Global!$C:$AA,COLUMN()+3,0)="","",VLOOKUP($A433&amp;$A$4,Global!$C:$AA,COLUMN()+3,0)),"")</f>
        <v/>
      </c>
      <c r="T433" s="71" t="str">
        <f>IFERROR(IF(VLOOKUP($A433&amp;$A$4,Global!$C:$AA,COLUMN()+3,0)="","",VLOOKUP($A433&amp;$A$4,Global!$C:$AA,COLUMN()+3,0)),"")</f>
        <v/>
      </c>
      <c r="U433" s="69" t="str">
        <f>IFERROR(IF(VLOOKUP($A433&amp;$A$4,Global!$C:$AA,COLUMN()+3,0)="","",VLOOKUP($A433&amp;$A$4,Global!$C:$AA,COLUMN()+3,0)),"")</f>
        <v/>
      </c>
      <c r="V433" s="69" t="str">
        <f>IFERROR(IF(VLOOKUP($A433&amp;$A$4,Global!$C:$AA,COLUMN()+3,0)="","",VLOOKUP($A433&amp;$A$4,Global!$C:$AA,COLUMN()+3,0)),"")</f>
        <v/>
      </c>
    </row>
    <row r="434" spans="1:22" s="72" customFormat="1" ht="15.75" x14ac:dyDescent="0.2">
      <c r="A434" s="67" t="str">
        <f>IFERROR(IF(A433="","",IF((A433+1)&lt;=VLOOKUP($A$3,List!$E$1:$G$8,3,0),A433+1,"")),"")</f>
        <v/>
      </c>
      <c r="B434" s="69" t="str">
        <f>IFERROR(IF(VLOOKUP($A434&amp;$A$4,Global!$C:$AA,COLUMN()+3,0)="","",VLOOKUP($A434&amp;$A$4,Global!$C:$AA,COLUMN()+3,0)),"")</f>
        <v/>
      </c>
      <c r="C434" s="79" t="str">
        <f>IFERROR(IF(VLOOKUP($A434&amp;$A$4,Global!$C:$AA,COLUMN()+3,0)="","",VLOOKUP($A434&amp;$A$4,Global!$C:$AA,COLUMN()+3,0)),"")</f>
        <v/>
      </c>
      <c r="D434" s="68" t="str">
        <f>IFERROR(IF(VLOOKUP($A434&amp;$A$4,Global!$C:$AA,COLUMN()+3,0)="","",VLOOKUP($A434&amp;$A$4,Global!$C:$AA,COLUMN()+3,0)),"")</f>
        <v/>
      </c>
      <c r="E434" s="69" t="str">
        <f>IFERROR(IF(VLOOKUP($A434&amp;$A$4,Global!$C:$AA,COLUMN()+3,0)="","",VLOOKUP($A434&amp;$A$4,Global!$C:$AA,COLUMN()+3,0)),"")</f>
        <v/>
      </c>
      <c r="F434" s="69" t="str">
        <f>IFERROR(IF(VLOOKUP($A434&amp;$A$4,Global!$C:$AA,COLUMN()+3,0)="","",VLOOKUP($A434&amp;$A$4,Global!$C:$AA,COLUMN()+3,0)),"")</f>
        <v/>
      </c>
      <c r="G434" s="69" t="str">
        <f>IFERROR(IF(VLOOKUP($A434&amp;$A$4,Global!$C:$AA,COLUMN()+3,0)="","",VLOOKUP($A434&amp;$A$4,Global!$C:$AA,COLUMN()+3,0)),"")</f>
        <v/>
      </c>
      <c r="H434" s="70" t="str">
        <f>IFERROR(IF(VLOOKUP($A434&amp;$A$4,Global!$C:$AA,COLUMN()+3,0)="","",VLOOKUP($A434&amp;$A$4,Global!$C:$AA,COLUMN()+3,0)),"")</f>
        <v/>
      </c>
      <c r="I434" s="70" t="str">
        <f>IFERROR(IF(VLOOKUP($A434&amp;$A$4,Global!$C:$AA,COLUMN()+3,0)="","",VLOOKUP($A434&amp;$A$4,Global!$C:$AA,COLUMN()+3,0)),"")</f>
        <v/>
      </c>
      <c r="J434" s="69" t="str">
        <f>IFERROR(IF(VLOOKUP($A434&amp;$A$4,Global!$C:$AA,COLUMN()+3,0)="","",VLOOKUP($A434&amp;$A$4,Global!$C:$AA,COLUMN()+3,0)),"")</f>
        <v/>
      </c>
      <c r="K434" s="69" t="str">
        <f>IFERROR(IF(VLOOKUP($A434&amp;$A$4,Global!$C:$AA,COLUMN()+3,0)="","",VLOOKUP($A434&amp;$A$4,Global!$C:$AA,COLUMN()+3,0)),"")</f>
        <v/>
      </c>
      <c r="L434" s="69" t="str">
        <f>IFERROR(IF(VLOOKUP($A434&amp;$A$4,Global!$C:$AA,COLUMN()+3,0)="","",VLOOKUP($A434&amp;$A$4,Global!$C:$AA,COLUMN()+3,0)),"")</f>
        <v/>
      </c>
      <c r="M434" s="68" t="str">
        <f>IFERROR(IF(VLOOKUP($A434&amp;$A$4,Global!$C:$AA,COLUMN()+3,0)="","",VLOOKUP($A434&amp;$A$4,Global!$C:$AA,COLUMN()+3,0)),"")</f>
        <v/>
      </c>
      <c r="N434" s="68" t="str">
        <f>IFERROR(IF(VLOOKUP($A434&amp;$A$4,Global!$C:$AA,COLUMN()+3,0)="","",VLOOKUP($A434&amp;$A$4,Global!$C:$AA,COLUMN()+3,0)),"")</f>
        <v/>
      </c>
      <c r="O434" s="68" t="str">
        <f>IFERROR(IF(VLOOKUP($A434&amp;$A$4,Global!$C:$AA,COLUMN()+3,0)="","",VLOOKUP($A434&amp;$A$4,Global!$C:$AA,COLUMN()+3,0)),"")</f>
        <v/>
      </c>
      <c r="P434" s="68" t="str">
        <f>IFERROR(IF(VLOOKUP($A434&amp;$A$4,Global!$C:$AA,COLUMN()+3,0)="","",VLOOKUP($A434&amp;$A$4,Global!$C:$AA,COLUMN()+3,0)),"")</f>
        <v/>
      </c>
      <c r="Q434" s="68" t="str">
        <f>IFERROR(IF(VLOOKUP($A434&amp;$A$4,Global!$C:$AA,COLUMN()+3,0)="","",VLOOKUP($A434&amp;$A$4,Global!$C:$AA,COLUMN()+3,0)),"")</f>
        <v/>
      </c>
      <c r="R434" s="68" t="str">
        <f>IFERROR(IF(VLOOKUP($A434&amp;$A$4,Global!$C:$AA,COLUMN()+3,0)="","",VLOOKUP($A434&amp;$A$4,Global!$C:$AA,COLUMN()+3,0)),"")</f>
        <v/>
      </c>
      <c r="S434" s="71" t="str">
        <f>IFERROR(IF(VLOOKUP($A434&amp;$A$4,Global!$C:$AA,COLUMN()+3,0)="","",VLOOKUP($A434&amp;$A$4,Global!$C:$AA,COLUMN()+3,0)),"")</f>
        <v/>
      </c>
      <c r="T434" s="71" t="str">
        <f>IFERROR(IF(VLOOKUP($A434&amp;$A$4,Global!$C:$AA,COLUMN()+3,0)="","",VLOOKUP($A434&amp;$A$4,Global!$C:$AA,COLUMN()+3,0)),"")</f>
        <v/>
      </c>
      <c r="U434" s="69" t="str">
        <f>IFERROR(IF(VLOOKUP($A434&amp;$A$4,Global!$C:$AA,COLUMN()+3,0)="","",VLOOKUP($A434&amp;$A$4,Global!$C:$AA,COLUMN()+3,0)),"")</f>
        <v/>
      </c>
      <c r="V434" s="69" t="str">
        <f>IFERROR(IF(VLOOKUP($A434&amp;$A$4,Global!$C:$AA,COLUMN()+3,0)="","",VLOOKUP($A434&amp;$A$4,Global!$C:$AA,COLUMN()+3,0)),"")</f>
        <v/>
      </c>
    </row>
    <row r="435" spans="1:22" s="72" customFormat="1" ht="15.75" x14ac:dyDescent="0.2">
      <c r="A435" s="67" t="str">
        <f>IFERROR(IF(A434="","",IF((A434+1)&lt;=VLOOKUP($A$3,List!$E$1:$G$8,3,0),A434+1,"")),"")</f>
        <v/>
      </c>
      <c r="B435" s="69" t="str">
        <f>IFERROR(IF(VLOOKUP($A435&amp;$A$4,Global!$C:$AA,COLUMN()+3,0)="","",VLOOKUP($A435&amp;$A$4,Global!$C:$AA,COLUMN()+3,0)),"")</f>
        <v/>
      </c>
      <c r="C435" s="79" t="str">
        <f>IFERROR(IF(VLOOKUP($A435&amp;$A$4,Global!$C:$AA,COLUMN()+3,0)="","",VLOOKUP($A435&amp;$A$4,Global!$C:$AA,COLUMN()+3,0)),"")</f>
        <v/>
      </c>
      <c r="D435" s="68" t="str">
        <f>IFERROR(IF(VLOOKUP($A435&amp;$A$4,Global!$C:$AA,COLUMN()+3,0)="","",VLOOKUP($A435&amp;$A$4,Global!$C:$AA,COLUMN()+3,0)),"")</f>
        <v/>
      </c>
      <c r="E435" s="69" t="str">
        <f>IFERROR(IF(VLOOKUP($A435&amp;$A$4,Global!$C:$AA,COLUMN()+3,0)="","",VLOOKUP($A435&amp;$A$4,Global!$C:$AA,COLUMN()+3,0)),"")</f>
        <v/>
      </c>
      <c r="F435" s="69" t="str">
        <f>IFERROR(IF(VLOOKUP($A435&amp;$A$4,Global!$C:$AA,COLUMN()+3,0)="","",VLOOKUP($A435&amp;$A$4,Global!$C:$AA,COLUMN()+3,0)),"")</f>
        <v/>
      </c>
      <c r="G435" s="69" t="str">
        <f>IFERROR(IF(VLOOKUP($A435&amp;$A$4,Global!$C:$AA,COLUMN()+3,0)="","",VLOOKUP($A435&amp;$A$4,Global!$C:$AA,COLUMN()+3,0)),"")</f>
        <v/>
      </c>
      <c r="H435" s="70" t="str">
        <f>IFERROR(IF(VLOOKUP($A435&amp;$A$4,Global!$C:$AA,COLUMN()+3,0)="","",VLOOKUP($A435&amp;$A$4,Global!$C:$AA,COLUMN()+3,0)),"")</f>
        <v/>
      </c>
      <c r="I435" s="70" t="str">
        <f>IFERROR(IF(VLOOKUP($A435&amp;$A$4,Global!$C:$AA,COLUMN()+3,0)="","",VLOOKUP($A435&amp;$A$4,Global!$C:$AA,COLUMN()+3,0)),"")</f>
        <v/>
      </c>
      <c r="J435" s="69" t="str">
        <f>IFERROR(IF(VLOOKUP($A435&amp;$A$4,Global!$C:$AA,COLUMN()+3,0)="","",VLOOKUP($A435&amp;$A$4,Global!$C:$AA,COLUMN()+3,0)),"")</f>
        <v/>
      </c>
      <c r="K435" s="69" t="str">
        <f>IFERROR(IF(VLOOKUP($A435&amp;$A$4,Global!$C:$AA,COLUMN()+3,0)="","",VLOOKUP($A435&amp;$A$4,Global!$C:$AA,COLUMN()+3,0)),"")</f>
        <v/>
      </c>
      <c r="L435" s="69" t="str">
        <f>IFERROR(IF(VLOOKUP($A435&amp;$A$4,Global!$C:$AA,COLUMN()+3,0)="","",VLOOKUP($A435&amp;$A$4,Global!$C:$AA,COLUMN()+3,0)),"")</f>
        <v/>
      </c>
      <c r="M435" s="68" t="str">
        <f>IFERROR(IF(VLOOKUP($A435&amp;$A$4,Global!$C:$AA,COLUMN()+3,0)="","",VLOOKUP($A435&amp;$A$4,Global!$C:$AA,COLUMN()+3,0)),"")</f>
        <v/>
      </c>
      <c r="N435" s="68" t="str">
        <f>IFERROR(IF(VLOOKUP($A435&amp;$A$4,Global!$C:$AA,COLUMN()+3,0)="","",VLOOKUP($A435&amp;$A$4,Global!$C:$AA,COLUMN()+3,0)),"")</f>
        <v/>
      </c>
      <c r="O435" s="68" t="str">
        <f>IFERROR(IF(VLOOKUP($A435&amp;$A$4,Global!$C:$AA,COLUMN()+3,0)="","",VLOOKUP($A435&amp;$A$4,Global!$C:$AA,COLUMN()+3,0)),"")</f>
        <v/>
      </c>
      <c r="P435" s="68" t="str">
        <f>IFERROR(IF(VLOOKUP($A435&amp;$A$4,Global!$C:$AA,COLUMN()+3,0)="","",VLOOKUP($A435&amp;$A$4,Global!$C:$AA,COLUMN()+3,0)),"")</f>
        <v/>
      </c>
      <c r="Q435" s="68" t="str">
        <f>IFERROR(IF(VLOOKUP($A435&amp;$A$4,Global!$C:$AA,COLUMN()+3,0)="","",VLOOKUP($A435&amp;$A$4,Global!$C:$AA,COLUMN()+3,0)),"")</f>
        <v/>
      </c>
      <c r="R435" s="68" t="str">
        <f>IFERROR(IF(VLOOKUP($A435&amp;$A$4,Global!$C:$AA,COLUMN()+3,0)="","",VLOOKUP($A435&amp;$A$4,Global!$C:$AA,COLUMN()+3,0)),"")</f>
        <v/>
      </c>
      <c r="S435" s="71" t="str">
        <f>IFERROR(IF(VLOOKUP($A435&amp;$A$4,Global!$C:$AA,COLUMN()+3,0)="","",VLOOKUP($A435&amp;$A$4,Global!$C:$AA,COLUMN()+3,0)),"")</f>
        <v/>
      </c>
      <c r="T435" s="71" t="str">
        <f>IFERROR(IF(VLOOKUP($A435&amp;$A$4,Global!$C:$AA,COLUMN()+3,0)="","",VLOOKUP($A435&amp;$A$4,Global!$C:$AA,COLUMN()+3,0)),"")</f>
        <v/>
      </c>
      <c r="U435" s="69" t="str">
        <f>IFERROR(IF(VLOOKUP($A435&amp;$A$4,Global!$C:$AA,COLUMN()+3,0)="","",VLOOKUP($A435&amp;$A$4,Global!$C:$AA,COLUMN()+3,0)),"")</f>
        <v/>
      </c>
      <c r="V435" s="69" t="str">
        <f>IFERROR(IF(VLOOKUP($A435&amp;$A$4,Global!$C:$AA,COLUMN()+3,0)="","",VLOOKUP($A435&amp;$A$4,Global!$C:$AA,COLUMN()+3,0)),"")</f>
        <v/>
      </c>
    </row>
    <row r="436" spans="1:22" s="72" customFormat="1" ht="15.75" x14ac:dyDescent="0.2">
      <c r="A436" s="67" t="str">
        <f>IFERROR(IF(A435="","",IF((A435+1)&lt;=VLOOKUP($A$3,List!$E$1:$G$8,3,0),A435+1,"")),"")</f>
        <v/>
      </c>
      <c r="B436" s="69" t="str">
        <f>IFERROR(IF(VLOOKUP($A436&amp;$A$4,Global!$C:$AA,COLUMN()+3,0)="","",VLOOKUP($A436&amp;$A$4,Global!$C:$AA,COLUMN()+3,0)),"")</f>
        <v/>
      </c>
      <c r="C436" s="79" t="str">
        <f>IFERROR(IF(VLOOKUP($A436&amp;$A$4,Global!$C:$AA,COLUMN()+3,0)="","",VLOOKUP($A436&amp;$A$4,Global!$C:$AA,COLUMN()+3,0)),"")</f>
        <v/>
      </c>
      <c r="D436" s="68" t="str">
        <f>IFERROR(IF(VLOOKUP($A436&amp;$A$4,Global!$C:$AA,COLUMN()+3,0)="","",VLOOKUP($A436&amp;$A$4,Global!$C:$AA,COLUMN()+3,0)),"")</f>
        <v/>
      </c>
      <c r="E436" s="69" t="str">
        <f>IFERROR(IF(VLOOKUP($A436&amp;$A$4,Global!$C:$AA,COLUMN()+3,0)="","",VLOOKUP($A436&amp;$A$4,Global!$C:$AA,COLUMN()+3,0)),"")</f>
        <v/>
      </c>
      <c r="F436" s="69" t="str">
        <f>IFERROR(IF(VLOOKUP($A436&amp;$A$4,Global!$C:$AA,COLUMN()+3,0)="","",VLOOKUP($A436&amp;$A$4,Global!$C:$AA,COLUMN()+3,0)),"")</f>
        <v/>
      </c>
      <c r="G436" s="69" t="str">
        <f>IFERROR(IF(VLOOKUP($A436&amp;$A$4,Global!$C:$AA,COLUMN()+3,0)="","",VLOOKUP($A436&amp;$A$4,Global!$C:$AA,COLUMN()+3,0)),"")</f>
        <v/>
      </c>
      <c r="H436" s="70" t="str">
        <f>IFERROR(IF(VLOOKUP($A436&amp;$A$4,Global!$C:$AA,COLUMN()+3,0)="","",VLOOKUP($A436&amp;$A$4,Global!$C:$AA,COLUMN()+3,0)),"")</f>
        <v/>
      </c>
      <c r="I436" s="70" t="str">
        <f>IFERROR(IF(VLOOKUP($A436&amp;$A$4,Global!$C:$AA,COLUMN()+3,0)="","",VLOOKUP($A436&amp;$A$4,Global!$C:$AA,COLUMN()+3,0)),"")</f>
        <v/>
      </c>
      <c r="J436" s="69" t="str">
        <f>IFERROR(IF(VLOOKUP($A436&amp;$A$4,Global!$C:$AA,COLUMN()+3,0)="","",VLOOKUP($A436&amp;$A$4,Global!$C:$AA,COLUMN()+3,0)),"")</f>
        <v/>
      </c>
      <c r="K436" s="69" t="str">
        <f>IFERROR(IF(VLOOKUP($A436&amp;$A$4,Global!$C:$AA,COLUMN()+3,0)="","",VLOOKUP($A436&amp;$A$4,Global!$C:$AA,COLUMN()+3,0)),"")</f>
        <v/>
      </c>
      <c r="L436" s="69" t="str">
        <f>IFERROR(IF(VLOOKUP($A436&amp;$A$4,Global!$C:$AA,COLUMN()+3,0)="","",VLOOKUP($A436&amp;$A$4,Global!$C:$AA,COLUMN()+3,0)),"")</f>
        <v/>
      </c>
      <c r="M436" s="68" t="str">
        <f>IFERROR(IF(VLOOKUP($A436&amp;$A$4,Global!$C:$AA,COLUMN()+3,0)="","",VLOOKUP($A436&amp;$A$4,Global!$C:$AA,COLUMN()+3,0)),"")</f>
        <v/>
      </c>
      <c r="N436" s="68" t="str">
        <f>IFERROR(IF(VLOOKUP($A436&amp;$A$4,Global!$C:$AA,COLUMN()+3,0)="","",VLOOKUP($A436&amp;$A$4,Global!$C:$AA,COLUMN()+3,0)),"")</f>
        <v/>
      </c>
      <c r="O436" s="68" t="str">
        <f>IFERROR(IF(VLOOKUP($A436&amp;$A$4,Global!$C:$AA,COLUMN()+3,0)="","",VLOOKUP($A436&amp;$A$4,Global!$C:$AA,COLUMN()+3,0)),"")</f>
        <v/>
      </c>
      <c r="P436" s="68" t="str">
        <f>IFERROR(IF(VLOOKUP($A436&amp;$A$4,Global!$C:$AA,COLUMN()+3,0)="","",VLOOKUP($A436&amp;$A$4,Global!$C:$AA,COLUMN()+3,0)),"")</f>
        <v/>
      </c>
      <c r="Q436" s="68" t="str">
        <f>IFERROR(IF(VLOOKUP($A436&amp;$A$4,Global!$C:$AA,COLUMN()+3,0)="","",VLOOKUP($A436&amp;$A$4,Global!$C:$AA,COLUMN()+3,0)),"")</f>
        <v/>
      </c>
      <c r="R436" s="68" t="str">
        <f>IFERROR(IF(VLOOKUP($A436&amp;$A$4,Global!$C:$AA,COLUMN()+3,0)="","",VLOOKUP($A436&amp;$A$4,Global!$C:$AA,COLUMN()+3,0)),"")</f>
        <v/>
      </c>
      <c r="S436" s="71" t="str">
        <f>IFERROR(IF(VLOOKUP($A436&amp;$A$4,Global!$C:$AA,COLUMN()+3,0)="","",VLOOKUP($A436&amp;$A$4,Global!$C:$AA,COLUMN()+3,0)),"")</f>
        <v/>
      </c>
      <c r="T436" s="71" t="str">
        <f>IFERROR(IF(VLOOKUP($A436&amp;$A$4,Global!$C:$AA,COLUMN()+3,0)="","",VLOOKUP($A436&amp;$A$4,Global!$C:$AA,COLUMN()+3,0)),"")</f>
        <v/>
      </c>
      <c r="U436" s="69" t="str">
        <f>IFERROR(IF(VLOOKUP($A436&amp;$A$4,Global!$C:$AA,COLUMN()+3,0)="","",VLOOKUP($A436&amp;$A$4,Global!$C:$AA,COLUMN()+3,0)),"")</f>
        <v/>
      </c>
      <c r="V436" s="69" t="str">
        <f>IFERROR(IF(VLOOKUP($A436&amp;$A$4,Global!$C:$AA,COLUMN()+3,0)="","",VLOOKUP($A436&amp;$A$4,Global!$C:$AA,COLUMN()+3,0)),"")</f>
        <v/>
      </c>
    </row>
    <row r="437" spans="1:22" s="72" customFormat="1" ht="15.75" x14ac:dyDescent="0.2">
      <c r="A437" s="67" t="str">
        <f>IFERROR(IF(A436="","",IF((A436+1)&lt;=VLOOKUP($A$3,List!$E$1:$G$8,3,0),A436+1,"")),"")</f>
        <v/>
      </c>
      <c r="B437" s="69" t="str">
        <f>IFERROR(IF(VLOOKUP($A437&amp;$A$4,Global!$C:$AA,COLUMN()+3,0)="","",VLOOKUP($A437&amp;$A$4,Global!$C:$AA,COLUMN()+3,0)),"")</f>
        <v/>
      </c>
      <c r="C437" s="79" t="str">
        <f>IFERROR(IF(VLOOKUP($A437&amp;$A$4,Global!$C:$AA,COLUMN()+3,0)="","",VLOOKUP($A437&amp;$A$4,Global!$C:$AA,COLUMN()+3,0)),"")</f>
        <v/>
      </c>
      <c r="D437" s="68" t="str">
        <f>IFERROR(IF(VLOOKUP($A437&amp;$A$4,Global!$C:$AA,COLUMN()+3,0)="","",VLOOKUP($A437&amp;$A$4,Global!$C:$AA,COLUMN()+3,0)),"")</f>
        <v/>
      </c>
      <c r="E437" s="69" t="str">
        <f>IFERROR(IF(VLOOKUP($A437&amp;$A$4,Global!$C:$AA,COLUMN()+3,0)="","",VLOOKUP($A437&amp;$A$4,Global!$C:$AA,COLUMN()+3,0)),"")</f>
        <v/>
      </c>
      <c r="F437" s="69" t="str">
        <f>IFERROR(IF(VLOOKUP($A437&amp;$A$4,Global!$C:$AA,COLUMN()+3,0)="","",VLOOKUP($A437&amp;$A$4,Global!$C:$AA,COLUMN()+3,0)),"")</f>
        <v/>
      </c>
      <c r="G437" s="69" t="str">
        <f>IFERROR(IF(VLOOKUP($A437&amp;$A$4,Global!$C:$AA,COLUMN()+3,0)="","",VLOOKUP($A437&amp;$A$4,Global!$C:$AA,COLUMN()+3,0)),"")</f>
        <v/>
      </c>
      <c r="H437" s="70" t="str">
        <f>IFERROR(IF(VLOOKUP($A437&amp;$A$4,Global!$C:$AA,COLUMN()+3,0)="","",VLOOKUP($A437&amp;$A$4,Global!$C:$AA,COLUMN()+3,0)),"")</f>
        <v/>
      </c>
      <c r="I437" s="70" t="str">
        <f>IFERROR(IF(VLOOKUP($A437&amp;$A$4,Global!$C:$AA,COLUMN()+3,0)="","",VLOOKUP($A437&amp;$A$4,Global!$C:$AA,COLUMN()+3,0)),"")</f>
        <v/>
      </c>
      <c r="J437" s="69" t="str">
        <f>IFERROR(IF(VLOOKUP($A437&amp;$A$4,Global!$C:$AA,COLUMN()+3,0)="","",VLOOKUP($A437&amp;$A$4,Global!$C:$AA,COLUMN()+3,0)),"")</f>
        <v/>
      </c>
      <c r="K437" s="69" t="str">
        <f>IFERROR(IF(VLOOKUP($A437&amp;$A$4,Global!$C:$AA,COLUMN()+3,0)="","",VLOOKUP($A437&amp;$A$4,Global!$C:$AA,COLUMN()+3,0)),"")</f>
        <v/>
      </c>
      <c r="L437" s="69" t="str">
        <f>IFERROR(IF(VLOOKUP($A437&amp;$A$4,Global!$C:$AA,COLUMN()+3,0)="","",VLOOKUP($A437&amp;$A$4,Global!$C:$AA,COLUMN()+3,0)),"")</f>
        <v/>
      </c>
      <c r="M437" s="68" t="str">
        <f>IFERROR(IF(VLOOKUP($A437&amp;$A$4,Global!$C:$AA,COLUMN()+3,0)="","",VLOOKUP($A437&amp;$A$4,Global!$C:$AA,COLUMN()+3,0)),"")</f>
        <v/>
      </c>
      <c r="N437" s="68" t="str">
        <f>IFERROR(IF(VLOOKUP($A437&amp;$A$4,Global!$C:$AA,COLUMN()+3,0)="","",VLOOKUP($A437&amp;$A$4,Global!$C:$AA,COLUMN()+3,0)),"")</f>
        <v/>
      </c>
      <c r="O437" s="68" t="str">
        <f>IFERROR(IF(VLOOKUP($A437&amp;$A$4,Global!$C:$AA,COLUMN()+3,0)="","",VLOOKUP($A437&amp;$A$4,Global!$C:$AA,COLUMN()+3,0)),"")</f>
        <v/>
      </c>
      <c r="P437" s="68" t="str">
        <f>IFERROR(IF(VLOOKUP($A437&amp;$A$4,Global!$C:$AA,COLUMN()+3,0)="","",VLOOKUP($A437&amp;$A$4,Global!$C:$AA,COLUMN()+3,0)),"")</f>
        <v/>
      </c>
      <c r="Q437" s="68" t="str">
        <f>IFERROR(IF(VLOOKUP($A437&amp;$A$4,Global!$C:$AA,COLUMN()+3,0)="","",VLOOKUP($A437&amp;$A$4,Global!$C:$AA,COLUMN()+3,0)),"")</f>
        <v/>
      </c>
      <c r="R437" s="68" t="str">
        <f>IFERROR(IF(VLOOKUP($A437&amp;$A$4,Global!$C:$AA,COLUMN()+3,0)="","",VLOOKUP($A437&amp;$A$4,Global!$C:$AA,COLUMN()+3,0)),"")</f>
        <v/>
      </c>
      <c r="S437" s="71" t="str">
        <f>IFERROR(IF(VLOOKUP($A437&amp;$A$4,Global!$C:$AA,COLUMN()+3,0)="","",VLOOKUP($A437&amp;$A$4,Global!$C:$AA,COLUMN()+3,0)),"")</f>
        <v/>
      </c>
      <c r="T437" s="71" t="str">
        <f>IFERROR(IF(VLOOKUP($A437&amp;$A$4,Global!$C:$AA,COLUMN()+3,0)="","",VLOOKUP($A437&amp;$A$4,Global!$C:$AA,COLUMN()+3,0)),"")</f>
        <v/>
      </c>
      <c r="U437" s="69" t="str">
        <f>IFERROR(IF(VLOOKUP($A437&amp;$A$4,Global!$C:$AA,COLUMN()+3,0)="","",VLOOKUP($A437&amp;$A$4,Global!$C:$AA,COLUMN()+3,0)),"")</f>
        <v/>
      </c>
      <c r="V437" s="69" t="str">
        <f>IFERROR(IF(VLOOKUP($A437&amp;$A$4,Global!$C:$AA,COLUMN()+3,0)="","",VLOOKUP($A437&amp;$A$4,Global!$C:$AA,COLUMN()+3,0)),"")</f>
        <v/>
      </c>
    </row>
    <row r="438" spans="1:22" s="72" customFormat="1" ht="15.75" x14ac:dyDescent="0.2">
      <c r="A438" s="67" t="str">
        <f>IFERROR(IF(A437="","",IF((A437+1)&lt;=VLOOKUP($A$3,List!$E$1:$G$8,3,0),A437+1,"")),"")</f>
        <v/>
      </c>
      <c r="B438" s="69" t="str">
        <f>IFERROR(IF(VLOOKUP($A438&amp;$A$4,Global!$C:$AA,COLUMN()+3,0)="","",VLOOKUP($A438&amp;$A$4,Global!$C:$AA,COLUMN()+3,0)),"")</f>
        <v/>
      </c>
      <c r="C438" s="79" t="str">
        <f>IFERROR(IF(VLOOKUP($A438&amp;$A$4,Global!$C:$AA,COLUMN()+3,0)="","",VLOOKUP($A438&amp;$A$4,Global!$C:$AA,COLUMN()+3,0)),"")</f>
        <v/>
      </c>
      <c r="D438" s="68" t="str">
        <f>IFERROR(IF(VLOOKUP($A438&amp;$A$4,Global!$C:$AA,COLUMN()+3,0)="","",VLOOKUP($A438&amp;$A$4,Global!$C:$AA,COLUMN()+3,0)),"")</f>
        <v/>
      </c>
      <c r="E438" s="69" t="str">
        <f>IFERROR(IF(VLOOKUP($A438&amp;$A$4,Global!$C:$AA,COLUMN()+3,0)="","",VLOOKUP($A438&amp;$A$4,Global!$C:$AA,COLUMN()+3,0)),"")</f>
        <v/>
      </c>
      <c r="F438" s="69" t="str">
        <f>IFERROR(IF(VLOOKUP($A438&amp;$A$4,Global!$C:$AA,COLUMN()+3,0)="","",VLOOKUP($A438&amp;$A$4,Global!$C:$AA,COLUMN()+3,0)),"")</f>
        <v/>
      </c>
      <c r="G438" s="69" t="str">
        <f>IFERROR(IF(VLOOKUP($A438&amp;$A$4,Global!$C:$AA,COLUMN()+3,0)="","",VLOOKUP($A438&amp;$A$4,Global!$C:$AA,COLUMN()+3,0)),"")</f>
        <v/>
      </c>
      <c r="H438" s="70" t="str">
        <f>IFERROR(IF(VLOOKUP($A438&amp;$A$4,Global!$C:$AA,COLUMN()+3,0)="","",VLOOKUP($A438&amp;$A$4,Global!$C:$AA,COLUMN()+3,0)),"")</f>
        <v/>
      </c>
      <c r="I438" s="70" t="str">
        <f>IFERROR(IF(VLOOKUP($A438&amp;$A$4,Global!$C:$AA,COLUMN()+3,0)="","",VLOOKUP($A438&amp;$A$4,Global!$C:$AA,COLUMN()+3,0)),"")</f>
        <v/>
      </c>
      <c r="J438" s="69" t="str">
        <f>IFERROR(IF(VLOOKUP($A438&amp;$A$4,Global!$C:$AA,COLUMN()+3,0)="","",VLOOKUP($A438&amp;$A$4,Global!$C:$AA,COLUMN()+3,0)),"")</f>
        <v/>
      </c>
      <c r="K438" s="69" t="str">
        <f>IFERROR(IF(VLOOKUP($A438&amp;$A$4,Global!$C:$AA,COLUMN()+3,0)="","",VLOOKUP($A438&amp;$A$4,Global!$C:$AA,COLUMN()+3,0)),"")</f>
        <v/>
      </c>
      <c r="L438" s="69" t="str">
        <f>IFERROR(IF(VLOOKUP($A438&amp;$A$4,Global!$C:$AA,COLUMN()+3,0)="","",VLOOKUP($A438&amp;$A$4,Global!$C:$AA,COLUMN()+3,0)),"")</f>
        <v/>
      </c>
      <c r="M438" s="68" t="str">
        <f>IFERROR(IF(VLOOKUP($A438&amp;$A$4,Global!$C:$AA,COLUMN()+3,0)="","",VLOOKUP($A438&amp;$A$4,Global!$C:$AA,COLUMN()+3,0)),"")</f>
        <v/>
      </c>
      <c r="N438" s="68" t="str">
        <f>IFERROR(IF(VLOOKUP($A438&amp;$A$4,Global!$C:$AA,COLUMN()+3,0)="","",VLOOKUP($A438&amp;$A$4,Global!$C:$AA,COLUMN()+3,0)),"")</f>
        <v/>
      </c>
      <c r="O438" s="68" t="str">
        <f>IFERROR(IF(VLOOKUP($A438&amp;$A$4,Global!$C:$AA,COLUMN()+3,0)="","",VLOOKUP($A438&amp;$A$4,Global!$C:$AA,COLUMN()+3,0)),"")</f>
        <v/>
      </c>
      <c r="P438" s="68" t="str">
        <f>IFERROR(IF(VLOOKUP($A438&amp;$A$4,Global!$C:$AA,COLUMN()+3,0)="","",VLOOKUP($A438&amp;$A$4,Global!$C:$AA,COLUMN()+3,0)),"")</f>
        <v/>
      </c>
      <c r="Q438" s="68" t="str">
        <f>IFERROR(IF(VLOOKUP($A438&amp;$A$4,Global!$C:$AA,COLUMN()+3,0)="","",VLOOKUP($A438&amp;$A$4,Global!$C:$AA,COLUMN()+3,0)),"")</f>
        <v/>
      </c>
      <c r="R438" s="68" t="str">
        <f>IFERROR(IF(VLOOKUP($A438&amp;$A$4,Global!$C:$AA,COLUMN()+3,0)="","",VLOOKUP($A438&amp;$A$4,Global!$C:$AA,COLUMN()+3,0)),"")</f>
        <v/>
      </c>
      <c r="S438" s="71" t="str">
        <f>IFERROR(IF(VLOOKUP($A438&amp;$A$4,Global!$C:$AA,COLUMN()+3,0)="","",VLOOKUP($A438&amp;$A$4,Global!$C:$AA,COLUMN()+3,0)),"")</f>
        <v/>
      </c>
      <c r="T438" s="71" t="str">
        <f>IFERROR(IF(VLOOKUP($A438&amp;$A$4,Global!$C:$AA,COLUMN()+3,0)="","",VLOOKUP($A438&amp;$A$4,Global!$C:$AA,COLUMN()+3,0)),"")</f>
        <v/>
      </c>
      <c r="U438" s="69" t="str">
        <f>IFERROR(IF(VLOOKUP($A438&amp;$A$4,Global!$C:$AA,COLUMN()+3,0)="","",VLOOKUP($A438&amp;$A$4,Global!$C:$AA,COLUMN()+3,0)),"")</f>
        <v/>
      </c>
      <c r="V438" s="69" t="str">
        <f>IFERROR(IF(VLOOKUP($A438&amp;$A$4,Global!$C:$AA,COLUMN()+3,0)="","",VLOOKUP($A438&amp;$A$4,Global!$C:$AA,COLUMN()+3,0)),"")</f>
        <v/>
      </c>
    </row>
    <row r="439" spans="1:22" s="72" customFormat="1" ht="15.75" x14ac:dyDescent="0.2">
      <c r="A439" s="67" t="str">
        <f>IFERROR(IF(A438="","",IF((A438+1)&lt;=VLOOKUP($A$3,List!$E$1:$G$8,3,0),A438+1,"")),"")</f>
        <v/>
      </c>
      <c r="B439" s="69" t="str">
        <f>IFERROR(IF(VLOOKUP($A439&amp;$A$4,Global!$C:$AA,COLUMN()+3,0)="","",VLOOKUP($A439&amp;$A$4,Global!$C:$AA,COLUMN()+3,0)),"")</f>
        <v/>
      </c>
      <c r="C439" s="79" t="str">
        <f>IFERROR(IF(VLOOKUP($A439&amp;$A$4,Global!$C:$AA,COLUMN()+3,0)="","",VLOOKUP($A439&amp;$A$4,Global!$C:$AA,COLUMN()+3,0)),"")</f>
        <v/>
      </c>
      <c r="D439" s="68" t="str">
        <f>IFERROR(IF(VLOOKUP($A439&amp;$A$4,Global!$C:$AA,COLUMN()+3,0)="","",VLOOKUP($A439&amp;$A$4,Global!$C:$AA,COLUMN()+3,0)),"")</f>
        <v/>
      </c>
      <c r="E439" s="69" t="str">
        <f>IFERROR(IF(VLOOKUP($A439&amp;$A$4,Global!$C:$AA,COLUMN()+3,0)="","",VLOOKUP($A439&amp;$A$4,Global!$C:$AA,COLUMN()+3,0)),"")</f>
        <v/>
      </c>
      <c r="F439" s="69" t="str">
        <f>IFERROR(IF(VLOOKUP($A439&amp;$A$4,Global!$C:$AA,COLUMN()+3,0)="","",VLOOKUP($A439&amp;$A$4,Global!$C:$AA,COLUMN()+3,0)),"")</f>
        <v/>
      </c>
      <c r="G439" s="69" t="str">
        <f>IFERROR(IF(VLOOKUP($A439&amp;$A$4,Global!$C:$AA,COLUMN()+3,0)="","",VLOOKUP($A439&amp;$A$4,Global!$C:$AA,COLUMN()+3,0)),"")</f>
        <v/>
      </c>
      <c r="H439" s="70" t="str">
        <f>IFERROR(IF(VLOOKUP($A439&amp;$A$4,Global!$C:$AA,COLUMN()+3,0)="","",VLOOKUP($A439&amp;$A$4,Global!$C:$AA,COLUMN()+3,0)),"")</f>
        <v/>
      </c>
      <c r="I439" s="70" t="str">
        <f>IFERROR(IF(VLOOKUP($A439&amp;$A$4,Global!$C:$AA,COLUMN()+3,0)="","",VLOOKUP($A439&amp;$A$4,Global!$C:$AA,COLUMN()+3,0)),"")</f>
        <v/>
      </c>
      <c r="J439" s="69" t="str">
        <f>IFERROR(IF(VLOOKUP($A439&amp;$A$4,Global!$C:$AA,COLUMN()+3,0)="","",VLOOKUP($A439&amp;$A$4,Global!$C:$AA,COLUMN()+3,0)),"")</f>
        <v/>
      </c>
      <c r="K439" s="69" t="str">
        <f>IFERROR(IF(VLOOKUP($A439&amp;$A$4,Global!$C:$AA,COLUMN()+3,0)="","",VLOOKUP($A439&amp;$A$4,Global!$C:$AA,COLUMN()+3,0)),"")</f>
        <v/>
      </c>
      <c r="L439" s="69" t="str">
        <f>IFERROR(IF(VLOOKUP($A439&amp;$A$4,Global!$C:$AA,COLUMN()+3,0)="","",VLOOKUP($A439&amp;$A$4,Global!$C:$AA,COLUMN()+3,0)),"")</f>
        <v/>
      </c>
      <c r="M439" s="68" t="str">
        <f>IFERROR(IF(VLOOKUP($A439&amp;$A$4,Global!$C:$AA,COLUMN()+3,0)="","",VLOOKUP($A439&amp;$A$4,Global!$C:$AA,COLUMN()+3,0)),"")</f>
        <v/>
      </c>
      <c r="N439" s="68" t="str">
        <f>IFERROR(IF(VLOOKUP($A439&amp;$A$4,Global!$C:$AA,COLUMN()+3,0)="","",VLOOKUP($A439&amp;$A$4,Global!$C:$AA,COLUMN()+3,0)),"")</f>
        <v/>
      </c>
      <c r="O439" s="68" t="str">
        <f>IFERROR(IF(VLOOKUP($A439&amp;$A$4,Global!$C:$AA,COLUMN()+3,0)="","",VLOOKUP($A439&amp;$A$4,Global!$C:$AA,COLUMN()+3,0)),"")</f>
        <v/>
      </c>
      <c r="P439" s="68" t="str">
        <f>IFERROR(IF(VLOOKUP($A439&amp;$A$4,Global!$C:$AA,COLUMN()+3,0)="","",VLOOKUP($A439&amp;$A$4,Global!$C:$AA,COLUMN()+3,0)),"")</f>
        <v/>
      </c>
      <c r="Q439" s="68" t="str">
        <f>IFERROR(IF(VLOOKUP($A439&amp;$A$4,Global!$C:$AA,COLUMN()+3,0)="","",VLOOKUP($A439&amp;$A$4,Global!$C:$AA,COLUMN()+3,0)),"")</f>
        <v/>
      </c>
      <c r="R439" s="68" t="str">
        <f>IFERROR(IF(VLOOKUP($A439&amp;$A$4,Global!$C:$AA,COLUMN()+3,0)="","",VLOOKUP($A439&amp;$A$4,Global!$C:$AA,COLUMN()+3,0)),"")</f>
        <v/>
      </c>
      <c r="S439" s="71" t="str">
        <f>IFERROR(IF(VLOOKUP($A439&amp;$A$4,Global!$C:$AA,COLUMN()+3,0)="","",VLOOKUP($A439&amp;$A$4,Global!$C:$AA,COLUMN()+3,0)),"")</f>
        <v/>
      </c>
      <c r="T439" s="71" t="str">
        <f>IFERROR(IF(VLOOKUP($A439&amp;$A$4,Global!$C:$AA,COLUMN()+3,0)="","",VLOOKUP($A439&amp;$A$4,Global!$C:$AA,COLUMN()+3,0)),"")</f>
        <v/>
      </c>
      <c r="U439" s="69" t="str">
        <f>IFERROR(IF(VLOOKUP($A439&amp;$A$4,Global!$C:$AA,COLUMN()+3,0)="","",VLOOKUP($A439&amp;$A$4,Global!$C:$AA,COLUMN()+3,0)),"")</f>
        <v/>
      </c>
      <c r="V439" s="69" t="str">
        <f>IFERROR(IF(VLOOKUP($A439&amp;$A$4,Global!$C:$AA,COLUMN()+3,0)="","",VLOOKUP($A439&amp;$A$4,Global!$C:$AA,COLUMN()+3,0)),"")</f>
        <v/>
      </c>
    </row>
    <row r="440" spans="1:22" s="72" customFormat="1" ht="15.75" x14ac:dyDescent="0.2">
      <c r="A440" s="67" t="str">
        <f>IFERROR(IF(A439="","",IF((A439+1)&lt;=VLOOKUP($A$3,List!$E$1:$G$8,3,0),A439+1,"")),"")</f>
        <v/>
      </c>
      <c r="B440" s="69" t="str">
        <f>IFERROR(IF(VLOOKUP($A440&amp;$A$4,Global!$C:$AA,COLUMN()+3,0)="","",VLOOKUP($A440&amp;$A$4,Global!$C:$AA,COLUMN()+3,0)),"")</f>
        <v/>
      </c>
      <c r="C440" s="79" t="str">
        <f>IFERROR(IF(VLOOKUP($A440&amp;$A$4,Global!$C:$AA,COLUMN()+3,0)="","",VLOOKUP($A440&amp;$A$4,Global!$C:$AA,COLUMN()+3,0)),"")</f>
        <v/>
      </c>
      <c r="D440" s="68" t="str">
        <f>IFERROR(IF(VLOOKUP($A440&amp;$A$4,Global!$C:$AA,COLUMN()+3,0)="","",VLOOKUP($A440&amp;$A$4,Global!$C:$AA,COLUMN()+3,0)),"")</f>
        <v/>
      </c>
      <c r="E440" s="69" t="str">
        <f>IFERROR(IF(VLOOKUP($A440&amp;$A$4,Global!$C:$AA,COLUMN()+3,0)="","",VLOOKUP($A440&amp;$A$4,Global!$C:$AA,COLUMN()+3,0)),"")</f>
        <v/>
      </c>
      <c r="F440" s="69" t="str">
        <f>IFERROR(IF(VLOOKUP($A440&amp;$A$4,Global!$C:$AA,COLUMN()+3,0)="","",VLOOKUP($A440&amp;$A$4,Global!$C:$AA,COLUMN()+3,0)),"")</f>
        <v/>
      </c>
      <c r="G440" s="69" t="str">
        <f>IFERROR(IF(VLOOKUP($A440&amp;$A$4,Global!$C:$AA,COLUMN()+3,0)="","",VLOOKUP($A440&amp;$A$4,Global!$C:$AA,COLUMN()+3,0)),"")</f>
        <v/>
      </c>
      <c r="H440" s="70" t="str">
        <f>IFERROR(IF(VLOOKUP($A440&amp;$A$4,Global!$C:$AA,COLUMN()+3,0)="","",VLOOKUP($A440&amp;$A$4,Global!$C:$AA,COLUMN()+3,0)),"")</f>
        <v/>
      </c>
      <c r="I440" s="70" t="str">
        <f>IFERROR(IF(VLOOKUP($A440&amp;$A$4,Global!$C:$AA,COLUMN()+3,0)="","",VLOOKUP($A440&amp;$A$4,Global!$C:$AA,COLUMN()+3,0)),"")</f>
        <v/>
      </c>
      <c r="J440" s="69" t="str">
        <f>IFERROR(IF(VLOOKUP($A440&amp;$A$4,Global!$C:$AA,COLUMN()+3,0)="","",VLOOKUP($A440&amp;$A$4,Global!$C:$AA,COLUMN()+3,0)),"")</f>
        <v/>
      </c>
      <c r="K440" s="69" t="str">
        <f>IFERROR(IF(VLOOKUP($A440&amp;$A$4,Global!$C:$AA,COLUMN()+3,0)="","",VLOOKUP($A440&amp;$A$4,Global!$C:$AA,COLUMN()+3,0)),"")</f>
        <v/>
      </c>
      <c r="L440" s="69" t="str">
        <f>IFERROR(IF(VLOOKUP($A440&amp;$A$4,Global!$C:$AA,COLUMN()+3,0)="","",VLOOKUP($A440&amp;$A$4,Global!$C:$AA,COLUMN()+3,0)),"")</f>
        <v/>
      </c>
      <c r="M440" s="68" t="str">
        <f>IFERROR(IF(VLOOKUP($A440&amp;$A$4,Global!$C:$AA,COLUMN()+3,0)="","",VLOOKUP($A440&amp;$A$4,Global!$C:$AA,COLUMN()+3,0)),"")</f>
        <v/>
      </c>
      <c r="N440" s="68" t="str">
        <f>IFERROR(IF(VLOOKUP($A440&amp;$A$4,Global!$C:$AA,COLUMN()+3,0)="","",VLOOKUP($A440&amp;$A$4,Global!$C:$AA,COLUMN()+3,0)),"")</f>
        <v/>
      </c>
      <c r="O440" s="68" t="str">
        <f>IFERROR(IF(VLOOKUP($A440&amp;$A$4,Global!$C:$AA,COLUMN()+3,0)="","",VLOOKUP($A440&amp;$A$4,Global!$C:$AA,COLUMN()+3,0)),"")</f>
        <v/>
      </c>
      <c r="P440" s="68" t="str">
        <f>IFERROR(IF(VLOOKUP($A440&amp;$A$4,Global!$C:$AA,COLUMN()+3,0)="","",VLOOKUP($A440&amp;$A$4,Global!$C:$AA,COLUMN()+3,0)),"")</f>
        <v/>
      </c>
      <c r="Q440" s="68" t="str">
        <f>IFERROR(IF(VLOOKUP($A440&amp;$A$4,Global!$C:$AA,COLUMN()+3,0)="","",VLOOKUP($A440&amp;$A$4,Global!$C:$AA,COLUMN()+3,0)),"")</f>
        <v/>
      </c>
      <c r="R440" s="68" t="str">
        <f>IFERROR(IF(VLOOKUP($A440&amp;$A$4,Global!$C:$AA,COLUMN()+3,0)="","",VLOOKUP($A440&amp;$A$4,Global!$C:$AA,COLUMN()+3,0)),"")</f>
        <v/>
      </c>
      <c r="S440" s="71" t="str">
        <f>IFERROR(IF(VLOOKUP($A440&amp;$A$4,Global!$C:$AA,COLUMN()+3,0)="","",VLOOKUP($A440&amp;$A$4,Global!$C:$AA,COLUMN()+3,0)),"")</f>
        <v/>
      </c>
      <c r="T440" s="71" t="str">
        <f>IFERROR(IF(VLOOKUP($A440&amp;$A$4,Global!$C:$AA,COLUMN()+3,0)="","",VLOOKUP($A440&amp;$A$4,Global!$C:$AA,COLUMN()+3,0)),"")</f>
        <v/>
      </c>
      <c r="U440" s="69" t="str">
        <f>IFERROR(IF(VLOOKUP($A440&amp;$A$4,Global!$C:$AA,COLUMN()+3,0)="","",VLOOKUP($A440&amp;$A$4,Global!$C:$AA,COLUMN()+3,0)),"")</f>
        <v/>
      </c>
      <c r="V440" s="69" t="str">
        <f>IFERROR(IF(VLOOKUP($A440&amp;$A$4,Global!$C:$AA,COLUMN()+3,0)="","",VLOOKUP($A440&amp;$A$4,Global!$C:$AA,COLUMN()+3,0)),"")</f>
        <v/>
      </c>
    </row>
    <row r="441" spans="1:22" s="72" customFormat="1" ht="15.75" x14ac:dyDescent="0.2">
      <c r="A441" s="67" t="str">
        <f>IFERROR(IF(A440="","",IF((A440+1)&lt;=VLOOKUP($A$3,List!$E$1:$G$8,3,0),A440+1,"")),"")</f>
        <v/>
      </c>
      <c r="B441" s="69" t="str">
        <f>IFERROR(IF(VLOOKUP($A441&amp;$A$4,Global!$C:$AA,COLUMN()+3,0)="","",VLOOKUP($A441&amp;$A$4,Global!$C:$AA,COLUMN()+3,0)),"")</f>
        <v/>
      </c>
      <c r="C441" s="79" t="str">
        <f>IFERROR(IF(VLOOKUP($A441&amp;$A$4,Global!$C:$AA,COLUMN()+3,0)="","",VLOOKUP($A441&amp;$A$4,Global!$C:$AA,COLUMN()+3,0)),"")</f>
        <v/>
      </c>
      <c r="D441" s="68" t="str">
        <f>IFERROR(IF(VLOOKUP($A441&amp;$A$4,Global!$C:$AA,COLUMN()+3,0)="","",VLOOKUP($A441&amp;$A$4,Global!$C:$AA,COLUMN()+3,0)),"")</f>
        <v/>
      </c>
      <c r="E441" s="69" t="str">
        <f>IFERROR(IF(VLOOKUP($A441&amp;$A$4,Global!$C:$AA,COLUMN()+3,0)="","",VLOOKUP($A441&amp;$A$4,Global!$C:$AA,COLUMN()+3,0)),"")</f>
        <v/>
      </c>
      <c r="F441" s="69" t="str">
        <f>IFERROR(IF(VLOOKUP($A441&amp;$A$4,Global!$C:$AA,COLUMN()+3,0)="","",VLOOKUP($A441&amp;$A$4,Global!$C:$AA,COLUMN()+3,0)),"")</f>
        <v/>
      </c>
      <c r="G441" s="69" t="str">
        <f>IFERROR(IF(VLOOKUP($A441&amp;$A$4,Global!$C:$AA,COLUMN()+3,0)="","",VLOOKUP($A441&amp;$A$4,Global!$C:$AA,COLUMN()+3,0)),"")</f>
        <v/>
      </c>
      <c r="H441" s="70" t="str">
        <f>IFERROR(IF(VLOOKUP($A441&amp;$A$4,Global!$C:$AA,COLUMN()+3,0)="","",VLOOKUP($A441&amp;$A$4,Global!$C:$AA,COLUMN()+3,0)),"")</f>
        <v/>
      </c>
      <c r="I441" s="70" t="str">
        <f>IFERROR(IF(VLOOKUP($A441&amp;$A$4,Global!$C:$AA,COLUMN()+3,0)="","",VLOOKUP($A441&amp;$A$4,Global!$C:$AA,COLUMN()+3,0)),"")</f>
        <v/>
      </c>
      <c r="J441" s="69" t="str">
        <f>IFERROR(IF(VLOOKUP($A441&amp;$A$4,Global!$C:$AA,COLUMN()+3,0)="","",VLOOKUP($A441&amp;$A$4,Global!$C:$AA,COLUMN()+3,0)),"")</f>
        <v/>
      </c>
      <c r="K441" s="69" t="str">
        <f>IFERROR(IF(VLOOKUP($A441&amp;$A$4,Global!$C:$AA,COLUMN()+3,0)="","",VLOOKUP($A441&amp;$A$4,Global!$C:$AA,COLUMN()+3,0)),"")</f>
        <v/>
      </c>
      <c r="L441" s="69" t="str">
        <f>IFERROR(IF(VLOOKUP($A441&amp;$A$4,Global!$C:$AA,COLUMN()+3,0)="","",VLOOKUP($A441&amp;$A$4,Global!$C:$AA,COLUMN()+3,0)),"")</f>
        <v/>
      </c>
      <c r="M441" s="68" t="str">
        <f>IFERROR(IF(VLOOKUP($A441&amp;$A$4,Global!$C:$AA,COLUMN()+3,0)="","",VLOOKUP($A441&amp;$A$4,Global!$C:$AA,COLUMN()+3,0)),"")</f>
        <v/>
      </c>
      <c r="N441" s="68" t="str">
        <f>IFERROR(IF(VLOOKUP($A441&amp;$A$4,Global!$C:$AA,COLUMN()+3,0)="","",VLOOKUP($A441&amp;$A$4,Global!$C:$AA,COLUMN()+3,0)),"")</f>
        <v/>
      </c>
      <c r="O441" s="68" t="str">
        <f>IFERROR(IF(VLOOKUP($A441&amp;$A$4,Global!$C:$AA,COLUMN()+3,0)="","",VLOOKUP($A441&amp;$A$4,Global!$C:$AA,COLUMN()+3,0)),"")</f>
        <v/>
      </c>
      <c r="P441" s="68" t="str">
        <f>IFERROR(IF(VLOOKUP($A441&amp;$A$4,Global!$C:$AA,COLUMN()+3,0)="","",VLOOKUP($A441&amp;$A$4,Global!$C:$AA,COLUMN()+3,0)),"")</f>
        <v/>
      </c>
      <c r="Q441" s="68" t="str">
        <f>IFERROR(IF(VLOOKUP($A441&amp;$A$4,Global!$C:$AA,COLUMN()+3,0)="","",VLOOKUP($A441&amp;$A$4,Global!$C:$AA,COLUMN()+3,0)),"")</f>
        <v/>
      </c>
      <c r="R441" s="68" t="str">
        <f>IFERROR(IF(VLOOKUP($A441&amp;$A$4,Global!$C:$AA,COLUMN()+3,0)="","",VLOOKUP($A441&amp;$A$4,Global!$C:$AA,COLUMN()+3,0)),"")</f>
        <v/>
      </c>
      <c r="S441" s="71" t="str">
        <f>IFERROR(IF(VLOOKUP($A441&amp;$A$4,Global!$C:$AA,COLUMN()+3,0)="","",VLOOKUP($A441&amp;$A$4,Global!$C:$AA,COLUMN()+3,0)),"")</f>
        <v/>
      </c>
      <c r="T441" s="71" t="str">
        <f>IFERROR(IF(VLOOKUP($A441&amp;$A$4,Global!$C:$AA,COLUMN()+3,0)="","",VLOOKUP($A441&amp;$A$4,Global!$C:$AA,COLUMN()+3,0)),"")</f>
        <v/>
      </c>
      <c r="U441" s="69" t="str">
        <f>IFERROR(IF(VLOOKUP($A441&amp;$A$4,Global!$C:$AA,COLUMN()+3,0)="","",VLOOKUP($A441&amp;$A$4,Global!$C:$AA,COLUMN()+3,0)),"")</f>
        <v/>
      </c>
      <c r="V441" s="69" t="str">
        <f>IFERROR(IF(VLOOKUP($A441&amp;$A$4,Global!$C:$AA,COLUMN()+3,0)="","",VLOOKUP($A441&amp;$A$4,Global!$C:$AA,COLUMN()+3,0)),"")</f>
        <v/>
      </c>
    </row>
    <row r="442" spans="1:22" s="72" customFormat="1" ht="15.75" x14ac:dyDescent="0.2">
      <c r="A442" s="67" t="str">
        <f>IFERROR(IF(A441="","",IF((A441+1)&lt;=VLOOKUP($A$3,List!$E$1:$G$8,3,0),A441+1,"")),"")</f>
        <v/>
      </c>
      <c r="B442" s="69" t="str">
        <f>IFERROR(IF(VLOOKUP($A442&amp;$A$4,Global!$C:$AA,COLUMN()+3,0)="","",VLOOKUP($A442&amp;$A$4,Global!$C:$AA,COLUMN()+3,0)),"")</f>
        <v/>
      </c>
      <c r="C442" s="79" t="str">
        <f>IFERROR(IF(VLOOKUP($A442&amp;$A$4,Global!$C:$AA,COLUMN()+3,0)="","",VLOOKUP($A442&amp;$A$4,Global!$C:$AA,COLUMN()+3,0)),"")</f>
        <v/>
      </c>
      <c r="D442" s="68" t="str">
        <f>IFERROR(IF(VLOOKUP($A442&amp;$A$4,Global!$C:$AA,COLUMN()+3,0)="","",VLOOKUP($A442&amp;$A$4,Global!$C:$AA,COLUMN()+3,0)),"")</f>
        <v/>
      </c>
      <c r="E442" s="69" t="str">
        <f>IFERROR(IF(VLOOKUP($A442&amp;$A$4,Global!$C:$AA,COLUMN()+3,0)="","",VLOOKUP($A442&amp;$A$4,Global!$C:$AA,COLUMN()+3,0)),"")</f>
        <v/>
      </c>
      <c r="F442" s="69" t="str">
        <f>IFERROR(IF(VLOOKUP($A442&amp;$A$4,Global!$C:$AA,COLUMN()+3,0)="","",VLOOKUP($A442&amp;$A$4,Global!$C:$AA,COLUMN()+3,0)),"")</f>
        <v/>
      </c>
      <c r="G442" s="69" t="str">
        <f>IFERROR(IF(VLOOKUP($A442&amp;$A$4,Global!$C:$AA,COLUMN()+3,0)="","",VLOOKUP($A442&amp;$A$4,Global!$C:$AA,COLUMN()+3,0)),"")</f>
        <v/>
      </c>
      <c r="H442" s="70" t="str">
        <f>IFERROR(IF(VLOOKUP($A442&amp;$A$4,Global!$C:$AA,COLUMN()+3,0)="","",VLOOKUP($A442&amp;$A$4,Global!$C:$AA,COLUMN()+3,0)),"")</f>
        <v/>
      </c>
      <c r="I442" s="70" t="str">
        <f>IFERROR(IF(VLOOKUP($A442&amp;$A$4,Global!$C:$AA,COLUMN()+3,0)="","",VLOOKUP($A442&amp;$A$4,Global!$C:$AA,COLUMN()+3,0)),"")</f>
        <v/>
      </c>
      <c r="J442" s="69" t="str">
        <f>IFERROR(IF(VLOOKUP($A442&amp;$A$4,Global!$C:$AA,COLUMN()+3,0)="","",VLOOKUP($A442&amp;$A$4,Global!$C:$AA,COLUMN()+3,0)),"")</f>
        <v/>
      </c>
      <c r="K442" s="69" t="str">
        <f>IFERROR(IF(VLOOKUP($A442&amp;$A$4,Global!$C:$AA,COLUMN()+3,0)="","",VLOOKUP($A442&amp;$A$4,Global!$C:$AA,COLUMN()+3,0)),"")</f>
        <v/>
      </c>
      <c r="L442" s="69" t="str">
        <f>IFERROR(IF(VLOOKUP($A442&amp;$A$4,Global!$C:$AA,COLUMN()+3,0)="","",VLOOKUP($A442&amp;$A$4,Global!$C:$AA,COLUMN()+3,0)),"")</f>
        <v/>
      </c>
      <c r="M442" s="68" t="str">
        <f>IFERROR(IF(VLOOKUP($A442&amp;$A$4,Global!$C:$AA,COLUMN()+3,0)="","",VLOOKUP($A442&amp;$A$4,Global!$C:$AA,COLUMN()+3,0)),"")</f>
        <v/>
      </c>
      <c r="N442" s="68" t="str">
        <f>IFERROR(IF(VLOOKUP($A442&amp;$A$4,Global!$C:$AA,COLUMN()+3,0)="","",VLOOKUP($A442&amp;$A$4,Global!$C:$AA,COLUMN()+3,0)),"")</f>
        <v/>
      </c>
      <c r="O442" s="68" t="str">
        <f>IFERROR(IF(VLOOKUP($A442&amp;$A$4,Global!$C:$AA,COLUMN()+3,0)="","",VLOOKUP($A442&amp;$A$4,Global!$C:$AA,COLUMN()+3,0)),"")</f>
        <v/>
      </c>
      <c r="P442" s="68" t="str">
        <f>IFERROR(IF(VLOOKUP($A442&amp;$A$4,Global!$C:$AA,COLUMN()+3,0)="","",VLOOKUP($A442&amp;$A$4,Global!$C:$AA,COLUMN()+3,0)),"")</f>
        <v/>
      </c>
      <c r="Q442" s="68" t="str">
        <f>IFERROR(IF(VLOOKUP($A442&amp;$A$4,Global!$C:$AA,COLUMN()+3,0)="","",VLOOKUP($A442&amp;$A$4,Global!$C:$AA,COLUMN()+3,0)),"")</f>
        <v/>
      </c>
      <c r="R442" s="68" t="str">
        <f>IFERROR(IF(VLOOKUP($A442&amp;$A$4,Global!$C:$AA,COLUMN()+3,0)="","",VLOOKUP($A442&amp;$A$4,Global!$C:$AA,COLUMN()+3,0)),"")</f>
        <v/>
      </c>
      <c r="S442" s="71" t="str">
        <f>IFERROR(IF(VLOOKUP($A442&amp;$A$4,Global!$C:$AA,COLUMN()+3,0)="","",VLOOKUP($A442&amp;$A$4,Global!$C:$AA,COLUMN()+3,0)),"")</f>
        <v/>
      </c>
      <c r="T442" s="71" t="str">
        <f>IFERROR(IF(VLOOKUP($A442&amp;$A$4,Global!$C:$AA,COLUMN()+3,0)="","",VLOOKUP($A442&amp;$A$4,Global!$C:$AA,COLUMN()+3,0)),"")</f>
        <v/>
      </c>
      <c r="U442" s="69" t="str">
        <f>IFERROR(IF(VLOOKUP($A442&amp;$A$4,Global!$C:$AA,COLUMN()+3,0)="","",VLOOKUP($A442&amp;$A$4,Global!$C:$AA,COLUMN()+3,0)),"")</f>
        <v/>
      </c>
      <c r="V442" s="69" t="str">
        <f>IFERROR(IF(VLOOKUP($A442&amp;$A$4,Global!$C:$AA,COLUMN()+3,0)="","",VLOOKUP($A442&amp;$A$4,Global!$C:$AA,COLUMN()+3,0)),"")</f>
        <v/>
      </c>
    </row>
    <row r="443" spans="1:22" s="72" customFormat="1" ht="15.75" x14ac:dyDescent="0.2">
      <c r="A443" s="67" t="str">
        <f>IFERROR(IF(A442="","",IF((A442+1)&lt;=VLOOKUP($A$3,List!$E$1:$G$8,3,0),A442+1,"")),"")</f>
        <v/>
      </c>
      <c r="B443" s="69" t="str">
        <f>IFERROR(IF(VLOOKUP($A443&amp;$A$4,Global!$C:$AA,COLUMN()+3,0)="","",VLOOKUP($A443&amp;$A$4,Global!$C:$AA,COLUMN()+3,0)),"")</f>
        <v/>
      </c>
      <c r="C443" s="79" t="str">
        <f>IFERROR(IF(VLOOKUP($A443&amp;$A$4,Global!$C:$AA,COLUMN()+3,0)="","",VLOOKUP($A443&amp;$A$4,Global!$C:$AA,COLUMN()+3,0)),"")</f>
        <v/>
      </c>
      <c r="D443" s="68" t="str">
        <f>IFERROR(IF(VLOOKUP($A443&amp;$A$4,Global!$C:$AA,COLUMN()+3,0)="","",VLOOKUP($A443&amp;$A$4,Global!$C:$AA,COLUMN()+3,0)),"")</f>
        <v/>
      </c>
      <c r="E443" s="69" t="str">
        <f>IFERROR(IF(VLOOKUP($A443&amp;$A$4,Global!$C:$AA,COLUMN()+3,0)="","",VLOOKUP($A443&amp;$A$4,Global!$C:$AA,COLUMN()+3,0)),"")</f>
        <v/>
      </c>
      <c r="F443" s="69" t="str">
        <f>IFERROR(IF(VLOOKUP($A443&amp;$A$4,Global!$C:$AA,COLUMN()+3,0)="","",VLOOKUP($A443&amp;$A$4,Global!$C:$AA,COLUMN()+3,0)),"")</f>
        <v/>
      </c>
      <c r="G443" s="69" t="str">
        <f>IFERROR(IF(VLOOKUP($A443&amp;$A$4,Global!$C:$AA,COLUMN()+3,0)="","",VLOOKUP($A443&amp;$A$4,Global!$C:$AA,COLUMN()+3,0)),"")</f>
        <v/>
      </c>
      <c r="H443" s="70" t="str">
        <f>IFERROR(IF(VLOOKUP($A443&amp;$A$4,Global!$C:$AA,COLUMN()+3,0)="","",VLOOKUP($A443&amp;$A$4,Global!$C:$AA,COLUMN()+3,0)),"")</f>
        <v/>
      </c>
      <c r="I443" s="70" t="str">
        <f>IFERROR(IF(VLOOKUP($A443&amp;$A$4,Global!$C:$AA,COLUMN()+3,0)="","",VLOOKUP($A443&amp;$A$4,Global!$C:$AA,COLUMN()+3,0)),"")</f>
        <v/>
      </c>
      <c r="J443" s="69" t="str">
        <f>IFERROR(IF(VLOOKUP($A443&amp;$A$4,Global!$C:$AA,COLUMN()+3,0)="","",VLOOKUP($A443&amp;$A$4,Global!$C:$AA,COLUMN()+3,0)),"")</f>
        <v/>
      </c>
      <c r="K443" s="69" t="str">
        <f>IFERROR(IF(VLOOKUP($A443&amp;$A$4,Global!$C:$AA,COLUMN()+3,0)="","",VLOOKUP($A443&amp;$A$4,Global!$C:$AA,COLUMN()+3,0)),"")</f>
        <v/>
      </c>
      <c r="L443" s="69" t="str">
        <f>IFERROR(IF(VLOOKUP($A443&amp;$A$4,Global!$C:$AA,COLUMN()+3,0)="","",VLOOKUP($A443&amp;$A$4,Global!$C:$AA,COLUMN()+3,0)),"")</f>
        <v/>
      </c>
      <c r="M443" s="68" t="str">
        <f>IFERROR(IF(VLOOKUP($A443&amp;$A$4,Global!$C:$AA,COLUMN()+3,0)="","",VLOOKUP($A443&amp;$A$4,Global!$C:$AA,COLUMN()+3,0)),"")</f>
        <v/>
      </c>
      <c r="N443" s="68" t="str">
        <f>IFERROR(IF(VLOOKUP($A443&amp;$A$4,Global!$C:$AA,COLUMN()+3,0)="","",VLOOKUP($A443&amp;$A$4,Global!$C:$AA,COLUMN()+3,0)),"")</f>
        <v/>
      </c>
      <c r="O443" s="68" t="str">
        <f>IFERROR(IF(VLOOKUP($A443&amp;$A$4,Global!$C:$AA,COLUMN()+3,0)="","",VLOOKUP($A443&amp;$A$4,Global!$C:$AA,COLUMN()+3,0)),"")</f>
        <v/>
      </c>
      <c r="P443" s="68" t="str">
        <f>IFERROR(IF(VLOOKUP($A443&amp;$A$4,Global!$C:$AA,COLUMN()+3,0)="","",VLOOKUP($A443&amp;$A$4,Global!$C:$AA,COLUMN()+3,0)),"")</f>
        <v/>
      </c>
      <c r="Q443" s="68" t="str">
        <f>IFERROR(IF(VLOOKUP($A443&amp;$A$4,Global!$C:$AA,COLUMN()+3,0)="","",VLOOKUP($A443&amp;$A$4,Global!$C:$AA,COLUMN()+3,0)),"")</f>
        <v/>
      </c>
      <c r="R443" s="68" t="str">
        <f>IFERROR(IF(VLOOKUP($A443&amp;$A$4,Global!$C:$AA,COLUMN()+3,0)="","",VLOOKUP($A443&amp;$A$4,Global!$C:$AA,COLUMN()+3,0)),"")</f>
        <v/>
      </c>
      <c r="S443" s="71" t="str">
        <f>IFERROR(IF(VLOOKUP($A443&amp;$A$4,Global!$C:$AA,COLUMN()+3,0)="","",VLOOKUP($A443&amp;$A$4,Global!$C:$AA,COLUMN()+3,0)),"")</f>
        <v/>
      </c>
      <c r="T443" s="71" t="str">
        <f>IFERROR(IF(VLOOKUP($A443&amp;$A$4,Global!$C:$AA,COLUMN()+3,0)="","",VLOOKUP($A443&amp;$A$4,Global!$C:$AA,COLUMN()+3,0)),"")</f>
        <v/>
      </c>
      <c r="U443" s="69" t="str">
        <f>IFERROR(IF(VLOOKUP($A443&amp;$A$4,Global!$C:$AA,COLUMN()+3,0)="","",VLOOKUP($A443&amp;$A$4,Global!$C:$AA,COLUMN()+3,0)),"")</f>
        <v/>
      </c>
      <c r="V443" s="69" t="str">
        <f>IFERROR(IF(VLOOKUP($A443&amp;$A$4,Global!$C:$AA,COLUMN()+3,0)="","",VLOOKUP($A443&amp;$A$4,Global!$C:$AA,COLUMN()+3,0)),"")</f>
        <v/>
      </c>
    </row>
    <row r="444" spans="1:22" s="72" customFormat="1" ht="15.75" x14ac:dyDescent="0.2">
      <c r="A444" s="67" t="str">
        <f>IFERROR(IF(A443="","",IF((A443+1)&lt;=VLOOKUP($A$3,List!$E$1:$G$8,3,0),A443+1,"")),"")</f>
        <v/>
      </c>
      <c r="B444" s="69" t="str">
        <f>IFERROR(IF(VLOOKUP($A444&amp;$A$4,Global!$C:$AA,COLUMN()+3,0)="","",VLOOKUP($A444&amp;$A$4,Global!$C:$AA,COLUMN()+3,0)),"")</f>
        <v/>
      </c>
      <c r="C444" s="79" t="str">
        <f>IFERROR(IF(VLOOKUP($A444&amp;$A$4,Global!$C:$AA,COLUMN()+3,0)="","",VLOOKUP($A444&amp;$A$4,Global!$C:$AA,COLUMN()+3,0)),"")</f>
        <v/>
      </c>
      <c r="D444" s="68" t="str">
        <f>IFERROR(IF(VLOOKUP($A444&amp;$A$4,Global!$C:$AA,COLUMN()+3,0)="","",VLOOKUP($A444&amp;$A$4,Global!$C:$AA,COLUMN()+3,0)),"")</f>
        <v/>
      </c>
      <c r="E444" s="69" t="str">
        <f>IFERROR(IF(VLOOKUP($A444&amp;$A$4,Global!$C:$AA,COLUMN()+3,0)="","",VLOOKUP($A444&amp;$A$4,Global!$C:$AA,COLUMN()+3,0)),"")</f>
        <v/>
      </c>
      <c r="F444" s="69" t="str">
        <f>IFERROR(IF(VLOOKUP($A444&amp;$A$4,Global!$C:$AA,COLUMN()+3,0)="","",VLOOKUP($A444&amp;$A$4,Global!$C:$AA,COLUMN()+3,0)),"")</f>
        <v/>
      </c>
      <c r="G444" s="69" t="str">
        <f>IFERROR(IF(VLOOKUP($A444&amp;$A$4,Global!$C:$AA,COLUMN()+3,0)="","",VLOOKUP($A444&amp;$A$4,Global!$C:$AA,COLUMN()+3,0)),"")</f>
        <v/>
      </c>
      <c r="H444" s="70" t="str">
        <f>IFERROR(IF(VLOOKUP($A444&amp;$A$4,Global!$C:$AA,COLUMN()+3,0)="","",VLOOKUP($A444&amp;$A$4,Global!$C:$AA,COLUMN()+3,0)),"")</f>
        <v/>
      </c>
      <c r="I444" s="70" t="str">
        <f>IFERROR(IF(VLOOKUP($A444&amp;$A$4,Global!$C:$AA,COLUMN()+3,0)="","",VLOOKUP($A444&amp;$A$4,Global!$C:$AA,COLUMN()+3,0)),"")</f>
        <v/>
      </c>
      <c r="J444" s="69" t="str">
        <f>IFERROR(IF(VLOOKUP($A444&amp;$A$4,Global!$C:$AA,COLUMN()+3,0)="","",VLOOKUP($A444&amp;$A$4,Global!$C:$AA,COLUMN()+3,0)),"")</f>
        <v/>
      </c>
      <c r="K444" s="69" t="str">
        <f>IFERROR(IF(VLOOKUP($A444&amp;$A$4,Global!$C:$AA,COLUMN()+3,0)="","",VLOOKUP($A444&amp;$A$4,Global!$C:$AA,COLUMN()+3,0)),"")</f>
        <v/>
      </c>
      <c r="L444" s="69" t="str">
        <f>IFERROR(IF(VLOOKUP($A444&amp;$A$4,Global!$C:$AA,COLUMN()+3,0)="","",VLOOKUP($A444&amp;$A$4,Global!$C:$AA,COLUMN()+3,0)),"")</f>
        <v/>
      </c>
      <c r="M444" s="68" t="str">
        <f>IFERROR(IF(VLOOKUP($A444&amp;$A$4,Global!$C:$AA,COLUMN()+3,0)="","",VLOOKUP($A444&amp;$A$4,Global!$C:$AA,COLUMN()+3,0)),"")</f>
        <v/>
      </c>
      <c r="N444" s="68" t="str">
        <f>IFERROR(IF(VLOOKUP($A444&amp;$A$4,Global!$C:$AA,COLUMN()+3,0)="","",VLOOKUP($A444&amp;$A$4,Global!$C:$AA,COLUMN()+3,0)),"")</f>
        <v/>
      </c>
      <c r="O444" s="68" t="str">
        <f>IFERROR(IF(VLOOKUP($A444&amp;$A$4,Global!$C:$AA,COLUMN()+3,0)="","",VLOOKUP($A444&amp;$A$4,Global!$C:$AA,COLUMN()+3,0)),"")</f>
        <v/>
      </c>
      <c r="P444" s="68" t="str">
        <f>IFERROR(IF(VLOOKUP($A444&amp;$A$4,Global!$C:$AA,COLUMN()+3,0)="","",VLOOKUP($A444&amp;$A$4,Global!$C:$AA,COLUMN()+3,0)),"")</f>
        <v/>
      </c>
      <c r="Q444" s="68" t="str">
        <f>IFERROR(IF(VLOOKUP($A444&amp;$A$4,Global!$C:$AA,COLUMN()+3,0)="","",VLOOKUP($A444&amp;$A$4,Global!$C:$AA,COLUMN()+3,0)),"")</f>
        <v/>
      </c>
      <c r="R444" s="68" t="str">
        <f>IFERROR(IF(VLOOKUP($A444&amp;$A$4,Global!$C:$AA,COLUMN()+3,0)="","",VLOOKUP($A444&amp;$A$4,Global!$C:$AA,COLUMN()+3,0)),"")</f>
        <v/>
      </c>
      <c r="S444" s="71" t="str">
        <f>IFERROR(IF(VLOOKUP($A444&amp;$A$4,Global!$C:$AA,COLUMN()+3,0)="","",VLOOKUP($A444&amp;$A$4,Global!$C:$AA,COLUMN()+3,0)),"")</f>
        <v/>
      </c>
      <c r="T444" s="71" t="str">
        <f>IFERROR(IF(VLOOKUP($A444&amp;$A$4,Global!$C:$AA,COLUMN()+3,0)="","",VLOOKUP($A444&amp;$A$4,Global!$C:$AA,COLUMN()+3,0)),"")</f>
        <v/>
      </c>
      <c r="U444" s="69" t="str">
        <f>IFERROR(IF(VLOOKUP($A444&amp;$A$4,Global!$C:$AA,COLUMN()+3,0)="","",VLOOKUP($A444&amp;$A$4,Global!$C:$AA,COLUMN()+3,0)),"")</f>
        <v/>
      </c>
      <c r="V444" s="69" t="str">
        <f>IFERROR(IF(VLOOKUP($A444&amp;$A$4,Global!$C:$AA,COLUMN()+3,0)="","",VLOOKUP($A444&amp;$A$4,Global!$C:$AA,COLUMN()+3,0)),"")</f>
        <v/>
      </c>
    </row>
    <row r="445" spans="1:22" s="72" customFormat="1" ht="15.75" x14ac:dyDescent="0.2">
      <c r="A445" s="67" t="str">
        <f>IFERROR(IF(A444="","",IF((A444+1)&lt;=VLOOKUP($A$3,List!$E$1:$G$8,3,0),A444+1,"")),"")</f>
        <v/>
      </c>
      <c r="B445" s="69" t="str">
        <f>IFERROR(IF(VLOOKUP($A445&amp;$A$4,Global!$C:$AA,COLUMN()+3,0)="","",VLOOKUP($A445&amp;$A$4,Global!$C:$AA,COLUMN()+3,0)),"")</f>
        <v/>
      </c>
      <c r="C445" s="79" t="str">
        <f>IFERROR(IF(VLOOKUP($A445&amp;$A$4,Global!$C:$AA,COLUMN()+3,0)="","",VLOOKUP($A445&amp;$A$4,Global!$C:$AA,COLUMN()+3,0)),"")</f>
        <v/>
      </c>
      <c r="D445" s="68" t="str">
        <f>IFERROR(IF(VLOOKUP($A445&amp;$A$4,Global!$C:$AA,COLUMN()+3,0)="","",VLOOKUP($A445&amp;$A$4,Global!$C:$AA,COLUMN()+3,0)),"")</f>
        <v/>
      </c>
      <c r="E445" s="69" t="str">
        <f>IFERROR(IF(VLOOKUP($A445&amp;$A$4,Global!$C:$AA,COLUMN()+3,0)="","",VLOOKUP($A445&amp;$A$4,Global!$C:$AA,COLUMN()+3,0)),"")</f>
        <v/>
      </c>
      <c r="F445" s="69" t="str">
        <f>IFERROR(IF(VLOOKUP($A445&amp;$A$4,Global!$C:$AA,COLUMN()+3,0)="","",VLOOKUP($A445&amp;$A$4,Global!$C:$AA,COLUMN()+3,0)),"")</f>
        <v/>
      </c>
      <c r="G445" s="69" t="str">
        <f>IFERROR(IF(VLOOKUP($A445&amp;$A$4,Global!$C:$AA,COLUMN()+3,0)="","",VLOOKUP($A445&amp;$A$4,Global!$C:$AA,COLUMN()+3,0)),"")</f>
        <v/>
      </c>
      <c r="H445" s="70" t="str">
        <f>IFERROR(IF(VLOOKUP($A445&amp;$A$4,Global!$C:$AA,COLUMN()+3,0)="","",VLOOKUP($A445&amp;$A$4,Global!$C:$AA,COLUMN()+3,0)),"")</f>
        <v/>
      </c>
      <c r="I445" s="70" t="str">
        <f>IFERROR(IF(VLOOKUP($A445&amp;$A$4,Global!$C:$AA,COLUMN()+3,0)="","",VLOOKUP($A445&amp;$A$4,Global!$C:$AA,COLUMN()+3,0)),"")</f>
        <v/>
      </c>
      <c r="J445" s="69" t="str">
        <f>IFERROR(IF(VLOOKUP($A445&amp;$A$4,Global!$C:$AA,COLUMN()+3,0)="","",VLOOKUP($A445&amp;$A$4,Global!$C:$AA,COLUMN()+3,0)),"")</f>
        <v/>
      </c>
      <c r="K445" s="69" t="str">
        <f>IFERROR(IF(VLOOKUP($A445&amp;$A$4,Global!$C:$AA,COLUMN()+3,0)="","",VLOOKUP($A445&amp;$A$4,Global!$C:$AA,COLUMN()+3,0)),"")</f>
        <v/>
      </c>
      <c r="L445" s="69" t="str">
        <f>IFERROR(IF(VLOOKUP($A445&amp;$A$4,Global!$C:$AA,COLUMN()+3,0)="","",VLOOKUP($A445&amp;$A$4,Global!$C:$AA,COLUMN()+3,0)),"")</f>
        <v/>
      </c>
      <c r="M445" s="68" t="str">
        <f>IFERROR(IF(VLOOKUP($A445&amp;$A$4,Global!$C:$AA,COLUMN()+3,0)="","",VLOOKUP($A445&amp;$A$4,Global!$C:$AA,COLUMN()+3,0)),"")</f>
        <v/>
      </c>
      <c r="N445" s="68" t="str">
        <f>IFERROR(IF(VLOOKUP($A445&amp;$A$4,Global!$C:$AA,COLUMN()+3,0)="","",VLOOKUP($A445&amp;$A$4,Global!$C:$AA,COLUMN()+3,0)),"")</f>
        <v/>
      </c>
      <c r="O445" s="68" t="str">
        <f>IFERROR(IF(VLOOKUP($A445&amp;$A$4,Global!$C:$AA,COLUMN()+3,0)="","",VLOOKUP($A445&amp;$A$4,Global!$C:$AA,COLUMN()+3,0)),"")</f>
        <v/>
      </c>
      <c r="P445" s="68" t="str">
        <f>IFERROR(IF(VLOOKUP($A445&amp;$A$4,Global!$C:$AA,COLUMN()+3,0)="","",VLOOKUP($A445&amp;$A$4,Global!$C:$AA,COLUMN()+3,0)),"")</f>
        <v/>
      </c>
      <c r="Q445" s="68" t="str">
        <f>IFERROR(IF(VLOOKUP($A445&amp;$A$4,Global!$C:$AA,COLUMN()+3,0)="","",VLOOKUP($A445&amp;$A$4,Global!$C:$AA,COLUMN()+3,0)),"")</f>
        <v/>
      </c>
      <c r="R445" s="68" t="str">
        <f>IFERROR(IF(VLOOKUP($A445&amp;$A$4,Global!$C:$AA,COLUMN()+3,0)="","",VLOOKUP($A445&amp;$A$4,Global!$C:$AA,COLUMN()+3,0)),"")</f>
        <v/>
      </c>
      <c r="S445" s="71" t="str">
        <f>IFERROR(IF(VLOOKUP($A445&amp;$A$4,Global!$C:$AA,COLUMN()+3,0)="","",VLOOKUP($A445&amp;$A$4,Global!$C:$AA,COLUMN()+3,0)),"")</f>
        <v/>
      </c>
      <c r="T445" s="71" t="str">
        <f>IFERROR(IF(VLOOKUP($A445&amp;$A$4,Global!$C:$AA,COLUMN()+3,0)="","",VLOOKUP($A445&amp;$A$4,Global!$C:$AA,COLUMN()+3,0)),"")</f>
        <v/>
      </c>
      <c r="U445" s="69" t="str">
        <f>IFERROR(IF(VLOOKUP($A445&amp;$A$4,Global!$C:$AA,COLUMN()+3,0)="","",VLOOKUP($A445&amp;$A$4,Global!$C:$AA,COLUMN()+3,0)),"")</f>
        <v/>
      </c>
      <c r="V445" s="69" t="str">
        <f>IFERROR(IF(VLOOKUP($A445&amp;$A$4,Global!$C:$AA,COLUMN()+3,0)="","",VLOOKUP($A445&amp;$A$4,Global!$C:$AA,COLUMN()+3,0)),"")</f>
        <v/>
      </c>
    </row>
    <row r="446" spans="1:22" s="72" customFormat="1" ht="15.75" x14ac:dyDescent="0.2">
      <c r="A446" s="67" t="str">
        <f>IFERROR(IF(A445="","",IF((A445+1)&lt;=VLOOKUP($A$3,List!$E$1:$G$8,3,0),A445+1,"")),"")</f>
        <v/>
      </c>
      <c r="B446" s="69" t="str">
        <f>IFERROR(IF(VLOOKUP($A446&amp;$A$4,Global!$C:$AA,COLUMN()+3,0)="","",VLOOKUP($A446&amp;$A$4,Global!$C:$AA,COLUMN()+3,0)),"")</f>
        <v/>
      </c>
      <c r="C446" s="79" t="str">
        <f>IFERROR(IF(VLOOKUP($A446&amp;$A$4,Global!$C:$AA,COLUMN()+3,0)="","",VLOOKUP($A446&amp;$A$4,Global!$C:$AA,COLUMN()+3,0)),"")</f>
        <v/>
      </c>
      <c r="D446" s="68" t="str">
        <f>IFERROR(IF(VLOOKUP($A446&amp;$A$4,Global!$C:$AA,COLUMN()+3,0)="","",VLOOKUP($A446&amp;$A$4,Global!$C:$AA,COLUMN()+3,0)),"")</f>
        <v/>
      </c>
      <c r="E446" s="69" t="str">
        <f>IFERROR(IF(VLOOKUP($A446&amp;$A$4,Global!$C:$AA,COLUMN()+3,0)="","",VLOOKUP($A446&amp;$A$4,Global!$C:$AA,COLUMN()+3,0)),"")</f>
        <v/>
      </c>
      <c r="F446" s="69" t="str">
        <f>IFERROR(IF(VLOOKUP($A446&amp;$A$4,Global!$C:$AA,COLUMN()+3,0)="","",VLOOKUP($A446&amp;$A$4,Global!$C:$AA,COLUMN()+3,0)),"")</f>
        <v/>
      </c>
      <c r="G446" s="69" t="str">
        <f>IFERROR(IF(VLOOKUP($A446&amp;$A$4,Global!$C:$AA,COLUMN()+3,0)="","",VLOOKUP($A446&amp;$A$4,Global!$C:$AA,COLUMN()+3,0)),"")</f>
        <v/>
      </c>
      <c r="H446" s="70" t="str">
        <f>IFERROR(IF(VLOOKUP($A446&amp;$A$4,Global!$C:$AA,COLUMN()+3,0)="","",VLOOKUP($A446&amp;$A$4,Global!$C:$AA,COLUMN()+3,0)),"")</f>
        <v/>
      </c>
      <c r="I446" s="70" t="str">
        <f>IFERROR(IF(VLOOKUP($A446&amp;$A$4,Global!$C:$AA,COLUMN()+3,0)="","",VLOOKUP($A446&amp;$A$4,Global!$C:$AA,COLUMN()+3,0)),"")</f>
        <v/>
      </c>
      <c r="J446" s="69" t="str">
        <f>IFERROR(IF(VLOOKUP($A446&amp;$A$4,Global!$C:$AA,COLUMN()+3,0)="","",VLOOKUP($A446&amp;$A$4,Global!$C:$AA,COLUMN()+3,0)),"")</f>
        <v/>
      </c>
      <c r="K446" s="69" t="str">
        <f>IFERROR(IF(VLOOKUP($A446&amp;$A$4,Global!$C:$AA,COLUMN()+3,0)="","",VLOOKUP($A446&amp;$A$4,Global!$C:$AA,COLUMN()+3,0)),"")</f>
        <v/>
      </c>
      <c r="L446" s="69" t="str">
        <f>IFERROR(IF(VLOOKUP($A446&amp;$A$4,Global!$C:$AA,COLUMN()+3,0)="","",VLOOKUP($A446&amp;$A$4,Global!$C:$AA,COLUMN()+3,0)),"")</f>
        <v/>
      </c>
      <c r="M446" s="68" t="str">
        <f>IFERROR(IF(VLOOKUP($A446&amp;$A$4,Global!$C:$AA,COLUMN()+3,0)="","",VLOOKUP($A446&amp;$A$4,Global!$C:$AA,COLUMN()+3,0)),"")</f>
        <v/>
      </c>
      <c r="N446" s="68" t="str">
        <f>IFERROR(IF(VLOOKUP($A446&amp;$A$4,Global!$C:$AA,COLUMN()+3,0)="","",VLOOKUP($A446&amp;$A$4,Global!$C:$AA,COLUMN()+3,0)),"")</f>
        <v/>
      </c>
      <c r="O446" s="68" t="str">
        <f>IFERROR(IF(VLOOKUP($A446&amp;$A$4,Global!$C:$AA,COLUMN()+3,0)="","",VLOOKUP($A446&amp;$A$4,Global!$C:$AA,COLUMN()+3,0)),"")</f>
        <v/>
      </c>
      <c r="P446" s="68" t="str">
        <f>IFERROR(IF(VLOOKUP($A446&amp;$A$4,Global!$C:$AA,COLUMN()+3,0)="","",VLOOKUP($A446&amp;$A$4,Global!$C:$AA,COLUMN()+3,0)),"")</f>
        <v/>
      </c>
      <c r="Q446" s="68" t="str">
        <f>IFERROR(IF(VLOOKUP($A446&amp;$A$4,Global!$C:$AA,COLUMN()+3,0)="","",VLOOKUP($A446&amp;$A$4,Global!$C:$AA,COLUMN()+3,0)),"")</f>
        <v/>
      </c>
      <c r="R446" s="68" t="str">
        <f>IFERROR(IF(VLOOKUP($A446&amp;$A$4,Global!$C:$AA,COLUMN()+3,0)="","",VLOOKUP($A446&amp;$A$4,Global!$C:$AA,COLUMN()+3,0)),"")</f>
        <v/>
      </c>
      <c r="S446" s="71" t="str">
        <f>IFERROR(IF(VLOOKUP($A446&amp;$A$4,Global!$C:$AA,COLUMN()+3,0)="","",VLOOKUP($A446&amp;$A$4,Global!$C:$AA,COLUMN()+3,0)),"")</f>
        <v/>
      </c>
      <c r="T446" s="71" t="str">
        <f>IFERROR(IF(VLOOKUP($A446&amp;$A$4,Global!$C:$AA,COLUMN()+3,0)="","",VLOOKUP($A446&amp;$A$4,Global!$C:$AA,COLUMN()+3,0)),"")</f>
        <v/>
      </c>
      <c r="U446" s="69" t="str">
        <f>IFERROR(IF(VLOOKUP($A446&amp;$A$4,Global!$C:$AA,COLUMN()+3,0)="","",VLOOKUP($A446&amp;$A$4,Global!$C:$AA,COLUMN()+3,0)),"")</f>
        <v/>
      </c>
      <c r="V446" s="69" t="str">
        <f>IFERROR(IF(VLOOKUP($A446&amp;$A$4,Global!$C:$AA,COLUMN()+3,0)="","",VLOOKUP($A446&amp;$A$4,Global!$C:$AA,COLUMN()+3,0)),"")</f>
        <v/>
      </c>
    </row>
    <row r="447" spans="1:22" s="72" customFormat="1" ht="15.75" x14ac:dyDescent="0.2">
      <c r="A447" s="67" t="str">
        <f>IFERROR(IF(A446="","",IF((A446+1)&lt;=VLOOKUP($A$3,List!$E$1:$G$8,3,0),A446+1,"")),"")</f>
        <v/>
      </c>
      <c r="B447" s="69" t="str">
        <f>IFERROR(IF(VLOOKUP($A447&amp;$A$4,Global!$C:$AA,COLUMN()+3,0)="","",VLOOKUP($A447&amp;$A$4,Global!$C:$AA,COLUMN()+3,0)),"")</f>
        <v/>
      </c>
      <c r="C447" s="79" t="str">
        <f>IFERROR(IF(VLOOKUP($A447&amp;$A$4,Global!$C:$AA,COLUMN()+3,0)="","",VLOOKUP($A447&amp;$A$4,Global!$C:$AA,COLUMN()+3,0)),"")</f>
        <v/>
      </c>
      <c r="D447" s="68" t="str">
        <f>IFERROR(IF(VLOOKUP($A447&amp;$A$4,Global!$C:$AA,COLUMN()+3,0)="","",VLOOKUP($A447&amp;$A$4,Global!$C:$AA,COLUMN()+3,0)),"")</f>
        <v/>
      </c>
      <c r="E447" s="69" t="str">
        <f>IFERROR(IF(VLOOKUP($A447&amp;$A$4,Global!$C:$AA,COLUMN()+3,0)="","",VLOOKUP($A447&amp;$A$4,Global!$C:$AA,COLUMN()+3,0)),"")</f>
        <v/>
      </c>
      <c r="F447" s="69" t="str">
        <f>IFERROR(IF(VLOOKUP($A447&amp;$A$4,Global!$C:$AA,COLUMN()+3,0)="","",VLOOKUP($A447&amp;$A$4,Global!$C:$AA,COLUMN()+3,0)),"")</f>
        <v/>
      </c>
      <c r="G447" s="69" t="str">
        <f>IFERROR(IF(VLOOKUP($A447&amp;$A$4,Global!$C:$AA,COLUMN()+3,0)="","",VLOOKUP($A447&amp;$A$4,Global!$C:$AA,COLUMN()+3,0)),"")</f>
        <v/>
      </c>
      <c r="H447" s="70" t="str">
        <f>IFERROR(IF(VLOOKUP($A447&amp;$A$4,Global!$C:$AA,COLUMN()+3,0)="","",VLOOKUP($A447&amp;$A$4,Global!$C:$AA,COLUMN()+3,0)),"")</f>
        <v/>
      </c>
      <c r="I447" s="70" t="str">
        <f>IFERROR(IF(VLOOKUP($A447&amp;$A$4,Global!$C:$AA,COLUMN()+3,0)="","",VLOOKUP($A447&amp;$A$4,Global!$C:$AA,COLUMN()+3,0)),"")</f>
        <v/>
      </c>
      <c r="J447" s="69" t="str">
        <f>IFERROR(IF(VLOOKUP($A447&amp;$A$4,Global!$C:$AA,COLUMN()+3,0)="","",VLOOKUP($A447&amp;$A$4,Global!$C:$AA,COLUMN()+3,0)),"")</f>
        <v/>
      </c>
      <c r="K447" s="69" t="str">
        <f>IFERROR(IF(VLOOKUP($A447&amp;$A$4,Global!$C:$AA,COLUMN()+3,0)="","",VLOOKUP($A447&amp;$A$4,Global!$C:$AA,COLUMN()+3,0)),"")</f>
        <v/>
      </c>
      <c r="L447" s="69" t="str">
        <f>IFERROR(IF(VLOOKUP($A447&amp;$A$4,Global!$C:$AA,COLUMN()+3,0)="","",VLOOKUP($A447&amp;$A$4,Global!$C:$AA,COLUMN()+3,0)),"")</f>
        <v/>
      </c>
      <c r="M447" s="68" t="str">
        <f>IFERROR(IF(VLOOKUP($A447&amp;$A$4,Global!$C:$AA,COLUMN()+3,0)="","",VLOOKUP($A447&amp;$A$4,Global!$C:$AA,COLUMN()+3,0)),"")</f>
        <v/>
      </c>
      <c r="N447" s="68" t="str">
        <f>IFERROR(IF(VLOOKUP($A447&amp;$A$4,Global!$C:$AA,COLUMN()+3,0)="","",VLOOKUP($A447&amp;$A$4,Global!$C:$AA,COLUMN()+3,0)),"")</f>
        <v/>
      </c>
      <c r="O447" s="68" t="str">
        <f>IFERROR(IF(VLOOKUP($A447&amp;$A$4,Global!$C:$AA,COLUMN()+3,0)="","",VLOOKUP($A447&amp;$A$4,Global!$C:$AA,COLUMN()+3,0)),"")</f>
        <v/>
      </c>
      <c r="P447" s="68" t="str">
        <f>IFERROR(IF(VLOOKUP($A447&amp;$A$4,Global!$C:$AA,COLUMN()+3,0)="","",VLOOKUP($A447&amp;$A$4,Global!$C:$AA,COLUMN()+3,0)),"")</f>
        <v/>
      </c>
      <c r="Q447" s="68" t="str">
        <f>IFERROR(IF(VLOOKUP($A447&amp;$A$4,Global!$C:$AA,COLUMN()+3,0)="","",VLOOKUP($A447&amp;$A$4,Global!$C:$AA,COLUMN()+3,0)),"")</f>
        <v/>
      </c>
      <c r="R447" s="68" t="str">
        <f>IFERROR(IF(VLOOKUP($A447&amp;$A$4,Global!$C:$AA,COLUMN()+3,0)="","",VLOOKUP($A447&amp;$A$4,Global!$C:$AA,COLUMN()+3,0)),"")</f>
        <v/>
      </c>
      <c r="S447" s="71" t="str">
        <f>IFERROR(IF(VLOOKUP($A447&amp;$A$4,Global!$C:$AA,COLUMN()+3,0)="","",VLOOKUP($A447&amp;$A$4,Global!$C:$AA,COLUMN()+3,0)),"")</f>
        <v/>
      </c>
      <c r="T447" s="71" t="str">
        <f>IFERROR(IF(VLOOKUP($A447&amp;$A$4,Global!$C:$AA,COLUMN()+3,0)="","",VLOOKUP($A447&amp;$A$4,Global!$C:$AA,COLUMN()+3,0)),"")</f>
        <v/>
      </c>
      <c r="U447" s="69" t="str">
        <f>IFERROR(IF(VLOOKUP($A447&amp;$A$4,Global!$C:$AA,COLUMN()+3,0)="","",VLOOKUP($A447&amp;$A$4,Global!$C:$AA,COLUMN()+3,0)),"")</f>
        <v/>
      </c>
      <c r="V447" s="69" t="str">
        <f>IFERROR(IF(VLOOKUP($A447&amp;$A$4,Global!$C:$AA,COLUMN()+3,0)="","",VLOOKUP($A447&amp;$A$4,Global!$C:$AA,COLUMN()+3,0)),"")</f>
        <v/>
      </c>
    </row>
    <row r="448" spans="1:22" s="72" customFormat="1" ht="15.75" x14ac:dyDescent="0.2">
      <c r="A448" s="67" t="str">
        <f>IFERROR(IF(A447="","",IF((A447+1)&lt;=VLOOKUP($A$3,List!$E$1:$G$8,3,0),A447+1,"")),"")</f>
        <v/>
      </c>
      <c r="B448" s="69" t="str">
        <f>IFERROR(IF(VLOOKUP($A448&amp;$A$4,Global!$C:$AA,COLUMN()+3,0)="","",VLOOKUP($A448&amp;$A$4,Global!$C:$AA,COLUMN()+3,0)),"")</f>
        <v/>
      </c>
      <c r="C448" s="79" t="str">
        <f>IFERROR(IF(VLOOKUP($A448&amp;$A$4,Global!$C:$AA,COLUMN()+3,0)="","",VLOOKUP($A448&amp;$A$4,Global!$C:$AA,COLUMN()+3,0)),"")</f>
        <v/>
      </c>
      <c r="D448" s="68" t="str">
        <f>IFERROR(IF(VLOOKUP($A448&amp;$A$4,Global!$C:$AA,COLUMN()+3,0)="","",VLOOKUP($A448&amp;$A$4,Global!$C:$AA,COLUMN()+3,0)),"")</f>
        <v/>
      </c>
      <c r="E448" s="69" t="str">
        <f>IFERROR(IF(VLOOKUP($A448&amp;$A$4,Global!$C:$AA,COLUMN()+3,0)="","",VLOOKUP($A448&amp;$A$4,Global!$C:$AA,COLUMN()+3,0)),"")</f>
        <v/>
      </c>
      <c r="F448" s="69" t="str">
        <f>IFERROR(IF(VLOOKUP($A448&amp;$A$4,Global!$C:$AA,COLUMN()+3,0)="","",VLOOKUP($A448&amp;$A$4,Global!$C:$AA,COLUMN()+3,0)),"")</f>
        <v/>
      </c>
      <c r="G448" s="69" t="str">
        <f>IFERROR(IF(VLOOKUP($A448&amp;$A$4,Global!$C:$AA,COLUMN()+3,0)="","",VLOOKUP($A448&amp;$A$4,Global!$C:$AA,COLUMN()+3,0)),"")</f>
        <v/>
      </c>
      <c r="H448" s="70" t="str">
        <f>IFERROR(IF(VLOOKUP($A448&amp;$A$4,Global!$C:$AA,COLUMN()+3,0)="","",VLOOKUP($A448&amp;$A$4,Global!$C:$AA,COLUMN()+3,0)),"")</f>
        <v/>
      </c>
      <c r="I448" s="70" t="str">
        <f>IFERROR(IF(VLOOKUP($A448&amp;$A$4,Global!$C:$AA,COLUMN()+3,0)="","",VLOOKUP($A448&amp;$A$4,Global!$C:$AA,COLUMN()+3,0)),"")</f>
        <v/>
      </c>
      <c r="J448" s="69" t="str">
        <f>IFERROR(IF(VLOOKUP($A448&amp;$A$4,Global!$C:$AA,COLUMN()+3,0)="","",VLOOKUP($A448&amp;$A$4,Global!$C:$AA,COLUMN()+3,0)),"")</f>
        <v/>
      </c>
      <c r="K448" s="69" t="str">
        <f>IFERROR(IF(VLOOKUP($A448&amp;$A$4,Global!$C:$AA,COLUMN()+3,0)="","",VLOOKUP($A448&amp;$A$4,Global!$C:$AA,COLUMN()+3,0)),"")</f>
        <v/>
      </c>
      <c r="L448" s="69" t="str">
        <f>IFERROR(IF(VLOOKUP($A448&amp;$A$4,Global!$C:$AA,COLUMN()+3,0)="","",VLOOKUP($A448&amp;$A$4,Global!$C:$AA,COLUMN()+3,0)),"")</f>
        <v/>
      </c>
      <c r="M448" s="68" t="str">
        <f>IFERROR(IF(VLOOKUP($A448&amp;$A$4,Global!$C:$AA,COLUMN()+3,0)="","",VLOOKUP($A448&amp;$A$4,Global!$C:$AA,COLUMN()+3,0)),"")</f>
        <v/>
      </c>
      <c r="N448" s="68" t="str">
        <f>IFERROR(IF(VLOOKUP($A448&amp;$A$4,Global!$C:$AA,COLUMN()+3,0)="","",VLOOKUP($A448&amp;$A$4,Global!$C:$AA,COLUMN()+3,0)),"")</f>
        <v/>
      </c>
      <c r="O448" s="68" t="str">
        <f>IFERROR(IF(VLOOKUP($A448&amp;$A$4,Global!$C:$AA,COLUMN()+3,0)="","",VLOOKUP($A448&amp;$A$4,Global!$C:$AA,COLUMN()+3,0)),"")</f>
        <v/>
      </c>
      <c r="P448" s="68" t="str">
        <f>IFERROR(IF(VLOOKUP($A448&amp;$A$4,Global!$C:$AA,COLUMN()+3,0)="","",VLOOKUP($A448&amp;$A$4,Global!$C:$AA,COLUMN()+3,0)),"")</f>
        <v/>
      </c>
      <c r="Q448" s="68" t="str">
        <f>IFERROR(IF(VLOOKUP($A448&amp;$A$4,Global!$C:$AA,COLUMN()+3,0)="","",VLOOKUP($A448&amp;$A$4,Global!$C:$AA,COLUMN()+3,0)),"")</f>
        <v/>
      </c>
      <c r="R448" s="68" t="str">
        <f>IFERROR(IF(VLOOKUP($A448&amp;$A$4,Global!$C:$AA,COLUMN()+3,0)="","",VLOOKUP($A448&amp;$A$4,Global!$C:$AA,COLUMN()+3,0)),"")</f>
        <v/>
      </c>
      <c r="S448" s="71" t="str">
        <f>IFERROR(IF(VLOOKUP($A448&amp;$A$4,Global!$C:$AA,COLUMN()+3,0)="","",VLOOKUP($A448&amp;$A$4,Global!$C:$AA,COLUMN()+3,0)),"")</f>
        <v/>
      </c>
      <c r="T448" s="71" t="str">
        <f>IFERROR(IF(VLOOKUP($A448&amp;$A$4,Global!$C:$AA,COLUMN()+3,0)="","",VLOOKUP($A448&amp;$A$4,Global!$C:$AA,COLUMN()+3,0)),"")</f>
        <v/>
      </c>
      <c r="U448" s="69" t="str">
        <f>IFERROR(IF(VLOOKUP($A448&amp;$A$4,Global!$C:$AA,COLUMN()+3,0)="","",VLOOKUP($A448&amp;$A$4,Global!$C:$AA,COLUMN()+3,0)),"")</f>
        <v/>
      </c>
      <c r="V448" s="69" t="str">
        <f>IFERROR(IF(VLOOKUP($A448&amp;$A$4,Global!$C:$AA,COLUMN()+3,0)="","",VLOOKUP($A448&amp;$A$4,Global!$C:$AA,COLUMN()+3,0)),"")</f>
        <v/>
      </c>
    </row>
    <row r="449" spans="1:22" s="72" customFormat="1" ht="15.75" x14ac:dyDescent="0.2">
      <c r="A449" s="67" t="str">
        <f>IFERROR(IF(A448="","",IF((A448+1)&lt;=VLOOKUP($A$3,List!$E$1:$G$8,3,0),A448+1,"")),"")</f>
        <v/>
      </c>
      <c r="B449" s="69" t="str">
        <f>IFERROR(IF(VLOOKUP($A449&amp;$A$4,Global!$C:$AA,COLUMN()+3,0)="","",VLOOKUP($A449&amp;$A$4,Global!$C:$AA,COLUMN()+3,0)),"")</f>
        <v/>
      </c>
      <c r="C449" s="79" t="str">
        <f>IFERROR(IF(VLOOKUP($A449&amp;$A$4,Global!$C:$AA,COLUMN()+3,0)="","",VLOOKUP($A449&amp;$A$4,Global!$C:$AA,COLUMN()+3,0)),"")</f>
        <v/>
      </c>
      <c r="D449" s="68" t="str">
        <f>IFERROR(IF(VLOOKUP($A449&amp;$A$4,Global!$C:$AA,COLUMN()+3,0)="","",VLOOKUP($A449&amp;$A$4,Global!$C:$AA,COLUMN()+3,0)),"")</f>
        <v/>
      </c>
      <c r="E449" s="69" t="str">
        <f>IFERROR(IF(VLOOKUP($A449&amp;$A$4,Global!$C:$AA,COLUMN()+3,0)="","",VLOOKUP($A449&amp;$A$4,Global!$C:$AA,COLUMN()+3,0)),"")</f>
        <v/>
      </c>
      <c r="F449" s="69" t="str">
        <f>IFERROR(IF(VLOOKUP($A449&amp;$A$4,Global!$C:$AA,COLUMN()+3,0)="","",VLOOKUP($A449&amp;$A$4,Global!$C:$AA,COLUMN()+3,0)),"")</f>
        <v/>
      </c>
      <c r="G449" s="69" t="str">
        <f>IFERROR(IF(VLOOKUP($A449&amp;$A$4,Global!$C:$AA,COLUMN()+3,0)="","",VLOOKUP($A449&amp;$A$4,Global!$C:$AA,COLUMN()+3,0)),"")</f>
        <v/>
      </c>
      <c r="H449" s="70" t="str">
        <f>IFERROR(IF(VLOOKUP($A449&amp;$A$4,Global!$C:$AA,COLUMN()+3,0)="","",VLOOKUP($A449&amp;$A$4,Global!$C:$AA,COLUMN()+3,0)),"")</f>
        <v/>
      </c>
      <c r="I449" s="70" t="str">
        <f>IFERROR(IF(VLOOKUP($A449&amp;$A$4,Global!$C:$AA,COLUMN()+3,0)="","",VLOOKUP($A449&amp;$A$4,Global!$C:$AA,COLUMN()+3,0)),"")</f>
        <v/>
      </c>
      <c r="J449" s="69" t="str">
        <f>IFERROR(IF(VLOOKUP($A449&amp;$A$4,Global!$C:$AA,COLUMN()+3,0)="","",VLOOKUP($A449&amp;$A$4,Global!$C:$AA,COLUMN()+3,0)),"")</f>
        <v/>
      </c>
      <c r="K449" s="69" t="str">
        <f>IFERROR(IF(VLOOKUP($A449&amp;$A$4,Global!$C:$AA,COLUMN()+3,0)="","",VLOOKUP($A449&amp;$A$4,Global!$C:$AA,COLUMN()+3,0)),"")</f>
        <v/>
      </c>
      <c r="L449" s="69" t="str">
        <f>IFERROR(IF(VLOOKUP($A449&amp;$A$4,Global!$C:$AA,COLUMN()+3,0)="","",VLOOKUP($A449&amp;$A$4,Global!$C:$AA,COLUMN()+3,0)),"")</f>
        <v/>
      </c>
      <c r="M449" s="68" t="str">
        <f>IFERROR(IF(VLOOKUP($A449&amp;$A$4,Global!$C:$AA,COLUMN()+3,0)="","",VLOOKUP($A449&amp;$A$4,Global!$C:$AA,COLUMN()+3,0)),"")</f>
        <v/>
      </c>
      <c r="N449" s="68" t="str">
        <f>IFERROR(IF(VLOOKUP($A449&amp;$A$4,Global!$C:$AA,COLUMN()+3,0)="","",VLOOKUP($A449&amp;$A$4,Global!$C:$AA,COLUMN()+3,0)),"")</f>
        <v/>
      </c>
      <c r="O449" s="68" t="str">
        <f>IFERROR(IF(VLOOKUP($A449&amp;$A$4,Global!$C:$AA,COLUMN()+3,0)="","",VLOOKUP($A449&amp;$A$4,Global!$C:$AA,COLUMN()+3,0)),"")</f>
        <v/>
      </c>
      <c r="P449" s="68" t="str">
        <f>IFERROR(IF(VLOOKUP($A449&amp;$A$4,Global!$C:$AA,COLUMN()+3,0)="","",VLOOKUP($A449&amp;$A$4,Global!$C:$AA,COLUMN()+3,0)),"")</f>
        <v/>
      </c>
      <c r="Q449" s="68" t="str">
        <f>IFERROR(IF(VLOOKUP($A449&amp;$A$4,Global!$C:$AA,COLUMN()+3,0)="","",VLOOKUP($A449&amp;$A$4,Global!$C:$AA,COLUMN()+3,0)),"")</f>
        <v/>
      </c>
      <c r="R449" s="68" t="str">
        <f>IFERROR(IF(VLOOKUP($A449&amp;$A$4,Global!$C:$AA,COLUMN()+3,0)="","",VLOOKUP($A449&amp;$A$4,Global!$C:$AA,COLUMN()+3,0)),"")</f>
        <v/>
      </c>
      <c r="S449" s="71" t="str">
        <f>IFERROR(IF(VLOOKUP($A449&amp;$A$4,Global!$C:$AA,COLUMN()+3,0)="","",VLOOKUP($A449&amp;$A$4,Global!$C:$AA,COLUMN()+3,0)),"")</f>
        <v/>
      </c>
      <c r="T449" s="71" t="str">
        <f>IFERROR(IF(VLOOKUP($A449&amp;$A$4,Global!$C:$AA,COLUMN()+3,0)="","",VLOOKUP($A449&amp;$A$4,Global!$C:$AA,COLUMN()+3,0)),"")</f>
        <v/>
      </c>
      <c r="U449" s="69" t="str">
        <f>IFERROR(IF(VLOOKUP($A449&amp;$A$4,Global!$C:$AA,COLUMN()+3,0)="","",VLOOKUP($A449&amp;$A$4,Global!$C:$AA,COLUMN()+3,0)),"")</f>
        <v/>
      </c>
      <c r="V449" s="69" t="str">
        <f>IFERROR(IF(VLOOKUP($A449&amp;$A$4,Global!$C:$AA,COLUMN()+3,0)="","",VLOOKUP($A449&amp;$A$4,Global!$C:$AA,COLUMN()+3,0)),"")</f>
        <v/>
      </c>
    </row>
    <row r="450" spans="1:22" s="72" customFormat="1" ht="15.75" x14ac:dyDescent="0.2">
      <c r="A450" s="67" t="str">
        <f>IFERROR(IF(A449="","",IF((A449+1)&lt;=VLOOKUP($A$3,List!$E$1:$G$8,3,0),A449+1,"")),"")</f>
        <v/>
      </c>
      <c r="B450" s="69" t="str">
        <f>IFERROR(IF(VLOOKUP($A450&amp;$A$4,Global!$C:$AA,COLUMN()+3,0)="","",VLOOKUP($A450&amp;$A$4,Global!$C:$AA,COLUMN()+3,0)),"")</f>
        <v/>
      </c>
      <c r="C450" s="79" t="str">
        <f>IFERROR(IF(VLOOKUP($A450&amp;$A$4,Global!$C:$AA,COLUMN()+3,0)="","",VLOOKUP($A450&amp;$A$4,Global!$C:$AA,COLUMN()+3,0)),"")</f>
        <v/>
      </c>
      <c r="D450" s="68" t="str">
        <f>IFERROR(IF(VLOOKUP($A450&amp;$A$4,Global!$C:$AA,COLUMN()+3,0)="","",VLOOKUP($A450&amp;$A$4,Global!$C:$AA,COLUMN()+3,0)),"")</f>
        <v/>
      </c>
      <c r="E450" s="69" t="str">
        <f>IFERROR(IF(VLOOKUP($A450&amp;$A$4,Global!$C:$AA,COLUMN()+3,0)="","",VLOOKUP($A450&amp;$A$4,Global!$C:$AA,COLUMN()+3,0)),"")</f>
        <v/>
      </c>
      <c r="F450" s="69" t="str">
        <f>IFERROR(IF(VLOOKUP($A450&amp;$A$4,Global!$C:$AA,COLUMN()+3,0)="","",VLOOKUP($A450&amp;$A$4,Global!$C:$AA,COLUMN()+3,0)),"")</f>
        <v/>
      </c>
      <c r="G450" s="69" t="str">
        <f>IFERROR(IF(VLOOKUP($A450&amp;$A$4,Global!$C:$AA,COLUMN()+3,0)="","",VLOOKUP($A450&amp;$A$4,Global!$C:$AA,COLUMN()+3,0)),"")</f>
        <v/>
      </c>
      <c r="H450" s="70" t="str">
        <f>IFERROR(IF(VLOOKUP($A450&amp;$A$4,Global!$C:$AA,COLUMN()+3,0)="","",VLOOKUP($A450&amp;$A$4,Global!$C:$AA,COLUMN()+3,0)),"")</f>
        <v/>
      </c>
      <c r="I450" s="70" t="str">
        <f>IFERROR(IF(VLOOKUP($A450&amp;$A$4,Global!$C:$AA,COLUMN()+3,0)="","",VLOOKUP($A450&amp;$A$4,Global!$C:$AA,COLUMN()+3,0)),"")</f>
        <v/>
      </c>
      <c r="J450" s="69" t="str">
        <f>IFERROR(IF(VLOOKUP($A450&amp;$A$4,Global!$C:$AA,COLUMN()+3,0)="","",VLOOKUP($A450&amp;$A$4,Global!$C:$AA,COLUMN()+3,0)),"")</f>
        <v/>
      </c>
      <c r="K450" s="69" t="str">
        <f>IFERROR(IF(VLOOKUP($A450&amp;$A$4,Global!$C:$AA,COLUMN()+3,0)="","",VLOOKUP($A450&amp;$A$4,Global!$C:$AA,COLUMN()+3,0)),"")</f>
        <v/>
      </c>
      <c r="L450" s="69" t="str">
        <f>IFERROR(IF(VLOOKUP($A450&amp;$A$4,Global!$C:$AA,COLUMN()+3,0)="","",VLOOKUP($A450&amp;$A$4,Global!$C:$AA,COLUMN()+3,0)),"")</f>
        <v/>
      </c>
      <c r="M450" s="68" t="str">
        <f>IFERROR(IF(VLOOKUP($A450&amp;$A$4,Global!$C:$AA,COLUMN()+3,0)="","",VLOOKUP($A450&amp;$A$4,Global!$C:$AA,COLUMN()+3,0)),"")</f>
        <v/>
      </c>
      <c r="N450" s="68" t="str">
        <f>IFERROR(IF(VLOOKUP($A450&amp;$A$4,Global!$C:$AA,COLUMN()+3,0)="","",VLOOKUP($A450&amp;$A$4,Global!$C:$AA,COLUMN()+3,0)),"")</f>
        <v/>
      </c>
      <c r="O450" s="68" t="str">
        <f>IFERROR(IF(VLOOKUP($A450&amp;$A$4,Global!$C:$AA,COLUMN()+3,0)="","",VLOOKUP($A450&amp;$A$4,Global!$C:$AA,COLUMN()+3,0)),"")</f>
        <v/>
      </c>
      <c r="P450" s="68" t="str">
        <f>IFERROR(IF(VLOOKUP($A450&amp;$A$4,Global!$C:$AA,COLUMN()+3,0)="","",VLOOKUP($A450&amp;$A$4,Global!$C:$AA,COLUMN()+3,0)),"")</f>
        <v/>
      </c>
      <c r="Q450" s="68" t="str">
        <f>IFERROR(IF(VLOOKUP($A450&amp;$A$4,Global!$C:$AA,COLUMN()+3,0)="","",VLOOKUP($A450&amp;$A$4,Global!$C:$AA,COLUMN()+3,0)),"")</f>
        <v/>
      </c>
      <c r="R450" s="68" t="str">
        <f>IFERROR(IF(VLOOKUP($A450&amp;$A$4,Global!$C:$AA,COLUMN()+3,0)="","",VLOOKUP($A450&amp;$A$4,Global!$C:$AA,COLUMN()+3,0)),"")</f>
        <v/>
      </c>
      <c r="S450" s="71" t="str">
        <f>IFERROR(IF(VLOOKUP($A450&amp;$A$4,Global!$C:$AA,COLUMN()+3,0)="","",VLOOKUP($A450&amp;$A$4,Global!$C:$AA,COLUMN()+3,0)),"")</f>
        <v/>
      </c>
      <c r="T450" s="71" t="str">
        <f>IFERROR(IF(VLOOKUP($A450&amp;$A$4,Global!$C:$AA,COLUMN()+3,0)="","",VLOOKUP($A450&amp;$A$4,Global!$C:$AA,COLUMN()+3,0)),"")</f>
        <v/>
      </c>
      <c r="U450" s="69" t="str">
        <f>IFERROR(IF(VLOOKUP($A450&amp;$A$4,Global!$C:$AA,COLUMN()+3,0)="","",VLOOKUP($A450&amp;$A$4,Global!$C:$AA,COLUMN()+3,0)),"")</f>
        <v/>
      </c>
      <c r="V450" s="69" t="str">
        <f>IFERROR(IF(VLOOKUP($A450&amp;$A$4,Global!$C:$AA,COLUMN()+3,0)="","",VLOOKUP($A450&amp;$A$4,Global!$C:$AA,COLUMN()+3,0)),"")</f>
        <v/>
      </c>
    </row>
    <row r="451" spans="1:22" s="72" customFormat="1" ht="15.75" x14ac:dyDescent="0.2">
      <c r="A451" s="67" t="str">
        <f>IFERROR(IF(A450="","",IF((A450+1)&lt;=VLOOKUP($A$3,List!$E$1:$G$8,3,0),A450+1,"")),"")</f>
        <v/>
      </c>
      <c r="B451" s="69" t="str">
        <f>IFERROR(IF(VLOOKUP($A451&amp;$A$4,Global!$C:$AA,COLUMN()+3,0)="","",VLOOKUP($A451&amp;$A$4,Global!$C:$AA,COLUMN()+3,0)),"")</f>
        <v/>
      </c>
      <c r="C451" s="79" t="str">
        <f>IFERROR(IF(VLOOKUP($A451&amp;$A$4,Global!$C:$AA,COLUMN()+3,0)="","",VLOOKUP($A451&amp;$A$4,Global!$C:$AA,COLUMN()+3,0)),"")</f>
        <v/>
      </c>
      <c r="D451" s="68" t="str">
        <f>IFERROR(IF(VLOOKUP($A451&amp;$A$4,Global!$C:$AA,COLUMN()+3,0)="","",VLOOKUP($A451&amp;$A$4,Global!$C:$AA,COLUMN()+3,0)),"")</f>
        <v/>
      </c>
      <c r="E451" s="69" t="str">
        <f>IFERROR(IF(VLOOKUP($A451&amp;$A$4,Global!$C:$AA,COLUMN()+3,0)="","",VLOOKUP($A451&amp;$A$4,Global!$C:$AA,COLUMN()+3,0)),"")</f>
        <v/>
      </c>
      <c r="F451" s="69" t="str">
        <f>IFERROR(IF(VLOOKUP($A451&amp;$A$4,Global!$C:$AA,COLUMN()+3,0)="","",VLOOKUP($A451&amp;$A$4,Global!$C:$AA,COLUMN()+3,0)),"")</f>
        <v/>
      </c>
      <c r="G451" s="69" t="str">
        <f>IFERROR(IF(VLOOKUP($A451&amp;$A$4,Global!$C:$AA,COLUMN()+3,0)="","",VLOOKUP($A451&amp;$A$4,Global!$C:$AA,COLUMN()+3,0)),"")</f>
        <v/>
      </c>
      <c r="H451" s="70" t="str">
        <f>IFERROR(IF(VLOOKUP($A451&amp;$A$4,Global!$C:$AA,COLUMN()+3,0)="","",VLOOKUP($A451&amp;$A$4,Global!$C:$AA,COLUMN()+3,0)),"")</f>
        <v/>
      </c>
      <c r="I451" s="70" t="str">
        <f>IFERROR(IF(VLOOKUP($A451&amp;$A$4,Global!$C:$AA,COLUMN()+3,0)="","",VLOOKUP($A451&amp;$A$4,Global!$C:$AA,COLUMN()+3,0)),"")</f>
        <v/>
      </c>
      <c r="J451" s="69" t="str">
        <f>IFERROR(IF(VLOOKUP($A451&amp;$A$4,Global!$C:$AA,COLUMN()+3,0)="","",VLOOKUP($A451&amp;$A$4,Global!$C:$AA,COLUMN()+3,0)),"")</f>
        <v/>
      </c>
      <c r="K451" s="69" t="str">
        <f>IFERROR(IF(VLOOKUP($A451&amp;$A$4,Global!$C:$AA,COLUMN()+3,0)="","",VLOOKUP($A451&amp;$A$4,Global!$C:$AA,COLUMN()+3,0)),"")</f>
        <v/>
      </c>
      <c r="L451" s="69" t="str">
        <f>IFERROR(IF(VLOOKUP($A451&amp;$A$4,Global!$C:$AA,COLUMN()+3,0)="","",VLOOKUP($A451&amp;$A$4,Global!$C:$AA,COLUMN()+3,0)),"")</f>
        <v/>
      </c>
      <c r="M451" s="68" t="str">
        <f>IFERROR(IF(VLOOKUP($A451&amp;$A$4,Global!$C:$AA,COLUMN()+3,0)="","",VLOOKUP($A451&amp;$A$4,Global!$C:$AA,COLUMN()+3,0)),"")</f>
        <v/>
      </c>
      <c r="N451" s="68" t="str">
        <f>IFERROR(IF(VLOOKUP($A451&amp;$A$4,Global!$C:$AA,COLUMN()+3,0)="","",VLOOKUP($A451&amp;$A$4,Global!$C:$AA,COLUMN()+3,0)),"")</f>
        <v/>
      </c>
      <c r="O451" s="68" t="str">
        <f>IFERROR(IF(VLOOKUP($A451&amp;$A$4,Global!$C:$AA,COLUMN()+3,0)="","",VLOOKUP($A451&amp;$A$4,Global!$C:$AA,COLUMN()+3,0)),"")</f>
        <v/>
      </c>
      <c r="P451" s="68" t="str">
        <f>IFERROR(IF(VLOOKUP($A451&amp;$A$4,Global!$C:$AA,COLUMN()+3,0)="","",VLOOKUP($A451&amp;$A$4,Global!$C:$AA,COLUMN()+3,0)),"")</f>
        <v/>
      </c>
      <c r="Q451" s="68" t="str">
        <f>IFERROR(IF(VLOOKUP($A451&amp;$A$4,Global!$C:$AA,COLUMN()+3,0)="","",VLOOKUP($A451&amp;$A$4,Global!$C:$AA,COLUMN()+3,0)),"")</f>
        <v/>
      </c>
      <c r="R451" s="68" t="str">
        <f>IFERROR(IF(VLOOKUP($A451&amp;$A$4,Global!$C:$AA,COLUMN()+3,0)="","",VLOOKUP($A451&amp;$A$4,Global!$C:$AA,COLUMN()+3,0)),"")</f>
        <v/>
      </c>
      <c r="S451" s="71" t="str">
        <f>IFERROR(IF(VLOOKUP($A451&amp;$A$4,Global!$C:$AA,COLUMN()+3,0)="","",VLOOKUP($A451&amp;$A$4,Global!$C:$AA,COLUMN()+3,0)),"")</f>
        <v/>
      </c>
      <c r="T451" s="71" t="str">
        <f>IFERROR(IF(VLOOKUP($A451&amp;$A$4,Global!$C:$AA,COLUMN()+3,0)="","",VLOOKUP($A451&amp;$A$4,Global!$C:$AA,COLUMN()+3,0)),"")</f>
        <v/>
      </c>
      <c r="U451" s="69" t="str">
        <f>IFERROR(IF(VLOOKUP($A451&amp;$A$4,Global!$C:$AA,COLUMN()+3,0)="","",VLOOKUP($A451&amp;$A$4,Global!$C:$AA,COLUMN()+3,0)),"")</f>
        <v/>
      </c>
      <c r="V451" s="69" t="str">
        <f>IFERROR(IF(VLOOKUP($A451&amp;$A$4,Global!$C:$AA,COLUMN()+3,0)="","",VLOOKUP($A451&amp;$A$4,Global!$C:$AA,COLUMN()+3,0)),"")</f>
        <v/>
      </c>
    </row>
    <row r="452" spans="1:22" s="72" customFormat="1" ht="15.75" x14ac:dyDescent="0.2">
      <c r="A452" s="67" t="str">
        <f>IFERROR(IF(A451="","",IF((A451+1)&lt;=VLOOKUP($A$3,List!$E$1:$G$8,3,0),A451+1,"")),"")</f>
        <v/>
      </c>
      <c r="B452" s="69" t="str">
        <f>IFERROR(IF(VLOOKUP($A452&amp;$A$4,Global!$C:$AA,COLUMN()+3,0)="","",VLOOKUP($A452&amp;$A$4,Global!$C:$AA,COLUMN()+3,0)),"")</f>
        <v/>
      </c>
      <c r="C452" s="79" t="str">
        <f>IFERROR(IF(VLOOKUP($A452&amp;$A$4,Global!$C:$AA,COLUMN()+3,0)="","",VLOOKUP($A452&amp;$A$4,Global!$C:$AA,COLUMN()+3,0)),"")</f>
        <v/>
      </c>
      <c r="D452" s="68" t="str">
        <f>IFERROR(IF(VLOOKUP($A452&amp;$A$4,Global!$C:$AA,COLUMN()+3,0)="","",VLOOKUP($A452&amp;$A$4,Global!$C:$AA,COLUMN()+3,0)),"")</f>
        <v/>
      </c>
      <c r="E452" s="69" t="str">
        <f>IFERROR(IF(VLOOKUP($A452&amp;$A$4,Global!$C:$AA,COLUMN()+3,0)="","",VLOOKUP($A452&amp;$A$4,Global!$C:$AA,COLUMN()+3,0)),"")</f>
        <v/>
      </c>
      <c r="F452" s="69" t="str">
        <f>IFERROR(IF(VLOOKUP($A452&amp;$A$4,Global!$C:$AA,COLUMN()+3,0)="","",VLOOKUP($A452&amp;$A$4,Global!$C:$AA,COLUMN()+3,0)),"")</f>
        <v/>
      </c>
      <c r="G452" s="69" t="str">
        <f>IFERROR(IF(VLOOKUP($A452&amp;$A$4,Global!$C:$AA,COLUMN()+3,0)="","",VLOOKUP($A452&amp;$A$4,Global!$C:$AA,COLUMN()+3,0)),"")</f>
        <v/>
      </c>
      <c r="H452" s="70" t="str">
        <f>IFERROR(IF(VLOOKUP($A452&amp;$A$4,Global!$C:$AA,COLUMN()+3,0)="","",VLOOKUP($A452&amp;$A$4,Global!$C:$AA,COLUMN()+3,0)),"")</f>
        <v/>
      </c>
      <c r="I452" s="70" t="str">
        <f>IFERROR(IF(VLOOKUP($A452&amp;$A$4,Global!$C:$AA,COLUMN()+3,0)="","",VLOOKUP($A452&amp;$A$4,Global!$C:$AA,COLUMN()+3,0)),"")</f>
        <v/>
      </c>
      <c r="J452" s="69" t="str">
        <f>IFERROR(IF(VLOOKUP($A452&amp;$A$4,Global!$C:$AA,COLUMN()+3,0)="","",VLOOKUP($A452&amp;$A$4,Global!$C:$AA,COLUMN()+3,0)),"")</f>
        <v/>
      </c>
      <c r="K452" s="69" t="str">
        <f>IFERROR(IF(VLOOKUP($A452&amp;$A$4,Global!$C:$AA,COLUMN()+3,0)="","",VLOOKUP($A452&amp;$A$4,Global!$C:$AA,COLUMN()+3,0)),"")</f>
        <v/>
      </c>
      <c r="L452" s="69" t="str">
        <f>IFERROR(IF(VLOOKUP($A452&amp;$A$4,Global!$C:$AA,COLUMN()+3,0)="","",VLOOKUP($A452&amp;$A$4,Global!$C:$AA,COLUMN()+3,0)),"")</f>
        <v/>
      </c>
      <c r="M452" s="68" t="str">
        <f>IFERROR(IF(VLOOKUP($A452&amp;$A$4,Global!$C:$AA,COLUMN()+3,0)="","",VLOOKUP($A452&amp;$A$4,Global!$C:$AA,COLUMN()+3,0)),"")</f>
        <v/>
      </c>
      <c r="N452" s="68" t="str">
        <f>IFERROR(IF(VLOOKUP($A452&amp;$A$4,Global!$C:$AA,COLUMN()+3,0)="","",VLOOKUP($A452&amp;$A$4,Global!$C:$AA,COLUMN()+3,0)),"")</f>
        <v/>
      </c>
      <c r="O452" s="68" t="str">
        <f>IFERROR(IF(VLOOKUP($A452&amp;$A$4,Global!$C:$AA,COLUMN()+3,0)="","",VLOOKUP($A452&amp;$A$4,Global!$C:$AA,COLUMN()+3,0)),"")</f>
        <v/>
      </c>
      <c r="P452" s="68" t="str">
        <f>IFERROR(IF(VLOOKUP($A452&amp;$A$4,Global!$C:$AA,COLUMN()+3,0)="","",VLOOKUP($A452&amp;$A$4,Global!$C:$AA,COLUMN()+3,0)),"")</f>
        <v/>
      </c>
      <c r="Q452" s="68" t="str">
        <f>IFERROR(IF(VLOOKUP($A452&amp;$A$4,Global!$C:$AA,COLUMN()+3,0)="","",VLOOKUP($A452&amp;$A$4,Global!$C:$AA,COLUMN()+3,0)),"")</f>
        <v/>
      </c>
      <c r="R452" s="68" t="str">
        <f>IFERROR(IF(VLOOKUP($A452&amp;$A$4,Global!$C:$AA,COLUMN()+3,0)="","",VLOOKUP($A452&amp;$A$4,Global!$C:$AA,COLUMN()+3,0)),"")</f>
        <v/>
      </c>
      <c r="S452" s="71" t="str">
        <f>IFERROR(IF(VLOOKUP($A452&amp;$A$4,Global!$C:$AA,COLUMN()+3,0)="","",VLOOKUP($A452&amp;$A$4,Global!$C:$AA,COLUMN()+3,0)),"")</f>
        <v/>
      </c>
      <c r="T452" s="71" t="str">
        <f>IFERROR(IF(VLOOKUP($A452&amp;$A$4,Global!$C:$AA,COLUMN()+3,0)="","",VLOOKUP($A452&amp;$A$4,Global!$C:$AA,COLUMN()+3,0)),"")</f>
        <v/>
      </c>
      <c r="U452" s="69" t="str">
        <f>IFERROR(IF(VLOOKUP($A452&amp;$A$4,Global!$C:$AA,COLUMN()+3,0)="","",VLOOKUP($A452&amp;$A$4,Global!$C:$AA,COLUMN()+3,0)),"")</f>
        <v/>
      </c>
      <c r="V452" s="69" t="str">
        <f>IFERROR(IF(VLOOKUP($A452&amp;$A$4,Global!$C:$AA,COLUMN()+3,0)="","",VLOOKUP($A452&amp;$A$4,Global!$C:$AA,COLUMN()+3,0)),"")</f>
        <v/>
      </c>
    </row>
    <row r="453" spans="1:22" s="72" customFormat="1" ht="15.75" x14ac:dyDescent="0.2">
      <c r="A453" s="67" t="str">
        <f>IFERROR(IF(A452="","",IF((A452+1)&lt;=VLOOKUP($A$3,List!$E$1:$G$8,3,0),A452+1,"")),"")</f>
        <v/>
      </c>
      <c r="B453" s="69" t="str">
        <f>IFERROR(IF(VLOOKUP($A453&amp;$A$4,Global!$C:$AA,COLUMN()+3,0)="","",VLOOKUP($A453&amp;$A$4,Global!$C:$AA,COLUMN()+3,0)),"")</f>
        <v/>
      </c>
      <c r="C453" s="79" t="str">
        <f>IFERROR(IF(VLOOKUP($A453&amp;$A$4,Global!$C:$AA,COLUMN()+3,0)="","",VLOOKUP($A453&amp;$A$4,Global!$C:$AA,COLUMN()+3,0)),"")</f>
        <v/>
      </c>
      <c r="D453" s="68" t="str">
        <f>IFERROR(IF(VLOOKUP($A453&amp;$A$4,Global!$C:$AA,COLUMN()+3,0)="","",VLOOKUP($A453&amp;$A$4,Global!$C:$AA,COLUMN()+3,0)),"")</f>
        <v/>
      </c>
      <c r="E453" s="69" t="str">
        <f>IFERROR(IF(VLOOKUP($A453&amp;$A$4,Global!$C:$AA,COLUMN()+3,0)="","",VLOOKUP($A453&amp;$A$4,Global!$C:$AA,COLUMN()+3,0)),"")</f>
        <v/>
      </c>
      <c r="F453" s="69" t="str">
        <f>IFERROR(IF(VLOOKUP($A453&amp;$A$4,Global!$C:$AA,COLUMN()+3,0)="","",VLOOKUP($A453&amp;$A$4,Global!$C:$AA,COLUMN()+3,0)),"")</f>
        <v/>
      </c>
      <c r="G453" s="69" t="str">
        <f>IFERROR(IF(VLOOKUP($A453&amp;$A$4,Global!$C:$AA,COLUMN()+3,0)="","",VLOOKUP($A453&amp;$A$4,Global!$C:$AA,COLUMN()+3,0)),"")</f>
        <v/>
      </c>
      <c r="H453" s="70" t="str">
        <f>IFERROR(IF(VLOOKUP($A453&amp;$A$4,Global!$C:$AA,COLUMN()+3,0)="","",VLOOKUP($A453&amp;$A$4,Global!$C:$AA,COLUMN()+3,0)),"")</f>
        <v/>
      </c>
      <c r="I453" s="70" t="str">
        <f>IFERROR(IF(VLOOKUP($A453&amp;$A$4,Global!$C:$AA,COLUMN()+3,0)="","",VLOOKUP($A453&amp;$A$4,Global!$C:$AA,COLUMN()+3,0)),"")</f>
        <v/>
      </c>
      <c r="J453" s="69" t="str">
        <f>IFERROR(IF(VLOOKUP($A453&amp;$A$4,Global!$C:$AA,COLUMN()+3,0)="","",VLOOKUP($A453&amp;$A$4,Global!$C:$AA,COLUMN()+3,0)),"")</f>
        <v/>
      </c>
      <c r="K453" s="69" t="str">
        <f>IFERROR(IF(VLOOKUP($A453&amp;$A$4,Global!$C:$AA,COLUMN()+3,0)="","",VLOOKUP($A453&amp;$A$4,Global!$C:$AA,COLUMN()+3,0)),"")</f>
        <v/>
      </c>
      <c r="L453" s="69" t="str">
        <f>IFERROR(IF(VLOOKUP($A453&amp;$A$4,Global!$C:$AA,COLUMN()+3,0)="","",VLOOKUP($A453&amp;$A$4,Global!$C:$AA,COLUMN()+3,0)),"")</f>
        <v/>
      </c>
      <c r="M453" s="68" t="str">
        <f>IFERROR(IF(VLOOKUP($A453&amp;$A$4,Global!$C:$AA,COLUMN()+3,0)="","",VLOOKUP($A453&amp;$A$4,Global!$C:$AA,COLUMN()+3,0)),"")</f>
        <v/>
      </c>
      <c r="N453" s="68" t="str">
        <f>IFERROR(IF(VLOOKUP($A453&amp;$A$4,Global!$C:$AA,COLUMN()+3,0)="","",VLOOKUP($A453&amp;$A$4,Global!$C:$AA,COLUMN()+3,0)),"")</f>
        <v/>
      </c>
      <c r="O453" s="68" t="str">
        <f>IFERROR(IF(VLOOKUP($A453&amp;$A$4,Global!$C:$AA,COLUMN()+3,0)="","",VLOOKUP($A453&amp;$A$4,Global!$C:$AA,COLUMN()+3,0)),"")</f>
        <v/>
      </c>
      <c r="P453" s="68" t="str">
        <f>IFERROR(IF(VLOOKUP($A453&amp;$A$4,Global!$C:$AA,COLUMN()+3,0)="","",VLOOKUP($A453&amp;$A$4,Global!$C:$AA,COLUMN()+3,0)),"")</f>
        <v/>
      </c>
      <c r="Q453" s="68" t="str">
        <f>IFERROR(IF(VLOOKUP($A453&amp;$A$4,Global!$C:$AA,COLUMN()+3,0)="","",VLOOKUP($A453&amp;$A$4,Global!$C:$AA,COLUMN()+3,0)),"")</f>
        <v/>
      </c>
      <c r="R453" s="68" t="str">
        <f>IFERROR(IF(VLOOKUP($A453&amp;$A$4,Global!$C:$AA,COLUMN()+3,0)="","",VLOOKUP($A453&amp;$A$4,Global!$C:$AA,COLUMN()+3,0)),"")</f>
        <v/>
      </c>
      <c r="S453" s="71" t="str">
        <f>IFERROR(IF(VLOOKUP($A453&amp;$A$4,Global!$C:$AA,COLUMN()+3,0)="","",VLOOKUP($A453&amp;$A$4,Global!$C:$AA,COLUMN()+3,0)),"")</f>
        <v/>
      </c>
      <c r="T453" s="71" t="str">
        <f>IFERROR(IF(VLOOKUP($A453&amp;$A$4,Global!$C:$AA,COLUMN()+3,0)="","",VLOOKUP($A453&amp;$A$4,Global!$C:$AA,COLUMN()+3,0)),"")</f>
        <v/>
      </c>
      <c r="U453" s="69" t="str">
        <f>IFERROR(IF(VLOOKUP($A453&amp;$A$4,Global!$C:$AA,COLUMN()+3,0)="","",VLOOKUP($A453&amp;$A$4,Global!$C:$AA,COLUMN()+3,0)),"")</f>
        <v/>
      </c>
      <c r="V453" s="69" t="str">
        <f>IFERROR(IF(VLOOKUP($A453&amp;$A$4,Global!$C:$AA,COLUMN()+3,0)="","",VLOOKUP($A453&amp;$A$4,Global!$C:$AA,COLUMN()+3,0)),"")</f>
        <v/>
      </c>
    </row>
    <row r="454" spans="1:22" s="72" customFormat="1" ht="15.75" x14ac:dyDescent="0.2">
      <c r="A454" s="67" t="str">
        <f>IFERROR(IF(A453="","",IF((A453+1)&lt;=VLOOKUP($A$3,List!$E$1:$G$8,3,0),A453+1,"")),"")</f>
        <v/>
      </c>
      <c r="B454" s="69" t="str">
        <f>IFERROR(IF(VLOOKUP($A454&amp;$A$4,Global!$C:$AA,COLUMN()+3,0)="","",VLOOKUP($A454&amp;$A$4,Global!$C:$AA,COLUMN()+3,0)),"")</f>
        <v/>
      </c>
      <c r="C454" s="79" t="str">
        <f>IFERROR(IF(VLOOKUP($A454&amp;$A$4,Global!$C:$AA,COLUMN()+3,0)="","",VLOOKUP($A454&amp;$A$4,Global!$C:$AA,COLUMN()+3,0)),"")</f>
        <v/>
      </c>
      <c r="D454" s="68" t="str">
        <f>IFERROR(IF(VLOOKUP($A454&amp;$A$4,Global!$C:$AA,COLUMN()+3,0)="","",VLOOKUP($A454&amp;$A$4,Global!$C:$AA,COLUMN()+3,0)),"")</f>
        <v/>
      </c>
      <c r="E454" s="69" t="str">
        <f>IFERROR(IF(VLOOKUP($A454&amp;$A$4,Global!$C:$AA,COLUMN()+3,0)="","",VLOOKUP($A454&amp;$A$4,Global!$C:$AA,COLUMN()+3,0)),"")</f>
        <v/>
      </c>
      <c r="F454" s="69" t="str">
        <f>IFERROR(IF(VLOOKUP($A454&amp;$A$4,Global!$C:$AA,COLUMN()+3,0)="","",VLOOKUP($A454&amp;$A$4,Global!$C:$AA,COLUMN()+3,0)),"")</f>
        <v/>
      </c>
      <c r="G454" s="69" t="str">
        <f>IFERROR(IF(VLOOKUP($A454&amp;$A$4,Global!$C:$AA,COLUMN()+3,0)="","",VLOOKUP($A454&amp;$A$4,Global!$C:$AA,COLUMN()+3,0)),"")</f>
        <v/>
      </c>
      <c r="H454" s="70" t="str">
        <f>IFERROR(IF(VLOOKUP($A454&amp;$A$4,Global!$C:$AA,COLUMN()+3,0)="","",VLOOKUP($A454&amp;$A$4,Global!$C:$AA,COLUMN()+3,0)),"")</f>
        <v/>
      </c>
      <c r="I454" s="70" t="str">
        <f>IFERROR(IF(VLOOKUP($A454&amp;$A$4,Global!$C:$AA,COLUMN()+3,0)="","",VLOOKUP($A454&amp;$A$4,Global!$C:$AA,COLUMN()+3,0)),"")</f>
        <v/>
      </c>
      <c r="J454" s="69" t="str">
        <f>IFERROR(IF(VLOOKUP($A454&amp;$A$4,Global!$C:$AA,COLUMN()+3,0)="","",VLOOKUP($A454&amp;$A$4,Global!$C:$AA,COLUMN()+3,0)),"")</f>
        <v/>
      </c>
      <c r="K454" s="69" t="str">
        <f>IFERROR(IF(VLOOKUP($A454&amp;$A$4,Global!$C:$AA,COLUMN()+3,0)="","",VLOOKUP($A454&amp;$A$4,Global!$C:$AA,COLUMN()+3,0)),"")</f>
        <v/>
      </c>
      <c r="L454" s="69" t="str">
        <f>IFERROR(IF(VLOOKUP($A454&amp;$A$4,Global!$C:$AA,COLUMN()+3,0)="","",VLOOKUP($A454&amp;$A$4,Global!$C:$AA,COLUMN()+3,0)),"")</f>
        <v/>
      </c>
      <c r="M454" s="68" t="str">
        <f>IFERROR(IF(VLOOKUP($A454&amp;$A$4,Global!$C:$AA,COLUMN()+3,0)="","",VLOOKUP($A454&amp;$A$4,Global!$C:$AA,COLUMN()+3,0)),"")</f>
        <v/>
      </c>
      <c r="N454" s="68" t="str">
        <f>IFERROR(IF(VLOOKUP($A454&amp;$A$4,Global!$C:$AA,COLUMN()+3,0)="","",VLOOKUP($A454&amp;$A$4,Global!$C:$AA,COLUMN()+3,0)),"")</f>
        <v/>
      </c>
      <c r="O454" s="68" t="str">
        <f>IFERROR(IF(VLOOKUP($A454&amp;$A$4,Global!$C:$AA,COLUMN()+3,0)="","",VLOOKUP($A454&amp;$A$4,Global!$C:$AA,COLUMN()+3,0)),"")</f>
        <v/>
      </c>
      <c r="P454" s="68" t="str">
        <f>IFERROR(IF(VLOOKUP($A454&amp;$A$4,Global!$C:$AA,COLUMN()+3,0)="","",VLOOKUP($A454&amp;$A$4,Global!$C:$AA,COLUMN()+3,0)),"")</f>
        <v/>
      </c>
      <c r="Q454" s="68" t="str">
        <f>IFERROR(IF(VLOOKUP($A454&amp;$A$4,Global!$C:$AA,COLUMN()+3,0)="","",VLOOKUP($A454&amp;$A$4,Global!$C:$AA,COLUMN()+3,0)),"")</f>
        <v/>
      </c>
      <c r="R454" s="68" t="str">
        <f>IFERROR(IF(VLOOKUP($A454&amp;$A$4,Global!$C:$AA,COLUMN()+3,0)="","",VLOOKUP($A454&amp;$A$4,Global!$C:$AA,COLUMN()+3,0)),"")</f>
        <v/>
      </c>
      <c r="S454" s="71" t="str">
        <f>IFERROR(IF(VLOOKUP($A454&amp;$A$4,Global!$C:$AA,COLUMN()+3,0)="","",VLOOKUP($A454&amp;$A$4,Global!$C:$AA,COLUMN()+3,0)),"")</f>
        <v/>
      </c>
      <c r="T454" s="71" t="str">
        <f>IFERROR(IF(VLOOKUP($A454&amp;$A$4,Global!$C:$AA,COLUMN()+3,0)="","",VLOOKUP($A454&amp;$A$4,Global!$C:$AA,COLUMN()+3,0)),"")</f>
        <v/>
      </c>
      <c r="U454" s="69" t="str">
        <f>IFERROR(IF(VLOOKUP($A454&amp;$A$4,Global!$C:$AA,COLUMN()+3,0)="","",VLOOKUP($A454&amp;$A$4,Global!$C:$AA,COLUMN()+3,0)),"")</f>
        <v/>
      </c>
      <c r="V454" s="69" t="str">
        <f>IFERROR(IF(VLOOKUP($A454&amp;$A$4,Global!$C:$AA,COLUMN()+3,0)="","",VLOOKUP($A454&amp;$A$4,Global!$C:$AA,COLUMN()+3,0)),"")</f>
        <v/>
      </c>
    </row>
    <row r="455" spans="1:22" s="72" customFormat="1" ht="15.75" x14ac:dyDescent="0.2">
      <c r="A455" s="67" t="str">
        <f>IFERROR(IF(A454="","",IF((A454+1)&lt;=VLOOKUP($A$3,List!$E$1:$G$8,3,0),A454+1,"")),"")</f>
        <v/>
      </c>
      <c r="B455" s="69" t="str">
        <f>IFERROR(IF(VLOOKUP($A455&amp;$A$4,Global!$C:$AA,COLUMN()+3,0)="","",VLOOKUP($A455&amp;$A$4,Global!$C:$AA,COLUMN()+3,0)),"")</f>
        <v/>
      </c>
      <c r="C455" s="79" t="str">
        <f>IFERROR(IF(VLOOKUP($A455&amp;$A$4,Global!$C:$AA,COLUMN()+3,0)="","",VLOOKUP($A455&amp;$A$4,Global!$C:$AA,COLUMN()+3,0)),"")</f>
        <v/>
      </c>
      <c r="D455" s="68" t="str">
        <f>IFERROR(IF(VLOOKUP($A455&amp;$A$4,Global!$C:$AA,COLUMN()+3,0)="","",VLOOKUP($A455&amp;$A$4,Global!$C:$AA,COLUMN()+3,0)),"")</f>
        <v/>
      </c>
      <c r="E455" s="69" t="str">
        <f>IFERROR(IF(VLOOKUP($A455&amp;$A$4,Global!$C:$AA,COLUMN()+3,0)="","",VLOOKUP($A455&amp;$A$4,Global!$C:$AA,COLUMN()+3,0)),"")</f>
        <v/>
      </c>
      <c r="F455" s="69" t="str">
        <f>IFERROR(IF(VLOOKUP($A455&amp;$A$4,Global!$C:$AA,COLUMN()+3,0)="","",VLOOKUP($A455&amp;$A$4,Global!$C:$AA,COLUMN()+3,0)),"")</f>
        <v/>
      </c>
      <c r="G455" s="69" t="str">
        <f>IFERROR(IF(VLOOKUP($A455&amp;$A$4,Global!$C:$AA,COLUMN()+3,0)="","",VLOOKUP($A455&amp;$A$4,Global!$C:$AA,COLUMN()+3,0)),"")</f>
        <v/>
      </c>
      <c r="H455" s="70" t="str">
        <f>IFERROR(IF(VLOOKUP($A455&amp;$A$4,Global!$C:$AA,COLUMN()+3,0)="","",VLOOKUP($A455&amp;$A$4,Global!$C:$AA,COLUMN()+3,0)),"")</f>
        <v/>
      </c>
      <c r="I455" s="70" t="str">
        <f>IFERROR(IF(VLOOKUP($A455&amp;$A$4,Global!$C:$AA,COLUMN()+3,0)="","",VLOOKUP($A455&amp;$A$4,Global!$C:$AA,COLUMN()+3,0)),"")</f>
        <v/>
      </c>
      <c r="J455" s="69" t="str">
        <f>IFERROR(IF(VLOOKUP($A455&amp;$A$4,Global!$C:$AA,COLUMN()+3,0)="","",VLOOKUP($A455&amp;$A$4,Global!$C:$AA,COLUMN()+3,0)),"")</f>
        <v/>
      </c>
      <c r="K455" s="69" t="str">
        <f>IFERROR(IF(VLOOKUP($A455&amp;$A$4,Global!$C:$AA,COLUMN()+3,0)="","",VLOOKUP($A455&amp;$A$4,Global!$C:$AA,COLUMN()+3,0)),"")</f>
        <v/>
      </c>
      <c r="L455" s="69" t="str">
        <f>IFERROR(IF(VLOOKUP($A455&amp;$A$4,Global!$C:$AA,COLUMN()+3,0)="","",VLOOKUP($A455&amp;$A$4,Global!$C:$AA,COLUMN()+3,0)),"")</f>
        <v/>
      </c>
      <c r="M455" s="68" t="str">
        <f>IFERROR(IF(VLOOKUP($A455&amp;$A$4,Global!$C:$AA,COLUMN()+3,0)="","",VLOOKUP($A455&amp;$A$4,Global!$C:$AA,COLUMN()+3,0)),"")</f>
        <v/>
      </c>
      <c r="N455" s="68" t="str">
        <f>IFERROR(IF(VLOOKUP($A455&amp;$A$4,Global!$C:$AA,COLUMN()+3,0)="","",VLOOKUP($A455&amp;$A$4,Global!$C:$AA,COLUMN()+3,0)),"")</f>
        <v/>
      </c>
      <c r="O455" s="68" t="str">
        <f>IFERROR(IF(VLOOKUP($A455&amp;$A$4,Global!$C:$AA,COLUMN()+3,0)="","",VLOOKUP($A455&amp;$A$4,Global!$C:$AA,COLUMN()+3,0)),"")</f>
        <v/>
      </c>
      <c r="P455" s="68" t="str">
        <f>IFERROR(IF(VLOOKUP($A455&amp;$A$4,Global!$C:$AA,COLUMN()+3,0)="","",VLOOKUP($A455&amp;$A$4,Global!$C:$AA,COLUMN()+3,0)),"")</f>
        <v/>
      </c>
      <c r="Q455" s="68" t="str">
        <f>IFERROR(IF(VLOOKUP($A455&amp;$A$4,Global!$C:$AA,COLUMN()+3,0)="","",VLOOKUP($A455&amp;$A$4,Global!$C:$AA,COLUMN()+3,0)),"")</f>
        <v/>
      </c>
      <c r="R455" s="68" t="str">
        <f>IFERROR(IF(VLOOKUP($A455&amp;$A$4,Global!$C:$AA,COLUMN()+3,0)="","",VLOOKUP($A455&amp;$A$4,Global!$C:$AA,COLUMN()+3,0)),"")</f>
        <v/>
      </c>
      <c r="S455" s="71" t="str">
        <f>IFERROR(IF(VLOOKUP($A455&amp;$A$4,Global!$C:$AA,COLUMN()+3,0)="","",VLOOKUP($A455&amp;$A$4,Global!$C:$AA,COLUMN()+3,0)),"")</f>
        <v/>
      </c>
      <c r="T455" s="71" t="str">
        <f>IFERROR(IF(VLOOKUP($A455&amp;$A$4,Global!$C:$AA,COLUMN()+3,0)="","",VLOOKUP($A455&amp;$A$4,Global!$C:$AA,COLUMN()+3,0)),"")</f>
        <v/>
      </c>
      <c r="U455" s="69" t="str">
        <f>IFERROR(IF(VLOOKUP($A455&amp;$A$4,Global!$C:$AA,COLUMN()+3,0)="","",VLOOKUP($A455&amp;$A$4,Global!$C:$AA,COLUMN()+3,0)),"")</f>
        <v/>
      </c>
      <c r="V455" s="69" t="str">
        <f>IFERROR(IF(VLOOKUP($A455&amp;$A$4,Global!$C:$AA,COLUMN()+3,0)="","",VLOOKUP($A455&amp;$A$4,Global!$C:$AA,COLUMN()+3,0)),"")</f>
        <v/>
      </c>
    </row>
    <row r="456" spans="1:22" s="72" customFormat="1" ht="15.75" x14ac:dyDescent="0.2">
      <c r="A456" s="67" t="str">
        <f>IFERROR(IF(A455="","",IF((A455+1)&lt;=VLOOKUP($A$3,List!$E$1:$G$8,3,0),A455+1,"")),"")</f>
        <v/>
      </c>
      <c r="B456" s="69" t="str">
        <f>IFERROR(IF(VLOOKUP($A456&amp;$A$4,Global!$C:$AA,COLUMN()+3,0)="","",VLOOKUP($A456&amp;$A$4,Global!$C:$AA,COLUMN()+3,0)),"")</f>
        <v/>
      </c>
      <c r="C456" s="79" t="str">
        <f>IFERROR(IF(VLOOKUP($A456&amp;$A$4,Global!$C:$AA,COLUMN()+3,0)="","",VLOOKUP($A456&amp;$A$4,Global!$C:$AA,COLUMN()+3,0)),"")</f>
        <v/>
      </c>
      <c r="D456" s="68" t="str">
        <f>IFERROR(IF(VLOOKUP($A456&amp;$A$4,Global!$C:$AA,COLUMN()+3,0)="","",VLOOKUP($A456&amp;$A$4,Global!$C:$AA,COLUMN()+3,0)),"")</f>
        <v/>
      </c>
      <c r="E456" s="69" t="str">
        <f>IFERROR(IF(VLOOKUP($A456&amp;$A$4,Global!$C:$AA,COLUMN()+3,0)="","",VLOOKUP($A456&amp;$A$4,Global!$C:$AA,COLUMN()+3,0)),"")</f>
        <v/>
      </c>
      <c r="F456" s="69" t="str">
        <f>IFERROR(IF(VLOOKUP($A456&amp;$A$4,Global!$C:$AA,COLUMN()+3,0)="","",VLOOKUP($A456&amp;$A$4,Global!$C:$AA,COLUMN()+3,0)),"")</f>
        <v/>
      </c>
      <c r="G456" s="69" t="str">
        <f>IFERROR(IF(VLOOKUP($A456&amp;$A$4,Global!$C:$AA,COLUMN()+3,0)="","",VLOOKUP($A456&amp;$A$4,Global!$C:$AA,COLUMN()+3,0)),"")</f>
        <v/>
      </c>
      <c r="H456" s="70" t="str">
        <f>IFERROR(IF(VLOOKUP($A456&amp;$A$4,Global!$C:$AA,COLUMN()+3,0)="","",VLOOKUP($A456&amp;$A$4,Global!$C:$AA,COLUMN()+3,0)),"")</f>
        <v/>
      </c>
      <c r="I456" s="70" t="str">
        <f>IFERROR(IF(VLOOKUP($A456&amp;$A$4,Global!$C:$AA,COLUMN()+3,0)="","",VLOOKUP($A456&amp;$A$4,Global!$C:$AA,COLUMN()+3,0)),"")</f>
        <v/>
      </c>
      <c r="J456" s="69" t="str">
        <f>IFERROR(IF(VLOOKUP($A456&amp;$A$4,Global!$C:$AA,COLUMN()+3,0)="","",VLOOKUP($A456&amp;$A$4,Global!$C:$AA,COLUMN()+3,0)),"")</f>
        <v/>
      </c>
      <c r="K456" s="69" t="str">
        <f>IFERROR(IF(VLOOKUP($A456&amp;$A$4,Global!$C:$AA,COLUMN()+3,0)="","",VLOOKUP($A456&amp;$A$4,Global!$C:$AA,COLUMN()+3,0)),"")</f>
        <v/>
      </c>
      <c r="L456" s="69" t="str">
        <f>IFERROR(IF(VLOOKUP($A456&amp;$A$4,Global!$C:$AA,COLUMN()+3,0)="","",VLOOKUP($A456&amp;$A$4,Global!$C:$AA,COLUMN()+3,0)),"")</f>
        <v/>
      </c>
      <c r="M456" s="68" t="str">
        <f>IFERROR(IF(VLOOKUP($A456&amp;$A$4,Global!$C:$AA,COLUMN()+3,0)="","",VLOOKUP($A456&amp;$A$4,Global!$C:$AA,COLUMN()+3,0)),"")</f>
        <v/>
      </c>
      <c r="N456" s="68" t="str">
        <f>IFERROR(IF(VLOOKUP($A456&amp;$A$4,Global!$C:$AA,COLUMN()+3,0)="","",VLOOKUP($A456&amp;$A$4,Global!$C:$AA,COLUMN()+3,0)),"")</f>
        <v/>
      </c>
      <c r="O456" s="68" t="str">
        <f>IFERROR(IF(VLOOKUP($A456&amp;$A$4,Global!$C:$AA,COLUMN()+3,0)="","",VLOOKUP($A456&amp;$A$4,Global!$C:$AA,COLUMN()+3,0)),"")</f>
        <v/>
      </c>
      <c r="P456" s="68" t="str">
        <f>IFERROR(IF(VLOOKUP($A456&amp;$A$4,Global!$C:$AA,COLUMN()+3,0)="","",VLOOKUP($A456&amp;$A$4,Global!$C:$AA,COLUMN()+3,0)),"")</f>
        <v/>
      </c>
      <c r="Q456" s="68" t="str">
        <f>IFERROR(IF(VLOOKUP($A456&amp;$A$4,Global!$C:$AA,COLUMN()+3,0)="","",VLOOKUP($A456&amp;$A$4,Global!$C:$AA,COLUMN()+3,0)),"")</f>
        <v/>
      </c>
      <c r="R456" s="68" t="str">
        <f>IFERROR(IF(VLOOKUP($A456&amp;$A$4,Global!$C:$AA,COLUMN()+3,0)="","",VLOOKUP($A456&amp;$A$4,Global!$C:$AA,COLUMN()+3,0)),"")</f>
        <v/>
      </c>
      <c r="S456" s="71" t="str">
        <f>IFERROR(IF(VLOOKUP($A456&amp;$A$4,Global!$C:$AA,COLUMN()+3,0)="","",VLOOKUP($A456&amp;$A$4,Global!$C:$AA,COLUMN()+3,0)),"")</f>
        <v/>
      </c>
      <c r="T456" s="71" t="str">
        <f>IFERROR(IF(VLOOKUP($A456&amp;$A$4,Global!$C:$AA,COLUMN()+3,0)="","",VLOOKUP($A456&amp;$A$4,Global!$C:$AA,COLUMN()+3,0)),"")</f>
        <v/>
      </c>
      <c r="U456" s="69" t="str">
        <f>IFERROR(IF(VLOOKUP($A456&amp;$A$4,Global!$C:$AA,COLUMN()+3,0)="","",VLOOKUP($A456&amp;$A$4,Global!$C:$AA,COLUMN()+3,0)),"")</f>
        <v/>
      </c>
      <c r="V456" s="69" t="str">
        <f>IFERROR(IF(VLOOKUP($A456&amp;$A$4,Global!$C:$AA,COLUMN()+3,0)="","",VLOOKUP($A456&amp;$A$4,Global!$C:$AA,COLUMN()+3,0)),"")</f>
        <v/>
      </c>
    </row>
    <row r="457" spans="1:22" s="72" customFormat="1" ht="15.75" x14ac:dyDescent="0.2">
      <c r="A457" s="67" t="str">
        <f>IFERROR(IF(A456="","",IF((A456+1)&lt;=VLOOKUP($A$3,List!$E$1:$G$8,3,0),A456+1,"")),"")</f>
        <v/>
      </c>
      <c r="B457" s="69" t="str">
        <f>IFERROR(IF(VLOOKUP($A457&amp;$A$4,Global!$C:$AA,COLUMN()+3,0)="","",VLOOKUP($A457&amp;$A$4,Global!$C:$AA,COLUMN()+3,0)),"")</f>
        <v/>
      </c>
      <c r="C457" s="79" t="str">
        <f>IFERROR(IF(VLOOKUP($A457&amp;$A$4,Global!$C:$AA,COLUMN()+3,0)="","",VLOOKUP($A457&amp;$A$4,Global!$C:$AA,COLUMN()+3,0)),"")</f>
        <v/>
      </c>
      <c r="D457" s="68" t="str">
        <f>IFERROR(IF(VLOOKUP($A457&amp;$A$4,Global!$C:$AA,COLUMN()+3,0)="","",VLOOKUP($A457&amp;$A$4,Global!$C:$AA,COLUMN()+3,0)),"")</f>
        <v/>
      </c>
      <c r="E457" s="69" t="str">
        <f>IFERROR(IF(VLOOKUP($A457&amp;$A$4,Global!$C:$AA,COLUMN()+3,0)="","",VLOOKUP($A457&amp;$A$4,Global!$C:$AA,COLUMN()+3,0)),"")</f>
        <v/>
      </c>
      <c r="F457" s="69" t="str">
        <f>IFERROR(IF(VLOOKUP($A457&amp;$A$4,Global!$C:$AA,COLUMN()+3,0)="","",VLOOKUP($A457&amp;$A$4,Global!$C:$AA,COLUMN()+3,0)),"")</f>
        <v/>
      </c>
      <c r="G457" s="69" t="str">
        <f>IFERROR(IF(VLOOKUP($A457&amp;$A$4,Global!$C:$AA,COLUMN()+3,0)="","",VLOOKUP($A457&amp;$A$4,Global!$C:$AA,COLUMN()+3,0)),"")</f>
        <v/>
      </c>
      <c r="H457" s="70" t="str">
        <f>IFERROR(IF(VLOOKUP($A457&amp;$A$4,Global!$C:$AA,COLUMN()+3,0)="","",VLOOKUP($A457&amp;$A$4,Global!$C:$AA,COLUMN()+3,0)),"")</f>
        <v/>
      </c>
      <c r="I457" s="70" t="str">
        <f>IFERROR(IF(VLOOKUP($A457&amp;$A$4,Global!$C:$AA,COLUMN()+3,0)="","",VLOOKUP($A457&amp;$A$4,Global!$C:$AA,COLUMN()+3,0)),"")</f>
        <v/>
      </c>
      <c r="J457" s="69" t="str">
        <f>IFERROR(IF(VLOOKUP($A457&amp;$A$4,Global!$C:$AA,COLUMN()+3,0)="","",VLOOKUP($A457&amp;$A$4,Global!$C:$AA,COLUMN()+3,0)),"")</f>
        <v/>
      </c>
      <c r="K457" s="69" t="str">
        <f>IFERROR(IF(VLOOKUP($A457&amp;$A$4,Global!$C:$AA,COLUMN()+3,0)="","",VLOOKUP($A457&amp;$A$4,Global!$C:$AA,COLUMN()+3,0)),"")</f>
        <v/>
      </c>
      <c r="L457" s="69" t="str">
        <f>IFERROR(IF(VLOOKUP($A457&amp;$A$4,Global!$C:$AA,COLUMN()+3,0)="","",VLOOKUP($A457&amp;$A$4,Global!$C:$AA,COLUMN()+3,0)),"")</f>
        <v/>
      </c>
      <c r="M457" s="68" t="str">
        <f>IFERROR(IF(VLOOKUP($A457&amp;$A$4,Global!$C:$AA,COLUMN()+3,0)="","",VLOOKUP($A457&amp;$A$4,Global!$C:$AA,COLUMN()+3,0)),"")</f>
        <v/>
      </c>
      <c r="N457" s="68" t="str">
        <f>IFERROR(IF(VLOOKUP($A457&amp;$A$4,Global!$C:$AA,COLUMN()+3,0)="","",VLOOKUP($A457&amp;$A$4,Global!$C:$AA,COLUMN()+3,0)),"")</f>
        <v/>
      </c>
      <c r="O457" s="68" t="str">
        <f>IFERROR(IF(VLOOKUP($A457&amp;$A$4,Global!$C:$AA,COLUMN()+3,0)="","",VLOOKUP($A457&amp;$A$4,Global!$C:$AA,COLUMN()+3,0)),"")</f>
        <v/>
      </c>
      <c r="P457" s="68" t="str">
        <f>IFERROR(IF(VLOOKUP($A457&amp;$A$4,Global!$C:$AA,COLUMN()+3,0)="","",VLOOKUP($A457&amp;$A$4,Global!$C:$AA,COLUMN()+3,0)),"")</f>
        <v/>
      </c>
      <c r="Q457" s="68" t="str">
        <f>IFERROR(IF(VLOOKUP($A457&amp;$A$4,Global!$C:$AA,COLUMN()+3,0)="","",VLOOKUP($A457&amp;$A$4,Global!$C:$AA,COLUMN()+3,0)),"")</f>
        <v/>
      </c>
      <c r="R457" s="68" t="str">
        <f>IFERROR(IF(VLOOKUP($A457&amp;$A$4,Global!$C:$AA,COLUMN()+3,0)="","",VLOOKUP($A457&amp;$A$4,Global!$C:$AA,COLUMN()+3,0)),"")</f>
        <v/>
      </c>
      <c r="S457" s="71" t="str">
        <f>IFERROR(IF(VLOOKUP($A457&amp;$A$4,Global!$C:$AA,COLUMN()+3,0)="","",VLOOKUP($A457&amp;$A$4,Global!$C:$AA,COLUMN()+3,0)),"")</f>
        <v/>
      </c>
      <c r="T457" s="71" t="str">
        <f>IFERROR(IF(VLOOKUP($A457&amp;$A$4,Global!$C:$AA,COLUMN()+3,0)="","",VLOOKUP($A457&amp;$A$4,Global!$C:$AA,COLUMN()+3,0)),"")</f>
        <v/>
      </c>
      <c r="U457" s="69" t="str">
        <f>IFERROR(IF(VLOOKUP($A457&amp;$A$4,Global!$C:$AA,COLUMN()+3,0)="","",VLOOKUP($A457&amp;$A$4,Global!$C:$AA,COLUMN()+3,0)),"")</f>
        <v/>
      </c>
      <c r="V457" s="69" t="str">
        <f>IFERROR(IF(VLOOKUP($A457&amp;$A$4,Global!$C:$AA,COLUMN()+3,0)="","",VLOOKUP($A457&amp;$A$4,Global!$C:$AA,COLUMN()+3,0)),"")</f>
        <v/>
      </c>
    </row>
    <row r="458" spans="1:22" s="72" customFormat="1" ht="15.75" x14ac:dyDescent="0.2">
      <c r="A458" s="67" t="str">
        <f>IFERROR(IF(A457="","",IF((A457+1)&lt;=VLOOKUP($A$3,List!$E$1:$G$8,3,0),A457+1,"")),"")</f>
        <v/>
      </c>
      <c r="B458" s="69" t="str">
        <f>IFERROR(IF(VLOOKUP($A458&amp;$A$4,Global!$C:$AA,COLUMN()+3,0)="","",VLOOKUP($A458&amp;$A$4,Global!$C:$AA,COLUMN()+3,0)),"")</f>
        <v/>
      </c>
      <c r="C458" s="79" t="str">
        <f>IFERROR(IF(VLOOKUP($A458&amp;$A$4,Global!$C:$AA,COLUMN()+3,0)="","",VLOOKUP($A458&amp;$A$4,Global!$C:$AA,COLUMN()+3,0)),"")</f>
        <v/>
      </c>
      <c r="D458" s="68" t="str">
        <f>IFERROR(IF(VLOOKUP($A458&amp;$A$4,Global!$C:$AA,COLUMN()+3,0)="","",VLOOKUP($A458&amp;$A$4,Global!$C:$AA,COLUMN()+3,0)),"")</f>
        <v/>
      </c>
      <c r="E458" s="69" t="str">
        <f>IFERROR(IF(VLOOKUP($A458&amp;$A$4,Global!$C:$AA,COLUMN()+3,0)="","",VLOOKUP($A458&amp;$A$4,Global!$C:$AA,COLUMN()+3,0)),"")</f>
        <v/>
      </c>
      <c r="F458" s="69" t="str">
        <f>IFERROR(IF(VLOOKUP($A458&amp;$A$4,Global!$C:$AA,COLUMN()+3,0)="","",VLOOKUP($A458&amp;$A$4,Global!$C:$AA,COLUMN()+3,0)),"")</f>
        <v/>
      </c>
      <c r="G458" s="69" t="str">
        <f>IFERROR(IF(VLOOKUP($A458&amp;$A$4,Global!$C:$AA,COLUMN()+3,0)="","",VLOOKUP($A458&amp;$A$4,Global!$C:$AA,COLUMN()+3,0)),"")</f>
        <v/>
      </c>
      <c r="H458" s="70" t="str">
        <f>IFERROR(IF(VLOOKUP($A458&amp;$A$4,Global!$C:$AA,COLUMN()+3,0)="","",VLOOKUP($A458&amp;$A$4,Global!$C:$AA,COLUMN()+3,0)),"")</f>
        <v/>
      </c>
      <c r="I458" s="70" t="str">
        <f>IFERROR(IF(VLOOKUP($A458&amp;$A$4,Global!$C:$AA,COLUMN()+3,0)="","",VLOOKUP($A458&amp;$A$4,Global!$C:$AA,COLUMN()+3,0)),"")</f>
        <v/>
      </c>
      <c r="J458" s="69" t="str">
        <f>IFERROR(IF(VLOOKUP($A458&amp;$A$4,Global!$C:$AA,COLUMN()+3,0)="","",VLOOKUP($A458&amp;$A$4,Global!$C:$AA,COLUMN()+3,0)),"")</f>
        <v/>
      </c>
      <c r="K458" s="69" t="str">
        <f>IFERROR(IF(VLOOKUP($A458&amp;$A$4,Global!$C:$AA,COLUMN()+3,0)="","",VLOOKUP($A458&amp;$A$4,Global!$C:$AA,COLUMN()+3,0)),"")</f>
        <v/>
      </c>
      <c r="L458" s="69" t="str">
        <f>IFERROR(IF(VLOOKUP($A458&amp;$A$4,Global!$C:$AA,COLUMN()+3,0)="","",VLOOKUP($A458&amp;$A$4,Global!$C:$AA,COLUMN()+3,0)),"")</f>
        <v/>
      </c>
      <c r="M458" s="68" t="str">
        <f>IFERROR(IF(VLOOKUP($A458&amp;$A$4,Global!$C:$AA,COLUMN()+3,0)="","",VLOOKUP($A458&amp;$A$4,Global!$C:$AA,COLUMN()+3,0)),"")</f>
        <v/>
      </c>
      <c r="N458" s="68" t="str">
        <f>IFERROR(IF(VLOOKUP($A458&amp;$A$4,Global!$C:$AA,COLUMN()+3,0)="","",VLOOKUP($A458&amp;$A$4,Global!$C:$AA,COLUMN()+3,0)),"")</f>
        <v/>
      </c>
      <c r="O458" s="68" t="str">
        <f>IFERROR(IF(VLOOKUP($A458&amp;$A$4,Global!$C:$AA,COLUMN()+3,0)="","",VLOOKUP($A458&amp;$A$4,Global!$C:$AA,COLUMN()+3,0)),"")</f>
        <v/>
      </c>
      <c r="P458" s="68" t="str">
        <f>IFERROR(IF(VLOOKUP($A458&amp;$A$4,Global!$C:$AA,COLUMN()+3,0)="","",VLOOKUP($A458&amp;$A$4,Global!$C:$AA,COLUMN()+3,0)),"")</f>
        <v/>
      </c>
      <c r="Q458" s="68" t="str">
        <f>IFERROR(IF(VLOOKUP($A458&amp;$A$4,Global!$C:$AA,COLUMN()+3,0)="","",VLOOKUP($A458&amp;$A$4,Global!$C:$AA,COLUMN()+3,0)),"")</f>
        <v/>
      </c>
      <c r="R458" s="68" t="str">
        <f>IFERROR(IF(VLOOKUP($A458&amp;$A$4,Global!$C:$AA,COLUMN()+3,0)="","",VLOOKUP($A458&amp;$A$4,Global!$C:$AA,COLUMN()+3,0)),"")</f>
        <v/>
      </c>
      <c r="S458" s="71" t="str">
        <f>IFERROR(IF(VLOOKUP($A458&amp;$A$4,Global!$C:$AA,COLUMN()+3,0)="","",VLOOKUP($A458&amp;$A$4,Global!$C:$AA,COLUMN()+3,0)),"")</f>
        <v/>
      </c>
      <c r="T458" s="71" t="str">
        <f>IFERROR(IF(VLOOKUP($A458&amp;$A$4,Global!$C:$AA,COLUMN()+3,0)="","",VLOOKUP($A458&amp;$A$4,Global!$C:$AA,COLUMN()+3,0)),"")</f>
        <v/>
      </c>
      <c r="U458" s="69" t="str">
        <f>IFERROR(IF(VLOOKUP($A458&amp;$A$4,Global!$C:$AA,COLUMN()+3,0)="","",VLOOKUP($A458&amp;$A$4,Global!$C:$AA,COLUMN()+3,0)),"")</f>
        <v/>
      </c>
      <c r="V458" s="69" t="str">
        <f>IFERROR(IF(VLOOKUP($A458&amp;$A$4,Global!$C:$AA,COLUMN()+3,0)="","",VLOOKUP($A458&amp;$A$4,Global!$C:$AA,COLUMN()+3,0)),"")</f>
        <v/>
      </c>
    </row>
    <row r="459" spans="1:22" s="72" customFormat="1" ht="15.75" x14ac:dyDescent="0.2">
      <c r="A459" s="67" t="str">
        <f>IFERROR(IF(A458="","",IF((A458+1)&lt;=VLOOKUP($A$3,List!$E$1:$G$8,3,0),A458+1,"")),"")</f>
        <v/>
      </c>
      <c r="B459" s="69" t="str">
        <f>IFERROR(IF(VLOOKUP($A459&amp;$A$4,Global!$C:$AA,COLUMN()+3,0)="","",VLOOKUP($A459&amp;$A$4,Global!$C:$AA,COLUMN()+3,0)),"")</f>
        <v/>
      </c>
      <c r="C459" s="79" t="str">
        <f>IFERROR(IF(VLOOKUP($A459&amp;$A$4,Global!$C:$AA,COLUMN()+3,0)="","",VLOOKUP($A459&amp;$A$4,Global!$C:$AA,COLUMN()+3,0)),"")</f>
        <v/>
      </c>
      <c r="D459" s="68" t="str">
        <f>IFERROR(IF(VLOOKUP($A459&amp;$A$4,Global!$C:$AA,COLUMN()+3,0)="","",VLOOKUP($A459&amp;$A$4,Global!$C:$AA,COLUMN()+3,0)),"")</f>
        <v/>
      </c>
      <c r="E459" s="69" t="str">
        <f>IFERROR(IF(VLOOKUP($A459&amp;$A$4,Global!$C:$AA,COLUMN()+3,0)="","",VLOOKUP($A459&amp;$A$4,Global!$C:$AA,COLUMN()+3,0)),"")</f>
        <v/>
      </c>
      <c r="F459" s="69" t="str">
        <f>IFERROR(IF(VLOOKUP($A459&amp;$A$4,Global!$C:$AA,COLUMN()+3,0)="","",VLOOKUP($A459&amp;$A$4,Global!$C:$AA,COLUMN()+3,0)),"")</f>
        <v/>
      </c>
      <c r="G459" s="69" t="str">
        <f>IFERROR(IF(VLOOKUP($A459&amp;$A$4,Global!$C:$AA,COLUMN()+3,0)="","",VLOOKUP($A459&amp;$A$4,Global!$C:$AA,COLUMN()+3,0)),"")</f>
        <v/>
      </c>
      <c r="H459" s="70" t="str">
        <f>IFERROR(IF(VLOOKUP($A459&amp;$A$4,Global!$C:$AA,COLUMN()+3,0)="","",VLOOKUP($A459&amp;$A$4,Global!$C:$AA,COLUMN()+3,0)),"")</f>
        <v/>
      </c>
      <c r="I459" s="70" t="str">
        <f>IFERROR(IF(VLOOKUP($A459&amp;$A$4,Global!$C:$AA,COLUMN()+3,0)="","",VLOOKUP($A459&amp;$A$4,Global!$C:$AA,COLUMN()+3,0)),"")</f>
        <v/>
      </c>
      <c r="J459" s="69" t="str">
        <f>IFERROR(IF(VLOOKUP($A459&amp;$A$4,Global!$C:$AA,COLUMN()+3,0)="","",VLOOKUP($A459&amp;$A$4,Global!$C:$AA,COLUMN()+3,0)),"")</f>
        <v/>
      </c>
      <c r="K459" s="69" t="str">
        <f>IFERROR(IF(VLOOKUP($A459&amp;$A$4,Global!$C:$AA,COLUMN()+3,0)="","",VLOOKUP($A459&amp;$A$4,Global!$C:$AA,COLUMN()+3,0)),"")</f>
        <v/>
      </c>
      <c r="L459" s="69" t="str">
        <f>IFERROR(IF(VLOOKUP($A459&amp;$A$4,Global!$C:$AA,COLUMN()+3,0)="","",VLOOKUP($A459&amp;$A$4,Global!$C:$AA,COLUMN()+3,0)),"")</f>
        <v/>
      </c>
      <c r="M459" s="68" t="str">
        <f>IFERROR(IF(VLOOKUP($A459&amp;$A$4,Global!$C:$AA,COLUMN()+3,0)="","",VLOOKUP($A459&amp;$A$4,Global!$C:$AA,COLUMN()+3,0)),"")</f>
        <v/>
      </c>
      <c r="N459" s="68" t="str">
        <f>IFERROR(IF(VLOOKUP($A459&amp;$A$4,Global!$C:$AA,COLUMN()+3,0)="","",VLOOKUP($A459&amp;$A$4,Global!$C:$AA,COLUMN()+3,0)),"")</f>
        <v/>
      </c>
      <c r="O459" s="68" t="str">
        <f>IFERROR(IF(VLOOKUP($A459&amp;$A$4,Global!$C:$AA,COLUMN()+3,0)="","",VLOOKUP($A459&amp;$A$4,Global!$C:$AA,COLUMN()+3,0)),"")</f>
        <v/>
      </c>
      <c r="P459" s="68" t="str">
        <f>IFERROR(IF(VLOOKUP($A459&amp;$A$4,Global!$C:$AA,COLUMN()+3,0)="","",VLOOKUP($A459&amp;$A$4,Global!$C:$AA,COLUMN()+3,0)),"")</f>
        <v/>
      </c>
      <c r="Q459" s="68" t="str">
        <f>IFERROR(IF(VLOOKUP($A459&amp;$A$4,Global!$C:$AA,COLUMN()+3,0)="","",VLOOKUP($A459&amp;$A$4,Global!$C:$AA,COLUMN()+3,0)),"")</f>
        <v/>
      </c>
      <c r="R459" s="68" t="str">
        <f>IFERROR(IF(VLOOKUP($A459&amp;$A$4,Global!$C:$AA,COLUMN()+3,0)="","",VLOOKUP($A459&amp;$A$4,Global!$C:$AA,COLUMN()+3,0)),"")</f>
        <v/>
      </c>
      <c r="S459" s="71" t="str">
        <f>IFERROR(IF(VLOOKUP($A459&amp;$A$4,Global!$C:$AA,COLUMN()+3,0)="","",VLOOKUP($A459&amp;$A$4,Global!$C:$AA,COLUMN()+3,0)),"")</f>
        <v/>
      </c>
      <c r="T459" s="71" t="str">
        <f>IFERROR(IF(VLOOKUP($A459&amp;$A$4,Global!$C:$AA,COLUMN()+3,0)="","",VLOOKUP($A459&amp;$A$4,Global!$C:$AA,COLUMN()+3,0)),"")</f>
        <v/>
      </c>
      <c r="U459" s="69" t="str">
        <f>IFERROR(IF(VLOOKUP($A459&amp;$A$4,Global!$C:$AA,COLUMN()+3,0)="","",VLOOKUP($A459&amp;$A$4,Global!$C:$AA,COLUMN()+3,0)),"")</f>
        <v/>
      </c>
      <c r="V459" s="69" t="str">
        <f>IFERROR(IF(VLOOKUP($A459&amp;$A$4,Global!$C:$AA,COLUMN()+3,0)="","",VLOOKUP($A459&amp;$A$4,Global!$C:$AA,COLUMN()+3,0)),"")</f>
        <v/>
      </c>
    </row>
    <row r="460" spans="1:22" s="72" customFormat="1" ht="15.75" x14ac:dyDescent="0.2">
      <c r="A460" s="67" t="str">
        <f>IFERROR(IF(A459="","",IF((A459+1)&lt;=VLOOKUP($A$3,List!$E$1:$G$8,3,0),A459+1,"")),"")</f>
        <v/>
      </c>
      <c r="B460" s="69" t="str">
        <f>IFERROR(IF(VLOOKUP($A460&amp;$A$4,Global!$C:$AA,COLUMN()+3,0)="","",VLOOKUP($A460&amp;$A$4,Global!$C:$AA,COLUMN()+3,0)),"")</f>
        <v/>
      </c>
      <c r="C460" s="79" t="str">
        <f>IFERROR(IF(VLOOKUP($A460&amp;$A$4,Global!$C:$AA,COLUMN()+3,0)="","",VLOOKUP($A460&amp;$A$4,Global!$C:$AA,COLUMN()+3,0)),"")</f>
        <v/>
      </c>
      <c r="D460" s="68" t="str">
        <f>IFERROR(IF(VLOOKUP($A460&amp;$A$4,Global!$C:$AA,COLUMN()+3,0)="","",VLOOKUP($A460&amp;$A$4,Global!$C:$AA,COLUMN()+3,0)),"")</f>
        <v/>
      </c>
      <c r="E460" s="69" t="str">
        <f>IFERROR(IF(VLOOKUP($A460&amp;$A$4,Global!$C:$AA,COLUMN()+3,0)="","",VLOOKUP($A460&amp;$A$4,Global!$C:$AA,COLUMN()+3,0)),"")</f>
        <v/>
      </c>
      <c r="F460" s="69" t="str">
        <f>IFERROR(IF(VLOOKUP($A460&amp;$A$4,Global!$C:$AA,COLUMN()+3,0)="","",VLOOKUP($A460&amp;$A$4,Global!$C:$AA,COLUMN()+3,0)),"")</f>
        <v/>
      </c>
      <c r="G460" s="69" t="str">
        <f>IFERROR(IF(VLOOKUP($A460&amp;$A$4,Global!$C:$AA,COLUMN()+3,0)="","",VLOOKUP($A460&amp;$A$4,Global!$C:$AA,COLUMN()+3,0)),"")</f>
        <v/>
      </c>
      <c r="H460" s="70" t="str">
        <f>IFERROR(IF(VLOOKUP($A460&amp;$A$4,Global!$C:$AA,COLUMN()+3,0)="","",VLOOKUP($A460&amp;$A$4,Global!$C:$AA,COLUMN()+3,0)),"")</f>
        <v/>
      </c>
      <c r="I460" s="70" t="str">
        <f>IFERROR(IF(VLOOKUP($A460&amp;$A$4,Global!$C:$AA,COLUMN()+3,0)="","",VLOOKUP($A460&amp;$A$4,Global!$C:$AA,COLUMN()+3,0)),"")</f>
        <v/>
      </c>
      <c r="J460" s="69" t="str">
        <f>IFERROR(IF(VLOOKUP($A460&amp;$A$4,Global!$C:$AA,COLUMN()+3,0)="","",VLOOKUP($A460&amp;$A$4,Global!$C:$AA,COLUMN()+3,0)),"")</f>
        <v/>
      </c>
      <c r="K460" s="69" t="str">
        <f>IFERROR(IF(VLOOKUP($A460&amp;$A$4,Global!$C:$AA,COLUMN()+3,0)="","",VLOOKUP($A460&amp;$A$4,Global!$C:$AA,COLUMN()+3,0)),"")</f>
        <v/>
      </c>
      <c r="L460" s="69" t="str">
        <f>IFERROR(IF(VLOOKUP($A460&amp;$A$4,Global!$C:$AA,COLUMN()+3,0)="","",VLOOKUP($A460&amp;$A$4,Global!$C:$AA,COLUMN()+3,0)),"")</f>
        <v/>
      </c>
      <c r="M460" s="68" t="str">
        <f>IFERROR(IF(VLOOKUP($A460&amp;$A$4,Global!$C:$AA,COLUMN()+3,0)="","",VLOOKUP($A460&amp;$A$4,Global!$C:$AA,COLUMN()+3,0)),"")</f>
        <v/>
      </c>
      <c r="N460" s="68" t="str">
        <f>IFERROR(IF(VLOOKUP($A460&amp;$A$4,Global!$C:$AA,COLUMN()+3,0)="","",VLOOKUP($A460&amp;$A$4,Global!$C:$AA,COLUMN()+3,0)),"")</f>
        <v/>
      </c>
      <c r="O460" s="68" t="str">
        <f>IFERROR(IF(VLOOKUP($A460&amp;$A$4,Global!$C:$AA,COLUMN()+3,0)="","",VLOOKUP($A460&amp;$A$4,Global!$C:$AA,COLUMN()+3,0)),"")</f>
        <v/>
      </c>
      <c r="P460" s="68" t="str">
        <f>IFERROR(IF(VLOOKUP($A460&amp;$A$4,Global!$C:$AA,COLUMN()+3,0)="","",VLOOKUP($A460&amp;$A$4,Global!$C:$AA,COLUMN()+3,0)),"")</f>
        <v/>
      </c>
      <c r="Q460" s="68" t="str">
        <f>IFERROR(IF(VLOOKUP($A460&amp;$A$4,Global!$C:$AA,COLUMN()+3,0)="","",VLOOKUP($A460&amp;$A$4,Global!$C:$AA,COLUMN()+3,0)),"")</f>
        <v/>
      </c>
      <c r="R460" s="68" t="str">
        <f>IFERROR(IF(VLOOKUP($A460&amp;$A$4,Global!$C:$AA,COLUMN()+3,0)="","",VLOOKUP($A460&amp;$A$4,Global!$C:$AA,COLUMN()+3,0)),"")</f>
        <v/>
      </c>
      <c r="S460" s="71" t="str">
        <f>IFERROR(IF(VLOOKUP($A460&amp;$A$4,Global!$C:$AA,COLUMN()+3,0)="","",VLOOKUP($A460&amp;$A$4,Global!$C:$AA,COLUMN()+3,0)),"")</f>
        <v/>
      </c>
      <c r="T460" s="71" t="str">
        <f>IFERROR(IF(VLOOKUP($A460&amp;$A$4,Global!$C:$AA,COLUMN()+3,0)="","",VLOOKUP($A460&amp;$A$4,Global!$C:$AA,COLUMN()+3,0)),"")</f>
        <v/>
      </c>
      <c r="U460" s="69" t="str">
        <f>IFERROR(IF(VLOOKUP($A460&amp;$A$4,Global!$C:$AA,COLUMN()+3,0)="","",VLOOKUP($A460&amp;$A$4,Global!$C:$AA,COLUMN()+3,0)),"")</f>
        <v/>
      </c>
      <c r="V460" s="69" t="str">
        <f>IFERROR(IF(VLOOKUP($A460&amp;$A$4,Global!$C:$AA,COLUMN()+3,0)="","",VLOOKUP($A460&amp;$A$4,Global!$C:$AA,COLUMN()+3,0)),"")</f>
        <v/>
      </c>
    </row>
    <row r="461" spans="1:22" s="72" customFormat="1" ht="15.75" x14ac:dyDescent="0.2">
      <c r="A461" s="67" t="str">
        <f>IFERROR(IF(A460="","",IF((A460+1)&lt;=VLOOKUP($A$3,List!$E$1:$G$8,3,0),A460+1,"")),"")</f>
        <v/>
      </c>
      <c r="B461" s="69" t="str">
        <f>IFERROR(IF(VLOOKUP($A461&amp;$A$4,Global!$C:$AA,COLUMN()+3,0)="","",VLOOKUP($A461&amp;$A$4,Global!$C:$AA,COLUMN()+3,0)),"")</f>
        <v/>
      </c>
      <c r="C461" s="79" t="str">
        <f>IFERROR(IF(VLOOKUP($A461&amp;$A$4,Global!$C:$AA,COLUMN()+3,0)="","",VLOOKUP($A461&amp;$A$4,Global!$C:$AA,COLUMN()+3,0)),"")</f>
        <v/>
      </c>
      <c r="D461" s="68" t="str">
        <f>IFERROR(IF(VLOOKUP($A461&amp;$A$4,Global!$C:$AA,COLUMN()+3,0)="","",VLOOKUP($A461&amp;$A$4,Global!$C:$AA,COLUMN()+3,0)),"")</f>
        <v/>
      </c>
      <c r="E461" s="69" t="str">
        <f>IFERROR(IF(VLOOKUP($A461&amp;$A$4,Global!$C:$AA,COLUMN()+3,0)="","",VLOOKUP($A461&amp;$A$4,Global!$C:$AA,COLUMN()+3,0)),"")</f>
        <v/>
      </c>
      <c r="F461" s="69" t="str">
        <f>IFERROR(IF(VLOOKUP($A461&amp;$A$4,Global!$C:$AA,COLUMN()+3,0)="","",VLOOKUP($A461&amp;$A$4,Global!$C:$AA,COLUMN()+3,0)),"")</f>
        <v/>
      </c>
      <c r="G461" s="69" t="str">
        <f>IFERROR(IF(VLOOKUP($A461&amp;$A$4,Global!$C:$AA,COLUMN()+3,0)="","",VLOOKUP($A461&amp;$A$4,Global!$C:$AA,COLUMN()+3,0)),"")</f>
        <v/>
      </c>
      <c r="H461" s="70" t="str">
        <f>IFERROR(IF(VLOOKUP($A461&amp;$A$4,Global!$C:$AA,COLUMN()+3,0)="","",VLOOKUP($A461&amp;$A$4,Global!$C:$AA,COLUMN()+3,0)),"")</f>
        <v/>
      </c>
      <c r="I461" s="70" t="str">
        <f>IFERROR(IF(VLOOKUP($A461&amp;$A$4,Global!$C:$AA,COLUMN()+3,0)="","",VLOOKUP($A461&amp;$A$4,Global!$C:$AA,COLUMN()+3,0)),"")</f>
        <v/>
      </c>
      <c r="J461" s="69" t="str">
        <f>IFERROR(IF(VLOOKUP($A461&amp;$A$4,Global!$C:$AA,COLUMN()+3,0)="","",VLOOKUP($A461&amp;$A$4,Global!$C:$AA,COLUMN()+3,0)),"")</f>
        <v/>
      </c>
      <c r="K461" s="69" t="str">
        <f>IFERROR(IF(VLOOKUP($A461&amp;$A$4,Global!$C:$AA,COLUMN()+3,0)="","",VLOOKUP($A461&amp;$A$4,Global!$C:$AA,COLUMN()+3,0)),"")</f>
        <v/>
      </c>
      <c r="L461" s="69" t="str">
        <f>IFERROR(IF(VLOOKUP($A461&amp;$A$4,Global!$C:$AA,COLUMN()+3,0)="","",VLOOKUP($A461&amp;$A$4,Global!$C:$AA,COLUMN()+3,0)),"")</f>
        <v/>
      </c>
      <c r="M461" s="68" t="str">
        <f>IFERROR(IF(VLOOKUP($A461&amp;$A$4,Global!$C:$AA,COLUMN()+3,0)="","",VLOOKUP($A461&amp;$A$4,Global!$C:$AA,COLUMN()+3,0)),"")</f>
        <v/>
      </c>
      <c r="N461" s="68" t="str">
        <f>IFERROR(IF(VLOOKUP($A461&amp;$A$4,Global!$C:$AA,COLUMN()+3,0)="","",VLOOKUP($A461&amp;$A$4,Global!$C:$AA,COLUMN()+3,0)),"")</f>
        <v/>
      </c>
      <c r="O461" s="68" t="str">
        <f>IFERROR(IF(VLOOKUP($A461&amp;$A$4,Global!$C:$AA,COLUMN()+3,0)="","",VLOOKUP($A461&amp;$A$4,Global!$C:$AA,COLUMN()+3,0)),"")</f>
        <v/>
      </c>
      <c r="P461" s="68" t="str">
        <f>IFERROR(IF(VLOOKUP($A461&amp;$A$4,Global!$C:$AA,COLUMN()+3,0)="","",VLOOKUP($A461&amp;$A$4,Global!$C:$AA,COLUMN()+3,0)),"")</f>
        <v/>
      </c>
      <c r="Q461" s="68" t="str">
        <f>IFERROR(IF(VLOOKUP($A461&amp;$A$4,Global!$C:$AA,COLUMN()+3,0)="","",VLOOKUP($A461&amp;$A$4,Global!$C:$AA,COLUMN()+3,0)),"")</f>
        <v/>
      </c>
      <c r="R461" s="68" t="str">
        <f>IFERROR(IF(VLOOKUP($A461&amp;$A$4,Global!$C:$AA,COLUMN()+3,0)="","",VLOOKUP($A461&amp;$A$4,Global!$C:$AA,COLUMN()+3,0)),"")</f>
        <v/>
      </c>
      <c r="S461" s="71" t="str">
        <f>IFERROR(IF(VLOOKUP($A461&amp;$A$4,Global!$C:$AA,COLUMN()+3,0)="","",VLOOKUP($A461&amp;$A$4,Global!$C:$AA,COLUMN()+3,0)),"")</f>
        <v/>
      </c>
      <c r="T461" s="71" t="str">
        <f>IFERROR(IF(VLOOKUP($A461&amp;$A$4,Global!$C:$AA,COLUMN()+3,0)="","",VLOOKUP($A461&amp;$A$4,Global!$C:$AA,COLUMN()+3,0)),"")</f>
        <v/>
      </c>
      <c r="U461" s="69" t="str">
        <f>IFERROR(IF(VLOOKUP($A461&amp;$A$4,Global!$C:$AA,COLUMN()+3,0)="","",VLOOKUP($A461&amp;$A$4,Global!$C:$AA,COLUMN()+3,0)),"")</f>
        <v/>
      </c>
      <c r="V461" s="69" t="str">
        <f>IFERROR(IF(VLOOKUP($A461&amp;$A$4,Global!$C:$AA,COLUMN()+3,0)="","",VLOOKUP($A461&amp;$A$4,Global!$C:$AA,COLUMN()+3,0)),"")</f>
        <v/>
      </c>
    </row>
    <row r="462" spans="1:22" s="72" customFormat="1" ht="15.75" x14ac:dyDescent="0.2">
      <c r="A462" s="67" t="str">
        <f>IFERROR(IF(A461="","",IF((A461+1)&lt;=VLOOKUP($A$3,List!$E$1:$G$8,3,0),A461+1,"")),"")</f>
        <v/>
      </c>
      <c r="B462" s="69" t="str">
        <f>IFERROR(IF(VLOOKUP($A462&amp;$A$4,Global!$C:$AA,COLUMN()+3,0)="","",VLOOKUP($A462&amp;$A$4,Global!$C:$AA,COLUMN()+3,0)),"")</f>
        <v/>
      </c>
      <c r="C462" s="79" t="str">
        <f>IFERROR(IF(VLOOKUP($A462&amp;$A$4,Global!$C:$AA,COLUMN()+3,0)="","",VLOOKUP($A462&amp;$A$4,Global!$C:$AA,COLUMN()+3,0)),"")</f>
        <v/>
      </c>
      <c r="D462" s="68" t="str">
        <f>IFERROR(IF(VLOOKUP($A462&amp;$A$4,Global!$C:$AA,COLUMN()+3,0)="","",VLOOKUP($A462&amp;$A$4,Global!$C:$AA,COLUMN()+3,0)),"")</f>
        <v/>
      </c>
      <c r="E462" s="69" t="str">
        <f>IFERROR(IF(VLOOKUP($A462&amp;$A$4,Global!$C:$AA,COLUMN()+3,0)="","",VLOOKUP($A462&amp;$A$4,Global!$C:$AA,COLUMN()+3,0)),"")</f>
        <v/>
      </c>
      <c r="F462" s="69" t="str">
        <f>IFERROR(IF(VLOOKUP($A462&amp;$A$4,Global!$C:$AA,COLUMN()+3,0)="","",VLOOKUP($A462&amp;$A$4,Global!$C:$AA,COLUMN()+3,0)),"")</f>
        <v/>
      </c>
      <c r="G462" s="69" t="str">
        <f>IFERROR(IF(VLOOKUP($A462&amp;$A$4,Global!$C:$AA,COLUMN()+3,0)="","",VLOOKUP($A462&amp;$A$4,Global!$C:$AA,COLUMN()+3,0)),"")</f>
        <v/>
      </c>
      <c r="H462" s="70" t="str">
        <f>IFERROR(IF(VLOOKUP($A462&amp;$A$4,Global!$C:$AA,COLUMN()+3,0)="","",VLOOKUP($A462&amp;$A$4,Global!$C:$AA,COLUMN()+3,0)),"")</f>
        <v/>
      </c>
      <c r="I462" s="70" t="str">
        <f>IFERROR(IF(VLOOKUP($A462&amp;$A$4,Global!$C:$AA,COLUMN()+3,0)="","",VLOOKUP($A462&amp;$A$4,Global!$C:$AA,COLUMN()+3,0)),"")</f>
        <v/>
      </c>
      <c r="J462" s="69" t="str">
        <f>IFERROR(IF(VLOOKUP($A462&amp;$A$4,Global!$C:$AA,COLUMN()+3,0)="","",VLOOKUP($A462&amp;$A$4,Global!$C:$AA,COLUMN()+3,0)),"")</f>
        <v/>
      </c>
      <c r="K462" s="69" t="str">
        <f>IFERROR(IF(VLOOKUP($A462&amp;$A$4,Global!$C:$AA,COLUMN()+3,0)="","",VLOOKUP($A462&amp;$A$4,Global!$C:$AA,COLUMN()+3,0)),"")</f>
        <v/>
      </c>
      <c r="L462" s="69" t="str">
        <f>IFERROR(IF(VLOOKUP($A462&amp;$A$4,Global!$C:$AA,COLUMN()+3,0)="","",VLOOKUP($A462&amp;$A$4,Global!$C:$AA,COLUMN()+3,0)),"")</f>
        <v/>
      </c>
      <c r="M462" s="68" t="str">
        <f>IFERROR(IF(VLOOKUP($A462&amp;$A$4,Global!$C:$AA,COLUMN()+3,0)="","",VLOOKUP($A462&amp;$A$4,Global!$C:$AA,COLUMN()+3,0)),"")</f>
        <v/>
      </c>
      <c r="N462" s="68" t="str">
        <f>IFERROR(IF(VLOOKUP($A462&amp;$A$4,Global!$C:$AA,COLUMN()+3,0)="","",VLOOKUP($A462&amp;$A$4,Global!$C:$AA,COLUMN()+3,0)),"")</f>
        <v/>
      </c>
      <c r="O462" s="68" t="str">
        <f>IFERROR(IF(VLOOKUP($A462&amp;$A$4,Global!$C:$AA,COLUMN()+3,0)="","",VLOOKUP($A462&amp;$A$4,Global!$C:$AA,COLUMN()+3,0)),"")</f>
        <v/>
      </c>
      <c r="P462" s="68" t="str">
        <f>IFERROR(IF(VLOOKUP($A462&amp;$A$4,Global!$C:$AA,COLUMN()+3,0)="","",VLOOKUP($A462&amp;$A$4,Global!$C:$AA,COLUMN()+3,0)),"")</f>
        <v/>
      </c>
      <c r="Q462" s="68" t="str">
        <f>IFERROR(IF(VLOOKUP($A462&amp;$A$4,Global!$C:$AA,COLUMN()+3,0)="","",VLOOKUP($A462&amp;$A$4,Global!$C:$AA,COLUMN()+3,0)),"")</f>
        <v/>
      </c>
      <c r="R462" s="68" t="str">
        <f>IFERROR(IF(VLOOKUP($A462&amp;$A$4,Global!$C:$AA,COLUMN()+3,0)="","",VLOOKUP($A462&amp;$A$4,Global!$C:$AA,COLUMN()+3,0)),"")</f>
        <v/>
      </c>
      <c r="S462" s="71" t="str">
        <f>IFERROR(IF(VLOOKUP($A462&amp;$A$4,Global!$C:$AA,COLUMN()+3,0)="","",VLOOKUP($A462&amp;$A$4,Global!$C:$AA,COLUMN()+3,0)),"")</f>
        <v/>
      </c>
      <c r="T462" s="71" t="str">
        <f>IFERROR(IF(VLOOKUP($A462&amp;$A$4,Global!$C:$AA,COLUMN()+3,0)="","",VLOOKUP($A462&amp;$A$4,Global!$C:$AA,COLUMN()+3,0)),"")</f>
        <v/>
      </c>
      <c r="U462" s="69" t="str">
        <f>IFERROR(IF(VLOOKUP($A462&amp;$A$4,Global!$C:$AA,COLUMN()+3,0)="","",VLOOKUP($A462&amp;$A$4,Global!$C:$AA,COLUMN()+3,0)),"")</f>
        <v/>
      </c>
      <c r="V462" s="69" t="str">
        <f>IFERROR(IF(VLOOKUP($A462&amp;$A$4,Global!$C:$AA,COLUMN()+3,0)="","",VLOOKUP($A462&amp;$A$4,Global!$C:$AA,COLUMN()+3,0)),"")</f>
        <v/>
      </c>
    </row>
    <row r="463" spans="1:22" s="72" customFormat="1" ht="15.75" x14ac:dyDescent="0.2">
      <c r="A463" s="67" t="str">
        <f>IFERROR(IF(A462="","",IF((A462+1)&lt;=VLOOKUP($A$3,List!$E$1:$G$8,3,0),A462+1,"")),"")</f>
        <v/>
      </c>
      <c r="B463" s="69" t="str">
        <f>IFERROR(IF(VLOOKUP($A463&amp;$A$4,Global!$C:$AA,COLUMN()+3,0)="","",VLOOKUP($A463&amp;$A$4,Global!$C:$AA,COLUMN()+3,0)),"")</f>
        <v/>
      </c>
      <c r="C463" s="79" t="str">
        <f>IFERROR(IF(VLOOKUP($A463&amp;$A$4,Global!$C:$AA,COLUMN()+3,0)="","",VLOOKUP($A463&amp;$A$4,Global!$C:$AA,COLUMN()+3,0)),"")</f>
        <v/>
      </c>
      <c r="D463" s="68" t="str">
        <f>IFERROR(IF(VLOOKUP($A463&amp;$A$4,Global!$C:$AA,COLUMN()+3,0)="","",VLOOKUP($A463&amp;$A$4,Global!$C:$AA,COLUMN()+3,0)),"")</f>
        <v/>
      </c>
      <c r="E463" s="69" t="str">
        <f>IFERROR(IF(VLOOKUP($A463&amp;$A$4,Global!$C:$AA,COLUMN()+3,0)="","",VLOOKUP($A463&amp;$A$4,Global!$C:$AA,COLUMN()+3,0)),"")</f>
        <v/>
      </c>
      <c r="F463" s="69" t="str">
        <f>IFERROR(IF(VLOOKUP($A463&amp;$A$4,Global!$C:$AA,COLUMN()+3,0)="","",VLOOKUP($A463&amp;$A$4,Global!$C:$AA,COLUMN()+3,0)),"")</f>
        <v/>
      </c>
      <c r="G463" s="69" t="str">
        <f>IFERROR(IF(VLOOKUP($A463&amp;$A$4,Global!$C:$AA,COLUMN()+3,0)="","",VLOOKUP($A463&amp;$A$4,Global!$C:$AA,COLUMN()+3,0)),"")</f>
        <v/>
      </c>
      <c r="H463" s="70" t="str">
        <f>IFERROR(IF(VLOOKUP($A463&amp;$A$4,Global!$C:$AA,COLUMN()+3,0)="","",VLOOKUP($A463&amp;$A$4,Global!$C:$AA,COLUMN()+3,0)),"")</f>
        <v/>
      </c>
      <c r="I463" s="70" t="str">
        <f>IFERROR(IF(VLOOKUP($A463&amp;$A$4,Global!$C:$AA,COLUMN()+3,0)="","",VLOOKUP($A463&amp;$A$4,Global!$C:$AA,COLUMN()+3,0)),"")</f>
        <v/>
      </c>
      <c r="J463" s="69" t="str">
        <f>IFERROR(IF(VLOOKUP($A463&amp;$A$4,Global!$C:$AA,COLUMN()+3,0)="","",VLOOKUP($A463&amp;$A$4,Global!$C:$AA,COLUMN()+3,0)),"")</f>
        <v/>
      </c>
      <c r="K463" s="69" t="str">
        <f>IFERROR(IF(VLOOKUP($A463&amp;$A$4,Global!$C:$AA,COLUMN()+3,0)="","",VLOOKUP($A463&amp;$A$4,Global!$C:$AA,COLUMN()+3,0)),"")</f>
        <v/>
      </c>
      <c r="L463" s="69" t="str">
        <f>IFERROR(IF(VLOOKUP($A463&amp;$A$4,Global!$C:$AA,COLUMN()+3,0)="","",VLOOKUP($A463&amp;$A$4,Global!$C:$AA,COLUMN()+3,0)),"")</f>
        <v/>
      </c>
      <c r="M463" s="68" t="str">
        <f>IFERROR(IF(VLOOKUP($A463&amp;$A$4,Global!$C:$AA,COLUMN()+3,0)="","",VLOOKUP($A463&amp;$A$4,Global!$C:$AA,COLUMN()+3,0)),"")</f>
        <v/>
      </c>
      <c r="N463" s="68" t="str">
        <f>IFERROR(IF(VLOOKUP($A463&amp;$A$4,Global!$C:$AA,COLUMN()+3,0)="","",VLOOKUP($A463&amp;$A$4,Global!$C:$AA,COLUMN()+3,0)),"")</f>
        <v/>
      </c>
      <c r="O463" s="68" t="str">
        <f>IFERROR(IF(VLOOKUP($A463&amp;$A$4,Global!$C:$AA,COLUMN()+3,0)="","",VLOOKUP($A463&amp;$A$4,Global!$C:$AA,COLUMN()+3,0)),"")</f>
        <v/>
      </c>
      <c r="P463" s="68" t="str">
        <f>IFERROR(IF(VLOOKUP($A463&amp;$A$4,Global!$C:$AA,COLUMN()+3,0)="","",VLOOKUP($A463&amp;$A$4,Global!$C:$AA,COLUMN()+3,0)),"")</f>
        <v/>
      </c>
      <c r="Q463" s="68" t="str">
        <f>IFERROR(IF(VLOOKUP($A463&amp;$A$4,Global!$C:$AA,COLUMN()+3,0)="","",VLOOKUP($A463&amp;$A$4,Global!$C:$AA,COLUMN()+3,0)),"")</f>
        <v/>
      </c>
      <c r="R463" s="68" t="str">
        <f>IFERROR(IF(VLOOKUP($A463&amp;$A$4,Global!$C:$AA,COLUMN()+3,0)="","",VLOOKUP($A463&amp;$A$4,Global!$C:$AA,COLUMN()+3,0)),"")</f>
        <v/>
      </c>
      <c r="S463" s="71" t="str">
        <f>IFERROR(IF(VLOOKUP($A463&amp;$A$4,Global!$C:$AA,COLUMN()+3,0)="","",VLOOKUP($A463&amp;$A$4,Global!$C:$AA,COLUMN()+3,0)),"")</f>
        <v/>
      </c>
      <c r="T463" s="71" t="str">
        <f>IFERROR(IF(VLOOKUP($A463&amp;$A$4,Global!$C:$AA,COLUMN()+3,0)="","",VLOOKUP($A463&amp;$A$4,Global!$C:$AA,COLUMN()+3,0)),"")</f>
        <v/>
      </c>
      <c r="U463" s="69" t="str">
        <f>IFERROR(IF(VLOOKUP($A463&amp;$A$4,Global!$C:$AA,COLUMN()+3,0)="","",VLOOKUP($A463&amp;$A$4,Global!$C:$AA,COLUMN()+3,0)),"")</f>
        <v/>
      </c>
      <c r="V463" s="69" t="str">
        <f>IFERROR(IF(VLOOKUP($A463&amp;$A$4,Global!$C:$AA,COLUMN()+3,0)="","",VLOOKUP($A463&amp;$A$4,Global!$C:$AA,COLUMN()+3,0)),"")</f>
        <v/>
      </c>
    </row>
    <row r="464" spans="1:22" s="72" customFormat="1" ht="15.75" x14ac:dyDescent="0.2">
      <c r="A464" s="67" t="str">
        <f>IFERROR(IF(A463="","",IF((A463+1)&lt;=VLOOKUP($A$3,List!$E$1:$G$8,3,0),A463+1,"")),"")</f>
        <v/>
      </c>
      <c r="B464" s="69" t="str">
        <f>IFERROR(IF(VLOOKUP($A464&amp;$A$4,Global!$C:$AA,COLUMN()+3,0)="","",VLOOKUP($A464&amp;$A$4,Global!$C:$AA,COLUMN()+3,0)),"")</f>
        <v/>
      </c>
      <c r="C464" s="79" t="str">
        <f>IFERROR(IF(VLOOKUP($A464&amp;$A$4,Global!$C:$AA,COLUMN()+3,0)="","",VLOOKUP($A464&amp;$A$4,Global!$C:$AA,COLUMN()+3,0)),"")</f>
        <v/>
      </c>
      <c r="D464" s="68" t="str">
        <f>IFERROR(IF(VLOOKUP($A464&amp;$A$4,Global!$C:$AA,COLUMN()+3,0)="","",VLOOKUP($A464&amp;$A$4,Global!$C:$AA,COLUMN()+3,0)),"")</f>
        <v/>
      </c>
      <c r="E464" s="69" t="str">
        <f>IFERROR(IF(VLOOKUP($A464&amp;$A$4,Global!$C:$AA,COLUMN()+3,0)="","",VLOOKUP($A464&amp;$A$4,Global!$C:$AA,COLUMN()+3,0)),"")</f>
        <v/>
      </c>
      <c r="F464" s="69" t="str">
        <f>IFERROR(IF(VLOOKUP($A464&amp;$A$4,Global!$C:$AA,COLUMN()+3,0)="","",VLOOKUP($A464&amp;$A$4,Global!$C:$AA,COLUMN()+3,0)),"")</f>
        <v/>
      </c>
      <c r="G464" s="69" t="str">
        <f>IFERROR(IF(VLOOKUP($A464&amp;$A$4,Global!$C:$AA,COLUMN()+3,0)="","",VLOOKUP($A464&amp;$A$4,Global!$C:$AA,COLUMN()+3,0)),"")</f>
        <v/>
      </c>
      <c r="H464" s="70" t="str">
        <f>IFERROR(IF(VLOOKUP($A464&amp;$A$4,Global!$C:$AA,COLUMN()+3,0)="","",VLOOKUP($A464&amp;$A$4,Global!$C:$AA,COLUMN()+3,0)),"")</f>
        <v/>
      </c>
      <c r="I464" s="70" t="str">
        <f>IFERROR(IF(VLOOKUP($A464&amp;$A$4,Global!$C:$AA,COLUMN()+3,0)="","",VLOOKUP($A464&amp;$A$4,Global!$C:$AA,COLUMN()+3,0)),"")</f>
        <v/>
      </c>
      <c r="J464" s="69" t="str">
        <f>IFERROR(IF(VLOOKUP($A464&amp;$A$4,Global!$C:$AA,COLUMN()+3,0)="","",VLOOKUP($A464&amp;$A$4,Global!$C:$AA,COLUMN()+3,0)),"")</f>
        <v/>
      </c>
      <c r="K464" s="69" t="str">
        <f>IFERROR(IF(VLOOKUP($A464&amp;$A$4,Global!$C:$AA,COLUMN()+3,0)="","",VLOOKUP($A464&amp;$A$4,Global!$C:$AA,COLUMN()+3,0)),"")</f>
        <v/>
      </c>
      <c r="L464" s="69" t="str">
        <f>IFERROR(IF(VLOOKUP($A464&amp;$A$4,Global!$C:$AA,COLUMN()+3,0)="","",VLOOKUP($A464&amp;$A$4,Global!$C:$AA,COLUMN()+3,0)),"")</f>
        <v/>
      </c>
      <c r="M464" s="68" t="str">
        <f>IFERROR(IF(VLOOKUP($A464&amp;$A$4,Global!$C:$AA,COLUMN()+3,0)="","",VLOOKUP($A464&amp;$A$4,Global!$C:$AA,COLUMN()+3,0)),"")</f>
        <v/>
      </c>
      <c r="N464" s="68" t="str">
        <f>IFERROR(IF(VLOOKUP($A464&amp;$A$4,Global!$C:$AA,COLUMN()+3,0)="","",VLOOKUP($A464&amp;$A$4,Global!$C:$AA,COLUMN()+3,0)),"")</f>
        <v/>
      </c>
      <c r="O464" s="68" t="str">
        <f>IFERROR(IF(VLOOKUP($A464&amp;$A$4,Global!$C:$AA,COLUMN()+3,0)="","",VLOOKUP($A464&amp;$A$4,Global!$C:$AA,COLUMN()+3,0)),"")</f>
        <v/>
      </c>
      <c r="P464" s="68" t="str">
        <f>IFERROR(IF(VLOOKUP($A464&amp;$A$4,Global!$C:$AA,COLUMN()+3,0)="","",VLOOKUP($A464&amp;$A$4,Global!$C:$AA,COLUMN()+3,0)),"")</f>
        <v/>
      </c>
      <c r="Q464" s="68" t="str">
        <f>IFERROR(IF(VLOOKUP($A464&amp;$A$4,Global!$C:$AA,COLUMN()+3,0)="","",VLOOKUP($A464&amp;$A$4,Global!$C:$AA,COLUMN()+3,0)),"")</f>
        <v/>
      </c>
      <c r="R464" s="68" t="str">
        <f>IFERROR(IF(VLOOKUP($A464&amp;$A$4,Global!$C:$AA,COLUMN()+3,0)="","",VLOOKUP($A464&amp;$A$4,Global!$C:$AA,COLUMN()+3,0)),"")</f>
        <v/>
      </c>
      <c r="S464" s="71" t="str">
        <f>IFERROR(IF(VLOOKUP($A464&amp;$A$4,Global!$C:$AA,COLUMN()+3,0)="","",VLOOKUP($A464&amp;$A$4,Global!$C:$AA,COLUMN()+3,0)),"")</f>
        <v/>
      </c>
      <c r="T464" s="71" t="str">
        <f>IFERROR(IF(VLOOKUP($A464&amp;$A$4,Global!$C:$AA,COLUMN()+3,0)="","",VLOOKUP($A464&amp;$A$4,Global!$C:$AA,COLUMN()+3,0)),"")</f>
        <v/>
      </c>
      <c r="U464" s="69" t="str">
        <f>IFERROR(IF(VLOOKUP($A464&amp;$A$4,Global!$C:$AA,COLUMN()+3,0)="","",VLOOKUP($A464&amp;$A$4,Global!$C:$AA,COLUMN()+3,0)),"")</f>
        <v/>
      </c>
      <c r="V464" s="69" t="str">
        <f>IFERROR(IF(VLOOKUP($A464&amp;$A$4,Global!$C:$AA,COLUMN()+3,0)="","",VLOOKUP($A464&amp;$A$4,Global!$C:$AA,COLUMN()+3,0)),"")</f>
        <v/>
      </c>
    </row>
    <row r="465" spans="1:22" s="72" customFormat="1" ht="15.75" x14ac:dyDescent="0.2">
      <c r="A465" s="67" t="str">
        <f>IFERROR(IF(A464="","",IF((A464+1)&lt;=VLOOKUP($A$3,List!$E$1:$G$8,3,0),A464+1,"")),"")</f>
        <v/>
      </c>
      <c r="B465" s="69" t="str">
        <f>IFERROR(IF(VLOOKUP($A465&amp;$A$4,Global!$C:$AA,COLUMN()+3,0)="","",VLOOKUP($A465&amp;$A$4,Global!$C:$AA,COLUMN()+3,0)),"")</f>
        <v/>
      </c>
      <c r="C465" s="79" t="str">
        <f>IFERROR(IF(VLOOKUP($A465&amp;$A$4,Global!$C:$AA,COLUMN()+3,0)="","",VLOOKUP($A465&amp;$A$4,Global!$C:$AA,COLUMN()+3,0)),"")</f>
        <v/>
      </c>
      <c r="D465" s="68" t="str">
        <f>IFERROR(IF(VLOOKUP($A465&amp;$A$4,Global!$C:$AA,COLUMN()+3,0)="","",VLOOKUP($A465&amp;$A$4,Global!$C:$AA,COLUMN()+3,0)),"")</f>
        <v/>
      </c>
      <c r="E465" s="69" t="str">
        <f>IFERROR(IF(VLOOKUP($A465&amp;$A$4,Global!$C:$AA,COLUMN()+3,0)="","",VLOOKUP($A465&amp;$A$4,Global!$C:$AA,COLUMN()+3,0)),"")</f>
        <v/>
      </c>
      <c r="F465" s="69" t="str">
        <f>IFERROR(IF(VLOOKUP($A465&amp;$A$4,Global!$C:$AA,COLUMN()+3,0)="","",VLOOKUP($A465&amp;$A$4,Global!$C:$AA,COLUMN()+3,0)),"")</f>
        <v/>
      </c>
      <c r="G465" s="69" t="str">
        <f>IFERROR(IF(VLOOKUP($A465&amp;$A$4,Global!$C:$AA,COLUMN()+3,0)="","",VLOOKUP($A465&amp;$A$4,Global!$C:$AA,COLUMN()+3,0)),"")</f>
        <v/>
      </c>
      <c r="H465" s="70" t="str">
        <f>IFERROR(IF(VLOOKUP($A465&amp;$A$4,Global!$C:$AA,COLUMN()+3,0)="","",VLOOKUP($A465&amp;$A$4,Global!$C:$AA,COLUMN()+3,0)),"")</f>
        <v/>
      </c>
      <c r="I465" s="70" t="str">
        <f>IFERROR(IF(VLOOKUP($A465&amp;$A$4,Global!$C:$AA,COLUMN()+3,0)="","",VLOOKUP($A465&amp;$A$4,Global!$C:$AA,COLUMN()+3,0)),"")</f>
        <v/>
      </c>
      <c r="J465" s="69" t="str">
        <f>IFERROR(IF(VLOOKUP($A465&amp;$A$4,Global!$C:$AA,COLUMN()+3,0)="","",VLOOKUP($A465&amp;$A$4,Global!$C:$AA,COLUMN()+3,0)),"")</f>
        <v/>
      </c>
      <c r="K465" s="69" t="str">
        <f>IFERROR(IF(VLOOKUP($A465&amp;$A$4,Global!$C:$AA,COLUMN()+3,0)="","",VLOOKUP($A465&amp;$A$4,Global!$C:$AA,COLUMN()+3,0)),"")</f>
        <v/>
      </c>
      <c r="L465" s="69" t="str">
        <f>IFERROR(IF(VLOOKUP($A465&amp;$A$4,Global!$C:$AA,COLUMN()+3,0)="","",VLOOKUP($A465&amp;$A$4,Global!$C:$AA,COLUMN()+3,0)),"")</f>
        <v/>
      </c>
      <c r="M465" s="68" t="str">
        <f>IFERROR(IF(VLOOKUP($A465&amp;$A$4,Global!$C:$AA,COLUMN()+3,0)="","",VLOOKUP($A465&amp;$A$4,Global!$C:$AA,COLUMN()+3,0)),"")</f>
        <v/>
      </c>
      <c r="N465" s="68" t="str">
        <f>IFERROR(IF(VLOOKUP($A465&amp;$A$4,Global!$C:$AA,COLUMN()+3,0)="","",VLOOKUP($A465&amp;$A$4,Global!$C:$AA,COLUMN()+3,0)),"")</f>
        <v/>
      </c>
      <c r="O465" s="68" t="str">
        <f>IFERROR(IF(VLOOKUP($A465&amp;$A$4,Global!$C:$AA,COLUMN()+3,0)="","",VLOOKUP($A465&amp;$A$4,Global!$C:$AA,COLUMN()+3,0)),"")</f>
        <v/>
      </c>
      <c r="P465" s="68" t="str">
        <f>IFERROR(IF(VLOOKUP($A465&amp;$A$4,Global!$C:$AA,COLUMN()+3,0)="","",VLOOKUP($A465&amp;$A$4,Global!$C:$AA,COLUMN()+3,0)),"")</f>
        <v/>
      </c>
      <c r="Q465" s="68" t="str">
        <f>IFERROR(IF(VLOOKUP($A465&amp;$A$4,Global!$C:$AA,COLUMN()+3,0)="","",VLOOKUP($A465&amp;$A$4,Global!$C:$AA,COLUMN()+3,0)),"")</f>
        <v/>
      </c>
      <c r="R465" s="68" t="str">
        <f>IFERROR(IF(VLOOKUP($A465&amp;$A$4,Global!$C:$AA,COLUMN()+3,0)="","",VLOOKUP($A465&amp;$A$4,Global!$C:$AA,COLUMN()+3,0)),"")</f>
        <v/>
      </c>
      <c r="S465" s="71" t="str">
        <f>IFERROR(IF(VLOOKUP($A465&amp;$A$4,Global!$C:$AA,COLUMN()+3,0)="","",VLOOKUP($A465&amp;$A$4,Global!$C:$AA,COLUMN()+3,0)),"")</f>
        <v/>
      </c>
      <c r="T465" s="71" t="str">
        <f>IFERROR(IF(VLOOKUP($A465&amp;$A$4,Global!$C:$AA,COLUMN()+3,0)="","",VLOOKUP($A465&amp;$A$4,Global!$C:$AA,COLUMN()+3,0)),"")</f>
        <v/>
      </c>
      <c r="U465" s="69" t="str">
        <f>IFERROR(IF(VLOOKUP($A465&amp;$A$4,Global!$C:$AA,COLUMN()+3,0)="","",VLOOKUP($A465&amp;$A$4,Global!$C:$AA,COLUMN()+3,0)),"")</f>
        <v/>
      </c>
      <c r="V465" s="69" t="str">
        <f>IFERROR(IF(VLOOKUP($A465&amp;$A$4,Global!$C:$AA,COLUMN()+3,0)="","",VLOOKUP($A465&amp;$A$4,Global!$C:$AA,COLUMN()+3,0)),"")</f>
        <v/>
      </c>
    </row>
    <row r="466" spans="1:22" s="72" customFormat="1" ht="15.75" x14ac:dyDescent="0.2">
      <c r="A466" s="67" t="str">
        <f>IFERROR(IF(A465="","",IF((A465+1)&lt;=VLOOKUP($A$3,List!$E$1:$G$8,3,0),A465+1,"")),"")</f>
        <v/>
      </c>
      <c r="B466" s="69" t="str">
        <f>IFERROR(IF(VLOOKUP($A466&amp;$A$4,Global!$C:$AA,COLUMN()+3,0)="","",VLOOKUP($A466&amp;$A$4,Global!$C:$AA,COLUMN()+3,0)),"")</f>
        <v/>
      </c>
      <c r="C466" s="79" t="str">
        <f>IFERROR(IF(VLOOKUP($A466&amp;$A$4,Global!$C:$AA,COLUMN()+3,0)="","",VLOOKUP($A466&amp;$A$4,Global!$C:$AA,COLUMN()+3,0)),"")</f>
        <v/>
      </c>
      <c r="D466" s="68" t="str">
        <f>IFERROR(IF(VLOOKUP($A466&amp;$A$4,Global!$C:$AA,COLUMN()+3,0)="","",VLOOKUP($A466&amp;$A$4,Global!$C:$AA,COLUMN()+3,0)),"")</f>
        <v/>
      </c>
      <c r="E466" s="69" t="str">
        <f>IFERROR(IF(VLOOKUP($A466&amp;$A$4,Global!$C:$AA,COLUMN()+3,0)="","",VLOOKUP($A466&amp;$A$4,Global!$C:$AA,COLUMN()+3,0)),"")</f>
        <v/>
      </c>
      <c r="F466" s="69" t="str">
        <f>IFERROR(IF(VLOOKUP($A466&amp;$A$4,Global!$C:$AA,COLUMN()+3,0)="","",VLOOKUP($A466&amp;$A$4,Global!$C:$AA,COLUMN()+3,0)),"")</f>
        <v/>
      </c>
      <c r="G466" s="69" t="str">
        <f>IFERROR(IF(VLOOKUP($A466&amp;$A$4,Global!$C:$AA,COLUMN()+3,0)="","",VLOOKUP($A466&amp;$A$4,Global!$C:$AA,COLUMN()+3,0)),"")</f>
        <v/>
      </c>
      <c r="H466" s="70" t="str">
        <f>IFERROR(IF(VLOOKUP($A466&amp;$A$4,Global!$C:$AA,COLUMN()+3,0)="","",VLOOKUP($A466&amp;$A$4,Global!$C:$AA,COLUMN()+3,0)),"")</f>
        <v/>
      </c>
      <c r="I466" s="70" t="str">
        <f>IFERROR(IF(VLOOKUP($A466&amp;$A$4,Global!$C:$AA,COLUMN()+3,0)="","",VLOOKUP($A466&amp;$A$4,Global!$C:$AA,COLUMN()+3,0)),"")</f>
        <v/>
      </c>
      <c r="J466" s="69" t="str">
        <f>IFERROR(IF(VLOOKUP($A466&amp;$A$4,Global!$C:$AA,COLUMN()+3,0)="","",VLOOKUP($A466&amp;$A$4,Global!$C:$AA,COLUMN()+3,0)),"")</f>
        <v/>
      </c>
      <c r="K466" s="69" t="str">
        <f>IFERROR(IF(VLOOKUP($A466&amp;$A$4,Global!$C:$AA,COLUMN()+3,0)="","",VLOOKUP($A466&amp;$A$4,Global!$C:$AA,COLUMN()+3,0)),"")</f>
        <v/>
      </c>
      <c r="L466" s="69" t="str">
        <f>IFERROR(IF(VLOOKUP($A466&amp;$A$4,Global!$C:$AA,COLUMN()+3,0)="","",VLOOKUP($A466&amp;$A$4,Global!$C:$AA,COLUMN()+3,0)),"")</f>
        <v/>
      </c>
      <c r="M466" s="68" t="str">
        <f>IFERROR(IF(VLOOKUP($A466&amp;$A$4,Global!$C:$AA,COLUMN()+3,0)="","",VLOOKUP($A466&amp;$A$4,Global!$C:$AA,COLUMN()+3,0)),"")</f>
        <v/>
      </c>
      <c r="N466" s="68" t="str">
        <f>IFERROR(IF(VLOOKUP($A466&amp;$A$4,Global!$C:$AA,COLUMN()+3,0)="","",VLOOKUP($A466&amp;$A$4,Global!$C:$AA,COLUMN()+3,0)),"")</f>
        <v/>
      </c>
      <c r="O466" s="68" t="str">
        <f>IFERROR(IF(VLOOKUP($A466&amp;$A$4,Global!$C:$AA,COLUMN()+3,0)="","",VLOOKUP($A466&amp;$A$4,Global!$C:$AA,COLUMN()+3,0)),"")</f>
        <v/>
      </c>
      <c r="P466" s="68" t="str">
        <f>IFERROR(IF(VLOOKUP($A466&amp;$A$4,Global!$C:$AA,COLUMN()+3,0)="","",VLOOKUP($A466&amp;$A$4,Global!$C:$AA,COLUMN()+3,0)),"")</f>
        <v/>
      </c>
      <c r="Q466" s="68" t="str">
        <f>IFERROR(IF(VLOOKUP($A466&amp;$A$4,Global!$C:$AA,COLUMN()+3,0)="","",VLOOKUP($A466&amp;$A$4,Global!$C:$AA,COLUMN()+3,0)),"")</f>
        <v/>
      </c>
      <c r="R466" s="68" t="str">
        <f>IFERROR(IF(VLOOKUP($A466&amp;$A$4,Global!$C:$AA,COLUMN()+3,0)="","",VLOOKUP($A466&amp;$A$4,Global!$C:$AA,COLUMN()+3,0)),"")</f>
        <v/>
      </c>
      <c r="S466" s="71" t="str">
        <f>IFERROR(IF(VLOOKUP($A466&amp;$A$4,Global!$C:$AA,COLUMN()+3,0)="","",VLOOKUP($A466&amp;$A$4,Global!$C:$AA,COLUMN()+3,0)),"")</f>
        <v/>
      </c>
      <c r="T466" s="71" t="str">
        <f>IFERROR(IF(VLOOKUP($A466&amp;$A$4,Global!$C:$AA,COLUMN()+3,0)="","",VLOOKUP($A466&amp;$A$4,Global!$C:$AA,COLUMN()+3,0)),"")</f>
        <v/>
      </c>
      <c r="U466" s="69" t="str">
        <f>IFERROR(IF(VLOOKUP($A466&amp;$A$4,Global!$C:$AA,COLUMN()+3,0)="","",VLOOKUP($A466&amp;$A$4,Global!$C:$AA,COLUMN()+3,0)),"")</f>
        <v/>
      </c>
      <c r="V466" s="69" t="str">
        <f>IFERROR(IF(VLOOKUP($A466&amp;$A$4,Global!$C:$AA,COLUMN()+3,0)="","",VLOOKUP($A466&amp;$A$4,Global!$C:$AA,COLUMN()+3,0)),"")</f>
        <v/>
      </c>
    </row>
    <row r="467" spans="1:22" s="72" customFormat="1" ht="15.75" x14ac:dyDescent="0.2">
      <c r="A467" s="67" t="str">
        <f>IFERROR(IF(A466="","",IF((A466+1)&lt;=VLOOKUP($A$3,List!$E$1:$G$8,3,0),A466+1,"")),"")</f>
        <v/>
      </c>
      <c r="B467" s="69" t="str">
        <f>IFERROR(IF(VLOOKUP($A467&amp;$A$4,Global!$C:$AA,COLUMN()+3,0)="","",VLOOKUP($A467&amp;$A$4,Global!$C:$AA,COLUMN()+3,0)),"")</f>
        <v/>
      </c>
      <c r="C467" s="79" t="str">
        <f>IFERROR(IF(VLOOKUP($A467&amp;$A$4,Global!$C:$AA,COLUMN()+3,0)="","",VLOOKUP($A467&amp;$A$4,Global!$C:$AA,COLUMN()+3,0)),"")</f>
        <v/>
      </c>
      <c r="D467" s="68" t="str">
        <f>IFERROR(IF(VLOOKUP($A467&amp;$A$4,Global!$C:$AA,COLUMN()+3,0)="","",VLOOKUP($A467&amp;$A$4,Global!$C:$AA,COLUMN()+3,0)),"")</f>
        <v/>
      </c>
      <c r="E467" s="69" t="str">
        <f>IFERROR(IF(VLOOKUP($A467&amp;$A$4,Global!$C:$AA,COLUMN()+3,0)="","",VLOOKUP($A467&amp;$A$4,Global!$C:$AA,COLUMN()+3,0)),"")</f>
        <v/>
      </c>
      <c r="F467" s="69" t="str">
        <f>IFERROR(IF(VLOOKUP($A467&amp;$A$4,Global!$C:$AA,COLUMN()+3,0)="","",VLOOKUP($A467&amp;$A$4,Global!$C:$AA,COLUMN()+3,0)),"")</f>
        <v/>
      </c>
      <c r="G467" s="69" t="str">
        <f>IFERROR(IF(VLOOKUP($A467&amp;$A$4,Global!$C:$AA,COLUMN()+3,0)="","",VLOOKUP($A467&amp;$A$4,Global!$C:$AA,COLUMN()+3,0)),"")</f>
        <v/>
      </c>
      <c r="H467" s="70" t="str">
        <f>IFERROR(IF(VLOOKUP($A467&amp;$A$4,Global!$C:$AA,COLUMN()+3,0)="","",VLOOKUP($A467&amp;$A$4,Global!$C:$AA,COLUMN()+3,0)),"")</f>
        <v/>
      </c>
      <c r="I467" s="70" t="str">
        <f>IFERROR(IF(VLOOKUP($A467&amp;$A$4,Global!$C:$AA,COLUMN()+3,0)="","",VLOOKUP($A467&amp;$A$4,Global!$C:$AA,COLUMN()+3,0)),"")</f>
        <v/>
      </c>
      <c r="J467" s="69" t="str">
        <f>IFERROR(IF(VLOOKUP($A467&amp;$A$4,Global!$C:$AA,COLUMN()+3,0)="","",VLOOKUP($A467&amp;$A$4,Global!$C:$AA,COLUMN()+3,0)),"")</f>
        <v/>
      </c>
      <c r="K467" s="69" t="str">
        <f>IFERROR(IF(VLOOKUP($A467&amp;$A$4,Global!$C:$AA,COLUMN()+3,0)="","",VLOOKUP($A467&amp;$A$4,Global!$C:$AA,COLUMN()+3,0)),"")</f>
        <v/>
      </c>
      <c r="L467" s="69" t="str">
        <f>IFERROR(IF(VLOOKUP($A467&amp;$A$4,Global!$C:$AA,COLUMN()+3,0)="","",VLOOKUP($A467&amp;$A$4,Global!$C:$AA,COLUMN()+3,0)),"")</f>
        <v/>
      </c>
      <c r="M467" s="68" t="str">
        <f>IFERROR(IF(VLOOKUP($A467&amp;$A$4,Global!$C:$AA,COLUMN()+3,0)="","",VLOOKUP($A467&amp;$A$4,Global!$C:$AA,COLUMN()+3,0)),"")</f>
        <v/>
      </c>
      <c r="N467" s="68" t="str">
        <f>IFERROR(IF(VLOOKUP($A467&amp;$A$4,Global!$C:$AA,COLUMN()+3,0)="","",VLOOKUP($A467&amp;$A$4,Global!$C:$AA,COLUMN()+3,0)),"")</f>
        <v/>
      </c>
      <c r="O467" s="68" t="str">
        <f>IFERROR(IF(VLOOKUP($A467&amp;$A$4,Global!$C:$AA,COLUMN()+3,0)="","",VLOOKUP($A467&amp;$A$4,Global!$C:$AA,COLUMN()+3,0)),"")</f>
        <v/>
      </c>
      <c r="P467" s="68" t="str">
        <f>IFERROR(IF(VLOOKUP($A467&amp;$A$4,Global!$C:$AA,COLUMN()+3,0)="","",VLOOKUP($A467&amp;$A$4,Global!$C:$AA,COLUMN()+3,0)),"")</f>
        <v/>
      </c>
      <c r="Q467" s="68" t="str">
        <f>IFERROR(IF(VLOOKUP($A467&amp;$A$4,Global!$C:$AA,COLUMN()+3,0)="","",VLOOKUP($A467&amp;$A$4,Global!$C:$AA,COLUMN()+3,0)),"")</f>
        <v/>
      </c>
      <c r="R467" s="68" t="str">
        <f>IFERROR(IF(VLOOKUP($A467&amp;$A$4,Global!$C:$AA,COLUMN()+3,0)="","",VLOOKUP($A467&amp;$A$4,Global!$C:$AA,COLUMN()+3,0)),"")</f>
        <v/>
      </c>
      <c r="S467" s="71" t="str">
        <f>IFERROR(IF(VLOOKUP($A467&amp;$A$4,Global!$C:$AA,COLUMN()+3,0)="","",VLOOKUP($A467&amp;$A$4,Global!$C:$AA,COLUMN()+3,0)),"")</f>
        <v/>
      </c>
      <c r="T467" s="71" t="str">
        <f>IFERROR(IF(VLOOKUP($A467&amp;$A$4,Global!$C:$AA,COLUMN()+3,0)="","",VLOOKUP($A467&amp;$A$4,Global!$C:$AA,COLUMN()+3,0)),"")</f>
        <v/>
      </c>
      <c r="U467" s="69" t="str">
        <f>IFERROR(IF(VLOOKUP($A467&amp;$A$4,Global!$C:$AA,COLUMN()+3,0)="","",VLOOKUP($A467&amp;$A$4,Global!$C:$AA,COLUMN()+3,0)),"")</f>
        <v/>
      </c>
      <c r="V467" s="69" t="str">
        <f>IFERROR(IF(VLOOKUP($A467&amp;$A$4,Global!$C:$AA,COLUMN()+3,0)="","",VLOOKUP($A467&amp;$A$4,Global!$C:$AA,COLUMN()+3,0)),"")</f>
        <v/>
      </c>
    </row>
    <row r="468" spans="1:22" s="72" customFormat="1" ht="15.75" x14ac:dyDescent="0.2">
      <c r="A468" s="67" t="str">
        <f>IFERROR(IF(A467="","",IF((A467+1)&lt;=VLOOKUP($A$3,List!$E$1:$G$8,3,0),A467+1,"")),"")</f>
        <v/>
      </c>
      <c r="B468" s="69" t="str">
        <f>IFERROR(IF(VLOOKUP($A468&amp;$A$4,Global!$C:$AA,COLUMN()+3,0)="","",VLOOKUP($A468&amp;$A$4,Global!$C:$AA,COLUMN()+3,0)),"")</f>
        <v/>
      </c>
      <c r="C468" s="79" t="str">
        <f>IFERROR(IF(VLOOKUP($A468&amp;$A$4,Global!$C:$AA,COLUMN()+3,0)="","",VLOOKUP($A468&amp;$A$4,Global!$C:$AA,COLUMN()+3,0)),"")</f>
        <v/>
      </c>
      <c r="D468" s="68" t="str">
        <f>IFERROR(IF(VLOOKUP($A468&amp;$A$4,Global!$C:$AA,COLUMN()+3,0)="","",VLOOKUP($A468&amp;$A$4,Global!$C:$AA,COLUMN()+3,0)),"")</f>
        <v/>
      </c>
      <c r="E468" s="69" t="str">
        <f>IFERROR(IF(VLOOKUP($A468&amp;$A$4,Global!$C:$AA,COLUMN()+3,0)="","",VLOOKUP($A468&amp;$A$4,Global!$C:$AA,COLUMN()+3,0)),"")</f>
        <v/>
      </c>
      <c r="F468" s="69" t="str">
        <f>IFERROR(IF(VLOOKUP($A468&amp;$A$4,Global!$C:$AA,COLUMN()+3,0)="","",VLOOKUP($A468&amp;$A$4,Global!$C:$AA,COLUMN()+3,0)),"")</f>
        <v/>
      </c>
      <c r="G468" s="69" t="str">
        <f>IFERROR(IF(VLOOKUP($A468&amp;$A$4,Global!$C:$AA,COLUMN()+3,0)="","",VLOOKUP($A468&amp;$A$4,Global!$C:$AA,COLUMN()+3,0)),"")</f>
        <v/>
      </c>
      <c r="H468" s="70" t="str">
        <f>IFERROR(IF(VLOOKUP($A468&amp;$A$4,Global!$C:$AA,COLUMN()+3,0)="","",VLOOKUP($A468&amp;$A$4,Global!$C:$AA,COLUMN()+3,0)),"")</f>
        <v/>
      </c>
      <c r="I468" s="70" t="str">
        <f>IFERROR(IF(VLOOKUP($A468&amp;$A$4,Global!$C:$AA,COLUMN()+3,0)="","",VLOOKUP($A468&amp;$A$4,Global!$C:$AA,COLUMN()+3,0)),"")</f>
        <v/>
      </c>
      <c r="J468" s="69" t="str">
        <f>IFERROR(IF(VLOOKUP($A468&amp;$A$4,Global!$C:$AA,COLUMN()+3,0)="","",VLOOKUP($A468&amp;$A$4,Global!$C:$AA,COLUMN()+3,0)),"")</f>
        <v/>
      </c>
      <c r="K468" s="69" t="str">
        <f>IFERROR(IF(VLOOKUP($A468&amp;$A$4,Global!$C:$AA,COLUMN()+3,0)="","",VLOOKUP($A468&amp;$A$4,Global!$C:$AA,COLUMN()+3,0)),"")</f>
        <v/>
      </c>
      <c r="L468" s="69" t="str">
        <f>IFERROR(IF(VLOOKUP($A468&amp;$A$4,Global!$C:$AA,COLUMN()+3,0)="","",VLOOKUP($A468&amp;$A$4,Global!$C:$AA,COLUMN()+3,0)),"")</f>
        <v/>
      </c>
      <c r="M468" s="68" t="str">
        <f>IFERROR(IF(VLOOKUP($A468&amp;$A$4,Global!$C:$AA,COLUMN()+3,0)="","",VLOOKUP($A468&amp;$A$4,Global!$C:$AA,COLUMN()+3,0)),"")</f>
        <v/>
      </c>
      <c r="N468" s="68" t="str">
        <f>IFERROR(IF(VLOOKUP($A468&amp;$A$4,Global!$C:$AA,COLUMN()+3,0)="","",VLOOKUP($A468&amp;$A$4,Global!$C:$AA,COLUMN()+3,0)),"")</f>
        <v/>
      </c>
      <c r="O468" s="68" t="str">
        <f>IFERROR(IF(VLOOKUP($A468&amp;$A$4,Global!$C:$AA,COLUMN()+3,0)="","",VLOOKUP($A468&amp;$A$4,Global!$C:$AA,COLUMN()+3,0)),"")</f>
        <v/>
      </c>
      <c r="P468" s="68" t="str">
        <f>IFERROR(IF(VLOOKUP($A468&amp;$A$4,Global!$C:$AA,COLUMN()+3,0)="","",VLOOKUP($A468&amp;$A$4,Global!$C:$AA,COLUMN()+3,0)),"")</f>
        <v/>
      </c>
      <c r="Q468" s="68" t="str">
        <f>IFERROR(IF(VLOOKUP($A468&amp;$A$4,Global!$C:$AA,COLUMN()+3,0)="","",VLOOKUP($A468&amp;$A$4,Global!$C:$AA,COLUMN()+3,0)),"")</f>
        <v/>
      </c>
      <c r="R468" s="68" t="str">
        <f>IFERROR(IF(VLOOKUP($A468&amp;$A$4,Global!$C:$AA,COLUMN()+3,0)="","",VLOOKUP($A468&amp;$A$4,Global!$C:$AA,COLUMN()+3,0)),"")</f>
        <v/>
      </c>
      <c r="S468" s="71" t="str">
        <f>IFERROR(IF(VLOOKUP($A468&amp;$A$4,Global!$C:$AA,COLUMN()+3,0)="","",VLOOKUP($A468&amp;$A$4,Global!$C:$AA,COLUMN()+3,0)),"")</f>
        <v/>
      </c>
      <c r="T468" s="71" t="str">
        <f>IFERROR(IF(VLOOKUP($A468&amp;$A$4,Global!$C:$AA,COLUMN()+3,0)="","",VLOOKUP($A468&amp;$A$4,Global!$C:$AA,COLUMN()+3,0)),"")</f>
        <v/>
      </c>
      <c r="U468" s="69" t="str">
        <f>IFERROR(IF(VLOOKUP($A468&amp;$A$4,Global!$C:$AA,COLUMN()+3,0)="","",VLOOKUP($A468&amp;$A$4,Global!$C:$AA,COLUMN()+3,0)),"")</f>
        <v/>
      </c>
      <c r="V468" s="69" t="str">
        <f>IFERROR(IF(VLOOKUP($A468&amp;$A$4,Global!$C:$AA,COLUMN()+3,0)="","",VLOOKUP($A468&amp;$A$4,Global!$C:$AA,COLUMN()+3,0)),"")</f>
        <v/>
      </c>
    </row>
    <row r="469" spans="1:22" s="72" customFormat="1" ht="15.75" x14ac:dyDescent="0.2">
      <c r="A469" s="67" t="str">
        <f>IFERROR(IF(A468="","",IF((A468+1)&lt;=VLOOKUP($A$3,List!$E$1:$G$8,3,0),A468+1,"")),"")</f>
        <v/>
      </c>
      <c r="B469" s="69" t="str">
        <f>IFERROR(IF(VLOOKUP($A469&amp;$A$4,Global!$C:$AA,COLUMN()+3,0)="","",VLOOKUP($A469&amp;$A$4,Global!$C:$AA,COLUMN()+3,0)),"")</f>
        <v/>
      </c>
      <c r="C469" s="79" t="str">
        <f>IFERROR(IF(VLOOKUP($A469&amp;$A$4,Global!$C:$AA,COLUMN()+3,0)="","",VLOOKUP($A469&amp;$A$4,Global!$C:$AA,COLUMN()+3,0)),"")</f>
        <v/>
      </c>
      <c r="D469" s="68" t="str">
        <f>IFERROR(IF(VLOOKUP($A469&amp;$A$4,Global!$C:$AA,COLUMN()+3,0)="","",VLOOKUP($A469&amp;$A$4,Global!$C:$AA,COLUMN()+3,0)),"")</f>
        <v/>
      </c>
      <c r="E469" s="69" t="str">
        <f>IFERROR(IF(VLOOKUP($A469&amp;$A$4,Global!$C:$AA,COLUMN()+3,0)="","",VLOOKUP($A469&amp;$A$4,Global!$C:$AA,COLUMN()+3,0)),"")</f>
        <v/>
      </c>
      <c r="F469" s="69" t="str">
        <f>IFERROR(IF(VLOOKUP($A469&amp;$A$4,Global!$C:$AA,COLUMN()+3,0)="","",VLOOKUP($A469&amp;$A$4,Global!$C:$AA,COLUMN()+3,0)),"")</f>
        <v/>
      </c>
      <c r="G469" s="69" t="str">
        <f>IFERROR(IF(VLOOKUP($A469&amp;$A$4,Global!$C:$AA,COLUMN()+3,0)="","",VLOOKUP($A469&amp;$A$4,Global!$C:$AA,COLUMN()+3,0)),"")</f>
        <v/>
      </c>
      <c r="H469" s="70" t="str">
        <f>IFERROR(IF(VLOOKUP($A469&amp;$A$4,Global!$C:$AA,COLUMN()+3,0)="","",VLOOKUP($A469&amp;$A$4,Global!$C:$AA,COLUMN()+3,0)),"")</f>
        <v/>
      </c>
      <c r="I469" s="70" t="str">
        <f>IFERROR(IF(VLOOKUP($A469&amp;$A$4,Global!$C:$AA,COLUMN()+3,0)="","",VLOOKUP($A469&amp;$A$4,Global!$C:$AA,COLUMN()+3,0)),"")</f>
        <v/>
      </c>
      <c r="J469" s="69" t="str">
        <f>IFERROR(IF(VLOOKUP($A469&amp;$A$4,Global!$C:$AA,COLUMN()+3,0)="","",VLOOKUP($A469&amp;$A$4,Global!$C:$AA,COLUMN()+3,0)),"")</f>
        <v/>
      </c>
      <c r="K469" s="69" t="str">
        <f>IFERROR(IF(VLOOKUP($A469&amp;$A$4,Global!$C:$AA,COLUMN()+3,0)="","",VLOOKUP($A469&amp;$A$4,Global!$C:$AA,COLUMN()+3,0)),"")</f>
        <v/>
      </c>
      <c r="L469" s="69" t="str">
        <f>IFERROR(IF(VLOOKUP($A469&amp;$A$4,Global!$C:$AA,COLUMN()+3,0)="","",VLOOKUP($A469&amp;$A$4,Global!$C:$AA,COLUMN()+3,0)),"")</f>
        <v/>
      </c>
      <c r="M469" s="68" t="str">
        <f>IFERROR(IF(VLOOKUP($A469&amp;$A$4,Global!$C:$AA,COLUMN()+3,0)="","",VLOOKUP($A469&amp;$A$4,Global!$C:$AA,COLUMN()+3,0)),"")</f>
        <v/>
      </c>
      <c r="N469" s="68" t="str">
        <f>IFERROR(IF(VLOOKUP($A469&amp;$A$4,Global!$C:$AA,COLUMN()+3,0)="","",VLOOKUP($A469&amp;$A$4,Global!$C:$AA,COLUMN()+3,0)),"")</f>
        <v/>
      </c>
      <c r="O469" s="68" t="str">
        <f>IFERROR(IF(VLOOKUP($A469&amp;$A$4,Global!$C:$AA,COLUMN()+3,0)="","",VLOOKUP($A469&amp;$A$4,Global!$C:$AA,COLUMN()+3,0)),"")</f>
        <v/>
      </c>
      <c r="P469" s="68" t="str">
        <f>IFERROR(IF(VLOOKUP($A469&amp;$A$4,Global!$C:$AA,COLUMN()+3,0)="","",VLOOKUP($A469&amp;$A$4,Global!$C:$AA,COLUMN()+3,0)),"")</f>
        <v/>
      </c>
      <c r="Q469" s="68" t="str">
        <f>IFERROR(IF(VLOOKUP($A469&amp;$A$4,Global!$C:$AA,COLUMN()+3,0)="","",VLOOKUP($A469&amp;$A$4,Global!$C:$AA,COLUMN()+3,0)),"")</f>
        <v/>
      </c>
      <c r="R469" s="68" t="str">
        <f>IFERROR(IF(VLOOKUP($A469&amp;$A$4,Global!$C:$AA,COLUMN()+3,0)="","",VLOOKUP($A469&amp;$A$4,Global!$C:$AA,COLUMN()+3,0)),"")</f>
        <v/>
      </c>
      <c r="S469" s="71" t="str">
        <f>IFERROR(IF(VLOOKUP($A469&amp;$A$4,Global!$C:$AA,COLUMN()+3,0)="","",VLOOKUP($A469&amp;$A$4,Global!$C:$AA,COLUMN()+3,0)),"")</f>
        <v/>
      </c>
      <c r="T469" s="71" t="str">
        <f>IFERROR(IF(VLOOKUP($A469&amp;$A$4,Global!$C:$AA,COLUMN()+3,0)="","",VLOOKUP($A469&amp;$A$4,Global!$C:$AA,COLUMN()+3,0)),"")</f>
        <v/>
      </c>
      <c r="U469" s="69" t="str">
        <f>IFERROR(IF(VLOOKUP($A469&amp;$A$4,Global!$C:$AA,COLUMN()+3,0)="","",VLOOKUP($A469&amp;$A$4,Global!$C:$AA,COLUMN()+3,0)),"")</f>
        <v/>
      </c>
      <c r="V469" s="69" t="str">
        <f>IFERROR(IF(VLOOKUP($A469&amp;$A$4,Global!$C:$AA,COLUMN()+3,0)="","",VLOOKUP($A469&amp;$A$4,Global!$C:$AA,COLUMN()+3,0)),"")</f>
        <v/>
      </c>
    </row>
    <row r="470" spans="1:22" s="72" customFormat="1" ht="15.75" x14ac:dyDescent="0.2">
      <c r="A470" s="67" t="str">
        <f>IFERROR(IF(A469="","",IF((A469+1)&lt;=VLOOKUP($A$3,List!$E$1:$G$8,3,0),A469+1,"")),"")</f>
        <v/>
      </c>
      <c r="B470" s="69" t="str">
        <f>IFERROR(IF(VLOOKUP($A470&amp;$A$4,Global!$C:$AA,COLUMN()+3,0)="","",VLOOKUP($A470&amp;$A$4,Global!$C:$AA,COLUMN()+3,0)),"")</f>
        <v/>
      </c>
      <c r="C470" s="79" t="str">
        <f>IFERROR(IF(VLOOKUP($A470&amp;$A$4,Global!$C:$AA,COLUMN()+3,0)="","",VLOOKUP($A470&amp;$A$4,Global!$C:$AA,COLUMN()+3,0)),"")</f>
        <v/>
      </c>
      <c r="D470" s="68" t="str">
        <f>IFERROR(IF(VLOOKUP($A470&amp;$A$4,Global!$C:$AA,COLUMN()+3,0)="","",VLOOKUP($A470&amp;$A$4,Global!$C:$AA,COLUMN()+3,0)),"")</f>
        <v/>
      </c>
      <c r="E470" s="69" t="str">
        <f>IFERROR(IF(VLOOKUP($A470&amp;$A$4,Global!$C:$AA,COLUMN()+3,0)="","",VLOOKUP($A470&amp;$A$4,Global!$C:$AA,COLUMN()+3,0)),"")</f>
        <v/>
      </c>
      <c r="F470" s="69" t="str">
        <f>IFERROR(IF(VLOOKUP($A470&amp;$A$4,Global!$C:$AA,COLUMN()+3,0)="","",VLOOKUP($A470&amp;$A$4,Global!$C:$AA,COLUMN()+3,0)),"")</f>
        <v/>
      </c>
      <c r="G470" s="69" t="str">
        <f>IFERROR(IF(VLOOKUP($A470&amp;$A$4,Global!$C:$AA,COLUMN()+3,0)="","",VLOOKUP($A470&amp;$A$4,Global!$C:$AA,COLUMN()+3,0)),"")</f>
        <v/>
      </c>
      <c r="H470" s="70" t="str">
        <f>IFERROR(IF(VLOOKUP($A470&amp;$A$4,Global!$C:$AA,COLUMN()+3,0)="","",VLOOKUP($A470&amp;$A$4,Global!$C:$AA,COLUMN()+3,0)),"")</f>
        <v/>
      </c>
      <c r="I470" s="70" t="str">
        <f>IFERROR(IF(VLOOKUP($A470&amp;$A$4,Global!$C:$AA,COLUMN()+3,0)="","",VLOOKUP($A470&amp;$A$4,Global!$C:$AA,COLUMN()+3,0)),"")</f>
        <v/>
      </c>
      <c r="J470" s="69" t="str">
        <f>IFERROR(IF(VLOOKUP($A470&amp;$A$4,Global!$C:$AA,COLUMN()+3,0)="","",VLOOKUP($A470&amp;$A$4,Global!$C:$AA,COLUMN()+3,0)),"")</f>
        <v/>
      </c>
      <c r="K470" s="69" t="str">
        <f>IFERROR(IF(VLOOKUP($A470&amp;$A$4,Global!$C:$AA,COLUMN()+3,0)="","",VLOOKUP($A470&amp;$A$4,Global!$C:$AA,COLUMN()+3,0)),"")</f>
        <v/>
      </c>
      <c r="L470" s="69" t="str">
        <f>IFERROR(IF(VLOOKUP($A470&amp;$A$4,Global!$C:$AA,COLUMN()+3,0)="","",VLOOKUP($A470&amp;$A$4,Global!$C:$AA,COLUMN()+3,0)),"")</f>
        <v/>
      </c>
      <c r="M470" s="68" t="str">
        <f>IFERROR(IF(VLOOKUP($A470&amp;$A$4,Global!$C:$AA,COLUMN()+3,0)="","",VLOOKUP($A470&amp;$A$4,Global!$C:$AA,COLUMN()+3,0)),"")</f>
        <v/>
      </c>
      <c r="N470" s="68" t="str">
        <f>IFERROR(IF(VLOOKUP($A470&amp;$A$4,Global!$C:$AA,COLUMN()+3,0)="","",VLOOKUP($A470&amp;$A$4,Global!$C:$AA,COLUMN()+3,0)),"")</f>
        <v/>
      </c>
      <c r="O470" s="68" t="str">
        <f>IFERROR(IF(VLOOKUP($A470&amp;$A$4,Global!$C:$AA,COLUMN()+3,0)="","",VLOOKUP($A470&amp;$A$4,Global!$C:$AA,COLUMN()+3,0)),"")</f>
        <v/>
      </c>
      <c r="P470" s="68" t="str">
        <f>IFERROR(IF(VLOOKUP($A470&amp;$A$4,Global!$C:$AA,COLUMN()+3,0)="","",VLOOKUP($A470&amp;$A$4,Global!$C:$AA,COLUMN()+3,0)),"")</f>
        <v/>
      </c>
      <c r="Q470" s="68" t="str">
        <f>IFERROR(IF(VLOOKUP($A470&amp;$A$4,Global!$C:$AA,COLUMN()+3,0)="","",VLOOKUP($A470&amp;$A$4,Global!$C:$AA,COLUMN()+3,0)),"")</f>
        <v/>
      </c>
      <c r="R470" s="68" t="str">
        <f>IFERROR(IF(VLOOKUP($A470&amp;$A$4,Global!$C:$AA,COLUMN()+3,0)="","",VLOOKUP($A470&amp;$A$4,Global!$C:$AA,COLUMN()+3,0)),"")</f>
        <v/>
      </c>
      <c r="S470" s="71" t="str">
        <f>IFERROR(IF(VLOOKUP($A470&amp;$A$4,Global!$C:$AA,COLUMN()+3,0)="","",VLOOKUP($A470&amp;$A$4,Global!$C:$AA,COLUMN()+3,0)),"")</f>
        <v/>
      </c>
      <c r="T470" s="71" t="str">
        <f>IFERROR(IF(VLOOKUP($A470&amp;$A$4,Global!$C:$AA,COLUMN()+3,0)="","",VLOOKUP($A470&amp;$A$4,Global!$C:$AA,COLUMN()+3,0)),"")</f>
        <v/>
      </c>
      <c r="U470" s="69" t="str">
        <f>IFERROR(IF(VLOOKUP($A470&amp;$A$4,Global!$C:$AA,COLUMN()+3,0)="","",VLOOKUP($A470&amp;$A$4,Global!$C:$AA,COLUMN()+3,0)),"")</f>
        <v/>
      </c>
      <c r="V470" s="69" t="str">
        <f>IFERROR(IF(VLOOKUP($A470&amp;$A$4,Global!$C:$AA,COLUMN()+3,0)="","",VLOOKUP($A470&amp;$A$4,Global!$C:$AA,COLUMN()+3,0)),"")</f>
        <v/>
      </c>
    </row>
    <row r="471" spans="1:22" s="72" customFormat="1" ht="15.75" x14ac:dyDescent="0.2">
      <c r="A471" s="67" t="str">
        <f>IFERROR(IF(A470="","",IF((A470+1)&lt;=VLOOKUP($A$3,List!$E$1:$G$8,3,0),A470+1,"")),"")</f>
        <v/>
      </c>
      <c r="B471" s="69" t="str">
        <f>IFERROR(IF(VLOOKUP($A471&amp;$A$4,Global!$C:$AA,COLUMN()+3,0)="","",VLOOKUP($A471&amp;$A$4,Global!$C:$AA,COLUMN()+3,0)),"")</f>
        <v/>
      </c>
      <c r="C471" s="79" t="str">
        <f>IFERROR(IF(VLOOKUP($A471&amp;$A$4,Global!$C:$AA,COLUMN()+3,0)="","",VLOOKUP($A471&amp;$A$4,Global!$C:$AA,COLUMN()+3,0)),"")</f>
        <v/>
      </c>
      <c r="D471" s="68" t="str">
        <f>IFERROR(IF(VLOOKUP($A471&amp;$A$4,Global!$C:$AA,COLUMN()+3,0)="","",VLOOKUP($A471&amp;$A$4,Global!$C:$AA,COLUMN()+3,0)),"")</f>
        <v/>
      </c>
      <c r="E471" s="69" t="str">
        <f>IFERROR(IF(VLOOKUP($A471&amp;$A$4,Global!$C:$AA,COLUMN()+3,0)="","",VLOOKUP($A471&amp;$A$4,Global!$C:$AA,COLUMN()+3,0)),"")</f>
        <v/>
      </c>
      <c r="F471" s="69" t="str">
        <f>IFERROR(IF(VLOOKUP($A471&amp;$A$4,Global!$C:$AA,COLUMN()+3,0)="","",VLOOKUP($A471&amp;$A$4,Global!$C:$AA,COLUMN()+3,0)),"")</f>
        <v/>
      </c>
      <c r="G471" s="69" t="str">
        <f>IFERROR(IF(VLOOKUP($A471&amp;$A$4,Global!$C:$AA,COLUMN()+3,0)="","",VLOOKUP($A471&amp;$A$4,Global!$C:$AA,COLUMN()+3,0)),"")</f>
        <v/>
      </c>
      <c r="H471" s="70" t="str">
        <f>IFERROR(IF(VLOOKUP($A471&amp;$A$4,Global!$C:$AA,COLUMN()+3,0)="","",VLOOKUP($A471&amp;$A$4,Global!$C:$AA,COLUMN()+3,0)),"")</f>
        <v/>
      </c>
      <c r="I471" s="70" t="str">
        <f>IFERROR(IF(VLOOKUP($A471&amp;$A$4,Global!$C:$AA,COLUMN()+3,0)="","",VLOOKUP($A471&amp;$A$4,Global!$C:$AA,COLUMN()+3,0)),"")</f>
        <v/>
      </c>
      <c r="J471" s="69" t="str">
        <f>IFERROR(IF(VLOOKUP($A471&amp;$A$4,Global!$C:$AA,COLUMN()+3,0)="","",VLOOKUP($A471&amp;$A$4,Global!$C:$AA,COLUMN()+3,0)),"")</f>
        <v/>
      </c>
      <c r="K471" s="69" t="str">
        <f>IFERROR(IF(VLOOKUP($A471&amp;$A$4,Global!$C:$AA,COLUMN()+3,0)="","",VLOOKUP($A471&amp;$A$4,Global!$C:$AA,COLUMN()+3,0)),"")</f>
        <v/>
      </c>
      <c r="L471" s="69" t="str">
        <f>IFERROR(IF(VLOOKUP($A471&amp;$A$4,Global!$C:$AA,COLUMN()+3,0)="","",VLOOKUP($A471&amp;$A$4,Global!$C:$AA,COLUMN()+3,0)),"")</f>
        <v/>
      </c>
      <c r="M471" s="68" t="str">
        <f>IFERROR(IF(VLOOKUP($A471&amp;$A$4,Global!$C:$AA,COLUMN()+3,0)="","",VLOOKUP($A471&amp;$A$4,Global!$C:$AA,COLUMN()+3,0)),"")</f>
        <v/>
      </c>
      <c r="N471" s="68" t="str">
        <f>IFERROR(IF(VLOOKUP($A471&amp;$A$4,Global!$C:$AA,COLUMN()+3,0)="","",VLOOKUP($A471&amp;$A$4,Global!$C:$AA,COLUMN()+3,0)),"")</f>
        <v/>
      </c>
      <c r="O471" s="68" t="str">
        <f>IFERROR(IF(VLOOKUP($A471&amp;$A$4,Global!$C:$AA,COLUMN()+3,0)="","",VLOOKUP($A471&amp;$A$4,Global!$C:$AA,COLUMN()+3,0)),"")</f>
        <v/>
      </c>
      <c r="P471" s="68" t="str">
        <f>IFERROR(IF(VLOOKUP($A471&amp;$A$4,Global!$C:$AA,COLUMN()+3,0)="","",VLOOKUP($A471&amp;$A$4,Global!$C:$AA,COLUMN()+3,0)),"")</f>
        <v/>
      </c>
      <c r="Q471" s="68" t="str">
        <f>IFERROR(IF(VLOOKUP($A471&amp;$A$4,Global!$C:$AA,COLUMN()+3,0)="","",VLOOKUP($A471&amp;$A$4,Global!$C:$AA,COLUMN()+3,0)),"")</f>
        <v/>
      </c>
      <c r="R471" s="68" t="str">
        <f>IFERROR(IF(VLOOKUP($A471&amp;$A$4,Global!$C:$AA,COLUMN()+3,0)="","",VLOOKUP($A471&amp;$A$4,Global!$C:$AA,COLUMN()+3,0)),"")</f>
        <v/>
      </c>
      <c r="S471" s="71" t="str">
        <f>IFERROR(IF(VLOOKUP($A471&amp;$A$4,Global!$C:$AA,COLUMN()+3,0)="","",VLOOKUP($A471&amp;$A$4,Global!$C:$AA,COLUMN()+3,0)),"")</f>
        <v/>
      </c>
      <c r="T471" s="71" t="str">
        <f>IFERROR(IF(VLOOKUP($A471&amp;$A$4,Global!$C:$AA,COLUMN()+3,0)="","",VLOOKUP($A471&amp;$A$4,Global!$C:$AA,COLUMN()+3,0)),"")</f>
        <v/>
      </c>
      <c r="U471" s="69" t="str">
        <f>IFERROR(IF(VLOOKUP($A471&amp;$A$4,Global!$C:$AA,COLUMN()+3,0)="","",VLOOKUP($A471&amp;$A$4,Global!$C:$AA,COLUMN()+3,0)),"")</f>
        <v/>
      </c>
      <c r="V471" s="69" t="str">
        <f>IFERROR(IF(VLOOKUP($A471&amp;$A$4,Global!$C:$AA,COLUMN()+3,0)="","",VLOOKUP($A471&amp;$A$4,Global!$C:$AA,COLUMN()+3,0)),"")</f>
        <v/>
      </c>
    </row>
    <row r="472" spans="1:22" s="72" customFormat="1" ht="15.75" x14ac:dyDescent="0.2">
      <c r="A472" s="67" t="str">
        <f>IFERROR(IF(A471="","",IF((A471+1)&lt;=VLOOKUP($A$3,List!$E$1:$G$8,3,0),A471+1,"")),"")</f>
        <v/>
      </c>
      <c r="B472" s="69" t="str">
        <f>IFERROR(IF(VLOOKUP($A472&amp;$A$4,Global!$C:$AA,COLUMN()+3,0)="","",VLOOKUP($A472&amp;$A$4,Global!$C:$AA,COLUMN()+3,0)),"")</f>
        <v/>
      </c>
      <c r="C472" s="79" t="str">
        <f>IFERROR(IF(VLOOKUP($A472&amp;$A$4,Global!$C:$AA,COLUMN()+3,0)="","",VLOOKUP($A472&amp;$A$4,Global!$C:$AA,COLUMN()+3,0)),"")</f>
        <v/>
      </c>
      <c r="D472" s="68" t="str">
        <f>IFERROR(IF(VLOOKUP($A472&amp;$A$4,Global!$C:$AA,COLUMN()+3,0)="","",VLOOKUP($A472&amp;$A$4,Global!$C:$AA,COLUMN()+3,0)),"")</f>
        <v/>
      </c>
      <c r="E472" s="69" t="str">
        <f>IFERROR(IF(VLOOKUP($A472&amp;$A$4,Global!$C:$AA,COLUMN()+3,0)="","",VLOOKUP($A472&amp;$A$4,Global!$C:$AA,COLUMN()+3,0)),"")</f>
        <v/>
      </c>
      <c r="F472" s="69" t="str">
        <f>IFERROR(IF(VLOOKUP($A472&amp;$A$4,Global!$C:$AA,COLUMN()+3,0)="","",VLOOKUP($A472&amp;$A$4,Global!$C:$AA,COLUMN()+3,0)),"")</f>
        <v/>
      </c>
      <c r="G472" s="69" t="str">
        <f>IFERROR(IF(VLOOKUP($A472&amp;$A$4,Global!$C:$AA,COLUMN()+3,0)="","",VLOOKUP($A472&amp;$A$4,Global!$C:$AA,COLUMN()+3,0)),"")</f>
        <v/>
      </c>
      <c r="H472" s="70" t="str">
        <f>IFERROR(IF(VLOOKUP($A472&amp;$A$4,Global!$C:$AA,COLUMN()+3,0)="","",VLOOKUP($A472&amp;$A$4,Global!$C:$AA,COLUMN()+3,0)),"")</f>
        <v/>
      </c>
      <c r="I472" s="70" t="str">
        <f>IFERROR(IF(VLOOKUP($A472&amp;$A$4,Global!$C:$AA,COLUMN()+3,0)="","",VLOOKUP($A472&amp;$A$4,Global!$C:$AA,COLUMN()+3,0)),"")</f>
        <v/>
      </c>
      <c r="J472" s="69" t="str">
        <f>IFERROR(IF(VLOOKUP($A472&amp;$A$4,Global!$C:$AA,COLUMN()+3,0)="","",VLOOKUP($A472&amp;$A$4,Global!$C:$AA,COLUMN()+3,0)),"")</f>
        <v/>
      </c>
      <c r="K472" s="69" t="str">
        <f>IFERROR(IF(VLOOKUP($A472&amp;$A$4,Global!$C:$AA,COLUMN()+3,0)="","",VLOOKUP($A472&amp;$A$4,Global!$C:$AA,COLUMN()+3,0)),"")</f>
        <v/>
      </c>
      <c r="L472" s="69" t="str">
        <f>IFERROR(IF(VLOOKUP($A472&amp;$A$4,Global!$C:$AA,COLUMN()+3,0)="","",VLOOKUP($A472&amp;$A$4,Global!$C:$AA,COLUMN()+3,0)),"")</f>
        <v/>
      </c>
      <c r="M472" s="68" t="str">
        <f>IFERROR(IF(VLOOKUP($A472&amp;$A$4,Global!$C:$AA,COLUMN()+3,0)="","",VLOOKUP($A472&amp;$A$4,Global!$C:$AA,COLUMN()+3,0)),"")</f>
        <v/>
      </c>
      <c r="N472" s="68" t="str">
        <f>IFERROR(IF(VLOOKUP($A472&amp;$A$4,Global!$C:$AA,COLUMN()+3,0)="","",VLOOKUP($A472&amp;$A$4,Global!$C:$AA,COLUMN()+3,0)),"")</f>
        <v/>
      </c>
      <c r="O472" s="68" t="str">
        <f>IFERROR(IF(VLOOKUP($A472&amp;$A$4,Global!$C:$AA,COLUMN()+3,0)="","",VLOOKUP($A472&amp;$A$4,Global!$C:$AA,COLUMN()+3,0)),"")</f>
        <v/>
      </c>
      <c r="P472" s="68" t="str">
        <f>IFERROR(IF(VLOOKUP($A472&amp;$A$4,Global!$C:$AA,COLUMN()+3,0)="","",VLOOKUP($A472&amp;$A$4,Global!$C:$AA,COLUMN()+3,0)),"")</f>
        <v/>
      </c>
      <c r="Q472" s="68" t="str">
        <f>IFERROR(IF(VLOOKUP($A472&amp;$A$4,Global!$C:$AA,COLUMN()+3,0)="","",VLOOKUP($A472&amp;$A$4,Global!$C:$AA,COLUMN()+3,0)),"")</f>
        <v/>
      </c>
      <c r="R472" s="68" t="str">
        <f>IFERROR(IF(VLOOKUP($A472&amp;$A$4,Global!$C:$AA,COLUMN()+3,0)="","",VLOOKUP($A472&amp;$A$4,Global!$C:$AA,COLUMN()+3,0)),"")</f>
        <v/>
      </c>
      <c r="S472" s="71" t="str">
        <f>IFERROR(IF(VLOOKUP($A472&amp;$A$4,Global!$C:$AA,COLUMN()+3,0)="","",VLOOKUP($A472&amp;$A$4,Global!$C:$AA,COLUMN()+3,0)),"")</f>
        <v/>
      </c>
      <c r="T472" s="71" t="str">
        <f>IFERROR(IF(VLOOKUP($A472&amp;$A$4,Global!$C:$AA,COLUMN()+3,0)="","",VLOOKUP($A472&amp;$A$4,Global!$C:$AA,COLUMN()+3,0)),"")</f>
        <v/>
      </c>
      <c r="U472" s="69" t="str">
        <f>IFERROR(IF(VLOOKUP($A472&amp;$A$4,Global!$C:$AA,COLUMN()+3,0)="","",VLOOKUP($A472&amp;$A$4,Global!$C:$AA,COLUMN()+3,0)),"")</f>
        <v/>
      </c>
      <c r="V472" s="69" t="str">
        <f>IFERROR(IF(VLOOKUP($A472&amp;$A$4,Global!$C:$AA,COLUMN()+3,0)="","",VLOOKUP($A472&amp;$A$4,Global!$C:$AA,COLUMN()+3,0)),"")</f>
        <v/>
      </c>
    </row>
    <row r="473" spans="1:22" s="72" customFormat="1" ht="15.75" x14ac:dyDescent="0.2">
      <c r="A473" s="67" t="str">
        <f>IFERROR(IF(A472="","",IF((A472+1)&lt;=VLOOKUP($A$3,List!$E$1:$G$8,3,0),A472+1,"")),"")</f>
        <v/>
      </c>
      <c r="B473" s="69" t="str">
        <f>IFERROR(IF(VLOOKUP($A473&amp;$A$4,Global!$C:$AA,COLUMN()+3,0)="","",VLOOKUP($A473&amp;$A$4,Global!$C:$AA,COLUMN()+3,0)),"")</f>
        <v/>
      </c>
      <c r="C473" s="79" t="str">
        <f>IFERROR(IF(VLOOKUP($A473&amp;$A$4,Global!$C:$AA,COLUMN()+3,0)="","",VLOOKUP($A473&amp;$A$4,Global!$C:$AA,COLUMN()+3,0)),"")</f>
        <v/>
      </c>
      <c r="D473" s="68" t="str">
        <f>IFERROR(IF(VLOOKUP($A473&amp;$A$4,Global!$C:$AA,COLUMN()+3,0)="","",VLOOKUP($A473&amp;$A$4,Global!$C:$AA,COLUMN()+3,0)),"")</f>
        <v/>
      </c>
      <c r="E473" s="69" t="str">
        <f>IFERROR(IF(VLOOKUP($A473&amp;$A$4,Global!$C:$AA,COLUMN()+3,0)="","",VLOOKUP($A473&amp;$A$4,Global!$C:$AA,COLUMN()+3,0)),"")</f>
        <v/>
      </c>
      <c r="F473" s="69" t="str">
        <f>IFERROR(IF(VLOOKUP($A473&amp;$A$4,Global!$C:$AA,COLUMN()+3,0)="","",VLOOKUP($A473&amp;$A$4,Global!$C:$AA,COLUMN()+3,0)),"")</f>
        <v/>
      </c>
      <c r="G473" s="69" t="str">
        <f>IFERROR(IF(VLOOKUP($A473&amp;$A$4,Global!$C:$AA,COLUMN()+3,0)="","",VLOOKUP($A473&amp;$A$4,Global!$C:$AA,COLUMN()+3,0)),"")</f>
        <v/>
      </c>
      <c r="H473" s="70" t="str">
        <f>IFERROR(IF(VLOOKUP($A473&amp;$A$4,Global!$C:$AA,COLUMN()+3,0)="","",VLOOKUP($A473&amp;$A$4,Global!$C:$AA,COLUMN()+3,0)),"")</f>
        <v/>
      </c>
      <c r="I473" s="70" t="str">
        <f>IFERROR(IF(VLOOKUP($A473&amp;$A$4,Global!$C:$AA,COLUMN()+3,0)="","",VLOOKUP($A473&amp;$A$4,Global!$C:$AA,COLUMN()+3,0)),"")</f>
        <v/>
      </c>
      <c r="J473" s="69" t="str">
        <f>IFERROR(IF(VLOOKUP($A473&amp;$A$4,Global!$C:$AA,COLUMN()+3,0)="","",VLOOKUP($A473&amp;$A$4,Global!$C:$AA,COLUMN()+3,0)),"")</f>
        <v/>
      </c>
      <c r="K473" s="69" t="str">
        <f>IFERROR(IF(VLOOKUP($A473&amp;$A$4,Global!$C:$AA,COLUMN()+3,0)="","",VLOOKUP($A473&amp;$A$4,Global!$C:$AA,COLUMN()+3,0)),"")</f>
        <v/>
      </c>
      <c r="L473" s="69" t="str">
        <f>IFERROR(IF(VLOOKUP($A473&amp;$A$4,Global!$C:$AA,COLUMN()+3,0)="","",VLOOKUP($A473&amp;$A$4,Global!$C:$AA,COLUMN()+3,0)),"")</f>
        <v/>
      </c>
      <c r="M473" s="68" t="str">
        <f>IFERROR(IF(VLOOKUP($A473&amp;$A$4,Global!$C:$AA,COLUMN()+3,0)="","",VLOOKUP($A473&amp;$A$4,Global!$C:$AA,COLUMN()+3,0)),"")</f>
        <v/>
      </c>
      <c r="N473" s="68" t="str">
        <f>IFERROR(IF(VLOOKUP($A473&amp;$A$4,Global!$C:$AA,COLUMN()+3,0)="","",VLOOKUP($A473&amp;$A$4,Global!$C:$AA,COLUMN()+3,0)),"")</f>
        <v/>
      </c>
      <c r="O473" s="68" t="str">
        <f>IFERROR(IF(VLOOKUP($A473&amp;$A$4,Global!$C:$AA,COLUMN()+3,0)="","",VLOOKUP($A473&amp;$A$4,Global!$C:$AA,COLUMN()+3,0)),"")</f>
        <v/>
      </c>
      <c r="P473" s="68" t="str">
        <f>IFERROR(IF(VLOOKUP($A473&amp;$A$4,Global!$C:$AA,COLUMN()+3,0)="","",VLOOKUP($A473&amp;$A$4,Global!$C:$AA,COLUMN()+3,0)),"")</f>
        <v/>
      </c>
      <c r="Q473" s="68" t="str">
        <f>IFERROR(IF(VLOOKUP($A473&amp;$A$4,Global!$C:$AA,COLUMN()+3,0)="","",VLOOKUP($A473&amp;$A$4,Global!$C:$AA,COLUMN()+3,0)),"")</f>
        <v/>
      </c>
      <c r="R473" s="68" t="str">
        <f>IFERROR(IF(VLOOKUP($A473&amp;$A$4,Global!$C:$AA,COLUMN()+3,0)="","",VLOOKUP($A473&amp;$A$4,Global!$C:$AA,COLUMN()+3,0)),"")</f>
        <v/>
      </c>
      <c r="S473" s="71" t="str">
        <f>IFERROR(IF(VLOOKUP($A473&amp;$A$4,Global!$C:$AA,COLUMN()+3,0)="","",VLOOKUP($A473&amp;$A$4,Global!$C:$AA,COLUMN()+3,0)),"")</f>
        <v/>
      </c>
      <c r="T473" s="71" t="str">
        <f>IFERROR(IF(VLOOKUP($A473&amp;$A$4,Global!$C:$AA,COLUMN()+3,0)="","",VLOOKUP($A473&amp;$A$4,Global!$C:$AA,COLUMN()+3,0)),"")</f>
        <v/>
      </c>
      <c r="U473" s="69" t="str">
        <f>IFERROR(IF(VLOOKUP($A473&amp;$A$4,Global!$C:$AA,COLUMN()+3,0)="","",VLOOKUP($A473&amp;$A$4,Global!$C:$AA,COLUMN()+3,0)),"")</f>
        <v/>
      </c>
      <c r="V473" s="69" t="str">
        <f>IFERROR(IF(VLOOKUP($A473&amp;$A$4,Global!$C:$AA,COLUMN()+3,0)="","",VLOOKUP($A473&amp;$A$4,Global!$C:$AA,COLUMN()+3,0)),"")</f>
        <v/>
      </c>
    </row>
    <row r="474" spans="1:22" s="72" customFormat="1" ht="15.75" x14ac:dyDescent="0.2">
      <c r="A474" s="67" t="str">
        <f>IFERROR(IF(A473="","",IF((A473+1)&lt;=VLOOKUP($A$3,List!$E$1:$G$8,3,0),A473+1,"")),"")</f>
        <v/>
      </c>
      <c r="B474" s="69" t="str">
        <f>IFERROR(IF(VLOOKUP($A474&amp;$A$4,Global!$C:$AA,COLUMN()+3,0)="","",VLOOKUP($A474&amp;$A$4,Global!$C:$AA,COLUMN()+3,0)),"")</f>
        <v/>
      </c>
      <c r="C474" s="79" t="str">
        <f>IFERROR(IF(VLOOKUP($A474&amp;$A$4,Global!$C:$AA,COLUMN()+3,0)="","",VLOOKUP($A474&amp;$A$4,Global!$C:$AA,COLUMN()+3,0)),"")</f>
        <v/>
      </c>
      <c r="D474" s="68" t="str">
        <f>IFERROR(IF(VLOOKUP($A474&amp;$A$4,Global!$C:$AA,COLUMN()+3,0)="","",VLOOKUP($A474&amp;$A$4,Global!$C:$AA,COLUMN()+3,0)),"")</f>
        <v/>
      </c>
      <c r="E474" s="69" t="str">
        <f>IFERROR(IF(VLOOKUP($A474&amp;$A$4,Global!$C:$AA,COLUMN()+3,0)="","",VLOOKUP($A474&amp;$A$4,Global!$C:$AA,COLUMN()+3,0)),"")</f>
        <v/>
      </c>
      <c r="F474" s="69" t="str">
        <f>IFERROR(IF(VLOOKUP($A474&amp;$A$4,Global!$C:$AA,COLUMN()+3,0)="","",VLOOKUP($A474&amp;$A$4,Global!$C:$AA,COLUMN()+3,0)),"")</f>
        <v/>
      </c>
      <c r="G474" s="69" t="str">
        <f>IFERROR(IF(VLOOKUP($A474&amp;$A$4,Global!$C:$AA,COLUMN()+3,0)="","",VLOOKUP($A474&amp;$A$4,Global!$C:$AA,COLUMN()+3,0)),"")</f>
        <v/>
      </c>
      <c r="H474" s="70" t="str">
        <f>IFERROR(IF(VLOOKUP($A474&amp;$A$4,Global!$C:$AA,COLUMN()+3,0)="","",VLOOKUP($A474&amp;$A$4,Global!$C:$AA,COLUMN()+3,0)),"")</f>
        <v/>
      </c>
      <c r="I474" s="70" t="str">
        <f>IFERROR(IF(VLOOKUP($A474&amp;$A$4,Global!$C:$AA,COLUMN()+3,0)="","",VLOOKUP($A474&amp;$A$4,Global!$C:$AA,COLUMN()+3,0)),"")</f>
        <v/>
      </c>
      <c r="J474" s="69" t="str">
        <f>IFERROR(IF(VLOOKUP($A474&amp;$A$4,Global!$C:$AA,COLUMN()+3,0)="","",VLOOKUP($A474&amp;$A$4,Global!$C:$AA,COLUMN()+3,0)),"")</f>
        <v/>
      </c>
      <c r="K474" s="69" t="str">
        <f>IFERROR(IF(VLOOKUP($A474&amp;$A$4,Global!$C:$AA,COLUMN()+3,0)="","",VLOOKUP($A474&amp;$A$4,Global!$C:$AA,COLUMN()+3,0)),"")</f>
        <v/>
      </c>
      <c r="L474" s="69" t="str">
        <f>IFERROR(IF(VLOOKUP($A474&amp;$A$4,Global!$C:$AA,COLUMN()+3,0)="","",VLOOKUP($A474&amp;$A$4,Global!$C:$AA,COLUMN()+3,0)),"")</f>
        <v/>
      </c>
      <c r="M474" s="68" t="str">
        <f>IFERROR(IF(VLOOKUP($A474&amp;$A$4,Global!$C:$AA,COLUMN()+3,0)="","",VLOOKUP($A474&amp;$A$4,Global!$C:$AA,COLUMN()+3,0)),"")</f>
        <v/>
      </c>
      <c r="N474" s="68" t="str">
        <f>IFERROR(IF(VLOOKUP($A474&amp;$A$4,Global!$C:$AA,COLUMN()+3,0)="","",VLOOKUP($A474&amp;$A$4,Global!$C:$AA,COLUMN()+3,0)),"")</f>
        <v/>
      </c>
      <c r="O474" s="68" t="str">
        <f>IFERROR(IF(VLOOKUP($A474&amp;$A$4,Global!$C:$AA,COLUMN()+3,0)="","",VLOOKUP($A474&amp;$A$4,Global!$C:$AA,COLUMN()+3,0)),"")</f>
        <v/>
      </c>
      <c r="P474" s="68" t="str">
        <f>IFERROR(IF(VLOOKUP($A474&amp;$A$4,Global!$C:$AA,COLUMN()+3,0)="","",VLOOKUP($A474&amp;$A$4,Global!$C:$AA,COLUMN()+3,0)),"")</f>
        <v/>
      </c>
      <c r="Q474" s="68" t="str">
        <f>IFERROR(IF(VLOOKUP($A474&amp;$A$4,Global!$C:$AA,COLUMN()+3,0)="","",VLOOKUP($A474&amp;$A$4,Global!$C:$AA,COLUMN()+3,0)),"")</f>
        <v/>
      </c>
      <c r="R474" s="68" t="str">
        <f>IFERROR(IF(VLOOKUP($A474&amp;$A$4,Global!$C:$AA,COLUMN()+3,0)="","",VLOOKUP($A474&amp;$A$4,Global!$C:$AA,COLUMN()+3,0)),"")</f>
        <v/>
      </c>
      <c r="S474" s="71" t="str">
        <f>IFERROR(IF(VLOOKUP($A474&amp;$A$4,Global!$C:$AA,COLUMN()+3,0)="","",VLOOKUP($A474&amp;$A$4,Global!$C:$AA,COLUMN()+3,0)),"")</f>
        <v/>
      </c>
      <c r="T474" s="71" t="str">
        <f>IFERROR(IF(VLOOKUP($A474&amp;$A$4,Global!$C:$AA,COLUMN()+3,0)="","",VLOOKUP($A474&amp;$A$4,Global!$C:$AA,COLUMN()+3,0)),"")</f>
        <v/>
      </c>
      <c r="U474" s="69" t="str">
        <f>IFERROR(IF(VLOOKUP($A474&amp;$A$4,Global!$C:$AA,COLUMN()+3,0)="","",VLOOKUP($A474&amp;$A$4,Global!$C:$AA,COLUMN()+3,0)),"")</f>
        <v/>
      </c>
      <c r="V474" s="69" t="str">
        <f>IFERROR(IF(VLOOKUP($A474&amp;$A$4,Global!$C:$AA,COLUMN()+3,0)="","",VLOOKUP($A474&amp;$A$4,Global!$C:$AA,COLUMN()+3,0)),"")</f>
        <v/>
      </c>
    </row>
    <row r="475" spans="1:22" s="72" customFormat="1" ht="15.75" x14ac:dyDescent="0.2">
      <c r="A475" s="67" t="str">
        <f>IFERROR(IF(A474="","",IF((A474+1)&lt;=VLOOKUP($A$3,List!$E$1:$G$8,3,0),A474+1,"")),"")</f>
        <v/>
      </c>
      <c r="B475" s="69" t="str">
        <f>IFERROR(IF(VLOOKUP($A475&amp;$A$4,Global!$C:$AA,COLUMN()+3,0)="","",VLOOKUP($A475&amp;$A$4,Global!$C:$AA,COLUMN()+3,0)),"")</f>
        <v/>
      </c>
      <c r="C475" s="79" t="str">
        <f>IFERROR(IF(VLOOKUP($A475&amp;$A$4,Global!$C:$AA,COLUMN()+3,0)="","",VLOOKUP($A475&amp;$A$4,Global!$C:$AA,COLUMN()+3,0)),"")</f>
        <v/>
      </c>
      <c r="D475" s="68" t="str">
        <f>IFERROR(IF(VLOOKUP($A475&amp;$A$4,Global!$C:$AA,COLUMN()+3,0)="","",VLOOKUP($A475&amp;$A$4,Global!$C:$AA,COLUMN()+3,0)),"")</f>
        <v/>
      </c>
      <c r="E475" s="69" t="str">
        <f>IFERROR(IF(VLOOKUP($A475&amp;$A$4,Global!$C:$AA,COLUMN()+3,0)="","",VLOOKUP($A475&amp;$A$4,Global!$C:$AA,COLUMN()+3,0)),"")</f>
        <v/>
      </c>
      <c r="F475" s="69" t="str">
        <f>IFERROR(IF(VLOOKUP($A475&amp;$A$4,Global!$C:$AA,COLUMN()+3,0)="","",VLOOKUP($A475&amp;$A$4,Global!$C:$AA,COLUMN()+3,0)),"")</f>
        <v/>
      </c>
      <c r="G475" s="69" t="str">
        <f>IFERROR(IF(VLOOKUP($A475&amp;$A$4,Global!$C:$AA,COLUMN()+3,0)="","",VLOOKUP($A475&amp;$A$4,Global!$C:$AA,COLUMN()+3,0)),"")</f>
        <v/>
      </c>
      <c r="H475" s="70" t="str">
        <f>IFERROR(IF(VLOOKUP($A475&amp;$A$4,Global!$C:$AA,COLUMN()+3,0)="","",VLOOKUP($A475&amp;$A$4,Global!$C:$AA,COLUMN()+3,0)),"")</f>
        <v/>
      </c>
      <c r="I475" s="70" t="str">
        <f>IFERROR(IF(VLOOKUP($A475&amp;$A$4,Global!$C:$AA,COLUMN()+3,0)="","",VLOOKUP($A475&amp;$A$4,Global!$C:$AA,COLUMN()+3,0)),"")</f>
        <v/>
      </c>
      <c r="J475" s="69" t="str">
        <f>IFERROR(IF(VLOOKUP($A475&amp;$A$4,Global!$C:$AA,COLUMN()+3,0)="","",VLOOKUP($A475&amp;$A$4,Global!$C:$AA,COLUMN()+3,0)),"")</f>
        <v/>
      </c>
      <c r="K475" s="69" t="str">
        <f>IFERROR(IF(VLOOKUP($A475&amp;$A$4,Global!$C:$AA,COLUMN()+3,0)="","",VLOOKUP($A475&amp;$A$4,Global!$C:$AA,COLUMN()+3,0)),"")</f>
        <v/>
      </c>
      <c r="L475" s="69" t="str">
        <f>IFERROR(IF(VLOOKUP($A475&amp;$A$4,Global!$C:$AA,COLUMN()+3,0)="","",VLOOKUP($A475&amp;$A$4,Global!$C:$AA,COLUMN()+3,0)),"")</f>
        <v/>
      </c>
      <c r="M475" s="68" t="str">
        <f>IFERROR(IF(VLOOKUP($A475&amp;$A$4,Global!$C:$AA,COLUMN()+3,0)="","",VLOOKUP($A475&amp;$A$4,Global!$C:$AA,COLUMN()+3,0)),"")</f>
        <v/>
      </c>
      <c r="N475" s="68" t="str">
        <f>IFERROR(IF(VLOOKUP($A475&amp;$A$4,Global!$C:$AA,COLUMN()+3,0)="","",VLOOKUP($A475&amp;$A$4,Global!$C:$AA,COLUMN()+3,0)),"")</f>
        <v/>
      </c>
      <c r="O475" s="68" t="str">
        <f>IFERROR(IF(VLOOKUP($A475&amp;$A$4,Global!$C:$AA,COLUMN()+3,0)="","",VLOOKUP($A475&amp;$A$4,Global!$C:$AA,COLUMN()+3,0)),"")</f>
        <v/>
      </c>
      <c r="P475" s="68" t="str">
        <f>IFERROR(IF(VLOOKUP($A475&amp;$A$4,Global!$C:$AA,COLUMN()+3,0)="","",VLOOKUP($A475&amp;$A$4,Global!$C:$AA,COLUMN()+3,0)),"")</f>
        <v/>
      </c>
      <c r="Q475" s="68" t="str">
        <f>IFERROR(IF(VLOOKUP($A475&amp;$A$4,Global!$C:$AA,COLUMN()+3,0)="","",VLOOKUP($A475&amp;$A$4,Global!$C:$AA,COLUMN()+3,0)),"")</f>
        <v/>
      </c>
      <c r="R475" s="68" t="str">
        <f>IFERROR(IF(VLOOKUP($A475&amp;$A$4,Global!$C:$AA,COLUMN()+3,0)="","",VLOOKUP($A475&amp;$A$4,Global!$C:$AA,COLUMN()+3,0)),"")</f>
        <v/>
      </c>
      <c r="S475" s="71" t="str">
        <f>IFERROR(IF(VLOOKUP($A475&amp;$A$4,Global!$C:$AA,COLUMN()+3,0)="","",VLOOKUP($A475&amp;$A$4,Global!$C:$AA,COLUMN()+3,0)),"")</f>
        <v/>
      </c>
      <c r="T475" s="71" t="str">
        <f>IFERROR(IF(VLOOKUP($A475&amp;$A$4,Global!$C:$AA,COLUMN()+3,0)="","",VLOOKUP($A475&amp;$A$4,Global!$C:$AA,COLUMN()+3,0)),"")</f>
        <v/>
      </c>
      <c r="U475" s="69" t="str">
        <f>IFERROR(IF(VLOOKUP($A475&amp;$A$4,Global!$C:$AA,COLUMN()+3,0)="","",VLOOKUP($A475&amp;$A$4,Global!$C:$AA,COLUMN()+3,0)),"")</f>
        <v/>
      </c>
      <c r="V475" s="69" t="str">
        <f>IFERROR(IF(VLOOKUP($A475&amp;$A$4,Global!$C:$AA,COLUMN()+3,0)="","",VLOOKUP($A475&amp;$A$4,Global!$C:$AA,COLUMN()+3,0)),"")</f>
        <v/>
      </c>
    </row>
    <row r="476" spans="1:22" s="72" customFormat="1" ht="15.75" x14ac:dyDescent="0.2">
      <c r="A476" s="67" t="str">
        <f>IFERROR(IF(A475="","",IF((A475+1)&lt;=VLOOKUP($A$3,List!$E$1:$G$8,3,0),A475+1,"")),"")</f>
        <v/>
      </c>
      <c r="B476" s="69" t="str">
        <f>IFERROR(IF(VLOOKUP($A476&amp;$A$4,Global!$C:$AA,COLUMN()+3,0)="","",VLOOKUP($A476&amp;$A$4,Global!$C:$AA,COLUMN()+3,0)),"")</f>
        <v/>
      </c>
      <c r="C476" s="79" t="str">
        <f>IFERROR(IF(VLOOKUP($A476&amp;$A$4,Global!$C:$AA,COLUMN()+3,0)="","",VLOOKUP($A476&amp;$A$4,Global!$C:$AA,COLUMN()+3,0)),"")</f>
        <v/>
      </c>
      <c r="D476" s="68" t="str">
        <f>IFERROR(IF(VLOOKUP($A476&amp;$A$4,Global!$C:$AA,COLUMN()+3,0)="","",VLOOKUP($A476&amp;$A$4,Global!$C:$AA,COLUMN()+3,0)),"")</f>
        <v/>
      </c>
      <c r="E476" s="69" t="str">
        <f>IFERROR(IF(VLOOKUP($A476&amp;$A$4,Global!$C:$AA,COLUMN()+3,0)="","",VLOOKUP($A476&amp;$A$4,Global!$C:$AA,COLUMN()+3,0)),"")</f>
        <v/>
      </c>
      <c r="F476" s="69" t="str">
        <f>IFERROR(IF(VLOOKUP($A476&amp;$A$4,Global!$C:$AA,COLUMN()+3,0)="","",VLOOKUP($A476&amp;$A$4,Global!$C:$AA,COLUMN()+3,0)),"")</f>
        <v/>
      </c>
      <c r="G476" s="69" t="str">
        <f>IFERROR(IF(VLOOKUP($A476&amp;$A$4,Global!$C:$AA,COLUMN()+3,0)="","",VLOOKUP($A476&amp;$A$4,Global!$C:$AA,COLUMN()+3,0)),"")</f>
        <v/>
      </c>
      <c r="H476" s="70" t="str">
        <f>IFERROR(IF(VLOOKUP($A476&amp;$A$4,Global!$C:$AA,COLUMN()+3,0)="","",VLOOKUP($A476&amp;$A$4,Global!$C:$AA,COLUMN()+3,0)),"")</f>
        <v/>
      </c>
      <c r="I476" s="70" t="str">
        <f>IFERROR(IF(VLOOKUP($A476&amp;$A$4,Global!$C:$AA,COLUMN()+3,0)="","",VLOOKUP($A476&amp;$A$4,Global!$C:$AA,COLUMN()+3,0)),"")</f>
        <v/>
      </c>
      <c r="J476" s="69" t="str">
        <f>IFERROR(IF(VLOOKUP($A476&amp;$A$4,Global!$C:$AA,COLUMN()+3,0)="","",VLOOKUP($A476&amp;$A$4,Global!$C:$AA,COLUMN()+3,0)),"")</f>
        <v/>
      </c>
      <c r="K476" s="69" t="str">
        <f>IFERROR(IF(VLOOKUP($A476&amp;$A$4,Global!$C:$AA,COLUMN()+3,0)="","",VLOOKUP($A476&amp;$A$4,Global!$C:$AA,COLUMN()+3,0)),"")</f>
        <v/>
      </c>
      <c r="L476" s="69" t="str">
        <f>IFERROR(IF(VLOOKUP($A476&amp;$A$4,Global!$C:$AA,COLUMN()+3,0)="","",VLOOKUP($A476&amp;$A$4,Global!$C:$AA,COLUMN()+3,0)),"")</f>
        <v/>
      </c>
      <c r="M476" s="68" t="str">
        <f>IFERROR(IF(VLOOKUP($A476&amp;$A$4,Global!$C:$AA,COLUMN()+3,0)="","",VLOOKUP($A476&amp;$A$4,Global!$C:$AA,COLUMN()+3,0)),"")</f>
        <v/>
      </c>
      <c r="N476" s="68" t="str">
        <f>IFERROR(IF(VLOOKUP($A476&amp;$A$4,Global!$C:$AA,COLUMN()+3,0)="","",VLOOKUP($A476&amp;$A$4,Global!$C:$AA,COLUMN()+3,0)),"")</f>
        <v/>
      </c>
      <c r="O476" s="68" t="str">
        <f>IFERROR(IF(VLOOKUP($A476&amp;$A$4,Global!$C:$AA,COLUMN()+3,0)="","",VLOOKUP($A476&amp;$A$4,Global!$C:$AA,COLUMN()+3,0)),"")</f>
        <v/>
      </c>
      <c r="P476" s="68" t="str">
        <f>IFERROR(IF(VLOOKUP($A476&amp;$A$4,Global!$C:$AA,COLUMN()+3,0)="","",VLOOKUP($A476&amp;$A$4,Global!$C:$AA,COLUMN()+3,0)),"")</f>
        <v/>
      </c>
      <c r="Q476" s="68" t="str">
        <f>IFERROR(IF(VLOOKUP($A476&amp;$A$4,Global!$C:$AA,COLUMN()+3,0)="","",VLOOKUP($A476&amp;$A$4,Global!$C:$AA,COLUMN()+3,0)),"")</f>
        <v/>
      </c>
      <c r="R476" s="68" t="str">
        <f>IFERROR(IF(VLOOKUP($A476&amp;$A$4,Global!$C:$AA,COLUMN()+3,0)="","",VLOOKUP($A476&amp;$A$4,Global!$C:$AA,COLUMN()+3,0)),"")</f>
        <v/>
      </c>
      <c r="S476" s="71" t="str">
        <f>IFERROR(IF(VLOOKUP($A476&amp;$A$4,Global!$C:$AA,COLUMN()+3,0)="","",VLOOKUP($A476&amp;$A$4,Global!$C:$AA,COLUMN()+3,0)),"")</f>
        <v/>
      </c>
      <c r="T476" s="71" t="str">
        <f>IFERROR(IF(VLOOKUP($A476&amp;$A$4,Global!$C:$AA,COLUMN()+3,0)="","",VLOOKUP($A476&amp;$A$4,Global!$C:$AA,COLUMN()+3,0)),"")</f>
        <v/>
      </c>
      <c r="U476" s="69" t="str">
        <f>IFERROR(IF(VLOOKUP($A476&amp;$A$4,Global!$C:$AA,COLUMN()+3,0)="","",VLOOKUP($A476&amp;$A$4,Global!$C:$AA,COLUMN()+3,0)),"")</f>
        <v/>
      </c>
      <c r="V476" s="69" t="str">
        <f>IFERROR(IF(VLOOKUP($A476&amp;$A$4,Global!$C:$AA,COLUMN()+3,0)="","",VLOOKUP($A476&amp;$A$4,Global!$C:$AA,COLUMN()+3,0)),"")</f>
        <v/>
      </c>
    </row>
    <row r="477" spans="1:22" s="72" customFormat="1" ht="15.75" x14ac:dyDescent="0.2">
      <c r="A477" s="67" t="str">
        <f>IFERROR(IF(A476="","",IF((A476+1)&lt;=VLOOKUP($A$3,List!$E$1:$G$8,3,0),A476+1,"")),"")</f>
        <v/>
      </c>
      <c r="B477" s="69" t="str">
        <f>IFERROR(IF(VLOOKUP($A477&amp;$A$4,Global!$C:$AA,COLUMN()+3,0)="","",VLOOKUP($A477&amp;$A$4,Global!$C:$AA,COLUMN()+3,0)),"")</f>
        <v/>
      </c>
      <c r="C477" s="79" t="str">
        <f>IFERROR(IF(VLOOKUP($A477&amp;$A$4,Global!$C:$AA,COLUMN()+3,0)="","",VLOOKUP($A477&amp;$A$4,Global!$C:$AA,COLUMN()+3,0)),"")</f>
        <v/>
      </c>
      <c r="D477" s="68" t="str">
        <f>IFERROR(IF(VLOOKUP($A477&amp;$A$4,Global!$C:$AA,COLUMN()+3,0)="","",VLOOKUP($A477&amp;$A$4,Global!$C:$AA,COLUMN()+3,0)),"")</f>
        <v/>
      </c>
      <c r="E477" s="69" t="str">
        <f>IFERROR(IF(VLOOKUP($A477&amp;$A$4,Global!$C:$AA,COLUMN()+3,0)="","",VLOOKUP($A477&amp;$A$4,Global!$C:$AA,COLUMN()+3,0)),"")</f>
        <v/>
      </c>
      <c r="F477" s="69" t="str">
        <f>IFERROR(IF(VLOOKUP($A477&amp;$A$4,Global!$C:$AA,COLUMN()+3,0)="","",VLOOKUP($A477&amp;$A$4,Global!$C:$AA,COLUMN()+3,0)),"")</f>
        <v/>
      </c>
      <c r="G477" s="69" t="str">
        <f>IFERROR(IF(VLOOKUP($A477&amp;$A$4,Global!$C:$AA,COLUMN()+3,0)="","",VLOOKUP($A477&amp;$A$4,Global!$C:$AA,COLUMN()+3,0)),"")</f>
        <v/>
      </c>
      <c r="H477" s="70" t="str">
        <f>IFERROR(IF(VLOOKUP($A477&amp;$A$4,Global!$C:$AA,COLUMN()+3,0)="","",VLOOKUP($A477&amp;$A$4,Global!$C:$AA,COLUMN()+3,0)),"")</f>
        <v/>
      </c>
      <c r="I477" s="70" t="str">
        <f>IFERROR(IF(VLOOKUP($A477&amp;$A$4,Global!$C:$AA,COLUMN()+3,0)="","",VLOOKUP($A477&amp;$A$4,Global!$C:$AA,COLUMN()+3,0)),"")</f>
        <v/>
      </c>
      <c r="J477" s="69" t="str">
        <f>IFERROR(IF(VLOOKUP($A477&amp;$A$4,Global!$C:$AA,COLUMN()+3,0)="","",VLOOKUP($A477&amp;$A$4,Global!$C:$AA,COLUMN()+3,0)),"")</f>
        <v/>
      </c>
      <c r="K477" s="69" t="str">
        <f>IFERROR(IF(VLOOKUP($A477&amp;$A$4,Global!$C:$AA,COLUMN()+3,0)="","",VLOOKUP($A477&amp;$A$4,Global!$C:$AA,COLUMN()+3,0)),"")</f>
        <v/>
      </c>
      <c r="L477" s="69" t="str">
        <f>IFERROR(IF(VLOOKUP($A477&amp;$A$4,Global!$C:$AA,COLUMN()+3,0)="","",VLOOKUP($A477&amp;$A$4,Global!$C:$AA,COLUMN()+3,0)),"")</f>
        <v/>
      </c>
      <c r="M477" s="68" t="str">
        <f>IFERROR(IF(VLOOKUP($A477&amp;$A$4,Global!$C:$AA,COLUMN()+3,0)="","",VLOOKUP($A477&amp;$A$4,Global!$C:$AA,COLUMN()+3,0)),"")</f>
        <v/>
      </c>
      <c r="N477" s="68" t="str">
        <f>IFERROR(IF(VLOOKUP($A477&amp;$A$4,Global!$C:$AA,COLUMN()+3,0)="","",VLOOKUP($A477&amp;$A$4,Global!$C:$AA,COLUMN()+3,0)),"")</f>
        <v/>
      </c>
      <c r="O477" s="68" t="str">
        <f>IFERROR(IF(VLOOKUP($A477&amp;$A$4,Global!$C:$AA,COLUMN()+3,0)="","",VLOOKUP($A477&amp;$A$4,Global!$C:$AA,COLUMN()+3,0)),"")</f>
        <v/>
      </c>
      <c r="P477" s="68" t="str">
        <f>IFERROR(IF(VLOOKUP($A477&amp;$A$4,Global!$C:$AA,COLUMN()+3,0)="","",VLOOKUP($A477&amp;$A$4,Global!$C:$AA,COLUMN()+3,0)),"")</f>
        <v/>
      </c>
      <c r="Q477" s="68" t="str">
        <f>IFERROR(IF(VLOOKUP($A477&amp;$A$4,Global!$C:$AA,COLUMN()+3,0)="","",VLOOKUP($A477&amp;$A$4,Global!$C:$AA,COLUMN()+3,0)),"")</f>
        <v/>
      </c>
      <c r="R477" s="68" t="str">
        <f>IFERROR(IF(VLOOKUP($A477&amp;$A$4,Global!$C:$AA,COLUMN()+3,0)="","",VLOOKUP($A477&amp;$A$4,Global!$C:$AA,COLUMN()+3,0)),"")</f>
        <v/>
      </c>
      <c r="S477" s="71" t="str">
        <f>IFERROR(IF(VLOOKUP($A477&amp;$A$4,Global!$C:$AA,COLUMN()+3,0)="","",VLOOKUP($A477&amp;$A$4,Global!$C:$AA,COLUMN()+3,0)),"")</f>
        <v/>
      </c>
      <c r="T477" s="71" t="str">
        <f>IFERROR(IF(VLOOKUP($A477&amp;$A$4,Global!$C:$AA,COLUMN()+3,0)="","",VLOOKUP($A477&amp;$A$4,Global!$C:$AA,COLUMN()+3,0)),"")</f>
        <v/>
      </c>
      <c r="U477" s="69" t="str">
        <f>IFERROR(IF(VLOOKUP($A477&amp;$A$4,Global!$C:$AA,COLUMN()+3,0)="","",VLOOKUP($A477&amp;$A$4,Global!$C:$AA,COLUMN()+3,0)),"")</f>
        <v/>
      </c>
      <c r="V477" s="69" t="str">
        <f>IFERROR(IF(VLOOKUP($A477&amp;$A$4,Global!$C:$AA,COLUMN()+3,0)="","",VLOOKUP($A477&amp;$A$4,Global!$C:$AA,COLUMN()+3,0)),"")</f>
        <v/>
      </c>
    </row>
    <row r="478" spans="1:22" s="72" customFormat="1" ht="15.75" x14ac:dyDescent="0.2">
      <c r="A478" s="67" t="str">
        <f>IFERROR(IF(A477="","",IF((A477+1)&lt;=VLOOKUP($A$3,List!$E$1:$G$8,3,0),A477+1,"")),"")</f>
        <v/>
      </c>
      <c r="B478" s="69" t="str">
        <f>IFERROR(IF(VLOOKUP($A478&amp;$A$4,Global!$C:$AA,COLUMN()+3,0)="","",VLOOKUP($A478&amp;$A$4,Global!$C:$AA,COLUMN()+3,0)),"")</f>
        <v/>
      </c>
      <c r="C478" s="79" t="str">
        <f>IFERROR(IF(VLOOKUP($A478&amp;$A$4,Global!$C:$AA,COLUMN()+3,0)="","",VLOOKUP($A478&amp;$A$4,Global!$C:$AA,COLUMN()+3,0)),"")</f>
        <v/>
      </c>
      <c r="D478" s="68" t="str">
        <f>IFERROR(IF(VLOOKUP($A478&amp;$A$4,Global!$C:$AA,COLUMN()+3,0)="","",VLOOKUP($A478&amp;$A$4,Global!$C:$AA,COLUMN()+3,0)),"")</f>
        <v/>
      </c>
      <c r="E478" s="69" t="str">
        <f>IFERROR(IF(VLOOKUP($A478&amp;$A$4,Global!$C:$AA,COLUMN()+3,0)="","",VLOOKUP($A478&amp;$A$4,Global!$C:$AA,COLUMN()+3,0)),"")</f>
        <v/>
      </c>
      <c r="F478" s="69" t="str">
        <f>IFERROR(IF(VLOOKUP($A478&amp;$A$4,Global!$C:$AA,COLUMN()+3,0)="","",VLOOKUP($A478&amp;$A$4,Global!$C:$AA,COLUMN()+3,0)),"")</f>
        <v/>
      </c>
      <c r="G478" s="69" t="str">
        <f>IFERROR(IF(VLOOKUP($A478&amp;$A$4,Global!$C:$AA,COLUMN()+3,0)="","",VLOOKUP($A478&amp;$A$4,Global!$C:$AA,COLUMN()+3,0)),"")</f>
        <v/>
      </c>
      <c r="H478" s="70" t="str">
        <f>IFERROR(IF(VLOOKUP($A478&amp;$A$4,Global!$C:$AA,COLUMN()+3,0)="","",VLOOKUP($A478&amp;$A$4,Global!$C:$AA,COLUMN()+3,0)),"")</f>
        <v/>
      </c>
      <c r="I478" s="70" t="str">
        <f>IFERROR(IF(VLOOKUP($A478&amp;$A$4,Global!$C:$AA,COLUMN()+3,0)="","",VLOOKUP($A478&amp;$A$4,Global!$C:$AA,COLUMN()+3,0)),"")</f>
        <v/>
      </c>
      <c r="J478" s="69" t="str">
        <f>IFERROR(IF(VLOOKUP($A478&amp;$A$4,Global!$C:$AA,COLUMN()+3,0)="","",VLOOKUP($A478&amp;$A$4,Global!$C:$AA,COLUMN()+3,0)),"")</f>
        <v/>
      </c>
      <c r="K478" s="69" t="str">
        <f>IFERROR(IF(VLOOKUP($A478&amp;$A$4,Global!$C:$AA,COLUMN()+3,0)="","",VLOOKUP($A478&amp;$A$4,Global!$C:$AA,COLUMN()+3,0)),"")</f>
        <v/>
      </c>
      <c r="L478" s="69" t="str">
        <f>IFERROR(IF(VLOOKUP($A478&amp;$A$4,Global!$C:$AA,COLUMN()+3,0)="","",VLOOKUP($A478&amp;$A$4,Global!$C:$AA,COLUMN()+3,0)),"")</f>
        <v/>
      </c>
      <c r="M478" s="68" t="str">
        <f>IFERROR(IF(VLOOKUP($A478&amp;$A$4,Global!$C:$AA,COLUMN()+3,0)="","",VLOOKUP($A478&amp;$A$4,Global!$C:$AA,COLUMN()+3,0)),"")</f>
        <v/>
      </c>
      <c r="N478" s="68" t="str">
        <f>IFERROR(IF(VLOOKUP($A478&amp;$A$4,Global!$C:$AA,COLUMN()+3,0)="","",VLOOKUP($A478&amp;$A$4,Global!$C:$AA,COLUMN()+3,0)),"")</f>
        <v/>
      </c>
      <c r="O478" s="68" t="str">
        <f>IFERROR(IF(VLOOKUP($A478&amp;$A$4,Global!$C:$AA,COLUMN()+3,0)="","",VLOOKUP($A478&amp;$A$4,Global!$C:$AA,COLUMN()+3,0)),"")</f>
        <v/>
      </c>
      <c r="P478" s="68" t="str">
        <f>IFERROR(IF(VLOOKUP($A478&amp;$A$4,Global!$C:$AA,COLUMN()+3,0)="","",VLOOKUP($A478&amp;$A$4,Global!$C:$AA,COLUMN()+3,0)),"")</f>
        <v/>
      </c>
      <c r="Q478" s="68" t="str">
        <f>IFERROR(IF(VLOOKUP($A478&amp;$A$4,Global!$C:$AA,COLUMN()+3,0)="","",VLOOKUP($A478&amp;$A$4,Global!$C:$AA,COLUMN()+3,0)),"")</f>
        <v/>
      </c>
      <c r="R478" s="68" t="str">
        <f>IFERROR(IF(VLOOKUP($A478&amp;$A$4,Global!$C:$AA,COLUMN()+3,0)="","",VLOOKUP($A478&amp;$A$4,Global!$C:$AA,COLUMN()+3,0)),"")</f>
        <v/>
      </c>
      <c r="S478" s="71" t="str">
        <f>IFERROR(IF(VLOOKUP($A478&amp;$A$4,Global!$C:$AA,COLUMN()+3,0)="","",VLOOKUP($A478&amp;$A$4,Global!$C:$AA,COLUMN()+3,0)),"")</f>
        <v/>
      </c>
      <c r="T478" s="71" t="str">
        <f>IFERROR(IF(VLOOKUP($A478&amp;$A$4,Global!$C:$AA,COLUMN()+3,0)="","",VLOOKUP($A478&amp;$A$4,Global!$C:$AA,COLUMN()+3,0)),"")</f>
        <v/>
      </c>
      <c r="U478" s="69" t="str">
        <f>IFERROR(IF(VLOOKUP($A478&amp;$A$4,Global!$C:$AA,COLUMN()+3,0)="","",VLOOKUP($A478&amp;$A$4,Global!$C:$AA,COLUMN()+3,0)),"")</f>
        <v/>
      </c>
      <c r="V478" s="69" t="str">
        <f>IFERROR(IF(VLOOKUP($A478&amp;$A$4,Global!$C:$AA,COLUMN()+3,0)="","",VLOOKUP($A478&amp;$A$4,Global!$C:$AA,COLUMN()+3,0)),"")</f>
        <v/>
      </c>
    </row>
    <row r="479" spans="1:22" s="72" customFormat="1" ht="15.75" x14ac:dyDescent="0.2">
      <c r="A479" s="67" t="str">
        <f>IFERROR(IF(A478="","",IF((A478+1)&lt;=VLOOKUP($A$3,List!$E$1:$G$8,3,0),A478+1,"")),"")</f>
        <v/>
      </c>
      <c r="B479" s="69" t="str">
        <f>IFERROR(IF(VLOOKUP($A479&amp;$A$4,Global!$C:$AA,COLUMN()+3,0)="","",VLOOKUP($A479&amp;$A$4,Global!$C:$AA,COLUMN()+3,0)),"")</f>
        <v/>
      </c>
      <c r="C479" s="79" t="str">
        <f>IFERROR(IF(VLOOKUP($A479&amp;$A$4,Global!$C:$AA,COLUMN()+3,0)="","",VLOOKUP($A479&amp;$A$4,Global!$C:$AA,COLUMN()+3,0)),"")</f>
        <v/>
      </c>
      <c r="D479" s="68" t="str">
        <f>IFERROR(IF(VLOOKUP($A479&amp;$A$4,Global!$C:$AA,COLUMN()+3,0)="","",VLOOKUP($A479&amp;$A$4,Global!$C:$AA,COLUMN()+3,0)),"")</f>
        <v/>
      </c>
      <c r="E479" s="69" t="str">
        <f>IFERROR(IF(VLOOKUP($A479&amp;$A$4,Global!$C:$AA,COLUMN()+3,0)="","",VLOOKUP($A479&amp;$A$4,Global!$C:$AA,COLUMN()+3,0)),"")</f>
        <v/>
      </c>
      <c r="F479" s="69" t="str">
        <f>IFERROR(IF(VLOOKUP($A479&amp;$A$4,Global!$C:$AA,COLUMN()+3,0)="","",VLOOKUP($A479&amp;$A$4,Global!$C:$AA,COLUMN()+3,0)),"")</f>
        <v/>
      </c>
      <c r="G479" s="69" t="str">
        <f>IFERROR(IF(VLOOKUP($A479&amp;$A$4,Global!$C:$AA,COLUMN()+3,0)="","",VLOOKUP($A479&amp;$A$4,Global!$C:$AA,COLUMN()+3,0)),"")</f>
        <v/>
      </c>
      <c r="H479" s="70" t="str">
        <f>IFERROR(IF(VLOOKUP($A479&amp;$A$4,Global!$C:$AA,COLUMN()+3,0)="","",VLOOKUP($A479&amp;$A$4,Global!$C:$AA,COLUMN()+3,0)),"")</f>
        <v/>
      </c>
      <c r="I479" s="70" t="str">
        <f>IFERROR(IF(VLOOKUP($A479&amp;$A$4,Global!$C:$AA,COLUMN()+3,0)="","",VLOOKUP($A479&amp;$A$4,Global!$C:$AA,COLUMN()+3,0)),"")</f>
        <v/>
      </c>
      <c r="J479" s="69" t="str">
        <f>IFERROR(IF(VLOOKUP($A479&amp;$A$4,Global!$C:$AA,COLUMN()+3,0)="","",VLOOKUP($A479&amp;$A$4,Global!$C:$AA,COLUMN()+3,0)),"")</f>
        <v/>
      </c>
      <c r="K479" s="69" t="str">
        <f>IFERROR(IF(VLOOKUP($A479&amp;$A$4,Global!$C:$AA,COLUMN()+3,0)="","",VLOOKUP($A479&amp;$A$4,Global!$C:$AA,COLUMN()+3,0)),"")</f>
        <v/>
      </c>
      <c r="L479" s="69" t="str">
        <f>IFERROR(IF(VLOOKUP($A479&amp;$A$4,Global!$C:$AA,COLUMN()+3,0)="","",VLOOKUP($A479&amp;$A$4,Global!$C:$AA,COLUMN()+3,0)),"")</f>
        <v/>
      </c>
      <c r="M479" s="68" t="str">
        <f>IFERROR(IF(VLOOKUP($A479&amp;$A$4,Global!$C:$AA,COLUMN()+3,0)="","",VLOOKUP($A479&amp;$A$4,Global!$C:$AA,COLUMN()+3,0)),"")</f>
        <v/>
      </c>
      <c r="N479" s="68" t="str">
        <f>IFERROR(IF(VLOOKUP($A479&amp;$A$4,Global!$C:$AA,COLUMN()+3,0)="","",VLOOKUP($A479&amp;$A$4,Global!$C:$AA,COLUMN()+3,0)),"")</f>
        <v/>
      </c>
      <c r="O479" s="68" t="str">
        <f>IFERROR(IF(VLOOKUP($A479&amp;$A$4,Global!$C:$AA,COLUMN()+3,0)="","",VLOOKUP($A479&amp;$A$4,Global!$C:$AA,COLUMN()+3,0)),"")</f>
        <v/>
      </c>
      <c r="P479" s="68" t="str">
        <f>IFERROR(IF(VLOOKUP($A479&amp;$A$4,Global!$C:$AA,COLUMN()+3,0)="","",VLOOKUP($A479&amp;$A$4,Global!$C:$AA,COLUMN()+3,0)),"")</f>
        <v/>
      </c>
      <c r="Q479" s="68" t="str">
        <f>IFERROR(IF(VLOOKUP($A479&amp;$A$4,Global!$C:$AA,COLUMN()+3,0)="","",VLOOKUP($A479&amp;$A$4,Global!$C:$AA,COLUMN()+3,0)),"")</f>
        <v/>
      </c>
      <c r="R479" s="68" t="str">
        <f>IFERROR(IF(VLOOKUP($A479&amp;$A$4,Global!$C:$AA,COLUMN()+3,0)="","",VLOOKUP($A479&amp;$A$4,Global!$C:$AA,COLUMN()+3,0)),"")</f>
        <v/>
      </c>
      <c r="S479" s="71" t="str">
        <f>IFERROR(IF(VLOOKUP($A479&amp;$A$4,Global!$C:$AA,COLUMN()+3,0)="","",VLOOKUP($A479&amp;$A$4,Global!$C:$AA,COLUMN()+3,0)),"")</f>
        <v/>
      </c>
      <c r="T479" s="71" t="str">
        <f>IFERROR(IF(VLOOKUP($A479&amp;$A$4,Global!$C:$AA,COLUMN()+3,0)="","",VLOOKUP($A479&amp;$A$4,Global!$C:$AA,COLUMN()+3,0)),"")</f>
        <v/>
      </c>
      <c r="U479" s="69" t="str">
        <f>IFERROR(IF(VLOOKUP($A479&amp;$A$4,Global!$C:$AA,COLUMN()+3,0)="","",VLOOKUP($A479&amp;$A$4,Global!$C:$AA,COLUMN()+3,0)),"")</f>
        <v/>
      </c>
      <c r="V479" s="69" t="str">
        <f>IFERROR(IF(VLOOKUP($A479&amp;$A$4,Global!$C:$AA,COLUMN()+3,0)="","",VLOOKUP($A479&amp;$A$4,Global!$C:$AA,COLUMN()+3,0)),"")</f>
        <v/>
      </c>
    </row>
    <row r="480" spans="1:22" s="72" customFormat="1" ht="15.75" x14ac:dyDescent="0.2">
      <c r="A480" s="67" t="str">
        <f>IFERROR(IF(A479="","",IF((A479+1)&lt;=VLOOKUP($A$3,List!$E$1:$G$8,3,0),A479+1,"")),"")</f>
        <v/>
      </c>
      <c r="B480" s="69" t="str">
        <f>IFERROR(IF(VLOOKUP($A480&amp;$A$4,Global!$C:$AA,COLUMN()+3,0)="","",VLOOKUP($A480&amp;$A$4,Global!$C:$AA,COLUMN()+3,0)),"")</f>
        <v/>
      </c>
      <c r="C480" s="79" t="str">
        <f>IFERROR(IF(VLOOKUP($A480&amp;$A$4,Global!$C:$AA,COLUMN()+3,0)="","",VLOOKUP($A480&amp;$A$4,Global!$C:$AA,COLUMN()+3,0)),"")</f>
        <v/>
      </c>
      <c r="D480" s="68" t="str">
        <f>IFERROR(IF(VLOOKUP($A480&amp;$A$4,Global!$C:$AA,COLUMN()+3,0)="","",VLOOKUP($A480&amp;$A$4,Global!$C:$AA,COLUMN()+3,0)),"")</f>
        <v/>
      </c>
      <c r="E480" s="69" t="str">
        <f>IFERROR(IF(VLOOKUP($A480&amp;$A$4,Global!$C:$AA,COLUMN()+3,0)="","",VLOOKUP($A480&amp;$A$4,Global!$C:$AA,COLUMN()+3,0)),"")</f>
        <v/>
      </c>
      <c r="F480" s="69" t="str">
        <f>IFERROR(IF(VLOOKUP($A480&amp;$A$4,Global!$C:$AA,COLUMN()+3,0)="","",VLOOKUP($A480&amp;$A$4,Global!$C:$AA,COLUMN()+3,0)),"")</f>
        <v/>
      </c>
      <c r="G480" s="69" t="str">
        <f>IFERROR(IF(VLOOKUP($A480&amp;$A$4,Global!$C:$AA,COLUMN()+3,0)="","",VLOOKUP($A480&amp;$A$4,Global!$C:$AA,COLUMN()+3,0)),"")</f>
        <v/>
      </c>
      <c r="H480" s="70" t="str">
        <f>IFERROR(IF(VLOOKUP($A480&amp;$A$4,Global!$C:$AA,COLUMN()+3,0)="","",VLOOKUP($A480&amp;$A$4,Global!$C:$AA,COLUMN()+3,0)),"")</f>
        <v/>
      </c>
      <c r="I480" s="70" t="str">
        <f>IFERROR(IF(VLOOKUP($A480&amp;$A$4,Global!$C:$AA,COLUMN()+3,0)="","",VLOOKUP($A480&amp;$A$4,Global!$C:$AA,COLUMN()+3,0)),"")</f>
        <v/>
      </c>
      <c r="J480" s="69" t="str">
        <f>IFERROR(IF(VLOOKUP($A480&amp;$A$4,Global!$C:$AA,COLUMN()+3,0)="","",VLOOKUP($A480&amp;$A$4,Global!$C:$AA,COLUMN()+3,0)),"")</f>
        <v/>
      </c>
      <c r="K480" s="69" t="str">
        <f>IFERROR(IF(VLOOKUP($A480&amp;$A$4,Global!$C:$AA,COLUMN()+3,0)="","",VLOOKUP($A480&amp;$A$4,Global!$C:$AA,COLUMN()+3,0)),"")</f>
        <v/>
      </c>
      <c r="L480" s="69" t="str">
        <f>IFERROR(IF(VLOOKUP($A480&amp;$A$4,Global!$C:$AA,COLUMN()+3,0)="","",VLOOKUP($A480&amp;$A$4,Global!$C:$AA,COLUMN()+3,0)),"")</f>
        <v/>
      </c>
      <c r="M480" s="68" t="str">
        <f>IFERROR(IF(VLOOKUP($A480&amp;$A$4,Global!$C:$AA,COLUMN()+3,0)="","",VLOOKUP($A480&amp;$A$4,Global!$C:$AA,COLUMN()+3,0)),"")</f>
        <v/>
      </c>
      <c r="N480" s="68" t="str">
        <f>IFERROR(IF(VLOOKUP($A480&amp;$A$4,Global!$C:$AA,COLUMN()+3,0)="","",VLOOKUP($A480&amp;$A$4,Global!$C:$AA,COLUMN()+3,0)),"")</f>
        <v/>
      </c>
      <c r="O480" s="68" t="str">
        <f>IFERROR(IF(VLOOKUP($A480&amp;$A$4,Global!$C:$AA,COLUMN()+3,0)="","",VLOOKUP($A480&amp;$A$4,Global!$C:$AA,COLUMN()+3,0)),"")</f>
        <v/>
      </c>
      <c r="P480" s="68" t="str">
        <f>IFERROR(IF(VLOOKUP($A480&amp;$A$4,Global!$C:$AA,COLUMN()+3,0)="","",VLOOKUP($A480&amp;$A$4,Global!$C:$AA,COLUMN()+3,0)),"")</f>
        <v/>
      </c>
      <c r="Q480" s="68" t="str">
        <f>IFERROR(IF(VLOOKUP($A480&amp;$A$4,Global!$C:$AA,COLUMN()+3,0)="","",VLOOKUP($A480&amp;$A$4,Global!$C:$AA,COLUMN()+3,0)),"")</f>
        <v/>
      </c>
      <c r="R480" s="68" t="str">
        <f>IFERROR(IF(VLOOKUP($A480&amp;$A$4,Global!$C:$AA,COLUMN()+3,0)="","",VLOOKUP($A480&amp;$A$4,Global!$C:$AA,COLUMN()+3,0)),"")</f>
        <v/>
      </c>
      <c r="S480" s="71" t="str">
        <f>IFERROR(IF(VLOOKUP($A480&amp;$A$4,Global!$C:$AA,COLUMN()+3,0)="","",VLOOKUP($A480&amp;$A$4,Global!$C:$AA,COLUMN()+3,0)),"")</f>
        <v/>
      </c>
      <c r="T480" s="71" t="str">
        <f>IFERROR(IF(VLOOKUP($A480&amp;$A$4,Global!$C:$AA,COLUMN()+3,0)="","",VLOOKUP($A480&amp;$A$4,Global!$C:$AA,COLUMN()+3,0)),"")</f>
        <v/>
      </c>
      <c r="U480" s="69" t="str">
        <f>IFERROR(IF(VLOOKUP($A480&amp;$A$4,Global!$C:$AA,COLUMN()+3,0)="","",VLOOKUP($A480&amp;$A$4,Global!$C:$AA,COLUMN()+3,0)),"")</f>
        <v/>
      </c>
      <c r="V480" s="69" t="str">
        <f>IFERROR(IF(VLOOKUP($A480&amp;$A$4,Global!$C:$AA,COLUMN()+3,0)="","",VLOOKUP($A480&amp;$A$4,Global!$C:$AA,COLUMN()+3,0)),"")</f>
        <v/>
      </c>
    </row>
    <row r="481" spans="1:22" s="72" customFormat="1" ht="15.75" x14ac:dyDescent="0.2">
      <c r="A481" s="67" t="str">
        <f>IFERROR(IF(A480="","",IF((A480+1)&lt;=VLOOKUP($A$3,List!$E$1:$G$8,3,0),A480+1,"")),"")</f>
        <v/>
      </c>
      <c r="B481" s="69" t="str">
        <f>IFERROR(IF(VLOOKUP($A481&amp;$A$4,Global!$C:$AA,COLUMN()+3,0)="","",VLOOKUP($A481&amp;$A$4,Global!$C:$AA,COLUMN()+3,0)),"")</f>
        <v/>
      </c>
      <c r="C481" s="79" t="str">
        <f>IFERROR(IF(VLOOKUP($A481&amp;$A$4,Global!$C:$AA,COLUMN()+3,0)="","",VLOOKUP($A481&amp;$A$4,Global!$C:$AA,COLUMN()+3,0)),"")</f>
        <v/>
      </c>
      <c r="D481" s="68" t="str">
        <f>IFERROR(IF(VLOOKUP($A481&amp;$A$4,Global!$C:$AA,COLUMN()+3,0)="","",VLOOKUP($A481&amp;$A$4,Global!$C:$AA,COLUMN()+3,0)),"")</f>
        <v/>
      </c>
      <c r="E481" s="69" t="str">
        <f>IFERROR(IF(VLOOKUP($A481&amp;$A$4,Global!$C:$AA,COLUMN()+3,0)="","",VLOOKUP($A481&amp;$A$4,Global!$C:$AA,COLUMN()+3,0)),"")</f>
        <v/>
      </c>
      <c r="F481" s="69" t="str">
        <f>IFERROR(IF(VLOOKUP($A481&amp;$A$4,Global!$C:$AA,COLUMN()+3,0)="","",VLOOKUP($A481&amp;$A$4,Global!$C:$AA,COLUMN()+3,0)),"")</f>
        <v/>
      </c>
      <c r="G481" s="69" t="str">
        <f>IFERROR(IF(VLOOKUP($A481&amp;$A$4,Global!$C:$AA,COLUMN()+3,0)="","",VLOOKUP($A481&amp;$A$4,Global!$C:$AA,COLUMN()+3,0)),"")</f>
        <v/>
      </c>
      <c r="H481" s="70" t="str">
        <f>IFERROR(IF(VLOOKUP($A481&amp;$A$4,Global!$C:$AA,COLUMN()+3,0)="","",VLOOKUP($A481&amp;$A$4,Global!$C:$AA,COLUMN()+3,0)),"")</f>
        <v/>
      </c>
      <c r="I481" s="70" t="str">
        <f>IFERROR(IF(VLOOKUP($A481&amp;$A$4,Global!$C:$AA,COLUMN()+3,0)="","",VLOOKUP($A481&amp;$A$4,Global!$C:$AA,COLUMN()+3,0)),"")</f>
        <v/>
      </c>
      <c r="J481" s="69" t="str">
        <f>IFERROR(IF(VLOOKUP($A481&amp;$A$4,Global!$C:$AA,COLUMN()+3,0)="","",VLOOKUP($A481&amp;$A$4,Global!$C:$AA,COLUMN()+3,0)),"")</f>
        <v/>
      </c>
      <c r="K481" s="69" t="str">
        <f>IFERROR(IF(VLOOKUP($A481&amp;$A$4,Global!$C:$AA,COLUMN()+3,0)="","",VLOOKUP($A481&amp;$A$4,Global!$C:$AA,COLUMN()+3,0)),"")</f>
        <v/>
      </c>
      <c r="L481" s="69" t="str">
        <f>IFERROR(IF(VLOOKUP($A481&amp;$A$4,Global!$C:$AA,COLUMN()+3,0)="","",VLOOKUP($A481&amp;$A$4,Global!$C:$AA,COLUMN()+3,0)),"")</f>
        <v/>
      </c>
      <c r="M481" s="68" t="str">
        <f>IFERROR(IF(VLOOKUP($A481&amp;$A$4,Global!$C:$AA,COLUMN()+3,0)="","",VLOOKUP($A481&amp;$A$4,Global!$C:$AA,COLUMN()+3,0)),"")</f>
        <v/>
      </c>
      <c r="N481" s="68" t="str">
        <f>IFERROR(IF(VLOOKUP($A481&amp;$A$4,Global!$C:$AA,COLUMN()+3,0)="","",VLOOKUP($A481&amp;$A$4,Global!$C:$AA,COLUMN()+3,0)),"")</f>
        <v/>
      </c>
      <c r="O481" s="68" t="str">
        <f>IFERROR(IF(VLOOKUP($A481&amp;$A$4,Global!$C:$AA,COLUMN()+3,0)="","",VLOOKUP($A481&amp;$A$4,Global!$C:$AA,COLUMN()+3,0)),"")</f>
        <v/>
      </c>
      <c r="P481" s="68" t="str">
        <f>IFERROR(IF(VLOOKUP($A481&amp;$A$4,Global!$C:$AA,COLUMN()+3,0)="","",VLOOKUP($A481&amp;$A$4,Global!$C:$AA,COLUMN()+3,0)),"")</f>
        <v/>
      </c>
      <c r="Q481" s="68" t="str">
        <f>IFERROR(IF(VLOOKUP($A481&amp;$A$4,Global!$C:$AA,COLUMN()+3,0)="","",VLOOKUP($A481&amp;$A$4,Global!$C:$AA,COLUMN()+3,0)),"")</f>
        <v/>
      </c>
      <c r="R481" s="68" t="str">
        <f>IFERROR(IF(VLOOKUP($A481&amp;$A$4,Global!$C:$AA,COLUMN()+3,0)="","",VLOOKUP($A481&amp;$A$4,Global!$C:$AA,COLUMN()+3,0)),"")</f>
        <v/>
      </c>
      <c r="S481" s="71" t="str">
        <f>IFERROR(IF(VLOOKUP($A481&amp;$A$4,Global!$C:$AA,COLUMN()+3,0)="","",VLOOKUP($A481&amp;$A$4,Global!$C:$AA,COLUMN()+3,0)),"")</f>
        <v/>
      </c>
      <c r="T481" s="71" t="str">
        <f>IFERROR(IF(VLOOKUP($A481&amp;$A$4,Global!$C:$AA,COLUMN()+3,0)="","",VLOOKUP($A481&amp;$A$4,Global!$C:$AA,COLUMN()+3,0)),"")</f>
        <v/>
      </c>
      <c r="U481" s="69" t="str">
        <f>IFERROR(IF(VLOOKUP($A481&amp;$A$4,Global!$C:$AA,COLUMN()+3,0)="","",VLOOKUP($A481&amp;$A$4,Global!$C:$AA,COLUMN()+3,0)),"")</f>
        <v/>
      </c>
      <c r="V481" s="69" t="str">
        <f>IFERROR(IF(VLOOKUP($A481&amp;$A$4,Global!$C:$AA,COLUMN()+3,0)="","",VLOOKUP($A481&amp;$A$4,Global!$C:$AA,COLUMN()+3,0)),"")</f>
        <v/>
      </c>
    </row>
    <row r="482" spans="1:22" s="72" customFormat="1" ht="15.75" x14ac:dyDescent="0.2">
      <c r="A482" s="67" t="str">
        <f>IFERROR(IF(A481="","",IF((A481+1)&lt;=VLOOKUP($A$3,List!$E$1:$G$8,3,0),A481+1,"")),"")</f>
        <v/>
      </c>
      <c r="B482" s="69" t="str">
        <f>IFERROR(IF(VLOOKUP($A482&amp;$A$4,Global!$C:$AA,COLUMN()+3,0)="","",VLOOKUP($A482&amp;$A$4,Global!$C:$AA,COLUMN()+3,0)),"")</f>
        <v/>
      </c>
      <c r="C482" s="79" t="str">
        <f>IFERROR(IF(VLOOKUP($A482&amp;$A$4,Global!$C:$AA,COLUMN()+3,0)="","",VLOOKUP($A482&amp;$A$4,Global!$C:$AA,COLUMN()+3,0)),"")</f>
        <v/>
      </c>
      <c r="D482" s="68" t="str">
        <f>IFERROR(IF(VLOOKUP($A482&amp;$A$4,Global!$C:$AA,COLUMN()+3,0)="","",VLOOKUP($A482&amp;$A$4,Global!$C:$AA,COLUMN()+3,0)),"")</f>
        <v/>
      </c>
      <c r="E482" s="69" t="str">
        <f>IFERROR(IF(VLOOKUP($A482&amp;$A$4,Global!$C:$AA,COLUMN()+3,0)="","",VLOOKUP($A482&amp;$A$4,Global!$C:$AA,COLUMN()+3,0)),"")</f>
        <v/>
      </c>
      <c r="F482" s="69" t="str">
        <f>IFERROR(IF(VLOOKUP($A482&amp;$A$4,Global!$C:$AA,COLUMN()+3,0)="","",VLOOKUP($A482&amp;$A$4,Global!$C:$AA,COLUMN()+3,0)),"")</f>
        <v/>
      </c>
      <c r="G482" s="69" t="str">
        <f>IFERROR(IF(VLOOKUP($A482&amp;$A$4,Global!$C:$AA,COLUMN()+3,0)="","",VLOOKUP($A482&amp;$A$4,Global!$C:$AA,COLUMN()+3,0)),"")</f>
        <v/>
      </c>
      <c r="H482" s="70" t="str">
        <f>IFERROR(IF(VLOOKUP($A482&amp;$A$4,Global!$C:$AA,COLUMN()+3,0)="","",VLOOKUP($A482&amp;$A$4,Global!$C:$AA,COLUMN()+3,0)),"")</f>
        <v/>
      </c>
      <c r="I482" s="70" t="str">
        <f>IFERROR(IF(VLOOKUP($A482&amp;$A$4,Global!$C:$AA,COLUMN()+3,0)="","",VLOOKUP($A482&amp;$A$4,Global!$C:$AA,COLUMN()+3,0)),"")</f>
        <v/>
      </c>
      <c r="J482" s="69" t="str">
        <f>IFERROR(IF(VLOOKUP($A482&amp;$A$4,Global!$C:$AA,COLUMN()+3,0)="","",VLOOKUP($A482&amp;$A$4,Global!$C:$AA,COLUMN()+3,0)),"")</f>
        <v/>
      </c>
      <c r="K482" s="69" t="str">
        <f>IFERROR(IF(VLOOKUP($A482&amp;$A$4,Global!$C:$AA,COLUMN()+3,0)="","",VLOOKUP($A482&amp;$A$4,Global!$C:$AA,COLUMN()+3,0)),"")</f>
        <v/>
      </c>
      <c r="L482" s="69" t="str">
        <f>IFERROR(IF(VLOOKUP($A482&amp;$A$4,Global!$C:$AA,COLUMN()+3,0)="","",VLOOKUP($A482&amp;$A$4,Global!$C:$AA,COLUMN()+3,0)),"")</f>
        <v/>
      </c>
      <c r="M482" s="68" t="str">
        <f>IFERROR(IF(VLOOKUP($A482&amp;$A$4,Global!$C:$AA,COLUMN()+3,0)="","",VLOOKUP($A482&amp;$A$4,Global!$C:$AA,COLUMN()+3,0)),"")</f>
        <v/>
      </c>
      <c r="N482" s="68" t="str">
        <f>IFERROR(IF(VLOOKUP($A482&amp;$A$4,Global!$C:$AA,COLUMN()+3,0)="","",VLOOKUP($A482&amp;$A$4,Global!$C:$AA,COLUMN()+3,0)),"")</f>
        <v/>
      </c>
      <c r="O482" s="68" t="str">
        <f>IFERROR(IF(VLOOKUP($A482&amp;$A$4,Global!$C:$AA,COLUMN()+3,0)="","",VLOOKUP($A482&amp;$A$4,Global!$C:$AA,COLUMN()+3,0)),"")</f>
        <v/>
      </c>
      <c r="P482" s="68" t="str">
        <f>IFERROR(IF(VLOOKUP($A482&amp;$A$4,Global!$C:$AA,COLUMN()+3,0)="","",VLOOKUP($A482&amp;$A$4,Global!$C:$AA,COLUMN()+3,0)),"")</f>
        <v/>
      </c>
      <c r="Q482" s="68" t="str">
        <f>IFERROR(IF(VLOOKUP($A482&amp;$A$4,Global!$C:$AA,COLUMN()+3,0)="","",VLOOKUP($A482&amp;$A$4,Global!$C:$AA,COLUMN()+3,0)),"")</f>
        <v/>
      </c>
      <c r="R482" s="68" t="str">
        <f>IFERROR(IF(VLOOKUP($A482&amp;$A$4,Global!$C:$AA,COLUMN()+3,0)="","",VLOOKUP($A482&amp;$A$4,Global!$C:$AA,COLUMN()+3,0)),"")</f>
        <v/>
      </c>
      <c r="S482" s="71" t="str">
        <f>IFERROR(IF(VLOOKUP($A482&amp;$A$4,Global!$C:$AA,COLUMN()+3,0)="","",VLOOKUP($A482&amp;$A$4,Global!$C:$AA,COLUMN()+3,0)),"")</f>
        <v/>
      </c>
      <c r="T482" s="71" t="str">
        <f>IFERROR(IF(VLOOKUP($A482&amp;$A$4,Global!$C:$AA,COLUMN()+3,0)="","",VLOOKUP($A482&amp;$A$4,Global!$C:$AA,COLUMN()+3,0)),"")</f>
        <v/>
      </c>
      <c r="U482" s="69" t="str">
        <f>IFERROR(IF(VLOOKUP($A482&amp;$A$4,Global!$C:$AA,COLUMN()+3,0)="","",VLOOKUP($A482&amp;$A$4,Global!$C:$AA,COLUMN()+3,0)),"")</f>
        <v/>
      </c>
      <c r="V482" s="69" t="str">
        <f>IFERROR(IF(VLOOKUP($A482&amp;$A$4,Global!$C:$AA,COLUMN()+3,0)="","",VLOOKUP($A482&amp;$A$4,Global!$C:$AA,COLUMN()+3,0)),"")</f>
        <v/>
      </c>
    </row>
    <row r="483" spans="1:22" s="72" customFormat="1" ht="15.75" x14ac:dyDescent="0.2">
      <c r="A483" s="67" t="str">
        <f>IFERROR(IF(A482="","",IF((A482+1)&lt;=VLOOKUP($A$3,List!$E$1:$G$8,3,0),A482+1,"")),"")</f>
        <v/>
      </c>
      <c r="B483" s="69" t="str">
        <f>IFERROR(IF(VLOOKUP($A483&amp;$A$4,Global!$C:$AA,COLUMN()+3,0)="","",VLOOKUP($A483&amp;$A$4,Global!$C:$AA,COLUMN()+3,0)),"")</f>
        <v/>
      </c>
      <c r="C483" s="79" t="str">
        <f>IFERROR(IF(VLOOKUP($A483&amp;$A$4,Global!$C:$AA,COLUMN()+3,0)="","",VLOOKUP($A483&amp;$A$4,Global!$C:$AA,COLUMN()+3,0)),"")</f>
        <v/>
      </c>
      <c r="D483" s="68" t="str">
        <f>IFERROR(IF(VLOOKUP($A483&amp;$A$4,Global!$C:$AA,COLUMN()+3,0)="","",VLOOKUP($A483&amp;$A$4,Global!$C:$AA,COLUMN()+3,0)),"")</f>
        <v/>
      </c>
      <c r="E483" s="69" t="str">
        <f>IFERROR(IF(VLOOKUP($A483&amp;$A$4,Global!$C:$AA,COLUMN()+3,0)="","",VLOOKUP($A483&amp;$A$4,Global!$C:$AA,COLUMN()+3,0)),"")</f>
        <v/>
      </c>
      <c r="F483" s="69" t="str">
        <f>IFERROR(IF(VLOOKUP($A483&amp;$A$4,Global!$C:$AA,COLUMN()+3,0)="","",VLOOKUP($A483&amp;$A$4,Global!$C:$AA,COLUMN()+3,0)),"")</f>
        <v/>
      </c>
      <c r="G483" s="69" t="str">
        <f>IFERROR(IF(VLOOKUP($A483&amp;$A$4,Global!$C:$AA,COLUMN()+3,0)="","",VLOOKUP($A483&amp;$A$4,Global!$C:$AA,COLUMN()+3,0)),"")</f>
        <v/>
      </c>
      <c r="H483" s="70" t="str">
        <f>IFERROR(IF(VLOOKUP($A483&amp;$A$4,Global!$C:$AA,COLUMN()+3,0)="","",VLOOKUP($A483&amp;$A$4,Global!$C:$AA,COLUMN()+3,0)),"")</f>
        <v/>
      </c>
      <c r="I483" s="70" t="str">
        <f>IFERROR(IF(VLOOKUP($A483&amp;$A$4,Global!$C:$AA,COLUMN()+3,0)="","",VLOOKUP($A483&amp;$A$4,Global!$C:$AA,COLUMN()+3,0)),"")</f>
        <v/>
      </c>
      <c r="J483" s="69" t="str">
        <f>IFERROR(IF(VLOOKUP($A483&amp;$A$4,Global!$C:$AA,COLUMN()+3,0)="","",VLOOKUP($A483&amp;$A$4,Global!$C:$AA,COLUMN()+3,0)),"")</f>
        <v/>
      </c>
      <c r="K483" s="69" t="str">
        <f>IFERROR(IF(VLOOKUP($A483&amp;$A$4,Global!$C:$AA,COLUMN()+3,0)="","",VLOOKUP($A483&amp;$A$4,Global!$C:$AA,COLUMN()+3,0)),"")</f>
        <v/>
      </c>
      <c r="L483" s="69" t="str">
        <f>IFERROR(IF(VLOOKUP($A483&amp;$A$4,Global!$C:$AA,COLUMN()+3,0)="","",VLOOKUP($A483&amp;$A$4,Global!$C:$AA,COLUMN()+3,0)),"")</f>
        <v/>
      </c>
      <c r="M483" s="68" t="str">
        <f>IFERROR(IF(VLOOKUP($A483&amp;$A$4,Global!$C:$AA,COLUMN()+3,0)="","",VLOOKUP($A483&amp;$A$4,Global!$C:$AA,COLUMN()+3,0)),"")</f>
        <v/>
      </c>
      <c r="N483" s="68" t="str">
        <f>IFERROR(IF(VLOOKUP($A483&amp;$A$4,Global!$C:$AA,COLUMN()+3,0)="","",VLOOKUP($A483&amp;$A$4,Global!$C:$AA,COLUMN()+3,0)),"")</f>
        <v/>
      </c>
      <c r="O483" s="68" t="str">
        <f>IFERROR(IF(VLOOKUP($A483&amp;$A$4,Global!$C:$AA,COLUMN()+3,0)="","",VLOOKUP($A483&amp;$A$4,Global!$C:$AA,COLUMN()+3,0)),"")</f>
        <v/>
      </c>
      <c r="P483" s="68" t="str">
        <f>IFERROR(IF(VLOOKUP($A483&amp;$A$4,Global!$C:$AA,COLUMN()+3,0)="","",VLOOKUP($A483&amp;$A$4,Global!$C:$AA,COLUMN()+3,0)),"")</f>
        <v/>
      </c>
      <c r="Q483" s="68" t="str">
        <f>IFERROR(IF(VLOOKUP($A483&amp;$A$4,Global!$C:$AA,COLUMN()+3,0)="","",VLOOKUP($A483&amp;$A$4,Global!$C:$AA,COLUMN()+3,0)),"")</f>
        <v/>
      </c>
      <c r="R483" s="68" t="str">
        <f>IFERROR(IF(VLOOKUP($A483&amp;$A$4,Global!$C:$AA,COLUMN()+3,0)="","",VLOOKUP($A483&amp;$A$4,Global!$C:$AA,COLUMN()+3,0)),"")</f>
        <v/>
      </c>
      <c r="S483" s="71" t="str">
        <f>IFERROR(IF(VLOOKUP($A483&amp;$A$4,Global!$C:$AA,COLUMN()+3,0)="","",VLOOKUP($A483&amp;$A$4,Global!$C:$AA,COLUMN()+3,0)),"")</f>
        <v/>
      </c>
      <c r="T483" s="71" t="str">
        <f>IFERROR(IF(VLOOKUP($A483&amp;$A$4,Global!$C:$AA,COLUMN()+3,0)="","",VLOOKUP($A483&amp;$A$4,Global!$C:$AA,COLUMN()+3,0)),"")</f>
        <v/>
      </c>
      <c r="U483" s="69" t="str">
        <f>IFERROR(IF(VLOOKUP($A483&amp;$A$4,Global!$C:$AA,COLUMN()+3,0)="","",VLOOKUP($A483&amp;$A$4,Global!$C:$AA,COLUMN()+3,0)),"")</f>
        <v/>
      </c>
      <c r="V483" s="69" t="str">
        <f>IFERROR(IF(VLOOKUP($A483&amp;$A$4,Global!$C:$AA,COLUMN()+3,0)="","",VLOOKUP($A483&amp;$A$4,Global!$C:$AA,COLUMN()+3,0)),"")</f>
        <v/>
      </c>
    </row>
    <row r="484" spans="1:22" s="72" customFormat="1" ht="15.75" x14ac:dyDescent="0.2">
      <c r="A484" s="67" t="str">
        <f>IFERROR(IF(A483="","",IF((A483+1)&lt;=VLOOKUP($A$3,List!$E$1:$G$8,3,0),A483+1,"")),"")</f>
        <v/>
      </c>
      <c r="B484" s="69" t="str">
        <f>IFERROR(IF(VLOOKUP($A484&amp;$A$4,Global!$C:$AA,COLUMN()+3,0)="","",VLOOKUP($A484&amp;$A$4,Global!$C:$AA,COLUMN()+3,0)),"")</f>
        <v/>
      </c>
      <c r="C484" s="79" t="str">
        <f>IFERROR(IF(VLOOKUP($A484&amp;$A$4,Global!$C:$AA,COLUMN()+3,0)="","",VLOOKUP($A484&amp;$A$4,Global!$C:$AA,COLUMN()+3,0)),"")</f>
        <v/>
      </c>
      <c r="D484" s="68" t="str">
        <f>IFERROR(IF(VLOOKUP($A484&amp;$A$4,Global!$C:$AA,COLUMN()+3,0)="","",VLOOKUP($A484&amp;$A$4,Global!$C:$AA,COLUMN()+3,0)),"")</f>
        <v/>
      </c>
      <c r="E484" s="69" t="str">
        <f>IFERROR(IF(VLOOKUP($A484&amp;$A$4,Global!$C:$AA,COLUMN()+3,0)="","",VLOOKUP($A484&amp;$A$4,Global!$C:$AA,COLUMN()+3,0)),"")</f>
        <v/>
      </c>
      <c r="F484" s="69" t="str">
        <f>IFERROR(IF(VLOOKUP($A484&amp;$A$4,Global!$C:$AA,COLUMN()+3,0)="","",VLOOKUP($A484&amp;$A$4,Global!$C:$AA,COLUMN()+3,0)),"")</f>
        <v/>
      </c>
      <c r="G484" s="69" t="str">
        <f>IFERROR(IF(VLOOKUP($A484&amp;$A$4,Global!$C:$AA,COLUMN()+3,0)="","",VLOOKUP($A484&amp;$A$4,Global!$C:$AA,COLUMN()+3,0)),"")</f>
        <v/>
      </c>
      <c r="H484" s="70" t="str">
        <f>IFERROR(IF(VLOOKUP($A484&amp;$A$4,Global!$C:$AA,COLUMN()+3,0)="","",VLOOKUP($A484&amp;$A$4,Global!$C:$AA,COLUMN()+3,0)),"")</f>
        <v/>
      </c>
      <c r="I484" s="70" t="str">
        <f>IFERROR(IF(VLOOKUP($A484&amp;$A$4,Global!$C:$AA,COLUMN()+3,0)="","",VLOOKUP($A484&amp;$A$4,Global!$C:$AA,COLUMN()+3,0)),"")</f>
        <v/>
      </c>
      <c r="J484" s="69" t="str">
        <f>IFERROR(IF(VLOOKUP($A484&amp;$A$4,Global!$C:$AA,COLUMN()+3,0)="","",VLOOKUP($A484&amp;$A$4,Global!$C:$AA,COLUMN()+3,0)),"")</f>
        <v/>
      </c>
      <c r="K484" s="69" t="str">
        <f>IFERROR(IF(VLOOKUP($A484&amp;$A$4,Global!$C:$AA,COLUMN()+3,0)="","",VLOOKUP($A484&amp;$A$4,Global!$C:$AA,COLUMN()+3,0)),"")</f>
        <v/>
      </c>
      <c r="L484" s="69" t="str">
        <f>IFERROR(IF(VLOOKUP($A484&amp;$A$4,Global!$C:$AA,COLUMN()+3,0)="","",VLOOKUP($A484&amp;$A$4,Global!$C:$AA,COLUMN()+3,0)),"")</f>
        <v/>
      </c>
      <c r="M484" s="68" t="str">
        <f>IFERROR(IF(VLOOKUP($A484&amp;$A$4,Global!$C:$AA,COLUMN()+3,0)="","",VLOOKUP($A484&amp;$A$4,Global!$C:$AA,COLUMN()+3,0)),"")</f>
        <v/>
      </c>
      <c r="N484" s="68" t="str">
        <f>IFERROR(IF(VLOOKUP($A484&amp;$A$4,Global!$C:$AA,COLUMN()+3,0)="","",VLOOKUP($A484&amp;$A$4,Global!$C:$AA,COLUMN()+3,0)),"")</f>
        <v/>
      </c>
      <c r="O484" s="68" t="str">
        <f>IFERROR(IF(VLOOKUP($A484&amp;$A$4,Global!$C:$AA,COLUMN()+3,0)="","",VLOOKUP($A484&amp;$A$4,Global!$C:$AA,COLUMN()+3,0)),"")</f>
        <v/>
      </c>
      <c r="P484" s="68" t="str">
        <f>IFERROR(IF(VLOOKUP($A484&amp;$A$4,Global!$C:$AA,COLUMN()+3,0)="","",VLOOKUP($A484&amp;$A$4,Global!$C:$AA,COLUMN()+3,0)),"")</f>
        <v/>
      </c>
      <c r="Q484" s="68" t="str">
        <f>IFERROR(IF(VLOOKUP($A484&amp;$A$4,Global!$C:$AA,COLUMN()+3,0)="","",VLOOKUP($A484&amp;$A$4,Global!$C:$AA,COLUMN()+3,0)),"")</f>
        <v/>
      </c>
      <c r="R484" s="68" t="str">
        <f>IFERROR(IF(VLOOKUP($A484&amp;$A$4,Global!$C:$AA,COLUMN()+3,0)="","",VLOOKUP($A484&amp;$A$4,Global!$C:$AA,COLUMN()+3,0)),"")</f>
        <v/>
      </c>
      <c r="S484" s="71" t="str">
        <f>IFERROR(IF(VLOOKUP($A484&amp;$A$4,Global!$C:$AA,COLUMN()+3,0)="","",VLOOKUP($A484&amp;$A$4,Global!$C:$AA,COLUMN()+3,0)),"")</f>
        <v/>
      </c>
      <c r="T484" s="71" t="str">
        <f>IFERROR(IF(VLOOKUP($A484&amp;$A$4,Global!$C:$AA,COLUMN()+3,0)="","",VLOOKUP($A484&amp;$A$4,Global!$C:$AA,COLUMN()+3,0)),"")</f>
        <v/>
      </c>
      <c r="U484" s="69" t="str">
        <f>IFERROR(IF(VLOOKUP($A484&amp;$A$4,Global!$C:$AA,COLUMN()+3,0)="","",VLOOKUP($A484&amp;$A$4,Global!$C:$AA,COLUMN()+3,0)),"")</f>
        <v/>
      </c>
      <c r="V484" s="69" t="str">
        <f>IFERROR(IF(VLOOKUP($A484&amp;$A$4,Global!$C:$AA,COLUMN()+3,0)="","",VLOOKUP($A484&amp;$A$4,Global!$C:$AA,COLUMN()+3,0)),"")</f>
        <v/>
      </c>
    </row>
    <row r="485" spans="1:22" s="72" customFormat="1" ht="15.75" x14ac:dyDescent="0.2">
      <c r="A485" s="67" t="str">
        <f>IFERROR(IF(A484="","",IF((A484+1)&lt;=VLOOKUP($A$3,List!$E$1:$G$8,3,0),A484+1,"")),"")</f>
        <v/>
      </c>
      <c r="B485" s="69" t="str">
        <f>IFERROR(IF(VLOOKUP($A485&amp;$A$4,Global!$C:$AA,COLUMN()+3,0)="","",VLOOKUP($A485&amp;$A$4,Global!$C:$AA,COLUMN()+3,0)),"")</f>
        <v/>
      </c>
      <c r="C485" s="79" t="str">
        <f>IFERROR(IF(VLOOKUP($A485&amp;$A$4,Global!$C:$AA,COLUMN()+3,0)="","",VLOOKUP($A485&amp;$A$4,Global!$C:$AA,COLUMN()+3,0)),"")</f>
        <v/>
      </c>
      <c r="D485" s="68" t="str">
        <f>IFERROR(IF(VLOOKUP($A485&amp;$A$4,Global!$C:$AA,COLUMN()+3,0)="","",VLOOKUP($A485&amp;$A$4,Global!$C:$AA,COLUMN()+3,0)),"")</f>
        <v/>
      </c>
      <c r="E485" s="69" t="str">
        <f>IFERROR(IF(VLOOKUP($A485&amp;$A$4,Global!$C:$AA,COLUMN()+3,0)="","",VLOOKUP($A485&amp;$A$4,Global!$C:$AA,COLUMN()+3,0)),"")</f>
        <v/>
      </c>
      <c r="F485" s="69" t="str">
        <f>IFERROR(IF(VLOOKUP($A485&amp;$A$4,Global!$C:$AA,COLUMN()+3,0)="","",VLOOKUP($A485&amp;$A$4,Global!$C:$AA,COLUMN()+3,0)),"")</f>
        <v/>
      </c>
      <c r="G485" s="69" t="str">
        <f>IFERROR(IF(VLOOKUP($A485&amp;$A$4,Global!$C:$AA,COLUMN()+3,0)="","",VLOOKUP($A485&amp;$A$4,Global!$C:$AA,COLUMN()+3,0)),"")</f>
        <v/>
      </c>
      <c r="H485" s="70" t="str">
        <f>IFERROR(IF(VLOOKUP($A485&amp;$A$4,Global!$C:$AA,COLUMN()+3,0)="","",VLOOKUP($A485&amp;$A$4,Global!$C:$AA,COLUMN()+3,0)),"")</f>
        <v/>
      </c>
      <c r="I485" s="70" t="str">
        <f>IFERROR(IF(VLOOKUP($A485&amp;$A$4,Global!$C:$AA,COLUMN()+3,0)="","",VLOOKUP($A485&amp;$A$4,Global!$C:$AA,COLUMN()+3,0)),"")</f>
        <v/>
      </c>
      <c r="J485" s="69" t="str">
        <f>IFERROR(IF(VLOOKUP($A485&amp;$A$4,Global!$C:$AA,COLUMN()+3,0)="","",VLOOKUP($A485&amp;$A$4,Global!$C:$AA,COLUMN()+3,0)),"")</f>
        <v/>
      </c>
      <c r="K485" s="69" t="str">
        <f>IFERROR(IF(VLOOKUP($A485&amp;$A$4,Global!$C:$AA,COLUMN()+3,0)="","",VLOOKUP($A485&amp;$A$4,Global!$C:$AA,COLUMN()+3,0)),"")</f>
        <v/>
      </c>
      <c r="L485" s="69" t="str">
        <f>IFERROR(IF(VLOOKUP($A485&amp;$A$4,Global!$C:$AA,COLUMN()+3,0)="","",VLOOKUP($A485&amp;$A$4,Global!$C:$AA,COLUMN()+3,0)),"")</f>
        <v/>
      </c>
      <c r="M485" s="68" t="str">
        <f>IFERROR(IF(VLOOKUP($A485&amp;$A$4,Global!$C:$AA,COLUMN()+3,0)="","",VLOOKUP($A485&amp;$A$4,Global!$C:$AA,COLUMN()+3,0)),"")</f>
        <v/>
      </c>
      <c r="N485" s="68" t="str">
        <f>IFERROR(IF(VLOOKUP($A485&amp;$A$4,Global!$C:$AA,COLUMN()+3,0)="","",VLOOKUP($A485&amp;$A$4,Global!$C:$AA,COLUMN()+3,0)),"")</f>
        <v/>
      </c>
      <c r="O485" s="68" t="str">
        <f>IFERROR(IF(VLOOKUP($A485&amp;$A$4,Global!$C:$AA,COLUMN()+3,0)="","",VLOOKUP($A485&amp;$A$4,Global!$C:$AA,COLUMN()+3,0)),"")</f>
        <v/>
      </c>
      <c r="P485" s="68" t="str">
        <f>IFERROR(IF(VLOOKUP($A485&amp;$A$4,Global!$C:$AA,COLUMN()+3,0)="","",VLOOKUP($A485&amp;$A$4,Global!$C:$AA,COLUMN()+3,0)),"")</f>
        <v/>
      </c>
      <c r="Q485" s="68" t="str">
        <f>IFERROR(IF(VLOOKUP($A485&amp;$A$4,Global!$C:$AA,COLUMN()+3,0)="","",VLOOKUP($A485&amp;$A$4,Global!$C:$AA,COLUMN()+3,0)),"")</f>
        <v/>
      </c>
      <c r="R485" s="68" t="str">
        <f>IFERROR(IF(VLOOKUP($A485&amp;$A$4,Global!$C:$AA,COLUMN()+3,0)="","",VLOOKUP($A485&amp;$A$4,Global!$C:$AA,COLUMN()+3,0)),"")</f>
        <v/>
      </c>
      <c r="S485" s="71" t="str">
        <f>IFERROR(IF(VLOOKUP($A485&amp;$A$4,Global!$C:$AA,COLUMN()+3,0)="","",VLOOKUP($A485&amp;$A$4,Global!$C:$AA,COLUMN()+3,0)),"")</f>
        <v/>
      </c>
      <c r="T485" s="71" t="str">
        <f>IFERROR(IF(VLOOKUP($A485&amp;$A$4,Global!$C:$AA,COLUMN()+3,0)="","",VLOOKUP($A485&amp;$A$4,Global!$C:$AA,COLUMN()+3,0)),"")</f>
        <v/>
      </c>
      <c r="U485" s="69" t="str">
        <f>IFERROR(IF(VLOOKUP($A485&amp;$A$4,Global!$C:$AA,COLUMN()+3,0)="","",VLOOKUP($A485&amp;$A$4,Global!$C:$AA,COLUMN()+3,0)),"")</f>
        <v/>
      </c>
      <c r="V485" s="69" t="str">
        <f>IFERROR(IF(VLOOKUP($A485&amp;$A$4,Global!$C:$AA,COLUMN()+3,0)="","",VLOOKUP($A485&amp;$A$4,Global!$C:$AA,COLUMN()+3,0)),"")</f>
        <v/>
      </c>
    </row>
    <row r="486" spans="1:22" s="72" customFormat="1" ht="15.75" x14ac:dyDescent="0.2">
      <c r="A486" s="67" t="str">
        <f>IFERROR(IF(A485="","",IF((A485+1)&lt;=VLOOKUP($A$3,List!$E$1:$G$8,3,0),A485+1,"")),"")</f>
        <v/>
      </c>
      <c r="B486" s="69" t="str">
        <f>IFERROR(IF(VLOOKUP($A486&amp;$A$4,Global!$C:$AA,COLUMN()+3,0)="","",VLOOKUP($A486&amp;$A$4,Global!$C:$AA,COLUMN()+3,0)),"")</f>
        <v/>
      </c>
      <c r="C486" s="79" t="str">
        <f>IFERROR(IF(VLOOKUP($A486&amp;$A$4,Global!$C:$AA,COLUMN()+3,0)="","",VLOOKUP($A486&amp;$A$4,Global!$C:$AA,COLUMN()+3,0)),"")</f>
        <v/>
      </c>
      <c r="D486" s="68" t="str">
        <f>IFERROR(IF(VLOOKUP($A486&amp;$A$4,Global!$C:$AA,COLUMN()+3,0)="","",VLOOKUP($A486&amp;$A$4,Global!$C:$AA,COLUMN()+3,0)),"")</f>
        <v/>
      </c>
      <c r="E486" s="69" t="str">
        <f>IFERROR(IF(VLOOKUP($A486&amp;$A$4,Global!$C:$AA,COLUMN()+3,0)="","",VLOOKUP($A486&amp;$A$4,Global!$C:$AA,COLUMN()+3,0)),"")</f>
        <v/>
      </c>
      <c r="F486" s="69" t="str">
        <f>IFERROR(IF(VLOOKUP($A486&amp;$A$4,Global!$C:$AA,COLUMN()+3,0)="","",VLOOKUP($A486&amp;$A$4,Global!$C:$AA,COLUMN()+3,0)),"")</f>
        <v/>
      </c>
      <c r="G486" s="69" t="str">
        <f>IFERROR(IF(VLOOKUP($A486&amp;$A$4,Global!$C:$AA,COLUMN()+3,0)="","",VLOOKUP($A486&amp;$A$4,Global!$C:$AA,COLUMN()+3,0)),"")</f>
        <v/>
      </c>
      <c r="H486" s="70" t="str">
        <f>IFERROR(IF(VLOOKUP($A486&amp;$A$4,Global!$C:$AA,COLUMN()+3,0)="","",VLOOKUP($A486&amp;$A$4,Global!$C:$AA,COLUMN()+3,0)),"")</f>
        <v/>
      </c>
      <c r="I486" s="70" t="str">
        <f>IFERROR(IF(VLOOKUP($A486&amp;$A$4,Global!$C:$AA,COLUMN()+3,0)="","",VLOOKUP($A486&amp;$A$4,Global!$C:$AA,COLUMN()+3,0)),"")</f>
        <v/>
      </c>
      <c r="J486" s="69" t="str">
        <f>IFERROR(IF(VLOOKUP($A486&amp;$A$4,Global!$C:$AA,COLUMN()+3,0)="","",VLOOKUP($A486&amp;$A$4,Global!$C:$AA,COLUMN()+3,0)),"")</f>
        <v/>
      </c>
      <c r="K486" s="69" t="str">
        <f>IFERROR(IF(VLOOKUP($A486&amp;$A$4,Global!$C:$AA,COLUMN()+3,0)="","",VLOOKUP($A486&amp;$A$4,Global!$C:$AA,COLUMN()+3,0)),"")</f>
        <v/>
      </c>
      <c r="L486" s="69" t="str">
        <f>IFERROR(IF(VLOOKUP($A486&amp;$A$4,Global!$C:$AA,COLUMN()+3,0)="","",VLOOKUP($A486&amp;$A$4,Global!$C:$AA,COLUMN()+3,0)),"")</f>
        <v/>
      </c>
      <c r="M486" s="68" t="str">
        <f>IFERROR(IF(VLOOKUP($A486&amp;$A$4,Global!$C:$AA,COLUMN()+3,0)="","",VLOOKUP($A486&amp;$A$4,Global!$C:$AA,COLUMN()+3,0)),"")</f>
        <v/>
      </c>
      <c r="N486" s="68" t="str">
        <f>IFERROR(IF(VLOOKUP($A486&amp;$A$4,Global!$C:$AA,COLUMN()+3,0)="","",VLOOKUP($A486&amp;$A$4,Global!$C:$AA,COLUMN()+3,0)),"")</f>
        <v/>
      </c>
      <c r="O486" s="68" t="str">
        <f>IFERROR(IF(VLOOKUP($A486&amp;$A$4,Global!$C:$AA,COLUMN()+3,0)="","",VLOOKUP($A486&amp;$A$4,Global!$C:$AA,COLUMN()+3,0)),"")</f>
        <v/>
      </c>
      <c r="P486" s="68" t="str">
        <f>IFERROR(IF(VLOOKUP($A486&amp;$A$4,Global!$C:$AA,COLUMN()+3,0)="","",VLOOKUP($A486&amp;$A$4,Global!$C:$AA,COLUMN()+3,0)),"")</f>
        <v/>
      </c>
      <c r="Q486" s="68" t="str">
        <f>IFERROR(IF(VLOOKUP($A486&amp;$A$4,Global!$C:$AA,COLUMN()+3,0)="","",VLOOKUP($A486&amp;$A$4,Global!$C:$AA,COLUMN()+3,0)),"")</f>
        <v/>
      </c>
      <c r="R486" s="68" t="str">
        <f>IFERROR(IF(VLOOKUP($A486&amp;$A$4,Global!$C:$AA,COLUMN()+3,0)="","",VLOOKUP($A486&amp;$A$4,Global!$C:$AA,COLUMN()+3,0)),"")</f>
        <v/>
      </c>
      <c r="S486" s="71" t="str">
        <f>IFERROR(IF(VLOOKUP($A486&amp;$A$4,Global!$C:$AA,COLUMN()+3,0)="","",VLOOKUP($A486&amp;$A$4,Global!$C:$AA,COLUMN()+3,0)),"")</f>
        <v/>
      </c>
      <c r="T486" s="71" t="str">
        <f>IFERROR(IF(VLOOKUP($A486&amp;$A$4,Global!$C:$AA,COLUMN()+3,0)="","",VLOOKUP($A486&amp;$A$4,Global!$C:$AA,COLUMN()+3,0)),"")</f>
        <v/>
      </c>
      <c r="U486" s="69" t="str">
        <f>IFERROR(IF(VLOOKUP($A486&amp;$A$4,Global!$C:$AA,COLUMN()+3,0)="","",VLOOKUP($A486&amp;$A$4,Global!$C:$AA,COLUMN()+3,0)),"")</f>
        <v/>
      </c>
      <c r="V486" s="69" t="str">
        <f>IFERROR(IF(VLOOKUP($A486&amp;$A$4,Global!$C:$AA,COLUMN()+3,0)="","",VLOOKUP($A486&amp;$A$4,Global!$C:$AA,COLUMN()+3,0)),"")</f>
        <v/>
      </c>
    </row>
    <row r="487" spans="1:22" s="72" customFormat="1" ht="15.75" x14ac:dyDescent="0.2">
      <c r="A487" s="67" t="str">
        <f>IFERROR(IF(A486="","",IF((A486+1)&lt;=VLOOKUP($A$3,List!$E$1:$G$8,3,0),A486+1,"")),"")</f>
        <v/>
      </c>
      <c r="B487" s="69" t="str">
        <f>IFERROR(IF(VLOOKUP($A487&amp;$A$4,Global!$C:$AA,COLUMN()+3,0)="","",VLOOKUP($A487&amp;$A$4,Global!$C:$AA,COLUMN()+3,0)),"")</f>
        <v/>
      </c>
      <c r="C487" s="79" t="str">
        <f>IFERROR(IF(VLOOKUP($A487&amp;$A$4,Global!$C:$AA,COLUMN()+3,0)="","",VLOOKUP($A487&amp;$A$4,Global!$C:$AA,COLUMN()+3,0)),"")</f>
        <v/>
      </c>
      <c r="D487" s="68" t="str">
        <f>IFERROR(IF(VLOOKUP($A487&amp;$A$4,Global!$C:$AA,COLUMN()+3,0)="","",VLOOKUP($A487&amp;$A$4,Global!$C:$AA,COLUMN()+3,0)),"")</f>
        <v/>
      </c>
      <c r="E487" s="69" t="str">
        <f>IFERROR(IF(VLOOKUP($A487&amp;$A$4,Global!$C:$AA,COLUMN()+3,0)="","",VLOOKUP($A487&amp;$A$4,Global!$C:$AA,COLUMN()+3,0)),"")</f>
        <v/>
      </c>
      <c r="F487" s="69" t="str">
        <f>IFERROR(IF(VLOOKUP($A487&amp;$A$4,Global!$C:$AA,COLUMN()+3,0)="","",VLOOKUP($A487&amp;$A$4,Global!$C:$AA,COLUMN()+3,0)),"")</f>
        <v/>
      </c>
      <c r="G487" s="69" t="str">
        <f>IFERROR(IF(VLOOKUP($A487&amp;$A$4,Global!$C:$AA,COLUMN()+3,0)="","",VLOOKUP($A487&amp;$A$4,Global!$C:$AA,COLUMN()+3,0)),"")</f>
        <v/>
      </c>
      <c r="H487" s="70" t="str">
        <f>IFERROR(IF(VLOOKUP($A487&amp;$A$4,Global!$C:$AA,COLUMN()+3,0)="","",VLOOKUP($A487&amp;$A$4,Global!$C:$AA,COLUMN()+3,0)),"")</f>
        <v/>
      </c>
      <c r="I487" s="70" t="str">
        <f>IFERROR(IF(VLOOKUP($A487&amp;$A$4,Global!$C:$AA,COLUMN()+3,0)="","",VLOOKUP($A487&amp;$A$4,Global!$C:$AA,COLUMN()+3,0)),"")</f>
        <v/>
      </c>
      <c r="J487" s="69" t="str">
        <f>IFERROR(IF(VLOOKUP($A487&amp;$A$4,Global!$C:$AA,COLUMN()+3,0)="","",VLOOKUP($A487&amp;$A$4,Global!$C:$AA,COLUMN()+3,0)),"")</f>
        <v/>
      </c>
      <c r="K487" s="69" t="str">
        <f>IFERROR(IF(VLOOKUP($A487&amp;$A$4,Global!$C:$AA,COLUMN()+3,0)="","",VLOOKUP($A487&amp;$A$4,Global!$C:$AA,COLUMN()+3,0)),"")</f>
        <v/>
      </c>
      <c r="L487" s="69" t="str">
        <f>IFERROR(IF(VLOOKUP($A487&amp;$A$4,Global!$C:$AA,COLUMN()+3,0)="","",VLOOKUP($A487&amp;$A$4,Global!$C:$AA,COLUMN()+3,0)),"")</f>
        <v/>
      </c>
      <c r="M487" s="68" t="str">
        <f>IFERROR(IF(VLOOKUP($A487&amp;$A$4,Global!$C:$AA,COLUMN()+3,0)="","",VLOOKUP($A487&amp;$A$4,Global!$C:$AA,COLUMN()+3,0)),"")</f>
        <v/>
      </c>
      <c r="N487" s="68" t="str">
        <f>IFERROR(IF(VLOOKUP($A487&amp;$A$4,Global!$C:$AA,COLUMN()+3,0)="","",VLOOKUP($A487&amp;$A$4,Global!$C:$AA,COLUMN()+3,0)),"")</f>
        <v/>
      </c>
      <c r="O487" s="68" t="str">
        <f>IFERROR(IF(VLOOKUP($A487&amp;$A$4,Global!$C:$AA,COLUMN()+3,0)="","",VLOOKUP($A487&amp;$A$4,Global!$C:$AA,COLUMN()+3,0)),"")</f>
        <v/>
      </c>
      <c r="P487" s="68" t="str">
        <f>IFERROR(IF(VLOOKUP($A487&amp;$A$4,Global!$C:$AA,COLUMN()+3,0)="","",VLOOKUP($A487&amp;$A$4,Global!$C:$AA,COLUMN()+3,0)),"")</f>
        <v/>
      </c>
      <c r="Q487" s="68" t="str">
        <f>IFERROR(IF(VLOOKUP($A487&amp;$A$4,Global!$C:$AA,COLUMN()+3,0)="","",VLOOKUP($A487&amp;$A$4,Global!$C:$AA,COLUMN()+3,0)),"")</f>
        <v/>
      </c>
      <c r="R487" s="68" t="str">
        <f>IFERROR(IF(VLOOKUP($A487&amp;$A$4,Global!$C:$AA,COLUMN()+3,0)="","",VLOOKUP($A487&amp;$A$4,Global!$C:$AA,COLUMN()+3,0)),"")</f>
        <v/>
      </c>
      <c r="S487" s="71" t="str">
        <f>IFERROR(IF(VLOOKUP($A487&amp;$A$4,Global!$C:$AA,COLUMN()+3,0)="","",VLOOKUP($A487&amp;$A$4,Global!$C:$AA,COLUMN()+3,0)),"")</f>
        <v/>
      </c>
      <c r="T487" s="71" t="str">
        <f>IFERROR(IF(VLOOKUP($A487&amp;$A$4,Global!$C:$AA,COLUMN()+3,0)="","",VLOOKUP($A487&amp;$A$4,Global!$C:$AA,COLUMN()+3,0)),"")</f>
        <v/>
      </c>
      <c r="U487" s="69" t="str">
        <f>IFERROR(IF(VLOOKUP($A487&amp;$A$4,Global!$C:$AA,COLUMN()+3,0)="","",VLOOKUP($A487&amp;$A$4,Global!$C:$AA,COLUMN()+3,0)),"")</f>
        <v/>
      </c>
      <c r="V487" s="69" t="str">
        <f>IFERROR(IF(VLOOKUP($A487&amp;$A$4,Global!$C:$AA,COLUMN()+3,0)="","",VLOOKUP($A487&amp;$A$4,Global!$C:$AA,COLUMN()+3,0)),"")</f>
        <v/>
      </c>
    </row>
    <row r="488" spans="1:22" s="72" customFormat="1" ht="15.75" x14ac:dyDescent="0.2">
      <c r="A488" s="67" t="str">
        <f>IFERROR(IF(A487="","",IF((A487+1)&lt;=VLOOKUP($A$3,List!$E$1:$G$8,3,0),A487+1,"")),"")</f>
        <v/>
      </c>
      <c r="B488" s="69" t="str">
        <f>IFERROR(IF(VLOOKUP($A488&amp;$A$4,Global!$C:$AA,COLUMN()+3,0)="","",VLOOKUP($A488&amp;$A$4,Global!$C:$AA,COLUMN()+3,0)),"")</f>
        <v/>
      </c>
      <c r="C488" s="79" t="str">
        <f>IFERROR(IF(VLOOKUP($A488&amp;$A$4,Global!$C:$AA,COLUMN()+3,0)="","",VLOOKUP($A488&amp;$A$4,Global!$C:$AA,COLUMN()+3,0)),"")</f>
        <v/>
      </c>
      <c r="D488" s="68" t="str">
        <f>IFERROR(IF(VLOOKUP($A488&amp;$A$4,Global!$C:$AA,COLUMN()+3,0)="","",VLOOKUP($A488&amp;$A$4,Global!$C:$AA,COLUMN()+3,0)),"")</f>
        <v/>
      </c>
      <c r="E488" s="69" t="str">
        <f>IFERROR(IF(VLOOKUP($A488&amp;$A$4,Global!$C:$AA,COLUMN()+3,0)="","",VLOOKUP($A488&amp;$A$4,Global!$C:$AA,COLUMN()+3,0)),"")</f>
        <v/>
      </c>
      <c r="F488" s="69" t="str">
        <f>IFERROR(IF(VLOOKUP($A488&amp;$A$4,Global!$C:$AA,COLUMN()+3,0)="","",VLOOKUP($A488&amp;$A$4,Global!$C:$AA,COLUMN()+3,0)),"")</f>
        <v/>
      </c>
      <c r="G488" s="69" t="str">
        <f>IFERROR(IF(VLOOKUP($A488&amp;$A$4,Global!$C:$AA,COLUMN()+3,0)="","",VLOOKUP($A488&amp;$A$4,Global!$C:$AA,COLUMN()+3,0)),"")</f>
        <v/>
      </c>
      <c r="H488" s="70" t="str">
        <f>IFERROR(IF(VLOOKUP($A488&amp;$A$4,Global!$C:$AA,COLUMN()+3,0)="","",VLOOKUP($A488&amp;$A$4,Global!$C:$AA,COLUMN()+3,0)),"")</f>
        <v/>
      </c>
      <c r="I488" s="70" t="str">
        <f>IFERROR(IF(VLOOKUP($A488&amp;$A$4,Global!$C:$AA,COLUMN()+3,0)="","",VLOOKUP($A488&amp;$A$4,Global!$C:$AA,COLUMN()+3,0)),"")</f>
        <v/>
      </c>
      <c r="J488" s="69" t="str">
        <f>IFERROR(IF(VLOOKUP($A488&amp;$A$4,Global!$C:$AA,COLUMN()+3,0)="","",VLOOKUP($A488&amp;$A$4,Global!$C:$AA,COLUMN()+3,0)),"")</f>
        <v/>
      </c>
      <c r="K488" s="69" t="str">
        <f>IFERROR(IF(VLOOKUP($A488&amp;$A$4,Global!$C:$AA,COLUMN()+3,0)="","",VLOOKUP($A488&amp;$A$4,Global!$C:$AA,COLUMN()+3,0)),"")</f>
        <v/>
      </c>
      <c r="L488" s="69" t="str">
        <f>IFERROR(IF(VLOOKUP($A488&amp;$A$4,Global!$C:$AA,COLUMN()+3,0)="","",VLOOKUP($A488&amp;$A$4,Global!$C:$AA,COLUMN()+3,0)),"")</f>
        <v/>
      </c>
      <c r="M488" s="68" t="str">
        <f>IFERROR(IF(VLOOKUP($A488&amp;$A$4,Global!$C:$AA,COLUMN()+3,0)="","",VLOOKUP($A488&amp;$A$4,Global!$C:$AA,COLUMN()+3,0)),"")</f>
        <v/>
      </c>
      <c r="N488" s="68" t="str">
        <f>IFERROR(IF(VLOOKUP($A488&amp;$A$4,Global!$C:$AA,COLUMN()+3,0)="","",VLOOKUP($A488&amp;$A$4,Global!$C:$AA,COLUMN()+3,0)),"")</f>
        <v/>
      </c>
      <c r="O488" s="68" t="str">
        <f>IFERROR(IF(VLOOKUP($A488&amp;$A$4,Global!$C:$AA,COLUMN()+3,0)="","",VLOOKUP($A488&amp;$A$4,Global!$C:$AA,COLUMN()+3,0)),"")</f>
        <v/>
      </c>
      <c r="P488" s="68" t="str">
        <f>IFERROR(IF(VLOOKUP($A488&amp;$A$4,Global!$C:$AA,COLUMN()+3,0)="","",VLOOKUP($A488&amp;$A$4,Global!$C:$AA,COLUMN()+3,0)),"")</f>
        <v/>
      </c>
      <c r="Q488" s="68" t="str">
        <f>IFERROR(IF(VLOOKUP($A488&amp;$A$4,Global!$C:$AA,COLUMN()+3,0)="","",VLOOKUP($A488&amp;$A$4,Global!$C:$AA,COLUMN()+3,0)),"")</f>
        <v/>
      </c>
      <c r="R488" s="68" t="str">
        <f>IFERROR(IF(VLOOKUP($A488&amp;$A$4,Global!$C:$AA,COLUMN()+3,0)="","",VLOOKUP($A488&amp;$A$4,Global!$C:$AA,COLUMN()+3,0)),"")</f>
        <v/>
      </c>
      <c r="S488" s="71" t="str">
        <f>IFERROR(IF(VLOOKUP($A488&amp;$A$4,Global!$C:$AA,COLUMN()+3,0)="","",VLOOKUP($A488&amp;$A$4,Global!$C:$AA,COLUMN()+3,0)),"")</f>
        <v/>
      </c>
      <c r="T488" s="71" t="str">
        <f>IFERROR(IF(VLOOKUP($A488&amp;$A$4,Global!$C:$AA,COLUMN()+3,0)="","",VLOOKUP($A488&amp;$A$4,Global!$C:$AA,COLUMN()+3,0)),"")</f>
        <v/>
      </c>
      <c r="U488" s="69" t="str">
        <f>IFERROR(IF(VLOOKUP($A488&amp;$A$4,Global!$C:$AA,COLUMN()+3,0)="","",VLOOKUP($A488&amp;$A$4,Global!$C:$AA,COLUMN()+3,0)),"")</f>
        <v/>
      </c>
      <c r="V488" s="69" t="str">
        <f>IFERROR(IF(VLOOKUP($A488&amp;$A$4,Global!$C:$AA,COLUMN()+3,0)="","",VLOOKUP($A488&amp;$A$4,Global!$C:$AA,COLUMN()+3,0)),"")</f>
        <v/>
      </c>
    </row>
    <row r="489" spans="1:22" s="72" customFormat="1" ht="15.75" x14ac:dyDescent="0.2">
      <c r="A489" s="67" t="str">
        <f>IFERROR(IF(A488="","",IF((A488+1)&lt;=VLOOKUP($A$3,List!$E$1:$G$8,3,0),A488+1,"")),"")</f>
        <v/>
      </c>
      <c r="B489" s="69" t="str">
        <f>IFERROR(IF(VLOOKUP($A489&amp;$A$4,Global!$C:$AA,COLUMN()+3,0)="","",VLOOKUP($A489&amp;$A$4,Global!$C:$AA,COLUMN()+3,0)),"")</f>
        <v/>
      </c>
      <c r="C489" s="79" t="str">
        <f>IFERROR(IF(VLOOKUP($A489&amp;$A$4,Global!$C:$AA,COLUMN()+3,0)="","",VLOOKUP($A489&amp;$A$4,Global!$C:$AA,COLUMN()+3,0)),"")</f>
        <v/>
      </c>
      <c r="D489" s="68" t="str">
        <f>IFERROR(IF(VLOOKUP($A489&amp;$A$4,Global!$C:$AA,COLUMN()+3,0)="","",VLOOKUP($A489&amp;$A$4,Global!$C:$AA,COLUMN()+3,0)),"")</f>
        <v/>
      </c>
      <c r="E489" s="69" t="str">
        <f>IFERROR(IF(VLOOKUP($A489&amp;$A$4,Global!$C:$AA,COLUMN()+3,0)="","",VLOOKUP($A489&amp;$A$4,Global!$C:$AA,COLUMN()+3,0)),"")</f>
        <v/>
      </c>
      <c r="F489" s="69" t="str">
        <f>IFERROR(IF(VLOOKUP($A489&amp;$A$4,Global!$C:$AA,COLUMN()+3,0)="","",VLOOKUP($A489&amp;$A$4,Global!$C:$AA,COLUMN()+3,0)),"")</f>
        <v/>
      </c>
      <c r="G489" s="69" t="str">
        <f>IFERROR(IF(VLOOKUP($A489&amp;$A$4,Global!$C:$AA,COLUMN()+3,0)="","",VLOOKUP($A489&amp;$A$4,Global!$C:$AA,COLUMN()+3,0)),"")</f>
        <v/>
      </c>
      <c r="H489" s="70" t="str">
        <f>IFERROR(IF(VLOOKUP($A489&amp;$A$4,Global!$C:$AA,COLUMN()+3,0)="","",VLOOKUP($A489&amp;$A$4,Global!$C:$AA,COLUMN()+3,0)),"")</f>
        <v/>
      </c>
      <c r="I489" s="70" t="str">
        <f>IFERROR(IF(VLOOKUP($A489&amp;$A$4,Global!$C:$AA,COLUMN()+3,0)="","",VLOOKUP($A489&amp;$A$4,Global!$C:$AA,COLUMN()+3,0)),"")</f>
        <v/>
      </c>
      <c r="J489" s="69" t="str">
        <f>IFERROR(IF(VLOOKUP($A489&amp;$A$4,Global!$C:$AA,COLUMN()+3,0)="","",VLOOKUP($A489&amp;$A$4,Global!$C:$AA,COLUMN()+3,0)),"")</f>
        <v/>
      </c>
      <c r="K489" s="69" t="str">
        <f>IFERROR(IF(VLOOKUP($A489&amp;$A$4,Global!$C:$AA,COLUMN()+3,0)="","",VLOOKUP($A489&amp;$A$4,Global!$C:$AA,COLUMN()+3,0)),"")</f>
        <v/>
      </c>
      <c r="L489" s="69" t="str">
        <f>IFERROR(IF(VLOOKUP($A489&amp;$A$4,Global!$C:$AA,COLUMN()+3,0)="","",VLOOKUP($A489&amp;$A$4,Global!$C:$AA,COLUMN()+3,0)),"")</f>
        <v/>
      </c>
      <c r="M489" s="68" t="str">
        <f>IFERROR(IF(VLOOKUP($A489&amp;$A$4,Global!$C:$AA,COLUMN()+3,0)="","",VLOOKUP($A489&amp;$A$4,Global!$C:$AA,COLUMN()+3,0)),"")</f>
        <v/>
      </c>
      <c r="N489" s="68" t="str">
        <f>IFERROR(IF(VLOOKUP($A489&amp;$A$4,Global!$C:$AA,COLUMN()+3,0)="","",VLOOKUP($A489&amp;$A$4,Global!$C:$AA,COLUMN()+3,0)),"")</f>
        <v/>
      </c>
      <c r="O489" s="68" t="str">
        <f>IFERROR(IF(VLOOKUP($A489&amp;$A$4,Global!$C:$AA,COLUMN()+3,0)="","",VLOOKUP($A489&amp;$A$4,Global!$C:$AA,COLUMN()+3,0)),"")</f>
        <v/>
      </c>
      <c r="P489" s="68" t="str">
        <f>IFERROR(IF(VLOOKUP($A489&amp;$A$4,Global!$C:$AA,COLUMN()+3,0)="","",VLOOKUP($A489&amp;$A$4,Global!$C:$AA,COLUMN()+3,0)),"")</f>
        <v/>
      </c>
      <c r="Q489" s="68" t="str">
        <f>IFERROR(IF(VLOOKUP($A489&amp;$A$4,Global!$C:$AA,COLUMN()+3,0)="","",VLOOKUP($A489&amp;$A$4,Global!$C:$AA,COLUMN()+3,0)),"")</f>
        <v/>
      </c>
      <c r="R489" s="68" t="str">
        <f>IFERROR(IF(VLOOKUP($A489&amp;$A$4,Global!$C:$AA,COLUMN()+3,0)="","",VLOOKUP($A489&amp;$A$4,Global!$C:$AA,COLUMN()+3,0)),"")</f>
        <v/>
      </c>
      <c r="S489" s="71" t="str">
        <f>IFERROR(IF(VLOOKUP($A489&amp;$A$4,Global!$C:$AA,COLUMN()+3,0)="","",VLOOKUP($A489&amp;$A$4,Global!$C:$AA,COLUMN()+3,0)),"")</f>
        <v/>
      </c>
      <c r="T489" s="71" t="str">
        <f>IFERROR(IF(VLOOKUP($A489&amp;$A$4,Global!$C:$AA,COLUMN()+3,0)="","",VLOOKUP($A489&amp;$A$4,Global!$C:$AA,COLUMN()+3,0)),"")</f>
        <v/>
      </c>
      <c r="U489" s="69" t="str">
        <f>IFERROR(IF(VLOOKUP($A489&amp;$A$4,Global!$C:$AA,COLUMN()+3,0)="","",VLOOKUP($A489&amp;$A$4,Global!$C:$AA,COLUMN()+3,0)),"")</f>
        <v/>
      </c>
      <c r="V489" s="69" t="str">
        <f>IFERROR(IF(VLOOKUP($A489&amp;$A$4,Global!$C:$AA,COLUMN()+3,0)="","",VLOOKUP($A489&amp;$A$4,Global!$C:$AA,COLUMN()+3,0)),"")</f>
        <v/>
      </c>
    </row>
    <row r="490" spans="1:22" s="72" customFormat="1" ht="15.75" x14ac:dyDescent="0.2">
      <c r="A490" s="67" t="str">
        <f>IFERROR(IF(A489="","",IF((A489+1)&lt;=VLOOKUP($A$3,List!$E$1:$G$8,3,0),A489+1,"")),"")</f>
        <v/>
      </c>
      <c r="B490" s="69" t="str">
        <f>IFERROR(IF(VLOOKUP($A490&amp;$A$4,Global!$C:$AA,COLUMN()+3,0)="","",VLOOKUP($A490&amp;$A$4,Global!$C:$AA,COLUMN()+3,0)),"")</f>
        <v/>
      </c>
      <c r="C490" s="79" t="str">
        <f>IFERROR(IF(VLOOKUP($A490&amp;$A$4,Global!$C:$AA,COLUMN()+3,0)="","",VLOOKUP($A490&amp;$A$4,Global!$C:$AA,COLUMN()+3,0)),"")</f>
        <v/>
      </c>
      <c r="D490" s="68" t="str">
        <f>IFERROR(IF(VLOOKUP($A490&amp;$A$4,Global!$C:$AA,COLUMN()+3,0)="","",VLOOKUP($A490&amp;$A$4,Global!$C:$AA,COLUMN()+3,0)),"")</f>
        <v/>
      </c>
      <c r="E490" s="69" t="str">
        <f>IFERROR(IF(VLOOKUP($A490&amp;$A$4,Global!$C:$AA,COLUMN()+3,0)="","",VLOOKUP($A490&amp;$A$4,Global!$C:$AA,COLUMN()+3,0)),"")</f>
        <v/>
      </c>
      <c r="F490" s="69" t="str">
        <f>IFERROR(IF(VLOOKUP($A490&amp;$A$4,Global!$C:$AA,COLUMN()+3,0)="","",VLOOKUP($A490&amp;$A$4,Global!$C:$AA,COLUMN()+3,0)),"")</f>
        <v/>
      </c>
      <c r="G490" s="69" t="str">
        <f>IFERROR(IF(VLOOKUP($A490&amp;$A$4,Global!$C:$AA,COLUMN()+3,0)="","",VLOOKUP($A490&amp;$A$4,Global!$C:$AA,COLUMN()+3,0)),"")</f>
        <v/>
      </c>
      <c r="H490" s="70" t="str">
        <f>IFERROR(IF(VLOOKUP($A490&amp;$A$4,Global!$C:$AA,COLUMN()+3,0)="","",VLOOKUP($A490&amp;$A$4,Global!$C:$AA,COLUMN()+3,0)),"")</f>
        <v/>
      </c>
      <c r="I490" s="70" t="str">
        <f>IFERROR(IF(VLOOKUP($A490&amp;$A$4,Global!$C:$AA,COLUMN()+3,0)="","",VLOOKUP($A490&amp;$A$4,Global!$C:$AA,COLUMN()+3,0)),"")</f>
        <v/>
      </c>
      <c r="J490" s="69" t="str">
        <f>IFERROR(IF(VLOOKUP($A490&amp;$A$4,Global!$C:$AA,COLUMN()+3,0)="","",VLOOKUP($A490&amp;$A$4,Global!$C:$AA,COLUMN()+3,0)),"")</f>
        <v/>
      </c>
      <c r="K490" s="69" t="str">
        <f>IFERROR(IF(VLOOKUP($A490&amp;$A$4,Global!$C:$AA,COLUMN()+3,0)="","",VLOOKUP($A490&amp;$A$4,Global!$C:$AA,COLUMN()+3,0)),"")</f>
        <v/>
      </c>
      <c r="L490" s="69" t="str">
        <f>IFERROR(IF(VLOOKUP($A490&amp;$A$4,Global!$C:$AA,COLUMN()+3,0)="","",VLOOKUP($A490&amp;$A$4,Global!$C:$AA,COLUMN()+3,0)),"")</f>
        <v/>
      </c>
      <c r="M490" s="68" t="str">
        <f>IFERROR(IF(VLOOKUP($A490&amp;$A$4,Global!$C:$AA,COLUMN()+3,0)="","",VLOOKUP($A490&amp;$A$4,Global!$C:$AA,COLUMN()+3,0)),"")</f>
        <v/>
      </c>
      <c r="N490" s="68" t="str">
        <f>IFERROR(IF(VLOOKUP($A490&amp;$A$4,Global!$C:$AA,COLUMN()+3,0)="","",VLOOKUP($A490&amp;$A$4,Global!$C:$AA,COLUMN()+3,0)),"")</f>
        <v/>
      </c>
      <c r="O490" s="68" t="str">
        <f>IFERROR(IF(VLOOKUP($A490&amp;$A$4,Global!$C:$AA,COLUMN()+3,0)="","",VLOOKUP($A490&amp;$A$4,Global!$C:$AA,COLUMN()+3,0)),"")</f>
        <v/>
      </c>
      <c r="P490" s="68" t="str">
        <f>IFERROR(IF(VLOOKUP($A490&amp;$A$4,Global!$C:$AA,COLUMN()+3,0)="","",VLOOKUP($A490&amp;$A$4,Global!$C:$AA,COLUMN()+3,0)),"")</f>
        <v/>
      </c>
      <c r="Q490" s="68" t="str">
        <f>IFERROR(IF(VLOOKUP($A490&amp;$A$4,Global!$C:$AA,COLUMN()+3,0)="","",VLOOKUP($A490&amp;$A$4,Global!$C:$AA,COLUMN()+3,0)),"")</f>
        <v/>
      </c>
      <c r="R490" s="68" t="str">
        <f>IFERROR(IF(VLOOKUP($A490&amp;$A$4,Global!$C:$AA,COLUMN()+3,0)="","",VLOOKUP($A490&amp;$A$4,Global!$C:$AA,COLUMN()+3,0)),"")</f>
        <v/>
      </c>
      <c r="S490" s="71" t="str">
        <f>IFERROR(IF(VLOOKUP($A490&amp;$A$4,Global!$C:$AA,COLUMN()+3,0)="","",VLOOKUP($A490&amp;$A$4,Global!$C:$AA,COLUMN()+3,0)),"")</f>
        <v/>
      </c>
      <c r="T490" s="71" t="str">
        <f>IFERROR(IF(VLOOKUP($A490&amp;$A$4,Global!$C:$AA,COLUMN()+3,0)="","",VLOOKUP($A490&amp;$A$4,Global!$C:$AA,COLUMN()+3,0)),"")</f>
        <v/>
      </c>
      <c r="U490" s="69" t="str">
        <f>IFERROR(IF(VLOOKUP($A490&amp;$A$4,Global!$C:$AA,COLUMN()+3,0)="","",VLOOKUP($A490&amp;$A$4,Global!$C:$AA,COLUMN()+3,0)),"")</f>
        <v/>
      </c>
      <c r="V490" s="69" t="str">
        <f>IFERROR(IF(VLOOKUP($A490&amp;$A$4,Global!$C:$AA,COLUMN()+3,0)="","",VLOOKUP($A490&amp;$A$4,Global!$C:$AA,COLUMN()+3,0)),"")</f>
        <v/>
      </c>
    </row>
    <row r="491" spans="1:22" s="72" customFormat="1" ht="15.75" x14ac:dyDescent="0.2">
      <c r="A491" s="67" t="str">
        <f>IFERROR(IF(A490="","",IF((A490+1)&lt;=VLOOKUP($A$3,List!$E$1:$G$8,3,0),A490+1,"")),"")</f>
        <v/>
      </c>
      <c r="B491" s="69" t="str">
        <f>IFERROR(IF(VLOOKUP($A491&amp;$A$4,Global!$C:$AA,COLUMN()+3,0)="","",VLOOKUP($A491&amp;$A$4,Global!$C:$AA,COLUMN()+3,0)),"")</f>
        <v/>
      </c>
      <c r="C491" s="79" t="str">
        <f>IFERROR(IF(VLOOKUP($A491&amp;$A$4,Global!$C:$AA,COLUMN()+3,0)="","",VLOOKUP($A491&amp;$A$4,Global!$C:$AA,COLUMN()+3,0)),"")</f>
        <v/>
      </c>
      <c r="D491" s="68" t="str">
        <f>IFERROR(IF(VLOOKUP($A491&amp;$A$4,Global!$C:$AA,COLUMN()+3,0)="","",VLOOKUP($A491&amp;$A$4,Global!$C:$AA,COLUMN()+3,0)),"")</f>
        <v/>
      </c>
      <c r="E491" s="69" t="str">
        <f>IFERROR(IF(VLOOKUP($A491&amp;$A$4,Global!$C:$AA,COLUMN()+3,0)="","",VLOOKUP($A491&amp;$A$4,Global!$C:$AA,COLUMN()+3,0)),"")</f>
        <v/>
      </c>
      <c r="F491" s="69" t="str">
        <f>IFERROR(IF(VLOOKUP($A491&amp;$A$4,Global!$C:$AA,COLUMN()+3,0)="","",VLOOKUP($A491&amp;$A$4,Global!$C:$AA,COLUMN()+3,0)),"")</f>
        <v/>
      </c>
      <c r="G491" s="69" t="str">
        <f>IFERROR(IF(VLOOKUP($A491&amp;$A$4,Global!$C:$AA,COLUMN()+3,0)="","",VLOOKUP($A491&amp;$A$4,Global!$C:$AA,COLUMN()+3,0)),"")</f>
        <v/>
      </c>
      <c r="H491" s="70" t="str">
        <f>IFERROR(IF(VLOOKUP($A491&amp;$A$4,Global!$C:$AA,COLUMN()+3,0)="","",VLOOKUP($A491&amp;$A$4,Global!$C:$AA,COLUMN()+3,0)),"")</f>
        <v/>
      </c>
      <c r="I491" s="70" t="str">
        <f>IFERROR(IF(VLOOKUP($A491&amp;$A$4,Global!$C:$AA,COLUMN()+3,0)="","",VLOOKUP($A491&amp;$A$4,Global!$C:$AA,COLUMN()+3,0)),"")</f>
        <v/>
      </c>
      <c r="J491" s="69" t="str">
        <f>IFERROR(IF(VLOOKUP($A491&amp;$A$4,Global!$C:$AA,COLUMN()+3,0)="","",VLOOKUP($A491&amp;$A$4,Global!$C:$AA,COLUMN()+3,0)),"")</f>
        <v/>
      </c>
      <c r="K491" s="69" t="str">
        <f>IFERROR(IF(VLOOKUP($A491&amp;$A$4,Global!$C:$AA,COLUMN()+3,0)="","",VLOOKUP($A491&amp;$A$4,Global!$C:$AA,COLUMN()+3,0)),"")</f>
        <v/>
      </c>
      <c r="L491" s="69" t="str">
        <f>IFERROR(IF(VLOOKUP($A491&amp;$A$4,Global!$C:$AA,COLUMN()+3,0)="","",VLOOKUP($A491&amp;$A$4,Global!$C:$AA,COLUMN()+3,0)),"")</f>
        <v/>
      </c>
      <c r="M491" s="68" t="str">
        <f>IFERROR(IF(VLOOKUP($A491&amp;$A$4,Global!$C:$AA,COLUMN()+3,0)="","",VLOOKUP($A491&amp;$A$4,Global!$C:$AA,COLUMN()+3,0)),"")</f>
        <v/>
      </c>
      <c r="N491" s="68" t="str">
        <f>IFERROR(IF(VLOOKUP($A491&amp;$A$4,Global!$C:$AA,COLUMN()+3,0)="","",VLOOKUP($A491&amp;$A$4,Global!$C:$AA,COLUMN()+3,0)),"")</f>
        <v/>
      </c>
      <c r="O491" s="68" t="str">
        <f>IFERROR(IF(VLOOKUP($A491&amp;$A$4,Global!$C:$AA,COLUMN()+3,0)="","",VLOOKUP($A491&amp;$A$4,Global!$C:$AA,COLUMN()+3,0)),"")</f>
        <v/>
      </c>
      <c r="P491" s="68" t="str">
        <f>IFERROR(IF(VLOOKUP($A491&amp;$A$4,Global!$C:$AA,COLUMN()+3,0)="","",VLOOKUP($A491&amp;$A$4,Global!$C:$AA,COLUMN()+3,0)),"")</f>
        <v/>
      </c>
      <c r="Q491" s="68" t="str">
        <f>IFERROR(IF(VLOOKUP($A491&amp;$A$4,Global!$C:$AA,COLUMN()+3,0)="","",VLOOKUP($A491&amp;$A$4,Global!$C:$AA,COLUMN()+3,0)),"")</f>
        <v/>
      </c>
      <c r="R491" s="68" t="str">
        <f>IFERROR(IF(VLOOKUP($A491&amp;$A$4,Global!$C:$AA,COLUMN()+3,0)="","",VLOOKUP($A491&amp;$A$4,Global!$C:$AA,COLUMN()+3,0)),"")</f>
        <v/>
      </c>
      <c r="S491" s="71" t="str">
        <f>IFERROR(IF(VLOOKUP($A491&amp;$A$4,Global!$C:$AA,COLUMN()+3,0)="","",VLOOKUP($A491&amp;$A$4,Global!$C:$AA,COLUMN()+3,0)),"")</f>
        <v/>
      </c>
      <c r="T491" s="71" t="str">
        <f>IFERROR(IF(VLOOKUP($A491&amp;$A$4,Global!$C:$AA,COLUMN()+3,0)="","",VLOOKUP($A491&amp;$A$4,Global!$C:$AA,COLUMN()+3,0)),"")</f>
        <v/>
      </c>
      <c r="U491" s="69" t="str">
        <f>IFERROR(IF(VLOOKUP($A491&amp;$A$4,Global!$C:$AA,COLUMN()+3,0)="","",VLOOKUP($A491&amp;$A$4,Global!$C:$AA,COLUMN()+3,0)),"")</f>
        <v/>
      </c>
      <c r="V491" s="69" t="str">
        <f>IFERROR(IF(VLOOKUP($A491&amp;$A$4,Global!$C:$AA,COLUMN()+3,0)="","",VLOOKUP($A491&amp;$A$4,Global!$C:$AA,COLUMN()+3,0)),"")</f>
        <v/>
      </c>
    </row>
    <row r="492" spans="1:22" s="72" customFormat="1" ht="15.75" x14ac:dyDescent="0.2">
      <c r="A492" s="67" t="str">
        <f>IFERROR(IF(A491="","",IF((A491+1)&lt;=VLOOKUP($A$3,List!$E$1:$G$8,3,0),A491+1,"")),"")</f>
        <v/>
      </c>
      <c r="B492" s="69" t="str">
        <f>IFERROR(IF(VLOOKUP($A492&amp;$A$4,Global!$C:$AA,COLUMN()+3,0)="","",VLOOKUP($A492&amp;$A$4,Global!$C:$AA,COLUMN()+3,0)),"")</f>
        <v/>
      </c>
      <c r="C492" s="79" t="str">
        <f>IFERROR(IF(VLOOKUP($A492&amp;$A$4,Global!$C:$AA,COLUMN()+3,0)="","",VLOOKUP($A492&amp;$A$4,Global!$C:$AA,COLUMN()+3,0)),"")</f>
        <v/>
      </c>
      <c r="D492" s="68" t="str">
        <f>IFERROR(IF(VLOOKUP($A492&amp;$A$4,Global!$C:$AA,COLUMN()+3,0)="","",VLOOKUP($A492&amp;$A$4,Global!$C:$AA,COLUMN()+3,0)),"")</f>
        <v/>
      </c>
      <c r="E492" s="69" t="str">
        <f>IFERROR(IF(VLOOKUP($A492&amp;$A$4,Global!$C:$AA,COLUMN()+3,0)="","",VLOOKUP($A492&amp;$A$4,Global!$C:$AA,COLUMN()+3,0)),"")</f>
        <v/>
      </c>
      <c r="F492" s="69" t="str">
        <f>IFERROR(IF(VLOOKUP($A492&amp;$A$4,Global!$C:$AA,COLUMN()+3,0)="","",VLOOKUP($A492&amp;$A$4,Global!$C:$AA,COLUMN()+3,0)),"")</f>
        <v/>
      </c>
      <c r="G492" s="69" t="str">
        <f>IFERROR(IF(VLOOKUP($A492&amp;$A$4,Global!$C:$AA,COLUMN()+3,0)="","",VLOOKUP($A492&amp;$A$4,Global!$C:$AA,COLUMN()+3,0)),"")</f>
        <v/>
      </c>
      <c r="H492" s="70" t="str">
        <f>IFERROR(IF(VLOOKUP($A492&amp;$A$4,Global!$C:$AA,COLUMN()+3,0)="","",VLOOKUP($A492&amp;$A$4,Global!$C:$AA,COLUMN()+3,0)),"")</f>
        <v/>
      </c>
      <c r="I492" s="70" t="str">
        <f>IFERROR(IF(VLOOKUP($A492&amp;$A$4,Global!$C:$AA,COLUMN()+3,0)="","",VLOOKUP($A492&amp;$A$4,Global!$C:$AA,COLUMN()+3,0)),"")</f>
        <v/>
      </c>
      <c r="J492" s="69" t="str">
        <f>IFERROR(IF(VLOOKUP($A492&amp;$A$4,Global!$C:$AA,COLUMN()+3,0)="","",VLOOKUP($A492&amp;$A$4,Global!$C:$AA,COLUMN()+3,0)),"")</f>
        <v/>
      </c>
      <c r="K492" s="69" t="str">
        <f>IFERROR(IF(VLOOKUP($A492&amp;$A$4,Global!$C:$AA,COLUMN()+3,0)="","",VLOOKUP($A492&amp;$A$4,Global!$C:$AA,COLUMN()+3,0)),"")</f>
        <v/>
      </c>
      <c r="L492" s="69" t="str">
        <f>IFERROR(IF(VLOOKUP($A492&amp;$A$4,Global!$C:$AA,COLUMN()+3,0)="","",VLOOKUP($A492&amp;$A$4,Global!$C:$AA,COLUMN()+3,0)),"")</f>
        <v/>
      </c>
      <c r="M492" s="68" t="str">
        <f>IFERROR(IF(VLOOKUP($A492&amp;$A$4,Global!$C:$AA,COLUMN()+3,0)="","",VLOOKUP($A492&amp;$A$4,Global!$C:$AA,COLUMN()+3,0)),"")</f>
        <v/>
      </c>
      <c r="N492" s="68" t="str">
        <f>IFERROR(IF(VLOOKUP($A492&amp;$A$4,Global!$C:$AA,COLUMN()+3,0)="","",VLOOKUP($A492&amp;$A$4,Global!$C:$AA,COLUMN()+3,0)),"")</f>
        <v/>
      </c>
      <c r="O492" s="68" t="str">
        <f>IFERROR(IF(VLOOKUP($A492&amp;$A$4,Global!$C:$AA,COLUMN()+3,0)="","",VLOOKUP($A492&amp;$A$4,Global!$C:$AA,COLUMN()+3,0)),"")</f>
        <v/>
      </c>
      <c r="P492" s="68" t="str">
        <f>IFERROR(IF(VLOOKUP($A492&amp;$A$4,Global!$C:$AA,COLUMN()+3,0)="","",VLOOKUP($A492&amp;$A$4,Global!$C:$AA,COLUMN()+3,0)),"")</f>
        <v/>
      </c>
      <c r="Q492" s="68" t="str">
        <f>IFERROR(IF(VLOOKUP($A492&amp;$A$4,Global!$C:$AA,COLUMN()+3,0)="","",VLOOKUP($A492&amp;$A$4,Global!$C:$AA,COLUMN()+3,0)),"")</f>
        <v/>
      </c>
      <c r="R492" s="68" t="str">
        <f>IFERROR(IF(VLOOKUP($A492&amp;$A$4,Global!$C:$AA,COLUMN()+3,0)="","",VLOOKUP($A492&amp;$A$4,Global!$C:$AA,COLUMN()+3,0)),"")</f>
        <v/>
      </c>
      <c r="S492" s="71" t="str">
        <f>IFERROR(IF(VLOOKUP($A492&amp;$A$4,Global!$C:$AA,COLUMN()+3,0)="","",VLOOKUP($A492&amp;$A$4,Global!$C:$AA,COLUMN()+3,0)),"")</f>
        <v/>
      </c>
      <c r="T492" s="71" t="str">
        <f>IFERROR(IF(VLOOKUP($A492&amp;$A$4,Global!$C:$AA,COLUMN()+3,0)="","",VLOOKUP($A492&amp;$A$4,Global!$C:$AA,COLUMN()+3,0)),"")</f>
        <v/>
      </c>
      <c r="U492" s="69" t="str">
        <f>IFERROR(IF(VLOOKUP($A492&amp;$A$4,Global!$C:$AA,COLUMN()+3,0)="","",VLOOKUP($A492&amp;$A$4,Global!$C:$AA,COLUMN()+3,0)),"")</f>
        <v/>
      </c>
      <c r="V492" s="69" t="str">
        <f>IFERROR(IF(VLOOKUP($A492&amp;$A$4,Global!$C:$AA,COLUMN()+3,0)="","",VLOOKUP($A492&amp;$A$4,Global!$C:$AA,COLUMN()+3,0)),"")</f>
        <v/>
      </c>
    </row>
    <row r="493" spans="1:22" s="72" customFormat="1" ht="15.75" x14ac:dyDescent="0.2">
      <c r="A493" s="67" t="str">
        <f>IFERROR(IF(A492="","",IF((A492+1)&lt;=VLOOKUP($A$3,List!$E$1:$G$8,3,0),A492+1,"")),"")</f>
        <v/>
      </c>
      <c r="B493" s="69" t="str">
        <f>IFERROR(IF(VLOOKUP($A493&amp;$A$4,Global!$C:$AA,COLUMN()+3,0)="","",VLOOKUP($A493&amp;$A$4,Global!$C:$AA,COLUMN()+3,0)),"")</f>
        <v/>
      </c>
      <c r="C493" s="79" t="str">
        <f>IFERROR(IF(VLOOKUP($A493&amp;$A$4,Global!$C:$AA,COLUMN()+3,0)="","",VLOOKUP($A493&amp;$A$4,Global!$C:$AA,COLUMN()+3,0)),"")</f>
        <v/>
      </c>
      <c r="D493" s="68" t="str">
        <f>IFERROR(IF(VLOOKUP($A493&amp;$A$4,Global!$C:$AA,COLUMN()+3,0)="","",VLOOKUP($A493&amp;$A$4,Global!$C:$AA,COLUMN()+3,0)),"")</f>
        <v/>
      </c>
      <c r="E493" s="69" t="str">
        <f>IFERROR(IF(VLOOKUP($A493&amp;$A$4,Global!$C:$AA,COLUMN()+3,0)="","",VLOOKUP($A493&amp;$A$4,Global!$C:$AA,COLUMN()+3,0)),"")</f>
        <v/>
      </c>
      <c r="F493" s="69" t="str">
        <f>IFERROR(IF(VLOOKUP($A493&amp;$A$4,Global!$C:$AA,COLUMN()+3,0)="","",VLOOKUP($A493&amp;$A$4,Global!$C:$AA,COLUMN()+3,0)),"")</f>
        <v/>
      </c>
      <c r="G493" s="69" t="str">
        <f>IFERROR(IF(VLOOKUP($A493&amp;$A$4,Global!$C:$AA,COLUMN()+3,0)="","",VLOOKUP($A493&amp;$A$4,Global!$C:$AA,COLUMN()+3,0)),"")</f>
        <v/>
      </c>
      <c r="H493" s="70" t="str">
        <f>IFERROR(IF(VLOOKUP($A493&amp;$A$4,Global!$C:$AA,COLUMN()+3,0)="","",VLOOKUP($A493&amp;$A$4,Global!$C:$AA,COLUMN()+3,0)),"")</f>
        <v/>
      </c>
      <c r="I493" s="70" t="str">
        <f>IFERROR(IF(VLOOKUP($A493&amp;$A$4,Global!$C:$AA,COLUMN()+3,0)="","",VLOOKUP($A493&amp;$A$4,Global!$C:$AA,COLUMN()+3,0)),"")</f>
        <v/>
      </c>
      <c r="J493" s="69" t="str">
        <f>IFERROR(IF(VLOOKUP($A493&amp;$A$4,Global!$C:$AA,COLUMN()+3,0)="","",VLOOKUP($A493&amp;$A$4,Global!$C:$AA,COLUMN()+3,0)),"")</f>
        <v/>
      </c>
      <c r="K493" s="69" t="str">
        <f>IFERROR(IF(VLOOKUP($A493&amp;$A$4,Global!$C:$AA,COLUMN()+3,0)="","",VLOOKUP($A493&amp;$A$4,Global!$C:$AA,COLUMN()+3,0)),"")</f>
        <v/>
      </c>
      <c r="L493" s="69" t="str">
        <f>IFERROR(IF(VLOOKUP($A493&amp;$A$4,Global!$C:$AA,COLUMN()+3,0)="","",VLOOKUP($A493&amp;$A$4,Global!$C:$AA,COLUMN()+3,0)),"")</f>
        <v/>
      </c>
      <c r="M493" s="68" t="str">
        <f>IFERROR(IF(VLOOKUP($A493&amp;$A$4,Global!$C:$AA,COLUMN()+3,0)="","",VLOOKUP($A493&amp;$A$4,Global!$C:$AA,COLUMN()+3,0)),"")</f>
        <v/>
      </c>
      <c r="N493" s="68" t="str">
        <f>IFERROR(IF(VLOOKUP($A493&amp;$A$4,Global!$C:$AA,COLUMN()+3,0)="","",VLOOKUP($A493&amp;$A$4,Global!$C:$AA,COLUMN()+3,0)),"")</f>
        <v/>
      </c>
      <c r="O493" s="68" t="str">
        <f>IFERROR(IF(VLOOKUP($A493&amp;$A$4,Global!$C:$AA,COLUMN()+3,0)="","",VLOOKUP($A493&amp;$A$4,Global!$C:$AA,COLUMN()+3,0)),"")</f>
        <v/>
      </c>
      <c r="P493" s="68" t="str">
        <f>IFERROR(IF(VLOOKUP($A493&amp;$A$4,Global!$C:$AA,COLUMN()+3,0)="","",VLOOKUP($A493&amp;$A$4,Global!$C:$AA,COLUMN()+3,0)),"")</f>
        <v/>
      </c>
      <c r="Q493" s="68" t="str">
        <f>IFERROR(IF(VLOOKUP($A493&amp;$A$4,Global!$C:$AA,COLUMN()+3,0)="","",VLOOKUP($A493&amp;$A$4,Global!$C:$AA,COLUMN()+3,0)),"")</f>
        <v/>
      </c>
      <c r="R493" s="68" t="str">
        <f>IFERROR(IF(VLOOKUP($A493&amp;$A$4,Global!$C:$AA,COLUMN()+3,0)="","",VLOOKUP($A493&amp;$A$4,Global!$C:$AA,COLUMN()+3,0)),"")</f>
        <v/>
      </c>
      <c r="S493" s="71" t="str">
        <f>IFERROR(IF(VLOOKUP($A493&amp;$A$4,Global!$C:$AA,COLUMN()+3,0)="","",VLOOKUP($A493&amp;$A$4,Global!$C:$AA,COLUMN()+3,0)),"")</f>
        <v/>
      </c>
      <c r="T493" s="71" t="str">
        <f>IFERROR(IF(VLOOKUP($A493&amp;$A$4,Global!$C:$AA,COLUMN()+3,0)="","",VLOOKUP($A493&amp;$A$4,Global!$C:$AA,COLUMN()+3,0)),"")</f>
        <v/>
      </c>
      <c r="U493" s="69" t="str">
        <f>IFERROR(IF(VLOOKUP($A493&amp;$A$4,Global!$C:$AA,COLUMN()+3,0)="","",VLOOKUP($A493&amp;$A$4,Global!$C:$AA,COLUMN()+3,0)),"")</f>
        <v/>
      </c>
      <c r="V493" s="69" t="str">
        <f>IFERROR(IF(VLOOKUP($A493&amp;$A$4,Global!$C:$AA,COLUMN()+3,0)="","",VLOOKUP($A493&amp;$A$4,Global!$C:$AA,COLUMN()+3,0)),"")</f>
        <v/>
      </c>
    </row>
    <row r="494" spans="1:22" s="72" customFormat="1" ht="15.75" x14ac:dyDescent="0.2">
      <c r="A494" s="67" t="str">
        <f>IFERROR(IF(A493="","",IF((A493+1)&lt;=VLOOKUP($A$3,List!$E$1:$G$8,3,0),A493+1,"")),"")</f>
        <v/>
      </c>
      <c r="B494" s="69" t="str">
        <f>IFERROR(IF(VLOOKUP($A494&amp;$A$4,Global!$C:$AA,COLUMN()+3,0)="","",VLOOKUP($A494&amp;$A$4,Global!$C:$AA,COLUMN()+3,0)),"")</f>
        <v/>
      </c>
      <c r="C494" s="79" t="str">
        <f>IFERROR(IF(VLOOKUP($A494&amp;$A$4,Global!$C:$AA,COLUMN()+3,0)="","",VLOOKUP($A494&amp;$A$4,Global!$C:$AA,COLUMN()+3,0)),"")</f>
        <v/>
      </c>
      <c r="D494" s="68" t="str">
        <f>IFERROR(IF(VLOOKUP($A494&amp;$A$4,Global!$C:$AA,COLUMN()+3,0)="","",VLOOKUP($A494&amp;$A$4,Global!$C:$AA,COLUMN()+3,0)),"")</f>
        <v/>
      </c>
      <c r="E494" s="69" t="str">
        <f>IFERROR(IF(VLOOKUP($A494&amp;$A$4,Global!$C:$AA,COLUMN()+3,0)="","",VLOOKUP($A494&amp;$A$4,Global!$C:$AA,COLUMN()+3,0)),"")</f>
        <v/>
      </c>
      <c r="F494" s="69" t="str">
        <f>IFERROR(IF(VLOOKUP($A494&amp;$A$4,Global!$C:$AA,COLUMN()+3,0)="","",VLOOKUP($A494&amp;$A$4,Global!$C:$AA,COLUMN()+3,0)),"")</f>
        <v/>
      </c>
      <c r="G494" s="69" t="str">
        <f>IFERROR(IF(VLOOKUP($A494&amp;$A$4,Global!$C:$AA,COLUMN()+3,0)="","",VLOOKUP($A494&amp;$A$4,Global!$C:$AA,COLUMN()+3,0)),"")</f>
        <v/>
      </c>
      <c r="H494" s="70" t="str">
        <f>IFERROR(IF(VLOOKUP($A494&amp;$A$4,Global!$C:$AA,COLUMN()+3,0)="","",VLOOKUP($A494&amp;$A$4,Global!$C:$AA,COLUMN()+3,0)),"")</f>
        <v/>
      </c>
      <c r="I494" s="70" t="str">
        <f>IFERROR(IF(VLOOKUP($A494&amp;$A$4,Global!$C:$AA,COLUMN()+3,0)="","",VLOOKUP($A494&amp;$A$4,Global!$C:$AA,COLUMN()+3,0)),"")</f>
        <v/>
      </c>
      <c r="J494" s="69" t="str">
        <f>IFERROR(IF(VLOOKUP($A494&amp;$A$4,Global!$C:$AA,COLUMN()+3,0)="","",VLOOKUP($A494&amp;$A$4,Global!$C:$AA,COLUMN()+3,0)),"")</f>
        <v/>
      </c>
      <c r="K494" s="69" t="str">
        <f>IFERROR(IF(VLOOKUP($A494&amp;$A$4,Global!$C:$AA,COLUMN()+3,0)="","",VLOOKUP($A494&amp;$A$4,Global!$C:$AA,COLUMN()+3,0)),"")</f>
        <v/>
      </c>
      <c r="L494" s="69" t="str">
        <f>IFERROR(IF(VLOOKUP($A494&amp;$A$4,Global!$C:$AA,COLUMN()+3,0)="","",VLOOKUP($A494&amp;$A$4,Global!$C:$AA,COLUMN()+3,0)),"")</f>
        <v/>
      </c>
      <c r="M494" s="68" t="str">
        <f>IFERROR(IF(VLOOKUP($A494&amp;$A$4,Global!$C:$AA,COLUMN()+3,0)="","",VLOOKUP($A494&amp;$A$4,Global!$C:$AA,COLUMN()+3,0)),"")</f>
        <v/>
      </c>
      <c r="N494" s="68" t="str">
        <f>IFERROR(IF(VLOOKUP($A494&amp;$A$4,Global!$C:$AA,COLUMN()+3,0)="","",VLOOKUP($A494&amp;$A$4,Global!$C:$AA,COLUMN()+3,0)),"")</f>
        <v/>
      </c>
      <c r="O494" s="68" t="str">
        <f>IFERROR(IF(VLOOKUP($A494&amp;$A$4,Global!$C:$AA,COLUMN()+3,0)="","",VLOOKUP($A494&amp;$A$4,Global!$C:$AA,COLUMN()+3,0)),"")</f>
        <v/>
      </c>
      <c r="P494" s="68" t="str">
        <f>IFERROR(IF(VLOOKUP($A494&amp;$A$4,Global!$C:$AA,COLUMN()+3,0)="","",VLOOKUP($A494&amp;$A$4,Global!$C:$AA,COLUMN()+3,0)),"")</f>
        <v/>
      </c>
      <c r="Q494" s="68" t="str">
        <f>IFERROR(IF(VLOOKUP($A494&amp;$A$4,Global!$C:$AA,COLUMN()+3,0)="","",VLOOKUP($A494&amp;$A$4,Global!$C:$AA,COLUMN()+3,0)),"")</f>
        <v/>
      </c>
      <c r="R494" s="68" t="str">
        <f>IFERROR(IF(VLOOKUP($A494&amp;$A$4,Global!$C:$AA,COLUMN()+3,0)="","",VLOOKUP($A494&amp;$A$4,Global!$C:$AA,COLUMN()+3,0)),"")</f>
        <v/>
      </c>
      <c r="S494" s="71" t="str">
        <f>IFERROR(IF(VLOOKUP($A494&amp;$A$4,Global!$C:$AA,COLUMN()+3,0)="","",VLOOKUP($A494&amp;$A$4,Global!$C:$AA,COLUMN()+3,0)),"")</f>
        <v/>
      </c>
      <c r="T494" s="71" t="str">
        <f>IFERROR(IF(VLOOKUP($A494&amp;$A$4,Global!$C:$AA,COLUMN()+3,0)="","",VLOOKUP($A494&amp;$A$4,Global!$C:$AA,COLUMN()+3,0)),"")</f>
        <v/>
      </c>
      <c r="U494" s="69" t="str">
        <f>IFERROR(IF(VLOOKUP($A494&amp;$A$4,Global!$C:$AA,COLUMN()+3,0)="","",VLOOKUP($A494&amp;$A$4,Global!$C:$AA,COLUMN()+3,0)),"")</f>
        <v/>
      </c>
      <c r="V494" s="69" t="str">
        <f>IFERROR(IF(VLOOKUP($A494&amp;$A$4,Global!$C:$AA,COLUMN()+3,0)="","",VLOOKUP($A494&amp;$A$4,Global!$C:$AA,COLUMN()+3,0)),"")</f>
        <v/>
      </c>
    </row>
    <row r="495" spans="1:22" s="72" customFormat="1" ht="15.75" x14ac:dyDescent="0.2">
      <c r="A495" s="67" t="str">
        <f>IFERROR(IF(A494="","",IF((A494+1)&lt;=VLOOKUP($A$3,List!$E$1:$G$8,3,0),A494+1,"")),"")</f>
        <v/>
      </c>
      <c r="B495" s="69" t="str">
        <f>IFERROR(IF(VLOOKUP($A495&amp;$A$4,Global!$C:$AA,COLUMN()+3,0)="","",VLOOKUP($A495&amp;$A$4,Global!$C:$AA,COLUMN()+3,0)),"")</f>
        <v/>
      </c>
      <c r="C495" s="79" t="str">
        <f>IFERROR(IF(VLOOKUP($A495&amp;$A$4,Global!$C:$AA,COLUMN()+3,0)="","",VLOOKUP($A495&amp;$A$4,Global!$C:$AA,COLUMN()+3,0)),"")</f>
        <v/>
      </c>
      <c r="D495" s="68" t="str">
        <f>IFERROR(IF(VLOOKUP($A495&amp;$A$4,Global!$C:$AA,COLUMN()+3,0)="","",VLOOKUP($A495&amp;$A$4,Global!$C:$AA,COLUMN()+3,0)),"")</f>
        <v/>
      </c>
      <c r="E495" s="69" t="str">
        <f>IFERROR(IF(VLOOKUP($A495&amp;$A$4,Global!$C:$AA,COLUMN()+3,0)="","",VLOOKUP($A495&amp;$A$4,Global!$C:$AA,COLUMN()+3,0)),"")</f>
        <v/>
      </c>
      <c r="F495" s="69" t="str">
        <f>IFERROR(IF(VLOOKUP($A495&amp;$A$4,Global!$C:$AA,COLUMN()+3,0)="","",VLOOKUP($A495&amp;$A$4,Global!$C:$AA,COLUMN()+3,0)),"")</f>
        <v/>
      </c>
      <c r="G495" s="69" t="str">
        <f>IFERROR(IF(VLOOKUP($A495&amp;$A$4,Global!$C:$AA,COLUMN()+3,0)="","",VLOOKUP($A495&amp;$A$4,Global!$C:$AA,COLUMN()+3,0)),"")</f>
        <v/>
      </c>
      <c r="H495" s="70" t="str">
        <f>IFERROR(IF(VLOOKUP($A495&amp;$A$4,Global!$C:$AA,COLUMN()+3,0)="","",VLOOKUP($A495&amp;$A$4,Global!$C:$AA,COLUMN()+3,0)),"")</f>
        <v/>
      </c>
      <c r="I495" s="70" t="str">
        <f>IFERROR(IF(VLOOKUP($A495&amp;$A$4,Global!$C:$AA,COLUMN()+3,0)="","",VLOOKUP($A495&amp;$A$4,Global!$C:$AA,COLUMN()+3,0)),"")</f>
        <v/>
      </c>
      <c r="J495" s="69" t="str">
        <f>IFERROR(IF(VLOOKUP($A495&amp;$A$4,Global!$C:$AA,COLUMN()+3,0)="","",VLOOKUP($A495&amp;$A$4,Global!$C:$AA,COLUMN()+3,0)),"")</f>
        <v/>
      </c>
      <c r="K495" s="69" t="str">
        <f>IFERROR(IF(VLOOKUP($A495&amp;$A$4,Global!$C:$AA,COLUMN()+3,0)="","",VLOOKUP($A495&amp;$A$4,Global!$C:$AA,COLUMN()+3,0)),"")</f>
        <v/>
      </c>
      <c r="L495" s="69" t="str">
        <f>IFERROR(IF(VLOOKUP($A495&amp;$A$4,Global!$C:$AA,COLUMN()+3,0)="","",VLOOKUP($A495&amp;$A$4,Global!$C:$AA,COLUMN()+3,0)),"")</f>
        <v/>
      </c>
      <c r="M495" s="68" t="str">
        <f>IFERROR(IF(VLOOKUP($A495&amp;$A$4,Global!$C:$AA,COLUMN()+3,0)="","",VLOOKUP($A495&amp;$A$4,Global!$C:$AA,COLUMN()+3,0)),"")</f>
        <v/>
      </c>
      <c r="N495" s="68" t="str">
        <f>IFERROR(IF(VLOOKUP($A495&amp;$A$4,Global!$C:$AA,COLUMN()+3,0)="","",VLOOKUP($A495&amp;$A$4,Global!$C:$AA,COLUMN()+3,0)),"")</f>
        <v/>
      </c>
      <c r="O495" s="68" t="str">
        <f>IFERROR(IF(VLOOKUP($A495&amp;$A$4,Global!$C:$AA,COLUMN()+3,0)="","",VLOOKUP($A495&amp;$A$4,Global!$C:$AA,COLUMN()+3,0)),"")</f>
        <v/>
      </c>
      <c r="P495" s="68" t="str">
        <f>IFERROR(IF(VLOOKUP($A495&amp;$A$4,Global!$C:$AA,COLUMN()+3,0)="","",VLOOKUP($A495&amp;$A$4,Global!$C:$AA,COLUMN()+3,0)),"")</f>
        <v/>
      </c>
      <c r="Q495" s="68" t="str">
        <f>IFERROR(IF(VLOOKUP($A495&amp;$A$4,Global!$C:$AA,COLUMN()+3,0)="","",VLOOKUP($A495&amp;$A$4,Global!$C:$AA,COLUMN()+3,0)),"")</f>
        <v/>
      </c>
      <c r="R495" s="68" t="str">
        <f>IFERROR(IF(VLOOKUP($A495&amp;$A$4,Global!$C:$AA,COLUMN()+3,0)="","",VLOOKUP($A495&amp;$A$4,Global!$C:$AA,COLUMN()+3,0)),"")</f>
        <v/>
      </c>
      <c r="S495" s="71" t="str">
        <f>IFERROR(IF(VLOOKUP($A495&amp;$A$4,Global!$C:$AA,COLUMN()+3,0)="","",VLOOKUP($A495&amp;$A$4,Global!$C:$AA,COLUMN()+3,0)),"")</f>
        <v/>
      </c>
      <c r="T495" s="71" t="str">
        <f>IFERROR(IF(VLOOKUP($A495&amp;$A$4,Global!$C:$AA,COLUMN()+3,0)="","",VLOOKUP($A495&amp;$A$4,Global!$C:$AA,COLUMN()+3,0)),"")</f>
        <v/>
      </c>
      <c r="U495" s="69" t="str">
        <f>IFERROR(IF(VLOOKUP($A495&amp;$A$4,Global!$C:$AA,COLUMN()+3,0)="","",VLOOKUP($A495&amp;$A$4,Global!$C:$AA,COLUMN()+3,0)),"")</f>
        <v/>
      </c>
      <c r="V495" s="69" t="str">
        <f>IFERROR(IF(VLOOKUP($A495&amp;$A$4,Global!$C:$AA,COLUMN()+3,0)="","",VLOOKUP($A495&amp;$A$4,Global!$C:$AA,COLUMN()+3,0)),"")</f>
        <v/>
      </c>
    </row>
    <row r="496" spans="1:22" s="72" customFormat="1" ht="15.75" x14ac:dyDescent="0.2">
      <c r="A496" s="67" t="str">
        <f>IFERROR(IF(A495="","",IF((A495+1)&lt;=VLOOKUP($A$3,List!$E$1:$G$8,3,0),A495+1,"")),"")</f>
        <v/>
      </c>
      <c r="B496" s="69" t="str">
        <f>IFERROR(IF(VLOOKUP($A496&amp;$A$4,Global!$C:$AA,COLUMN()+3,0)="","",VLOOKUP($A496&amp;$A$4,Global!$C:$AA,COLUMN()+3,0)),"")</f>
        <v/>
      </c>
      <c r="C496" s="79" t="str">
        <f>IFERROR(IF(VLOOKUP($A496&amp;$A$4,Global!$C:$AA,COLUMN()+3,0)="","",VLOOKUP($A496&amp;$A$4,Global!$C:$AA,COLUMN()+3,0)),"")</f>
        <v/>
      </c>
      <c r="D496" s="68" t="str">
        <f>IFERROR(IF(VLOOKUP($A496&amp;$A$4,Global!$C:$AA,COLUMN()+3,0)="","",VLOOKUP($A496&amp;$A$4,Global!$C:$AA,COLUMN()+3,0)),"")</f>
        <v/>
      </c>
      <c r="E496" s="69" t="str">
        <f>IFERROR(IF(VLOOKUP($A496&amp;$A$4,Global!$C:$AA,COLUMN()+3,0)="","",VLOOKUP($A496&amp;$A$4,Global!$C:$AA,COLUMN()+3,0)),"")</f>
        <v/>
      </c>
      <c r="F496" s="69" t="str">
        <f>IFERROR(IF(VLOOKUP($A496&amp;$A$4,Global!$C:$AA,COLUMN()+3,0)="","",VLOOKUP($A496&amp;$A$4,Global!$C:$AA,COLUMN()+3,0)),"")</f>
        <v/>
      </c>
      <c r="G496" s="69" t="str">
        <f>IFERROR(IF(VLOOKUP($A496&amp;$A$4,Global!$C:$AA,COLUMN()+3,0)="","",VLOOKUP($A496&amp;$A$4,Global!$C:$AA,COLUMN()+3,0)),"")</f>
        <v/>
      </c>
      <c r="H496" s="70" t="str">
        <f>IFERROR(IF(VLOOKUP($A496&amp;$A$4,Global!$C:$AA,COLUMN()+3,0)="","",VLOOKUP($A496&amp;$A$4,Global!$C:$AA,COLUMN()+3,0)),"")</f>
        <v/>
      </c>
      <c r="I496" s="70" t="str">
        <f>IFERROR(IF(VLOOKUP($A496&amp;$A$4,Global!$C:$AA,COLUMN()+3,0)="","",VLOOKUP($A496&amp;$A$4,Global!$C:$AA,COLUMN()+3,0)),"")</f>
        <v/>
      </c>
      <c r="J496" s="69" t="str">
        <f>IFERROR(IF(VLOOKUP($A496&amp;$A$4,Global!$C:$AA,COLUMN()+3,0)="","",VLOOKUP($A496&amp;$A$4,Global!$C:$AA,COLUMN()+3,0)),"")</f>
        <v/>
      </c>
      <c r="K496" s="69" t="str">
        <f>IFERROR(IF(VLOOKUP($A496&amp;$A$4,Global!$C:$AA,COLUMN()+3,0)="","",VLOOKUP($A496&amp;$A$4,Global!$C:$AA,COLUMN()+3,0)),"")</f>
        <v/>
      </c>
      <c r="L496" s="69" t="str">
        <f>IFERROR(IF(VLOOKUP($A496&amp;$A$4,Global!$C:$AA,COLUMN()+3,0)="","",VLOOKUP($A496&amp;$A$4,Global!$C:$AA,COLUMN()+3,0)),"")</f>
        <v/>
      </c>
      <c r="M496" s="68" t="str">
        <f>IFERROR(IF(VLOOKUP($A496&amp;$A$4,Global!$C:$AA,COLUMN()+3,0)="","",VLOOKUP($A496&amp;$A$4,Global!$C:$AA,COLUMN()+3,0)),"")</f>
        <v/>
      </c>
      <c r="N496" s="68" t="str">
        <f>IFERROR(IF(VLOOKUP($A496&amp;$A$4,Global!$C:$AA,COLUMN()+3,0)="","",VLOOKUP($A496&amp;$A$4,Global!$C:$AA,COLUMN()+3,0)),"")</f>
        <v/>
      </c>
      <c r="O496" s="68" t="str">
        <f>IFERROR(IF(VLOOKUP($A496&amp;$A$4,Global!$C:$AA,COLUMN()+3,0)="","",VLOOKUP($A496&amp;$A$4,Global!$C:$AA,COLUMN()+3,0)),"")</f>
        <v/>
      </c>
      <c r="P496" s="68" t="str">
        <f>IFERROR(IF(VLOOKUP($A496&amp;$A$4,Global!$C:$AA,COLUMN()+3,0)="","",VLOOKUP($A496&amp;$A$4,Global!$C:$AA,COLUMN()+3,0)),"")</f>
        <v/>
      </c>
      <c r="Q496" s="68" t="str">
        <f>IFERROR(IF(VLOOKUP($A496&amp;$A$4,Global!$C:$AA,COLUMN()+3,0)="","",VLOOKUP($A496&amp;$A$4,Global!$C:$AA,COLUMN()+3,0)),"")</f>
        <v/>
      </c>
      <c r="R496" s="68" t="str">
        <f>IFERROR(IF(VLOOKUP($A496&amp;$A$4,Global!$C:$AA,COLUMN()+3,0)="","",VLOOKUP($A496&amp;$A$4,Global!$C:$AA,COLUMN()+3,0)),"")</f>
        <v/>
      </c>
      <c r="S496" s="71" t="str">
        <f>IFERROR(IF(VLOOKUP($A496&amp;$A$4,Global!$C:$AA,COLUMN()+3,0)="","",VLOOKUP($A496&amp;$A$4,Global!$C:$AA,COLUMN()+3,0)),"")</f>
        <v/>
      </c>
      <c r="T496" s="71" t="str">
        <f>IFERROR(IF(VLOOKUP($A496&amp;$A$4,Global!$C:$AA,COLUMN()+3,0)="","",VLOOKUP($A496&amp;$A$4,Global!$C:$AA,COLUMN()+3,0)),"")</f>
        <v/>
      </c>
      <c r="U496" s="69" t="str">
        <f>IFERROR(IF(VLOOKUP($A496&amp;$A$4,Global!$C:$AA,COLUMN()+3,0)="","",VLOOKUP($A496&amp;$A$4,Global!$C:$AA,COLUMN()+3,0)),"")</f>
        <v/>
      </c>
      <c r="V496" s="69" t="str">
        <f>IFERROR(IF(VLOOKUP($A496&amp;$A$4,Global!$C:$AA,COLUMN()+3,0)="","",VLOOKUP($A496&amp;$A$4,Global!$C:$AA,COLUMN()+3,0)),"")</f>
        <v/>
      </c>
    </row>
    <row r="497" spans="1:22" s="72" customFormat="1" ht="15.75" x14ac:dyDescent="0.2">
      <c r="A497" s="67" t="str">
        <f>IFERROR(IF(A496="","",IF((A496+1)&lt;=VLOOKUP($A$3,List!$E$1:$G$8,3,0),A496+1,"")),"")</f>
        <v/>
      </c>
      <c r="B497" s="69" t="str">
        <f>IFERROR(IF(VLOOKUP($A497&amp;$A$4,Global!$C:$AA,COLUMN()+3,0)="","",VLOOKUP($A497&amp;$A$4,Global!$C:$AA,COLUMN()+3,0)),"")</f>
        <v/>
      </c>
      <c r="C497" s="79" t="str">
        <f>IFERROR(IF(VLOOKUP($A497&amp;$A$4,Global!$C:$AA,COLUMN()+3,0)="","",VLOOKUP($A497&amp;$A$4,Global!$C:$AA,COLUMN()+3,0)),"")</f>
        <v/>
      </c>
      <c r="D497" s="68" t="str">
        <f>IFERROR(IF(VLOOKUP($A497&amp;$A$4,Global!$C:$AA,COLUMN()+3,0)="","",VLOOKUP($A497&amp;$A$4,Global!$C:$AA,COLUMN()+3,0)),"")</f>
        <v/>
      </c>
      <c r="E497" s="69" t="str">
        <f>IFERROR(IF(VLOOKUP($A497&amp;$A$4,Global!$C:$AA,COLUMN()+3,0)="","",VLOOKUP($A497&amp;$A$4,Global!$C:$AA,COLUMN()+3,0)),"")</f>
        <v/>
      </c>
      <c r="F497" s="69" t="str">
        <f>IFERROR(IF(VLOOKUP($A497&amp;$A$4,Global!$C:$AA,COLUMN()+3,0)="","",VLOOKUP($A497&amp;$A$4,Global!$C:$AA,COLUMN()+3,0)),"")</f>
        <v/>
      </c>
      <c r="G497" s="69" t="str">
        <f>IFERROR(IF(VLOOKUP($A497&amp;$A$4,Global!$C:$AA,COLUMN()+3,0)="","",VLOOKUP($A497&amp;$A$4,Global!$C:$AA,COLUMN()+3,0)),"")</f>
        <v/>
      </c>
      <c r="H497" s="70" t="str">
        <f>IFERROR(IF(VLOOKUP($A497&amp;$A$4,Global!$C:$AA,COLUMN()+3,0)="","",VLOOKUP($A497&amp;$A$4,Global!$C:$AA,COLUMN()+3,0)),"")</f>
        <v/>
      </c>
      <c r="I497" s="70" t="str">
        <f>IFERROR(IF(VLOOKUP($A497&amp;$A$4,Global!$C:$AA,COLUMN()+3,0)="","",VLOOKUP($A497&amp;$A$4,Global!$C:$AA,COLUMN()+3,0)),"")</f>
        <v/>
      </c>
      <c r="J497" s="69" t="str">
        <f>IFERROR(IF(VLOOKUP($A497&amp;$A$4,Global!$C:$AA,COLUMN()+3,0)="","",VLOOKUP($A497&amp;$A$4,Global!$C:$AA,COLUMN()+3,0)),"")</f>
        <v/>
      </c>
      <c r="K497" s="69" t="str">
        <f>IFERROR(IF(VLOOKUP($A497&amp;$A$4,Global!$C:$AA,COLUMN()+3,0)="","",VLOOKUP($A497&amp;$A$4,Global!$C:$AA,COLUMN()+3,0)),"")</f>
        <v/>
      </c>
      <c r="L497" s="69" t="str">
        <f>IFERROR(IF(VLOOKUP($A497&amp;$A$4,Global!$C:$AA,COLUMN()+3,0)="","",VLOOKUP($A497&amp;$A$4,Global!$C:$AA,COLUMN()+3,0)),"")</f>
        <v/>
      </c>
      <c r="M497" s="68" t="str">
        <f>IFERROR(IF(VLOOKUP($A497&amp;$A$4,Global!$C:$AA,COLUMN()+3,0)="","",VLOOKUP($A497&amp;$A$4,Global!$C:$AA,COLUMN()+3,0)),"")</f>
        <v/>
      </c>
      <c r="N497" s="68" t="str">
        <f>IFERROR(IF(VLOOKUP($A497&amp;$A$4,Global!$C:$AA,COLUMN()+3,0)="","",VLOOKUP($A497&amp;$A$4,Global!$C:$AA,COLUMN()+3,0)),"")</f>
        <v/>
      </c>
      <c r="O497" s="68" t="str">
        <f>IFERROR(IF(VLOOKUP($A497&amp;$A$4,Global!$C:$AA,COLUMN()+3,0)="","",VLOOKUP($A497&amp;$A$4,Global!$C:$AA,COLUMN()+3,0)),"")</f>
        <v/>
      </c>
      <c r="P497" s="68" t="str">
        <f>IFERROR(IF(VLOOKUP($A497&amp;$A$4,Global!$C:$AA,COLUMN()+3,0)="","",VLOOKUP($A497&amp;$A$4,Global!$C:$AA,COLUMN()+3,0)),"")</f>
        <v/>
      </c>
      <c r="Q497" s="68" t="str">
        <f>IFERROR(IF(VLOOKUP($A497&amp;$A$4,Global!$C:$AA,COLUMN()+3,0)="","",VLOOKUP($A497&amp;$A$4,Global!$C:$AA,COLUMN()+3,0)),"")</f>
        <v/>
      </c>
      <c r="R497" s="68" t="str">
        <f>IFERROR(IF(VLOOKUP($A497&amp;$A$4,Global!$C:$AA,COLUMN()+3,0)="","",VLOOKUP($A497&amp;$A$4,Global!$C:$AA,COLUMN()+3,0)),"")</f>
        <v/>
      </c>
      <c r="S497" s="71" t="str">
        <f>IFERROR(IF(VLOOKUP($A497&amp;$A$4,Global!$C:$AA,COLUMN()+3,0)="","",VLOOKUP($A497&amp;$A$4,Global!$C:$AA,COLUMN()+3,0)),"")</f>
        <v/>
      </c>
      <c r="T497" s="71" t="str">
        <f>IFERROR(IF(VLOOKUP($A497&amp;$A$4,Global!$C:$AA,COLUMN()+3,0)="","",VLOOKUP($A497&amp;$A$4,Global!$C:$AA,COLUMN()+3,0)),"")</f>
        <v/>
      </c>
      <c r="U497" s="69" t="str">
        <f>IFERROR(IF(VLOOKUP($A497&amp;$A$4,Global!$C:$AA,COLUMN()+3,0)="","",VLOOKUP($A497&amp;$A$4,Global!$C:$AA,COLUMN()+3,0)),"")</f>
        <v/>
      </c>
      <c r="V497" s="69" t="str">
        <f>IFERROR(IF(VLOOKUP($A497&amp;$A$4,Global!$C:$AA,COLUMN()+3,0)="","",VLOOKUP($A497&amp;$A$4,Global!$C:$AA,COLUMN()+3,0)),"")</f>
        <v/>
      </c>
    </row>
    <row r="498" spans="1:22" s="72" customFormat="1" ht="15.75" x14ac:dyDescent="0.2">
      <c r="A498" s="67" t="str">
        <f>IFERROR(IF(A497="","",IF((A497+1)&lt;=VLOOKUP($A$3,List!$E$1:$G$8,3,0),A497+1,"")),"")</f>
        <v/>
      </c>
      <c r="B498" s="69" t="str">
        <f>IFERROR(IF(VLOOKUP($A498&amp;$A$4,Global!$C:$AA,COLUMN()+3,0)="","",VLOOKUP($A498&amp;$A$4,Global!$C:$AA,COLUMN()+3,0)),"")</f>
        <v/>
      </c>
      <c r="C498" s="79" t="str">
        <f>IFERROR(IF(VLOOKUP($A498&amp;$A$4,Global!$C:$AA,COLUMN()+3,0)="","",VLOOKUP($A498&amp;$A$4,Global!$C:$AA,COLUMN()+3,0)),"")</f>
        <v/>
      </c>
      <c r="D498" s="68" t="str">
        <f>IFERROR(IF(VLOOKUP($A498&amp;$A$4,Global!$C:$AA,COLUMN()+3,0)="","",VLOOKUP($A498&amp;$A$4,Global!$C:$AA,COLUMN()+3,0)),"")</f>
        <v/>
      </c>
      <c r="E498" s="69" t="str">
        <f>IFERROR(IF(VLOOKUP($A498&amp;$A$4,Global!$C:$AA,COLUMN()+3,0)="","",VLOOKUP($A498&amp;$A$4,Global!$C:$AA,COLUMN()+3,0)),"")</f>
        <v/>
      </c>
      <c r="F498" s="69" t="str">
        <f>IFERROR(IF(VLOOKUP($A498&amp;$A$4,Global!$C:$AA,COLUMN()+3,0)="","",VLOOKUP($A498&amp;$A$4,Global!$C:$AA,COLUMN()+3,0)),"")</f>
        <v/>
      </c>
      <c r="G498" s="69" t="str">
        <f>IFERROR(IF(VLOOKUP($A498&amp;$A$4,Global!$C:$AA,COLUMN()+3,0)="","",VLOOKUP($A498&amp;$A$4,Global!$C:$AA,COLUMN()+3,0)),"")</f>
        <v/>
      </c>
      <c r="H498" s="70" t="str">
        <f>IFERROR(IF(VLOOKUP($A498&amp;$A$4,Global!$C:$AA,COLUMN()+3,0)="","",VLOOKUP($A498&amp;$A$4,Global!$C:$AA,COLUMN()+3,0)),"")</f>
        <v/>
      </c>
      <c r="I498" s="70" t="str">
        <f>IFERROR(IF(VLOOKUP($A498&amp;$A$4,Global!$C:$AA,COLUMN()+3,0)="","",VLOOKUP($A498&amp;$A$4,Global!$C:$AA,COLUMN()+3,0)),"")</f>
        <v/>
      </c>
      <c r="J498" s="69" t="str">
        <f>IFERROR(IF(VLOOKUP($A498&amp;$A$4,Global!$C:$AA,COLUMN()+3,0)="","",VLOOKUP($A498&amp;$A$4,Global!$C:$AA,COLUMN()+3,0)),"")</f>
        <v/>
      </c>
      <c r="K498" s="69" t="str">
        <f>IFERROR(IF(VLOOKUP($A498&amp;$A$4,Global!$C:$AA,COLUMN()+3,0)="","",VLOOKUP($A498&amp;$A$4,Global!$C:$AA,COLUMN()+3,0)),"")</f>
        <v/>
      </c>
      <c r="L498" s="69" t="str">
        <f>IFERROR(IF(VLOOKUP($A498&amp;$A$4,Global!$C:$AA,COLUMN()+3,0)="","",VLOOKUP($A498&amp;$A$4,Global!$C:$AA,COLUMN()+3,0)),"")</f>
        <v/>
      </c>
      <c r="M498" s="68" t="str">
        <f>IFERROR(IF(VLOOKUP($A498&amp;$A$4,Global!$C:$AA,COLUMN()+3,0)="","",VLOOKUP($A498&amp;$A$4,Global!$C:$AA,COLUMN()+3,0)),"")</f>
        <v/>
      </c>
      <c r="N498" s="68" t="str">
        <f>IFERROR(IF(VLOOKUP($A498&amp;$A$4,Global!$C:$AA,COLUMN()+3,0)="","",VLOOKUP($A498&amp;$A$4,Global!$C:$AA,COLUMN()+3,0)),"")</f>
        <v/>
      </c>
      <c r="O498" s="68" t="str">
        <f>IFERROR(IF(VLOOKUP($A498&amp;$A$4,Global!$C:$AA,COLUMN()+3,0)="","",VLOOKUP($A498&amp;$A$4,Global!$C:$AA,COLUMN()+3,0)),"")</f>
        <v/>
      </c>
      <c r="P498" s="68" t="str">
        <f>IFERROR(IF(VLOOKUP($A498&amp;$A$4,Global!$C:$AA,COLUMN()+3,0)="","",VLOOKUP($A498&amp;$A$4,Global!$C:$AA,COLUMN()+3,0)),"")</f>
        <v/>
      </c>
      <c r="Q498" s="68" t="str">
        <f>IFERROR(IF(VLOOKUP($A498&amp;$A$4,Global!$C:$AA,COLUMN()+3,0)="","",VLOOKUP($A498&amp;$A$4,Global!$C:$AA,COLUMN()+3,0)),"")</f>
        <v/>
      </c>
      <c r="R498" s="68" t="str">
        <f>IFERROR(IF(VLOOKUP($A498&amp;$A$4,Global!$C:$AA,COLUMN()+3,0)="","",VLOOKUP($A498&amp;$A$4,Global!$C:$AA,COLUMN()+3,0)),"")</f>
        <v/>
      </c>
      <c r="S498" s="71" t="str">
        <f>IFERROR(IF(VLOOKUP($A498&amp;$A$4,Global!$C:$AA,COLUMN()+3,0)="","",VLOOKUP($A498&amp;$A$4,Global!$C:$AA,COLUMN()+3,0)),"")</f>
        <v/>
      </c>
      <c r="T498" s="71" t="str">
        <f>IFERROR(IF(VLOOKUP($A498&amp;$A$4,Global!$C:$AA,COLUMN()+3,0)="","",VLOOKUP($A498&amp;$A$4,Global!$C:$AA,COLUMN()+3,0)),"")</f>
        <v/>
      </c>
      <c r="U498" s="69" t="str">
        <f>IFERROR(IF(VLOOKUP($A498&amp;$A$4,Global!$C:$AA,COLUMN()+3,0)="","",VLOOKUP($A498&amp;$A$4,Global!$C:$AA,COLUMN()+3,0)),"")</f>
        <v/>
      </c>
      <c r="V498" s="69" t="str">
        <f>IFERROR(IF(VLOOKUP($A498&amp;$A$4,Global!$C:$AA,COLUMN()+3,0)="","",VLOOKUP($A498&amp;$A$4,Global!$C:$AA,COLUMN()+3,0)),"")</f>
        <v/>
      </c>
    </row>
    <row r="499" spans="1:22" s="72" customFormat="1" ht="15.75" x14ac:dyDescent="0.2">
      <c r="A499" s="67" t="str">
        <f>IFERROR(IF(A498="","",IF((A498+1)&lt;=VLOOKUP($A$3,List!$E$1:$G$8,3,0),A498+1,"")),"")</f>
        <v/>
      </c>
      <c r="B499" s="69" t="str">
        <f>IFERROR(IF(VLOOKUP($A499&amp;$A$4,Global!$C:$AA,COLUMN()+3,0)="","",VLOOKUP($A499&amp;$A$4,Global!$C:$AA,COLUMN()+3,0)),"")</f>
        <v/>
      </c>
      <c r="C499" s="79" t="str">
        <f>IFERROR(IF(VLOOKUP($A499&amp;$A$4,Global!$C:$AA,COLUMN()+3,0)="","",VLOOKUP($A499&amp;$A$4,Global!$C:$AA,COLUMN()+3,0)),"")</f>
        <v/>
      </c>
      <c r="D499" s="68" t="str">
        <f>IFERROR(IF(VLOOKUP($A499&amp;$A$4,Global!$C:$AA,COLUMN()+3,0)="","",VLOOKUP($A499&amp;$A$4,Global!$C:$AA,COLUMN()+3,0)),"")</f>
        <v/>
      </c>
      <c r="E499" s="69" t="str">
        <f>IFERROR(IF(VLOOKUP($A499&amp;$A$4,Global!$C:$AA,COLUMN()+3,0)="","",VLOOKUP($A499&amp;$A$4,Global!$C:$AA,COLUMN()+3,0)),"")</f>
        <v/>
      </c>
      <c r="F499" s="69" t="str">
        <f>IFERROR(IF(VLOOKUP($A499&amp;$A$4,Global!$C:$AA,COLUMN()+3,0)="","",VLOOKUP($A499&amp;$A$4,Global!$C:$AA,COLUMN()+3,0)),"")</f>
        <v/>
      </c>
      <c r="G499" s="69" t="str">
        <f>IFERROR(IF(VLOOKUP($A499&amp;$A$4,Global!$C:$AA,COLUMN()+3,0)="","",VLOOKUP($A499&amp;$A$4,Global!$C:$AA,COLUMN()+3,0)),"")</f>
        <v/>
      </c>
      <c r="H499" s="70" t="str">
        <f>IFERROR(IF(VLOOKUP($A499&amp;$A$4,Global!$C:$AA,COLUMN()+3,0)="","",VLOOKUP($A499&amp;$A$4,Global!$C:$AA,COLUMN()+3,0)),"")</f>
        <v/>
      </c>
      <c r="I499" s="70" t="str">
        <f>IFERROR(IF(VLOOKUP($A499&amp;$A$4,Global!$C:$AA,COLUMN()+3,0)="","",VLOOKUP($A499&amp;$A$4,Global!$C:$AA,COLUMN()+3,0)),"")</f>
        <v/>
      </c>
      <c r="J499" s="69" t="str">
        <f>IFERROR(IF(VLOOKUP($A499&amp;$A$4,Global!$C:$AA,COLUMN()+3,0)="","",VLOOKUP($A499&amp;$A$4,Global!$C:$AA,COLUMN()+3,0)),"")</f>
        <v/>
      </c>
      <c r="K499" s="69" t="str">
        <f>IFERROR(IF(VLOOKUP($A499&amp;$A$4,Global!$C:$AA,COLUMN()+3,0)="","",VLOOKUP($A499&amp;$A$4,Global!$C:$AA,COLUMN()+3,0)),"")</f>
        <v/>
      </c>
      <c r="L499" s="69" t="str">
        <f>IFERROR(IF(VLOOKUP($A499&amp;$A$4,Global!$C:$AA,COLUMN()+3,0)="","",VLOOKUP($A499&amp;$A$4,Global!$C:$AA,COLUMN()+3,0)),"")</f>
        <v/>
      </c>
      <c r="M499" s="68" t="str">
        <f>IFERROR(IF(VLOOKUP($A499&amp;$A$4,Global!$C:$AA,COLUMN()+3,0)="","",VLOOKUP($A499&amp;$A$4,Global!$C:$AA,COLUMN()+3,0)),"")</f>
        <v/>
      </c>
      <c r="N499" s="68" t="str">
        <f>IFERROR(IF(VLOOKUP($A499&amp;$A$4,Global!$C:$AA,COLUMN()+3,0)="","",VLOOKUP($A499&amp;$A$4,Global!$C:$AA,COLUMN()+3,0)),"")</f>
        <v/>
      </c>
      <c r="O499" s="68" t="str">
        <f>IFERROR(IF(VLOOKUP($A499&amp;$A$4,Global!$C:$AA,COLUMN()+3,0)="","",VLOOKUP($A499&amp;$A$4,Global!$C:$AA,COLUMN()+3,0)),"")</f>
        <v/>
      </c>
      <c r="P499" s="68" t="str">
        <f>IFERROR(IF(VLOOKUP($A499&amp;$A$4,Global!$C:$AA,COLUMN()+3,0)="","",VLOOKUP($A499&amp;$A$4,Global!$C:$AA,COLUMN()+3,0)),"")</f>
        <v/>
      </c>
      <c r="Q499" s="68" t="str">
        <f>IFERROR(IF(VLOOKUP($A499&amp;$A$4,Global!$C:$AA,COLUMN()+3,0)="","",VLOOKUP($A499&amp;$A$4,Global!$C:$AA,COLUMN()+3,0)),"")</f>
        <v/>
      </c>
      <c r="R499" s="68" t="str">
        <f>IFERROR(IF(VLOOKUP($A499&amp;$A$4,Global!$C:$AA,COLUMN()+3,0)="","",VLOOKUP($A499&amp;$A$4,Global!$C:$AA,COLUMN()+3,0)),"")</f>
        <v/>
      </c>
      <c r="S499" s="71" t="str">
        <f>IFERROR(IF(VLOOKUP($A499&amp;$A$4,Global!$C:$AA,COLUMN()+3,0)="","",VLOOKUP($A499&amp;$A$4,Global!$C:$AA,COLUMN()+3,0)),"")</f>
        <v/>
      </c>
      <c r="T499" s="71" t="str">
        <f>IFERROR(IF(VLOOKUP($A499&amp;$A$4,Global!$C:$AA,COLUMN()+3,0)="","",VLOOKUP($A499&amp;$A$4,Global!$C:$AA,COLUMN()+3,0)),"")</f>
        <v/>
      </c>
      <c r="U499" s="69" t="str">
        <f>IFERROR(IF(VLOOKUP($A499&amp;$A$4,Global!$C:$AA,COLUMN()+3,0)="","",VLOOKUP($A499&amp;$A$4,Global!$C:$AA,COLUMN()+3,0)),"")</f>
        <v/>
      </c>
      <c r="V499" s="69" t="str">
        <f>IFERROR(IF(VLOOKUP($A499&amp;$A$4,Global!$C:$AA,COLUMN()+3,0)="","",VLOOKUP($A499&amp;$A$4,Global!$C:$AA,COLUMN()+3,0)),"")</f>
        <v/>
      </c>
    </row>
    <row r="500" spans="1:22" s="72" customFormat="1" ht="15.75" x14ac:dyDescent="0.2">
      <c r="A500" s="67" t="str">
        <f>IFERROR(IF(A499="","",IF((A499+1)&lt;=VLOOKUP($A$3,List!$E$1:$G$8,3,0),A499+1,"")),"")</f>
        <v/>
      </c>
      <c r="B500" s="69" t="str">
        <f>IFERROR(IF(VLOOKUP($A500&amp;$A$4,Global!$C:$AA,COLUMN()+3,0)="","",VLOOKUP($A500&amp;$A$4,Global!$C:$AA,COLUMN()+3,0)),"")</f>
        <v/>
      </c>
      <c r="C500" s="79" t="str">
        <f>IFERROR(IF(VLOOKUP($A500&amp;$A$4,Global!$C:$AA,COLUMN()+3,0)="","",VLOOKUP($A500&amp;$A$4,Global!$C:$AA,COLUMN()+3,0)),"")</f>
        <v/>
      </c>
      <c r="D500" s="68" t="str">
        <f>IFERROR(IF(VLOOKUP($A500&amp;$A$4,Global!$C:$AA,COLUMN()+3,0)="","",VLOOKUP($A500&amp;$A$4,Global!$C:$AA,COLUMN()+3,0)),"")</f>
        <v/>
      </c>
      <c r="E500" s="69" t="str">
        <f>IFERROR(IF(VLOOKUP($A500&amp;$A$4,Global!$C:$AA,COLUMN()+3,0)="","",VLOOKUP($A500&amp;$A$4,Global!$C:$AA,COLUMN()+3,0)),"")</f>
        <v/>
      </c>
      <c r="F500" s="69" t="str">
        <f>IFERROR(IF(VLOOKUP($A500&amp;$A$4,Global!$C:$AA,COLUMN()+3,0)="","",VLOOKUP($A500&amp;$A$4,Global!$C:$AA,COLUMN()+3,0)),"")</f>
        <v/>
      </c>
      <c r="G500" s="69" t="str">
        <f>IFERROR(IF(VLOOKUP($A500&amp;$A$4,Global!$C:$AA,COLUMN()+3,0)="","",VLOOKUP($A500&amp;$A$4,Global!$C:$AA,COLUMN()+3,0)),"")</f>
        <v/>
      </c>
      <c r="H500" s="70" t="str">
        <f>IFERROR(IF(VLOOKUP($A500&amp;$A$4,Global!$C:$AA,COLUMN()+3,0)="","",VLOOKUP($A500&amp;$A$4,Global!$C:$AA,COLUMN()+3,0)),"")</f>
        <v/>
      </c>
      <c r="I500" s="70" t="str">
        <f>IFERROR(IF(VLOOKUP($A500&amp;$A$4,Global!$C:$AA,COLUMN()+3,0)="","",VLOOKUP($A500&amp;$A$4,Global!$C:$AA,COLUMN()+3,0)),"")</f>
        <v/>
      </c>
      <c r="J500" s="69" t="str">
        <f>IFERROR(IF(VLOOKUP($A500&amp;$A$4,Global!$C:$AA,COLUMN()+3,0)="","",VLOOKUP($A500&amp;$A$4,Global!$C:$AA,COLUMN()+3,0)),"")</f>
        <v/>
      </c>
      <c r="K500" s="69" t="str">
        <f>IFERROR(IF(VLOOKUP($A500&amp;$A$4,Global!$C:$AA,COLUMN()+3,0)="","",VLOOKUP($A500&amp;$A$4,Global!$C:$AA,COLUMN()+3,0)),"")</f>
        <v/>
      </c>
      <c r="L500" s="69" t="str">
        <f>IFERROR(IF(VLOOKUP($A500&amp;$A$4,Global!$C:$AA,COLUMN()+3,0)="","",VLOOKUP($A500&amp;$A$4,Global!$C:$AA,COLUMN()+3,0)),"")</f>
        <v/>
      </c>
      <c r="M500" s="68" t="str">
        <f>IFERROR(IF(VLOOKUP($A500&amp;$A$4,Global!$C:$AA,COLUMN()+3,0)="","",VLOOKUP($A500&amp;$A$4,Global!$C:$AA,COLUMN()+3,0)),"")</f>
        <v/>
      </c>
      <c r="N500" s="68" t="str">
        <f>IFERROR(IF(VLOOKUP($A500&amp;$A$4,Global!$C:$AA,COLUMN()+3,0)="","",VLOOKUP($A500&amp;$A$4,Global!$C:$AA,COLUMN()+3,0)),"")</f>
        <v/>
      </c>
      <c r="O500" s="68" t="str">
        <f>IFERROR(IF(VLOOKUP($A500&amp;$A$4,Global!$C:$AA,COLUMN()+3,0)="","",VLOOKUP($A500&amp;$A$4,Global!$C:$AA,COLUMN()+3,0)),"")</f>
        <v/>
      </c>
      <c r="P500" s="68" t="str">
        <f>IFERROR(IF(VLOOKUP($A500&amp;$A$4,Global!$C:$AA,COLUMN()+3,0)="","",VLOOKUP($A500&amp;$A$4,Global!$C:$AA,COLUMN()+3,0)),"")</f>
        <v/>
      </c>
      <c r="Q500" s="68" t="str">
        <f>IFERROR(IF(VLOOKUP($A500&amp;$A$4,Global!$C:$AA,COLUMN()+3,0)="","",VLOOKUP($A500&amp;$A$4,Global!$C:$AA,COLUMN()+3,0)),"")</f>
        <v/>
      </c>
      <c r="R500" s="68" t="str">
        <f>IFERROR(IF(VLOOKUP($A500&amp;$A$4,Global!$C:$AA,COLUMN()+3,0)="","",VLOOKUP($A500&amp;$A$4,Global!$C:$AA,COLUMN()+3,0)),"")</f>
        <v/>
      </c>
      <c r="S500" s="71" t="str">
        <f>IFERROR(IF(VLOOKUP($A500&amp;$A$4,Global!$C:$AA,COLUMN()+3,0)="","",VLOOKUP($A500&amp;$A$4,Global!$C:$AA,COLUMN()+3,0)),"")</f>
        <v/>
      </c>
      <c r="T500" s="71" t="str">
        <f>IFERROR(IF(VLOOKUP($A500&amp;$A$4,Global!$C:$AA,COLUMN()+3,0)="","",VLOOKUP($A500&amp;$A$4,Global!$C:$AA,COLUMN()+3,0)),"")</f>
        <v/>
      </c>
      <c r="U500" s="69" t="str">
        <f>IFERROR(IF(VLOOKUP($A500&amp;$A$4,Global!$C:$AA,COLUMN()+3,0)="","",VLOOKUP($A500&amp;$A$4,Global!$C:$AA,COLUMN()+3,0)),"")</f>
        <v/>
      </c>
      <c r="V500" s="69" t="str">
        <f>IFERROR(IF(VLOOKUP($A500&amp;$A$4,Global!$C:$AA,COLUMN()+3,0)="","",VLOOKUP($A500&amp;$A$4,Global!$C:$AA,COLUMN()+3,0)),"")</f>
        <v/>
      </c>
    </row>
    <row r="501" spans="1:22" s="72" customFormat="1" ht="15.75" x14ac:dyDescent="0.2">
      <c r="A501" s="67" t="str">
        <f>IFERROR(IF(A500="","",IF((A500+1)&lt;=VLOOKUP($A$3,List!$E$1:$G$8,3,0),A500+1,"")),"")</f>
        <v/>
      </c>
      <c r="B501" s="69" t="str">
        <f>IFERROR(IF(VLOOKUP($A501&amp;$A$4,Global!$C:$AA,COLUMN()+3,0)="","",VLOOKUP($A501&amp;$A$4,Global!$C:$AA,COLUMN()+3,0)),"")</f>
        <v/>
      </c>
      <c r="C501" s="79" t="str">
        <f>IFERROR(IF(VLOOKUP($A501&amp;$A$4,Global!$C:$AA,COLUMN()+3,0)="","",VLOOKUP($A501&amp;$A$4,Global!$C:$AA,COLUMN()+3,0)),"")</f>
        <v/>
      </c>
      <c r="D501" s="68" t="str">
        <f>IFERROR(IF(VLOOKUP($A501&amp;$A$4,Global!$C:$AA,COLUMN()+3,0)="","",VLOOKUP($A501&amp;$A$4,Global!$C:$AA,COLUMN()+3,0)),"")</f>
        <v/>
      </c>
      <c r="E501" s="69" t="str">
        <f>IFERROR(IF(VLOOKUP($A501&amp;$A$4,Global!$C:$AA,COLUMN()+3,0)="","",VLOOKUP($A501&amp;$A$4,Global!$C:$AA,COLUMN()+3,0)),"")</f>
        <v/>
      </c>
      <c r="F501" s="69" t="str">
        <f>IFERROR(IF(VLOOKUP($A501&amp;$A$4,Global!$C:$AA,COLUMN()+3,0)="","",VLOOKUP($A501&amp;$A$4,Global!$C:$AA,COLUMN()+3,0)),"")</f>
        <v/>
      </c>
      <c r="G501" s="69" t="str">
        <f>IFERROR(IF(VLOOKUP($A501&amp;$A$4,Global!$C:$AA,COLUMN()+3,0)="","",VLOOKUP($A501&amp;$A$4,Global!$C:$AA,COLUMN()+3,0)),"")</f>
        <v/>
      </c>
      <c r="H501" s="70" t="str">
        <f>IFERROR(IF(VLOOKUP($A501&amp;$A$4,Global!$C:$AA,COLUMN()+3,0)="","",VLOOKUP($A501&amp;$A$4,Global!$C:$AA,COLUMN()+3,0)),"")</f>
        <v/>
      </c>
      <c r="I501" s="70" t="str">
        <f>IFERROR(IF(VLOOKUP($A501&amp;$A$4,Global!$C:$AA,COLUMN()+3,0)="","",VLOOKUP($A501&amp;$A$4,Global!$C:$AA,COLUMN()+3,0)),"")</f>
        <v/>
      </c>
      <c r="J501" s="69" t="str">
        <f>IFERROR(IF(VLOOKUP($A501&amp;$A$4,Global!$C:$AA,COLUMN()+3,0)="","",VLOOKUP($A501&amp;$A$4,Global!$C:$AA,COLUMN()+3,0)),"")</f>
        <v/>
      </c>
      <c r="K501" s="69" t="str">
        <f>IFERROR(IF(VLOOKUP($A501&amp;$A$4,Global!$C:$AA,COLUMN()+3,0)="","",VLOOKUP($A501&amp;$A$4,Global!$C:$AA,COLUMN()+3,0)),"")</f>
        <v/>
      </c>
      <c r="L501" s="69" t="str">
        <f>IFERROR(IF(VLOOKUP($A501&amp;$A$4,Global!$C:$AA,COLUMN()+3,0)="","",VLOOKUP($A501&amp;$A$4,Global!$C:$AA,COLUMN()+3,0)),"")</f>
        <v/>
      </c>
      <c r="M501" s="68" t="str">
        <f>IFERROR(IF(VLOOKUP($A501&amp;$A$4,Global!$C:$AA,COLUMN()+3,0)="","",VLOOKUP($A501&amp;$A$4,Global!$C:$AA,COLUMN()+3,0)),"")</f>
        <v/>
      </c>
      <c r="N501" s="68" t="str">
        <f>IFERROR(IF(VLOOKUP($A501&amp;$A$4,Global!$C:$AA,COLUMN()+3,0)="","",VLOOKUP($A501&amp;$A$4,Global!$C:$AA,COLUMN()+3,0)),"")</f>
        <v/>
      </c>
      <c r="O501" s="68" t="str">
        <f>IFERROR(IF(VLOOKUP($A501&amp;$A$4,Global!$C:$AA,COLUMN()+3,0)="","",VLOOKUP($A501&amp;$A$4,Global!$C:$AA,COLUMN()+3,0)),"")</f>
        <v/>
      </c>
      <c r="P501" s="68" t="str">
        <f>IFERROR(IF(VLOOKUP($A501&amp;$A$4,Global!$C:$AA,COLUMN()+3,0)="","",VLOOKUP($A501&amp;$A$4,Global!$C:$AA,COLUMN()+3,0)),"")</f>
        <v/>
      </c>
      <c r="Q501" s="68" t="str">
        <f>IFERROR(IF(VLOOKUP($A501&amp;$A$4,Global!$C:$AA,COLUMN()+3,0)="","",VLOOKUP($A501&amp;$A$4,Global!$C:$AA,COLUMN()+3,0)),"")</f>
        <v/>
      </c>
      <c r="R501" s="68" t="str">
        <f>IFERROR(IF(VLOOKUP($A501&amp;$A$4,Global!$C:$AA,COLUMN()+3,0)="","",VLOOKUP($A501&amp;$A$4,Global!$C:$AA,COLUMN()+3,0)),"")</f>
        <v/>
      </c>
      <c r="S501" s="71" t="str">
        <f>IFERROR(IF(VLOOKUP($A501&amp;$A$4,Global!$C:$AA,COLUMN()+3,0)="","",VLOOKUP($A501&amp;$A$4,Global!$C:$AA,COLUMN()+3,0)),"")</f>
        <v/>
      </c>
      <c r="T501" s="71" t="str">
        <f>IFERROR(IF(VLOOKUP($A501&amp;$A$4,Global!$C:$AA,COLUMN()+3,0)="","",VLOOKUP($A501&amp;$A$4,Global!$C:$AA,COLUMN()+3,0)),"")</f>
        <v/>
      </c>
      <c r="U501" s="69" t="str">
        <f>IFERROR(IF(VLOOKUP($A501&amp;$A$4,Global!$C:$AA,COLUMN()+3,0)="","",VLOOKUP($A501&amp;$A$4,Global!$C:$AA,COLUMN()+3,0)),"")</f>
        <v/>
      </c>
      <c r="V501" s="69" t="str">
        <f>IFERROR(IF(VLOOKUP($A501&amp;$A$4,Global!$C:$AA,COLUMN()+3,0)="","",VLOOKUP($A501&amp;$A$4,Global!$C:$AA,COLUMN()+3,0)),"")</f>
        <v/>
      </c>
    </row>
    <row r="502" spans="1:22" s="72" customFormat="1" ht="15.75" x14ac:dyDescent="0.2">
      <c r="A502" s="67" t="str">
        <f>IFERROR(IF(A501="","",IF((A501+1)&lt;=VLOOKUP($A$3,List!$E$1:$G$8,3,0),A501+1,"")),"")</f>
        <v/>
      </c>
      <c r="B502" s="69" t="str">
        <f>IFERROR(IF(VLOOKUP($A502&amp;$A$4,Global!$C:$AA,COLUMN()+3,0)="","",VLOOKUP($A502&amp;$A$4,Global!$C:$AA,COLUMN()+3,0)),"")</f>
        <v/>
      </c>
      <c r="C502" s="79" t="str">
        <f>IFERROR(IF(VLOOKUP($A502&amp;$A$4,Global!$C:$AA,COLUMN()+3,0)="","",VLOOKUP($A502&amp;$A$4,Global!$C:$AA,COLUMN()+3,0)),"")</f>
        <v/>
      </c>
      <c r="D502" s="68" t="str">
        <f>IFERROR(IF(VLOOKUP($A502&amp;$A$4,Global!$C:$AA,COLUMN()+3,0)="","",VLOOKUP($A502&amp;$A$4,Global!$C:$AA,COLUMN()+3,0)),"")</f>
        <v/>
      </c>
      <c r="E502" s="69" t="str">
        <f>IFERROR(IF(VLOOKUP($A502&amp;$A$4,Global!$C:$AA,COLUMN()+3,0)="","",VLOOKUP($A502&amp;$A$4,Global!$C:$AA,COLUMN()+3,0)),"")</f>
        <v/>
      </c>
      <c r="F502" s="69" t="str">
        <f>IFERROR(IF(VLOOKUP($A502&amp;$A$4,Global!$C:$AA,COLUMN()+3,0)="","",VLOOKUP($A502&amp;$A$4,Global!$C:$AA,COLUMN()+3,0)),"")</f>
        <v/>
      </c>
      <c r="G502" s="69" t="str">
        <f>IFERROR(IF(VLOOKUP($A502&amp;$A$4,Global!$C:$AA,COLUMN()+3,0)="","",VLOOKUP($A502&amp;$A$4,Global!$C:$AA,COLUMN()+3,0)),"")</f>
        <v/>
      </c>
      <c r="H502" s="70" t="str">
        <f>IFERROR(IF(VLOOKUP($A502&amp;$A$4,Global!$C:$AA,COLUMN()+3,0)="","",VLOOKUP($A502&amp;$A$4,Global!$C:$AA,COLUMN()+3,0)),"")</f>
        <v/>
      </c>
      <c r="I502" s="70" t="str">
        <f>IFERROR(IF(VLOOKUP($A502&amp;$A$4,Global!$C:$AA,COLUMN()+3,0)="","",VLOOKUP($A502&amp;$A$4,Global!$C:$AA,COLUMN()+3,0)),"")</f>
        <v/>
      </c>
      <c r="J502" s="69" t="str">
        <f>IFERROR(IF(VLOOKUP($A502&amp;$A$4,Global!$C:$AA,COLUMN()+3,0)="","",VLOOKUP($A502&amp;$A$4,Global!$C:$AA,COLUMN()+3,0)),"")</f>
        <v/>
      </c>
      <c r="K502" s="69" t="str">
        <f>IFERROR(IF(VLOOKUP($A502&amp;$A$4,Global!$C:$AA,COLUMN()+3,0)="","",VLOOKUP($A502&amp;$A$4,Global!$C:$AA,COLUMN()+3,0)),"")</f>
        <v/>
      </c>
      <c r="L502" s="69" t="str">
        <f>IFERROR(IF(VLOOKUP($A502&amp;$A$4,Global!$C:$AA,COLUMN()+3,0)="","",VLOOKUP($A502&amp;$A$4,Global!$C:$AA,COLUMN()+3,0)),"")</f>
        <v/>
      </c>
      <c r="M502" s="68" t="str">
        <f>IFERROR(IF(VLOOKUP($A502&amp;$A$4,Global!$C:$AA,COLUMN()+3,0)="","",VLOOKUP($A502&amp;$A$4,Global!$C:$AA,COLUMN()+3,0)),"")</f>
        <v/>
      </c>
      <c r="N502" s="68" t="str">
        <f>IFERROR(IF(VLOOKUP($A502&amp;$A$4,Global!$C:$AA,COLUMN()+3,0)="","",VLOOKUP($A502&amp;$A$4,Global!$C:$AA,COLUMN()+3,0)),"")</f>
        <v/>
      </c>
      <c r="O502" s="68" t="str">
        <f>IFERROR(IF(VLOOKUP($A502&amp;$A$4,Global!$C:$AA,COLUMN()+3,0)="","",VLOOKUP($A502&amp;$A$4,Global!$C:$AA,COLUMN()+3,0)),"")</f>
        <v/>
      </c>
      <c r="P502" s="68" t="str">
        <f>IFERROR(IF(VLOOKUP($A502&amp;$A$4,Global!$C:$AA,COLUMN()+3,0)="","",VLOOKUP($A502&amp;$A$4,Global!$C:$AA,COLUMN()+3,0)),"")</f>
        <v/>
      </c>
      <c r="Q502" s="68" t="str">
        <f>IFERROR(IF(VLOOKUP($A502&amp;$A$4,Global!$C:$AA,COLUMN()+3,0)="","",VLOOKUP($A502&amp;$A$4,Global!$C:$AA,COLUMN()+3,0)),"")</f>
        <v/>
      </c>
      <c r="R502" s="68" t="str">
        <f>IFERROR(IF(VLOOKUP($A502&amp;$A$4,Global!$C:$AA,COLUMN()+3,0)="","",VLOOKUP($A502&amp;$A$4,Global!$C:$AA,COLUMN()+3,0)),"")</f>
        <v/>
      </c>
      <c r="S502" s="71" t="str">
        <f>IFERROR(IF(VLOOKUP($A502&amp;$A$4,Global!$C:$AA,COLUMN()+3,0)="","",VLOOKUP($A502&amp;$A$4,Global!$C:$AA,COLUMN()+3,0)),"")</f>
        <v/>
      </c>
      <c r="T502" s="71" t="str">
        <f>IFERROR(IF(VLOOKUP($A502&amp;$A$4,Global!$C:$AA,COLUMN()+3,0)="","",VLOOKUP($A502&amp;$A$4,Global!$C:$AA,COLUMN()+3,0)),"")</f>
        <v/>
      </c>
      <c r="U502" s="69" t="str">
        <f>IFERROR(IF(VLOOKUP($A502&amp;$A$4,Global!$C:$AA,COLUMN()+3,0)="","",VLOOKUP($A502&amp;$A$4,Global!$C:$AA,COLUMN()+3,0)),"")</f>
        <v/>
      </c>
      <c r="V502" s="69" t="str">
        <f>IFERROR(IF(VLOOKUP($A502&amp;$A$4,Global!$C:$AA,COLUMN()+3,0)="","",VLOOKUP($A502&amp;$A$4,Global!$C:$AA,COLUMN()+3,0)),"")</f>
        <v/>
      </c>
    </row>
    <row r="503" spans="1:22" s="72" customFormat="1" ht="15.75" x14ac:dyDescent="0.2">
      <c r="A503" s="67" t="str">
        <f>IFERROR(IF(A502="","",IF((A502+1)&lt;=VLOOKUP($A$3,List!$E$1:$G$8,3,0),A502+1,"")),"")</f>
        <v/>
      </c>
      <c r="B503" s="69" t="str">
        <f>IFERROR(IF(VLOOKUP($A503&amp;$A$4,Global!$C:$AA,COLUMN()+3,0)="","",VLOOKUP($A503&amp;$A$4,Global!$C:$AA,COLUMN()+3,0)),"")</f>
        <v/>
      </c>
      <c r="C503" s="79" t="str">
        <f>IFERROR(IF(VLOOKUP($A503&amp;$A$4,Global!$C:$AA,COLUMN()+3,0)="","",VLOOKUP($A503&amp;$A$4,Global!$C:$AA,COLUMN()+3,0)),"")</f>
        <v/>
      </c>
      <c r="D503" s="68" t="str">
        <f>IFERROR(IF(VLOOKUP($A503&amp;$A$4,Global!$C:$AA,COLUMN()+3,0)="","",VLOOKUP($A503&amp;$A$4,Global!$C:$AA,COLUMN()+3,0)),"")</f>
        <v/>
      </c>
      <c r="E503" s="69" t="str">
        <f>IFERROR(IF(VLOOKUP($A503&amp;$A$4,Global!$C:$AA,COLUMN()+3,0)="","",VLOOKUP($A503&amp;$A$4,Global!$C:$AA,COLUMN()+3,0)),"")</f>
        <v/>
      </c>
      <c r="F503" s="69" t="str">
        <f>IFERROR(IF(VLOOKUP($A503&amp;$A$4,Global!$C:$AA,COLUMN()+3,0)="","",VLOOKUP($A503&amp;$A$4,Global!$C:$AA,COLUMN()+3,0)),"")</f>
        <v/>
      </c>
      <c r="G503" s="69" t="str">
        <f>IFERROR(IF(VLOOKUP($A503&amp;$A$4,Global!$C:$AA,COLUMN()+3,0)="","",VLOOKUP($A503&amp;$A$4,Global!$C:$AA,COLUMN()+3,0)),"")</f>
        <v/>
      </c>
      <c r="H503" s="70" t="str">
        <f>IFERROR(IF(VLOOKUP($A503&amp;$A$4,Global!$C:$AA,COLUMN()+3,0)="","",VLOOKUP($A503&amp;$A$4,Global!$C:$AA,COLUMN()+3,0)),"")</f>
        <v/>
      </c>
      <c r="I503" s="70" t="str">
        <f>IFERROR(IF(VLOOKUP($A503&amp;$A$4,Global!$C:$AA,COLUMN()+3,0)="","",VLOOKUP($A503&amp;$A$4,Global!$C:$AA,COLUMN()+3,0)),"")</f>
        <v/>
      </c>
      <c r="J503" s="69" t="str">
        <f>IFERROR(IF(VLOOKUP($A503&amp;$A$4,Global!$C:$AA,COLUMN()+3,0)="","",VLOOKUP($A503&amp;$A$4,Global!$C:$AA,COLUMN()+3,0)),"")</f>
        <v/>
      </c>
      <c r="K503" s="69" t="str">
        <f>IFERROR(IF(VLOOKUP($A503&amp;$A$4,Global!$C:$AA,COLUMN()+3,0)="","",VLOOKUP($A503&amp;$A$4,Global!$C:$AA,COLUMN()+3,0)),"")</f>
        <v/>
      </c>
      <c r="L503" s="69" t="str">
        <f>IFERROR(IF(VLOOKUP($A503&amp;$A$4,Global!$C:$AA,COLUMN()+3,0)="","",VLOOKUP($A503&amp;$A$4,Global!$C:$AA,COLUMN()+3,0)),"")</f>
        <v/>
      </c>
      <c r="M503" s="68" t="str">
        <f>IFERROR(IF(VLOOKUP($A503&amp;$A$4,Global!$C:$AA,COLUMN()+3,0)="","",VLOOKUP($A503&amp;$A$4,Global!$C:$AA,COLUMN()+3,0)),"")</f>
        <v/>
      </c>
      <c r="N503" s="68" t="str">
        <f>IFERROR(IF(VLOOKUP($A503&amp;$A$4,Global!$C:$AA,COLUMN()+3,0)="","",VLOOKUP($A503&amp;$A$4,Global!$C:$AA,COLUMN()+3,0)),"")</f>
        <v/>
      </c>
      <c r="O503" s="68" t="str">
        <f>IFERROR(IF(VLOOKUP($A503&amp;$A$4,Global!$C:$AA,COLUMN()+3,0)="","",VLOOKUP($A503&amp;$A$4,Global!$C:$AA,COLUMN()+3,0)),"")</f>
        <v/>
      </c>
      <c r="P503" s="68" t="str">
        <f>IFERROR(IF(VLOOKUP($A503&amp;$A$4,Global!$C:$AA,COLUMN()+3,0)="","",VLOOKUP($A503&amp;$A$4,Global!$C:$AA,COLUMN()+3,0)),"")</f>
        <v/>
      </c>
      <c r="Q503" s="68" t="str">
        <f>IFERROR(IF(VLOOKUP($A503&amp;$A$4,Global!$C:$AA,COLUMN()+3,0)="","",VLOOKUP($A503&amp;$A$4,Global!$C:$AA,COLUMN()+3,0)),"")</f>
        <v/>
      </c>
      <c r="R503" s="68" t="str">
        <f>IFERROR(IF(VLOOKUP($A503&amp;$A$4,Global!$C:$AA,COLUMN()+3,0)="","",VLOOKUP($A503&amp;$A$4,Global!$C:$AA,COLUMN()+3,0)),"")</f>
        <v/>
      </c>
      <c r="S503" s="71" t="str">
        <f>IFERROR(IF(VLOOKUP($A503&amp;$A$4,Global!$C:$AA,COLUMN()+3,0)="","",VLOOKUP($A503&amp;$A$4,Global!$C:$AA,COLUMN()+3,0)),"")</f>
        <v/>
      </c>
      <c r="T503" s="71" t="str">
        <f>IFERROR(IF(VLOOKUP($A503&amp;$A$4,Global!$C:$AA,COLUMN()+3,0)="","",VLOOKUP($A503&amp;$A$4,Global!$C:$AA,COLUMN()+3,0)),"")</f>
        <v/>
      </c>
      <c r="U503" s="69" t="str">
        <f>IFERROR(IF(VLOOKUP($A503&amp;$A$4,Global!$C:$AA,COLUMN()+3,0)="","",VLOOKUP($A503&amp;$A$4,Global!$C:$AA,COLUMN()+3,0)),"")</f>
        <v/>
      </c>
      <c r="V503" s="69" t="str">
        <f>IFERROR(IF(VLOOKUP($A503&amp;$A$4,Global!$C:$AA,COLUMN()+3,0)="","",VLOOKUP($A503&amp;$A$4,Global!$C:$AA,COLUMN()+3,0)),"")</f>
        <v/>
      </c>
    </row>
  </sheetData>
  <sheetProtection password="C754" sheet="1" objects="1" scenarios="1" formatCells="0" formatColumns="0" formatRows="0" sort="0" autoFilter="0" pivotTables="0"/>
  <autoFilter ref="A7:U7"/>
  <mergeCells count="17">
    <mergeCell ref="F5:F6"/>
    <mergeCell ref="A3:C3"/>
    <mergeCell ref="A5:A6"/>
    <mergeCell ref="B5:C5"/>
    <mergeCell ref="D5:D6"/>
    <mergeCell ref="E5:E6"/>
    <mergeCell ref="V5:V6"/>
    <mergeCell ref="G5:G6"/>
    <mergeCell ref="H5:H6"/>
    <mergeCell ref="I5:I6"/>
    <mergeCell ref="J5:K5"/>
    <mergeCell ref="L5:L6"/>
    <mergeCell ref="M5:M6"/>
    <mergeCell ref="N5:N6"/>
    <mergeCell ref="O5:Q5"/>
    <mergeCell ref="R5:T5"/>
    <mergeCell ref="U5:U6"/>
  </mergeCells>
  <conditionalFormatting sqref="B8:B300">
    <cfRule type="containsBlanks" dxfId="1" priority="2">
      <formula>LEN(TRIM(B8))=0</formula>
    </cfRule>
  </conditionalFormatting>
  <conditionalFormatting sqref="B301:B503">
    <cfRule type="containsBlanks" dxfId="0" priority="1">
      <formula>LEN(TRIM(B301))=0</formula>
    </cfRule>
  </conditionalFormatting>
  <hyperlinks>
    <hyperlink ref="A2" location="Global!A1" display="Kembali Ke Global"/>
  </hyperlink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List!$E$1:$E$8</xm:f>
          </x14:formula1>
          <xm:sqref>A3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07"/>
  <sheetViews>
    <sheetView showGridLines="0" zoomScale="85" zoomScaleNormal="85" workbookViewId="0">
      <pane ySplit="7" topLeftCell="A8" activePane="bottomLeft" state="frozen"/>
      <selection activeCell="Z1005" sqref="Z6:Z1005"/>
      <selection pane="bottomLeft" activeCell="A3" sqref="A3:C3"/>
    </sheetView>
  </sheetViews>
  <sheetFormatPr defaultRowHeight="17.25" x14ac:dyDescent="0.25"/>
  <cols>
    <col min="1" max="1" width="7.7109375" style="47" customWidth="1"/>
    <col min="2" max="2" width="6.42578125" style="47" bestFit="1" customWidth="1"/>
    <col min="3" max="3" width="21" style="47" customWidth="1"/>
    <col min="4" max="4" width="15.28515625" style="53" customWidth="1"/>
    <col min="5" max="5" width="16" style="47" customWidth="1"/>
    <col min="6" max="6" width="16.42578125" style="47" customWidth="1"/>
    <col min="7" max="7" width="22.85546875" style="47" customWidth="1"/>
    <col min="8" max="8" width="21.5703125" style="47" customWidth="1"/>
    <col min="9" max="9" width="40.5703125" style="47" customWidth="1"/>
    <col min="10" max="10" width="10.42578125" style="47" bestFit="1" customWidth="1"/>
    <col min="11" max="11" width="19.42578125" style="47" customWidth="1"/>
    <col min="12" max="14" width="40.5703125" style="47" customWidth="1"/>
    <col min="15" max="18" width="13.5703125" style="53" customWidth="1"/>
    <col min="19" max="20" width="10.28515625" style="54" customWidth="1"/>
    <col min="21" max="22" width="16" style="47" customWidth="1"/>
    <col min="23" max="16384" width="9.140625" style="47"/>
  </cols>
  <sheetData>
    <row r="1" spans="1:22" ht="25.5" x14ac:dyDescent="0.25">
      <c r="A1" s="45" t="str">
        <f>Global!A1</f>
        <v>Laporan Hasil Audit MR 2019</v>
      </c>
      <c r="B1" s="45"/>
      <c r="C1" s="45"/>
      <c r="D1" s="46"/>
      <c r="F1" s="48"/>
      <c r="G1" s="48"/>
      <c r="H1" s="48"/>
      <c r="I1" s="48"/>
      <c r="J1" s="48"/>
      <c r="K1" s="48"/>
      <c r="L1" s="48"/>
      <c r="M1" s="48"/>
      <c r="N1" s="48"/>
      <c r="O1" s="46"/>
      <c r="P1" s="46"/>
      <c r="Q1" s="46"/>
      <c r="R1" s="46"/>
      <c r="S1" s="49"/>
      <c r="T1" s="49"/>
    </row>
    <row r="2" spans="1:22" ht="18.75" thickBot="1" x14ac:dyDescent="0.3">
      <c r="A2" s="50" t="s">
        <v>1675</v>
      </c>
      <c r="B2" s="50"/>
      <c r="C2" s="50"/>
      <c r="D2" s="46"/>
      <c r="F2" s="48"/>
      <c r="G2" s="48"/>
      <c r="H2" s="48"/>
      <c r="I2" s="48"/>
      <c r="J2" s="48"/>
      <c r="K2" s="48"/>
      <c r="L2" s="48"/>
      <c r="M2" s="48"/>
      <c r="N2" s="48"/>
      <c r="O2" s="46"/>
      <c r="P2" s="46"/>
      <c r="Q2" s="46"/>
      <c r="R2" s="46"/>
      <c r="S2" s="49"/>
      <c r="T2" s="49"/>
    </row>
    <row r="3" spans="1:22" ht="24.75" customHeight="1" thickBot="1" x14ac:dyDescent="0.3">
      <c r="A3" s="150" t="s">
        <v>26</v>
      </c>
      <c r="B3" s="151"/>
      <c r="C3" s="152"/>
      <c r="D3" s="51" t="s">
        <v>1678</v>
      </c>
      <c r="E3" s="51"/>
      <c r="F3" s="51"/>
      <c r="G3" s="48"/>
      <c r="H3" s="48"/>
      <c r="I3" s="48"/>
      <c r="J3" s="48"/>
      <c r="K3" s="48"/>
      <c r="L3" s="48"/>
      <c r="M3" s="48"/>
      <c r="N3" s="48"/>
      <c r="O3" s="46"/>
      <c r="P3" s="46"/>
      <c r="Q3" s="46"/>
      <c r="R3" s="46"/>
      <c r="S3" s="49"/>
      <c r="T3" s="49"/>
    </row>
    <row r="4" spans="1:22" ht="18" x14ac:dyDescent="0.25">
      <c r="A4" s="52"/>
      <c r="B4" s="52"/>
      <c r="C4" s="52"/>
    </row>
    <row r="5" spans="1:22" s="55" customFormat="1" ht="14.25" customHeight="1" x14ac:dyDescent="0.25">
      <c r="A5" s="135" t="s">
        <v>0</v>
      </c>
      <c r="B5" s="142" t="s">
        <v>69</v>
      </c>
      <c r="C5" s="143"/>
      <c r="D5" s="136" t="s">
        <v>2</v>
      </c>
      <c r="E5" s="137" t="s">
        <v>65</v>
      </c>
      <c r="F5" s="137" t="s">
        <v>4</v>
      </c>
      <c r="G5" s="137" t="s">
        <v>5</v>
      </c>
      <c r="H5" s="139" t="s">
        <v>6</v>
      </c>
      <c r="I5" s="139" t="s">
        <v>7</v>
      </c>
      <c r="J5" s="142" t="s">
        <v>172</v>
      </c>
      <c r="K5" s="143"/>
      <c r="L5" s="137" t="s">
        <v>62</v>
      </c>
      <c r="M5" s="137" t="s">
        <v>63</v>
      </c>
      <c r="N5" s="137" t="s">
        <v>70</v>
      </c>
      <c r="O5" s="144" t="s">
        <v>8</v>
      </c>
      <c r="P5" s="145"/>
      <c r="Q5" s="146"/>
      <c r="R5" s="141" t="s">
        <v>9</v>
      </c>
      <c r="S5" s="141"/>
      <c r="T5" s="141"/>
      <c r="U5" s="135" t="s">
        <v>66</v>
      </c>
      <c r="V5" s="135" t="s">
        <v>9</v>
      </c>
    </row>
    <row r="6" spans="1:22" s="55" customFormat="1" ht="28.5" x14ac:dyDescent="0.25">
      <c r="A6" s="135"/>
      <c r="B6" s="153"/>
      <c r="C6" s="154"/>
      <c r="D6" s="136"/>
      <c r="E6" s="138"/>
      <c r="F6" s="138"/>
      <c r="G6" s="138"/>
      <c r="H6" s="140"/>
      <c r="I6" s="140"/>
      <c r="J6" s="56" t="s">
        <v>10</v>
      </c>
      <c r="K6" s="57" t="s">
        <v>11</v>
      </c>
      <c r="L6" s="138"/>
      <c r="M6" s="138"/>
      <c r="N6" s="138"/>
      <c r="O6" s="58" t="s">
        <v>12</v>
      </c>
      <c r="P6" s="58" t="s">
        <v>13</v>
      </c>
      <c r="Q6" s="58" t="s">
        <v>14</v>
      </c>
      <c r="R6" s="58" t="s">
        <v>64</v>
      </c>
      <c r="S6" s="59" t="s">
        <v>15</v>
      </c>
      <c r="T6" s="59" t="s">
        <v>16</v>
      </c>
      <c r="U6" s="135"/>
      <c r="V6" s="135" t="s">
        <v>9</v>
      </c>
    </row>
    <row r="7" spans="1:22" s="66" customFormat="1" ht="15.75" x14ac:dyDescent="0.25">
      <c r="A7" s="60"/>
      <c r="B7" s="60"/>
      <c r="C7" s="60"/>
      <c r="D7" s="61"/>
      <c r="E7" s="62"/>
      <c r="F7" s="62"/>
      <c r="G7" s="62"/>
      <c r="H7" s="63"/>
      <c r="I7" s="63"/>
      <c r="J7" s="60"/>
      <c r="K7" s="64"/>
      <c r="L7" s="62"/>
      <c r="M7" s="62"/>
      <c r="N7" s="62"/>
      <c r="O7" s="61"/>
      <c r="P7" s="61"/>
      <c r="Q7" s="61"/>
      <c r="R7" s="61"/>
      <c r="S7" s="65"/>
      <c r="T7" s="65"/>
      <c r="U7" s="60"/>
      <c r="V7" s="60"/>
    </row>
    <row r="8" spans="1:22" s="72" customFormat="1" ht="128.25" x14ac:dyDescent="0.2">
      <c r="A8" s="67">
        <f>IFERROR(IF(VLOOKUP($A3,List!$A$1:$B$50,2,0)=0,"",1),"")</f>
        <v>1</v>
      </c>
      <c r="B8" s="68" t="str">
        <f>IFERROR(IF(VLOOKUP($A8&amp;$A$3,Global!$E:$AA,COLUMN(),0)="","",VLOOKUP($A8&amp;$A$3,Global!$E:$AA,COLUMN(),0)),"")</f>
        <v>AI3B</v>
      </c>
      <c r="C8" s="68" t="str">
        <f>IFERROR(VLOOKUP(B8,List!$D:$E,2,0),"")</f>
        <v>Audit Internal (3 Bulanan)</v>
      </c>
      <c r="D8" s="68">
        <f>IFERROR(IF(VLOOKUP($A8&amp;$A$3,Global!$E:$AA,COLUMN()+1,0)="","",VLOOKUP($A8&amp;$A$3,Global!$E:$AA,COLUMN()+1,0)),"")</f>
        <v>43175</v>
      </c>
      <c r="E8" s="69" t="str">
        <f>IFERROR(IF(VLOOKUP($A8&amp;$A$3,Global!$E:$AA,COLUMN()+1,0)="","",VLOOKUP($A8&amp;$A$3,Global!$E:$AA,COLUMN()+1,0)),"")</f>
        <v>Minor</v>
      </c>
      <c r="F8" s="69" t="str">
        <f>IFERROR(IF(VLOOKUP($A8&amp;$A$3,Global!$E:$AA,COLUMN()+1,0)="","",VLOOKUP($A8&amp;$A$3,Global!$E:$AA,COLUMN()+1,0)),"")</f>
        <v>Sariwanti</v>
      </c>
      <c r="G8" s="69" t="str">
        <f>IFERROR(IF(VLOOKUP($A8&amp;$A$3,Global!$E:$AA,COLUMN()+1,0)="","",VLOOKUP($A8&amp;$A$3,Global!$E:$AA,COLUMN()+1,0)),"")</f>
        <v/>
      </c>
      <c r="H8" s="70" t="str">
        <f>IFERROR(IF(VLOOKUP($A8&amp;$A$3,Global!$E:$AA,COLUMN()+1,0)="","",VLOOKUP($A8&amp;$A$3,Global!$E:$AA,COLUMN()+1,0)),"")</f>
        <v/>
      </c>
      <c r="I8" s="69" t="str">
        <f>IFERROR(IF(VLOOKUP($A8&amp;$A$3,Global!$E:$AA,COLUMN()+1,0)="","",VLOOKUP($A8&amp;$A$3,Global!$E:$AA,COLUMN()+1,0)),"")</f>
        <v>Pada saat kunjungan lapangan ditemukan alat angkat dan angkut (forklift) merk Doosan kapasitas 3,5 ton warna orange tidak sesuai dengan hasil pemeriksaan harian forklift seperti ditemukan kondisi lampu sein tidak berfungsi dan pedal gas sudah dimodifikasi menggunakan karet ban sehingga pedal gas tidak berfungsi dengan normal</v>
      </c>
      <c r="J8" s="69" t="str">
        <f>IFERROR(IF(VLOOKUP($A8&amp;$A$3,Global!$E:$AA,COLUMN()+1,0)="","",VLOOKUP($A8&amp;$A$3,Global!$E:$AA,COLUMN()+1,0)),"")</f>
        <v>X</v>
      </c>
      <c r="K8" s="69" t="str">
        <f>IFERROR(IF(VLOOKUP($A8&amp;$A$3,Global!$E:$AA,COLUMN()+1,0)="","",VLOOKUP($A8&amp;$A$3,Global!$E:$AA,COLUMN()+1,0)),"")</f>
        <v>068/AI-I/III/18</v>
      </c>
      <c r="L8" s="69" t="str">
        <f>IFERROR(IF(VLOOKUP($A8&amp;$A$3,Global!$E:$AA,COLUMN()+1,0)="","",VLOOKUP($A8&amp;$A$3,Global!$E:$AA,COLUMN()+1,0)),"")</f>
        <v/>
      </c>
      <c r="M8" s="68" t="str">
        <f>IFERROR(IF(VLOOKUP($A8&amp;$A$3,Global!$E:$AA,COLUMN()+1,0)="","",VLOOKUP($A8&amp;$A$3,Global!$E:$AA,COLUMN()+1,0)),"")</f>
        <v/>
      </c>
      <c r="N8" s="68" t="str">
        <f>IFERROR(IF(VLOOKUP($A8&amp;$A$3,Global!$E:$AA,COLUMN()+1,0)="","",VLOOKUP($A8&amp;$A$3,Global!$E:$AA,COLUMN()+1,0)),"")</f>
        <v/>
      </c>
      <c r="O8" s="68">
        <f>IFERROR(IF(VLOOKUP($A8&amp;$A$3,Global!$E:$AA,COLUMN()+1,0)="","",VLOOKUP($A8&amp;$A$3,Global!$E:$AA,COLUMN()+1,0)),"")</f>
        <v>43205</v>
      </c>
      <c r="P8" s="68" t="str">
        <f>IFERROR(IF(VLOOKUP($A8&amp;$A$3,Global!$E:$AA,COLUMN()+1,0)="","",VLOOKUP($A8&amp;$A$3,Global!$E:$AA,COLUMN()+1,0)),"")</f>
        <v/>
      </c>
      <c r="Q8" s="68" t="str">
        <f>IFERROR(IF(VLOOKUP($A8&amp;$A$3,Global!$E:$AA,COLUMN()+1,0)="","",VLOOKUP($A8&amp;$A$3,Global!$E:$AA,COLUMN()+1,0)),"")</f>
        <v/>
      </c>
      <c r="R8" s="68" t="str">
        <f>IFERROR(IF(VLOOKUP($A8&amp;$A$3,Global!$E:$AA,COLUMN()+1,0)="","",VLOOKUP($A8&amp;$A$3,Global!$E:$AA,COLUMN()+1,0)),"")</f>
        <v/>
      </c>
      <c r="S8" s="71" t="str">
        <f>IFERROR(IF(VLOOKUP($A8&amp;$A$3,Global!$E:$AA,COLUMN()+1,0)="","",VLOOKUP($A8&amp;$A$3,Global!$E:$AA,COLUMN()+1,0)),"")</f>
        <v/>
      </c>
      <c r="T8" s="71" t="str">
        <f>IFERROR(IF(VLOOKUP($A8&amp;$A$3,Global!$E:$AA,COLUMN()+1,0)="","",VLOOKUP($A8&amp;$A$3,Global!$E:$AA,COLUMN()+1,0)),"")</f>
        <v>a</v>
      </c>
      <c r="U8" s="69" t="str">
        <f>IFERROR(IF(VLOOKUP($A8&amp;$A$3,Global!$E:$AA,COLUMN()+1,0)="","",VLOOKUP($A8&amp;$A$3,Global!$E:$AA,COLUMN()+1,0)),"")</f>
        <v/>
      </c>
      <c r="V8" s="69" t="str">
        <f>IFERROR(IF(VLOOKUP($A8&amp;$A$3,Global!$E:$AA,COLUMN()+1,0)="","",VLOOKUP($A8&amp;$A$3,Global!$E:$AA,COLUMN()+1,0)),"")</f>
        <v>Open (Progress)</v>
      </c>
    </row>
    <row r="9" spans="1:22" s="72" customFormat="1" ht="71.25" x14ac:dyDescent="0.2">
      <c r="A9" s="67">
        <f>IFERROR(IF(A8="","",IF((A8+1)&lt;=VLOOKUP($A$3,List!$A$1:$B$50,2,0),A8+1,"")),"")</f>
        <v>2</v>
      </c>
      <c r="B9" s="67" t="str">
        <f>IFERROR(IF(VLOOKUP($A9&amp;$A$3,Global!$E:$AA,COLUMN(),0)="","",VLOOKUP($A9&amp;$A$3,Global!$E:$AA,COLUMN(),0)),"")</f>
        <v>AI3B</v>
      </c>
      <c r="C9" s="67" t="str">
        <f>IFERROR(VLOOKUP(B9,List!$D:$E,2,0),"")</f>
        <v>Audit Internal (3 Bulanan)</v>
      </c>
      <c r="D9" s="68">
        <f>IFERROR(IF(VLOOKUP($A9&amp;$A$3,Global!$E:$AA,COLUMN()+1,0)="","",VLOOKUP($A9&amp;$A$3,Global!$E:$AA,COLUMN()+1,0)),"")</f>
        <v>43175</v>
      </c>
      <c r="E9" s="69" t="str">
        <f>IFERROR(IF(VLOOKUP($A9&amp;$A$3,Global!$E:$AA,COLUMN()+1,0)="","",VLOOKUP($A9&amp;$A$3,Global!$E:$AA,COLUMN()+1,0)),"")</f>
        <v>Minor</v>
      </c>
      <c r="F9" s="69" t="str">
        <f>IFERROR(IF(VLOOKUP($A9&amp;$A$3,Global!$E:$AA,COLUMN()+1,0)="","",VLOOKUP($A9&amp;$A$3,Global!$E:$AA,COLUMN()+1,0)),"")</f>
        <v>Sariwanti</v>
      </c>
      <c r="G9" s="69" t="str">
        <f>IFERROR(IF(VLOOKUP($A9&amp;$A$3,Global!$E:$AA,COLUMN()+1,0)="","",VLOOKUP($A9&amp;$A$3,Global!$E:$AA,COLUMN()+1,0)),"")</f>
        <v/>
      </c>
      <c r="H9" s="70" t="str">
        <f>IFERROR(IF(VLOOKUP($A9&amp;$A$3,Global!$E:$AA,COLUMN()+1,0)="","",VLOOKUP($A9&amp;$A$3,Global!$E:$AA,COLUMN()+1,0)),"")</f>
        <v/>
      </c>
      <c r="I9" s="69" t="str">
        <f>IFERROR(IF(VLOOKUP($A9&amp;$A$3,Global!$E:$AA,COLUMN()+1,0)="","",VLOOKUP($A9&amp;$A$3,Global!$E:$AA,COLUMN()+1,0)),"")</f>
        <v>Pada saat kunjungan lapangan ditemukan lampu PJU di area gudang rubuh, sehingga penerangan pada malam hari tidak maksimal</v>
      </c>
      <c r="J9" s="69" t="str">
        <f>IFERROR(IF(VLOOKUP($A9&amp;$A$3,Global!$E:$AA,COLUMN()+1,0)="","",VLOOKUP($A9&amp;$A$3,Global!$E:$AA,COLUMN()+1,0)),"")</f>
        <v>X</v>
      </c>
      <c r="K9" s="69" t="str">
        <f>IFERROR(IF(VLOOKUP($A9&amp;$A$3,Global!$E:$AA,COLUMN()+1,0)="","",VLOOKUP($A9&amp;$A$3,Global!$E:$AA,COLUMN()+1,0)),"")</f>
        <v>069/AI-I/III/18</v>
      </c>
      <c r="L9" s="69" t="str">
        <f>IFERROR(IF(VLOOKUP($A9&amp;$A$3,Global!$E:$AA,COLUMN()+1,0)="","",VLOOKUP($A9&amp;$A$3,Global!$E:$AA,COLUMN()+1,0)),"")</f>
        <v>Sisa pekerjaan proyek (pemasangan atap) area Gudang belakang tiang lampu tidak digunakan lagi</v>
      </c>
      <c r="M9" s="68" t="str">
        <f>IFERROR(IF(VLOOKUP($A9&amp;$A$3,Global!$E:$AA,COLUMN()+1,0)="","",VLOOKUP($A9&amp;$A$3,Global!$E:$AA,COLUMN()+1,0)),"")</f>
        <v>Akan dikoordinasikan ke bagian MTC untuk memutuskan arus listrik dan bagian proyek memindahkan tiang listrik tersebut akan dipasang lampu penerangan</v>
      </c>
      <c r="N9" s="68" t="str">
        <f>IFERROR(IF(VLOOKUP($A9&amp;$A$3,Global!$E:$AA,COLUMN()+1,0)="","",VLOOKUP($A9&amp;$A$3,Global!$E:$AA,COLUMN()+1,0)),"")</f>
        <v>Apabila ada pekerjaan proyek dipastikan areanya harus dirapikan kembali dan koordinasi ke bagian terkait dan melaporkan  bahwa pekerjaan tersebut telah selesai</v>
      </c>
      <c r="O9" s="68">
        <f>IFERROR(IF(VLOOKUP($A9&amp;$A$3,Global!$E:$AA,COLUMN()+1,0)="","",VLOOKUP($A9&amp;$A$3,Global!$E:$AA,COLUMN()+1,0)),"")</f>
        <v>43196</v>
      </c>
      <c r="P9" s="68" t="str">
        <f>IFERROR(IF(VLOOKUP($A9&amp;$A$3,Global!$E:$AA,COLUMN()+1,0)="","",VLOOKUP($A9&amp;$A$3,Global!$E:$AA,COLUMN()+1,0)),"")</f>
        <v/>
      </c>
      <c r="Q9" s="68" t="str">
        <f>IFERROR(IF(VLOOKUP($A9&amp;$A$3,Global!$E:$AA,COLUMN()+1,0)="","",VLOOKUP($A9&amp;$A$3,Global!$E:$AA,COLUMN()+1,0)),"")</f>
        <v/>
      </c>
      <c r="R9" s="68">
        <f>IFERROR(IF(VLOOKUP($A9&amp;$A$3,Global!$E:$AA,COLUMN()+1,0)="","",VLOOKUP($A9&amp;$A$3,Global!$E:$AA,COLUMN()+1,0)),"")</f>
        <v>43196</v>
      </c>
      <c r="S9" s="71" t="str">
        <f>IFERROR(IF(VLOOKUP($A9&amp;$A$3,Global!$E:$AA,COLUMN()+1,0)="","",VLOOKUP($A9&amp;$A$3,Global!$E:$AA,COLUMN()+1,0)),"")</f>
        <v>a</v>
      </c>
      <c r="T9" s="71" t="str">
        <f>IFERROR(IF(VLOOKUP($A9&amp;$A$3,Global!$E:$AA,COLUMN()+1,0)="","",VLOOKUP($A9&amp;$A$3,Global!$E:$AA,COLUMN()+1,0)),"")</f>
        <v/>
      </c>
      <c r="U9" s="69" t="str">
        <f>IFERROR(IF(VLOOKUP($A9&amp;$A$3,Global!$E:$AA,COLUMN()+1,0)="","",VLOOKUP($A9&amp;$A$3,Global!$E:$AA,COLUMN()+1,0)),"")</f>
        <v/>
      </c>
      <c r="V9" s="69" t="str">
        <f>IFERROR(IF(VLOOKUP($A9&amp;$A$3,Global!$E:$AA,COLUMN()+1,0)="","",VLOOKUP($A9&amp;$A$3,Global!$E:$AA,COLUMN()+1,0)),"")</f>
        <v>Close</v>
      </c>
    </row>
    <row r="10" spans="1:22" s="72" customFormat="1" ht="71.25" x14ac:dyDescent="0.2">
      <c r="A10" s="67">
        <f>IFERROR(IF(A9="","",IF((A9+1)&lt;=VLOOKUP($A$3,List!$A$1:$B$50,2,0),A9+1,"")),"")</f>
        <v>3</v>
      </c>
      <c r="B10" s="67" t="str">
        <f>IFERROR(IF(VLOOKUP($A10&amp;$A$3,Global!$E:$AA,COLUMN(),0)="","",VLOOKUP($A10&amp;$A$3,Global!$E:$AA,COLUMN(),0)),"")</f>
        <v>AI3B</v>
      </c>
      <c r="C10" s="67" t="str">
        <f>IFERROR(VLOOKUP(B10,List!$D:$E,2,0),"")</f>
        <v>Audit Internal (3 Bulanan)</v>
      </c>
      <c r="D10" s="68">
        <f>IFERROR(IF(VLOOKUP($A10&amp;$A$3,Global!$E:$AA,COLUMN()+1,0)="","",VLOOKUP($A10&amp;$A$3,Global!$E:$AA,COLUMN()+1,0)),"")</f>
        <v>43175</v>
      </c>
      <c r="E10" s="69" t="str">
        <f>IFERROR(IF(VLOOKUP($A10&amp;$A$3,Global!$E:$AA,COLUMN()+1,0)="","",VLOOKUP($A10&amp;$A$3,Global!$E:$AA,COLUMN()+1,0)),"")</f>
        <v>Minor</v>
      </c>
      <c r="F10" s="69" t="str">
        <f>IFERROR(IF(VLOOKUP($A10&amp;$A$3,Global!$E:$AA,COLUMN()+1,0)="","",VLOOKUP($A10&amp;$A$3,Global!$E:$AA,COLUMN()+1,0)),"")</f>
        <v>Sariwanti</v>
      </c>
      <c r="G10" s="69" t="str">
        <f>IFERROR(IF(VLOOKUP($A10&amp;$A$3,Global!$E:$AA,COLUMN()+1,0)="","",VLOOKUP($A10&amp;$A$3,Global!$E:$AA,COLUMN()+1,0)),"")</f>
        <v/>
      </c>
      <c r="H10" s="70" t="str">
        <f>IFERROR(IF(VLOOKUP($A10&amp;$A$3,Global!$E:$AA,COLUMN()+1,0)="","",VLOOKUP($A10&amp;$A$3,Global!$E:$AA,COLUMN()+1,0)),"")</f>
        <v/>
      </c>
      <c r="I10" s="69" t="str">
        <f>IFERROR(IF(VLOOKUP($A10&amp;$A$3,Global!$E:$AA,COLUMN()+1,0)="","",VLOOKUP($A10&amp;$A$3,Global!$E:$AA,COLUMN()+1,0)),"")</f>
        <v>Pada saat kunjungan lapangan ditemukan operator packing haspel tidak menggunakan APD, seperti dijelaskan pada identifikasi aspek dan bahaya pada proses tersebut</v>
      </c>
      <c r="J10" s="69" t="str">
        <f>IFERROR(IF(VLOOKUP($A10&amp;$A$3,Global!$E:$AA,COLUMN()+1,0)="","",VLOOKUP($A10&amp;$A$3,Global!$E:$AA,COLUMN()+1,0)),"")</f>
        <v>X</v>
      </c>
      <c r="K10" s="69" t="str">
        <f>IFERROR(IF(VLOOKUP($A10&amp;$A$3,Global!$E:$AA,COLUMN()+1,0)="","",VLOOKUP($A10&amp;$A$3,Global!$E:$AA,COLUMN()+1,0)),"")</f>
        <v>070/AI-I/III/18</v>
      </c>
      <c r="L10" s="69" t="str">
        <f>IFERROR(IF(VLOOKUP($A10&amp;$A$3,Global!$E:$AA,COLUMN()+1,0)="","",VLOOKUP($A10&amp;$A$3,Global!$E:$AA,COLUMN()+1,0)),"")</f>
        <v>Operator tidak konsisten kurang memahami dampak resiko di area tersebut</v>
      </c>
      <c r="M10" s="68" t="str">
        <f>IFERROR(IF(VLOOKUP($A10&amp;$A$3,Global!$E:$AA,COLUMN()+1,0)="","",VLOOKUP($A10&amp;$A$3,Global!$E:$AA,COLUMN()+1,0)),"")</f>
        <v>memberi tahu / menjelaskan kepada operator, mengenai resiko yang bisa terjadi jika tidak menggunakan APD saat kerja minta kebagian terkait untuk menggunakan APD secara keseluruhan</v>
      </c>
      <c r="N10" s="68" t="str">
        <f>IFERROR(IF(VLOOKUP($A10&amp;$A$3,Global!$E:$AA,COLUMN()+1,0)="","",VLOOKUP($A10&amp;$A$3,Global!$E:$AA,COLUMN()+1,0)),"")</f>
        <v>memberikan breefing mingguan dan memastikan area tersebut steril dari barang2 yang dapat menimbulkan bahaya, operator wajib menggunakan APD saat bekerja.</v>
      </c>
      <c r="O10" s="68">
        <f>IFERROR(IF(VLOOKUP($A10&amp;$A$3,Global!$E:$AA,COLUMN()+1,0)="","",VLOOKUP($A10&amp;$A$3,Global!$E:$AA,COLUMN()+1,0)),"")</f>
        <v>43178</v>
      </c>
      <c r="P10" s="68" t="str">
        <f>IFERROR(IF(VLOOKUP($A10&amp;$A$3,Global!$E:$AA,COLUMN()+1,0)="","",VLOOKUP($A10&amp;$A$3,Global!$E:$AA,COLUMN()+1,0)),"")</f>
        <v/>
      </c>
      <c r="Q10" s="68" t="str">
        <f>IFERROR(IF(VLOOKUP($A10&amp;$A$3,Global!$E:$AA,COLUMN()+1,0)="","",VLOOKUP($A10&amp;$A$3,Global!$E:$AA,COLUMN()+1,0)),"")</f>
        <v/>
      </c>
      <c r="R10" s="68">
        <f>IFERROR(IF(VLOOKUP($A10&amp;$A$3,Global!$E:$AA,COLUMN()+1,0)="","",VLOOKUP($A10&amp;$A$3,Global!$E:$AA,COLUMN()+1,0)),"")</f>
        <v>43179</v>
      </c>
      <c r="S10" s="71" t="str">
        <f>IFERROR(IF(VLOOKUP($A10&amp;$A$3,Global!$E:$AA,COLUMN()+1,0)="","",VLOOKUP($A10&amp;$A$3,Global!$E:$AA,COLUMN()+1,0)),"")</f>
        <v>a</v>
      </c>
      <c r="T10" s="71" t="str">
        <f>IFERROR(IF(VLOOKUP($A10&amp;$A$3,Global!$E:$AA,COLUMN()+1,0)="","",VLOOKUP($A10&amp;$A$3,Global!$E:$AA,COLUMN()+1,0)),"")</f>
        <v/>
      </c>
      <c r="U10" s="69" t="str">
        <f>IFERROR(IF(VLOOKUP($A10&amp;$A$3,Global!$E:$AA,COLUMN()+1,0)="","",VLOOKUP($A10&amp;$A$3,Global!$E:$AA,COLUMN()+1,0)),"")</f>
        <v/>
      </c>
      <c r="V10" s="69" t="str">
        <f>IFERROR(IF(VLOOKUP($A10&amp;$A$3,Global!$E:$AA,COLUMN()+1,0)="","",VLOOKUP($A10&amp;$A$3,Global!$E:$AA,COLUMN()+1,0)),"")</f>
        <v>Close</v>
      </c>
    </row>
    <row r="11" spans="1:22" s="72" customFormat="1" ht="42.75" x14ac:dyDescent="0.2">
      <c r="A11" s="67">
        <f>IFERROR(IF(A10="","",IF((A10+1)&lt;=VLOOKUP($A$3,List!$A$1:$B$50,2,0),A10+1,"")),"")</f>
        <v>4</v>
      </c>
      <c r="B11" s="67" t="str">
        <f>IFERROR(IF(VLOOKUP($A11&amp;$A$3,Global!$E:$AA,COLUMN(),0)="","",VLOOKUP($A11&amp;$A$3,Global!$E:$AA,COLUMN(),0)),"")</f>
        <v>AI3B</v>
      </c>
      <c r="C11" s="67" t="str">
        <f>IFERROR(VLOOKUP(B11,List!$D:$E,2,0),"")</f>
        <v>Audit Internal (3 Bulanan)</v>
      </c>
      <c r="D11" s="68">
        <f>IFERROR(IF(VLOOKUP($A11&amp;$A$3,Global!$E:$AA,COLUMN()+1,0)="","",VLOOKUP($A11&amp;$A$3,Global!$E:$AA,COLUMN()+1,0)),"")</f>
        <v>43175</v>
      </c>
      <c r="E11" s="69" t="str">
        <f>IFERROR(IF(VLOOKUP($A11&amp;$A$3,Global!$E:$AA,COLUMN()+1,0)="","",VLOOKUP($A11&amp;$A$3,Global!$E:$AA,COLUMN()+1,0)),"")</f>
        <v>Minor</v>
      </c>
      <c r="F11" s="69" t="str">
        <f>IFERROR(IF(VLOOKUP($A11&amp;$A$3,Global!$E:$AA,COLUMN()+1,0)="","",VLOOKUP($A11&amp;$A$3,Global!$E:$AA,COLUMN()+1,0)),"")</f>
        <v>Sariwanti</v>
      </c>
      <c r="G11" s="69" t="str">
        <f>IFERROR(IF(VLOOKUP($A11&amp;$A$3,Global!$E:$AA,COLUMN()+1,0)="","",VLOOKUP($A11&amp;$A$3,Global!$E:$AA,COLUMN()+1,0)),"")</f>
        <v/>
      </c>
      <c r="H11" s="70" t="str">
        <f>IFERROR(IF(VLOOKUP($A11&amp;$A$3,Global!$E:$AA,COLUMN()+1,0)="","",VLOOKUP($A11&amp;$A$3,Global!$E:$AA,COLUMN()+1,0)),"")</f>
        <v/>
      </c>
      <c r="I11" s="69" t="str">
        <f>IFERROR(IF(VLOOKUP($A11&amp;$A$3,Global!$E:$AA,COLUMN()+1,0)="","",VLOOKUP($A11&amp;$A$3,Global!$E:$AA,COLUMN()+1,0)),"")</f>
        <v xml:space="preserve">Prosedur belum terupdate, form (F.08.02.00.05) sudah diregistrasi tetapi dalam file otner tidak ada. </v>
      </c>
      <c r="J11" s="69" t="str">
        <f>IFERROR(IF(VLOOKUP($A11&amp;$A$3,Global!$E:$AA,COLUMN()+1,0)="","",VLOOKUP($A11&amp;$A$3,Global!$E:$AA,COLUMN()+1,0)),"")</f>
        <v>X</v>
      </c>
      <c r="K11" s="69" t="str">
        <f>IFERROR(IF(VLOOKUP($A11&amp;$A$3,Global!$E:$AA,COLUMN()+1,0)="","",VLOOKUP($A11&amp;$A$3,Global!$E:$AA,COLUMN()+1,0)),"")</f>
        <v>071/AI-I/III/18</v>
      </c>
      <c r="L11" s="69" t="str">
        <f>IFERROR(IF(VLOOKUP($A11&amp;$A$3,Global!$E:$AA,COLUMN()+1,0)="","",VLOOKUP($A11&amp;$A$3,Global!$E:$AA,COLUMN()+1,0)),"")</f>
        <v>Belum dilakukannya review prosedur di gudang</v>
      </c>
      <c r="M11" s="68" t="str">
        <f>IFERROR(IF(VLOOKUP($A11&amp;$A$3,Global!$E:$AA,COLUMN()+1,0)="","",VLOOKUP($A11&amp;$A$3,Global!$E:$AA,COLUMN()+1,0)),"")</f>
        <v>Meminta distribusi/fotocopy kembali ke MR</v>
      </c>
      <c r="N11" s="68" t="str">
        <f>IFERROR(IF(VLOOKUP($A11&amp;$A$3,Global!$E:$AA,COLUMN()+1,0)="","",VLOOKUP($A11&amp;$A$3,Global!$E:$AA,COLUMN()+1,0)),"")</f>
        <v>Mereview prosedur gudang setiap selesai distribusi</v>
      </c>
      <c r="O11" s="68">
        <f>IFERROR(IF(VLOOKUP($A11&amp;$A$3,Global!$E:$AA,COLUMN()+1,0)="","",VLOOKUP($A11&amp;$A$3,Global!$E:$AA,COLUMN()+1,0)),"")</f>
        <v>43196</v>
      </c>
      <c r="P11" s="68" t="str">
        <f>IFERROR(IF(VLOOKUP($A11&amp;$A$3,Global!$E:$AA,COLUMN()+1,0)="","",VLOOKUP($A11&amp;$A$3,Global!$E:$AA,COLUMN()+1,0)),"")</f>
        <v/>
      </c>
      <c r="Q11" s="68" t="str">
        <f>IFERROR(IF(VLOOKUP($A11&amp;$A$3,Global!$E:$AA,COLUMN()+1,0)="","",VLOOKUP($A11&amp;$A$3,Global!$E:$AA,COLUMN()+1,0)),"")</f>
        <v/>
      </c>
      <c r="R11" s="68">
        <f>IFERROR(IF(VLOOKUP($A11&amp;$A$3,Global!$E:$AA,COLUMN()+1,0)="","",VLOOKUP($A11&amp;$A$3,Global!$E:$AA,COLUMN()+1,0)),"")</f>
        <v>43196</v>
      </c>
      <c r="S11" s="71" t="str">
        <f>IFERROR(IF(VLOOKUP($A11&amp;$A$3,Global!$E:$AA,COLUMN()+1,0)="","",VLOOKUP($A11&amp;$A$3,Global!$E:$AA,COLUMN()+1,0)),"")</f>
        <v>a</v>
      </c>
      <c r="T11" s="71" t="str">
        <f>IFERROR(IF(VLOOKUP($A11&amp;$A$3,Global!$E:$AA,COLUMN()+1,0)="","",VLOOKUP($A11&amp;$A$3,Global!$E:$AA,COLUMN()+1,0)),"")</f>
        <v/>
      </c>
      <c r="U11" s="69" t="str">
        <f>IFERROR(IF(VLOOKUP($A11&amp;$A$3,Global!$E:$AA,COLUMN()+1,0)="","",VLOOKUP($A11&amp;$A$3,Global!$E:$AA,COLUMN()+1,0)),"")</f>
        <v/>
      </c>
      <c r="V11" s="69" t="str">
        <f>IFERROR(IF(VLOOKUP($A11&amp;$A$3,Global!$E:$AA,COLUMN()+1,0)="","",VLOOKUP($A11&amp;$A$3,Global!$E:$AA,COLUMN()+1,0)),"")</f>
        <v>Close</v>
      </c>
    </row>
    <row r="12" spans="1:22" s="72" customFormat="1" ht="57" x14ac:dyDescent="0.2">
      <c r="A12" s="67">
        <f>IFERROR(IF(A11="","",IF((A11+1)&lt;=VLOOKUP($A$3,List!$A$1:$B$50,2,0),A11+1,"")),"")</f>
        <v>5</v>
      </c>
      <c r="B12" s="67" t="str">
        <f>IFERROR(IF(VLOOKUP($A12&amp;$A$3,Global!$E:$AA,COLUMN(),0)="","",VLOOKUP($A12&amp;$A$3,Global!$E:$AA,COLUMN(),0)),"")</f>
        <v>AI3B</v>
      </c>
      <c r="C12" s="67" t="str">
        <f>IFERROR(VLOOKUP(B12,List!$D:$E,2,0),"")</f>
        <v>Audit Internal (3 Bulanan)</v>
      </c>
      <c r="D12" s="68">
        <f>IFERROR(IF(VLOOKUP($A12&amp;$A$3,Global!$E:$AA,COLUMN()+1,0)="","",VLOOKUP($A12&amp;$A$3,Global!$E:$AA,COLUMN()+1,0)),"")</f>
        <v>43175</v>
      </c>
      <c r="E12" s="69" t="str">
        <f>IFERROR(IF(VLOOKUP($A12&amp;$A$3,Global!$E:$AA,COLUMN()+1,0)="","",VLOOKUP($A12&amp;$A$3,Global!$E:$AA,COLUMN()+1,0)),"")</f>
        <v>Minor</v>
      </c>
      <c r="F12" s="69" t="str">
        <f>IFERROR(IF(VLOOKUP($A12&amp;$A$3,Global!$E:$AA,COLUMN()+1,0)="","",VLOOKUP($A12&amp;$A$3,Global!$E:$AA,COLUMN()+1,0)),"")</f>
        <v>Sariwanti</v>
      </c>
      <c r="G12" s="69" t="str">
        <f>IFERROR(IF(VLOOKUP($A12&amp;$A$3,Global!$E:$AA,COLUMN()+1,0)="","",VLOOKUP($A12&amp;$A$3,Global!$E:$AA,COLUMN()+1,0)),"")</f>
        <v/>
      </c>
      <c r="H12" s="70" t="str">
        <f>IFERROR(IF(VLOOKUP($A12&amp;$A$3,Global!$E:$AA,COLUMN()+1,0)="","",VLOOKUP($A12&amp;$A$3,Global!$E:$AA,COLUMN()+1,0)),"")</f>
        <v/>
      </c>
      <c r="I12" s="69" t="str">
        <f>IFERROR(IF(VLOOKUP($A12&amp;$A$3,Global!$E:$AA,COLUMN()+1,0)="","",VLOOKUP($A12&amp;$A$3,Global!$E:$AA,COLUMN()+1,0)),"")</f>
        <v>Dokumen identifikasi Aspek &amp; Bahaya belum ditinjau ulang dengan adanya penambahan rak di area gudang barang jadi</v>
      </c>
      <c r="J12" s="69" t="str">
        <f>IFERROR(IF(VLOOKUP($A12&amp;$A$3,Global!$E:$AA,COLUMN()+1,0)="","",VLOOKUP($A12&amp;$A$3,Global!$E:$AA,COLUMN()+1,0)),"")</f>
        <v>X</v>
      </c>
      <c r="K12" s="69" t="str">
        <f>IFERROR(IF(VLOOKUP($A12&amp;$A$3,Global!$E:$AA,COLUMN()+1,0)="","",VLOOKUP($A12&amp;$A$3,Global!$E:$AA,COLUMN()+1,0)),"")</f>
        <v>072/AI-I/III/18</v>
      </c>
      <c r="L12" s="69" t="str">
        <f>IFERROR(IF(VLOOKUP($A12&amp;$A$3,Global!$E:$AA,COLUMN()+1,0)="","",VLOOKUP($A12&amp;$A$3,Global!$E:$AA,COLUMN()+1,0)),"")</f>
        <v>Sudah dilakukan review EA HIRA di bulan September 2017 dan sudah dikirim ke HSE tetapi belum dilakukan pengesahan</v>
      </c>
      <c r="M12" s="68" t="str">
        <f>IFERROR(IF(VLOOKUP($A12&amp;$A$3,Global!$E:$AA,COLUMN()+1,0)="","",VLOOKUP($A12&amp;$A$3,Global!$E:$AA,COLUMN()+1,0)),"")</f>
        <v>Follow up ke HSE untuk pengesahan dokumen yang sudah diperiksa HSE</v>
      </c>
      <c r="N12" s="68" t="str">
        <f>IFERROR(IF(VLOOKUP($A12&amp;$A$3,Global!$E:$AA,COLUMN()+1,0)="","",VLOOKUP($A12&amp;$A$3,Global!$E:$AA,COLUMN()+1,0)),"")</f>
        <v>Memberi batas waktu kepada HSE untuk pemeriksaan EA HIRA dan memfollow upnya</v>
      </c>
      <c r="O12" s="68">
        <f>IFERROR(IF(VLOOKUP($A12&amp;$A$3,Global!$E:$AA,COLUMN()+1,0)="","",VLOOKUP($A12&amp;$A$3,Global!$E:$AA,COLUMN()+1,0)),"")</f>
        <v>43196</v>
      </c>
      <c r="P12" s="68" t="str">
        <f>IFERROR(IF(VLOOKUP($A12&amp;$A$3,Global!$E:$AA,COLUMN()+1,0)="","",VLOOKUP($A12&amp;$A$3,Global!$E:$AA,COLUMN()+1,0)),"")</f>
        <v/>
      </c>
      <c r="Q12" s="68" t="str">
        <f>IFERROR(IF(VLOOKUP($A12&amp;$A$3,Global!$E:$AA,COLUMN()+1,0)="","",VLOOKUP($A12&amp;$A$3,Global!$E:$AA,COLUMN()+1,0)),"")</f>
        <v/>
      </c>
      <c r="R12" s="68">
        <f>IFERROR(IF(VLOOKUP($A12&amp;$A$3,Global!$E:$AA,COLUMN()+1,0)="","",VLOOKUP($A12&amp;$A$3,Global!$E:$AA,COLUMN()+1,0)),"")</f>
        <v>43189</v>
      </c>
      <c r="S12" s="71" t="str">
        <f>IFERROR(IF(VLOOKUP($A12&amp;$A$3,Global!$E:$AA,COLUMN()+1,0)="","",VLOOKUP($A12&amp;$A$3,Global!$E:$AA,COLUMN()+1,0)),"")</f>
        <v>a</v>
      </c>
      <c r="T12" s="71" t="str">
        <f>IFERROR(IF(VLOOKUP($A12&amp;$A$3,Global!$E:$AA,COLUMN()+1,0)="","",VLOOKUP($A12&amp;$A$3,Global!$E:$AA,COLUMN()+1,0)),"")</f>
        <v/>
      </c>
      <c r="U12" s="69" t="str">
        <f>IFERROR(IF(VLOOKUP($A12&amp;$A$3,Global!$E:$AA,COLUMN()+1,0)="","",VLOOKUP($A12&amp;$A$3,Global!$E:$AA,COLUMN()+1,0)),"")</f>
        <v/>
      </c>
      <c r="V12" s="69" t="str">
        <f>IFERROR(IF(VLOOKUP($A12&amp;$A$3,Global!$E:$AA,COLUMN()+1,0)="","",VLOOKUP($A12&amp;$A$3,Global!$E:$AA,COLUMN()+1,0)),"")</f>
        <v>Close</v>
      </c>
    </row>
    <row r="13" spans="1:22" s="72" customFormat="1" ht="42.75" x14ac:dyDescent="0.2">
      <c r="A13" s="67">
        <f>IFERROR(IF(A12="","",IF((A12+1)&lt;=VLOOKUP($A$3,List!$A$1:$B$50,2,0),A12+1,"")),"")</f>
        <v>6</v>
      </c>
      <c r="B13" s="67" t="str">
        <f>IFERROR(IF(VLOOKUP($A13&amp;$A$3,Global!$E:$AA,COLUMN(),0)="","",VLOOKUP($A13&amp;$A$3,Global!$E:$AA,COLUMN(),0)),"")</f>
        <v>AI3B</v>
      </c>
      <c r="C13" s="67" t="str">
        <f>IFERROR(VLOOKUP(B13,List!$D:$E,2,0),"")</f>
        <v>Audit Internal (3 Bulanan)</v>
      </c>
      <c r="D13" s="68">
        <f>IFERROR(IF(VLOOKUP($A13&amp;$A$3,Global!$E:$AA,COLUMN()+1,0)="","",VLOOKUP($A13&amp;$A$3,Global!$E:$AA,COLUMN()+1,0)),"")</f>
        <v>43175</v>
      </c>
      <c r="E13" s="69" t="str">
        <f>IFERROR(IF(VLOOKUP($A13&amp;$A$3,Global!$E:$AA,COLUMN()+1,0)="","",VLOOKUP($A13&amp;$A$3,Global!$E:$AA,COLUMN()+1,0)),"")</f>
        <v>Minor</v>
      </c>
      <c r="F13" s="69" t="str">
        <f>IFERROR(IF(VLOOKUP($A13&amp;$A$3,Global!$E:$AA,COLUMN()+1,0)="","",VLOOKUP($A13&amp;$A$3,Global!$E:$AA,COLUMN()+1,0)),"")</f>
        <v>Sariwanti</v>
      </c>
      <c r="G13" s="69" t="str">
        <f>IFERROR(IF(VLOOKUP($A13&amp;$A$3,Global!$E:$AA,COLUMN()+1,0)="","",VLOOKUP($A13&amp;$A$3,Global!$E:$AA,COLUMN()+1,0)),"")</f>
        <v/>
      </c>
      <c r="H13" s="70" t="str">
        <f>IFERROR(IF(VLOOKUP($A13&amp;$A$3,Global!$E:$AA,COLUMN()+1,0)="","",VLOOKUP($A13&amp;$A$3,Global!$E:$AA,COLUMN()+1,0)),"")</f>
        <v/>
      </c>
      <c r="I13" s="69" t="str">
        <f>IFERROR(IF(VLOOKUP($A13&amp;$A$3,Global!$E:$AA,COLUMN()+1,0)="","",VLOOKUP($A13&amp;$A$3,Global!$E:$AA,COLUMN()+1,0)),"")</f>
        <v>Penambahan rak di area gudang barang jadi tidak terdokumentasi dalam manajemen perubahan</v>
      </c>
      <c r="J13" s="69" t="str">
        <f>IFERROR(IF(VLOOKUP($A13&amp;$A$3,Global!$E:$AA,COLUMN()+1,0)="","",VLOOKUP($A13&amp;$A$3,Global!$E:$AA,COLUMN()+1,0)),"")</f>
        <v>X</v>
      </c>
      <c r="K13" s="69" t="str">
        <f>IFERROR(IF(VLOOKUP($A13&amp;$A$3,Global!$E:$AA,COLUMN()+1,0)="","",VLOOKUP($A13&amp;$A$3,Global!$E:$AA,COLUMN()+1,0)),"")</f>
        <v>073/AI-I/III/18</v>
      </c>
      <c r="L13" s="69" t="str">
        <f>IFERROR(IF(VLOOKUP($A13&amp;$A$3,Global!$E:$AA,COLUMN()+1,0)="","",VLOOKUP($A13&amp;$A$3,Global!$E:$AA,COLUMN()+1,0)),"")</f>
        <v>Belum memahami mengenai manajemen perubahan</v>
      </c>
      <c r="M13" s="68" t="str">
        <f>IFERROR(IF(VLOOKUP($A13&amp;$A$3,Global!$E:$AA,COLUMN()+1,0)="","",VLOOKUP($A13&amp;$A$3,Global!$E:$AA,COLUMN()+1,0)),"")</f>
        <v>Membuat manajemen perubahan rak</v>
      </c>
      <c r="N13" s="68" t="str">
        <f>IFERROR(IF(VLOOKUP($A13&amp;$A$3,Global!$E:$AA,COLUMN()+1,0)="","",VLOOKUP($A13&amp;$A$3,Global!$E:$AA,COLUMN()+1,0)),"")</f>
        <v>Mempelajari prosedur manajemen perubahan</v>
      </c>
      <c r="O13" s="68">
        <f>IFERROR(IF(VLOOKUP($A13&amp;$A$3,Global!$E:$AA,COLUMN()+1,0)="","",VLOOKUP($A13&amp;$A$3,Global!$E:$AA,COLUMN()+1,0)),"")</f>
        <v>43250</v>
      </c>
      <c r="P13" s="68" t="str">
        <f>IFERROR(IF(VLOOKUP($A13&amp;$A$3,Global!$E:$AA,COLUMN()+1,0)="","",VLOOKUP($A13&amp;$A$3,Global!$E:$AA,COLUMN()+1,0)),"")</f>
        <v/>
      </c>
      <c r="Q13" s="68" t="str">
        <f>IFERROR(IF(VLOOKUP($A13&amp;$A$3,Global!$E:$AA,COLUMN()+1,0)="","",VLOOKUP($A13&amp;$A$3,Global!$E:$AA,COLUMN()+1,0)),"")</f>
        <v/>
      </c>
      <c r="R13" s="68">
        <f>IFERROR(IF(VLOOKUP($A13&amp;$A$3,Global!$E:$AA,COLUMN()+1,0)="","",VLOOKUP($A13&amp;$A$3,Global!$E:$AA,COLUMN()+1,0)),"")</f>
        <v>43255</v>
      </c>
      <c r="S13" s="71" t="str">
        <f>IFERROR(IF(VLOOKUP($A13&amp;$A$3,Global!$E:$AA,COLUMN()+1,0)="","",VLOOKUP($A13&amp;$A$3,Global!$E:$AA,COLUMN()+1,0)),"")</f>
        <v>a</v>
      </c>
      <c r="T13" s="71" t="str">
        <f>IFERROR(IF(VLOOKUP($A13&amp;$A$3,Global!$E:$AA,COLUMN()+1,0)="","",VLOOKUP($A13&amp;$A$3,Global!$E:$AA,COLUMN()+1,0)),"")</f>
        <v/>
      </c>
      <c r="U13" s="69" t="str">
        <f>IFERROR(IF(VLOOKUP($A13&amp;$A$3,Global!$E:$AA,COLUMN()+1,0)="","",VLOOKUP($A13&amp;$A$3,Global!$E:$AA,COLUMN()+1,0)),"")</f>
        <v/>
      </c>
      <c r="V13" s="69" t="str">
        <f>IFERROR(IF(VLOOKUP($A13&amp;$A$3,Global!$E:$AA,COLUMN()+1,0)="","",VLOOKUP($A13&amp;$A$3,Global!$E:$AA,COLUMN()+1,0)),"")</f>
        <v>Close</v>
      </c>
    </row>
    <row r="14" spans="1:22" s="72" customFormat="1" ht="85.5" x14ac:dyDescent="0.2">
      <c r="A14" s="67">
        <f>IFERROR(IF(A13="","",IF((A13+1)&lt;=VLOOKUP($A$3,List!$A$1:$B$50,2,0),A13+1,"")),"")</f>
        <v>7</v>
      </c>
      <c r="B14" s="67" t="str">
        <f>IFERROR(IF(VLOOKUP($A14&amp;$A$3,Global!$E:$AA,COLUMN(),0)="","",VLOOKUP($A14&amp;$A$3,Global!$E:$AA,COLUMN(),0)),"")</f>
        <v>AI3B</v>
      </c>
      <c r="C14" s="67" t="str">
        <f>IFERROR(VLOOKUP(B14,List!$D:$E,2,0),"")</f>
        <v>Audit Internal (3 Bulanan)</v>
      </c>
      <c r="D14" s="68">
        <f>IFERROR(IF(VLOOKUP($A14&amp;$A$3,Global!$E:$AA,COLUMN()+1,0)="","",VLOOKUP($A14&amp;$A$3,Global!$E:$AA,COLUMN()+1,0)),"")</f>
        <v>43362</v>
      </c>
      <c r="E14" s="69" t="str">
        <f>IFERROR(IF(VLOOKUP($A14&amp;$A$3,Global!$E:$AA,COLUMN()+1,0)="","",VLOOKUP($A14&amp;$A$3,Global!$E:$AA,COLUMN()+1,0)),"")</f>
        <v>OFI</v>
      </c>
      <c r="F14" s="69" t="str">
        <f>IFERROR(IF(VLOOKUP($A14&amp;$A$3,Global!$E:$AA,COLUMN()+1,0)="","",VLOOKUP($A14&amp;$A$3,Global!$E:$AA,COLUMN()+1,0)),"")</f>
        <v>Sariwanti &amp; Dhany</v>
      </c>
      <c r="G14" s="69" t="str">
        <f>IFERROR(IF(VLOOKUP($A14&amp;$A$3,Global!$E:$AA,COLUMN()+1,0)="","",VLOOKUP($A14&amp;$A$3,Global!$E:$AA,COLUMN()+1,0)),"")</f>
        <v/>
      </c>
      <c r="H14" s="70" t="str">
        <f>IFERROR(IF(VLOOKUP($A14&amp;$A$3,Global!$E:$AA,COLUMN()+1,0)="","",VLOOKUP($A14&amp;$A$3,Global!$E:$AA,COLUMN()+1,0)),"")</f>
        <v/>
      </c>
      <c r="I14" s="69" t="str">
        <f>IFERROR(IF(VLOOKUP($A14&amp;$A$3,Global!$E:$AA,COLUMN()+1,0)="","",VLOOKUP($A14&amp;$A$3,Global!$E:$AA,COLUMN()+1,0)),"")</f>
        <v>Pada kabel sisa terdapat beberapa label barang sebagai info Awal sampai Akhir, yang beresiko salah dalam pembacaan label. Sebaiknya label lama disimpan/diberi tanda Obsolete sehingga tidak tejadi salah baca.</v>
      </c>
      <c r="J14" s="69" t="str">
        <f>IFERROR(IF(VLOOKUP($A14&amp;$A$3,Global!$E:$AA,COLUMN()+1,0)="","",VLOOKUP($A14&amp;$A$3,Global!$E:$AA,COLUMN()+1,0)),"")</f>
        <v>X</v>
      </c>
      <c r="K14" s="69" t="str">
        <f>IFERROR(IF(VLOOKUP($A14&amp;$A$3,Global!$E:$AA,COLUMN()+1,0)="","",VLOOKUP($A14&amp;$A$3,Global!$E:$AA,COLUMN()+1,0)),"")</f>
        <v>007/AI-II/IX/18</v>
      </c>
      <c r="L14" s="69" t="str">
        <f>IFERROR(IF(VLOOKUP($A14&amp;$A$3,Global!$E:$AA,COLUMN()+1,0)="","",VLOOKUP($A14&amp;$A$3,Global!$E:$AA,COLUMN()+1,0)),"")</f>
        <v/>
      </c>
      <c r="M14" s="68" t="str">
        <f>IFERROR(IF(VLOOKUP($A14&amp;$A$3,Global!$E:$AA,COLUMN()+1,0)="","",VLOOKUP($A14&amp;$A$3,Global!$E:$AA,COLUMN()+1,0)),"")</f>
        <v/>
      </c>
      <c r="N14" s="68" t="str">
        <f>IFERROR(IF(VLOOKUP($A14&amp;$A$3,Global!$E:$AA,COLUMN()+1,0)="","",VLOOKUP($A14&amp;$A$3,Global!$E:$AA,COLUMN()+1,0)),"")</f>
        <v/>
      </c>
      <c r="O14" s="68">
        <f>IFERROR(IF(VLOOKUP($A14&amp;$A$3,Global!$E:$AA,COLUMN()+1,0)="","",VLOOKUP($A14&amp;$A$3,Global!$E:$AA,COLUMN()+1,0)),"")</f>
        <v>43392</v>
      </c>
      <c r="P14" s="68" t="str">
        <f>IFERROR(IF(VLOOKUP($A14&amp;$A$3,Global!$E:$AA,COLUMN()+1,0)="","",VLOOKUP($A14&amp;$A$3,Global!$E:$AA,COLUMN()+1,0)),"")</f>
        <v/>
      </c>
      <c r="Q14" s="68" t="str">
        <f>IFERROR(IF(VLOOKUP($A14&amp;$A$3,Global!$E:$AA,COLUMN()+1,0)="","",VLOOKUP($A14&amp;$A$3,Global!$E:$AA,COLUMN()+1,0)),"")</f>
        <v/>
      </c>
      <c r="R14" s="68" t="str">
        <f>IFERROR(IF(VLOOKUP($A14&amp;$A$3,Global!$E:$AA,COLUMN()+1,0)="","",VLOOKUP($A14&amp;$A$3,Global!$E:$AA,COLUMN()+1,0)),"")</f>
        <v/>
      </c>
      <c r="S14" s="71" t="str">
        <f>IFERROR(IF(VLOOKUP($A14&amp;$A$3,Global!$E:$AA,COLUMN()+1,0)="","",VLOOKUP($A14&amp;$A$3,Global!$E:$AA,COLUMN()+1,0)),"")</f>
        <v/>
      </c>
      <c r="T14" s="71" t="str">
        <f>IFERROR(IF(VLOOKUP($A14&amp;$A$3,Global!$E:$AA,COLUMN()+1,0)="","",VLOOKUP($A14&amp;$A$3,Global!$E:$AA,COLUMN()+1,0)),"")</f>
        <v>a</v>
      </c>
      <c r="U14" s="69" t="str">
        <f>IFERROR(IF(VLOOKUP($A14&amp;$A$3,Global!$E:$AA,COLUMN()+1,0)="","",VLOOKUP($A14&amp;$A$3,Global!$E:$AA,COLUMN()+1,0)),"")</f>
        <v/>
      </c>
      <c r="V14" s="69" t="str">
        <f>IFERROR(IF(VLOOKUP($A14&amp;$A$3,Global!$E:$AA,COLUMN()+1,0)="","",VLOOKUP($A14&amp;$A$3,Global!$E:$AA,COLUMN()+1,0)),"")</f>
        <v>Open (Progress)</v>
      </c>
    </row>
    <row r="15" spans="1:22" s="72" customFormat="1" ht="57" x14ac:dyDescent="0.2">
      <c r="A15" s="67">
        <f>IFERROR(IF(A14="","",IF((A14+1)&lt;=VLOOKUP($A$3,List!$A$1:$B$50,2,0),A14+1,"")),"")</f>
        <v>8</v>
      </c>
      <c r="B15" s="67" t="str">
        <f>IFERROR(IF(VLOOKUP($A15&amp;$A$3,Global!$E:$AA,COLUMN(),0)="","",VLOOKUP($A15&amp;$A$3,Global!$E:$AA,COLUMN(),0)),"")</f>
        <v>AI3B</v>
      </c>
      <c r="C15" s="67" t="str">
        <f>IFERROR(VLOOKUP(B15,List!$D:$E,2,0),"")</f>
        <v>Audit Internal (3 Bulanan)</v>
      </c>
      <c r="D15" s="68">
        <f>IFERROR(IF(VLOOKUP($A15&amp;$A$3,Global!$E:$AA,COLUMN()+1,0)="","",VLOOKUP($A15&amp;$A$3,Global!$E:$AA,COLUMN()+1,0)),"")</f>
        <v>43362</v>
      </c>
      <c r="E15" s="69" t="str">
        <f>IFERROR(IF(VLOOKUP($A15&amp;$A$3,Global!$E:$AA,COLUMN()+1,0)="","",VLOOKUP($A15&amp;$A$3,Global!$E:$AA,COLUMN()+1,0)),"")</f>
        <v>Minor</v>
      </c>
      <c r="F15" s="69" t="str">
        <f>IFERROR(IF(VLOOKUP($A15&amp;$A$3,Global!$E:$AA,COLUMN()+1,0)="","",VLOOKUP($A15&amp;$A$3,Global!$E:$AA,COLUMN()+1,0)),"")</f>
        <v>Sariwanti &amp; Dhany</v>
      </c>
      <c r="G15" s="69" t="str">
        <f>IFERROR(IF(VLOOKUP($A15&amp;$A$3,Global!$E:$AA,COLUMN()+1,0)="","",VLOOKUP($A15&amp;$A$3,Global!$E:$AA,COLUMN()+1,0)),"")</f>
        <v/>
      </c>
      <c r="H15" s="70" t="str">
        <f>IFERROR(IF(VLOOKUP($A15&amp;$A$3,Global!$E:$AA,COLUMN()+1,0)="","",VLOOKUP($A15&amp;$A$3,Global!$E:$AA,COLUMN()+1,0)),"")</f>
        <v/>
      </c>
      <c r="I15" s="69" t="str">
        <f>IFERROR(IF(VLOOKUP($A15&amp;$A$3,Global!$E:$AA,COLUMN()+1,0)="","",VLOOKUP($A15&amp;$A$3,Global!$E:$AA,COLUMN()+1,0)),"")</f>
        <v>Label kabel order hanya berupa secarik kertas info panjang tanpa ada nama barang maupun No.Order yang menyebabkan Lost dalam telusur barang.</v>
      </c>
      <c r="J15" s="69" t="str">
        <f>IFERROR(IF(VLOOKUP($A15&amp;$A$3,Global!$E:$AA,COLUMN()+1,0)="","",VLOOKUP($A15&amp;$A$3,Global!$E:$AA,COLUMN()+1,0)),"")</f>
        <v>X</v>
      </c>
      <c r="K15" s="69" t="str">
        <f>IFERROR(IF(VLOOKUP($A15&amp;$A$3,Global!$E:$AA,COLUMN()+1,0)="","",VLOOKUP($A15&amp;$A$3,Global!$E:$AA,COLUMN()+1,0)),"")</f>
        <v>008/AI-II/IX/18</v>
      </c>
      <c r="L15" s="69" t="str">
        <f>IFERROR(IF(VLOOKUP($A15&amp;$A$3,Global!$E:$AA,COLUMN()+1,0)="","",VLOOKUP($A15&amp;$A$3,Global!$E:$AA,COLUMN()+1,0)),"")</f>
        <v/>
      </c>
      <c r="M15" s="68" t="str">
        <f>IFERROR(IF(VLOOKUP($A15&amp;$A$3,Global!$E:$AA,COLUMN()+1,0)="","",VLOOKUP($A15&amp;$A$3,Global!$E:$AA,COLUMN()+1,0)),"")</f>
        <v/>
      </c>
      <c r="N15" s="68" t="str">
        <f>IFERROR(IF(VLOOKUP($A15&amp;$A$3,Global!$E:$AA,COLUMN()+1,0)="","",VLOOKUP($A15&amp;$A$3,Global!$E:$AA,COLUMN()+1,0)),"")</f>
        <v/>
      </c>
      <c r="O15" s="68">
        <f>IFERROR(IF(VLOOKUP($A15&amp;$A$3,Global!$E:$AA,COLUMN()+1,0)="","",VLOOKUP($A15&amp;$A$3,Global!$E:$AA,COLUMN()+1,0)),"")</f>
        <v>43392</v>
      </c>
      <c r="P15" s="68" t="str">
        <f>IFERROR(IF(VLOOKUP($A15&amp;$A$3,Global!$E:$AA,COLUMN()+1,0)="","",VLOOKUP($A15&amp;$A$3,Global!$E:$AA,COLUMN()+1,0)),"")</f>
        <v/>
      </c>
      <c r="Q15" s="68" t="str">
        <f>IFERROR(IF(VLOOKUP($A15&amp;$A$3,Global!$E:$AA,COLUMN()+1,0)="","",VLOOKUP($A15&amp;$A$3,Global!$E:$AA,COLUMN()+1,0)),"")</f>
        <v/>
      </c>
      <c r="R15" s="68" t="str">
        <f>IFERROR(IF(VLOOKUP($A15&amp;$A$3,Global!$E:$AA,COLUMN()+1,0)="","",VLOOKUP($A15&amp;$A$3,Global!$E:$AA,COLUMN()+1,0)),"")</f>
        <v/>
      </c>
      <c r="S15" s="71" t="str">
        <f>IFERROR(IF(VLOOKUP($A15&amp;$A$3,Global!$E:$AA,COLUMN()+1,0)="","",VLOOKUP($A15&amp;$A$3,Global!$E:$AA,COLUMN()+1,0)),"")</f>
        <v/>
      </c>
      <c r="T15" s="71" t="str">
        <f>IFERROR(IF(VLOOKUP($A15&amp;$A$3,Global!$E:$AA,COLUMN()+1,0)="","",VLOOKUP($A15&amp;$A$3,Global!$E:$AA,COLUMN()+1,0)),"")</f>
        <v>a</v>
      </c>
      <c r="U15" s="69" t="str">
        <f>IFERROR(IF(VLOOKUP($A15&amp;$A$3,Global!$E:$AA,COLUMN()+1,0)="","",VLOOKUP($A15&amp;$A$3,Global!$E:$AA,COLUMN()+1,0)),"")</f>
        <v/>
      </c>
      <c r="V15" s="69" t="str">
        <f>IFERROR(IF(VLOOKUP($A15&amp;$A$3,Global!$E:$AA,COLUMN()+1,0)="","",VLOOKUP($A15&amp;$A$3,Global!$E:$AA,COLUMN()+1,0)),"")</f>
        <v>Open (Progress)</v>
      </c>
    </row>
    <row r="16" spans="1:22" s="72" customFormat="1" ht="114" x14ac:dyDescent="0.2">
      <c r="A16" s="67">
        <f>IFERROR(IF(A15="","",IF((A15+1)&lt;=VLOOKUP($A$3,List!$A$1:$B$50,2,0),A15+1,"")),"")</f>
        <v>9</v>
      </c>
      <c r="B16" s="67" t="str">
        <f>IFERROR(IF(VLOOKUP($A16&amp;$A$3,Global!$E:$AA,COLUMN(),0)="","",VLOOKUP($A16&amp;$A$3,Global!$E:$AA,COLUMN(),0)),"")</f>
        <v>AI3B</v>
      </c>
      <c r="C16" s="67" t="str">
        <f>IFERROR(VLOOKUP(B16,List!$D:$E,2,0),"")</f>
        <v>Audit Internal (3 Bulanan)</v>
      </c>
      <c r="D16" s="68">
        <f>IFERROR(IF(VLOOKUP($A16&amp;$A$3,Global!$E:$AA,COLUMN()+1,0)="","",VLOOKUP($A16&amp;$A$3,Global!$E:$AA,COLUMN()+1,0)),"")</f>
        <v>43362</v>
      </c>
      <c r="E16" s="69" t="str">
        <f>IFERROR(IF(VLOOKUP($A16&amp;$A$3,Global!$E:$AA,COLUMN()+1,0)="","",VLOOKUP($A16&amp;$A$3,Global!$E:$AA,COLUMN()+1,0)),"")</f>
        <v>Minor</v>
      </c>
      <c r="F16" s="69" t="str">
        <f>IFERROR(IF(VLOOKUP($A16&amp;$A$3,Global!$E:$AA,COLUMN()+1,0)="","",VLOOKUP($A16&amp;$A$3,Global!$E:$AA,COLUMN()+1,0)),"")</f>
        <v>Sariwanti &amp; Dhany</v>
      </c>
      <c r="G16" s="69" t="str">
        <f>IFERROR(IF(VLOOKUP($A16&amp;$A$3,Global!$E:$AA,COLUMN()+1,0)="","",VLOOKUP($A16&amp;$A$3,Global!$E:$AA,COLUMN()+1,0)),"")</f>
        <v/>
      </c>
      <c r="H16" s="70" t="str">
        <f>IFERROR(IF(VLOOKUP($A16&amp;$A$3,Global!$E:$AA,COLUMN()+1,0)="","",VLOOKUP($A16&amp;$A$3,Global!$E:$AA,COLUMN()+1,0)),"")</f>
        <v/>
      </c>
      <c r="I16" s="69" t="str">
        <f>IFERROR(IF(VLOOKUP($A16&amp;$A$3,Global!$E:$AA,COLUMN()+1,0)="","",VLOOKUP($A16&amp;$A$3,Global!$E:$AA,COLUMN()+1,0)),"")</f>
        <v>Bukti perintah potong hanya berupa order yang diterima kemudian didistribusikan ke operator potong. Kabel yang akan dilah hanya ditandai dengan catatan Panjang Awal, tanpa ada penjelasan No.ordernya. Sebaiknya diaktifkan kembali saat perintah potong sesuai No.Order dan form disesuaikan.</v>
      </c>
      <c r="J16" s="69" t="str">
        <f>IFERROR(IF(VLOOKUP($A16&amp;$A$3,Global!$E:$AA,COLUMN()+1,0)="","",VLOOKUP($A16&amp;$A$3,Global!$E:$AA,COLUMN()+1,0)),"")</f>
        <v>X</v>
      </c>
      <c r="K16" s="69" t="str">
        <f>IFERROR(IF(VLOOKUP($A16&amp;$A$3,Global!$E:$AA,COLUMN()+1,0)="","",VLOOKUP($A16&amp;$A$3,Global!$E:$AA,COLUMN()+1,0)),"")</f>
        <v>009/AI-II/IX/18</v>
      </c>
      <c r="L16" s="69" t="str">
        <f>IFERROR(IF(VLOOKUP($A16&amp;$A$3,Global!$E:$AA,COLUMN()+1,0)="","",VLOOKUP($A16&amp;$A$3,Global!$E:$AA,COLUMN()+1,0)),"")</f>
        <v/>
      </c>
      <c r="M16" s="68" t="str">
        <f>IFERROR(IF(VLOOKUP($A16&amp;$A$3,Global!$E:$AA,COLUMN()+1,0)="","",VLOOKUP($A16&amp;$A$3,Global!$E:$AA,COLUMN()+1,0)),"")</f>
        <v/>
      </c>
      <c r="N16" s="68" t="str">
        <f>IFERROR(IF(VLOOKUP($A16&amp;$A$3,Global!$E:$AA,COLUMN()+1,0)="","",VLOOKUP($A16&amp;$A$3,Global!$E:$AA,COLUMN()+1,0)),"")</f>
        <v/>
      </c>
      <c r="O16" s="68">
        <f>IFERROR(IF(VLOOKUP($A16&amp;$A$3,Global!$E:$AA,COLUMN()+1,0)="","",VLOOKUP($A16&amp;$A$3,Global!$E:$AA,COLUMN()+1,0)),"")</f>
        <v>43392</v>
      </c>
      <c r="P16" s="68" t="str">
        <f>IFERROR(IF(VLOOKUP($A16&amp;$A$3,Global!$E:$AA,COLUMN()+1,0)="","",VLOOKUP($A16&amp;$A$3,Global!$E:$AA,COLUMN()+1,0)),"")</f>
        <v/>
      </c>
      <c r="Q16" s="68" t="str">
        <f>IFERROR(IF(VLOOKUP($A16&amp;$A$3,Global!$E:$AA,COLUMN()+1,0)="","",VLOOKUP($A16&amp;$A$3,Global!$E:$AA,COLUMN()+1,0)),"")</f>
        <v/>
      </c>
      <c r="R16" s="68" t="str">
        <f>IFERROR(IF(VLOOKUP($A16&amp;$A$3,Global!$E:$AA,COLUMN()+1,0)="","",VLOOKUP($A16&amp;$A$3,Global!$E:$AA,COLUMN()+1,0)),"")</f>
        <v/>
      </c>
      <c r="S16" s="71" t="str">
        <f>IFERROR(IF(VLOOKUP($A16&amp;$A$3,Global!$E:$AA,COLUMN()+1,0)="","",VLOOKUP($A16&amp;$A$3,Global!$E:$AA,COLUMN()+1,0)),"")</f>
        <v/>
      </c>
      <c r="T16" s="71" t="str">
        <f>IFERROR(IF(VLOOKUP($A16&amp;$A$3,Global!$E:$AA,COLUMN()+1,0)="","",VLOOKUP($A16&amp;$A$3,Global!$E:$AA,COLUMN()+1,0)),"")</f>
        <v>a</v>
      </c>
      <c r="U16" s="69" t="str">
        <f>IFERROR(IF(VLOOKUP($A16&amp;$A$3,Global!$E:$AA,COLUMN()+1,0)="","",VLOOKUP($A16&amp;$A$3,Global!$E:$AA,COLUMN()+1,0)),"")</f>
        <v/>
      </c>
      <c r="V16" s="69" t="str">
        <f>IFERROR(IF(VLOOKUP($A16&amp;$A$3,Global!$E:$AA,COLUMN()+1,0)="","",VLOOKUP($A16&amp;$A$3,Global!$E:$AA,COLUMN()+1,0)),"")</f>
        <v>Open (Progress)</v>
      </c>
    </row>
    <row r="17" spans="1:22" s="72" customFormat="1" ht="71.25" x14ac:dyDescent="0.2">
      <c r="A17" s="67">
        <f>IFERROR(IF(A16="","",IF((A16+1)&lt;=VLOOKUP($A$3,List!$A$1:$B$50,2,0),A16+1,"")),"")</f>
        <v>10</v>
      </c>
      <c r="B17" s="67" t="str">
        <f>IFERROR(IF(VLOOKUP($A17&amp;$A$3,Global!$E:$AA,COLUMN(),0)="","",VLOOKUP($A17&amp;$A$3,Global!$E:$AA,COLUMN(),0)),"")</f>
        <v>AI3B</v>
      </c>
      <c r="C17" s="67" t="str">
        <f>IFERROR(VLOOKUP(B17,List!$D:$E,2,0),"")</f>
        <v>Audit Internal (3 Bulanan)</v>
      </c>
      <c r="D17" s="68">
        <f>IFERROR(IF(VLOOKUP($A17&amp;$A$3,Global!$E:$AA,COLUMN()+1,0)="","",VLOOKUP($A17&amp;$A$3,Global!$E:$AA,COLUMN()+1,0)),"")</f>
        <v>43362</v>
      </c>
      <c r="E17" s="69" t="str">
        <f>IFERROR(IF(VLOOKUP($A17&amp;$A$3,Global!$E:$AA,COLUMN()+1,0)="","",VLOOKUP($A17&amp;$A$3,Global!$E:$AA,COLUMN()+1,0)),"")</f>
        <v>Minor</v>
      </c>
      <c r="F17" s="69" t="str">
        <f>IFERROR(IF(VLOOKUP($A17&amp;$A$3,Global!$E:$AA,COLUMN()+1,0)="","",VLOOKUP($A17&amp;$A$3,Global!$E:$AA,COLUMN()+1,0)),"")</f>
        <v>Sariwanti &amp; Dhany</v>
      </c>
      <c r="G17" s="69" t="str">
        <f>IFERROR(IF(VLOOKUP($A17&amp;$A$3,Global!$E:$AA,COLUMN()+1,0)="","",VLOOKUP($A17&amp;$A$3,Global!$E:$AA,COLUMN()+1,0)),"")</f>
        <v/>
      </c>
      <c r="H17" s="70" t="str">
        <f>IFERROR(IF(VLOOKUP($A17&amp;$A$3,Global!$E:$AA,COLUMN()+1,0)="","",VLOOKUP($A17&amp;$A$3,Global!$E:$AA,COLUMN()+1,0)),"")</f>
        <v/>
      </c>
      <c r="I17" s="69" t="str">
        <f>IFERROR(IF(VLOOKUP($A17&amp;$A$3,Global!$E:$AA,COLUMN()+1,0)="","",VLOOKUP($A17&amp;$A$3,Global!$E:$AA,COLUMN()+1,0)),"")</f>
        <v>Kabel NA2XSEYBY 3x240, No 1801409  72&amp;73 sudah dipacking dan disemprot tetapi pada label tidak ada bukti timbang dan stempel QC dan saat telusur ke dokumen penerimaan belum ada bukti LKP</v>
      </c>
      <c r="J17" s="69" t="str">
        <f>IFERROR(IF(VLOOKUP($A17&amp;$A$3,Global!$E:$AA,COLUMN()+1,0)="","",VLOOKUP($A17&amp;$A$3,Global!$E:$AA,COLUMN()+1,0)),"")</f>
        <v>X</v>
      </c>
      <c r="K17" s="69" t="str">
        <f>IFERROR(IF(VLOOKUP($A17&amp;$A$3,Global!$E:$AA,COLUMN()+1,0)="","",VLOOKUP($A17&amp;$A$3,Global!$E:$AA,COLUMN()+1,0)),"")</f>
        <v>010/AI-II/IX/18</v>
      </c>
      <c r="L17" s="69" t="str">
        <f>IFERROR(IF(VLOOKUP($A17&amp;$A$3,Global!$E:$AA,COLUMN()+1,0)="","",VLOOKUP($A17&amp;$A$3,Global!$E:$AA,COLUMN()+1,0)),"")</f>
        <v>kabel 3x240 dari produksi langsung masuk ke area gudang packing &amp; Muat</v>
      </c>
      <c r="M17" s="68" t="str">
        <f>IFERROR(IF(VLOOKUP($A17&amp;$A$3,Global!$E:$AA,COLUMN()+1,0)="","",VLOOKUP($A17&amp;$A$3,Global!$E:$AA,COLUMN()+1,0)),"")</f>
        <v>sesuai hasil meeting kabel 3X240 timbangannya random disamakan bisa langsung di packing</v>
      </c>
      <c r="N17" s="68" t="str">
        <f>IFERROR(IF(VLOOKUP($A17&amp;$A$3,Global!$E:$AA,COLUMN()+1,0)="","",VLOOKUP($A17&amp;$A$3,Global!$E:$AA,COLUMN()+1,0)),"")</f>
        <v>selesai packing &amp; muat, kabel tersebut langsung dibuatkan layout dan di KP</v>
      </c>
      <c r="O17" s="68">
        <f>IFERROR(IF(VLOOKUP($A17&amp;$A$3,Global!$E:$AA,COLUMN()+1,0)="","",VLOOKUP($A17&amp;$A$3,Global!$E:$AA,COLUMN()+1,0)),"")</f>
        <v>43472</v>
      </c>
      <c r="P17" s="68" t="str">
        <f>IFERROR(IF(VLOOKUP($A17&amp;$A$3,Global!$E:$AA,COLUMN()+1,0)="","",VLOOKUP($A17&amp;$A$3,Global!$E:$AA,COLUMN()+1,0)),"")</f>
        <v/>
      </c>
      <c r="Q17" s="68" t="str">
        <f>IFERROR(IF(VLOOKUP($A17&amp;$A$3,Global!$E:$AA,COLUMN()+1,0)="","",VLOOKUP($A17&amp;$A$3,Global!$E:$AA,COLUMN()+1,0)),"")</f>
        <v/>
      </c>
      <c r="R17" s="68" t="str">
        <f>IFERROR(IF(VLOOKUP($A17&amp;$A$3,Global!$E:$AA,COLUMN()+1,0)="","",VLOOKUP($A17&amp;$A$3,Global!$E:$AA,COLUMN()+1,0)),"")</f>
        <v/>
      </c>
      <c r="S17" s="71" t="str">
        <f>IFERROR(IF(VLOOKUP($A17&amp;$A$3,Global!$E:$AA,COLUMN()+1,0)="","",VLOOKUP($A17&amp;$A$3,Global!$E:$AA,COLUMN()+1,0)),"")</f>
        <v/>
      </c>
      <c r="T17" s="71" t="str">
        <f>IFERROR(IF(VLOOKUP($A17&amp;$A$3,Global!$E:$AA,COLUMN()+1,0)="","",VLOOKUP($A17&amp;$A$3,Global!$E:$AA,COLUMN()+1,0)),"")</f>
        <v>a</v>
      </c>
      <c r="U17" s="69" t="str">
        <f>IFERROR(IF(VLOOKUP($A17&amp;$A$3,Global!$E:$AA,COLUMN()+1,0)="","",VLOOKUP($A17&amp;$A$3,Global!$E:$AA,COLUMN()+1,0)),"")</f>
        <v/>
      </c>
      <c r="V17" s="69" t="str">
        <f>IFERROR(IF(VLOOKUP($A17&amp;$A$3,Global!$E:$AA,COLUMN()+1,0)="","",VLOOKUP($A17&amp;$A$3,Global!$E:$AA,COLUMN()+1,0)),"")</f>
        <v>Open (Progress)</v>
      </c>
    </row>
    <row r="18" spans="1:22" s="72" customFormat="1" ht="42.75" x14ac:dyDescent="0.2">
      <c r="A18" s="67">
        <f>IFERROR(IF(A17="","",IF((A17+1)&lt;=VLOOKUP($A$3,List!$A$1:$B$50,2,0),A17+1,"")),"")</f>
        <v>11</v>
      </c>
      <c r="B18" s="67" t="str">
        <f>IFERROR(IF(VLOOKUP($A18&amp;$A$3,Global!$E:$AA,COLUMN(),0)="","",VLOOKUP($A18&amp;$A$3,Global!$E:$AA,COLUMN(),0)),"")</f>
        <v>AI3B</v>
      </c>
      <c r="C18" s="67" t="str">
        <f>IFERROR(VLOOKUP(B18,List!$D:$E,2,0),"")</f>
        <v>Audit Internal (3 Bulanan)</v>
      </c>
      <c r="D18" s="68">
        <f>IFERROR(IF(VLOOKUP($A18&amp;$A$3,Global!$E:$AA,COLUMN()+1,0)="","",VLOOKUP($A18&amp;$A$3,Global!$E:$AA,COLUMN()+1,0)),"")</f>
        <v>43362</v>
      </c>
      <c r="E18" s="69" t="str">
        <f>IFERROR(IF(VLOOKUP($A18&amp;$A$3,Global!$E:$AA,COLUMN()+1,0)="","",VLOOKUP($A18&amp;$A$3,Global!$E:$AA,COLUMN()+1,0)),"")</f>
        <v>Minor</v>
      </c>
      <c r="F18" s="69" t="str">
        <f>IFERROR(IF(VLOOKUP($A18&amp;$A$3,Global!$E:$AA,COLUMN()+1,0)="","",VLOOKUP($A18&amp;$A$3,Global!$E:$AA,COLUMN()+1,0)),"")</f>
        <v>Sariwanti &amp; Dhany</v>
      </c>
      <c r="G18" s="69" t="str">
        <f>IFERROR(IF(VLOOKUP($A18&amp;$A$3,Global!$E:$AA,COLUMN()+1,0)="","",VLOOKUP($A18&amp;$A$3,Global!$E:$AA,COLUMN()+1,0)),"")</f>
        <v/>
      </c>
      <c r="H18" s="70" t="str">
        <f>IFERROR(IF(VLOOKUP($A18&amp;$A$3,Global!$E:$AA,COLUMN()+1,0)="","",VLOOKUP($A18&amp;$A$3,Global!$E:$AA,COLUMN()+1,0)),"")</f>
        <v/>
      </c>
      <c r="I18" s="69" t="str">
        <f>IFERROR(IF(VLOOKUP($A18&amp;$A$3,Global!$E:$AA,COLUMN()+1,0)="","",VLOOKUP($A18&amp;$A$3,Global!$E:$AA,COLUMN()+1,0)),"")</f>
        <v>Pengecekan berkala kondisi Forklift "BAOLI", bulan September 2018 tidak ada bukti pengecekan.</v>
      </c>
      <c r="J18" s="69" t="str">
        <f>IFERROR(IF(VLOOKUP($A18&amp;$A$3,Global!$E:$AA,COLUMN()+1,0)="","",VLOOKUP($A18&amp;$A$3,Global!$E:$AA,COLUMN()+1,0)),"")</f>
        <v>X</v>
      </c>
      <c r="K18" s="69" t="str">
        <f>IFERROR(IF(VLOOKUP($A18&amp;$A$3,Global!$E:$AA,COLUMN()+1,0)="","",VLOOKUP($A18&amp;$A$3,Global!$E:$AA,COLUMN()+1,0)),"")</f>
        <v>011/AI-II/IX/18</v>
      </c>
      <c r="L18" s="69" t="str">
        <f>IFERROR(IF(VLOOKUP($A18&amp;$A$3,Global!$E:$AA,COLUMN()+1,0)="","",VLOOKUP($A18&amp;$A$3,Global!$E:$AA,COLUMN()+1,0)),"")</f>
        <v/>
      </c>
      <c r="M18" s="68" t="str">
        <f>IFERROR(IF(VLOOKUP($A18&amp;$A$3,Global!$E:$AA,COLUMN()+1,0)="","",VLOOKUP($A18&amp;$A$3,Global!$E:$AA,COLUMN()+1,0)),"")</f>
        <v/>
      </c>
      <c r="N18" s="68" t="str">
        <f>IFERROR(IF(VLOOKUP($A18&amp;$A$3,Global!$E:$AA,COLUMN()+1,0)="","",VLOOKUP($A18&amp;$A$3,Global!$E:$AA,COLUMN()+1,0)),"")</f>
        <v/>
      </c>
      <c r="O18" s="68">
        <f>IFERROR(IF(VLOOKUP($A18&amp;$A$3,Global!$E:$AA,COLUMN()+1,0)="","",VLOOKUP($A18&amp;$A$3,Global!$E:$AA,COLUMN()+1,0)),"")</f>
        <v>43392</v>
      </c>
      <c r="P18" s="68" t="str">
        <f>IFERROR(IF(VLOOKUP($A18&amp;$A$3,Global!$E:$AA,COLUMN()+1,0)="","",VLOOKUP($A18&amp;$A$3,Global!$E:$AA,COLUMN()+1,0)),"")</f>
        <v/>
      </c>
      <c r="Q18" s="68" t="str">
        <f>IFERROR(IF(VLOOKUP($A18&amp;$A$3,Global!$E:$AA,COLUMN()+1,0)="","",VLOOKUP($A18&amp;$A$3,Global!$E:$AA,COLUMN()+1,0)),"")</f>
        <v/>
      </c>
      <c r="R18" s="68" t="str">
        <f>IFERROR(IF(VLOOKUP($A18&amp;$A$3,Global!$E:$AA,COLUMN()+1,0)="","",VLOOKUP($A18&amp;$A$3,Global!$E:$AA,COLUMN()+1,0)),"")</f>
        <v/>
      </c>
      <c r="S18" s="71" t="str">
        <f>IFERROR(IF(VLOOKUP($A18&amp;$A$3,Global!$E:$AA,COLUMN()+1,0)="","",VLOOKUP($A18&amp;$A$3,Global!$E:$AA,COLUMN()+1,0)),"")</f>
        <v/>
      </c>
      <c r="T18" s="71" t="str">
        <f>IFERROR(IF(VLOOKUP($A18&amp;$A$3,Global!$E:$AA,COLUMN()+1,0)="","",VLOOKUP($A18&amp;$A$3,Global!$E:$AA,COLUMN()+1,0)),"")</f>
        <v>a</v>
      </c>
      <c r="U18" s="69" t="str">
        <f>IFERROR(IF(VLOOKUP($A18&amp;$A$3,Global!$E:$AA,COLUMN()+1,0)="","",VLOOKUP($A18&amp;$A$3,Global!$E:$AA,COLUMN()+1,0)),"")</f>
        <v/>
      </c>
      <c r="V18" s="69" t="str">
        <f>IFERROR(IF(VLOOKUP($A18&amp;$A$3,Global!$E:$AA,COLUMN()+1,0)="","",VLOOKUP($A18&amp;$A$3,Global!$E:$AA,COLUMN()+1,0)),"")</f>
        <v>Open (Progress)</v>
      </c>
    </row>
    <row r="19" spans="1:22" s="72" customFormat="1" ht="28.5" x14ac:dyDescent="0.2">
      <c r="A19" s="67">
        <f>IFERROR(IF(A18="","",IF((A18+1)&lt;=VLOOKUP($A$3,List!$A$1:$B$50,2,0),A18+1,"")),"")</f>
        <v>12</v>
      </c>
      <c r="B19" s="67" t="str">
        <f>IFERROR(IF(VLOOKUP($A19&amp;$A$3,Global!$E:$AA,COLUMN(),0)="","",VLOOKUP($A19&amp;$A$3,Global!$E:$AA,COLUMN(),0)),"")</f>
        <v>AI3B</v>
      </c>
      <c r="C19" s="67" t="str">
        <f>IFERROR(VLOOKUP(B19,List!$D:$E,2,0),"")</f>
        <v>Audit Internal (3 Bulanan)</v>
      </c>
      <c r="D19" s="68">
        <f>IFERROR(IF(VLOOKUP($A19&amp;$A$3,Global!$E:$AA,COLUMN()+1,0)="","",VLOOKUP($A19&amp;$A$3,Global!$E:$AA,COLUMN()+1,0)),"")</f>
        <v>43362</v>
      </c>
      <c r="E19" s="69" t="str">
        <f>IFERROR(IF(VLOOKUP($A19&amp;$A$3,Global!$E:$AA,COLUMN()+1,0)="","",VLOOKUP($A19&amp;$A$3,Global!$E:$AA,COLUMN()+1,0)),"")</f>
        <v>Minor</v>
      </c>
      <c r="F19" s="69" t="str">
        <f>IFERROR(IF(VLOOKUP($A19&amp;$A$3,Global!$E:$AA,COLUMN()+1,0)="","",VLOOKUP($A19&amp;$A$3,Global!$E:$AA,COLUMN()+1,0)),"")</f>
        <v>Sariwanti &amp; Dhany</v>
      </c>
      <c r="G19" s="69" t="str">
        <f>IFERROR(IF(VLOOKUP($A19&amp;$A$3,Global!$E:$AA,COLUMN()+1,0)="","",VLOOKUP($A19&amp;$A$3,Global!$E:$AA,COLUMN()+1,0)),"")</f>
        <v/>
      </c>
      <c r="H19" s="70" t="str">
        <f>IFERROR(IF(VLOOKUP($A19&amp;$A$3,Global!$E:$AA,COLUMN()+1,0)="","",VLOOKUP($A19&amp;$A$3,Global!$E:$AA,COLUMN()+1,0)),"")</f>
        <v/>
      </c>
      <c r="I19" s="69" t="str">
        <f>IFERROR(IF(VLOOKUP($A19&amp;$A$3,Global!$E:$AA,COLUMN()+1,0)="","",VLOOKUP($A19&amp;$A$3,Global!$E:$AA,COLUMN()+1,0)),"")</f>
        <v>Identifikasi Aspek Bahaya tahun 2018 belum direview</v>
      </c>
      <c r="J19" s="69" t="str">
        <f>IFERROR(IF(VLOOKUP($A19&amp;$A$3,Global!$E:$AA,COLUMN()+1,0)="","",VLOOKUP($A19&amp;$A$3,Global!$E:$AA,COLUMN()+1,0)),"")</f>
        <v>X</v>
      </c>
      <c r="K19" s="69" t="str">
        <f>IFERROR(IF(VLOOKUP($A19&amp;$A$3,Global!$E:$AA,COLUMN()+1,0)="","",VLOOKUP($A19&amp;$A$3,Global!$E:$AA,COLUMN()+1,0)),"")</f>
        <v>012/AI-II/IX/18</v>
      </c>
      <c r="L19" s="69" t="str">
        <f>IFERROR(IF(VLOOKUP($A19&amp;$A$3,Global!$E:$AA,COLUMN()+1,0)="","",VLOOKUP($A19&amp;$A$3,Global!$E:$AA,COLUMN()+1,0)),"")</f>
        <v/>
      </c>
      <c r="M19" s="68" t="str">
        <f>IFERROR(IF(VLOOKUP($A19&amp;$A$3,Global!$E:$AA,COLUMN()+1,0)="","",VLOOKUP($A19&amp;$A$3,Global!$E:$AA,COLUMN()+1,0)),"")</f>
        <v/>
      </c>
      <c r="N19" s="68" t="str">
        <f>IFERROR(IF(VLOOKUP($A19&amp;$A$3,Global!$E:$AA,COLUMN()+1,0)="","",VLOOKUP($A19&amp;$A$3,Global!$E:$AA,COLUMN()+1,0)),"")</f>
        <v/>
      </c>
      <c r="O19" s="68">
        <f>IFERROR(IF(VLOOKUP($A19&amp;$A$3,Global!$E:$AA,COLUMN()+1,0)="","",VLOOKUP($A19&amp;$A$3,Global!$E:$AA,COLUMN()+1,0)),"")</f>
        <v>43392</v>
      </c>
      <c r="P19" s="68" t="str">
        <f>IFERROR(IF(VLOOKUP($A19&amp;$A$3,Global!$E:$AA,COLUMN()+1,0)="","",VLOOKUP($A19&amp;$A$3,Global!$E:$AA,COLUMN()+1,0)),"")</f>
        <v/>
      </c>
      <c r="Q19" s="68" t="str">
        <f>IFERROR(IF(VLOOKUP($A19&amp;$A$3,Global!$E:$AA,COLUMN()+1,0)="","",VLOOKUP($A19&amp;$A$3,Global!$E:$AA,COLUMN()+1,0)),"")</f>
        <v/>
      </c>
      <c r="R19" s="68" t="str">
        <f>IFERROR(IF(VLOOKUP($A19&amp;$A$3,Global!$E:$AA,COLUMN()+1,0)="","",VLOOKUP($A19&amp;$A$3,Global!$E:$AA,COLUMN()+1,0)),"")</f>
        <v/>
      </c>
      <c r="S19" s="71" t="str">
        <f>IFERROR(IF(VLOOKUP($A19&amp;$A$3,Global!$E:$AA,COLUMN()+1,0)="","",VLOOKUP($A19&amp;$A$3,Global!$E:$AA,COLUMN()+1,0)),"")</f>
        <v/>
      </c>
      <c r="T19" s="71" t="str">
        <f>IFERROR(IF(VLOOKUP($A19&amp;$A$3,Global!$E:$AA,COLUMN()+1,0)="","",VLOOKUP($A19&amp;$A$3,Global!$E:$AA,COLUMN()+1,0)),"")</f>
        <v>a</v>
      </c>
      <c r="U19" s="69" t="str">
        <f>IFERROR(IF(VLOOKUP($A19&amp;$A$3,Global!$E:$AA,COLUMN()+1,0)="","",VLOOKUP($A19&amp;$A$3,Global!$E:$AA,COLUMN()+1,0)),"")</f>
        <v/>
      </c>
      <c r="V19" s="69" t="str">
        <f>IFERROR(IF(VLOOKUP($A19&amp;$A$3,Global!$E:$AA,COLUMN()+1,0)="","",VLOOKUP($A19&amp;$A$3,Global!$E:$AA,COLUMN()+1,0)),"")</f>
        <v>Open (Progress)</v>
      </c>
    </row>
    <row r="20" spans="1:22" s="72" customFormat="1" ht="28.5" x14ac:dyDescent="0.2">
      <c r="A20" s="67">
        <f>IFERROR(IF(A19="","",IF((A19+1)&lt;=VLOOKUP($A$3,List!$A$1:$B$50,2,0),A19+1,"")),"")</f>
        <v>13</v>
      </c>
      <c r="B20" s="67" t="str">
        <f>IFERROR(IF(VLOOKUP($A20&amp;$A$3,Global!$E:$AA,COLUMN(),0)="","",VLOOKUP($A20&amp;$A$3,Global!$E:$AA,COLUMN(),0)),"")</f>
        <v>AI3B</v>
      </c>
      <c r="C20" s="67" t="str">
        <f>IFERROR(VLOOKUP(B20,List!$D:$E,2,0),"")</f>
        <v>Audit Internal (3 Bulanan)</v>
      </c>
      <c r="D20" s="68">
        <f>IFERROR(IF(VLOOKUP($A20&amp;$A$3,Global!$E:$AA,COLUMN()+1,0)="","",VLOOKUP($A20&amp;$A$3,Global!$E:$AA,COLUMN()+1,0)),"")</f>
        <v>43362</v>
      </c>
      <c r="E20" s="69" t="str">
        <f>IFERROR(IF(VLOOKUP($A20&amp;$A$3,Global!$E:$AA,COLUMN()+1,0)="","",VLOOKUP($A20&amp;$A$3,Global!$E:$AA,COLUMN()+1,0)),"")</f>
        <v>Minor</v>
      </c>
      <c r="F20" s="69" t="str">
        <f>IFERROR(IF(VLOOKUP($A20&amp;$A$3,Global!$E:$AA,COLUMN()+1,0)="","",VLOOKUP($A20&amp;$A$3,Global!$E:$AA,COLUMN()+1,0)),"")</f>
        <v>Sariwanti &amp; Dhany</v>
      </c>
      <c r="G20" s="69" t="str">
        <f>IFERROR(IF(VLOOKUP($A20&amp;$A$3,Global!$E:$AA,COLUMN()+1,0)="","",VLOOKUP($A20&amp;$A$3,Global!$E:$AA,COLUMN()+1,0)),"")</f>
        <v/>
      </c>
      <c r="H20" s="70" t="str">
        <f>IFERROR(IF(VLOOKUP($A20&amp;$A$3,Global!$E:$AA,COLUMN()+1,0)="","",VLOOKUP($A20&amp;$A$3,Global!$E:$AA,COLUMN()+1,0)),"")</f>
        <v/>
      </c>
      <c r="I20" s="69" t="str">
        <f>IFERROR(IF(VLOOKUP($A20&amp;$A$3,Global!$E:$AA,COLUMN()+1,0)="","",VLOOKUP($A20&amp;$A$3,Global!$E:$AA,COLUMN()+1,0)),"")</f>
        <v>Safety Talk belum konsisten dilakukan.</v>
      </c>
      <c r="J20" s="69" t="str">
        <f>IFERROR(IF(VLOOKUP($A20&amp;$A$3,Global!$E:$AA,COLUMN()+1,0)="","",VLOOKUP($A20&amp;$A$3,Global!$E:$AA,COLUMN()+1,0)),"")</f>
        <v>X</v>
      </c>
      <c r="K20" s="69" t="str">
        <f>IFERROR(IF(VLOOKUP($A20&amp;$A$3,Global!$E:$AA,COLUMN()+1,0)="","",VLOOKUP($A20&amp;$A$3,Global!$E:$AA,COLUMN()+1,0)),"")</f>
        <v>013/AI-II/IX/18</v>
      </c>
      <c r="L20" s="69" t="str">
        <f>IFERROR(IF(VLOOKUP($A20&amp;$A$3,Global!$E:$AA,COLUMN()+1,0)="","",VLOOKUP($A20&amp;$A$3,Global!$E:$AA,COLUMN()+1,0)),"")</f>
        <v/>
      </c>
      <c r="M20" s="68" t="str">
        <f>IFERROR(IF(VLOOKUP($A20&amp;$A$3,Global!$E:$AA,COLUMN()+1,0)="","",VLOOKUP($A20&amp;$A$3,Global!$E:$AA,COLUMN()+1,0)),"")</f>
        <v/>
      </c>
      <c r="N20" s="68" t="str">
        <f>IFERROR(IF(VLOOKUP($A20&amp;$A$3,Global!$E:$AA,COLUMN()+1,0)="","",VLOOKUP($A20&amp;$A$3,Global!$E:$AA,COLUMN()+1,0)),"")</f>
        <v/>
      </c>
      <c r="O20" s="68">
        <f>IFERROR(IF(VLOOKUP($A20&amp;$A$3,Global!$E:$AA,COLUMN()+1,0)="","",VLOOKUP($A20&amp;$A$3,Global!$E:$AA,COLUMN()+1,0)),"")</f>
        <v>43392</v>
      </c>
      <c r="P20" s="68" t="str">
        <f>IFERROR(IF(VLOOKUP($A20&amp;$A$3,Global!$E:$AA,COLUMN()+1,0)="","",VLOOKUP($A20&amp;$A$3,Global!$E:$AA,COLUMN()+1,0)),"")</f>
        <v/>
      </c>
      <c r="Q20" s="68" t="str">
        <f>IFERROR(IF(VLOOKUP($A20&amp;$A$3,Global!$E:$AA,COLUMN()+1,0)="","",VLOOKUP($A20&amp;$A$3,Global!$E:$AA,COLUMN()+1,0)),"")</f>
        <v/>
      </c>
      <c r="R20" s="68" t="str">
        <f>IFERROR(IF(VLOOKUP($A20&amp;$A$3,Global!$E:$AA,COLUMN()+1,0)="","",VLOOKUP($A20&amp;$A$3,Global!$E:$AA,COLUMN()+1,0)),"")</f>
        <v/>
      </c>
      <c r="S20" s="71" t="str">
        <f>IFERROR(IF(VLOOKUP($A20&amp;$A$3,Global!$E:$AA,COLUMN()+1,0)="","",VLOOKUP($A20&amp;$A$3,Global!$E:$AA,COLUMN()+1,0)),"")</f>
        <v/>
      </c>
      <c r="T20" s="71" t="str">
        <f>IFERROR(IF(VLOOKUP($A20&amp;$A$3,Global!$E:$AA,COLUMN()+1,0)="","",VLOOKUP($A20&amp;$A$3,Global!$E:$AA,COLUMN()+1,0)),"")</f>
        <v>a</v>
      </c>
      <c r="U20" s="69" t="str">
        <f>IFERROR(IF(VLOOKUP($A20&amp;$A$3,Global!$E:$AA,COLUMN()+1,0)="","",VLOOKUP($A20&amp;$A$3,Global!$E:$AA,COLUMN()+1,0)),"")</f>
        <v/>
      </c>
      <c r="V20" s="69" t="str">
        <f>IFERROR(IF(VLOOKUP($A20&amp;$A$3,Global!$E:$AA,COLUMN()+1,0)="","",VLOOKUP($A20&amp;$A$3,Global!$E:$AA,COLUMN()+1,0)),"")</f>
        <v>Open (Progress)</v>
      </c>
    </row>
    <row r="21" spans="1:22" s="72" customFormat="1" ht="28.5" x14ac:dyDescent="0.2">
      <c r="A21" s="67">
        <f>IFERROR(IF(A20="","",IF((A20+1)&lt;=VLOOKUP($A$3,List!$A$1:$B$50,2,0),A20+1,"")),"")</f>
        <v>14</v>
      </c>
      <c r="B21" s="67" t="str">
        <f>IFERROR(IF(VLOOKUP($A21&amp;$A$3,Global!$E:$AA,COLUMN(),0)="","",VLOOKUP($A21&amp;$A$3,Global!$E:$AA,COLUMN(),0)),"")</f>
        <v>AI3B</v>
      </c>
      <c r="C21" s="67" t="str">
        <f>IFERROR(VLOOKUP(B21,List!$D:$E,2,0),"")</f>
        <v>Audit Internal (3 Bulanan)</v>
      </c>
      <c r="D21" s="68">
        <f>IFERROR(IF(VLOOKUP($A21&amp;$A$3,Global!$E:$AA,COLUMN()+1,0)="","",VLOOKUP($A21&amp;$A$3,Global!$E:$AA,COLUMN()+1,0)),"")</f>
        <v>43362</v>
      </c>
      <c r="E21" s="69" t="str">
        <f>IFERROR(IF(VLOOKUP($A21&amp;$A$3,Global!$E:$AA,COLUMN()+1,0)="","",VLOOKUP($A21&amp;$A$3,Global!$E:$AA,COLUMN()+1,0)),"")</f>
        <v>Minor</v>
      </c>
      <c r="F21" s="69" t="str">
        <f>IFERROR(IF(VLOOKUP($A21&amp;$A$3,Global!$E:$AA,COLUMN()+1,0)="","",VLOOKUP($A21&amp;$A$3,Global!$E:$AA,COLUMN()+1,0)),"")</f>
        <v>Sariwanti &amp; Dhany</v>
      </c>
      <c r="G21" s="69" t="str">
        <f>IFERROR(IF(VLOOKUP($A21&amp;$A$3,Global!$E:$AA,COLUMN()+1,0)="","",VLOOKUP($A21&amp;$A$3,Global!$E:$AA,COLUMN()+1,0)),"")</f>
        <v/>
      </c>
      <c r="H21" s="70" t="str">
        <f>IFERROR(IF(VLOOKUP($A21&amp;$A$3,Global!$E:$AA,COLUMN()+1,0)="","",VLOOKUP($A21&amp;$A$3,Global!$E:$AA,COLUMN()+1,0)),"")</f>
        <v/>
      </c>
      <c r="I21" s="69" t="str">
        <f>IFERROR(IF(VLOOKUP($A21&amp;$A$3,Global!$E:$AA,COLUMN()+1,0)="","",VLOOKUP($A21&amp;$A$3,Global!$E:$AA,COLUMN()+1,0)),"")</f>
        <v>Manajemen Perubahan Rak baru, belum ada / tidak dapat ditampilkan.</v>
      </c>
      <c r="J21" s="69" t="str">
        <f>IFERROR(IF(VLOOKUP($A21&amp;$A$3,Global!$E:$AA,COLUMN()+1,0)="","",VLOOKUP($A21&amp;$A$3,Global!$E:$AA,COLUMN()+1,0)),"")</f>
        <v>X</v>
      </c>
      <c r="K21" s="69" t="str">
        <f>IFERROR(IF(VLOOKUP($A21&amp;$A$3,Global!$E:$AA,COLUMN()+1,0)="","",VLOOKUP($A21&amp;$A$3,Global!$E:$AA,COLUMN()+1,0)),"")</f>
        <v>014/AI-II/IX/18</v>
      </c>
      <c r="L21" s="69" t="str">
        <f>IFERROR(IF(VLOOKUP($A21&amp;$A$3,Global!$E:$AA,COLUMN()+1,0)="","",VLOOKUP($A21&amp;$A$3,Global!$E:$AA,COLUMN()+1,0)),"")</f>
        <v/>
      </c>
      <c r="M21" s="68" t="str">
        <f>IFERROR(IF(VLOOKUP($A21&amp;$A$3,Global!$E:$AA,COLUMN()+1,0)="","",VLOOKUP($A21&amp;$A$3,Global!$E:$AA,COLUMN()+1,0)),"")</f>
        <v/>
      </c>
      <c r="N21" s="68" t="str">
        <f>IFERROR(IF(VLOOKUP($A21&amp;$A$3,Global!$E:$AA,COLUMN()+1,0)="","",VLOOKUP($A21&amp;$A$3,Global!$E:$AA,COLUMN()+1,0)),"")</f>
        <v/>
      </c>
      <c r="O21" s="68">
        <f>IFERROR(IF(VLOOKUP($A21&amp;$A$3,Global!$E:$AA,COLUMN()+1,0)="","",VLOOKUP($A21&amp;$A$3,Global!$E:$AA,COLUMN()+1,0)),"")</f>
        <v>43392</v>
      </c>
      <c r="P21" s="68" t="str">
        <f>IFERROR(IF(VLOOKUP($A21&amp;$A$3,Global!$E:$AA,COLUMN()+1,0)="","",VLOOKUP($A21&amp;$A$3,Global!$E:$AA,COLUMN()+1,0)),"")</f>
        <v/>
      </c>
      <c r="Q21" s="68" t="str">
        <f>IFERROR(IF(VLOOKUP($A21&amp;$A$3,Global!$E:$AA,COLUMN()+1,0)="","",VLOOKUP($A21&amp;$A$3,Global!$E:$AA,COLUMN()+1,0)),"")</f>
        <v/>
      </c>
      <c r="R21" s="68" t="str">
        <f>IFERROR(IF(VLOOKUP($A21&amp;$A$3,Global!$E:$AA,COLUMN()+1,0)="","",VLOOKUP($A21&amp;$A$3,Global!$E:$AA,COLUMN()+1,0)),"")</f>
        <v/>
      </c>
      <c r="S21" s="71" t="str">
        <f>IFERROR(IF(VLOOKUP($A21&amp;$A$3,Global!$E:$AA,COLUMN()+1,0)="","",VLOOKUP($A21&amp;$A$3,Global!$E:$AA,COLUMN()+1,0)),"")</f>
        <v/>
      </c>
      <c r="T21" s="71" t="str">
        <f>IFERROR(IF(VLOOKUP($A21&amp;$A$3,Global!$E:$AA,COLUMN()+1,0)="","",VLOOKUP($A21&amp;$A$3,Global!$E:$AA,COLUMN()+1,0)),"")</f>
        <v>a</v>
      </c>
      <c r="U21" s="69" t="str">
        <f>IFERROR(IF(VLOOKUP($A21&amp;$A$3,Global!$E:$AA,COLUMN()+1,0)="","",VLOOKUP($A21&amp;$A$3,Global!$E:$AA,COLUMN()+1,0)),"")</f>
        <v/>
      </c>
      <c r="V21" s="69" t="str">
        <f>IFERROR(IF(VLOOKUP($A21&amp;$A$3,Global!$E:$AA,COLUMN()+1,0)="","",VLOOKUP($A21&amp;$A$3,Global!$E:$AA,COLUMN()+1,0)),"")</f>
        <v>Open (Progress)</v>
      </c>
    </row>
    <row r="22" spans="1:22" s="72" customFormat="1" ht="42.75" x14ac:dyDescent="0.2">
      <c r="A22" s="67">
        <f>IFERROR(IF(A21="","",IF((A21+1)&lt;=VLOOKUP($A$3,List!$A$1:$B$50,2,0),A21+1,"")),"")</f>
        <v>15</v>
      </c>
      <c r="B22" s="67" t="str">
        <f>IFERROR(IF(VLOOKUP($A22&amp;$A$3,Global!$E:$AA,COLUMN(),0)="","",VLOOKUP($A22&amp;$A$3,Global!$E:$AA,COLUMN(),0)),"")</f>
        <v>AI3B</v>
      </c>
      <c r="C22" s="67" t="str">
        <f>IFERROR(VLOOKUP(B22,List!$D:$E,2,0),"")</f>
        <v>Audit Internal (3 Bulanan)</v>
      </c>
      <c r="D22" s="68">
        <f>IFERROR(IF(VLOOKUP($A22&amp;$A$3,Global!$E:$AA,COLUMN()+1,0)="","",VLOOKUP($A22&amp;$A$3,Global!$E:$AA,COLUMN()+1,0)),"")</f>
        <v>43362</v>
      </c>
      <c r="E22" s="69" t="str">
        <f>IFERROR(IF(VLOOKUP($A22&amp;$A$3,Global!$E:$AA,COLUMN()+1,0)="","",VLOOKUP($A22&amp;$A$3,Global!$E:$AA,COLUMN()+1,0)),"")</f>
        <v>Minor</v>
      </c>
      <c r="F22" s="69" t="str">
        <f>IFERROR(IF(VLOOKUP($A22&amp;$A$3,Global!$E:$AA,COLUMN()+1,0)="","",VLOOKUP($A22&amp;$A$3,Global!$E:$AA,COLUMN()+1,0)),"")</f>
        <v>Sariwanti &amp; Dhany</v>
      </c>
      <c r="G22" s="69" t="str">
        <f>IFERROR(IF(VLOOKUP($A22&amp;$A$3,Global!$E:$AA,COLUMN()+1,0)="","",VLOOKUP($A22&amp;$A$3,Global!$E:$AA,COLUMN()+1,0)),"")</f>
        <v/>
      </c>
      <c r="H22" s="70" t="str">
        <f>IFERROR(IF(VLOOKUP($A22&amp;$A$3,Global!$E:$AA,COLUMN()+1,0)="","",VLOOKUP($A22&amp;$A$3,Global!$E:$AA,COLUMN()+1,0)),"")</f>
        <v/>
      </c>
      <c r="I22" s="69" t="str">
        <f>IFERROR(IF(VLOOKUP($A22&amp;$A$3,Global!$E:$AA,COLUMN()+1,0)="","",VLOOKUP($A22&amp;$A$3,Global!$E:$AA,COLUMN()+1,0)),"")</f>
        <v>Sasaran Mutu Keakurasian Stock bulan Agustus 2018 tidak dapat ditampilkan  &amp; sasaran LK3</v>
      </c>
      <c r="J22" s="69" t="str">
        <f>IFERROR(IF(VLOOKUP($A22&amp;$A$3,Global!$E:$AA,COLUMN()+1,0)="","",VLOOKUP($A22&amp;$A$3,Global!$E:$AA,COLUMN()+1,0)),"")</f>
        <v>X</v>
      </c>
      <c r="K22" s="69" t="str">
        <f>IFERROR(IF(VLOOKUP($A22&amp;$A$3,Global!$E:$AA,COLUMN()+1,0)="","",VLOOKUP($A22&amp;$A$3,Global!$E:$AA,COLUMN()+1,0)),"")</f>
        <v>015/AI-II/IX/18</v>
      </c>
      <c r="L22" s="69" t="str">
        <f>IFERROR(IF(VLOOKUP($A22&amp;$A$3,Global!$E:$AA,COLUMN()+1,0)="","",VLOOKUP($A22&amp;$A$3,Global!$E:$AA,COLUMN()+1,0)),"")</f>
        <v/>
      </c>
      <c r="M22" s="68" t="str">
        <f>IFERROR(IF(VLOOKUP($A22&amp;$A$3,Global!$E:$AA,COLUMN()+1,0)="","",VLOOKUP($A22&amp;$A$3,Global!$E:$AA,COLUMN()+1,0)),"")</f>
        <v/>
      </c>
      <c r="N22" s="68" t="str">
        <f>IFERROR(IF(VLOOKUP($A22&amp;$A$3,Global!$E:$AA,COLUMN()+1,0)="","",VLOOKUP($A22&amp;$A$3,Global!$E:$AA,COLUMN()+1,0)),"")</f>
        <v/>
      </c>
      <c r="O22" s="68">
        <f>IFERROR(IF(VLOOKUP($A22&amp;$A$3,Global!$E:$AA,COLUMN()+1,0)="","",VLOOKUP($A22&amp;$A$3,Global!$E:$AA,COLUMN()+1,0)),"")</f>
        <v>43392</v>
      </c>
      <c r="P22" s="68" t="str">
        <f>IFERROR(IF(VLOOKUP($A22&amp;$A$3,Global!$E:$AA,COLUMN()+1,0)="","",VLOOKUP($A22&amp;$A$3,Global!$E:$AA,COLUMN()+1,0)),"")</f>
        <v/>
      </c>
      <c r="Q22" s="68" t="str">
        <f>IFERROR(IF(VLOOKUP($A22&amp;$A$3,Global!$E:$AA,COLUMN()+1,0)="","",VLOOKUP($A22&amp;$A$3,Global!$E:$AA,COLUMN()+1,0)),"")</f>
        <v/>
      </c>
      <c r="R22" s="68" t="str">
        <f>IFERROR(IF(VLOOKUP($A22&amp;$A$3,Global!$E:$AA,COLUMN()+1,0)="","",VLOOKUP($A22&amp;$A$3,Global!$E:$AA,COLUMN()+1,0)),"")</f>
        <v/>
      </c>
      <c r="S22" s="71" t="str">
        <f>IFERROR(IF(VLOOKUP($A22&amp;$A$3,Global!$E:$AA,COLUMN()+1,0)="","",VLOOKUP($A22&amp;$A$3,Global!$E:$AA,COLUMN()+1,0)),"")</f>
        <v/>
      </c>
      <c r="T22" s="71" t="str">
        <f>IFERROR(IF(VLOOKUP($A22&amp;$A$3,Global!$E:$AA,COLUMN()+1,0)="","",VLOOKUP($A22&amp;$A$3,Global!$E:$AA,COLUMN()+1,0)),"")</f>
        <v>a</v>
      </c>
      <c r="U22" s="69" t="str">
        <f>IFERROR(IF(VLOOKUP($A22&amp;$A$3,Global!$E:$AA,COLUMN()+1,0)="","",VLOOKUP($A22&amp;$A$3,Global!$E:$AA,COLUMN()+1,0)),"")</f>
        <v/>
      </c>
      <c r="V22" s="69" t="str">
        <f>IFERROR(IF(VLOOKUP($A22&amp;$A$3,Global!$E:$AA,COLUMN()+1,0)="","",VLOOKUP($A22&amp;$A$3,Global!$E:$AA,COLUMN()+1,0)),"")</f>
        <v>Open (Progress)</v>
      </c>
    </row>
    <row r="23" spans="1:22" s="72" customFormat="1" ht="57" x14ac:dyDescent="0.2">
      <c r="A23" s="67">
        <f>IFERROR(IF(A22="","",IF((A22+1)&lt;=VLOOKUP($A$3,List!$A$1:$B$50,2,0),A22+1,"")),"")</f>
        <v>16</v>
      </c>
      <c r="B23" s="67" t="str">
        <f>IFERROR(IF(VLOOKUP($A23&amp;$A$3,Global!$E:$AA,COLUMN(),0)="","",VLOOKUP($A23&amp;$A$3,Global!$E:$AA,COLUMN(),0)),"")</f>
        <v>AI3B</v>
      </c>
      <c r="C23" s="67" t="str">
        <f>IFERROR(VLOOKUP(B23,List!$D:$E,2,0),"")</f>
        <v>Audit Internal (3 Bulanan)</v>
      </c>
      <c r="D23" s="68">
        <f>IFERROR(IF(VLOOKUP($A23&amp;$A$3,Global!$E:$AA,COLUMN()+1,0)="","",VLOOKUP($A23&amp;$A$3,Global!$E:$AA,COLUMN()+1,0)),"")</f>
        <v>43362</v>
      </c>
      <c r="E23" s="69" t="str">
        <f>IFERROR(IF(VLOOKUP($A23&amp;$A$3,Global!$E:$AA,COLUMN()+1,0)="","",VLOOKUP($A23&amp;$A$3,Global!$E:$AA,COLUMN()+1,0)),"")</f>
        <v>Minor</v>
      </c>
      <c r="F23" s="69" t="str">
        <f>IFERROR(IF(VLOOKUP($A23&amp;$A$3,Global!$E:$AA,COLUMN()+1,0)="","",VLOOKUP($A23&amp;$A$3,Global!$E:$AA,COLUMN()+1,0)),"")</f>
        <v>Sariwanti &amp; Dhany</v>
      </c>
      <c r="G23" s="69" t="str">
        <f>IFERROR(IF(VLOOKUP($A23&amp;$A$3,Global!$E:$AA,COLUMN()+1,0)="","",VLOOKUP($A23&amp;$A$3,Global!$E:$AA,COLUMN()+1,0)),"")</f>
        <v/>
      </c>
      <c r="H23" s="70" t="str">
        <f>IFERROR(IF(VLOOKUP($A23&amp;$A$3,Global!$E:$AA,COLUMN()+1,0)="","",VLOOKUP($A23&amp;$A$3,Global!$E:$AA,COLUMN()+1,0)),"")</f>
        <v/>
      </c>
      <c r="I23" s="69" t="str">
        <f>IFERROR(IF(VLOOKUP($A23&amp;$A$3,Global!$E:$AA,COLUMN()+1,0)="","",VLOOKUP($A23&amp;$A$3,Global!$E:$AA,COLUMN()+1,0)),"")</f>
        <v>Jobdesc secara garis besar sudah diketahui oleh staff, teteapi tidak didistribusikan sehingga Staff tidak mengetahui Jobdesc secara menyeluruh.</v>
      </c>
      <c r="J23" s="69" t="str">
        <f>IFERROR(IF(VLOOKUP($A23&amp;$A$3,Global!$E:$AA,COLUMN()+1,0)="","",VLOOKUP($A23&amp;$A$3,Global!$E:$AA,COLUMN()+1,0)),"")</f>
        <v>X</v>
      </c>
      <c r="K23" s="69" t="str">
        <f>IFERROR(IF(VLOOKUP($A23&amp;$A$3,Global!$E:$AA,COLUMN()+1,0)="","",VLOOKUP($A23&amp;$A$3,Global!$E:$AA,COLUMN()+1,0)),"")</f>
        <v>016/AI-II/IX/18</v>
      </c>
      <c r="L23" s="69" t="str">
        <f>IFERROR(IF(VLOOKUP($A23&amp;$A$3,Global!$E:$AA,COLUMN()+1,0)="","",VLOOKUP($A23&amp;$A$3,Global!$E:$AA,COLUMN()+1,0)),"")</f>
        <v/>
      </c>
      <c r="M23" s="68" t="str">
        <f>IFERROR(IF(VLOOKUP($A23&amp;$A$3,Global!$E:$AA,COLUMN()+1,0)="","",VLOOKUP($A23&amp;$A$3,Global!$E:$AA,COLUMN()+1,0)),"")</f>
        <v/>
      </c>
      <c r="N23" s="68" t="str">
        <f>IFERROR(IF(VLOOKUP($A23&amp;$A$3,Global!$E:$AA,COLUMN()+1,0)="","",VLOOKUP($A23&amp;$A$3,Global!$E:$AA,COLUMN()+1,0)),"")</f>
        <v/>
      </c>
      <c r="O23" s="68">
        <f>IFERROR(IF(VLOOKUP($A23&amp;$A$3,Global!$E:$AA,COLUMN()+1,0)="","",VLOOKUP($A23&amp;$A$3,Global!$E:$AA,COLUMN()+1,0)),"")</f>
        <v>43392</v>
      </c>
      <c r="P23" s="68" t="str">
        <f>IFERROR(IF(VLOOKUP($A23&amp;$A$3,Global!$E:$AA,COLUMN()+1,0)="","",VLOOKUP($A23&amp;$A$3,Global!$E:$AA,COLUMN()+1,0)),"")</f>
        <v/>
      </c>
      <c r="Q23" s="68" t="str">
        <f>IFERROR(IF(VLOOKUP($A23&amp;$A$3,Global!$E:$AA,COLUMN()+1,0)="","",VLOOKUP($A23&amp;$A$3,Global!$E:$AA,COLUMN()+1,0)),"")</f>
        <v/>
      </c>
      <c r="R23" s="68" t="str">
        <f>IFERROR(IF(VLOOKUP($A23&amp;$A$3,Global!$E:$AA,COLUMN()+1,0)="","",VLOOKUP($A23&amp;$A$3,Global!$E:$AA,COLUMN()+1,0)),"")</f>
        <v/>
      </c>
      <c r="S23" s="71" t="str">
        <f>IFERROR(IF(VLOOKUP($A23&amp;$A$3,Global!$E:$AA,COLUMN()+1,0)="","",VLOOKUP($A23&amp;$A$3,Global!$E:$AA,COLUMN()+1,0)),"")</f>
        <v/>
      </c>
      <c r="T23" s="71" t="str">
        <f>IFERROR(IF(VLOOKUP($A23&amp;$A$3,Global!$E:$AA,COLUMN()+1,0)="","",VLOOKUP($A23&amp;$A$3,Global!$E:$AA,COLUMN()+1,0)),"")</f>
        <v>a</v>
      </c>
      <c r="U23" s="69" t="str">
        <f>IFERROR(IF(VLOOKUP($A23&amp;$A$3,Global!$E:$AA,COLUMN()+1,0)="","",VLOOKUP($A23&amp;$A$3,Global!$E:$AA,COLUMN()+1,0)),"")</f>
        <v/>
      </c>
      <c r="V23" s="69" t="str">
        <f>IFERROR(IF(VLOOKUP($A23&amp;$A$3,Global!$E:$AA,COLUMN()+1,0)="","",VLOOKUP($A23&amp;$A$3,Global!$E:$AA,COLUMN()+1,0)),"")</f>
        <v>Open (Progress)</v>
      </c>
    </row>
    <row r="24" spans="1:22" s="72" customFormat="1" ht="28.5" x14ac:dyDescent="0.2">
      <c r="A24" s="67">
        <f>IFERROR(IF(A23="","",IF((A23+1)&lt;=VLOOKUP($A$3,List!$A$1:$B$50,2,0),A23+1,"")),"")</f>
        <v>17</v>
      </c>
      <c r="B24" s="67" t="str">
        <f>IFERROR(IF(VLOOKUP($A24&amp;$A$3,Global!$E:$AA,COLUMN(),0)="","",VLOOKUP($A24&amp;$A$3,Global!$E:$AA,COLUMN(),0)),"")</f>
        <v>AI3B</v>
      </c>
      <c r="C24" s="67" t="str">
        <f>IFERROR(VLOOKUP(B24,List!$D:$E,2,0),"")</f>
        <v>Audit Internal (3 Bulanan)</v>
      </c>
      <c r="D24" s="68">
        <f>IFERROR(IF(VLOOKUP($A24&amp;$A$3,Global!$E:$AA,COLUMN()+1,0)="","",VLOOKUP($A24&amp;$A$3,Global!$E:$AA,COLUMN()+1,0)),"")</f>
        <v>43362</v>
      </c>
      <c r="E24" s="69" t="str">
        <f>IFERROR(IF(VLOOKUP($A24&amp;$A$3,Global!$E:$AA,COLUMN()+1,0)="","",VLOOKUP($A24&amp;$A$3,Global!$E:$AA,COLUMN()+1,0)),"")</f>
        <v>Minor</v>
      </c>
      <c r="F24" s="69" t="str">
        <f>IFERROR(IF(VLOOKUP($A24&amp;$A$3,Global!$E:$AA,COLUMN()+1,0)="","",VLOOKUP($A24&amp;$A$3,Global!$E:$AA,COLUMN()+1,0)),"")</f>
        <v>Sariwanti &amp; Dhany</v>
      </c>
      <c r="G24" s="69" t="str">
        <f>IFERROR(IF(VLOOKUP($A24&amp;$A$3,Global!$E:$AA,COLUMN()+1,0)="","",VLOOKUP($A24&amp;$A$3,Global!$E:$AA,COLUMN()+1,0)),"")</f>
        <v/>
      </c>
      <c r="H24" s="70" t="str">
        <f>IFERROR(IF(VLOOKUP($A24&amp;$A$3,Global!$E:$AA,COLUMN()+1,0)="","",VLOOKUP($A24&amp;$A$3,Global!$E:$AA,COLUMN()+1,0)),"")</f>
        <v/>
      </c>
      <c r="I24" s="69" t="str">
        <f>IFERROR(IF(VLOOKUP($A24&amp;$A$3,Global!$E:$AA,COLUMN()+1,0)="","",VLOOKUP($A24&amp;$A$3,Global!$E:$AA,COLUMN()+1,0)),"")</f>
        <v>Struktur Organisasi Departemen tidak ada/tidak dapat ditampilkan</v>
      </c>
      <c r="J24" s="69" t="str">
        <f>IFERROR(IF(VLOOKUP($A24&amp;$A$3,Global!$E:$AA,COLUMN()+1,0)="","",VLOOKUP($A24&amp;$A$3,Global!$E:$AA,COLUMN()+1,0)),"")</f>
        <v>X</v>
      </c>
      <c r="K24" s="69" t="str">
        <f>IFERROR(IF(VLOOKUP($A24&amp;$A$3,Global!$E:$AA,COLUMN()+1,0)="","",VLOOKUP($A24&amp;$A$3,Global!$E:$AA,COLUMN()+1,0)),"")</f>
        <v>017/AI-II/IX/18</v>
      </c>
      <c r="L24" s="69" t="str">
        <f>IFERROR(IF(VLOOKUP($A24&amp;$A$3,Global!$E:$AA,COLUMN()+1,0)="","",VLOOKUP($A24&amp;$A$3,Global!$E:$AA,COLUMN()+1,0)),"")</f>
        <v/>
      </c>
      <c r="M24" s="68" t="str">
        <f>IFERROR(IF(VLOOKUP($A24&amp;$A$3,Global!$E:$AA,COLUMN()+1,0)="","",VLOOKUP($A24&amp;$A$3,Global!$E:$AA,COLUMN()+1,0)),"")</f>
        <v/>
      </c>
      <c r="N24" s="68" t="str">
        <f>IFERROR(IF(VLOOKUP($A24&amp;$A$3,Global!$E:$AA,COLUMN()+1,0)="","",VLOOKUP($A24&amp;$A$3,Global!$E:$AA,COLUMN()+1,0)),"")</f>
        <v/>
      </c>
      <c r="O24" s="68">
        <f>IFERROR(IF(VLOOKUP($A24&amp;$A$3,Global!$E:$AA,COLUMN()+1,0)="","",VLOOKUP($A24&amp;$A$3,Global!$E:$AA,COLUMN()+1,0)),"")</f>
        <v>43392</v>
      </c>
      <c r="P24" s="68" t="str">
        <f>IFERROR(IF(VLOOKUP($A24&amp;$A$3,Global!$E:$AA,COLUMN()+1,0)="","",VLOOKUP($A24&amp;$A$3,Global!$E:$AA,COLUMN()+1,0)),"")</f>
        <v/>
      </c>
      <c r="Q24" s="68" t="str">
        <f>IFERROR(IF(VLOOKUP($A24&amp;$A$3,Global!$E:$AA,COLUMN()+1,0)="","",VLOOKUP($A24&amp;$A$3,Global!$E:$AA,COLUMN()+1,0)),"")</f>
        <v/>
      </c>
      <c r="R24" s="68" t="str">
        <f>IFERROR(IF(VLOOKUP($A24&amp;$A$3,Global!$E:$AA,COLUMN()+1,0)="","",VLOOKUP($A24&amp;$A$3,Global!$E:$AA,COLUMN()+1,0)),"")</f>
        <v/>
      </c>
      <c r="S24" s="71" t="str">
        <f>IFERROR(IF(VLOOKUP($A24&amp;$A$3,Global!$E:$AA,COLUMN()+1,0)="","",VLOOKUP($A24&amp;$A$3,Global!$E:$AA,COLUMN()+1,0)),"")</f>
        <v/>
      </c>
      <c r="T24" s="71" t="str">
        <f>IFERROR(IF(VLOOKUP($A24&amp;$A$3,Global!$E:$AA,COLUMN()+1,0)="","",VLOOKUP($A24&amp;$A$3,Global!$E:$AA,COLUMN()+1,0)),"")</f>
        <v>a</v>
      </c>
      <c r="U24" s="69" t="str">
        <f>IFERROR(IF(VLOOKUP($A24&amp;$A$3,Global!$E:$AA,COLUMN()+1,0)="","",VLOOKUP($A24&amp;$A$3,Global!$E:$AA,COLUMN()+1,0)),"")</f>
        <v/>
      </c>
      <c r="V24" s="69" t="str">
        <f>IFERROR(IF(VLOOKUP($A24&amp;$A$3,Global!$E:$AA,COLUMN()+1,0)="","",VLOOKUP($A24&amp;$A$3,Global!$E:$AA,COLUMN()+1,0)),"")</f>
        <v>Open (Progress)</v>
      </c>
    </row>
    <row r="25" spans="1:22" s="72" customFormat="1" ht="28.5" x14ac:dyDescent="0.2">
      <c r="A25" s="67">
        <f>IFERROR(IF(A24="","",IF((A24+1)&lt;=VLOOKUP($A$3,List!$A$1:$B$50,2,0),A24+1,"")),"")</f>
        <v>18</v>
      </c>
      <c r="B25" s="67" t="str">
        <f>IFERROR(IF(VLOOKUP($A25&amp;$A$3,Global!$E:$AA,COLUMN(),0)="","",VLOOKUP($A25&amp;$A$3,Global!$E:$AA,COLUMN(),0)),"")</f>
        <v>AI3B</v>
      </c>
      <c r="C25" s="67" t="str">
        <f>IFERROR(VLOOKUP(B25,List!$D:$E,2,0),"")</f>
        <v>Audit Internal (3 Bulanan)</v>
      </c>
      <c r="D25" s="68">
        <f>IFERROR(IF(VLOOKUP($A25&amp;$A$3,Global!$E:$AA,COLUMN()+1,0)="","",VLOOKUP($A25&amp;$A$3,Global!$E:$AA,COLUMN()+1,0)),"")</f>
        <v>43362</v>
      </c>
      <c r="E25" s="69" t="str">
        <f>IFERROR(IF(VLOOKUP($A25&amp;$A$3,Global!$E:$AA,COLUMN()+1,0)="","",VLOOKUP($A25&amp;$A$3,Global!$E:$AA,COLUMN()+1,0)),"")</f>
        <v>Major</v>
      </c>
      <c r="F25" s="69" t="str">
        <f>IFERROR(IF(VLOOKUP($A25&amp;$A$3,Global!$E:$AA,COLUMN()+1,0)="","",VLOOKUP($A25&amp;$A$3,Global!$E:$AA,COLUMN()+1,0)),"")</f>
        <v>Sariwanti &amp; Dhany</v>
      </c>
      <c r="G25" s="69" t="str">
        <f>IFERROR(IF(VLOOKUP($A25&amp;$A$3,Global!$E:$AA,COLUMN()+1,0)="","",VLOOKUP($A25&amp;$A$3,Global!$E:$AA,COLUMN()+1,0)),"")</f>
        <v/>
      </c>
      <c r="H25" s="70" t="str">
        <f>IFERROR(IF(VLOOKUP($A25&amp;$A$3,Global!$E:$AA,COLUMN()+1,0)="","",VLOOKUP($A25&amp;$A$3,Global!$E:$AA,COLUMN()+1,0)),"")</f>
        <v/>
      </c>
      <c r="I25" s="69" t="str">
        <f>IFERROR(IF(VLOOKUP($A25&amp;$A$3,Global!$E:$AA,COLUMN()+1,0)="","",VLOOKUP($A25&amp;$A$3,Global!$E:$AA,COLUMN()+1,0)),"")</f>
        <v>Ada beberapa PTKP Audit sebelumnya yang belum Close</v>
      </c>
      <c r="J25" s="69" t="str">
        <f>IFERROR(IF(VLOOKUP($A25&amp;$A$3,Global!$E:$AA,COLUMN()+1,0)="","",VLOOKUP($A25&amp;$A$3,Global!$E:$AA,COLUMN()+1,0)),"")</f>
        <v>X</v>
      </c>
      <c r="K25" s="69" t="str">
        <f>IFERROR(IF(VLOOKUP($A25&amp;$A$3,Global!$E:$AA,COLUMN()+1,0)="","",VLOOKUP($A25&amp;$A$3,Global!$E:$AA,COLUMN()+1,0)),"")</f>
        <v>018/AI-II/IX/18</v>
      </c>
      <c r="L25" s="69" t="str">
        <f>IFERROR(IF(VLOOKUP($A25&amp;$A$3,Global!$E:$AA,COLUMN()+1,0)="","",VLOOKUP($A25&amp;$A$3,Global!$E:$AA,COLUMN()+1,0)),"")</f>
        <v/>
      </c>
      <c r="M25" s="68" t="str">
        <f>IFERROR(IF(VLOOKUP($A25&amp;$A$3,Global!$E:$AA,COLUMN()+1,0)="","",VLOOKUP($A25&amp;$A$3,Global!$E:$AA,COLUMN()+1,0)),"")</f>
        <v/>
      </c>
      <c r="N25" s="68" t="str">
        <f>IFERROR(IF(VLOOKUP($A25&amp;$A$3,Global!$E:$AA,COLUMN()+1,0)="","",VLOOKUP($A25&amp;$A$3,Global!$E:$AA,COLUMN()+1,0)),"")</f>
        <v/>
      </c>
      <c r="O25" s="68">
        <f>IFERROR(IF(VLOOKUP($A25&amp;$A$3,Global!$E:$AA,COLUMN()+1,0)="","",VLOOKUP($A25&amp;$A$3,Global!$E:$AA,COLUMN()+1,0)),"")</f>
        <v>43392</v>
      </c>
      <c r="P25" s="68" t="str">
        <f>IFERROR(IF(VLOOKUP($A25&amp;$A$3,Global!$E:$AA,COLUMN()+1,0)="","",VLOOKUP($A25&amp;$A$3,Global!$E:$AA,COLUMN()+1,0)),"")</f>
        <v/>
      </c>
      <c r="Q25" s="68" t="str">
        <f>IFERROR(IF(VLOOKUP($A25&amp;$A$3,Global!$E:$AA,COLUMN()+1,0)="","",VLOOKUP($A25&amp;$A$3,Global!$E:$AA,COLUMN()+1,0)),"")</f>
        <v/>
      </c>
      <c r="R25" s="68" t="str">
        <f>IFERROR(IF(VLOOKUP($A25&amp;$A$3,Global!$E:$AA,COLUMN()+1,0)="","",VLOOKUP($A25&amp;$A$3,Global!$E:$AA,COLUMN()+1,0)),"")</f>
        <v/>
      </c>
      <c r="S25" s="71" t="str">
        <f>IFERROR(IF(VLOOKUP($A25&amp;$A$3,Global!$E:$AA,COLUMN()+1,0)="","",VLOOKUP($A25&amp;$A$3,Global!$E:$AA,COLUMN()+1,0)),"")</f>
        <v/>
      </c>
      <c r="T25" s="71" t="str">
        <f>IFERROR(IF(VLOOKUP($A25&amp;$A$3,Global!$E:$AA,COLUMN()+1,0)="","",VLOOKUP($A25&amp;$A$3,Global!$E:$AA,COLUMN()+1,0)),"")</f>
        <v>a</v>
      </c>
      <c r="U25" s="69" t="str">
        <f>IFERROR(IF(VLOOKUP($A25&amp;$A$3,Global!$E:$AA,COLUMN()+1,0)="","",VLOOKUP($A25&amp;$A$3,Global!$E:$AA,COLUMN()+1,0)),"")</f>
        <v/>
      </c>
      <c r="V25" s="69" t="str">
        <f>IFERROR(IF(VLOOKUP($A25&amp;$A$3,Global!$E:$AA,COLUMN()+1,0)="","",VLOOKUP($A25&amp;$A$3,Global!$E:$AA,COLUMN()+1,0)),"")</f>
        <v>Open (Progress)</v>
      </c>
    </row>
    <row r="26" spans="1:22" s="72" customFormat="1" ht="28.5" x14ac:dyDescent="0.2">
      <c r="A26" s="67">
        <f>IFERROR(IF(A25="","",IF((A25+1)&lt;=VLOOKUP($A$3,List!$A$1:$B$50,2,0),A25+1,"")),"")</f>
        <v>19</v>
      </c>
      <c r="B26" s="67" t="str">
        <f>IFERROR(IF(VLOOKUP($A26&amp;$A$3,Global!$E:$AA,COLUMN(),0)="","",VLOOKUP($A26&amp;$A$3,Global!$E:$AA,COLUMN(),0)),"")</f>
        <v>AIH</v>
      </c>
      <c r="C26" s="67" t="str">
        <f>IFERROR(VLOOKUP(B26,List!$D:$E,2,0),"")</f>
        <v>Audit Internal (Harian)</v>
      </c>
      <c r="D26" s="68">
        <f>IFERROR(IF(VLOOKUP($A26&amp;$A$3,Global!$E:$AA,COLUMN()+1,0)="","",VLOOKUP($A26&amp;$A$3,Global!$E:$AA,COLUMN()+1,0)),"")</f>
        <v>43199</v>
      </c>
      <c r="E26" s="69" t="str">
        <f>IFERROR(IF(VLOOKUP($A26&amp;$A$3,Global!$E:$AA,COLUMN()+1,0)="","",VLOOKUP($A26&amp;$A$3,Global!$E:$AA,COLUMN()+1,0)),"")</f>
        <v>Minor</v>
      </c>
      <c r="F26" s="69" t="str">
        <f>IFERROR(IF(VLOOKUP($A26&amp;$A$3,Global!$E:$AA,COLUMN()+1,0)="","",VLOOKUP($A26&amp;$A$3,Global!$E:$AA,COLUMN()+1,0)),"")</f>
        <v>Salim Stock Control</v>
      </c>
      <c r="G26" s="69" t="str">
        <f>IFERROR(IF(VLOOKUP($A26&amp;$A$3,Global!$E:$AA,COLUMN()+1,0)="","",VLOOKUP($A26&amp;$A$3,Global!$E:$AA,COLUMN()+1,0)),"")</f>
        <v>Crosscheck 10 item stock</v>
      </c>
      <c r="H26" s="70" t="str">
        <f>IFERROR(IF(VLOOKUP($A26&amp;$A$3,Global!$E:$AA,COLUMN()+1,0)="","",VLOOKUP($A26&amp;$A$3,Global!$E:$AA,COLUMN()+1,0)),"")</f>
        <v/>
      </c>
      <c r="I26" s="69" t="str">
        <f>IFERROR(IF(VLOOKUP($A26&amp;$A$3,Global!$E:$AA,COLUMN()+1,0)="","",VLOOKUP($A26&amp;$A$3,Global!$E:$AA,COLUMN()+1,0)),"")</f>
        <v>Selisih 9 Item dari 10 Item yang sudah ditentukan per Area</v>
      </c>
      <c r="J26" s="69" t="str">
        <f>IFERROR(IF(VLOOKUP($A26&amp;$A$3,Global!$E:$AA,COLUMN()+1,0)="","",VLOOKUP($A26&amp;$A$3,Global!$E:$AA,COLUMN()+1,0)),"")</f>
        <v>X</v>
      </c>
      <c r="K26" s="69" t="str">
        <f>IFERROR(IF(VLOOKUP($A26&amp;$A$3,Global!$E:$AA,COLUMN()+1,0)="","",VLOOKUP($A26&amp;$A$3,Global!$E:$AA,COLUMN()+1,0)),"")</f>
        <v>003/AI-MR/IV/18</v>
      </c>
      <c r="L26" s="69" t="str">
        <f>IFERROR(IF(VLOOKUP($A26&amp;$A$3,Global!$E:$AA,COLUMN()+1,0)="","",VLOOKUP($A26&amp;$A$3,Global!$E:$AA,COLUMN()+1,0)),"")</f>
        <v>Belum semua barang dipisahkan per jenis, belum update stock sisap dan lapangan</v>
      </c>
      <c r="M26" s="68" t="str">
        <f>IFERROR(IF(VLOOKUP($A26&amp;$A$3,Global!$E:$AA,COLUMN()+1,0)="","",VLOOKUP($A26&amp;$A$3,Global!$E:$AA,COLUMN()+1,0)),"")</f>
        <v>memisahkan area dan akan dilakukan pemutihan</v>
      </c>
      <c r="N26" s="68" t="str">
        <f>IFERROR(IF(VLOOKUP($A26&amp;$A$3,Global!$E:$AA,COLUMN()+1,0)="","",VLOOKUP($A26&amp;$A$3,Global!$E:$AA,COLUMN()+1,0)),"")</f>
        <v/>
      </c>
      <c r="O26" s="68">
        <f>IFERROR(IF(VLOOKUP($A26&amp;$A$3,Global!$E:$AA,COLUMN()+1,0)="","",VLOOKUP($A26&amp;$A$3,Global!$E:$AA,COLUMN()+1,0)),"")</f>
        <v>43206</v>
      </c>
      <c r="P26" s="68" t="str">
        <f>IFERROR(IF(VLOOKUP($A26&amp;$A$3,Global!$E:$AA,COLUMN()+1,0)="","",VLOOKUP($A26&amp;$A$3,Global!$E:$AA,COLUMN()+1,0)),"")</f>
        <v/>
      </c>
      <c r="Q26" s="68" t="str">
        <f>IFERROR(IF(VLOOKUP($A26&amp;$A$3,Global!$E:$AA,COLUMN()+1,0)="","",VLOOKUP($A26&amp;$A$3,Global!$E:$AA,COLUMN()+1,0)),"")</f>
        <v/>
      </c>
      <c r="R26" s="68" t="str">
        <f>IFERROR(IF(VLOOKUP($A26&amp;$A$3,Global!$E:$AA,COLUMN()+1,0)="","",VLOOKUP($A26&amp;$A$3,Global!$E:$AA,COLUMN()+1,0)),"")</f>
        <v/>
      </c>
      <c r="S26" s="71" t="str">
        <f>IFERROR(IF(VLOOKUP($A26&amp;$A$3,Global!$E:$AA,COLUMN()+1,0)="","",VLOOKUP($A26&amp;$A$3,Global!$E:$AA,COLUMN()+1,0)),"")</f>
        <v/>
      </c>
      <c r="T26" s="71" t="str">
        <f>IFERROR(IF(VLOOKUP($A26&amp;$A$3,Global!$E:$AA,COLUMN()+1,0)="","",VLOOKUP($A26&amp;$A$3,Global!$E:$AA,COLUMN()+1,0)),"")</f>
        <v>a</v>
      </c>
      <c r="U26" s="69" t="str">
        <f>IFERROR(IF(VLOOKUP($A26&amp;$A$3,Global!$E:$AA,COLUMN()+1,0)="","",VLOOKUP($A26&amp;$A$3,Global!$E:$AA,COLUMN()+1,0)),"")</f>
        <v/>
      </c>
      <c r="V26" s="69" t="str">
        <f>IFERROR(IF(VLOOKUP($A26&amp;$A$3,Global!$E:$AA,COLUMN()+1,0)="","",VLOOKUP($A26&amp;$A$3,Global!$E:$AA,COLUMN()+1,0)),"")</f>
        <v>Open (Progress)</v>
      </c>
    </row>
    <row r="27" spans="1:22" s="72" customFormat="1" ht="28.5" x14ac:dyDescent="0.2">
      <c r="A27" s="67">
        <f>IFERROR(IF(A26="","",IF((A26+1)&lt;=VLOOKUP($A$3,List!$A$1:$B$50,2,0),A26+1,"")),"")</f>
        <v>20</v>
      </c>
      <c r="B27" s="67" t="str">
        <f>IFERROR(IF(VLOOKUP($A27&amp;$A$3,Global!$E:$AA,COLUMN(),0)="","",VLOOKUP($A27&amp;$A$3,Global!$E:$AA,COLUMN(),0)),"")</f>
        <v>AIH</v>
      </c>
      <c r="C27" s="67" t="str">
        <f>IFERROR(VLOOKUP(B27,List!$D:$E,2,0),"")</f>
        <v>Audit Internal (Harian)</v>
      </c>
      <c r="D27" s="68">
        <f>IFERROR(IF(VLOOKUP($A27&amp;$A$3,Global!$E:$AA,COLUMN()+1,0)="","",VLOOKUP($A27&amp;$A$3,Global!$E:$AA,COLUMN()+1,0)),"")</f>
        <v>43200</v>
      </c>
      <c r="E27" s="69" t="str">
        <f>IFERROR(IF(VLOOKUP($A27&amp;$A$3,Global!$E:$AA,COLUMN()+1,0)="","",VLOOKUP($A27&amp;$A$3,Global!$E:$AA,COLUMN()+1,0)),"")</f>
        <v>Minor</v>
      </c>
      <c r="F27" s="69" t="str">
        <f>IFERROR(IF(VLOOKUP($A27&amp;$A$3,Global!$E:$AA,COLUMN()+1,0)="","",VLOOKUP($A27&amp;$A$3,Global!$E:$AA,COLUMN()+1,0)),"")</f>
        <v>Salim Stock Control</v>
      </c>
      <c r="G27" s="69" t="str">
        <f>IFERROR(IF(VLOOKUP($A27&amp;$A$3,Global!$E:$AA,COLUMN()+1,0)="","",VLOOKUP($A27&amp;$A$3,Global!$E:$AA,COLUMN()+1,0)),"")</f>
        <v>Crosscheck 10 item stock</v>
      </c>
      <c r="H27" s="70" t="str">
        <f>IFERROR(IF(VLOOKUP($A27&amp;$A$3,Global!$E:$AA,COLUMN()+1,0)="","",VLOOKUP($A27&amp;$A$3,Global!$E:$AA,COLUMN()+1,0)),"")</f>
        <v/>
      </c>
      <c r="I27" s="69" t="str">
        <f>IFERROR(IF(VLOOKUP($A27&amp;$A$3,Global!$E:$AA,COLUMN()+1,0)="","",VLOOKUP($A27&amp;$A$3,Global!$E:$AA,COLUMN()+1,0)),"")</f>
        <v>Selisih 9 Item dari 10 Item yang sudah ditentukan per Area</v>
      </c>
      <c r="J27" s="69" t="str">
        <f>IFERROR(IF(VLOOKUP($A27&amp;$A$3,Global!$E:$AA,COLUMN()+1,0)="","",VLOOKUP($A27&amp;$A$3,Global!$E:$AA,COLUMN()+1,0)),"")</f>
        <v>X</v>
      </c>
      <c r="K27" s="69" t="str">
        <f>IFERROR(IF(VLOOKUP($A27&amp;$A$3,Global!$E:$AA,COLUMN()+1,0)="","",VLOOKUP($A27&amp;$A$3,Global!$E:$AA,COLUMN()+1,0)),"")</f>
        <v>004/AI-MR/IV/18</v>
      </c>
      <c r="L27" s="69" t="str">
        <f>IFERROR(IF(VLOOKUP($A27&amp;$A$3,Global!$E:$AA,COLUMN()+1,0)="","",VLOOKUP($A27&amp;$A$3,Global!$E:$AA,COLUMN()+1,0)),"")</f>
        <v>Belum semua barang dipisahkan per jenis, belum update stock sisap dan lapangan</v>
      </c>
      <c r="M27" s="68" t="str">
        <f>IFERROR(IF(VLOOKUP($A27&amp;$A$3,Global!$E:$AA,COLUMN()+1,0)="","",VLOOKUP($A27&amp;$A$3,Global!$E:$AA,COLUMN()+1,0)),"")</f>
        <v>memisahkan area dan akan dilakukan pemutihan</v>
      </c>
      <c r="N27" s="68" t="str">
        <f>IFERROR(IF(VLOOKUP($A27&amp;$A$3,Global!$E:$AA,COLUMN()+1,0)="","",VLOOKUP($A27&amp;$A$3,Global!$E:$AA,COLUMN()+1,0)),"")</f>
        <v/>
      </c>
      <c r="O27" s="68">
        <f>IFERROR(IF(VLOOKUP($A27&amp;$A$3,Global!$E:$AA,COLUMN()+1,0)="","",VLOOKUP($A27&amp;$A$3,Global!$E:$AA,COLUMN()+1,0)),"")</f>
        <v>43206</v>
      </c>
      <c r="P27" s="68" t="str">
        <f>IFERROR(IF(VLOOKUP($A27&amp;$A$3,Global!$E:$AA,COLUMN()+1,0)="","",VLOOKUP($A27&amp;$A$3,Global!$E:$AA,COLUMN()+1,0)),"")</f>
        <v/>
      </c>
      <c r="Q27" s="68" t="str">
        <f>IFERROR(IF(VLOOKUP($A27&amp;$A$3,Global!$E:$AA,COLUMN()+1,0)="","",VLOOKUP($A27&amp;$A$3,Global!$E:$AA,COLUMN()+1,0)),"")</f>
        <v/>
      </c>
      <c r="R27" s="68" t="str">
        <f>IFERROR(IF(VLOOKUP($A27&amp;$A$3,Global!$E:$AA,COLUMN()+1,0)="","",VLOOKUP($A27&amp;$A$3,Global!$E:$AA,COLUMN()+1,0)),"")</f>
        <v/>
      </c>
      <c r="S27" s="71" t="str">
        <f>IFERROR(IF(VLOOKUP($A27&amp;$A$3,Global!$E:$AA,COLUMN()+1,0)="","",VLOOKUP($A27&amp;$A$3,Global!$E:$AA,COLUMN()+1,0)),"")</f>
        <v/>
      </c>
      <c r="T27" s="71" t="str">
        <f>IFERROR(IF(VLOOKUP($A27&amp;$A$3,Global!$E:$AA,COLUMN()+1,0)="","",VLOOKUP($A27&amp;$A$3,Global!$E:$AA,COLUMN()+1,0)),"")</f>
        <v>a</v>
      </c>
      <c r="U27" s="69" t="str">
        <f>IFERROR(IF(VLOOKUP($A27&amp;$A$3,Global!$E:$AA,COLUMN()+1,0)="","",VLOOKUP($A27&amp;$A$3,Global!$E:$AA,COLUMN()+1,0)),"")</f>
        <v/>
      </c>
      <c r="V27" s="69" t="str">
        <f>IFERROR(IF(VLOOKUP($A27&amp;$A$3,Global!$E:$AA,COLUMN()+1,0)="","",VLOOKUP($A27&amp;$A$3,Global!$E:$AA,COLUMN()+1,0)),"")</f>
        <v>Open (Progress)</v>
      </c>
    </row>
    <row r="28" spans="1:22" s="72" customFormat="1" ht="28.5" x14ac:dyDescent="0.2">
      <c r="A28" s="67">
        <f>IFERROR(IF(A27="","",IF((A27+1)&lt;=VLOOKUP($A$3,List!$A$1:$B$50,2,0),A27+1,"")),"")</f>
        <v>21</v>
      </c>
      <c r="B28" s="67" t="str">
        <f>IFERROR(IF(VLOOKUP($A28&amp;$A$3,Global!$E:$AA,COLUMN(),0)="","",VLOOKUP($A28&amp;$A$3,Global!$E:$AA,COLUMN(),0)),"")</f>
        <v>AIH</v>
      </c>
      <c r="C28" s="67" t="str">
        <f>IFERROR(VLOOKUP(B28,List!$D:$E,2,0),"")</f>
        <v>Audit Internal (Harian)</v>
      </c>
      <c r="D28" s="68">
        <f>IFERROR(IF(VLOOKUP($A28&amp;$A$3,Global!$E:$AA,COLUMN()+1,0)="","",VLOOKUP($A28&amp;$A$3,Global!$E:$AA,COLUMN()+1,0)),"")</f>
        <v>43201</v>
      </c>
      <c r="E28" s="69" t="str">
        <f>IFERROR(IF(VLOOKUP($A28&amp;$A$3,Global!$E:$AA,COLUMN()+1,0)="","",VLOOKUP($A28&amp;$A$3,Global!$E:$AA,COLUMN()+1,0)),"")</f>
        <v>Minor</v>
      </c>
      <c r="F28" s="69" t="str">
        <f>IFERROR(IF(VLOOKUP($A28&amp;$A$3,Global!$E:$AA,COLUMN()+1,0)="","",VLOOKUP($A28&amp;$A$3,Global!$E:$AA,COLUMN()+1,0)),"")</f>
        <v>Salim Stock Control</v>
      </c>
      <c r="G28" s="69" t="str">
        <f>IFERROR(IF(VLOOKUP($A28&amp;$A$3,Global!$E:$AA,COLUMN()+1,0)="","",VLOOKUP($A28&amp;$A$3,Global!$E:$AA,COLUMN()+1,0)),"")</f>
        <v>Crosscheck 10 item stock</v>
      </c>
      <c r="H28" s="70" t="str">
        <f>IFERROR(IF(VLOOKUP($A28&amp;$A$3,Global!$E:$AA,COLUMN()+1,0)="","",VLOOKUP($A28&amp;$A$3,Global!$E:$AA,COLUMN()+1,0)),"")</f>
        <v/>
      </c>
      <c r="I28" s="69" t="str">
        <f>IFERROR(IF(VLOOKUP($A28&amp;$A$3,Global!$E:$AA,COLUMN()+1,0)="","",VLOOKUP($A28&amp;$A$3,Global!$E:$AA,COLUMN()+1,0)),"")</f>
        <v>Selisih 9 Item dari 10 Item yang sudah ditentukan per Area</v>
      </c>
      <c r="J28" s="69" t="str">
        <f>IFERROR(IF(VLOOKUP($A28&amp;$A$3,Global!$E:$AA,COLUMN()+1,0)="","",VLOOKUP($A28&amp;$A$3,Global!$E:$AA,COLUMN()+1,0)),"")</f>
        <v>X</v>
      </c>
      <c r="K28" s="69" t="str">
        <f>IFERROR(IF(VLOOKUP($A28&amp;$A$3,Global!$E:$AA,COLUMN()+1,0)="","",VLOOKUP($A28&amp;$A$3,Global!$E:$AA,COLUMN()+1,0)),"")</f>
        <v>005/AI-MR/IV/18</v>
      </c>
      <c r="L28" s="69" t="str">
        <f>IFERROR(IF(VLOOKUP($A28&amp;$A$3,Global!$E:$AA,COLUMN()+1,0)="","",VLOOKUP($A28&amp;$A$3,Global!$E:$AA,COLUMN()+1,0)),"")</f>
        <v/>
      </c>
      <c r="M28" s="68" t="str">
        <f>IFERROR(IF(VLOOKUP($A28&amp;$A$3,Global!$E:$AA,COLUMN()+1,0)="","",VLOOKUP($A28&amp;$A$3,Global!$E:$AA,COLUMN()+1,0)),"")</f>
        <v/>
      </c>
      <c r="N28" s="68" t="str">
        <f>IFERROR(IF(VLOOKUP($A28&amp;$A$3,Global!$E:$AA,COLUMN()+1,0)="","",VLOOKUP($A28&amp;$A$3,Global!$E:$AA,COLUMN()+1,0)),"")</f>
        <v/>
      </c>
      <c r="O28" s="68">
        <f>IFERROR(IF(VLOOKUP($A28&amp;$A$3,Global!$E:$AA,COLUMN()+1,0)="","",VLOOKUP($A28&amp;$A$3,Global!$E:$AA,COLUMN()+1,0)),"")</f>
        <v>43231</v>
      </c>
      <c r="P28" s="68" t="str">
        <f>IFERROR(IF(VLOOKUP($A28&amp;$A$3,Global!$E:$AA,COLUMN()+1,0)="","",VLOOKUP($A28&amp;$A$3,Global!$E:$AA,COLUMN()+1,0)),"")</f>
        <v/>
      </c>
      <c r="Q28" s="68" t="str">
        <f>IFERROR(IF(VLOOKUP($A28&amp;$A$3,Global!$E:$AA,COLUMN()+1,0)="","",VLOOKUP($A28&amp;$A$3,Global!$E:$AA,COLUMN()+1,0)),"")</f>
        <v/>
      </c>
      <c r="R28" s="68" t="str">
        <f>IFERROR(IF(VLOOKUP($A28&amp;$A$3,Global!$E:$AA,COLUMN()+1,0)="","",VLOOKUP($A28&amp;$A$3,Global!$E:$AA,COLUMN()+1,0)),"")</f>
        <v/>
      </c>
      <c r="S28" s="71" t="str">
        <f>IFERROR(IF(VLOOKUP($A28&amp;$A$3,Global!$E:$AA,COLUMN()+1,0)="","",VLOOKUP($A28&amp;$A$3,Global!$E:$AA,COLUMN()+1,0)),"")</f>
        <v/>
      </c>
      <c r="T28" s="71" t="str">
        <f>IFERROR(IF(VLOOKUP($A28&amp;$A$3,Global!$E:$AA,COLUMN()+1,0)="","",VLOOKUP($A28&amp;$A$3,Global!$E:$AA,COLUMN()+1,0)),"")</f>
        <v>a</v>
      </c>
      <c r="U28" s="69" t="str">
        <f>IFERROR(IF(VLOOKUP($A28&amp;$A$3,Global!$E:$AA,COLUMN()+1,0)="","",VLOOKUP($A28&amp;$A$3,Global!$E:$AA,COLUMN()+1,0)),"")</f>
        <v/>
      </c>
      <c r="V28" s="69" t="str">
        <f>IFERROR(IF(VLOOKUP($A28&amp;$A$3,Global!$E:$AA,COLUMN()+1,0)="","",VLOOKUP($A28&amp;$A$3,Global!$E:$AA,COLUMN()+1,0)),"")</f>
        <v>Open (Progress)</v>
      </c>
    </row>
    <row r="29" spans="1:22" s="72" customFormat="1" ht="28.5" x14ac:dyDescent="0.2">
      <c r="A29" s="67">
        <f>IFERROR(IF(A28="","",IF((A28+1)&lt;=VLOOKUP($A$3,List!$A$1:$B$50,2,0),A28+1,"")),"")</f>
        <v>22</v>
      </c>
      <c r="B29" s="67" t="str">
        <f>IFERROR(IF(VLOOKUP($A29&amp;$A$3,Global!$E:$AA,COLUMN(),0)="","",VLOOKUP($A29&amp;$A$3,Global!$E:$AA,COLUMN(),0)),"")</f>
        <v>AIH</v>
      </c>
      <c r="C29" s="67" t="str">
        <f>IFERROR(VLOOKUP(B29,List!$D:$E,2,0),"")</f>
        <v>Audit Internal (Harian)</v>
      </c>
      <c r="D29" s="68">
        <f>IFERROR(IF(VLOOKUP($A29&amp;$A$3,Global!$E:$AA,COLUMN()+1,0)="","",VLOOKUP($A29&amp;$A$3,Global!$E:$AA,COLUMN()+1,0)),"")</f>
        <v>43203</v>
      </c>
      <c r="E29" s="69" t="str">
        <f>IFERROR(IF(VLOOKUP($A29&amp;$A$3,Global!$E:$AA,COLUMN()+1,0)="","",VLOOKUP($A29&amp;$A$3,Global!$E:$AA,COLUMN()+1,0)),"")</f>
        <v>Minor</v>
      </c>
      <c r="F29" s="69" t="str">
        <f>IFERROR(IF(VLOOKUP($A29&amp;$A$3,Global!$E:$AA,COLUMN()+1,0)="","",VLOOKUP($A29&amp;$A$3,Global!$E:$AA,COLUMN()+1,0)),"")</f>
        <v>Salim Stock Control</v>
      </c>
      <c r="G29" s="69" t="str">
        <f>IFERROR(IF(VLOOKUP($A29&amp;$A$3,Global!$E:$AA,COLUMN()+1,0)="","",VLOOKUP($A29&amp;$A$3,Global!$E:$AA,COLUMN()+1,0)),"")</f>
        <v>Crosscheck 10 item stock</v>
      </c>
      <c r="H29" s="70" t="str">
        <f>IFERROR(IF(VLOOKUP($A29&amp;$A$3,Global!$E:$AA,COLUMN()+1,0)="","",VLOOKUP($A29&amp;$A$3,Global!$E:$AA,COLUMN()+1,0)),"")</f>
        <v/>
      </c>
      <c r="I29" s="69" t="str">
        <f>IFERROR(IF(VLOOKUP($A29&amp;$A$3,Global!$E:$AA,COLUMN()+1,0)="","",VLOOKUP($A29&amp;$A$3,Global!$E:$AA,COLUMN()+1,0)),"")</f>
        <v>Selisih 10 Item dari 10 Item yang sudah ditentukan per Area</v>
      </c>
      <c r="J29" s="69" t="str">
        <f>IFERROR(IF(VLOOKUP($A29&amp;$A$3,Global!$E:$AA,COLUMN()+1,0)="","",VLOOKUP($A29&amp;$A$3,Global!$E:$AA,COLUMN()+1,0)),"")</f>
        <v>X</v>
      </c>
      <c r="K29" s="69" t="str">
        <f>IFERROR(IF(VLOOKUP($A29&amp;$A$3,Global!$E:$AA,COLUMN()+1,0)="","",VLOOKUP($A29&amp;$A$3,Global!$E:$AA,COLUMN()+1,0)),"")</f>
        <v>006/AI-MR/IV/18</v>
      </c>
      <c r="L29" s="69" t="str">
        <f>IFERROR(IF(VLOOKUP($A29&amp;$A$3,Global!$E:$AA,COLUMN()+1,0)="","",VLOOKUP($A29&amp;$A$3,Global!$E:$AA,COLUMN()+1,0)),"")</f>
        <v/>
      </c>
      <c r="M29" s="68" t="str">
        <f>IFERROR(IF(VLOOKUP($A29&amp;$A$3,Global!$E:$AA,COLUMN()+1,0)="","",VLOOKUP($A29&amp;$A$3,Global!$E:$AA,COLUMN()+1,0)),"")</f>
        <v/>
      </c>
      <c r="N29" s="68" t="str">
        <f>IFERROR(IF(VLOOKUP($A29&amp;$A$3,Global!$E:$AA,COLUMN()+1,0)="","",VLOOKUP($A29&amp;$A$3,Global!$E:$AA,COLUMN()+1,0)),"")</f>
        <v/>
      </c>
      <c r="O29" s="68">
        <f>IFERROR(IF(VLOOKUP($A29&amp;$A$3,Global!$E:$AA,COLUMN()+1,0)="","",VLOOKUP($A29&amp;$A$3,Global!$E:$AA,COLUMN()+1,0)),"")</f>
        <v>43233</v>
      </c>
      <c r="P29" s="68" t="str">
        <f>IFERROR(IF(VLOOKUP($A29&amp;$A$3,Global!$E:$AA,COLUMN()+1,0)="","",VLOOKUP($A29&amp;$A$3,Global!$E:$AA,COLUMN()+1,0)),"")</f>
        <v/>
      </c>
      <c r="Q29" s="68" t="str">
        <f>IFERROR(IF(VLOOKUP($A29&amp;$A$3,Global!$E:$AA,COLUMN()+1,0)="","",VLOOKUP($A29&amp;$A$3,Global!$E:$AA,COLUMN()+1,0)),"")</f>
        <v/>
      </c>
      <c r="R29" s="68" t="str">
        <f>IFERROR(IF(VLOOKUP($A29&amp;$A$3,Global!$E:$AA,COLUMN()+1,0)="","",VLOOKUP($A29&amp;$A$3,Global!$E:$AA,COLUMN()+1,0)),"")</f>
        <v/>
      </c>
      <c r="S29" s="71" t="str">
        <f>IFERROR(IF(VLOOKUP($A29&amp;$A$3,Global!$E:$AA,COLUMN()+1,0)="","",VLOOKUP($A29&amp;$A$3,Global!$E:$AA,COLUMN()+1,0)),"")</f>
        <v/>
      </c>
      <c r="T29" s="71" t="str">
        <f>IFERROR(IF(VLOOKUP($A29&amp;$A$3,Global!$E:$AA,COLUMN()+1,0)="","",VLOOKUP($A29&amp;$A$3,Global!$E:$AA,COLUMN()+1,0)),"")</f>
        <v>a</v>
      </c>
      <c r="U29" s="69" t="str">
        <f>IFERROR(IF(VLOOKUP($A29&amp;$A$3,Global!$E:$AA,COLUMN()+1,0)="","",VLOOKUP($A29&amp;$A$3,Global!$E:$AA,COLUMN()+1,0)),"")</f>
        <v/>
      </c>
      <c r="V29" s="69" t="str">
        <f>IFERROR(IF(VLOOKUP($A29&amp;$A$3,Global!$E:$AA,COLUMN()+1,0)="","",VLOOKUP($A29&amp;$A$3,Global!$E:$AA,COLUMN()+1,0)),"")</f>
        <v>Open (Progress)</v>
      </c>
    </row>
    <row r="30" spans="1:22" s="72" customFormat="1" ht="28.5" x14ac:dyDescent="0.2">
      <c r="A30" s="67">
        <f>IFERROR(IF(A29="","",IF((A29+1)&lt;=VLOOKUP($A$3,List!$A$1:$B$50,2,0),A29+1,"")),"")</f>
        <v>23</v>
      </c>
      <c r="B30" s="67" t="str">
        <f>IFERROR(IF(VLOOKUP($A30&amp;$A$3,Global!$E:$AA,COLUMN(),0)="","",VLOOKUP($A30&amp;$A$3,Global!$E:$AA,COLUMN(),0)),"")</f>
        <v>AIH</v>
      </c>
      <c r="C30" s="67" t="str">
        <f>IFERROR(VLOOKUP(B30,List!$D:$E,2,0),"")</f>
        <v>Audit Internal (Harian)</v>
      </c>
      <c r="D30" s="68">
        <f>IFERROR(IF(VLOOKUP($A30&amp;$A$3,Global!$E:$AA,COLUMN()+1,0)="","",VLOOKUP($A30&amp;$A$3,Global!$E:$AA,COLUMN()+1,0)),"")</f>
        <v>43206</v>
      </c>
      <c r="E30" s="69" t="str">
        <f>IFERROR(IF(VLOOKUP($A30&amp;$A$3,Global!$E:$AA,COLUMN()+1,0)="","",VLOOKUP($A30&amp;$A$3,Global!$E:$AA,COLUMN()+1,0)),"")</f>
        <v>Minor</v>
      </c>
      <c r="F30" s="69" t="str">
        <f>IFERROR(IF(VLOOKUP($A30&amp;$A$3,Global!$E:$AA,COLUMN()+1,0)="","",VLOOKUP($A30&amp;$A$3,Global!$E:$AA,COLUMN()+1,0)),"")</f>
        <v>Salim Stock Control</v>
      </c>
      <c r="G30" s="69" t="str">
        <f>IFERROR(IF(VLOOKUP($A30&amp;$A$3,Global!$E:$AA,COLUMN()+1,0)="","",VLOOKUP($A30&amp;$A$3,Global!$E:$AA,COLUMN()+1,0)),"")</f>
        <v>Crosscheck 10 item stock</v>
      </c>
      <c r="H30" s="70" t="str">
        <f>IFERROR(IF(VLOOKUP($A30&amp;$A$3,Global!$E:$AA,COLUMN()+1,0)="","",VLOOKUP($A30&amp;$A$3,Global!$E:$AA,COLUMN()+1,0)),"")</f>
        <v/>
      </c>
      <c r="I30" s="69" t="str">
        <f>IFERROR(IF(VLOOKUP($A30&amp;$A$3,Global!$E:$AA,COLUMN()+1,0)="","",VLOOKUP($A30&amp;$A$3,Global!$E:$AA,COLUMN()+1,0)),"")</f>
        <v>Selisih 9 Item dari 10 Item yang sudah ditentukan per Area</v>
      </c>
      <c r="J30" s="69" t="str">
        <f>IFERROR(IF(VLOOKUP($A30&amp;$A$3,Global!$E:$AA,COLUMN()+1,0)="","",VLOOKUP($A30&amp;$A$3,Global!$E:$AA,COLUMN()+1,0)),"")</f>
        <v>X</v>
      </c>
      <c r="K30" s="69" t="str">
        <f>IFERROR(IF(VLOOKUP($A30&amp;$A$3,Global!$E:$AA,COLUMN()+1,0)="","",VLOOKUP($A30&amp;$A$3,Global!$E:$AA,COLUMN()+1,0)),"")</f>
        <v>007/AI-MR/IV/18</v>
      </c>
      <c r="L30" s="69" t="str">
        <f>IFERROR(IF(VLOOKUP($A30&amp;$A$3,Global!$E:$AA,COLUMN()+1,0)="","",VLOOKUP($A30&amp;$A$3,Global!$E:$AA,COLUMN()+1,0)),"")</f>
        <v/>
      </c>
      <c r="M30" s="68" t="str">
        <f>IFERROR(IF(VLOOKUP($A30&amp;$A$3,Global!$E:$AA,COLUMN()+1,0)="","",VLOOKUP($A30&amp;$A$3,Global!$E:$AA,COLUMN()+1,0)),"")</f>
        <v/>
      </c>
      <c r="N30" s="68" t="str">
        <f>IFERROR(IF(VLOOKUP($A30&amp;$A$3,Global!$E:$AA,COLUMN()+1,0)="","",VLOOKUP($A30&amp;$A$3,Global!$E:$AA,COLUMN()+1,0)),"")</f>
        <v/>
      </c>
      <c r="O30" s="68">
        <f>IFERROR(IF(VLOOKUP($A30&amp;$A$3,Global!$E:$AA,COLUMN()+1,0)="","",VLOOKUP($A30&amp;$A$3,Global!$E:$AA,COLUMN()+1,0)),"")</f>
        <v>43236</v>
      </c>
      <c r="P30" s="68" t="str">
        <f>IFERROR(IF(VLOOKUP($A30&amp;$A$3,Global!$E:$AA,COLUMN()+1,0)="","",VLOOKUP($A30&amp;$A$3,Global!$E:$AA,COLUMN()+1,0)),"")</f>
        <v/>
      </c>
      <c r="Q30" s="68" t="str">
        <f>IFERROR(IF(VLOOKUP($A30&amp;$A$3,Global!$E:$AA,COLUMN()+1,0)="","",VLOOKUP($A30&amp;$A$3,Global!$E:$AA,COLUMN()+1,0)),"")</f>
        <v/>
      </c>
      <c r="R30" s="68" t="str">
        <f>IFERROR(IF(VLOOKUP($A30&amp;$A$3,Global!$E:$AA,COLUMN()+1,0)="","",VLOOKUP($A30&amp;$A$3,Global!$E:$AA,COLUMN()+1,0)),"")</f>
        <v/>
      </c>
      <c r="S30" s="71" t="str">
        <f>IFERROR(IF(VLOOKUP($A30&amp;$A$3,Global!$E:$AA,COLUMN()+1,0)="","",VLOOKUP($A30&amp;$A$3,Global!$E:$AA,COLUMN()+1,0)),"")</f>
        <v/>
      </c>
      <c r="T30" s="71" t="str">
        <f>IFERROR(IF(VLOOKUP($A30&amp;$A$3,Global!$E:$AA,COLUMN()+1,0)="","",VLOOKUP($A30&amp;$A$3,Global!$E:$AA,COLUMN()+1,0)),"")</f>
        <v>a</v>
      </c>
      <c r="U30" s="69" t="str">
        <f>IFERROR(IF(VLOOKUP($A30&amp;$A$3,Global!$E:$AA,COLUMN()+1,0)="","",VLOOKUP($A30&amp;$A$3,Global!$E:$AA,COLUMN()+1,0)),"")</f>
        <v/>
      </c>
      <c r="V30" s="69" t="str">
        <f>IFERROR(IF(VLOOKUP($A30&amp;$A$3,Global!$E:$AA,COLUMN()+1,0)="","",VLOOKUP($A30&amp;$A$3,Global!$E:$AA,COLUMN()+1,0)),"")</f>
        <v>Open (Progress)</v>
      </c>
    </row>
    <row r="31" spans="1:22" s="72" customFormat="1" ht="28.5" x14ac:dyDescent="0.2">
      <c r="A31" s="67">
        <f>IFERROR(IF(A30="","",IF((A30+1)&lt;=VLOOKUP($A$3,List!$A$1:$B$50,2,0),A30+1,"")),"")</f>
        <v>24</v>
      </c>
      <c r="B31" s="67" t="str">
        <f>IFERROR(IF(VLOOKUP($A31&amp;$A$3,Global!$E:$AA,COLUMN(),0)="","",VLOOKUP($A31&amp;$A$3,Global!$E:$AA,COLUMN(),0)),"")</f>
        <v>AIH</v>
      </c>
      <c r="C31" s="67" t="str">
        <f>IFERROR(VLOOKUP(B31,List!$D:$E,2,0),"")</f>
        <v>Audit Internal (Harian)</v>
      </c>
      <c r="D31" s="68">
        <f>IFERROR(IF(VLOOKUP($A31&amp;$A$3,Global!$E:$AA,COLUMN()+1,0)="","",VLOOKUP($A31&amp;$A$3,Global!$E:$AA,COLUMN()+1,0)),"")</f>
        <v>43207</v>
      </c>
      <c r="E31" s="69" t="str">
        <f>IFERROR(IF(VLOOKUP($A31&amp;$A$3,Global!$E:$AA,COLUMN()+1,0)="","",VLOOKUP($A31&amp;$A$3,Global!$E:$AA,COLUMN()+1,0)),"")</f>
        <v>Minor</v>
      </c>
      <c r="F31" s="69" t="str">
        <f>IFERROR(IF(VLOOKUP($A31&amp;$A$3,Global!$E:$AA,COLUMN()+1,0)="","",VLOOKUP($A31&amp;$A$3,Global!$E:$AA,COLUMN()+1,0)),"")</f>
        <v>Salim Stock Control</v>
      </c>
      <c r="G31" s="69" t="str">
        <f>IFERROR(IF(VLOOKUP($A31&amp;$A$3,Global!$E:$AA,COLUMN()+1,0)="","",VLOOKUP($A31&amp;$A$3,Global!$E:$AA,COLUMN()+1,0)),"")</f>
        <v>Crosscheck 10 item stock</v>
      </c>
      <c r="H31" s="70" t="str">
        <f>IFERROR(IF(VLOOKUP($A31&amp;$A$3,Global!$E:$AA,COLUMN()+1,0)="","",VLOOKUP($A31&amp;$A$3,Global!$E:$AA,COLUMN()+1,0)),"")</f>
        <v/>
      </c>
      <c r="I31" s="69" t="str">
        <f>IFERROR(IF(VLOOKUP($A31&amp;$A$3,Global!$E:$AA,COLUMN()+1,0)="","",VLOOKUP($A31&amp;$A$3,Global!$E:$AA,COLUMN()+1,0)),"")</f>
        <v>Selisih 10 Item dari 10 Item yang sudah ditentukan per Area</v>
      </c>
      <c r="J31" s="69" t="str">
        <f>IFERROR(IF(VLOOKUP($A31&amp;$A$3,Global!$E:$AA,COLUMN()+1,0)="","",VLOOKUP($A31&amp;$A$3,Global!$E:$AA,COLUMN()+1,0)),"")</f>
        <v>X</v>
      </c>
      <c r="K31" s="69" t="str">
        <f>IFERROR(IF(VLOOKUP($A31&amp;$A$3,Global!$E:$AA,COLUMN()+1,0)="","",VLOOKUP($A31&amp;$A$3,Global!$E:$AA,COLUMN()+1,0)),"")</f>
        <v>008/AI-MR/IV/18</v>
      </c>
      <c r="L31" s="69" t="str">
        <f>IFERROR(IF(VLOOKUP($A31&amp;$A$3,Global!$E:$AA,COLUMN()+1,0)="","",VLOOKUP($A31&amp;$A$3,Global!$E:$AA,COLUMN()+1,0)),"")</f>
        <v/>
      </c>
      <c r="M31" s="68" t="str">
        <f>IFERROR(IF(VLOOKUP($A31&amp;$A$3,Global!$E:$AA,COLUMN()+1,0)="","",VLOOKUP($A31&amp;$A$3,Global!$E:$AA,COLUMN()+1,0)),"")</f>
        <v/>
      </c>
      <c r="N31" s="68" t="str">
        <f>IFERROR(IF(VLOOKUP($A31&amp;$A$3,Global!$E:$AA,COLUMN()+1,0)="","",VLOOKUP($A31&amp;$A$3,Global!$E:$AA,COLUMN()+1,0)),"")</f>
        <v/>
      </c>
      <c r="O31" s="68">
        <f>IFERROR(IF(VLOOKUP($A31&amp;$A$3,Global!$E:$AA,COLUMN()+1,0)="","",VLOOKUP($A31&amp;$A$3,Global!$E:$AA,COLUMN()+1,0)),"")</f>
        <v>43237</v>
      </c>
      <c r="P31" s="68" t="str">
        <f>IFERROR(IF(VLOOKUP($A31&amp;$A$3,Global!$E:$AA,COLUMN()+1,0)="","",VLOOKUP($A31&amp;$A$3,Global!$E:$AA,COLUMN()+1,0)),"")</f>
        <v/>
      </c>
      <c r="Q31" s="68" t="str">
        <f>IFERROR(IF(VLOOKUP($A31&amp;$A$3,Global!$E:$AA,COLUMN()+1,0)="","",VLOOKUP($A31&amp;$A$3,Global!$E:$AA,COLUMN()+1,0)),"")</f>
        <v/>
      </c>
      <c r="R31" s="68" t="str">
        <f>IFERROR(IF(VLOOKUP($A31&amp;$A$3,Global!$E:$AA,COLUMN()+1,0)="","",VLOOKUP($A31&amp;$A$3,Global!$E:$AA,COLUMN()+1,0)),"")</f>
        <v/>
      </c>
      <c r="S31" s="71" t="str">
        <f>IFERROR(IF(VLOOKUP($A31&amp;$A$3,Global!$E:$AA,COLUMN()+1,0)="","",VLOOKUP($A31&amp;$A$3,Global!$E:$AA,COLUMN()+1,0)),"")</f>
        <v/>
      </c>
      <c r="T31" s="71" t="str">
        <f>IFERROR(IF(VLOOKUP($A31&amp;$A$3,Global!$E:$AA,COLUMN()+1,0)="","",VLOOKUP($A31&amp;$A$3,Global!$E:$AA,COLUMN()+1,0)),"")</f>
        <v>a</v>
      </c>
      <c r="U31" s="69" t="str">
        <f>IFERROR(IF(VLOOKUP($A31&amp;$A$3,Global!$E:$AA,COLUMN()+1,0)="","",VLOOKUP($A31&amp;$A$3,Global!$E:$AA,COLUMN()+1,0)),"")</f>
        <v/>
      </c>
      <c r="V31" s="69" t="str">
        <f>IFERROR(IF(VLOOKUP($A31&amp;$A$3,Global!$E:$AA,COLUMN()+1,0)="","",VLOOKUP($A31&amp;$A$3,Global!$E:$AA,COLUMN()+1,0)),"")</f>
        <v>Open (Progress)</v>
      </c>
    </row>
    <row r="32" spans="1:22" s="72" customFormat="1" ht="28.5" x14ac:dyDescent="0.2">
      <c r="A32" s="67">
        <f>IFERROR(IF(A31="","",IF((A31+1)&lt;=VLOOKUP($A$3,List!$A$1:$B$50,2,0),A31+1,"")),"")</f>
        <v>25</v>
      </c>
      <c r="B32" s="67" t="str">
        <f>IFERROR(IF(VLOOKUP($A32&amp;$A$3,Global!$E:$AA,COLUMN(),0)="","",VLOOKUP($A32&amp;$A$3,Global!$E:$AA,COLUMN(),0)),"")</f>
        <v>AIH</v>
      </c>
      <c r="C32" s="67" t="str">
        <f>IFERROR(VLOOKUP(B32,List!$D:$E,2,0),"")</f>
        <v>Audit Internal (Harian)</v>
      </c>
      <c r="D32" s="68">
        <f>IFERROR(IF(VLOOKUP($A32&amp;$A$3,Global!$E:$AA,COLUMN()+1,0)="","",VLOOKUP($A32&amp;$A$3,Global!$E:$AA,COLUMN()+1,0)),"")</f>
        <v>43208</v>
      </c>
      <c r="E32" s="69" t="str">
        <f>IFERROR(IF(VLOOKUP($A32&amp;$A$3,Global!$E:$AA,COLUMN()+1,0)="","",VLOOKUP($A32&amp;$A$3,Global!$E:$AA,COLUMN()+1,0)),"")</f>
        <v>Minor</v>
      </c>
      <c r="F32" s="69" t="str">
        <f>IFERROR(IF(VLOOKUP($A32&amp;$A$3,Global!$E:$AA,COLUMN()+1,0)="","",VLOOKUP($A32&amp;$A$3,Global!$E:$AA,COLUMN()+1,0)),"")</f>
        <v>Salim Stock Control</v>
      </c>
      <c r="G32" s="69" t="str">
        <f>IFERROR(IF(VLOOKUP($A32&amp;$A$3,Global!$E:$AA,COLUMN()+1,0)="","",VLOOKUP($A32&amp;$A$3,Global!$E:$AA,COLUMN()+1,0)),"")</f>
        <v>Crosscheck 10 item stock</v>
      </c>
      <c r="H32" s="70" t="str">
        <f>IFERROR(IF(VLOOKUP($A32&amp;$A$3,Global!$E:$AA,COLUMN()+1,0)="","",VLOOKUP($A32&amp;$A$3,Global!$E:$AA,COLUMN()+1,0)),"")</f>
        <v/>
      </c>
      <c r="I32" s="69" t="str">
        <f>IFERROR(IF(VLOOKUP($A32&amp;$A$3,Global!$E:$AA,COLUMN()+1,0)="","",VLOOKUP($A32&amp;$A$3,Global!$E:$AA,COLUMN()+1,0)),"")</f>
        <v>Selisih 10 Item dari 10 Item yang sudah ditentukan per Area</v>
      </c>
      <c r="J32" s="69" t="str">
        <f>IFERROR(IF(VLOOKUP($A32&amp;$A$3,Global!$E:$AA,COLUMN()+1,0)="","",VLOOKUP($A32&amp;$A$3,Global!$E:$AA,COLUMN()+1,0)),"")</f>
        <v>X</v>
      </c>
      <c r="K32" s="69" t="str">
        <f>IFERROR(IF(VLOOKUP($A32&amp;$A$3,Global!$E:$AA,COLUMN()+1,0)="","",VLOOKUP($A32&amp;$A$3,Global!$E:$AA,COLUMN()+1,0)),"")</f>
        <v>009/AI-MR/IV/18</v>
      </c>
      <c r="L32" s="69" t="str">
        <f>IFERROR(IF(VLOOKUP($A32&amp;$A$3,Global!$E:$AA,COLUMN()+1,0)="","",VLOOKUP($A32&amp;$A$3,Global!$E:$AA,COLUMN()+1,0)),"")</f>
        <v/>
      </c>
      <c r="M32" s="68" t="str">
        <f>IFERROR(IF(VLOOKUP($A32&amp;$A$3,Global!$E:$AA,COLUMN()+1,0)="","",VLOOKUP($A32&amp;$A$3,Global!$E:$AA,COLUMN()+1,0)),"")</f>
        <v/>
      </c>
      <c r="N32" s="68" t="str">
        <f>IFERROR(IF(VLOOKUP($A32&amp;$A$3,Global!$E:$AA,COLUMN()+1,0)="","",VLOOKUP($A32&amp;$A$3,Global!$E:$AA,COLUMN()+1,0)),"")</f>
        <v/>
      </c>
      <c r="O32" s="68">
        <f>IFERROR(IF(VLOOKUP($A32&amp;$A$3,Global!$E:$AA,COLUMN()+1,0)="","",VLOOKUP($A32&amp;$A$3,Global!$E:$AA,COLUMN()+1,0)),"")</f>
        <v>43238</v>
      </c>
      <c r="P32" s="68" t="str">
        <f>IFERROR(IF(VLOOKUP($A32&amp;$A$3,Global!$E:$AA,COLUMN()+1,0)="","",VLOOKUP($A32&amp;$A$3,Global!$E:$AA,COLUMN()+1,0)),"")</f>
        <v/>
      </c>
      <c r="Q32" s="68" t="str">
        <f>IFERROR(IF(VLOOKUP($A32&amp;$A$3,Global!$E:$AA,COLUMN()+1,0)="","",VLOOKUP($A32&amp;$A$3,Global!$E:$AA,COLUMN()+1,0)),"")</f>
        <v/>
      </c>
      <c r="R32" s="68" t="str">
        <f>IFERROR(IF(VLOOKUP($A32&amp;$A$3,Global!$E:$AA,COLUMN()+1,0)="","",VLOOKUP($A32&amp;$A$3,Global!$E:$AA,COLUMN()+1,0)),"")</f>
        <v/>
      </c>
      <c r="S32" s="71" t="str">
        <f>IFERROR(IF(VLOOKUP($A32&amp;$A$3,Global!$E:$AA,COLUMN()+1,0)="","",VLOOKUP($A32&amp;$A$3,Global!$E:$AA,COLUMN()+1,0)),"")</f>
        <v/>
      </c>
      <c r="T32" s="71" t="str">
        <f>IFERROR(IF(VLOOKUP($A32&amp;$A$3,Global!$E:$AA,COLUMN()+1,0)="","",VLOOKUP($A32&amp;$A$3,Global!$E:$AA,COLUMN()+1,0)),"")</f>
        <v>a</v>
      </c>
      <c r="U32" s="69" t="str">
        <f>IFERROR(IF(VLOOKUP($A32&amp;$A$3,Global!$E:$AA,COLUMN()+1,0)="","",VLOOKUP($A32&amp;$A$3,Global!$E:$AA,COLUMN()+1,0)),"")</f>
        <v/>
      </c>
      <c r="V32" s="69" t="str">
        <f>IFERROR(IF(VLOOKUP($A32&amp;$A$3,Global!$E:$AA,COLUMN()+1,0)="","",VLOOKUP($A32&amp;$A$3,Global!$E:$AA,COLUMN()+1,0)),"")</f>
        <v>Open (Progress)</v>
      </c>
    </row>
    <row r="33" spans="1:22" s="72" customFormat="1" ht="28.5" x14ac:dyDescent="0.2">
      <c r="A33" s="67">
        <f>IFERROR(IF(A32="","",IF((A32+1)&lt;=VLOOKUP($A$3,List!$A$1:$B$50,2,0),A32+1,"")),"")</f>
        <v>26</v>
      </c>
      <c r="B33" s="67" t="str">
        <f>IFERROR(IF(VLOOKUP($A33&amp;$A$3,Global!$E:$AA,COLUMN(),0)="","",VLOOKUP($A33&amp;$A$3,Global!$E:$AA,COLUMN(),0)),"")</f>
        <v>AIH</v>
      </c>
      <c r="C33" s="67" t="str">
        <f>IFERROR(VLOOKUP(B33,List!$D:$E,2,0),"")</f>
        <v>Audit Internal (Harian)</v>
      </c>
      <c r="D33" s="68">
        <f>IFERROR(IF(VLOOKUP($A33&amp;$A$3,Global!$E:$AA,COLUMN()+1,0)="","",VLOOKUP($A33&amp;$A$3,Global!$E:$AA,COLUMN()+1,0)),"")</f>
        <v>43209</v>
      </c>
      <c r="E33" s="69" t="str">
        <f>IFERROR(IF(VLOOKUP($A33&amp;$A$3,Global!$E:$AA,COLUMN()+1,0)="","",VLOOKUP($A33&amp;$A$3,Global!$E:$AA,COLUMN()+1,0)),"")</f>
        <v>Minor</v>
      </c>
      <c r="F33" s="69" t="str">
        <f>IFERROR(IF(VLOOKUP($A33&amp;$A$3,Global!$E:$AA,COLUMN()+1,0)="","",VLOOKUP($A33&amp;$A$3,Global!$E:$AA,COLUMN()+1,0)),"")</f>
        <v>Salim Stock Control</v>
      </c>
      <c r="G33" s="69" t="str">
        <f>IFERROR(IF(VLOOKUP($A33&amp;$A$3,Global!$E:$AA,COLUMN()+1,0)="","",VLOOKUP($A33&amp;$A$3,Global!$E:$AA,COLUMN()+1,0)),"")</f>
        <v>Crosscheck 10 item stock</v>
      </c>
      <c r="H33" s="70" t="str">
        <f>IFERROR(IF(VLOOKUP($A33&amp;$A$3,Global!$E:$AA,COLUMN()+1,0)="","",VLOOKUP($A33&amp;$A$3,Global!$E:$AA,COLUMN()+1,0)),"")</f>
        <v/>
      </c>
      <c r="I33" s="69" t="str">
        <f>IFERROR(IF(VLOOKUP($A33&amp;$A$3,Global!$E:$AA,COLUMN()+1,0)="","",VLOOKUP($A33&amp;$A$3,Global!$E:$AA,COLUMN()+1,0)),"")</f>
        <v>Selisih 10 Item dari 10 Item yang sudah ditentukan per Area</v>
      </c>
      <c r="J33" s="69" t="str">
        <f>IFERROR(IF(VLOOKUP($A33&amp;$A$3,Global!$E:$AA,COLUMN()+1,0)="","",VLOOKUP($A33&amp;$A$3,Global!$E:$AA,COLUMN()+1,0)),"")</f>
        <v>X</v>
      </c>
      <c r="K33" s="69" t="str">
        <f>IFERROR(IF(VLOOKUP($A33&amp;$A$3,Global!$E:$AA,COLUMN()+1,0)="","",VLOOKUP($A33&amp;$A$3,Global!$E:$AA,COLUMN()+1,0)),"")</f>
        <v>010/AI-MR/IV/18</v>
      </c>
      <c r="L33" s="69" t="str">
        <f>IFERROR(IF(VLOOKUP($A33&amp;$A$3,Global!$E:$AA,COLUMN()+1,0)="","",VLOOKUP($A33&amp;$A$3,Global!$E:$AA,COLUMN()+1,0)),"")</f>
        <v/>
      </c>
      <c r="M33" s="68" t="str">
        <f>IFERROR(IF(VLOOKUP($A33&amp;$A$3,Global!$E:$AA,COLUMN()+1,0)="","",VLOOKUP($A33&amp;$A$3,Global!$E:$AA,COLUMN()+1,0)),"")</f>
        <v/>
      </c>
      <c r="N33" s="68" t="str">
        <f>IFERROR(IF(VLOOKUP($A33&amp;$A$3,Global!$E:$AA,COLUMN()+1,0)="","",VLOOKUP($A33&amp;$A$3,Global!$E:$AA,COLUMN()+1,0)),"")</f>
        <v/>
      </c>
      <c r="O33" s="68">
        <f>IFERROR(IF(VLOOKUP($A33&amp;$A$3,Global!$E:$AA,COLUMN()+1,0)="","",VLOOKUP($A33&amp;$A$3,Global!$E:$AA,COLUMN()+1,0)),"")</f>
        <v>43239</v>
      </c>
      <c r="P33" s="68" t="str">
        <f>IFERROR(IF(VLOOKUP($A33&amp;$A$3,Global!$E:$AA,COLUMN()+1,0)="","",VLOOKUP($A33&amp;$A$3,Global!$E:$AA,COLUMN()+1,0)),"")</f>
        <v/>
      </c>
      <c r="Q33" s="68" t="str">
        <f>IFERROR(IF(VLOOKUP($A33&amp;$A$3,Global!$E:$AA,COLUMN()+1,0)="","",VLOOKUP($A33&amp;$A$3,Global!$E:$AA,COLUMN()+1,0)),"")</f>
        <v/>
      </c>
      <c r="R33" s="68" t="str">
        <f>IFERROR(IF(VLOOKUP($A33&amp;$A$3,Global!$E:$AA,COLUMN()+1,0)="","",VLOOKUP($A33&amp;$A$3,Global!$E:$AA,COLUMN()+1,0)),"")</f>
        <v/>
      </c>
      <c r="S33" s="71" t="str">
        <f>IFERROR(IF(VLOOKUP($A33&amp;$A$3,Global!$E:$AA,COLUMN()+1,0)="","",VLOOKUP($A33&amp;$A$3,Global!$E:$AA,COLUMN()+1,0)),"")</f>
        <v/>
      </c>
      <c r="T33" s="71" t="str">
        <f>IFERROR(IF(VLOOKUP($A33&amp;$A$3,Global!$E:$AA,COLUMN()+1,0)="","",VLOOKUP($A33&amp;$A$3,Global!$E:$AA,COLUMN()+1,0)),"")</f>
        <v>a</v>
      </c>
      <c r="U33" s="69" t="str">
        <f>IFERROR(IF(VLOOKUP($A33&amp;$A$3,Global!$E:$AA,COLUMN()+1,0)="","",VLOOKUP($A33&amp;$A$3,Global!$E:$AA,COLUMN()+1,0)),"")</f>
        <v/>
      </c>
      <c r="V33" s="69" t="str">
        <f>IFERROR(IF(VLOOKUP($A33&amp;$A$3,Global!$E:$AA,COLUMN()+1,0)="","",VLOOKUP($A33&amp;$A$3,Global!$E:$AA,COLUMN()+1,0)),"")</f>
        <v>Open (Progress)</v>
      </c>
    </row>
    <row r="34" spans="1:22" s="72" customFormat="1" ht="28.5" x14ac:dyDescent="0.2">
      <c r="A34" s="67">
        <f>IFERROR(IF(A33="","",IF((A33+1)&lt;=VLOOKUP($A$3,List!$A$1:$B$50,2,0),A33+1,"")),"")</f>
        <v>27</v>
      </c>
      <c r="B34" s="67" t="str">
        <f>IFERROR(IF(VLOOKUP($A34&amp;$A$3,Global!$E:$AA,COLUMN(),0)="","",VLOOKUP($A34&amp;$A$3,Global!$E:$AA,COLUMN(),0)),"")</f>
        <v>AIH</v>
      </c>
      <c r="C34" s="67" t="str">
        <f>IFERROR(VLOOKUP(B34,List!$D:$E,2,0),"")</f>
        <v>Audit Internal (Harian)</v>
      </c>
      <c r="D34" s="68">
        <f>IFERROR(IF(VLOOKUP($A34&amp;$A$3,Global!$E:$AA,COLUMN()+1,0)="","",VLOOKUP($A34&amp;$A$3,Global!$E:$AA,COLUMN()+1,0)),"")</f>
        <v>43210</v>
      </c>
      <c r="E34" s="69" t="str">
        <f>IFERROR(IF(VLOOKUP($A34&amp;$A$3,Global!$E:$AA,COLUMN()+1,0)="","",VLOOKUP($A34&amp;$A$3,Global!$E:$AA,COLUMN()+1,0)),"")</f>
        <v>Minor</v>
      </c>
      <c r="F34" s="69" t="str">
        <f>IFERROR(IF(VLOOKUP($A34&amp;$A$3,Global!$E:$AA,COLUMN()+1,0)="","",VLOOKUP($A34&amp;$A$3,Global!$E:$AA,COLUMN()+1,0)),"")</f>
        <v>Salim Stock Control</v>
      </c>
      <c r="G34" s="69" t="str">
        <f>IFERROR(IF(VLOOKUP($A34&amp;$A$3,Global!$E:$AA,COLUMN()+1,0)="","",VLOOKUP($A34&amp;$A$3,Global!$E:$AA,COLUMN()+1,0)),"")</f>
        <v>Crosscheck 10 item stock</v>
      </c>
      <c r="H34" s="70" t="str">
        <f>IFERROR(IF(VLOOKUP($A34&amp;$A$3,Global!$E:$AA,COLUMN()+1,0)="","",VLOOKUP($A34&amp;$A$3,Global!$E:$AA,COLUMN()+1,0)),"")</f>
        <v/>
      </c>
      <c r="I34" s="69" t="str">
        <f>IFERROR(IF(VLOOKUP($A34&amp;$A$3,Global!$E:$AA,COLUMN()+1,0)="","",VLOOKUP($A34&amp;$A$3,Global!$E:$AA,COLUMN()+1,0)),"")</f>
        <v>Selisih 10 Item dari 10 Item yang sudah ditentukan per Area</v>
      </c>
      <c r="J34" s="69" t="str">
        <f>IFERROR(IF(VLOOKUP($A34&amp;$A$3,Global!$E:$AA,COLUMN()+1,0)="","",VLOOKUP($A34&amp;$A$3,Global!$E:$AA,COLUMN()+1,0)),"")</f>
        <v>X</v>
      </c>
      <c r="K34" s="69" t="str">
        <f>IFERROR(IF(VLOOKUP($A34&amp;$A$3,Global!$E:$AA,COLUMN()+1,0)="","",VLOOKUP($A34&amp;$A$3,Global!$E:$AA,COLUMN()+1,0)),"")</f>
        <v>011/AI-MR/IV/18</v>
      </c>
      <c r="L34" s="69" t="str">
        <f>IFERROR(IF(VLOOKUP($A34&amp;$A$3,Global!$E:$AA,COLUMN()+1,0)="","",VLOOKUP($A34&amp;$A$3,Global!$E:$AA,COLUMN()+1,0)),"")</f>
        <v/>
      </c>
      <c r="M34" s="68" t="str">
        <f>IFERROR(IF(VLOOKUP($A34&amp;$A$3,Global!$E:$AA,COLUMN()+1,0)="","",VLOOKUP($A34&amp;$A$3,Global!$E:$AA,COLUMN()+1,0)),"")</f>
        <v/>
      </c>
      <c r="N34" s="68" t="str">
        <f>IFERROR(IF(VLOOKUP($A34&amp;$A$3,Global!$E:$AA,COLUMN()+1,0)="","",VLOOKUP($A34&amp;$A$3,Global!$E:$AA,COLUMN()+1,0)),"")</f>
        <v/>
      </c>
      <c r="O34" s="68">
        <f>IFERROR(IF(VLOOKUP($A34&amp;$A$3,Global!$E:$AA,COLUMN()+1,0)="","",VLOOKUP($A34&amp;$A$3,Global!$E:$AA,COLUMN()+1,0)),"")</f>
        <v>43240</v>
      </c>
      <c r="P34" s="68" t="str">
        <f>IFERROR(IF(VLOOKUP($A34&amp;$A$3,Global!$E:$AA,COLUMN()+1,0)="","",VLOOKUP($A34&amp;$A$3,Global!$E:$AA,COLUMN()+1,0)),"")</f>
        <v/>
      </c>
      <c r="Q34" s="68" t="str">
        <f>IFERROR(IF(VLOOKUP($A34&amp;$A$3,Global!$E:$AA,COLUMN()+1,0)="","",VLOOKUP($A34&amp;$A$3,Global!$E:$AA,COLUMN()+1,0)),"")</f>
        <v/>
      </c>
      <c r="R34" s="68" t="str">
        <f>IFERROR(IF(VLOOKUP($A34&amp;$A$3,Global!$E:$AA,COLUMN()+1,0)="","",VLOOKUP($A34&amp;$A$3,Global!$E:$AA,COLUMN()+1,0)),"")</f>
        <v/>
      </c>
      <c r="S34" s="71" t="str">
        <f>IFERROR(IF(VLOOKUP($A34&amp;$A$3,Global!$E:$AA,COLUMN()+1,0)="","",VLOOKUP($A34&amp;$A$3,Global!$E:$AA,COLUMN()+1,0)),"")</f>
        <v/>
      </c>
      <c r="T34" s="71" t="str">
        <f>IFERROR(IF(VLOOKUP($A34&amp;$A$3,Global!$E:$AA,COLUMN()+1,0)="","",VLOOKUP($A34&amp;$A$3,Global!$E:$AA,COLUMN()+1,0)),"")</f>
        <v>a</v>
      </c>
      <c r="U34" s="69" t="str">
        <f>IFERROR(IF(VLOOKUP($A34&amp;$A$3,Global!$E:$AA,COLUMN()+1,0)="","",VLOOKUP($A34&amp;$A$3,Global!$E:$AA,COLUMN()+1,0)),"")</f>
        <v/>
      </c>
      <c r="V34" s="69" t="str">
        <f>IFERROR(IF(VLOOKUP($A34&amp;$A$3,Global!$E:$AA,COLUMN()+1,0)="","",VLOOKUP($A34&amp;$A$3,Global!$E:$AA,COLUMN()+1,0)),"")</f>
        <v>Open (Progress)</v>
      </c>
    </row>
    <row r="35" spans="1:22" s="72" customFormat="1" ht="71.25" x14ac:dyDescent="0.2">
      <c r="A35" s="67">
        <f>IFERROR(IF(A34="","",IF((A34+1)&lt;=VLOOKUP($A$3,List!$A$1:$B$50,2,0),A34+1,"")),"")</f>
        <v>28</v>
      </c>
      <c r="B35" s="67" t="str">
        <f>IFERROR(IF(VLOOKUP($A35&amp;$A$3,Global!$E:$AA,COLUMN(),0)="","",VLOOKUP($A35&amp;$A$3,Global!$E:$AA,COLUMN(),0)),"")</f>
        <v>AIH</v>
      </c>
      <c r="C35" s="67" t="str">
        <f>IFERROR(VLOOKUP(B35,List!$D:$E,2,0),"")</f>
        <v>Audit Internal (Harian)</v>
      </c>
      <c r="D35" s="68">
        <f>IFERROR(IF(VLOOKUP($A35&amp;$A$3,Global!$E:$AA,COLUMN()+1,0)="","",VLOOKUP($A35&amp;$A$3,Global!$E:$AA,COLUMN()+1,0)),"")</f>
        <v>43213</v>
      </c>
      <c r="E35" s="69" t="str">
        <f>IFERROR(IF(VLOOKUP($A35&amp;$A$3,Global!$E:$AA,COLUMN()+1,0)="","",VLOOKUP($A35&amp;$A$3,Global!$E:$AA,COLUMN()+1,0)),"")</f>
        <v>Minor</v>
      </c>
      <c r="F35" s="69" t="str">
        <f>IFERROR(IF(VLOOKUP($A35&amp;$A$3,Global!$E:$AA,COLUMN()+1,0)="","",VLOOKUP($A35&amp;$A$3,Global!$E:$AA,COLUMN()+1,0)),"")</f>
        <v>Salim Stock Control</v>
      </c>
      <c r="G35" s="69" t="str">
        <f>IFERROR(IF(VLOOKUP($A35&amp;$A$3,Global!$E:$AA,COLUMN()+1,0)="","",VLOOKUP($A35&amp;$A$3,Global!$E:$AA,COLUMN()+1,0)),"")</f>
        <v>Crosscheck 10 item stock</v>
      </c>
      <c r="H35" s="70" t="str">
        <f>IFERROR(IF(VLOOKUP($A35&amp;$A$3,Global!$E:$AA,COLUMN()+1,0)="","",VLOOKUP($A35&amp;$A$3,Global!$E:$AA,COLUMN()+1,0)),"")</f>
        <v/>
      </c>
      <c r="I35" s="69" t="str">
        <f>IFERROR(IF(VLOOKUP($A35&amp;$A$3,Global!$E:$AA,COLUMN()+1,0)="","",VLOOKUP($A35&amp;$A$3,Global!$E:$AA,COLUMN()+1,0)),"")</f>
        <v>Selisih 10 Item dari 10 Item yang sudah ditentukan per Area</v>
      </c>
      <c r="J35" s="69" t="str">
        <f>IFERROR(IF(VLOOKUP($A35&amp;$A$3,Global!$E:$AA,COLUMN()+1,0)="","",VLOOKUP($A35&amp;$A$3,Global!$E:$AA,COLUMN()+1,0)),"")</f>
        <v>X</v>
      </c>
      <c r="K35" s="69" t="str">
        <f>IFERROR(IF(VLOOKUP($A35&amp;$A$3,Global!$E:$AA,COLUMN()+1,0)="","",VLOOKUP($A35&amp;$A$3,Global!$E:$AA,COLUMN()+1,0)),"")</f>
        <v>012/AI-MR/IV/18</v>
      </c>
      <c r="L35" s="69" t="str">
        <f>IFERROR(IF(VLOOKUP($A35&amp;$A$3,Global!$E:$AA,COLUMN()+1,0)="","",VLOOKUP($A35&amp;$A$3,Global!$E:$AA,COLUMN()+1,0)),"")</f>
        <v>Sudah dilakukan penginputan, tetapi ada yang belum verifikasi dan masuk stock gudang. Surat jalan, avalan belum verifikasi terkendala KP.KC</v>
      </c>
      <c r="M35" s="68" t="str">
        <f>IFERROR(IF(VLOOKUP($A35&amp;$A$3,Global!$E:$AA,COLUMN()+1,0)="","",VLOOKUP($A35&amp;$A$3,Global!$E:$AA,COLUMN()+1,0)),"")</f>
        <v>Data pemutihan segera diverifikasi KP QC yang belum verifikasi akan konfirmasi ke planning QC.SKC; koordinasi ke bagian terkait agar KP.KC yang belum segera diselesaikan</v>
      </c>
      <c r="N35" s="68" t="str">
        <f>IFERROR(IF(VLOOKUP($A35&amp;$A$3,Global!$E:$AA,COLUMN()+1,0)="","",VLOOKUP($A35&amp;$A$3,Global!$E:$AA,COLUMN()+1,0)),"")</f>
        <v/>
      </c>
      <c r="O35" s="68">
        <f>IFERROR(IF(VLOOKUP($A35&amp;$A$3,Global!$E:$AA,COLUMN()+1,0)="","",VLOOKUP($A35&amp;$A$3,Global!$E:$AA,COLUMN()+1,0)),"")</f>
        <v>43215</v>
      </c>
      <c r="P35" s="68" t="str">
        <f>IFERROR(IF(VLOOKUP($A35&amp;$A$3,Global!$E:$AA,COLUMN()+1,0)="","",VLOOKUP($A35&amp;$A$3,Global!$E:$AA,COLUMN()+1,0)),"")</f>
        <v/>
      </c>
      <c r="Q35" s="68" t="str">
        <f>IFERROR(IF(VLOOKUP($A35&amp;$A$3,Global!$E:$AA,COLUMN()+1,0)="","",VLOOKUP($A35&amp;$A$3,Global!$E:$AA,COLUMN()+1,0)),"")</f>
        <v/>
      </c>
      <c r="R35" s="68" t="str">
        <f>IFERROR(IF(VLOOKUP($A35&amp;$A$3,Global!$E:$AA,COLUMN()+1,0)="","",VLOOKUP($A35&amp;$A$3,Global!$E:$AA,COLUMN()+1,0)),"")</f>
        <v/>
      </c>
      <c r="S35" s="71" t="str">
        <f>IFERROR(IF(VLOOKUP($A35&amp;$A$3,Global!$E:$AA,COLUMN()+1,0)="","",VLOOKUP($A35&amp;$A$3,Global!$E:$AA,COLUMN()+1,0)),"")</f>
        <v/>
      </c>
      <c r="T35" s="71" t="str">
        <f>IFERROR(IF(VLOOKUP($A35&amp;$A$3,Global!$E:$AA,COLUMN()+1,0)="","",VLOOKUP($A35&amp;$A$3,Global!$E:$AA,COLUMN()+1,0)),"")</f>
        <v>a</v>
      </c>
      <c r="U35" s="69" t="str">
        <f>IFERROR(IF(VLOOKUP($A35&amp;$A$3,Global!$E:$AA,COLUMN()+1,0)="","",VLOOKUP($A35&amp;$A$3,Global!$E:$AA,COLUMN()+1,0)),"")</f>
        <v/>
      </c>
      <c r="V35" s="69" t="str">
        <f>IFERROR(IF(VLOOKUP($A35&amp;$A$3,Global!$E:$AA,COLUMN()+1,0)="","",VLOOKUP($A35&amp;$A$3,Global!$E:$AA,COLUMN()+1,0)),"")</f>
        <v>Open (Progress)</v>
      </c>
    </row>
    <row r="36" spans="1:22" s="72" customFormat="1" ht="28.5" x14ac:dyDescent="0.2">
      <c r="A36" s="67">
        <f>IFERROR(IF(A35="","",IF((A35+1)&lt;=VLOOKUP($A$3,List!$A$1:$B$50,2,0),A35+1,"")),"")</f>
        <v>29</v>
      </c>
      <c r="B36" s="67" t="str">
        <f>IFERROR(IF(VLOOKUP($A36&amp;$A$3,Global!$E:$AA,COLUMN(),0)="","",VLOOKUP($A36&amp;$A$3,Global!$E:$AA,COLUMN(),0)),"")</f>
        <v>AIH</v>
      </c>
      <c r="C36" s="67" t="str">
        <f>IFERROR(VLOOKUP(B36,List!$D:$E,2,0),"")</f>
        <v>Audit Internal (Harian)</v>
      </c>
      <c r="D36" s="68">
        <f>IFERROR(IF(VLOOKUP($A36&amp;$A$3,Global!$E:$AA,COLUMN()+1,0)="","",VLOOKUP($A36&amp;$A$3,Global!$E:$AA,COLUMN()+1,0)),"")</f>
        <v>43214</v>
      </c>
      <c r="E36" s="69" t="str">
        <f>IFERROR(IF(VLOOKUP($A36&amp;$A$3,Global!$E:$AA,COLUMN()+1,0)="","",VLOOKUP($A36&amp;$A$3,Global!$E:$AA,COLUMN()+1,0)),"")</f>
        <v>Minor</v>
      </c>
      <c r="F36" s="69" t="str">
        <f>IFERROR(IF(VLOOKUP($A36&amp;$A$3,Global!$E:$AA,COLUMN()+1,0)="","",VLOOKUP($A36&amp;$A$3,Global!$E:$AA,COLUMN()+1,0)),"")</f>
        <v>Salim Stock Control</v>
      </c>
      <c r="G36" s="69" t="str">
        <f>IFERROR(IF(VLOOKUP($A36&amp;$A$3,Global!$E:$AA,COLUMN()+1,0)="","",VLOOKUP($A36&amp;$A$3,Global!$E:$AA,COLUMN()+1,0)),"")</f>
        <v>Crosscheck 10 item stock</v>
      </c>
      <c r="H36" s="70" t="str">
        <f>IFERROR(IF(VLOOKUP($A36&amp;$A$3,Global!$E:$AA,COLUMN()+1,0)="","",VLOOKUP($A36&amp;$A$3,Global!$E:$AA,COLUMN()+1,0)),"")</f>
        <v/>
      </c>
      <c r="I36" s="69" t="str">
        <f>IFERROR(IF(VLOOKUP($A36&amp;$A$3,Global!$E:$AA,COLUMN()+1,0)="","",VLOOKUP($A36&amp;$A$3,Global!$E:$AA,COLUMN()+1,0)),"")</f>
        <v>Selisih 7 Item dari 10 Item yang sudah ditentukan per Area</v>
      </c>
      <c r="J36" s="69" t="str">
        <f>IFERROR(IF(VLOOKUP($A36&amp;$A$3,Global!$E:$AA,COLUMN()+1,0)="","",VLOOKUP($A36&amp;$A$3,Global!$E:$AA,COLUMN()+1,0)),"")</f>
        <v>X</v>
      </c>
      <c r="K36" s="69" t="str">
        <f>IFERROR(IF(VLOOKUP($A36&amp;$A$3,Global!$E:$AA,COLUMN()+1,0)="","",VLOOKUP($A36&amp;$A$3,Global!$E:$AA,COLUMN()+1,0)),"")</f>
        <v>013/AI-MR/IV/18</v>
      </c>
      <c r="L36" s="69" t="str">
        <f>IFERROR(IF(VLOOKUP($A36&amp;$A$3,Global!$E:$AA,COLUMN()+1,0)="","",VLOOKUP($A36&amp;$A$3,Global!$E:$AA,COLUMN()+1,0)),"")</f>
        <v/>
      </c>
      <c r="M36" s="68" t="str">
        <f>IFERROR(IF(VLOOKUP($A36&amp;$A$3,Global!$E:$AA,COLUMN()+1,0)="","",VLOOKUP($A36&amp;$A$3,Global!$E:$AA,COLUMN()+1,0)),"")</f>
        <v/>
      </c>
      <c r="N36" s="68" t="str">
        <f>IFERROR(IF(VLOOKUP($A36&amp;$A$3,Global!$E:$AA,COLUMN()+1,0)="","",VLOOKUP($A36&amp;$A$3,Global!$E:$AA,COLUMN()+1,0)),"")</f>
        <v/>
      </c>
      <c r="O36" s="68">
        <f>IFERROR(IF(VLOOKUP($A36&amp;$A$3,Global!$E:$AA,COLUMN()+1,0)="","",VLOOKUP($A36&amp;$A$3,Global!$E:$AA,COLUMN()+1,0)),"")</f>
        <v>43244</v>
      </c>
      <c r="P36" s="68" t="str">
        <f>IFERROR(IF(VLOOKUP($A36&amp;$A$3,Global!$E:$AA,COLUMN()+1,0)="","",VLOOKUP($A36&amp;$A$3,Global!$E:$AA,COLUMN()+1,0)),"")</f>
        <v/>
      </c>
      <c r="Q36" s="68" t="str">
        <f>IFERROR(IF(VLOOKUP($A36&amp;$A$3,Global!$E:$AA,COLUMN()+1,0)="","",VLOOKUP($A36&amp;$A$3,Global!$E:$AA,COLUMN()+1,0)),"")</f>
        <v/>
      </c>
      <c r="R36" s="68" t="str">
        <f>IFERROR(IF(VLOOKUP($A36&amp;$A$3,Global!$E:$AA,COLUMN()+1,0)="","",VLOOKUP($A36&amp;$A$3,Global!$E:$AA,COLUMN()+1,0)),"")</f>
        <v/>
      </c>
      <c r="S36" s="71" t="str">
        <f>IFERROR(IF(VLOOKUP($A36&amp;$A$3,Global!$E:$AA,COLUMN()+1,0)="","",VLOOKUP($A36&amp;$A$3,Global!$E:$AA,COLUMN()+1,0)),"")</f>
        <v/>
      </c>
      <c r="T36" s="71" t="str">
        <f>IFERROR(IF(VLOOKUP($A36&amp;$A$3,Global!$E:$AA,COLUMN()+1,0)="","",VLOOKUP($A36&amp;$A$3,Global!$E:$AA,COLUMN()+1,0)),"")</f>
        <v>a</v>
      </c>
      <c r="U36" s="69" t="str">
        <f>IFERROR(IF(VLOOKUP($A36&amp;$A$3,Global!$E:$AA,COLUMN()+1,0)="","",VLOOKUP($A36&amp;$A$3,Global!$E:$AA,COLUMN()+1,0)),"")</f>
        <v/>
      </c>
      <c r="V36" s="69" t="str">
        <f>IFERROR(IF(VLOOKUP($A36&amp;$A$3,Global!$E:$AA,COLUMN()+1,0)="","",VLOOKUP($A36&amp;$A$3,Global!$E:$AA,COLUMN()+1,0)),"")</f>
        <v>Open (Progress)</v>
      </c>
    </row>
    <row r="37" spans="1:22" s="72" customFormat="1" ht="28.5" x14ac:dyDescent="0.2">
      <c r="A37" s="67">
        <f>IFERROR(IF(A36="","",IF((A36+1)&lt;=VLOOKUP($A$3,List!$A$1:$B$50,2,0),A36+1,"")),"")</f>
        <v>30</v>
      </c>
      <c r="B37" s="67" t="str">
        <f>IFERROR(IF(VLOOKUP($A37&amp;$A$3,Global!$E:$AA,COLUMN(),0)="","",VLOOKUP($A37&amp;$A$3,Global!$E:$AA,COLUMN(),0)),"")</f>
        <v>AIH</v>
      </c>
      <c r="C37" s="67" t="str">
        <f>IFERROR(VLOOKUP(B37,List!$D:$E,2,0),"")</f>
        <v>Audit Internal (Harian)</v>
      </c>
      <c r="D37" s="68">
        <f>IFERROR(IF(VLOOKUP($A37&amp;$A$3,Global!$E:$AA,COLUMN()+1,0)="","",VLOOKUP($A37&amp;$A$3,Global!$E:$AA,COLUMN()+1,0)),"")</f>
        <v>43215</v>
      </c>
      <c r="E37" s="69" t="str">
        <f>IFERROR(IF(VLOOKUP($A37&amp;$A$3,Global!$E:$AA,COLUMN()+1,0)="","",VLOOKUP($A37&amp;$A$3,Global!$E:$AA,COLUMN()+1,0)),"")</f>
        <v>Minor</v>
      </c>
      <c r="F37" s="69" t="str">
        <f>IFERROR(IF(VLOOKUP($A37&amp;$A$3,Global!$E:$AA,COLUMN()+1,0)="","",VLOOKUP($A37&amp;$A$3,Global!$E:$AA,COLUMN()+1,0)),"")</f>
        <v>Salim Stock Control</v>
      </c>
      <c r="G37" s="69" t="str">
        <f>IFERROR(IF(VLOOKUP($A37&amp;$A$3,Global!$E:$AA,COLUMN()+1,0)="","",VLOOKUP($A37&amp;$A$3,Global!$E:$AA,COLUMN()+1,0)),"")</f>
        <v>Crosscheck 10 item stock</v>
      </c>
      <c r="H37" s="70" t="str">
        <f>IFERROR(IF(VLOOKUP($A37&amp;$A$3,Global!$E:$AA,COLUMN()+1,0)="","",VLOOKUP($A37&amp;$A$3,Global!$E:$AA,COLUMN()+1,0)),"")</f>
        <v/>
      </c>
      <c r="I37" s="69" t="str">
        <f>IFERROR(IF(VLOOKUP($A37&amp;$A$3,Global!$E:$AA,COLUMN()+1,0)="","",VLOOKUP($A37&amp;$A$3,Global!$E:$AA,COLUMN()+1,0)),"")</f>
        <v>Selisih 7 Item dari 10 Item yang sudah ditentukan per Area</v>
      </c>
      <c r="J37" s="69" t="str">
        <f>IFERROR(IF(VLOOKUP($A37&amp;$A$3,Global!$E:$AA,COLUMN()+1,0)="","",VLOOKUP($A37&amp;$A$3,Global!$E:$AA,COLUMN()+1,0)),"")</f>
        <v>X</v>
      </c>
      <c r="K37" s="69" t="str">
        <f>IFERROR(IF(VLOOKUP($A37&amp;$A$3,Global!$E:$AA,COLUMN()+1,0)="","",VLOOKUP($A37&amp;$A$3,Global!$E:$AA,COLUMN()+1,0)),"")</f>
        <v>014/AI-MR/IV/18</v>
      </c>
      <c r="L37" s="69" t="str">
        <f>IFERROR(IF(VLOOKUP($A37&amp;$A$3,Global!$E:$AA,COLUMN()+1,0)="","",VLOOKUP($A37&amp;$A$3,Global!$E:$AA,COLUMN()+1,0)),"")</f>
        <v/>
      </c>
      <c r="M37" s="68" t="str">
        <f>IFERROR(IF(VLOOKUP($A37&amp;$A$3,Global!$E:$AA,COLUMN()+1,0)="","",VLOOKUP($A37&amp;$A$3,Global!$E:$AA,COLUMN()+1,0)),"")</f>
        <v/>
      </c>
      <c r="N37" s="68" t="str">
        <f>IFERROR(IF(VLOOKUP($A37&amp;$A$3,Global!$E:$AA,COLUMN()+1,0)="","",VLOOKUP($A37&amp;$A$3,Global!$E:$AA,COLUMN()+1,0)),"")</f>
        <v/>
      </c>
      <c r="O37" s="68">
        <f>IFERROR(IF(VLOOKUP($A37&amp;$A$3,Global!$E:$AA,COLUMN()+1,0)="","",VLOOKUP($A37&amp;$A$3,Global!$E:$AA,COLUMN()+1,0)),"")</f>
        <v>43245</v>
      </c>
      <c r="P37" s="68" t="str">
        <f>IFERROR(IF(VLOOKUP($A37&amp;$A$3,Global!$E:$AA,COLUMN()+1,0)="","",VLOOKUP($A37&amp;$A$3,Global!$E:$AA,COLUMN()+1,0)),"")</f>
        <v/>
      </c>
      <c r="Q37" s="68" t="str">
        <f>IFERROR(IF(VLOOKUP($A37&amp;$A$3,Global!$E:$AA,COLUMN()+1,0)="","",VLOOKUP($A37&amp;$A$3,Global!$E:$AA,COLUMN()+1,0)),"")</f>
        <v/>
      </c>
      <c r="R37" s="68" t="str">
        <f>IFERROR(IF(VLOOKUP($A37&amp;$A$3,Global!$E:$AA,COLUMN()+1,0)="","",VLOOKUP($A37&amp;$A$3,Global!$E:$AA,COLUMN()+1,0)),"")</f>
        <v/>
      </c>
      <c r="S37" s="71" t="str">
        <f>IFERROR(IF(VLOOKUP($A37&amp;$A$3,Global!$E:$AA,COLUMN()+1,0)="","",VLOOKUP($A37&amp;$A$3,Global!$E:$AA,COLUMN()+1,0)),"")</f>
        <v/>
      </c>
      <c r="T37" s="71" t="str">
        <f>IFERROR(IF(VLOOKUP($A37&amp;$A$3,Global!$E:$AA,COLUMN()+1,0)="","",VLOOKUP($A37&amp;$A$3,Global!$E:$AA,COLUMN()+1,0)),"")</f>
        <v>a</v>
      </c>
      <c r="U37" s="69" t="str">
        <f>IFERROR(IF(VLOOKUP($A37&amp;$A$3,Global!$E:$AA,COLUMN()+1,0)="","",VLOOKUP($A37&amp;$A$3,Global!$E:$AA,COLUMN()+1,0)),"")</f>
        <v/>
      </c>
      <c r="V37" s="69" t="str">
        <f>IFERROR(IF(VLOOKUP($A37&amp;$A$3,Global!$E:$AA,COLUMN()+1,0)="","",VLOOKUP($A37&amp;$A$3,Global!$E:$AA,COLUMN()+1,0)),"")</f>
        <v>Open (Progress)</v>
      </c>
    </row>
    <row r="38" spans="1:22" s="72" customFormat="1" ht="28.5" x14ac:dyDescent="0.2">
      <c r="A38" s="67">
        <f>IFERROR(IF(A37="","",IF((A37+1)&lt;=VLOOKUP($A$3,List!$A$1:$B$50,2,0),A37+1,"")),"")</f>
        <v>31</v>
      </c>
      <c r="B38" s="67" t="str">
        <f>IFERROR(IF(VLOOKUP($A38&amp;$A$3,Global!$E:$AA,COLUMN(),0)="","",VLOOKUP($A38&amp;$A$3,Global!$E:$AA,COLUMN(),0)),"")</f>
        <v>AIH</v>
      </c>
      <c r="C38" s="67" t="str">
        <f>IFERROR(VLOOKUP(B38,List!$D:$E,2,0),"")</f>
        <v>Audit Internal (Harian)</v>
      </c>
      <c r="D38" s="68">
        <f>IFERROR(IF(VLOOKUP($A38&amp;$A$3,Global!$E:$AA,COLUMN()+1,0)="","",VLOOKUP($A38&amp;$A$3,Global!$E:$AA,COLUMN()+1,0)),"")</f>
        <v>43216</v>
      </c>
      <c r="E38" s="69" t="str">
        <f>IFERROR(IF(VLOOKUP($A38&amp;$A$3,Global!$E:$AA,COLUMN()+1,0)="","",VLOOKUP($A38&amp;$A$3,Global!$E:$AA,COLUMN()+1,0)),"")</f>
        <v>Minor</v>
      </c>
      <c r="F38" s="69" t="str">
        <f>IFERROR(IF(VLOOKUP($A38&amp;$A$3,Global!$E:$AA,COLUMN()+1,0)="","",VLOOKUP($A38&amp;$A$3,Global!$E:$AA,COLUMN()+1,0)),"")</f>
        <v>Salim Stock Control</v>
      </c>
      <c r="G38" s="69" t="str">
        <f>IFERROR(IF(VLOOKUP($A38&amp;$A$3,Global!$E:$AA,COLUMN()+1,0)="","",VLOOKUP($A38&amp;$A$3,Global!$E:$AA,COLUMN()+1,0)),"")</f>
        <v>Crosscheck 10 item stock</v>
      </c>
      <c r="H38" s="70" t="str">
        <f>IFERROR(IF(VLOOKUP($A38&amp;$A$3,Global!$E:$AA,COLUMN()+1,0)="","",VLOOKUP($A38&amp;$A$3,Global!$E:$AA,COLUMN()+1,0)),"")</f>
        <v/>
      </c>
      <c r="I38" s="69" t="str">
        <f>IFERROR(IF(VLOOKUP($A38&amp;$A$3,Global!$E:$AA,COLUMN()+1,0)="","",VLOOKUP($A38&amp;$A$3,Global!$E:$AA,COLUMN()+1,0)),"")</f>
        <v>Selisih 6 Item dari 10 Item yang sudah ditentukan per Area</v>
      </c>
      <c r="J38" s="69" t="str">
        <f>IFERROR(IF(VLOOKUP($A38&amp;$A$3,Global!$E:$AA,COLUMN()+1,0)="","",VLOOKUP($A38&amp;$A$3,Global!$E:$AA,COLUMN()+1,0)),"")</f>
        <v>X</v>
      </c>
      <c r="K38" s="69" t="str">
        <f>IFERROR(IF(VLOOKUP($A38&amp;$A$3,Global!$E:$AA,COLUMN()+1,0)="","",VLOOKUP($A38&amp;$A$3,Global!$E:$AA,COLUMN()+1,0)),"")</f>
        <v>015/AI-MR/IV/18</v>
      </c>
      <c r="L38" s="69" t="str">
        <f>IFERROR(IF(VLOOKUP($A38&amp;$A$3,Global!$E:$AA,COLUMN()+1,0)="","",VLOOKUP($A38&amp;$A$3,Global!$E:$AA,COLUMN()+1,0)),"")</f>
        <v/>
      </c>
      <c r="M38" s="68" t="str">
        <f>IFERROR(IF(VLOOKUP($A38&amp;$A$3,Global!$E:$AA,COLUMN()+1,0)="","",VLOOKUP($A38&amp;$A$3,Global!$E:$AA,COLUMN()+1,0)),"")</f>
        <v/>
      </c>
      <c r="N38" s="68" t="str">
        <f>IFERROR(IF(VLOOKUP($A38&amp;$A$3,Global!$E:$AA,COLUMN()+1,0)="","",VLOOKUP($A38&amp;$A$3,Global!$E:$AA,COLUMN()+1,0)),"")</f>
        <v/>
      </c>
      <c r="O38" s="68">
        <f>IFERROR(IF(VLOOKUP($A38&amp;$A$3,Global!$E:$AA,COLUMN()+1,0)="","",VLOOKUP($A38&amp;$A$3,Global!$E:$AA,COLUMN()+1,0)),"")</f>
        <v>43246</v>
      </c>
      <c r="P38" s="68" t="str">
        <f>IFERROR(IF(VLOOKUP($A38&amp;$A$3,Global!$E:$AA,COLUMN()+1,0)="","",VLOOKUP($A38&amp;$A$3,Global!$E:$AA,COLUMN()+1,0)),"")</f>
        <v/>
      </c>
      <c r="Q38" s="68" t="str">
        <f>IFERROR(IF(VLOOKUP($A38&amp;$A$3,Global!$E:$AA,COLUMN()+1,0)="","",VLOOKUP($A38&amp;$A$3,Global!$E:$AA,COLUMN()+1,0)),"")</f>
        <v/>
      </c>
      <c r="R38" s="68" t="str">
        <f>IFERROR(IF(VLOOKUP($A38&amp;$A$3,Global!$E:$AA,COLUMN()+1,0)="","",VLOOKUP($A38&amp;$A$3,Global!$E:$AA,COLUMN()+1,0)),"")</f>
        <v/>
      </c>
      <c r="S38" s="71" t="str">
        <f>IFERROR(IF(VLOOKUP($A38&amp;$A$3,Global!$E:$AA,COLUMN()+1,0)="","",VLOOKUP($A38&amp;$A$3,Global!$E:$AA,COLUMN()+1,0)),"")</f>
        <v/>
      </c>
      <c r="T38" s="71" t="str">
        <f>IFERROR(IF(VLOOKUP($A38&amp;$A$3,Global!$E:$AA,COLUMN()+1,0)="","",VLOOKUP($A38&amp;$A$3,Global!$E:$AA,COLUMN()+1,0)),"")</f>
        <v>a</v>
      </c>
      <c r="U38" s="69" t="str">
        <f>IFERROR(IF(VLOOKUP($A38&amp;$A$3,Global!$E:$AA,COLUMN()+1,0)="","",VLOOKUP($A38&amp;$A$3,Global!$E:$AA,COLUMN()+1,0)),"")</f>
        <v/>
      </c>
      <c r="V38" s="69" t="str">
        <f>IFERROR(IF(VLOOKUP($A38&amp;$A$3,Global!$E:$AA,COLUMN()+1,0)="","",VLOOKUP($A38&amp;$A$3,Global!$E:$AA,COLUMN()+1,0)),"")</f>
        <v>Open (Progress)</v>
      </c>
    </row>
    <row r="39" spans="1:22" s="72" customFormat="1" ht="28.5" x14ac:dyDescent="0.2">
      <c r="A39" s="67">
        <f>IFERROR(IF(A38="","",IF((A38+1)&lt;=VLOOKUP($A$3,List!$A$1:$B$50,2,0),A38+1,"")),"")</f>
        <v>32</v>
      </c>
      <c r="B39" s="67" t="str">
        <f>IFERROR(IF(VLOOKUP($A39&amp;$A$3,Global!$E:$AA,COLUMN(),0)="","",VLOOKUP($A39&amp;$A$3,Global!$E:$AA,COLUMN(),0)),"")</f>
        <v>AIH</v>
      </c>
      <c r="C39" s="67" t="str">
        <f>IFERROR(VLOOKUP(B39,List!$D:$E,2,0),"")</f>
        <v>Audit Internal (Harian)</v>
      </c>
      <c r="D39" s="68">
        <f>IFERROR(IF(VLOOKUP($A39&amp;$A$3,Global!$E:$AA,COLUMN()+1,0)="","",VLOOKUP($A39&amp;$A$3,Global!$E:$AA,COLUMN()+1,0)),"")</f>
        <v>43217</v>
      </c>
      <c r="E39" s="69" t="str">
        <f>IFERROR(IF(VLOOKUP($A39&amp;$A$3,Global!$E:$AA,COLUMN()+1,0)="","",VLOOKUP($A39&amp;$A$3,Global!$E:$AA,COLUMN()+1,0)),"")</f>
        <v>Minor</v>
      </c>
      <c r="F39" s="69" t="str">
        <f>IFERROR(IF(VLOOKUP($A39&amp;$A$3,Global!$E:$AA,COLUMN()+1,0)="","",VLOOKUP($A39&amp;$A$3,Global!$E:$AA,COLUMN()+1,0)),"")</f>
        <v>Salim Stock Control</v>
      </c>
      <c r="G39" s="69" t="str">
        <f>IFERROR(IF(VLOOKUP($A39&amp;$A$3,Global!$E:$AA,COLUMN()+1,0)="","",VLOOKUP($A39&amp;$A$3,Global!$E:$AA,COLUMN()+1,0)),"")</f>
        <v>Crosscheck 10 item stock</v>
      </c>
      <c r="H39" s="70" t="str">
        <f>IFERROR(IF(VLOOKUP($A39&amp;$A$3,Global!$E:$AA,COLUMN()+1,0)="","",VLOOKUP($A39&amp;$A$3,Global!$E:$AA,COLUMN()+1,0)),"")</f>
        <v/>
      </c>
      <c r="I39" s="69" t="str">
        <f>IFERROR(IF(VLOOKUP($A39&amp;$A$3,Global!$E:$AA,COLUMN()+1,0)="","",VLOOKUP($A39&amp;$A$3,Global!$E:$AA,COLUMN()+1,0)),"")</f>
        <v>Selisih 7 Item dari 10 Item yang sudah ditentukan per Area</v>
      </c>
      <c r="J39" s="69" t="str">
        <f>IFERROR(IF(VLOOKUP($A39&amp;$A$3,Global!$E:$AA,COLUMN()+1,0)="","",VLOOKUP($A39&amp;$A$3,Global!$E:$AA,COLUMN()+1,0)),"")</f>
        <v>X</v>
      </c>
      <c r="K39" s="69" t="str">
        <f>IFERROR(IF(VLOOKUP($A39&amp;$A$3,Global!$E:$AA,COLUMN()+1,0)="","",VLOOKUP($A39&amp;$A$3,Global!$E:$AA,COLUMN()+1,0)),"")</f>
        <v>016/AI-MR/IV/18</v>
      </c>
      <c r="L39" s="69" t="str">
        <f>IFERROR(IF(VLOOKUP($A39&amp;$A$3,Global!$E:$AA,COLUMN()+1,0)="","",VLOOKUP($A39&amp;$A$3,Global!$E:$AA,COLUMN()+1,0)),"")</f>
        <v/>
      </c>
      <c r="M39" s="68" t="str">
        <f>IFERROR(IF(VLOOKUP($A39&amp;$A$3,Global!$E:$AA,COLUMN()+1,0)="","",VLOOKUP($A39&amp;$A$3,Global!$E:$AA,COLUMN()+1,0)),"")</f>
        <v/>
      </c>
      <c r="N39" s="68" t="str">
        <f>IFERROR(IF(VLOOKUP($A39&amp;$A$3,Global!$E:$AA,COLUMN()+1,0)="","",VLOOKUP($A39&amp;$A$3,Global!$E:$AA,COLUMN()+1,0)),"")</f>
        <v/>
      </c>
      <c r="O39" s="68">
        <f>IFERROR(IF(VLOOKUP($A39&amp;$A$3,Global!$E:$AA,COLUMN()+1,0)="","",VLOOKUP($A39&amp;$A$3,Global!$E:$AA,COLUMN()+1,0)),"")</f>
        <v>43247</v>
      </c>
      <c r="P39" s="68" t="str">
        <f>IFERROR(IF(VLOOKUP($A39&amp;$A$3,Global!$E:$AA,COLUMN()+1,0)="","",VLOOKUP($A39&amp;$A$3,Global!$E:$AA,COLUMN()+1,0)),"")</f>
        <v/>
      </c>
      <c r="Q39" s="68" t="str">
        <f>IFERROR(IF(VLOOKUP($A39&amp;$A$3,Global!$E:$AA,COLUMN()+1,0)="","",VLOOKUP($A39&amp;$A$3,Global!$E:$AA,COLUMN()+1,0)),"")</f>
        <v/>
      </c>
      <c r="R39" s="68" t="str">
        <f>IFERROR(IF(VLOOKUP($A39&amp;$A$3,Global!$E:$AA,COLUMN()+1,0)="","",VLOOKUP($A39&amp;$A$3,Global!$E:$AA,COLUMN()+1,0)),"")</f>
        <v/>
      </c>
      <c r="S39" s="71" t="str">
        <f>IFERROR(IF(VLOOKUP($A39&amp;$A$3,Global!$E:$AA,COLUMN()+1,0)="","",VLOOKUP($A39&amp;$A$3,Global!$E:$AA,COLUMN()+1,0)),"")</f>
        <v/>
      </c>
      <c r="T39" s="71" t="str">
        <f>IFERROR(IF(VLOOKUP($A39&amp;$A$3,Global!$E:$AA,COLUMN()+1,0)="","",VLOOKUP($A39&amp;$A$3,Global!$E:$AA,COLUMN()+1,0)),"")</f>
        <v>a</v>
      </c>
      <c r="U39" s="69" t="str">
        <f>IFERROR(IF(VLOOKUP($A39&amp;$A$3,Global!$E:$AA,COLUMN()+1,0)="","",VLOOKUP($A39&amp;$A$3,Global!$E:$AA,COLUMN()+1,0)),"")</f>
        <v/>
      </c>
      <c r="V39" s="69" t="str">
        <f>IFERROR(IF(VLOOKUP($A39&amp;$A$3,Global!$E:$AA,COLUMN()+1,0)="","",VLOOKUP($A39&amp;$A$3,Global!$E:$AA,COLUMN()+1,0)),"")</f>
        <v>Open (Progress)</v>
      </c>
    </row>
    <row r="40" spans="1:22" s="72" customFormat="1" ht="28.5" x14ac:dyDescent="0.2">
      <c r="A40" s="67">
        <f>IFERROR(IF(A39="","",IF((A39+1)&lt;=VLOOKUP($A$3,List!$A$1:$B$50,2,0),A39+1,"")),"")</f>
        <v>33</v>
      </c>
      <c r="B40" s="67" t="str">
        <f>IFERROR(IF(VLOOKUP($A40&amp;$A$3,Global!$E:$AA,COLUMN(),0)="","",VLOOKUP($A40&amp;$A$3,Global!$E:$AA,COLUMN(),0)),"")</f>
        <v>AIH</v>
      </c>
      <c r="C40" s="67" t="str">
        <f>IFERROR(VLOOKUP(B40,List!$D:$E,2,0),"")</f>
        <v>Audit Internal (Harian)</v>
      </c>
      <c r="D40" s="68">
        <f>IFERROR(IF(VLOOKUP($A40&amp;$A$3,Global!$E:$AA,COLUMN()+1,0)="","",VLOOKUP($A40&amp;$A$3,Global!$E:$AA,COLUMN()+1,0)),"")</f>
        <v>43235</v>
      </c>
      <c r="E40" s="69" t="str">
        <f>IFERROR(IF(VLOOKUP($A40&amp;$A$3,Global!$E:$AA,COLUMN()+1,0)="","",VLOOKUP($A40&amp;$A$3,Global!$E:$AA,COLUMN()+1,0)),"")</f>
        <v>Minor</v>
      </c>
      <c r="F40" s="69" t="str">
        <f>IFERROR(IF(VLOOKUP($A40&amp;$A$3,Global!$E:$AA,COLUMN()+1,0)="","",VLOOKUP($A40&amp;$A$3,Global!$E:$AA,COLUMN()+1,0)),"")</f>
        <v>Salim Stock Control</v>
      </c>
      <c r="G40" s="69" t="str">
        <f>IFERROR(IF(VLOOKUP($A40&amp;$A$3,Global!$E:$AA,COLUMN()+1,0)="","",VLOOKUP($A40&amp;$A$3,Global!$E:$AA,COLUMN()+1,0)),"")</f>
        <v>Crosscheck 10 item stock</v>
      </c>
      <c r="H40" s="70" t="str">
        <f>IFERROR(IF(VLOOKUP($A40&amp;$A$3,Global!$E:$AA,COLUMN()+1,0)="","",VLOOKUP($A40&amp;$A$3,Global!$E:$AA,COLUMN()+1,0)),"")</f>
        <v/>
      </c>
      <c r="I40" s="69" t="str">
        <f>IFERROR(IF(VLOOKUP($A40&amp;$A$3,Global!$E:$AA,COLUMN()+1,0)="","",VLOOKUP($A40&amp;$A$3,Global!$E:$AA,COLUMN()+1,0)),"")</f>
        <v>Selisih 8 Item dari 10 Item yang sudah ditentukan per Area</v>
      </c>
      <c r="J40" s="69" t="str">
        <f>IFERROR(IF(VLOOKUP($A40&amp;$A$3,Global!$E:$AA,COLUMN()+1,0)="","",VLOOKUP($A40&amp;$A$3,Global!$E:$AA,COLUMN()+1,0)),"")</f>
        <v>X</v>
      </c>
      <c r="K40" s="69" t="str">
        <f>IFERROR(IF(VLOOKUP($A40&amp;$A$3,Global!$E:$AA,COLUMN()+1,0)="","",VLOOKUP($A40&amp;$A$3,Global!$E:$AA,COLUMN()+1,0)),"")</f>
        <v>017/AI-MR/V/18</v>
      </c>
      <c r="L40" s="69" t="str">
        <f>IFERROR(IF(VLOOKUP($A40&amp;$A$3,Global!$E:$AA,COLUMN()+1,0)="","",VLOOKUP($A40&amp;$A$3,Global!$E:$AA,COLUMN()+1,0)),"")</f>
        <v/>
      </c>
      <c r="M40" s="68" t="str">
        <f>IFERROR(IF(VLOOKUP($A40&amp;$A$3,Global!$E:$AA,COLUMN()+1,0)="","",VLOOKUP($A40&amp;$A$3,Global!$E:$AA,COLUMN()+1,0)),"")</f>
        <v/>
      </c>
      <c r="N40" s="68" t="str">
        <f>IFERROR(IF(VLOOKUP($A40&amp;$A$3,Global!$E:$AA,COLUMN()+1,0)="","",VLOOKUP($A40&amp;$A$3,Global!$E:$AA,COLUMN()+1,0)),"")</f>
        <v/>
      </c>
      <c r="O40" s="68">
        <f>IFERROR(IF(VLOOKUP($A40&amp;$A$3,Global!$E:$AA,COLUMN()+1,0)="","",VLOOKUP($A40&amp;$A$3,Global!$E:$AA,COLUMN()+1,0)),"")</f>
        <v>43265</v>
      </c>
      <c r="P40" s="68" t="str">
        <f>IFERROR(IF(VLOOKUP($A40&amp;$A$3,Global!$E:$AA,COLUMN()+1,0)="","",VLOOKUP($A40&amp;$A$3,Global!$E:$AA,COLUMN()+1,0)),"")</f>
        <v/>
      </c>
      <c r="Q40" s="68" t="str">
        <f>IFERROR(IF(VLOOKUP($A40&amp;$A$3,Global!$E:$AA,COLUMN()+1,0)="","",VLOOKUP($A40&amp;$A$3,Global!$E:$AA,COLUMN()+1,0)),"")</f>
        <v/>
      </c>
      <c r="R40" s="68" t="str">
        <f>IFERROR(IF(VLOOKUP($A40&amp;$A$3,Global!$E:$AA,COLUMN()+1,0)="","",VLOOKUP($A40&amp;$A$3,Global!$E:$AA,COLUMN()+1,0)),"")</f>
        <v/>
      </c>
      <c r="S40" s="71" t="str">
        <f>IFERROR(IF(VLOOKUP($A40&amp;$A$3,Global!$E:$AA,COLUMN()+1,0)="","",VLOOKUP($A40&amp;$A$3,Global!$E:$AA,COLUMN()+1,0)),"")</f>
        <v/>
      </c>
      <c r="T40" s="71" t="str">
        <f>IFERROR(IF(VLOOKUP($A40&amp;$A$3,Global!$E:$AA,COLUMN()+1,0)="","",VLOOKUP($A40&amp;$A$3,Global!$E:$AA,COLUMN()+1,0)),"")</f>
        <v>a</v>
      </c>
      <c r="U40" s="69" t="str">
        <f>IFERROR(IF(VLOOKUP($A40&amp;$A$3,Global!$E:$AA,COLUMN()+1,0)="","",VLOOKUP($A40&amp;$A$3,Global!$E:$AA,COLUMN()+1,0)),"")</f>
        <v/>
      </c>
      <c r="V40" s="69" t="str">
        <f>IFERROR(IF(VLOOKUP($A40&amp;$A$3,Global!$E:$AA,COLUMN()+1,0)="","",VLOOKUP($A40&amp;$A$3,Global!$E:$AA,COLUMN()+1,0)),"")</f>
        <v>Open (Progress)</v>
      </c>
    </row>
    <row r="41" spans="1:22" s="72" customFormat="1" ht="28.5" x14ac:dyDescent="0.2">
      <c r="A41" s="67">
        <f>IFERROR(IF(A40="","",IF((A40+1)&lt;=VLOOKUP($A$3,List!$A$1:$B$50,2,0),A40+1,"")),"")</f>
        <v>34</v>
      </c>
      <c r="B41" s="67" t="str">
        <f>IFERROR(IF(VLOOKUP($A41&amp;$A$3,Global!$E:$AA,COLUMN(),0)="","",VLOOKUP($A41&amp;$A$3,Global!$E:$AA,COLUMN(),0)),"")</f>
        <v>AIH</v>
      </c>
      <c r="C41" s="67" t="str">
        <f>IFERROR(VLOOKUP(B41,List!$D:$E,2,0),"")</f>
        <v>Audit Internal (Harian)</v>
      </c>
      <c r="D41" s="68">
        <f>IFERROR(IF(VLOOKUP($A41&amp;$A$3,Global!$E:$AA,COLUMN()+1,0)="","",VLOOKUP($A41&amp;$A$3,Global!$E:$AA,COLUMN()+1,0)),"")</f>
        <v>43236</v>
      </c>
      <c r="E41" s="69" t="str">
        <f>IFERROR(IF(VLOOKUP($A41&amp;$A$3,Global!$E:$AA,COLUMN()+1,0)="","",VLOOKUP($A41&amp;$A$3,Global!$E:$AA,COLUMN()+1,0)),"")</f>
        <v>Minor</v>
      </c>
      <c r="F41" s="69" t="str">
        <f>IFERROR(IF(VLOOKUP($A41&amp;$A$3,Global!$E:$AA,COLUMN()+1,0)="","",VLOOKUP($A41&amp;$A$3,Global!$E:$AA,COLUMN()+1,0)),"")</f>
        <v>Salim Stock Control</v>
      </c>
      <c r="G41" s="69" t="str">
        <f>IFERROR(IF(VLOOKUP($A41&amp;$A$3,Global!$E:$AA,COLUMN()+1,0)="","",VLOOKUP($A41&amp;$A$3,Global!$E:$AA,COLUMN()+1,0)),"")</f>
        <v>Crosscheck 10 item stock</v>
      </c>
      <c r="H41" s="70" t="str">
        <f>IFERROR(IF(VLOOKUP($A41&amp;$A$3,Global!$E:$AA,COLUMN()+1,0)="","",VLOOKUP($A41&amp;$A$3,Global!$E:$AA,COLUMN()+1,0)),"")</f>
        <v/>
      </c>
      <c r="I41" s="69" t="str">
        <f>IFERROR(IF(VLOOKUP($A41&amp;$A$3,Global!$E:$AA,COLUMN()+1,0)="","",VLOOKUP($A41&amp;$A$3,Global!$E:$AA,COLUMN()+1,0)),"")</f>
        <v>Selisih 8 Item dari 10 Item yang sudah ditentukan per Area</v>
      </c>
      <c r="J41" s="69" t="str">
        <f>IFERROR(IF(VLOOKUP($A41&amp;$A$3,Global!$E:$AA,COLUMN()+1,0)="","",VLOOKUP($A41&amp;$A$3,Global!$E:$AA,COLUMN()+1,0)),"")</f>
        <v>X</v>
      </c>
      <c r="K41" s="69" t="str">
        <f>IFERROR(IF(VLOOKUP($A41&amp;$A$3,Global!$E:$AA,COLUMN()+1,0)="","",VLOOKUP($A41&amp;$A$3,Global!$E:$AA,COLUMN()+1,0)),"")</f>
        <v>018/AI-MR/V/18</v>
      </c>
      <c r="L41" s="69" t="str">
        <f>IFERROR(IF(VLOOKUP($A41&amp;$A$3,Global!$E:$AA,COLUMN()+1,0)="","",VLOOKUP($A41&amp;$A$3,Global!$E:$AA,COLUMN()+1,0)),"")</f>
        <v/>
      </c>
      <c r="M41" s="68" t="str">
        <f>IFERROR(IF(VLOOKUP($A41&amp;$A$3,Global!$E:$AA,COLUMN()+1,0)="","",VLOOKUP($A41&amp;$A$3,Global!$E:$AA,COLUMN()+1,0)),"")</f>
        <v/>
      </c>
      <c r="N41" s="68" t="str">
        <f>IFERROR(IF(VLOOKUP($A41&amp;$A$3,Global!$E:$AA,COLUMN()+1,0)="","",VLOOKUP($A41&amp;$A$3,Global!$E:$AA,COLUMN()+1,0)),"")</f>
        <v/>
      </c>
      <c r="O41" s="68">
        <f>IFERROR(IF(VLOOKUP($A41&amp;$A$3,Global!$E:$AA,COLUMN()+1,0)="","",VLOOKUP($A41&amp;$A$3,Global!$E:$AA,COLUMN()+1,0)),"")</f>
        <v>43266</v>
      </c>
      <c r="P41" s="68" t="str">
        <f>IFERROR(IF(VLOOKUP($A41&amp;$A$3,Global!$E:$AA,COLUMN()+1,0)="","",VLOOKUP($A41&amp;$A$3,Global!$E:$AA,COLUMN()+1,0)),"")</f>
        <v/>
      </c>
      <c r="Q41" s="68" t="str">
        <f>IFERROR(IF(VLOOKUP($A41&amp;$A$3,Global!$E:$AA,COLUMN()+1,0)="","",VLOOKUP($A41&amp;$A$3,Global!$E:$AA,COLUMN()+1,0)),"")</f>
        <v/>
      </c>
      <c r="R41" s="68" t="str">
        <f>IFERROR(IF(VLOOKUP($A41&amp;$A$3,Global!$E:$AA,COLUMN()+1,0)="","",VLOOKUP($A41&amp;$A$3,Global!$E:$AA,COLUMN()+1,0)),"")</f>
        <v/>
      </c>
      <c r="S41" s="71" t="str">
        <f>IFERROR(IF(VLOOKUP($A41&amp;$A$3,Global!$E:$AA,COLUMN()+1,0)="","",VLOOKUP($A41&amp;$A$3,Global!$E:$AA,COLUMN()+1,0)),"")</f>
        <v/>
      </c>
      <c r="T41" s="71" t="str">
        <f>IFERROR(IF(VLOOKUP($A41&amp;$A$3,Global!$E:$AA,COLUMN()+1,0)="","",VLOOKUP($A41&amp;$A$3,Global!$E:$AA,COLUMN()+1,0)),"")</f>
        <v>a</v>
      </c>
      <c r="U41" s="69" t="str">
        <f>IFERROR(IF(VLOOKUP($A41&amp;$A$3,Global!$E:$AA,COLUMN()+1,0)="","",VLOOKUP($A41&amp;$A$3,Global!$E:$AA,COLUMN()+1,0)),"")</f>
        <v/>
      </c>
      <c r="V41" s="69" t="str">
        <f>IFERROR(IF(VLOOKUP($A41&amp;$A$3,Global!$E:$AA,COLUMN()+1,0)="","",VLOOKUP($A41&amp;$A$3,Global!$E:$AA,COLUMN()+1,0)),"")</f>
        <v>Open (Progress)</v>
      </c>
    </row>
    <row r="42" spans="1:22" s="72" customFormat="1" ht="28.5" x14ac:dyDescent="0.2">
      <c r="A42" s="67">
        <f>IFERROR(IF(A41="","",IF((A41+1)&lt;=VLOOKUP($A$3,List!$A$1:$B$50,2,0),A41+1,"")),"")</f>
        <v>35</v>
      </c>
      <c r="B42" s="67" t="str">
        <f>IFERROR(IF(VLOOKUP($A42&amp;$A$3,Global!$E:$AA,COLUMN(),0)="","",VLOOKUP($A42&amp;$A$3,Global!$E:$AA,COLUMN(),0)),"")</f>
        <v>AIH</v>
      </c>
      <c r="C42" s="67" t="str">
        <f>IFERROR(VLOOKUP(B42,List!$D:$E,2,0),"")</f>
        <v>Audit Internal (Harian)</v>
      </c>
      <c r="D42" s="68">
        <f>IFERROR(IF(VLOOKUP($A42&amp;$A$3,Global!$E:$AA,COLUMN()+1,0)="","",VLOOKUP($A42&amp;$A$3,Global!$E:$AA,COLUMN()+1,0)),"")</f>
        <v>43237</v>
      </c>
      <c r="E42" s="69" t="str">
        <f>IFERROR(IF(VLOOKUP($A42&amp;$A$3,Global!$E:$AA,COLUMN()+1,0)="","",VLOOKUP($A42&amp;$A$3,Global!$E:$AA,COLUMN()+1,0)),"")</f>
        <v>Minor</v>
      </c>
      <c r="F42" s="69" t="str">
        <f>IFERROR(IF(VLOOKUP($A42&amp;$A$3,Global!$E:$AA,COLUMN()+1,0)="","",VLOOKUP($A42&amp;$A$3,Global!$E:$AA,COLUMN()+1,0)),"")</f>
        <v>Salim Stock Control</v>
      </c>
      <c r="G42" s="69" t="str">
        <f>IFERROR(IF(VLOOKUP($A42&amp;$A$3,Global!$E:$AA,COLUMN()+1,0)="","",VLOOKUP($A42&amp;$A$3,Global!$E:$AA,COLUMN()+1,0)),"")</f>
        <v>Crosscheck 10 item stock</v>
      </c>
      <c r="H42" s="70" t="str">
        <f>IFERROR(IF(VLOOKUP($A42&amp;$A$3,Global!$E:$AA,COLUMN()+1,0)="","",VLOOKUP($A42&amp;$A$3,Global!$E:$AA,COLUMN()+1,0)),"")</f>
        <v/>
      </c>
      <c r="I42" s="69" t="str">
        <f>IFERROR(IF(VLOOKUP($A42&amp;$A$3,Global!$E:$AA,COLUMN()+1,0)="","",VLOOKUP($A42&amp;$A$3,Global!$E:$AA,COLUMN()+1,0)),"")</f>
        <v>Selisih 6 Item dari 10 Item yang sudah ditentukan per Area</v>
      </c>
      <c r="J42" s="69" t="str">
        <f>IFERROR(IF(VLOOKUP($A42&amp;$A$3,Global!$E:$AA,COLUMN()+1,0)="","",VLOOKUP($A42&amp;$A$3,Global!$E:$AA,COLUMN()+1,0)),"")</f>
        <v>X</v>
      </c>
      <c r="K42" s="69" t="str">
        <f>IFERROR(IF(VLOOKUP($A42&amp;$A$3,Global!$E:$AA,COLUMN()+1,0)="","",VLOOKUP($A42&amp;$A$3,Global!$E:$AA,COLUMN()+1,0)),"")</f>
        <v>019/AI-MR/V/18</v>
      </c>
      <c r="L42" s="69" t="str">
        <f>IFERROR(IF(VLOOKUP($A42&amp;$A$3,Global!$E:$AA,COLUMN()+1,0)="","",VLOOKUP($A42&amp;$A$3,Global!$E:$AA,COLUMN()+1,0)),"")</f>
        <v/>
      </c>
      <c r="M42" s="68" t="str">
        <f>IFERROR(IF(VLOOKUP($A42&amp;$A$3,Global!$E:$AA,COLUMN()+1,0)="","",VLOOKUP($A42&amp;$A$3,Global!$E:$AA,COLUMN()+1,0)),"")</f>
        <v/>
      </c>
      <c r="N42" s="68" t="str">
        <f>IFERROR(IF(VLOOKUP($A42&amp;$A$3,Global!$E:$AA,COLUMN()+1,0)="","",VLOOKUP($A42&amp;$A$3,Global!$E:$AA,COLUMN()+1,0)),"")</f>
        <v/>
      </c>
      <c r="O42" s="68">
        <f>IFERROR(IF(VLOOKUP($A42&amp;$A$3,Global!$E:$AA,COLUMN()+1,0)="","",VLOOKUP($A42&amp;$A$3,Global!$E:$AA,COLUMN()+1,0)),"")</f>
        <v>43267</v>
      </c>
      <c r="P42" s="68" t="str">
        <f>IFERROR(IF(VLOOKUP($A42&amp;$A$3,Global!$E:$AA,COLUMN()+1,0)="","",VLOOKUP($A42&amp;$A$3,Global!$E:$AA,COLUMN()+1,0)),"")</f>
        <v/>
      </c>
      <c r="Q42" s="68" t="str">
        <f>IFERROR(IF(VLOOKUP($A42&amp;$A$3,Global!$E:$AA,COLUMN()+1,0)="","",VLOOKUP($A42&amp;$A$3,Global!$E:$AA,COLUMN()+1,0)),"")</f>
        <v/>
      </c>
      <c r="R42" s="68" t="str">
        <f>IFERROR(IF(VLOOKUP($A42&amp;$A$3,Global!$E:$AA,COLUMN()+1,0)="","",VLOOKUP($A42&amp;$A$3,Global!$E:$AA,COLUMN()+1,0)),"")</f>
        <v/>
      </c>
      <c r="S42" s="71" t="str">
        <f>IFERROR(IF(VLOOKUP($A42&amp;$A$3,Global!$E:$AA,COLUMN()+1,0)="","",VLOOKUP($A42&amp;$A$3,Global!$E:$AA,COLUMN()+1,0)),"")</f>
        <v/>
      </c>
      <c r="T42" s="71" t="str">
        <f>IFERROR(IF(VLOOKUP($A42&amp;$A$3,Global!$E:$AA,COLUMN()+1,0)="","",VLOOKUP($A42&amp;$A$3,Global!$E:$AA,COLUMN()+1,0)),"")</f>
        <v>a</v>
      </c>
      <c r="U42" s="69" t="str">
        <f>IFERROR(IF(VLOOKUP($A42&amp;$A$3,Global!$E:$AA,COLUMN()+1,0)="","",VLOOKUP($A42&amp;$A$3,Global!$E:$AA,COLUMN()+1,0)),"")</f>
        <v/>
      </c>
      <c r="V42" s="69" t="str">
        <f>IFERROR(IF(VLOOKUP($A42&amp;$A$3,Global!$E:$AA,COLUMN()+1,0)="","",VLOOKUP($A42&amp;$A$3,Global!$E:$AA,COLUMN()+1,0)),"")</f>
        <v>Open (Progress)</v>
      </c>
    </row>
    <row r="43" spans="1:22" s="72" customFormat="1" ht="28.5" x14ac:dyDescent="0.2">
      <c r="A43" s="67">
        <f>IFERROR(IF(A42="","",IF((A42+1)&lt;=VLOOKUP($A$3,List!$A$1:$B$50,2,0),A42+1,"")),"")</f>
        <v>36</v>
      </c>
      <c r="B43" s="67" t="str">
        <f>IFERROR(IF(VLOOKUP($A43&amp;$A$3,Global!$E:$AA,COLUMN(),0)="","",VLOOKUP($A43&amp;$A$3,Global!$E:$AA,COLUMN(),0)),"")</f>
        <v>AIH</v>
      </c>
      <c r="C43" s="67" t="str">
        <f>IFERROR(VLOOKUP(B43,List!$D:$E,2,0),"")</f>
        <v>Audit Internal (Harian)</v>
      </c>
      <c r="D43" s="68">
        <f>IFERROR(IF(VLOOKUP($A43&amp;$A$3,Global!$E:$AA,COLUMN()+1,0)="","",VLOOKUP($A43&amp;$A$3,Global!$E:$AA,COLUMN()+1,0)),"")</f>
        <v>43238</v>
      </c>
      <c r="E43" s="69" t="str">
        <f>IFERROR(IF(VLOOKUP($A43&amp;$A$3,Global!$E:$AA,COLUMN()+1,0)="","",VLOOKUP($A43&amp;$A$3,Global!$E:$AA,COLUMN()+1,0)),"")</f>
        <v>Minor</v>
      </c>
      <c r="F43" s="69" t="str">
        <f>IFERROR(IF(VLOOKUP($A43&amp;$A$3,Global!$E:$AA,COLUMN()+1,0)="","",VLOOKUP($A43&amp;$A$3,Global!$E:$AA,COLUMN()+1,0)),"")</f>
        <v>Salim Stock Control</v>
      </c>
      <c r="G43" s="69" t="str">
        <f>IFERROR(IF(VLOOKUP($A43&amp;$A$3,Global!$E:$AA,COLUMN()+1,0)="","",VLOOKUP($A43&amp;$A$3,Global!$E:$AA,COLUMN()+1,0)),"")</f>
        <v>Crosscheck 10 item stock</v>
      </c>
      <c r="H43" s="70" t="str">
        <f>IFERROR(IF(VLOOKUP($A43&amp;$A$3,Global!$E:$AA,COLUMN()+1,0)="","",VLOOKUP($A43&amp;$A$3,Global!$E:$AA,COLUMN()+1,0)),"")</f>
        <v/>
      </c>
      <c r="I43" s="69" t="str">
        <f>IFERROR(IF(VLOOKUP($A43&amp;$A$3,Global!$E:$AA,COLUMN()+1,0)="","",VLOOKUP($A43&amp;$A$3,Global!$E:$AA,COLUMN()+1,0)),"")</f>
        <v>Selisih 8 Item dari 10 Item yang sudah ditentukan per Area</v>
      </c>
      <c r="J43" s="69" t="str">
        <f>IFERROR(IF(VLOOKUP($A43&amp;$A$3,Global!$E:$AA,COLUMN()+1,0)="","",VLOOKUP($A43&amp;$A$3,Global!$E:$AA,COLUMN()+1,0)),"")</f>
        <v>X</v>
      </c>
      <c r="K43" s="69" t="str">
        <f>IFERROR(IF(VLOOKUP($A43&amp;$A$3,Global!$E:$AA,COLUMN()+1,0)="","",VLOOKUP($A43&amp;$A$3,Global!$E:$AA,COLUMN()+1,0)),"")</f>
        <v>020/AI-MR/V/18</v>
      </c>
      <c r="L43" s="69" t="str">
        <f>IFERROR(IF(VLOOKUP($A43&amp;$A$3,Global!$E:$AA,COLUMN()+1,0)="","",VLOOKUP($A43&amp;$A$3,Global!$E:$AA,COLUMN()+1,0)),"")</f>
        <v/>
      </c>
      <c r="M43" s="68" t="str">
        <f>IFERROR(IF(VLOOKUP($A43&amp;$A$3,Global!$E:$AA,COLUMN()+1,0)="","",VLOOKUP($A43&amp;$A$3,Global!$E:$AA,COLUMN()+1,0)),"")</f>
        <v/>
      </c>
      <c r="N43" s="68" t="str">
        <f>IFERROR(IF(VLOOKUP($A43&amp;$A$3,Global!$E:$AA,COLUMN()+1,0)="","",VLOOKUP($A43&amp;$A$3,Global!$E:$AA,COLUMN()+1,0)),"")</f>
        <v/>
      </c>
      <c r="O43" s="68">
        <f>IFERROR(IF(VLOOKUP($A43&amp;$A$3,Global!$E:$AA,COLUMN()+1,0)="","",VLOOKUP($A43&amp;$A$3,Global!$E:$AA,COLUMN()+1,0)),"")</f>
        <v>43268</v>
      </c>
      <c r="P43" s="68" t="str">
        <f>IFERROR(IF(VLOOKUP($A43&amp;$A$3,Global!$E:$AA,COLUMN()+1,0)="","",VLOOKUP($A43&amp;$A$3,Global!$E:$AA,COLUMN()+1,0)),"")</f>
        <v/>
      </c>
      <c r="Q43" s="68" t="str">
        <f>IFERROR(IF(VLOOKUP($A43&amp;$A$3,Global!$E:$AA,COLUMN()+1,0)="","",VLOOKUP($A43&amp;$A$3,Global!$E:$AA,COLUMN()+1,0)),"")</f>
        <v/>
      </c>
      <c r="R43" s="68" t="str">
        <f>IFERROR(IF(VLOOKUP($A43&amp;$A$3,Global!$E:$AA,COLUMN()+1,0)="","",VLOOKUP($A43&amp;$A$3,Global!$E:$AA,COLUMN()+1,0)),"")</f>
        <v/>
      </c>
      <c r="S43" s="71" t="str">
        <f>IFERROR(IF(VLOOKUP($A43&amp;$A$3,Global!$E:$AA,COLUMN()+1,0)="","",VLOOKUP($A43&amp;$A$3,Global!$E:$AA,COLUMN()+1,0)),"")</f>
        <v/>
      </c>
      <c r="T43" s="71" t="str">
        <f>IFERROR(IF(VLOOKUP($A43&amp;$A$3,Global!$E:$AA,COLUMN()+1,0)="","",VLOOKUP($A43&amp;$A$3,Global!$E:$AA,COLUMN()+1,0)),"")</f>
        <v>a</v>
      </c>
      <c r="U43" s="69" t="str">
        <f>IFERROR(IF(VLOOKUP($A43&amp;$A$3,Global!$E:$AA,COLUMN()+1,0)="","",VLOOKUP($A43&amp;$A$3,Global!$E:$AA,COLUMN()+1,0)),"")</f>
        <v/>
      </c>
      <c r="V43" s="69" t="str">
        <f>IFERROR(IF(VLOOKUP($A43&amp;$A$3,Global!$E:$AA,COLUMN()+1,0)="","",VLOOKUP($A43&amp;$A$3,Global!$E:$AA,COLUMN()+1,0)),"")</f>
        <v>Open (Progress)</v>
      </c>
    </row>
    <row r="44" spans="1:22" s="72" customFormat="1" ht="28.5" x14ac:dyDescent="0.2">
      <c r="A44" s="67">
        <f>IFERROR(IF(A43="","",IF((A43+1)&lt;=VLOOKUP($A$3,List!$A$1:$B$50,2,0),A43+1,"")),"")</f>
        <v>37</v>
      </c>
      <c r="B44" s="67" t="str">
        <f>IFERROR(IF(VLOOKUP($A44&amp;$A$3,Global!$E:$AA,COLUMN(),0)="","",VLOOKUP($A44&amp;$A$3,Global!$E:$AA,COLUMN(),0)),"")</f>
        <v>AIH</v>
      </c>
      <c r="C44" s="67" t="str">
        <f>IFERROR(VLOOKUP(B44,List!$D:$E,2,0),"")</f>
        <v>Audit Internal (Harian)</v>
      </c>
      <c r="D44" s="68">
        <f>IFERROR(IF(VLOOKUP($A44&amp;$A$3,Global!$E:$AA,COLUMN()+1,0)="","",VLOOKUP($A44&amp;$A$3,Global!$E:$AA,COLUMN()+1,0)),"")</f>
        <v>43241</v>
      </c>
      <c r="E44" s="69" t="str">
        <f>IFERROR(IF(VLOOKUP($A44&amp;$A$3,Global!$E:$AA,COLUMN()+1,0)="","",VLOOKUP($A44&amp;$A$3,Global!$E:$AA,COLUMN()+1,0)),"")</f>
        <v>Minor</v>
      </c>
      <c r="F44" s="69" t="str">
        <f>IFERROR(IF(VLOOKUP($A44&amp;$A$3,Global!$E:$AA,COLUMN()+1,0)="","",VLOOKUP($A44&amp;$A$3,Global!$E:$AA,COLUMN()+1,0)),"")</f>
        <v>Salim Stock Control</v>
      </c>
      <c r="G44" s="69" t="str">
        <f>IFERROR(IF(VLOOKUP($A44&amp;$A$3,Global!$E:$AA,COLUMN()+1,0)="","",VLOOKUP($A44&amp;$A$3,Global!$E:$AA,COLUMN()+1,0)),"")</f>
        <v>Crosscheck 10 item stock</v>
      </c>
      <c r="H44" s="70" t="str">
        <f>IFERROR(IF(VLOOKUP($A44&amp;$A$3,Global!$E:$AA,COLUMN()+1,0)="","",VLOOKUP($A44&amp;$A$3,Global!$E:$AA,COLUMN()+1,0)),"")</f>
        <v/>
      </c>
      <c r="I44" s="69" t="str">
        <f>IFERROR(IF(VLOOKUP($A44&amp;$A$3,Global!$E:$AA,COLUMN()+1,0)="","",VLOOKUP($A44&amp;$A$3,Global!$E:$AA,COLUMN()+1,0)),"")</f>
        <v>Selisih 7 Item dari 10 Item yang sudah ditentukan per Area</v>
      </c>
      <c r="J44" s="69" t="str">
        <f>IFERROR(IF(VLOOKUP($A44&amp;$A$3,Global!$E:$AA,COLUMN()+1,0)="","",VLOOKUP($A44&amp;$A$3,Global!$E:$AA,COLUMN()+1,0)),"")</f>
        <v>X</v>
      </c>
      <c r="K44" s="69" t="str">
        <f>IFERROR(IF(VLOOKUP($A44&amp;$A$3,Global!$E:$AA,COLUMN()+1,0)="","",VLOOKUP($A44&amp;$A$3,Global!$E:$AA,COLUMN()+1,0)),"")</f>
        <v>021/AI-MR/V/18</v>
      </c>
      <c r="L44" s="69" t="str">
        <f>IFERROR(IF(VLOOKUP($A44&amp;$A$3,Global!$E:$AA,COLUMN()+1,0)="","",VLOOKUP($A44&amp;$A$3,Global!$E:$AA,COLUMN()+1,0)),"")</f>
        <v/>
      </c>
      <c r="M44" s="68" t="str">
        <f>IFERROR(IF(VLOOKUP($A44&amp;$A$3,Global!$E:$AA,COLUMN()+1,0)="","",VLOOKUP($A44&amp;$A$3,Global!$E:$AA,COLUMN()+1,0)),"")</f>
        <v/>
      </c>
      <c r="N44" s="68" t="str">
        <f>IFERROR(IF(VLOOKUP($A44&amp;$A$3,Global!$E:$AA,COLUMN()+1,0)="","",VLOOKUP($A44&amp;$A$3,Global!$E:$AA,COLUMN()+1,0)),"")</f>
        <v/>
      </c>
      <c r="O44" s="68">
        <f>IFERROR(IF(VLOOKUP($A44&amp;$A$3,Global!$E:$AA,COLUMN()+1,0)="","",VLOOKUP($A44&amp;$A$3,Global!$E:$AA,COLUMN()+1,0)),"")</f>
        <v>43271</v>
      </c>
      <c r="P44" s="68" t="str">
        <f>IFERROR(IF(VLOOKUP($A44&amp;$A$3,Global!$E:$AA,COLUMN()+1,0)="","",VLOOKUP($A44&amp;$A$3,Global!$E:$AA,COLUMN()+1,0)),"")</f>
        <v/>
      </c>
      <c r="Q44" s="68" t="str">
        <f>IFERROR(IF(VLOOKUP($A44&amp;$A$3,Global!$E:$AA,COLUMN()+1,0)="","",VLOOKUP($A44&amp;$A$3,Global!$E:$AA,COLUMN()+1,0)),"")</f>
        <v/>
      </c>
      <c r="R44" s="68" t="str">
        <f>IFERROR(IF(VLOOKUP($A44&amp;$A$3,Global!$E:$AA,COLUMN()+1,0)="","",VLOOKUP($A44&amp;$A$3,Global!$E:$AA,COLUMN()+1,0)),"")</f>
        <v/>
      </c>
      <c r="S44" s="71" t="str">
        <f>IFERROR(IF(VLOOKUP($A44&amp;$A$3,Global!$E:$AA,COLUMN()+1,0)="","",VLOOKUP($A44&amp;$A$3,Global!$E:$AA,COLUMN()+1,0)),"")</f>
        <v/>
      </c>
      <c r="T44" s="71" t="str">
        <f>IFERROR(IF(VLOOKUP($A44&amp;$A$3,Global!$E:$AA,COLUMN()+1,0)="","",VLOOKUP($A44&amp;$A$3,Global!$E:$AA,COLUMN()+1,0)),"")</f>
        <v>a</v>
      </c>
      <c r="U44" s="69" t="str">
        <f>IFERROR(IF(VLOOKUP($A44&amp;$A$3,Global!$E:$AA,COLUMN()+1,0)="","",VLOOKUP($A44&amp;$A$3,Global!$E:$AA,COLUMN()+1,0)),"")</f>
        <v/>
      </c>
      <c r="V44" s="69" t="str">
        <f>IFERROR(IF(VLOOKUP($A44&amp;$A$3,Global!$E:$AA,COLUMN()+1,0)="","",VLOOKUP($A44&amp;$A$3,Global!$E:$AA,COLUMN()+1,0)),"")</f>
        <v>Open (Progress)</v>
      </c>
    </row>
    <row r="45" spans="1:22" s="72" customFormat="1" ht="28.5" x14ac:dyDescent="0.2">
      <c r="A45" s="67">
        <f>IFERROR(IF(A44="","",IF((A44+1)&lt;=VLOOKUP($A$3,List!$A$1:$B$50,2,0),A44+1,"")),"")</f>
        <v>38</v>
      </c>
      <c r="B45" s="67" t="str">
        <f>IFERROR(IF(VLOOKUP($A45&amp;$A$3,Global!$E:$AA,COLUMN(),0)="","",VLOOKUP($A45&amp;$A$3,Global!$E:$AA,COLUMN(),0)),"")</f>
        <v>AIH</v>
      </c>
      <c r="C45" s="67" t="str">
        <f>IFERROR(VLOOKUP(B45,List!$D:$E,2,0),"")</f>
        <v>Audit Internal (Harian)</v>
      </c>
      <c r="D45" s="68">
        <f>IFERROR(IF(VLOOKUP($A45&amp;$A$3,Global!$E:$AA,COLUMN()+1,0)="","",VLOOKUP($A45&amp;$A$3,Global!$E:$AA,COLUMN()+1,0)),"")</f>
        <v>43242</v>
      </c>
      <c r="E45" s="69" t="str">
        <f>IFERROR(IF(VLOOKUP($A45&amp;$A$3,Global!$E:$AA,COLUMN()+1,0)="","",VLOOKUP($A45&amp;$A$3,Global!$E:$AA,COLUMN()+1,0)),"")</f>
        <v>Minor</v>
      </c>
      <c r="F45" s="69" t="str">
        <f>IFERROR(IF(VLOOKUP($A45&amp;$A$3,Global!$E:$AA,COLUMN()+1,0)="","",VLOOKUP($A45&amp;$A$3,Global!$E:$AA,COLUMN()+1,0)),"")</f>
        <v>Salim Stock Control</v>
      </c>
      <c r="G45" s="69" t="str">
        <f>IFERROR(IF(VLOOKUP($A45&amp;$A$3,Global!$E:$AA,COLUMN()+1,0)="","",VLOOKUP($A45&amp;$A$3,Global!$E:$AA,COLUMN()+1,0)),"")</f>
        <v>Crosscheck 10 item stock</v>
      </c>
      <c r="H45" s="70" t="str">
        <f>IFERROR(IF(VLOOKUP($A45&amp;$A$3,Global!$E:$AA,COLUMN()+1,0)="","",VLOOKUP($A45&amp;$A$3,Global!$E:$AA,COLUMN()+1,0)),"")</f>
        <v/>
      </c>
      <c r="I45" s="69" t="str">
        <f>IFERROR(IF(VLOOKUP($A45&amp;$A$3,Global!$E:$AA,COLUMN()+1,0)="","",VLOOKUP($A45&amp;$A$3,Global!$E:$AA,COLUMN()+1,0)),"")</f>
        <v>Selisih 9 Item dari 10 Item yang sudah ditentukan per Area</v>
      </c>
      <c r="J45" s="69" t="str">
        <f>IFERROR(IF(VLOOKUP($A45&amp;$A$3,Global!$E:$AA,COLUMN()+1,0)="","",VLOOKUP($A45&amp;$A$3,Global!$E:$AA,COLUMN()+1,0)),"")</f>
        <v>X</v>
      </c>
      <c r="K45" s="69" t="str">
        <f>IFERROR(IF(VLOOKUP($A45&amp;$A$3,Global!$E:$AA,COLUMN()+1,0)="","",VLOOKUP($A45&amp;$A$3,Global!$E:$AA,COLUMN()+1,0)),"")</f>
        <v>022/AI-MR/V/18</v>
      </c>
      <c r="L45" s="69" t="str">
        <f>IFERROR(IF(VLOOKUP($A45&amp;$A$3,Global!$E:$AA,COLUMN()+1,0)="","",VLOOKUP($A45&amp;$A$3,Global!$E:$AA,COLUMN()+1,0)),"")</f>
        <v/>
      </c>
      <c r="M45" s="68" t="str">
        <f>IFERROR(IF(VLOOKUP($A45&amp;$A$3,Global!$E:$AA,COLUMN()+1,0)="","",VLOOKUP($A45&amp;$A$3,Global!$E:$AA,COLUMN()+1,0)),"")</f>
        <v/>
      </c>
      <c r="N45" s="68" t="str">
        <f>IFERROR(IF(VLOOKUP($A45&amp;$A$3,Global!$E:$AA,COLUMN()+1,0)="","",VLOOKUP($A45&amp;$A$3,Global!$E:$AA,COLUMN()+1,0)),"")</f>
        <v/>
      </c>
      <c r="O45" s="68">
        <f>IFERROR(IF(VLOOKUP($A45&amp;$A$3,Global!$E:$AA,COLUMN()+1,0)="","",VLOOKUP($A45&amp;$A$3,Global!$E:$AA,COLUMN()+1,0)),"")</f>
        <v>43272</v>
      </c>
      <c r="P45" s="68" t="str">
        <f>IFERROR(IF(VLOOKUP($A45&amp;$A$3,Global!$E:$AA,COLUMN()+1,0)="","",VLOOKUP($A45&amp;$A$3,Global!$E:$AA,COLUMN()+1,0)),"")</f>
        <v/>
      </c>
      <c r="Q45" s="68" t="str">
        <f>IFERROR(IF(VLOOKUP($A45&amp;$A$3,Global!$E:$AA,COLUMN()+1,0)="","",VLOOKUP($A45&amp;$A$3,Global!$E:$AA,COLUMN()+1,0)),"")</f>
        <v/>
      </c>
      <c r="R45" s="68" t="str">
        <f>IFERROR(IF(VLOOKUP($A45&amp;$A$3,Global!$E:$AA,COLUMN()+1,0)="","",VLOOKUP($A45&amp;$A$3,Global!$E:$AA,COLUMN()+1,0)),"")</f>
        <v/>
      </c>
      <c r="S45" s="71" t="str">
        <f>IFERROR(IF(VLOOKUP($A45&amp;$A$3,Global!$E:$AA,COLUMN()+1,0)="","",VLOOKUP($A45&amp;$A$3,Global!$E:$AA,COLUMN()+1,0)),"")</f>
        <v/>
      </c>
      <c r="T45" s="71" t="str">
        <f>IFERROR(IF(VLOOKUP($A45&amp;$A$3,Global!$E:$AA,COLUMN()+1,0)="","",VLOOKUP($A45&amp;$A$3,Global!$E:$AA,COLUMN()+1,0)),"")</f>
        <v>a</v>
      </c>
      <c r="U45" s="69" t="str">
        <f>IFERROR(IF(VLOOKUP($A45&amp;$A$3,Global!$E:$AA,COLUMN()+1,0)="","",VLOOKUP($A45&amp;$A$3,Global!$E:$AA,COLUMN()+1,0)),"")</f>
        <v/>
      </c>
      <c r="V45" s="69" t="str">
        <f>IFERROR(IF(VLOOKUP($A45&amp;$A$3,Global!$E:$AA,COLUMN()+1,0)="","",VLOOKUP($A45&amp;$A$3,Global!$E:$AA,COLUMN()+1,0)),"")</f>
        <v>Open (Progress)</v>
      </c>
    </row>
    <row r="46" spans="1:22" s="72" customFormat="1" ht="28.5" x14ac:dyDescent="0.2">
      <c r="A46" s="67">
        <f>IFERROR(IF(A45="","",IF((A45+1)&lt;=VLOOKUP($A$3,List!$A$1:$B$50,2,0),A45+1,"")),"")</f>
        <v>39</v>
      </c>
      <c r="B46" s="67" t="str">
        <f>IFERROR(IF(VLOOKUP($A46&amp;$A$3,Global!$E:$AA,COLUMN(),0)="","",VLOOKUP($A46&amp;$A$3,Global!$E:$AA,COLUMN(),0)),"")</f>
        <v>AIH</v>
      </c>
      <c r="C46" s="67" t="str">
        <f>IFERROR(VLOOKUP(B46,List!$D:$E,2,0),"")</f>
        <v>Audit Internal (Harian)</v>
      </c>
      <c r="D46" s="68">
        <f>IFERROR(IF(VLOOKUP($A46&amp;$A$3,Global!$E:$AA,COLUMN()+1,0)="","",VLOOKUP($A46&amp;$A$3,Global!$E:$AA,COLUMN()+1,0)),"")</f>
        <v>43243</v>
      </c>
      <c r="E46" s="69" t="str">
        <f>IFERROR(IF(VLOOKUP($A46&amp;$A$3,Global!$E:$AA,COLUMN()+1,0)="","",VLOOKUP($A46&amp;$A$3,Global!$E:$AA,COLUMN()+1,0)),"")</f>
        <v>Minor</v>
      </c>
      <c r="F46" s="69" t="str">
        <f>IFERROR(IF(VLOOKUP($A46&amp;$A$3,Global!$E:$AA,COLUMN()+1,0)="","",VLOOKUP($A46&amp;$A$3,Global!$E:$AA,COLUMN()+1,0)),"")</f>
        <v>Salim Stock Control</v>
      </c>
      <c r="G46" s="69" t="str">
        <f>IFERROR(IF(VLOOKUP($A46&amp;$A$3,Global!$E:$AA,COLUMN()+1,0)="","",VLOOKUP($A46&amp;$A$3,Global!$E:$AA,COLUMN()+1,0)),"")</f>
        <v>Crosscheck 10 item stock</v>
      </c>
      <c r="H46" s="70" t="str">
        <f>IFERROR(IF(VLOOKUP($A46&amp;$A$3,Global!$E:$AA,COLUMN()+1,0)="","",VLOOKUP($A46&amp;$A$3,Global!$E:$AA,COLUMN()+1,0)),"")</f>
        <v/>
      </c>
      <c r="I46" s="69" t="str">
        <f>IFERROR(IF(VLOOKUP($A46&amp;$A$3,Global!$E:$AA,COLUMN()+1,0)="","",VLOOKUP($A46&amp;$A$3,Global!$E:$AA,COLUMN()+1,0)),"")</f>
        <v>Selisih 9 Item dari 10 Item yang sudah ditentukan per Area</v>
      </c>
      <c r="J46" s="69" t="str">
        <f>IFERROR(IF(VLOOKUP($A46&amp;$A$3,Global!$E:$AA,COLUMN()+1,0)="","",VLOOKUP($A46&amp;$A$3,Global!$E:$AA,COLUMN()+1,0)),"")</f>
        <v>X</v>
      </c>
      <c r="K46" s="69" t="str">
        <f>IFERROR(IF(VLOOKUP($A46&amp;$A$3,Global!$E:$AA,COLUMN()+1,0)="","",VLOOKUP($A46&amp;$A$3,Global!$E:$AA,COLUMN()+1,0)),"")</f>
        <v>023/AI-MR/V/18</v>
      </c>
      <c r="L46" s="69" t="str">
        <f>IFERROR(IF(VLOOKUP($A46&amp;$A$3,Global!$E:$AA,COLUMN()+1,0)="","",VLOOKUP($A46&amp;$A$3,Global!$E:$AA,COLUMN()+1,0)),"")</f>
        <v/>
      </c>
      <c r="M46" s="68" t="str">
        <f>IFERROR(IF(VLOOKUP($A46&amp;$A$3,Global!$E:$AA,COLUMN()+1,0)="","",VLOOKUP($A46&amp;$A$3,Global!$E:$AA,COLUMN()+1,0)),"")</f>
        <v/>
      </c>
      <c r="N46" s="68" t="str">
        <f>IFERROR(IF(VLOOKUP($A46&amp;$A$3,Global!$E:$AA,COLUMN()+1,0)="","",VLOOKUP($A46&amp;$A$3,Global!$E:$AA,COLUMN()+1,0)),"")</f>
        <v/>
      </c>
      <c r="O46" s="68">
        <f>IFERROR(IF(VLOOKUP($A46&amp;$A$3,Global!$E:$AA,COLUMN()+1,0)="","",VLOOKUP($A46&amp;$A$3,Global!$E:$AA,COLUMN()+1,0)),"")</f>
        <v>43273</v>
      </c>
      <c r="P46" s="68" t="str">
        <f>IFERROR(IF(VLOOKUP($A46&amp;$A$3,Global!$E:$AA,COLUMN()+1,0)="","",VLOOKUP($A46&amp;$A$3,Global!$E:$AA,COLUMN()+1,0)),"")</f>
        <v/>
      </c>
      <c r="Q46" s="68" t="str">
        <f>IFERROR(IF(VLOOKUP($A46&amp;$A$3,Global!$E:$AA,COLUMN()+1,0)="","",VLOOKUP($A46&amp;$A$3,Global!$E:$AA,COLUMN()+1,0)),"")</f>
        <v/>
      </c>
      <c r="R46" s="68" t="str">
        <f>IFERROR(IF(VLOOKUP($A46&amp;$A$3,Global!$E:$AA,COLUMN()+1,0)="","",VLOOKUP($A46&amp;$A$3,Global!$E:$AA,COLUMN()+1,0)),"")</f>
        <v/>
      </c>
      <c r="S46" s="71" t="str">
        <f>IFERROR(IF(VLOOKUP($A46&amp;$A$3,Global!$E:$AA,COLUMN()+1,0)="","",VLOOKUP($A46&amp;$A$3,Global!$E:$AA,COLUMN()+1,0)),"")</f>
        <v/>
      </c>
      <c r="T46" s="71" t="str">
        <f>IFERROR(IF(VLOOKUP($A46&amp;$A$3,Global!$E:$AA,COLUMN()+1,0)="","",VLOOKUP($A46&amp;$A$3,Global!$E:$AA,COLUMN()+1,0)),"")</f>
        <v>a</v>
      </c>
      <c r="U46" s="69" t="str">
        <f>IFERROR(IF(VLOOKUP($A46&amp;$A$3,Global!$E:$AA,COLUMN()+1,0)="","",VLOOKUP($A46&amp;$A$3,Global!$E:$AA,COLUMN()+1,0)),"")</f>
        <v/>
      </c>
      <c r="V46" s="69" t="str">
        <f>IFERROR(IF(VLOOKUP($A46&amp;$A$3,Global!$E:$AA,COLUMN()+1,0)="","",VLOOKUP($A46&amp;$A$3,Global!$E:$AA,COLUMN()+1,0)),"")</f>
        <v>Open (Progress)</v>
      </c>
    </row>
    <row r="47" spans="1:22" s="72" customFormat="1" ht="28.5" x14ac:dyDescent="0.2">
      <c r="A47" s="67">
        <f>IFERROR(IF(A46="","",IF((A46+1)&lt;=VLOOKUP($A$3,List!$A$1:$B$50,2,0),A46+1,"")),"")</f>
        <v>40</v>
      </c>
      <c r="B47" s="67" t="str">
        <f>IFERROR(IF(VLOOKUP($A47&amp;$A$3,Global!$E:$AA,COLUMN(),0)="","",VLOOKUP($A47&amp;$A$3,Global!$E:$AA,COLUMN(),0)),"")</f>
        <v>AIH</v>
      </c>
      <c r="C47" s="67" t="str">
        <f>IFERROR(VLOOKUP(B47,List!$D:$E,2,0),"")</f>
        <v>Audit Internal (Harian)</v>
      </c>
      <c r="D47" s="68">
        <f>IFERROR(IF(VLOOKUP($A47&amp;$A$3,Global!$E:$AA,COLUMN()+1,0)="","",VLOOKUP($A47&amp;$A$3,Global!$E:$AA,COLUMN()+1,0)),"")</f>
        <v>43244</v>
      </c>
      <c r="E47" s="69" t="str">
        <f>IFERROR(IF(VLOOKUP($A47&amp;$A$3,Global!$E:$AA,COLUMN()+1,0)="","",VLOOKUP($A47&amp;$A$3,Global!$E:$AA,COLUMN()+1,0)),"")</f>
        <v>Minor</v>
      </c>
      <c r="F47" s="69" t="str">
        <f>IFERROR(IF(VLOOKUP($A47&amp;$A$3,Global!$E:$AA,COLUMN()+1,0)="","",VLOOKUP($A47&amp;$A$3,Global!$E:$AA,COLUMN()+1,0)),"")</f>
        <v>Salim Stock Control</v>
      </c>
      <c r="G47" s="69" t="str">
        <f>IFERROR(IF(VLOOKUP($A47&amp;$A$3,Global!$E:$AA,COLUMN()+1,0)="","",VLOOKUP($A47&amp;$A$3,Global!$E:$AA,COLUMN()+1,0)),"")</f>
        <v>Crosscheck 10 item stock</v>
      </c>
      <c r="H47" s="70" t="str">
        <f>IFERROR(IF(VLOOKUP($A47&amp;$A$3,Global!$E:$AA,COLUMN()+1,0)="","",VLOOKUP($A47&amp;$A$3,Global!$E:$AA,COLUMN()+1,0)),"")</f>
        <v/>
      </c>
      <c r="I47" s="69" t="str">
        <f>IFERROR(IF(VLOOKUP($A47&amp;$A$3,Global!$E:$AA,COLUMN()+1,0)="","",VLOOKUP($A47&amp;$A$3,Global!$E:$AA,COLUMN()+1,0)),"")</f>
        <v>Selisih 10 Item dari 10 Item yang sudah ditentukan per Area</v>
      </c>
      <c r="J47" s="69" t="str">
        <f>IFERROR(IF(VLOOKUP($A47&amp;$A$3,Global!$E:$AA,COLUMN()+1,0)="","",VLOOKUP($A47&amp;$A$3,Global!$E:$AA,COLUMN()+1,0)),"")</f>
        <v>X</v>
      </c>
      <c r="K47" s="69" t="str">
        <f>IFERROR(IF(VLOOKUP($A47&amp;$A$3,Global!$E:$AA,COLUMN()+1,0)="","",VLOOKUP($A47&amp;$A$3,Global!$E:$AA,COLUMN()+1,0)),"")</f>
        <v>024/AI-MR/V/18</v>
      </c>
      <c r="L47" s="69" t="str">
        <f>IFERROR(IF(VLOOKUP($A47&amp;$A$3,Global!$E:$AA,COLUMN()+1,0)="","",VLOOKUP($A47&amp;$A$3,Global!$E:$AA,COLUMN()+1,0)),"")</f>
        <v/>
      </c>
      <c r="M47" s="68" t="str">
        <f>IFERROR(IF(VLOOKUP($A47&amp;$A$3,Global!$E:$AA,COLUMN()+1,0)="","",VLOOKUP($A47&amp;$A$3,Global!$E:$AA,COLUMN()+1,0)),"")</f>
        <v/>
      </c>
      <c r="N47" s="68" t="str">
        <f>IFERROR(IF(VLOOKUP($A47&amp;$A$3,Global!$E:$AA,COLUMN()+1,0)="","",VLOOKUP($A47&amp;$A$3,Global!$E:$AA,COLUMN()+1,0)),"")</f>
        <v/>
      </c>
      <c r="O47" s="68">
        <f>IFERROR(IF(VLOOKUP($A47&amp;$A$3,Global!$E:$AA,COLUMN()+1,0)="","",VLOOKUP($A47&amp;$A$3,Global!$E:$AA,COLUMN()+1,0)),"")</f>
        <v>43274</v>
      </c>
      <c r="P47" s="68" t="str">
        <f>IFERROR(IF(VLOOKUP($A47&amp;$A$3,Global!$E:$AA,COLUMN()+1,0)="","",VLOOKUP($A47&amp;$A$3,Global!$E:$AA,COLUMN()+1,0)),"")</f>
        <v/>
      </c>
      <c r="Q47" s="68" t="str">
        <f>IFERROR(IF(VLOOKUP($A47&amp;$A$3,Global!$E:$AA,COLUMN()+1,0)="","",VLOOKUP($A47&amp;$A$3,Global!$E:$AA,COLUMN()+1,0)),"")</f>
        <v/>
      </c>
      <c r="R47" s="68" t="str">
        <f>IFERROR(IF(VLOOKUP($A47&amp;$A$3,Global!$E:$AA,COLUMN()+1,0)="","",VLOOKUP($A47&amp;$A$3,Global!$E:$AA,COLUMN()+1,0)),"")</f>
        <v/>
      </c>
      <c r="S47" s="71" t="str">
        <f>IFERROR(IF(VLOOKUP($A47&amp;$A$3,Global!$E:$AA,COLUMN()+1,0)="","",VLOOKUP($A47&amp;$A$3,Global!$E:$AA,COLUMN()+1,0)),"")</f>
        <v/>
      </c>
      <c r="T47" s="71" t="str">
        <f>IFERROR(IF(VLOOKUP($A47&amp;$A$3,Global!$E:$AA,COLUMN()+1,0)="","",VLOOKUP($A47&amp;$A$3,Global!$E:$AA,COLUMN()+1,0)),"")</f>
        <v>a</v>
      </c>
      <c r="U47" s="69" t="str">
        <f>IFERROR(IF(VLOOKUP($A47&amp;$A$3,Global!$E:$AA,COLUMN()+1,0)="","",VLOOKUP($A47&amp;$A$3,Global!$E:$AA,COLUMN()+1,0)),"")</f>
        <v/>
      </c>
      <c r="V47" s="69" t="str">
        <f>IFERROR(IF(VLOOKUP($A47&amp;$A$3,Global!$E:$AA,COLUMN()+1,0)="","",VLOOKUP($A47&amp;$A$3,Global!$E:$AA,COLUMN()+1,0)),"")</f>
        <v>Open (Progress)</v>
      </c>
    </row>
    <row r="48" spans="1:22" s="72" customFormat="1" ht="28.5" x14ac:dyDescent="0.2">
      <c r="A48" s="67">
        <f>IFERROR(IF(A47="","",IF((A47+1)&lt;=VLOOKUP($A$3,List!$A$1:$B$50,2,0),A47+1,"")),"")</f>
        <v>41</v>
      </c>
      <c r="B48" s="67" t="str">
        <f>IFERROR(IF(VLOOKUP($A48&amp;$A$3,Global!$E:$AA,COLUMN(),0)="","",VLOOKUP($A48&amp;$A$3,Global!$E:$AA,COLUMN(),0)),"")</f>
        <v>AIH</v>
      </c>
      <c r="C48" s="67" t="str">
        <f>IFERROR(VLOOKUP(B48,List!$D:$E,2,0),"")</f>
        <v>Audit Internal (Harian)</v>
      </c>
      <c r="D48" s="68">
        <f>IFERROR(IF(VLOOKUP($A48&amp;$A$3,Global!$E:$AA,COLUMN()+1,0)="","",VLOOKUP($A48&amp;$A$3,Global!$E:$AA,COLUMN()+1,0)),"")</f>
        <v>43245</v>
      </c>
      <c r="E48" s="69" t="str">
        <f>IFERROR(IF(VLOOKUP($A48&amp;$A$3,Global!$E:$AA,COLUMN()+1,0)="","",VLOOKUP($A48&amp;$A$3,Global!$E:$AA,COLUMN()+1,0)),"")</f>
        <v>Minor</v>
      </c>
      <c r="F48" s="69" t="str">
        <f>IFERROR(IF(VLOOKUP($A48&amp;$A$3,Global!$E:$AA,COLUMN()+1,0)="","",VLOOKUP($A48&amp;$A$3,Global!$E:$AA,COLUMN()+1,0)),"")</f>
        <v>Salim Stock Control</v>
      </c>
      <c r="G48" s="69" t="str">
        <f>IFERROR(IF(VLOOKUP($A48&amp;$A$3,Global!$E:$AA,COLUMN()+1,0)="","",VLOOKUP($A48&amp;$A$3,Global!$E:$AA,COLUMN()+1,0)),"")</f>
        <v>Crosscheck 10 item stock</v>
      </c>
      <c r="H48" s="70" t="str">
        <f>IFERROR(IF(VLOOKUP($A48&amp;$A$3,Global!$E:$AA,COLUMN()+1,0)="","",VLOOKUP($A48&amp;$A$3,Global!$E:$AA,COLUMN()+1,0)),"")</f>
        <v/>
      </c>
      <c r="I48" s="69" t="str">
        <f>IFERROR(IF(VLOOKUP($A48&amp;$A$3,Global!$E:$AA,COLUMN()+1,0)="","",VLOOKUP($A48&amp;$A$3,Global!$E:$AA,COLUMN()+1,0)),"")</f>
        <v>Selisih 9 Item dari 10 Item yang sudah ditentukan per Area</v>
      </c>
      <c r="J48" s="69" t="str">
        <f>IFERROR(IF(VLOOKUP($A48&amp;$A$3,Global!$E:$AA,COLUMN()+1,0)="","",VLOOKUP($A48&amp;$A$3,Global!$E:$AA,COLUMN()+1,0)),"")</f>
        <v>X</v>
      </c>
      <c r="K48" s="69" t="str">
        <f>IFERROR(IF(VLOOKUP($A48&amp;$A$3,Global!$E:$AA,COLUMN()+1,0)="","",VLOOKUP($A48&amp;$A$3,Global!$E:$AA,COLUMN()+1,0)),"")</f>
        <v>025/AI-MR/V/18</v>
      </c>
      <c r="L48" s="69" t="str">
        <f>IFERROR(IF(VLOOKUP($A48&amp;$A$3,Global!$E:$AA,COLUMN()+1,0)="","",VLOOKUP($A48&amp;$A$3,Global!$E:$AA,COLUMN()+1,0)),"")</f>
        <v/>
      </c>
      <c r="M48" s="68" t="str">
        <f>IFERROR(IF(VLOOKUP($A48&amp;$A$3,Global!$E:$AA,COLUMN()+1,0)="","",VLOOKUP($A48&amp;$A$3,Global!$E:$AA,COLUMN()+1,0)),"")</f>
        <v/>
      </c>
      <c r="N48" s="68" t="str">
        <f>IFERROR(IF(VLOOKUP($A48&amp;$A$3,Global!$E:$AA,COLUMN()+1,0)="","",VLOOKUP($A48&amp;$A$3,Global!$E:$AA,COLUMN()+1,0)),"")</f>
        <v/>
      </c>
      <c r="O48" s="68">
        <f>IFERROR(IF(VLOOKUP($A48&amp;$A$3,Global!$E:$AA,COLUMN()+1,0)="","",VLOOKUP($A48&amp;$A$3,Global!$E:$AA,COLUMN()+1,0)),"")</f>
        <v>43275</v>
      </c>
      <c r="P48" s="68" t="str">
        <f>IFERROR(IF(VLOOKUP($A48&amp;$A$3,Global!$E:$AA,COLUMN()+1,0)="","",VLOOKUP($A48&amp;$A$3,Global!$E:$AA,COLUMN()+1,0)),"")</f>
        <v/>
      </c>
      <c r="Q48" s="68" t="str">
        <f>IFERROR(IF(VLOOKUP($A48&amp;$A$3,Global!$E:$AA,COLUMN()+1,0)="","",VLOOKUP($A48&amp;$A$3,Global!$E:$AA,COLUMN()+1,0)),"")</f>
        <v/>
      </c>
      <c r="R48" s="68" t="str">
        <f>IFERROR(IF(VLOOKUP($A48&amp;$A$3,Global!$E:$AA,COLUMN()+1,0)="","",VLOOKUP($A48&amp;$A$3,Global!$E:$AA,COLUMN()+1,0)),"")</f>
        <v/>
      </c>
      <c r="S48" s="71" t="str">
        <f>IFERROR(IF(VLOOKUP($A48&amp;$A$3,Global!$E:$AA,COLUMN()+1,0)="","",VLOOKUP($A48&amp;$A$3,Global!$E:$AA,COLUMN()+1,0)),"")</f>
        <v/>
      </c>
      <c r="T48" s="71" t="str">
        <f>IFERROR(IF(VLOOKUP($A48&amp;$A$3,Global!$E:$AA,COLUMN()+1,0)="","",VLOOKUP($A48&amp;$A$3,Global!$E:$AA,COLUMN()+1,0)),"")</f>
        <v>a</v>
      </c>
      <c r="U48" s="69" t="str">
        <f>IFERROR(IF(VLOOKUP($A48&amp;$A$3,Global!$E:$AA,COLUMN()+1,0)="","",VLOOKUP($A48&amp;$A$3,Global!$E:$AA,COLUMN()+1,0)),"")</f>
        <v/>
      </c>
      <c r="V48" s="69" t="str">
        <f>IFERROR(IF(VLOOKUP($A48&amp;$A$3,Global!$E:$AA,COLUMN()+1,0)="","",VLOOKUP($A48&amp;$A$3,Global!$E:$AA,COLUMN()+1,0)),"")</f>
        <v>Open (Progress)</v>
      </c>
    </row>
    <row r="49" spans="1:22" s="72" customFormat="1" ht="28.5" x14ac:dyDescent="0.2">
      <c r="A49" s="67">
        <f>IFERROR(IF(A48="","",IF((A48+1)&lt;=VLOOKUP($A$3,List!$A$1:$B$50,2,0),A48+1,"")),"")</f>
        <v>42</v>
      </c>
      <c r="B49" s="67" t="str">
        <f>IFERROR(IF(VLOOKUP($A49&amp;$A$3,Global!$E:$AA,COLUMN(),0)="","",VLOOKUP($A49&amp;$A$3,Global!$E:$AA,COLUMN(),0)),"")</f>
        <v>AIH</v>
      </c>
      <c r="C49" s="67" t="str">
        <f>IFERROR(VLOOKUP(B49,List!$D:$E,2,0),"")</f>
        <v>Audit Internal (Harian)</v>
      </c>
      <c r="D49" s="68">
        <f>IFERROR(IF(VLOOKUP($A49&amp;$A$3,Global!$E:$AA,COLUMN()+1,0)="","",VLOOKUP($A49&amp;$A$3,Global!$E:$AA,COLUMN()+1,0)),"")</f>
        <v>43248</v>
      </c>
      <c r="E49" s="69" t="str">
        <f>IFERROR(IF(VLOOKUP($A49&amp;$A$3,Global!$E:$AA,COLUMN()+1,0)="","",VLOOKUP($A49&amp;$A$3,Global!$E:$AA,COLUMN()+1,0)),"")</f>
        <v>Minor</v>
      </c>
      <c r="F49" s="69" t="str">
        <f>IFERROR(IF(VLOOKUP($A49&amp;$A$3,Global!$E:$AA,COLUMN()+1,0)="","",VLOOKUP($A49&amp;$A$3,Global!$E:$AA,COLUMN()+1,0)),"")</f>
        <v>Salim Stock Control</v>
      </c>
      <c r="G49" s="69" t="str">
        <f>IFERROR(IF(VLOOKUP($A49&amp;$A$3,Global!$E:$AA,COLUMN()+1,0)="","",VLOOKUP($A49&amp;$A$3,Global!$E:$AA,COLUMN()+1,0)),"")</f>
        <v>Crosscheck 10 item stock</v>
      </c>
      <c r="H49" s="70" t="str">
        <f>IFERROR(IF(VLOOKUP($A49&amp;$A$3,Global!$E:$AA,COLUMN()+1,0)="","",VLOOKUP($A49&amp;$A$3,Global!$E:$AA,COLUMN()+1,0)),"")</f>
        <v/>
      </c>
      <c r="I49" s="69" t="str">
        <f>IFERROR(IF(VLOOKUP($A49&amp;$A$3,Global!$E:$AA,COLUMN()+1,0)="","",VLOOKUP($A49&amp;$A$3,Global!$E:$AA,COLUMN()+1,0)),"")</f>
        <v>Selisih 6 Item dari 10 Item yang sudah ditentukan per Area</v>
      </c>
      <c r="J49" s="69" t="str">
        <f>IFERROR(IF(VLOOKUP($A49&amp;$A$3,Global!$E:$AA,COLUMN()+1,0)="","",VLOOKUP($A49&amp;$A$3,Global!$E:$AA,COLUMN()+1,0)),"")</f>
        <v>X</v>
      </c>
      <c r="K49" s="69" t="str">
        <f>IFERROR(IF(VLOOKUP($A49&amp;$A$3,Global!$E:$AA,COLUMN()+1,0)="","",VLOOKUP($A49&amp;$A$3,Global!$E:$AA,COLUMN()+1,0)),"")</f>
        <v>026/AI-MR/V/18</v>
      </c>
      <c r="L49" s="69" t="str">
        <f>IFERROR(IF(VLOOKUP($A49&amp;$A$3,Global!$E:$AA,COLUMN()+1,0)="","",VLOOKUP($A49&amp;$A$3,Global!$E:$AA,COLUMN()+1,0)),"")</f>
        <v/>
      </c>
      <c r="M49" s="68" t="str">
        <f>IFERROR(IF(VLOOKUP($A49&amp;$A$3,Global!$E:$AA,COLUMN()+1,0)="","",VLOOKUP($A49&amp;$A$3,Global!$E:$AA,COLUMN()+1,0)),"")</f>
        <v/>
      </c>
      <c r="N49" s="68" t="str">
        <f>IFERROR(IF(VLOOKUP($A49&amp;$A$3,Global!$E:$AA,COLUMN()+1,0)="","",VLOOKUP($A49&amp;$A$3,Global!$E:$AA,COLUMN()+1,0)),"")</f>
        <v/>
      </c>
      <c r="O49" s="68">
        <f>IFERROR(IF(VLOOKUP($A49&amp;$A$3,Global!$E:$AA,COLUMN()+1,0)="","",VLOOKUP($A49&amp;$A$3,Global!$E:$AA,COLUMN()+1,0)),"")</f>
        <v>43278</v>
      </c>
      <c r="P49" s="68" t="str">
        <f>IFERROR(IF(VLOOKUP($A49&amp;$A$3,Global!$E:$AA,COLUMN()+1,0)="","",VLOOKUP($A49&amp;$A$3,Global!$E:$AA,COLUMN()+1,0)),"")</f>
        <v/>
      </c>
      <c r="Q49" s="68" t="str">
        <f>IFERROR(IF(VLOOKUP($A49&amp;$A$3,Global!$E:$AA,COLUMN()+1,0)="","",VLOOKUP($A49&amp;$A$3,Global!$E:$AA,COLUMN()+1,0)),"")</f>
        <v/>
      </c>
      <c r="R49" s="68" t="str">
        <f>IFERROR(IF(VLOOKUP($A49&amp;$A$3,Global!$E:$AA,COLUMN()+1,0)="","",VLOOKUP($A49&amp;$A$3,Global!$E:$AA,COLUMN()+1,0)),"")</f>
        <v/>
      </c>
      <c r="S49" s="71" t="str">
        <f>IFERROR(IF(VLOOKUP($A49&amp;$A$3,Global!$E:$AA,COLUMN()+1,0)="","",VLOOKUP($A49&amp;$A$3,Global!$E:$AA,COLUMN()+1,0)),"")</f>
        <v/>
      </c>
      <c r="T49" s="71" t="str">
        <f>IFERROR(IF(VLOOKUP($A49&amp;$A$3,Global!$E:$AA,COLUMN()+1,0)="","",VLOOKUP($A49&amp;$A$3,Global!$E:$AA,COLUMN()+1,0)),"")</f>
        <v>a</v>
      </c>
      <c r="U49" s="69" t="str">
        <f>IFERROR(IF(VLOOKUP($A49&amp;$A$3,Global!$E:$AA,COLUMN()+1,0)="","",VLOOKUP($A49&amp;$A$3,Global!$E:$AA,COLUMN()+1,0)),"")</f>
        <v/>
      </c>
      <c r="V49" s="69" t="str">
        <f>IFERROR(IF(VLOOKUP($A49&amp;$A$3,Global!$E:$AA,COLUMN()+1,0)="","",VLOOKUP($A49&amp;$A$3,Global!$E:$AA,COLUMN()+1,0)),"")</f>
        <v>Open (Progress)</v>
      </c>
    </row>
    <row r="50" spans="1:22" s="72" customFormat="1" ht="42.75" x14ac:dyDescent="0.2">
      <c r="A50" s="67">
        <f>IFERROR(IF(A49="","",IF((A49+1)&lt;=VLOOKUP($A$3,List!$A$1:$B$50,2,0),A49+1,"")),"")</f>
        <v>43</v>
      </c>
      <c r="B50" s="67" t="str">
        <f>IFERROR(IF(VLOOKUP($A50&amp;$A$3,Global!$E:$AA,COLUMN(),0)="","",VLOOKUP($A50&amp;$A$3,Global!$E:$AA,COLUMN(),0)),"")</f>
        <v>AIH</v>
      </c>
      <c r="C50" s="67" t="str">
        <f>IFERROR(VLOOKUP(B50,List!$D:$E,2,0),"")</f>
        <v>Audit Internal (Harian)</v>
      </c>
      <c r="D50" s="68">
        <f>IFERROR(IF(VLOOKUP($A50&amp;$A$3,Global!$E:$AA,COLUMN()+1,0)="","",VLOOKUP($A50&amp;$A$3,Global!$E:$AA,COLUMN()+1,0)),"")</f>
        <v>43286</v>
      </c>
      <c r="E50" s="69" t="str">
        <f>IFERROR(IF(VLOOKUP($A50&amp;$A$3,Global!$E:$AA,COLUMN()+1,0)="","",VLOOKUP($A50&amp;$A$3,Global!$E:$AA,COLUMN()+1,0)),"")</f>
        <v>Minor</v>
      </c>
      <c r="F50" s="69" t="str">
        <f>IFERROR(IF(VLOOKUP($A50&amp;$A$3,Global!$E:$AA,COLUMN()+1,0)="","",VLOOKUP($A50&amp;$A$3,Global!$E:$AA,COLUMN()+1,0)),"")</f>
        <v>Teguh</v>
      </c>
      <c r="G50" s="69" t="str">
        <f>IFERROR(IF(VLOOKUP($A50&amp;$A$3,Global!$E:$AA,COLUMN()+1,0)="","",VLOOKUP($A50&amp;$A$3,Global!$E:$AA,COLUMN()+1,0)),"")</f>
        <v>Prosedur</v>
      </c>
      <c r="H50" s="70" t="str">
        <f>IFERROR(IF(VLOOKUP($A50&amp;$A$3,Global!$E:$AA,COLUMN()+1,0)="","",VLOOKUP($A50&amp;$A$3,Global!$E:$AA,COLUMN()+1,0)),"")</f>
        <v>F.08.01.00.03</v>
      </c>
      <c r="I50" s="69" t="str">
        <f>IFERROR(IF(VLOOKUP($A50&amp;$A$3,Global!$E:$AA,COLUMN()+1,0)="","",VLOOKUP($A50&amp;$A$3,Global!$E:$AA,COLUMN()+1,0)),"")</f>
        <v>Pada Laporan Kerja Gudang tidak ada tanda tangan Foreman &amp; Manager Gudang Barang Jadi</v>
      </c>
      <c r="J50" s="69" t="str">
        <f>IFERROR(IF(VLOOKUP($A50&amp;$A$3,Global!$E:$AA,COLUMN()+1,0)="","",VLOOKUP($A50&amp;$A$3,Global!$E:$AA,COLUMN()+1,0)),"")</f>
        <v>X</v>
      </c>
      <c r="K50" s="69" t="str">
        <f>IFERROR(IF(VLOOKUP($A50&amp;$A$3,Global!$E:$AA,COLUMN()+1,0)="","",VLOOKUP($A50&amp;$A$3,Global!$E:$AA,COLUMN()+1,0)),"")</f>
        <v>002/AI-GBJ/VI/2018</v>
      </c>
      <c r="L50" s="69" t="str">
        <f>IFERROR(IF(VLOOKUP($A50&amp;$A$3,Global!$E:$AA,COLUMN()+1,0)="","",VLOOKUP($A50&amp;$A$3,Global!$E:$AA,COLUMN()+1,0)),"")</f>
        <v/>
      </c>
      <c r="M50" s="68" t="str">
        <f>IFERROR(IF(VLOOKUP($A50&amp;$A$3,Global!$E:$AA,COLUMN()+1,0)="","",VLOOKUP($A50&amp;$A$3,Global!$E:$AA,COLUMN()+1,0)),"")</f>
        <v/>
      </c>
      <c r="N50" s="68" t="str">
        <f>IFERROR(IF(VLOOKUP($A50&amp;$A$3,Global!$E:$AA,COLUMN()+1,0)="","",VLOOKUP($A50&amp;$A$3,Global!$E:$AA,COLUMN()+1,0)),"")</f>
        <v/>
      </c>
      <c r="O50" s="68">
        <f>IFERROR(IF(VLOOKUP($A50&amp;$A$3,Global!$E:$AA,COLUMN()+1,0)="","",VLOOKUP($A50&amp;$A$3,Global!$E:$AA,COLUMN()+1,0)),"")</f>
        <v>43300</v>
      </c>
      <c r="P50" s="68" t="str">
        <f>IFERROR(IF(VLOOKUP($A50&amp;$A$3,Global!$E:$AA,COLUMN()+1,0)="","",VLOOKUP($A50&amp;$A$3,Global!$E:$AA,COLUMN()+1,0)),"")</f>
        <v/>
      </c>
      <c r="Q50" s="68" t="str">
        <f>IFERROR(IF(VLOOKUP($A50&amp;$A$3,Global!$E:$AA,COLUMN()+1,0)="","",VLOOKUP($A50&amp;$A$3,Global!$E:$AA,COLUMN()+1,0)),"")</f>
        <v/>
      </c>
      <c r="R50" s="68" t="str">
        <f>IFERROR(IF(VLOOKUP($A50&amp;$A$3,Global!$E:$AA,COLUMN()+1,0)="","",VLOOKUP($A50&amp;$A$3,Global!$E:$AA,COLUMN()+1,0)),"")</f>
        <v/>
      </c>
      <c r="S50" s="71" t="str">
        <f>IFERROR(IF(VLOOKUP($A50&amp;$A$3,Global!$E:$AA,COLUMN()+1,0)="","",VLOOKUP($A50&amp;$A$3,Global!$E:$AA,COLUMN()+1,0)),"")</f>
        <v/>
      </c>
      <c r="T50" s="71" t="str">
        <f>IFERROR(IF(VLOOKUP($A50&amp;$A$3,Global!$E:$AA,COLUMN()+1,0)="","",VLOOKUP($A50&amp;$A$3,Global!$E:$AA,COLUMN()+1,0)),"")</f>
        <v>a</v>
      </c>
      <c r="U50" s="69" t="str">
        <f>IFERROR(IF(VLOOKUP($A50&amp;$A$3,Global!$E:$AA,COLUMN()+1,0)="","",VLOOKUP($A50&amp;$A$3,Global!$E:$AA,COLUMN()+1,0)),"")</f>
        <v/>
      </c>
      <c r="V50" s="69" t="str">
        <f>IFERROR(IF(VLOOKUP($A50&amp;$A$3,Global!$E:$AA,COLUMN()+1,0)="","",VLOOKUP($A50&amp;$A$3,Global!$E:$AA,COLUMN()+1,0)),"")</f>
        <v>Open (Progress)</v>
      </c>
    </row>
    <row r="51" spans="1:22" s="72" customFormat="1" ht="28.5" x14ac:dyDescent="0.2">
      <c r="A51" s="67">
        <f>IFERROR(IF(A50="","",IF((A50+1)&lt;=VLOOKUP($A$3,List!$A$1:$B$50,2,0),A50+1,"")),"")</f>
        <v>44</v>
      </c>
      <c r="B51" s="67" t="str">
        <f>IFERROR(IF(VLOOKUP($A51&amp;$A$3,Global!$E:$AA,COLUMN(),0)="","",VLOOKUP($A51&amp;$A$3,Global!$E:$AA,COLUMN(),0)),"")</f>
        <v>AIH</v>
      </c>
      <c r="C51" s="67" t="str">
        <f>IFERROR(VLOOKUP(B51,List!$D:$E,2,0),"")</f>
        <v>Audit Internal (Harian)</v>
      </c>
      <c r="D51" s="68">
        <f>IFERROR(IF(VLOOKUP($A51&amp;$A$3,Global!$E:$AA,COLUMN()+1,0)="","",VLOOKUP($A51&amp;$A$3,Global!$E:$AA,COLUMN()+1,0)),"")</f>
        <v>43286</v>
      </c>
      <c r="E51" s="69" t="str">
        <f>IFERROR(IF(VLOOKUP($A51&amp;$A$3,Global!$E:$AA,COLUMN()+1,0)="","",VLOOKUP($A51&amp;$A$3,Global!$E:$AA,COLUMN()+1,0)),"")</f>
        <v>Minor</v>
      </c>
      <c r="F51" s="69" t="str">
        <f>IFERROR(IF(VLOOKUP($A51&amp;$A$3,Global!$E:$AA,COLUMN()+1,0)="","",VLOOKUP($A51&amp;$A$3,Global!$E:$AA,COLUMN()+1,0)),"")</f>
        <v>Teguh</v>
      </c>
      <c r="G51" s="69" t="str">
        <f>IFERROR(IF(VLOOKUP($A51&amp;$A$3,Global!$E:$AA,COLUMN()+1,0)="","",VLOOKUP($A51&amp;$A$3,Global!$E:$AA,COLUMN()+1,0)),"")</f>
        <v>Prosedur</v>
      </c>
      <c r="H51" s="70" t="str">
        <f>IFERROR(IF(VLOOKUP($A51&amp;$A$3,Global!$E:$AA,COLUMN()+1,0)="","",VLOOKUP($A51&amp;$A$3,Global!$E:$AA,COLUMN()+1,0)),"")</f>
        <v>F.08.01.00.03</v>
      </c>
      <c r="I51" s="69" t="str">
        <f>IFERROR(IF(VLOOKUP($A51&amp;$A$3,Global!$E:$AA,COLUMN()+1,0)="","",VLOOKUP($A51&amp;$A$3,Global!$E:$AA,COLUMN()+1,0)),"")</f>
        <v>Pada Laporan Kerja Gudang, nama &amp; shift tidak di isi</v>
      </c>
      <c r="J51" s="69" t="str">
        <f>IFERROR(IF(VLOOKUP($A51&amp;$A$3,Global!$E:$AA,COLUMN()+1,0)="","",VLOOKUP($A51&amp;$A$3,Global!$E:$AA,COLUMN()+1,0)),"")</f>
        <v>X</v>
      </c>
      <c r="K51" s="69" t="str">
        <f>IFERROR(IF(VLOOKUP($A51&amp;$A$3,Global!$E:$AA,COLUMN()+1,0)="","",VLOOKUP($A51&amp;$A$3,Global!$E:$AA,COLUMN()+1,0)),"")</f>
        <v>003/AI-GBJ/VI/2018</v>
      </c>
      <c r="L51" s="69" t="str">
        <f>IFERROR(IF(VLOOKUP($A51&amp;$A$3,Global!$E:$AA,COLUMN()+1,0)="","",VLOOKUP($A51&amp;$A$3,Global!$E:$AA,COLUMN()+1,0)),"")</f>
        <v/>
      </c>
      <c r="M51" s="68" t="str">
        <f>IFERROR(IF(VLOOKUP($A51&amp;$A$3,Global!$E:$AA,COLUMN()+1,0)="","",VLOOKUP($A51&amp;$A$3,Global!$E:$AA,COLUMN()+1,0)),"")</f>
        <v/>
      </c>
      <c r="N51" s="68" t="str">
        <f>IFERROR(IF(VLOOKUP($A51&amp;$A$3,Global!$E:$AA,COLUMN()+1,0)="","",VLOOKUP($A51&amp;$A$3,Global!$E:$AA,COLUMN()+1,0)),"")</f>
        <v/>
      </c>
      <c r="O51" s="68">
        <f>IFERROR(IF(VLOOKUP($A51&amp;$A$3,Global!$E:$AA,COLUMN()+1,0)="","",VLOOKUP($A51&amp;$A$3,Global!$E:$AA,COLUMN()+1,0)),"")</f>
        <v>43300</v>
      </c>
      <c r="P51" s="68" t="str">
        <f>IFERROR(IF(VLOOKUP($A51&amp;$A$3,Global!$E:$AA,COLUMN()+1,0)="","",VLOOKUP($A51&amp;$A$3,Global!$E:$AA,COLUMN()+1,0)),"")</f>
        <v/>
      </c>
      <c r="Q51" s="68" t="str">
        <f>IFERROR(IF(VLOOKUP($A51&amp;$A$3,Global!$E:$AA,COLUMN()+1,0)="","",VLOOKUP($A51&amp;$A$3,Global!$E:$AA,COLUMN()+1,0)),"")</f>
        <v/>
      </c>
      <c r="R51" s="68" t="str">
        <f>IFERROR(IF(VLOOKUP($A51&amp;$A$3,Global!$E:$AA,COLUMN()+1,0)="","",VLOOKUP($A51&amp;$A$3,Global!$E:$AA,COLUMN()+1,0)),"")</f>
        <v/>
      </c>
      <c r="S51" s="71" t="str">
        <f>IFERROR(IF(VLOOKUP($A51&amp;$A$3,Global!$E:$AA,COLUMN()+1,0)="","",VLOOKUP($A51&amp;$A$3,Global!$E:$AA,COLUMN()+1,0)),"")</f>
        <v/>
      </c>
      <c r="T51" s="71" t="str">
        <f>IFERROR(IF(VLOOKUP($A51&amp;$A$3,Global!$E:$AA,COLUMN()+1,0)="","",VLOOKUP($A51&amp;$A$3,Global!$E:$AA,COLUMN()+1,0)),"")</f>
        <v>a</v>
      </c>
      <c r="U51" s="69" t="str">
        <f>IFERROR(IF(VLOOKUP($A51&amp;$A$3,Global!$E:$AA,COLUMN()+1,0)="","",VLOOKUP($A51&amp;$A$3,Global!$E:$AA,COLUMN()+1,0)),"")</f>
        <v/>
      </c>
      <c r="V51" s="69" t="str">
        <f>IFERROR(IF(VLOOKUP($A51&amp;$A$3,Global!$E:$AA,COLUMN()+1,0)="","",VLOOKUP($A51&amp;$A$3,Global!$E:$AA,COLUMN()+1,0)),"")</f>
        <v>Open (Progress)</v>
      </c>
    </row>
    <row r="52" spans="1:22" s="72" customFormat="1" ht="71.25" x14ac:dyDescent="0.2">
      <c r="A52" s="67">
        <f>IFERROR(IF(A51="","",IF((A51+1)&lt;=VLOOKUP($A$3,List!$A$1:$B$50,2,0),A51+1,"")),"")</f>
        <v>45</v>
      </c>
      <c r="B52" s="67" t="str">
        <f>IFERROR(IF(VLOOKUP($A52&amp;$A$3,Global!$E:$AA,COLUMN(),0)="","",VLOOKUP($A52&amp;$A$3,Global!$E:$AA,COLUMN(),0)),"")</f>
        <v>AIH</v>
      </c>
      <c r="C52" s="67" t="str">
        <f>IFERROR(VLOOKUP(B52,List!$D:$E,2,0),"")</f>
        <v>Audit Internal (Harian)</v>
      </c>
      <c r="D52" s="68">
        <f>IFERROR(IF(VLOOKUP($A52&amp;$A$3,Global!$E:$AA,COLUMN()+1,0)="","",VLOOKUP($A52&amp;$A$3,Global!$E:$AA,COLUMN()+1,0)),"")</f>
        <v>43286</v>
      </c>
      <c r="E52" s="69" t="str">
        <f>IFERROR(IF(VLOOKUP($A52&amp;$A$3,Global!$E:$AA,COLUMN()+1,0)="","",VLOOKUP($A52&amp;$A$3,Global!$E:$AA,COLUMN()+1,0)),"")</f>
        <v>Minor</v>
      </c>
      <c r="F52" s="69" t="str">
        <f>IFERROR(IF(VLOOKUP($A52&amp;$A$3,Global!$E:$AA,COLUMN()+1,0)="","",VLOOKUP($A52&amp;$A$3,Global!$E:$AA,COLUMN()+1,0)),"")</f>
        <v>Teguh</v>
      </c>
      <c r="G52" s="69" t="str">
        <f>IFERROR(IF(VLOOKUP($A52&amp;$A$3,Global!$E:$AA,COLUMN()+1,0)="","",VLOOKUP($A52&amp;$A$3,Global!$E:$AA,COLUMN()+1,0)),"")</f>
        <v>Proses Pantek &amp; Semprot</v>
      </c>
      <c r="H52" s="70" t="str">
        <f>IFERROR(IF(VLOOKUP($A52&amp;$A$3,Global!$E:$AA,COLUMN()+1,0)="","",VLOOKUP($A52&amp;$A$3,Global!$E:$AA,COLUMN()+1,0)),"")</f>
        <v>IK.08.01.01</v>
      </c>
      <c r="I52" s="69" t="str">
        <f>IFERROR(IF(VLOOKUP($A52&amp;$A$3,Global!$E:$AA,COLUMN()+1,0)="","",VLOOKUP($A52&amp;$A$3,Global!$E:$AA,COLUMN()+1,0)),"")</f>
        <v>Operator tidak pake helm &amp; kacamata ketika proses pantek dan penyemprotan</v>
      </c>
      <c r="J52" s="69" t="str">
        <f>IFERROR(IF(VLOOKUP($A52&amp;$A$3,Global!$E:$AA,COLUMN()+1,0)="","",VLOOKUP($A52&amp;$A$3,Global!$E:$AA,COLUMN()+1,0)),"")</f>
        <v>X</v>
      </c>
      <c r="K52" s="69" t="str">
        <f>IFERROR(IF(VLOOKUP($A52&amp;$A$3,Global!$E:$AA,COLUMN()+1,0)="","",VLOOKUP($A52&amp;$A$3,Global!$E:$AA,COLUMN()+1,0)),"")</f>
        <v>004/AI-GBJ/VI/2018</v>
      </c>
      <c r="L52" s="69" t="str">
        <f>IFERROR(IF(VLOOKUP($A52&amp;$A$3,Global!$E:$AA,COLUMN()+1,0)="","",VLOOKUP($A52&amp;$A$3,Global!$E:$AA,COLUMN()+1,0)),"")</f>
        <v>inkonsisten dam kurang peduli akan pentingnya APD untuk keselamatan kerja.</v>
      </c>
      <c r="M52" s="68" t="str">
        <f>IFERROR(IF(VLOOKUP($A52&amp;$A$3,Global!$E:$AA,COLUMN()+1,0)="","",VLOOKUP($A52&amp;$A$3,Global!$E:$AA,COLUMN()+1,0)),"")</f>
        <v>memberi teguran kepada operator tersebut jika kedapatan melakukannya lagi dan harus siap menerima sangsi ; sosialisasi dan konsisten menggunakan APD pada saat bekerja</v>
      </c>
      <c r="N52" s="68" t="str">
        <f>IFERROR(IF(VLOOKUP($A52&amp;$A$3,Global!$E:$AA,COLUMN()+1,0)="","",VLOOKUP($A52&amp;$A$3,Global!$E:$AA,COLUMN()+1,0)),"")</f>
        <v/>
      </c>
      <c r="O52" s="68">
        <f>IFERROR(IF(VLOOKUP($A52&amp;$A$3,Global!$E:$AA,COLUMN()+1,0)="","",VLOOKUP($A52&amp;$A$3,Global!$E:$AA,COLUMN()+1,0)),"")</f>
        <v>43287</v>
      </c>
      <c r="P52" s="68">
        <f>IFERROR(IF(VLOOKUP($A52&amp;$A$3,Global!$E:$AA,COLUMN()+1,0)="","",VLOOKUP($A52&amp;$A$3,Global!$E:$AA,COLUMN()+1,0)),"")</f>
        <v>43296</v>
      </c>
      <c r="Q52" s="68" t="str">
        <f>IFERROR(IF(VLOOKUP($A52&amp;$A$3,Global!$E:$AA,COLUMN()+1,0)="","",VLOOKUP($A52&amp;$A$3,Global!$E:$AA,COLUMN()+1,0)),"")</f>
        <v/>
      </c>
      <c r="R52" s="68" t="str">
        <f>IFERROR(IF(VLOOKUP($A52&amp;$A$3,Global!$E:$AA,COLUMN()+1,0)="","",VLOOKUP($A52&amp;$A$3,Global!$E:$AA,COLUMN()+1,0)),"")</f>
        <v/>
      </c>
      <c r="S52" s="71" t="str">
        <f>IFERROR(IF(VLOOKUP($A52&amp;$A$3,Global!$E:$AA,COLUMN()+1,0)="","",VLOOKUP($A52&amp;$A$3,Global!$E:$AA,COLUMN()+1,0)),"")</f>
        <v/>
      </c>
      <c r="T52" s="71" t="str">
        <f>IFERROR(IF(VLOOKUP($A52&amp;$A$3,Global!$E:$AA,COLUMN()+1,0)="","",VLOOKUP($A52&amp;$A$3,Global!$E:$AA,COLUMN()+1,0)),"")</f>
        <v>a</v>
      </c>
      <c r="U52" s="69" t="str">
        <f>IFERROR(IF(VLOOKUP($A52&amp;$A$3,Global!$E:$AA,COLUMN()+1,0)="","",VLOOKUP($A52&amp;$A$3,Global!$E:$AA,COLUMN()+1,0)),"")</f>
        <v/>
      </c>
      <c r="V52" s="69" t="str">
        <f>IFERROR(IF(VLOOKUP($A52&amp;$A$3,Global!$E:$AA,COLUMN()+1,0)="","",VLOOKUP($A52&amp;$A$3,Global!$E:$AA,COLUMN()+1,0)),"")</f>
        <v>Reschedule 1x</v>
      </c>
    </row>
    <row r="53" spans="1:22" s="72" customFormat="1" ht="28.5" x14ac:dyDescent="0.2">
      <c r="A53" s="67">
        <f>IFERROR(IF(A52="","",IF((A52+1)&lt;=VLOOKUP($A$3,List!$A$1:$B$50,2,0),A52+1,"")),"")</f>
        <v>46</v>
      </c>
      <c r="B53" s="67" t="str">
        <f>IFERROR(IF(VLOOKUP($A53&amp;$A$3,Global!$E:$AA,COLUMN(),0)="","",VLOOKUP($A53&amp;$A$3,Global!$E:$AA,COLUMN(),0)),"")</f>
        <v>AIH</v>
      </c>
      <c r="C53" s="67" t="str">
        <f>IFERROR(VLOOKUP(B53,List!$D:$E,2,0),"")</f>
        <v>Audit Internal (Harian)</v>
      </c>
      <c r="D53" s="68">
        <f>IFERROR(IF(VLOOKUP($A53&amp;$A$3,Global!$E:$AA,COLUMN()+1,0)="","",VLOOKUP($A53&amp;$A$3,Global!$E:$AA,COLUMN()+1,0)),"")</f>
        <v>43286</v>
      </c>
      <c r="E53" s="69" t="str">
        <f>IFERROR(IF(VLOOKUP($A53&amp;$A$3,Global!$E:$AA,COLUMN()+1,0)="","",VLOOKUP($A53&amp;$A$3,Global!$E:$AA,COLUMN()+1,0)),"")</f>
        <v>Minor</v>
      </c>
      <c r="F53" s="69" t="str">
        <f>IFERROR(IF(VLOOKUP($A53&amp;$A$3,Global!$E:$AA,COLUMN()+1,0)="","",VLOOKUP($A53&amp;$A$3,Global!$E:$AA,COLUMN()+1,0)),"")</f>
        <v>Teguh</v>
      </c>
      <c r="G53" s="69" t="str">
        <f>IFERROR(IF(VLOOKUP($A53&amp;$A$3,Global!$E:$AA,COLUMN()+1,0)="","",VLOOKUP($A53&amp;$A$3,Global!$E:$AA,COLUMN()+1,0)),"")</f>
        <v>Proses Pantek</v>
      </c>
      <c r="H53" s="70" t="str">
        <f>IFERROR(IF(VLOOKUP($A53&amp;$A$3,Global!$E:$AA,COLUMN()+1,0)="","",VLOOKUP($A53&amp;$A$3,Global!$E:$AA,COLUMN()+1,0)),"")</f>
        <v>IK.08.01.02</v>
      </c>
      <c r="I53" s="69" t="str">
        <f>IFERROR(IF(VLOOKUP($A53&amp;$A$3,Global!$E:$AA,COLUMN()+1,0)="","",VLOOKUP($A53&amp;$A$3,Global!$E:$AA,COLUMN()+1,0)),"")</f>
        <v>Ukuran paku yang digunakan 6,5 &amp; 7,5 cm tidak sesuai dengan IK yaitu 5 &amp; 6,5 cm</v>
      </c>
      <c r="J53" s="69" t="str">
        <f>IFERROR(IF(VLOOKUP($A53&amp;$A$3,Global!$E:$AA,COLUMN()+1,0)="","",VLOOKUP($A53&amp;$A$3,Global!$E:$AA,COLUMN()+1,0)),"")</f>
        <v>X</v>
      </c>
      <c r="K53" s="69" t="str">
        <f>IFERROR(IF(VLOOKUP($A53&amp;$A$3,Global!$E:$AA,COLUMN()+1,0)="","",VLOOKUP($A53&amp;$A$3,Global!$E:$AA,COLUMN()+1,0)),"")</f>
        <v>005/AI-GBJ/VI/2018</v>
      </c>
      <c r="L53" s="69" t="str">
        <f>IFERROR(IF(VLOOKUP($A53&amp;$A$3,Global!$E:$AA,COLUMN()+1,0)="","",VLOOKUP($A53&amp;$A$3,Global!$E:$AA,COLUMN()+1,0)),"")</f>
        <v>IK belum direview sehingga tidak update dengan aktual</v>
      </c>
      <c r="M53" s="68" t="str">
        <f>IFERROR(IF(VLOOKUP($A53&amp;$A$3,Global!$E:$AA,COLUMN()+1,0)="","",VLOOKUP($A53&amp;$A$3,Global!$E:$AA,COLUMN()+1,0)),"")</f>
        <v>Dilakukan perubahan dokumen IK ukuran paku</v>
      </c>
      <c r="N53" s="68" t="str">
        <f>IFERROR(IF(VLOOKUP($A53&amp;$A$3,Global!$E:$AA,COLUMN()+1,0)="","",VLOOKUP($A53&amp;$A$3,Global!$E:$AA,COLUMN()+1,0)),"")</f>
        <v/>
      </c>
      <c r="O53" s="68">
        <f>IFERROR(IF(VLOOKUP($A53&amp;$A$3,Global!$E:$AA,COLUMN()+1,0)="","",VLOOKUP($A53&amp;$A$3,Global!$E:$AA,COLUMN()+1,0)),"")</f>
        <v>43294</v>
      </c>
      <c r="P53" s="68" t="str">
        <f>IFERROR(IF(VLOOKUP($A53&amp;$A$3,Global!$E:$AA,COLUMN()+1,0)="","",VLOOKUP($A53&amp;$A$3,Global!$E:$AA,COLUMN()+1,0)),"")</f>
        <v/>
      </c>
      <c r="Q53" s="68" t="str">
        <f>IFERROR(IF(VLOOKUP($A53&amp;$A$3,Global!$E:$AA,COLUMN()+1,0)="","",VLOOKUP($A53&amp;$A$3,Global!$E:$AA,COLUMN()+1,0)),"")</f>
        <v/>
      </c>
      <c r="R53" s="68" t="str">
        <f>IFERROR(IF(VLOOKUP($A53&amp;$A$3,Global!$E:$AA,COLUMN()+1,0)="","",VLOOKUP($A53&amp;$A$3,Global!$E:$AA,COLUMN()+1,0)),"")</f>
        <v/>
      </c>
      <c r="S53" s="71" t="str">
        <f>IFERROR(IF(VLOOKUP($A53&amp;$A$3,Global!$E:$AA,COLUMN()+1,0)="","",VLOOKUP($A53&amp;$A$3,Global!$E:$AA,COLUMN()+1,0)),"")</f>
        <v/>
      </c>
      <c r="T53" s="71" t="str">
        <f>IFERROR(IF(VLOOKUP($A53&amp;$A$3,Global!$E:$AA,COLUMN()+1,0)="","",VLOOKUP($A53&amp;$A$3,Global!$E:$AA,COLUMN()+1,0)),"")</f>
        <v>a</v>
      </c>
      <c r="U53" s="69" t="str">
        <f>IFERROR(IF(VLOOKUP($A53&amp;$A$3,Global!$E:$AA,COLUMN()+1,0)="","",VLOOKUP($A53&amp;$A$3,Global!$E:$AA,COLUMN()+1,0)),"")</f>
        <v/>
      </c>
      <c r="V53" s="69" t="str">
        <f>IFERROR(IF(VLOOKUP($A53&amp;$A$3,Global!$E:$AA,COLUMN()+1,0)="","",VLOOKUP($A53&amp;$A$3,Global!$E:$AA,COLUMN()+1,0)),"")</f>
        <v>Open (Progress)</v>
      </c>
    </row>
    <row r="54" spans="1:22" s="72" customFormat="1" ht="28.5" x14ac:dyDescent="0.2">
      <c r="A54" s="67">
        <f>IFERROR(IF(A53="","",IF((A53+1)&lt;=VLOOKUP($A$3,List!$A$1:$B$50,2,0),A53+1,"")),"")</f>
        <v>47</v>
      </c>
      <c r="B54" s="67" t="str">
        <f>IFERROR(IF(VLOOKUP($A54&amp;$A$3,Global!$E:$AA,COLUMN(),0)="","",VLOOKUP($A54&amp;$A$3,Global!$E:$AA,COLUMN(),0)),"")</f>
        <v>AIH</v>
      </c>
      <c r="C54" s="67" t="str">
        <f>IFERROR(VLOOKUP(B54,List!$D:$E,2,0),"")</f>
        <v>Audit Internal (Harian)</v>
      </c>
      <c r="D54" s="68">
        <f>IFERROR(IF(VLOOKUP($A54&amp;$A$3,Global!$E:$AA,COLUMN()+1,0)="","",VLOOKUP($A54&amp;$A$3,Global!$E:$AA,COLUMN()+1,0)),"")</f>
        <v>43286</v>
      </c>
      <c r="E54" s="69" t="str">
        <f>IFERROR(IF(VLOOKUP($A54&amp;$A$3,Global!$E:$AA,COLUMN()+1,0)="","",VLOOKUP($A54&amp;$A$3,Global!$E:$AA,COLUMN()+1,0)),"")</f>
        <v>Minor</v>
      </c>
      <c r="F54" s="69" t="str">
        <f>IFERROR(IF(VLOOKUP($A54&amp;$A$3,Global!$E:$AA,COLUMN()+1,0)="","",VLOOKUP($A54&amp;$A$3,Global!$E:$AA,COLUMN()+1,0)),"")</f>
        <v>Teguh</v>
      </c>
      <c r="G54" s="69" t="str">
        <f>IFERROR(IF(VLOOKUP($A54&amp;$A$3,Global!$E:$AA,COLUMN()+1,0)="","",VLOOKUP($A54&amp;$A$3,Global!$E:$AA,COLUMN()+1,0)),"")</f>
        <v>Proses Pantek</v>
      </c>
      <c r="H54" s="70" t="str">
        <f>IFERROR(IF(VLOOKUP($A54&amp;$A$3,Global!$E:$AA,COLUMN()+1,0)="","",VLOOKUP($A54&amp;$A$3,Global!$E:$AA,COLUMN()+1,0)),"")</f>
        <v>IK.08.01.02</v>
      </c>
      <c r="I54" s="69" t="str">
        <f>IFERROR(IF(VLOOKUP($A54&amp;$A$3,Global!$E:$AA,COLUMN()+1,0)="","",VLOOKUP($A54&amp;$A$3,Global!$E:$AA,COLUMN()+1,0)),"")</f>
        <v>Tidak melakukan proses memberikan oli pelumas kedalam lubang angin &amp; piston</v>
      </c>
      <c r="J54" s="69" t="str">
        <f>IFERROR(IF(VLOOKUP($A54&amp;$A$3,Global!$E:$AA,COLUMN()+1,0)="","",VLOOKUP($A54&amp;$A$3,Global!$E:$AA,COLUMN()+1,0)),"")</f>
        <v>X</v>
      </c>
      <c r="K54" s="69" t="str">
        <f>IFERROR(IF(VLOOKUP($A54&amp;$A$3,Global!$E:$AA,COLUMN()+1,0)="","",VLOOKUP($A54&amp;$A$3,Global!$E:$AA,COLUMN()+1,0)),"")</f>
        <v>006/AI-GBJ/VII/2018</v>
      </c>
      <c r="L54" s="69" t="str">
        <f>IFERROR(IF(VLOOKUP($A54&amp;$A$3,Global!$E:$AA,COLUMN()+1,0)="","",VLOOKUP($A54&amp;$A$3,Global!$E:$AA,COLUMN()+1,0)),"")</f>
        <v/>
      </c>
      <c r="M54" s="68" t="str">
        <f>IFERROR(IF(VLOOKUP($A54&amp;$A$3,Global!$E:$AA,COLUMN()+1,0)="","",VLOOKUP($A54&amp;$A$3,Global!$E:$AA,COLUMN()+1,0)),"")</f>
        <v/>
      </c>
      <c r="N54" s="68" t="str">
        <f>IFERROR(IF(VLOOKUP($A54&amp;$A$3,Global!$E:$AA,COLUMN()+1,0)="","",VLOOKUP($A54&amp;$A$3,Global!$E:$AA,COLUMN()+1,0)),"")</f>
        <v/>
      </c>
      <c r="O54" s="68">
        <f>IFERROR(IF(VLOOKUP($A54&amp;$A$3,Global!$E:$AA,COLUMN()+1,0)="","",VLOOKUP($A54&amp;$A$3,Global!$E:$AA,COLUMN()+1,0)),"")</f>
        <v>43300</v>
      </c>
      <c r="P54" s="68" t="str">
        <f>IFERROR(IF(VLOOKUP($A54&amp;$A$3,Global!$E:$AA,COLUMN()+1,0)="","",VLOOKUP($A54&amp;$A$3,Global!$E:$AA,COLUMN()+1,0)),"")</f>
        <v/>
      </c>
      <c r="Q54" s="68" t="str">
        <f>IFERROR(IF(VLOOKUP($A54&amp;$A$3,Global!$E:$AA,COLUMN()+1,0)="","",VLOOKUP($A54&amp;$A$3,Global!$E:$AA,COLUMN()+1,0)),"")</f>
        <v/>
      </c>
      <c r="R54" s="68" t="str">
        <f>IFERROR(IF(VLOOKUP($A54&amp;$A$3,Global!$E:$AA,COLUMN()+1,0)="","",VLOOKUP($A54&amp;$A$3,Global!$E:$AA,COLUMN()+1,0)),"")</f>
        <v/>
      </c>
      <c r="S54" s="71" t="str">
        <f>IFERROR(IF(VLOOKUP($A54&amp;$A$3,Global!$E:$AA,COLUMN()+1,0)="","",VLOOKUP($A54&amp;$A$3,Global!$E:$AA,COLUMN()+1,0)),"")</f>
        <v/>
      </c>
      <c r="T54" s="71" t="str">
        <f>IFERROR(IF(VLOOKUP($A54&amp;$A$3,Global!$E:$AA,COLUMN()+1,0)="","",VLOOKUP($A54&amp;$A$3,Global!$E:$AA,COLUMN()+1,0)),"")</f>
        <v>a</v>
      </c>
      <c r="U54" s="69" t="str">
        <f>IFERROR(IF(VLOOKUP($A54&amp;$A$3,Global!$E:$AA,COLUMN()+1,0)="","",VLOOKUP($A54&amp;$A$3,Global!$E:$AA,COLUMN()+1,0)),"")</f>
        <v/>
      </c>
      <c r="V54" s="69" t="str">
        <f>IFERROR(IF(VLOOKUP($A54&amp;$A$3,Global!$E:$AA,COLUMN()+1,0)="","",VLOOKUP($A54&amp;$A$3,Global!$E:$AA,COLUMN()+1,0)),"")</f>
        <v>Open (Progress)</v>
      </c>
    </row>
    <row r="55" spans="1:22" s="72" customFormat="1" ht="28.5" x14ac:dyDescent="0.2">
      <c r="A55" s="67">
        <f>IFERROR(IF(A54="","",IF((A54+1)&lt;=VLOOKUP($A$3,List!$A$1:$B$50,2,0),A54+1,"")),"")</f>
        <v>48</v>
      </c>
      <c r="B55" s="67" t="str">
        <f>IFERROR(IF(VLOOKUP($A55&amp;$A$3,Global!$E:$AA,COLUMN(),0)="","",VLOOKUP($A55&amp;$A$3,Global!$E:$AA,COLUMN(),0)),"")</f>
        <v>AIH</v>
      </c>
      <c r="C55" s="67" t="str">
        <f>IFERROR(VLOOKUP(B55,List!$D:$E,2,0),"")</f>
        <v>Audit Internal (Harian)</v>
      </c>
      <c r="D55" s="68">
        <f>IFERROR(IF(VLOOKUP($A55&amp;$A$3,Global!$E:$AA,COLUMN()+1,0)="","",VLOOKUP($A55&amp;$A$3,Global!$E:$AA,COLUMN()+1,0)),"")</f>
        <v>43286</v>
      </c>
      <c r="E55" s="69" t="str">
        <f>IFERROR(IF(VLOOKUP($A55&amp;$A$3,Global!$E:$AA,COLUMN()+1,0)="","",VLOOKUP($A55&amp;$A$3,Global!$E:$AA,COLUMN()+1,0)),"")</f>
        <v/>
      </c>
      <c r="F55" s="69" t="str">
        <f>IFERROR(IF(VLOOKUP($A55&amp;$A$3,Global!$E:$AA,COLUMN()+1,0)="","",VLOOKUP($A55&amp;$A$3,Global!$E:$AA,COLUMN()+1,0)),"")</f>
        <v>Teguh</v>
      </c>
      <c r="G55" s="69" t="str">
        <f>IFERROR(IF(VLOOKUP($A55&amp;$A$3,Global!$E:$AA,COLUMN()+1,0)="","",VLOOKUP($A55&amp;$A$3,Global!$E:$AA,COLUMN()+1,0)),"")</f>
        <v>Proses Pantek &amp; Semprot</v>
      </c>
      <c r="H55" s="70" t="str">
        <f>IFERROR(IF(VLOOKUP($A55&amp;$A$3,Global!$E:$AA,COLUMN()+1,0)="","",VLOOKUP($A55&amp;$A$3,Global!$E:$AA,COLUMN()+1,0)),"")</f>
        <v>IK.08.01.02</v>
      </c>
      <c r="I55" s="69" t="str">
        <f>IFERROR(IF(VLOOKUP($A55&amp;$A$3,Global!$E:$AA,COLUMN()+1,0)="","",VLOOKUP($A55&amp;$A$3,Global!$E:$AA,COLUMN()+1,0)),"")</f>
        <v>Alur Proses Pantek &amp; semprot sesuai aktual</v>
      </c>
      <c r="J55" s="69" t="str">
        <f>IFERROR(IF(VLOOKUP($A55&amp;$A$3,Global!$E:$AA,COLUMN()+1,0)="","",VLOOKUP($A55&amp;$A$3,Global!$E:$AA,COLUMN()+1,0)),"")</f>
        <v>Y</v>
      </c>
      <c r="K55" s="69" t="str">
        <f>IFERROR(IF(VLOOKUP($A55&amp;$A$3,Global!$E:$AA,COLUMN()+1,0)="","",VLOOKUP($A55&amp;$A$3,Global!$E:$AA,COLUMN()+1,0)),"")</f>
        <v/>
      </c>
      <c r="L55" s="69" t="str">
        <f>IFERROR(IF(VLOOKUP($A55&amp;$A$3,Global!$E:$AA,COLUMN()+1,0)="","",VLOOKUP($A55&amp;$A$3,Global!$E:$AA,COLUMN()+1,0)),"")</f>
        <v/>
      </c>
      <c r="M55" s="68" t="str">
        <f>IFERROR(IF(VLOOKUP($A55&amp;$A$3,Global!$E:$AA,COLUMN()+1,0)="","",VLOOKUP($A55&amp;$A$3,Global!$E:$AA,COLUMN()+1,0)),"")</f>
        <v/>
      </c>
      <c r="N55" s="68" t="str">
        <f>IFERROR(IF(VLOOKUP($A55&amp;$A$3,Global!$E:$AA,COLUMN()+1,0)="","",VLOOKUP($A55&amp;$A$3,Global!$E:$AA,COLUMN()+1,0)),"")</f>
        <v/>
      </c>
      <c r="O55" s="68" t="str">
        <f>IFERROR(IF(VLOOKUP($A55&amp;$A$3,Global!$E:$AA,COLUMN()+1,0)="","",VLOOKUP($A55&amp;$A$3,Global!$E:$AA,COLUMN()+1,0)),"")</f>
        <v/>
      </c>
      <c r="P55" s="68" t="str">
        <f>IFERROR(IF(VLOOKUP($A55&amp;$A$3,Global!$E:$AA,COLUMN()+1,0)="","",VLOOKUP($A55&amp;$A$3,Global!$E:$AA,COLUMN()+1,0)),"")</f>
        <v/>
      </c>
      <c r="Q55" s="68" t="str">
        <f>IFERROR(IF(VLOOKUP($A55&amp;$A$3,Global!$E:$AA,COLUMN()+1,0)="","",VLOOKUP($A55&amp;$A$3,Global!$E:$AA,COLUMN()+1,0)),"")</f>
        <v/>
      </c>
      <c r="R55" s="68" t="str">
        <f>IFERROR(IF(VLOOKUP($A55&amp;$A$3,Global!$E:$AA,COLUMN()+1,0)="","",VLOOKUP($A55&amp;$A$3,Global!$E:$AA,COLUMN()+1,0)),"")</f>
        <v/>
      </c>
      <c r="S55" s="71" t="str">
        <f>IFERROR(IF(VLOOKUP($A55&amp;$A$3,Global!$E:$AA,COLUMN()+1,0)="","",VLOOKUP($A55&amp;$A$3,Global!$E:$AA,COLUMN()+1,0)),"")</f>
        <v/>
      </c>
      <c r="T55" s="71" t="str">
        <f>IFERROR(IF(VLOOKUP($A55&amp;$A$3,Global!$E:$AA,COLUMN()+1,0)="","",VLOOKUP($A55&amp;$A$3,Global!$E:$AA,COLUMN()+1,0)),"")</f>
        <v/>
      </c>
      <c r="U55" s="69" t="str">
        <f>IFERROR(IF(VLOOKUP($A55&amp;$A$3,Global!$E:$AA,COLUMN()+1,0)="","",VLOOKUP($A55&amp;$A$3,Global!$E:$AA,COLUMN()+1,0)),"")</f>
        <v/>
      </c>
      <c r="V55" s="69" t="str">
        <f>IFERROR(IF(VLOOKUP($A55&amp;$A$3,Global!$E:$AA,COLUMN()+1,0)="","",VLOOKUP($A55&amp;$A$3,Global!$E:$AA,COLUMN()+1,0)),"")</f>
        <v/>
      </c>
    </row>
    <row r="56" spans="1:22" s="72" customFormat="1" ht="28.5" x14ac:dyDescent="0.2">
      <c r="A56" s="67">
        <f>IFERROR(IF(A55="","",IF((A55+1)&lt;=VLOOKUP($A$3,List!$A$1:$B$50,2,0),A55+1,"")),"")</f>
        <v>49</v>
      </c>
      <c r="B56" s="67" t="str">
        <f>IFERROR(IF(VLOOKUP($A56&amp;$A$3,Global!$E:$AA,COLUMN(),0)="","",VLOOKUP($A56&amp;$A$3,Global!$E:$AA,COLUMN(),0)),"")</f>
        <v>AIH</v>
      </c>
      <c r="C56" s="67" t="str">
        <f>IFERROR(VLOOKUP(B56,List!$D:$E,2,0),"")</f>
        <v>Audit Internal (Harian)</v>
      </c>
      <c r="D56" s="68">
        <f>IFERROR(IF(VLOOKUP($A56&amp;$A$3,Global!$E:$AA,COLUMN()+1,0)="","",VLOOKUP($A56&amp;$A$3,Global!$E:$AA,COLUMN()+1,0)),"")</f>
        <v>43286</v>
      </c>
      <c r="E56" s="69" t="str">
        <f>IFERROR(IF(VLOOKUP($A56&amp;$A$3,Global!$E:$AA,COLUMN()+1,0)="","",VLOOKUP($A56&amp;$A$3,Global!$E:$AA,COLUMN()+1,0)),"")</f>
        <v/>
      </c>
      <c r="F56" s="69" t="str">
        <f>IFERROR(IF(VLOOKUP($A56&amp;$A$3,Global!$E:$AA,COLUMN()+1,0)="","",VLOOKUP($A56&amp;$A$3,Global!$E:$AA,COLUMN()+1,0)),"")</f>
        <v>Teguh</v>
      </c>
      <c r="G56" s="69" t="str">
        <f>IFERROR(IF(VLOOKUP($A56&amp;$A$3,Global!$E:$AA,COLUMN()+1,0)="","",VLOOKUP($A56&amp;$A$3,Global!$E:$AA,COLUMN()+1,0)),"")</f>
        <v>Prosedur</v>
      </c>
      <c r="H56" s="70" t="str">
        <f>IFERROR(IF(VLOOKUP($A56&amp;$A$3,Global!$E:$AA,COLUMN()+1,0)="","",VLOOKUP($A56&amp;$A$3,Global!$E:$AA,COLUMN()+1,0)),"")</f>
        <v>PS.08.01</v>
      </c>
      <c r="I56" s="69" t="str">
        <f>IFERROR(IF(VLOOKUP($A56&amp;$A$3,Global!$E:$AA,COLUMN()+1,0)="","",VLOOKUP($A56&amp;$A$3,Global!$E:$AA,COLUMN()+1,0)),"")</f>
        <v>Dokumen-dokumen penunjang dapat ditelusuri</v>
      </c>
      <c r="J56" s="69" t="str">
        <f>IFERROR(IF(VLOOKUP($A56&amp;$A$3,Global!$E:$AA,COLUMN()+1,0)="","",VLOOKUP($A56&amp;$A$3,Global!$E:$AA,COLUMN()+1,0)),"")</f>
        <v>Y</v>
      </c>
      <c r="K56" s="69" t="str">
        <f>IFERROR(IF(VLOOKUP($A56&amp;$A$3,Global!$E:$AA,COLUMN()+1,0)="","",VLOOKUP($A56&amp;$A$3,Global!$E:$AA,COLUMN()+1,0)),"")</f>
        <v/>
      </c>
      <c r="L56" s="69" t="str">
        <f>IFERROR(IF(VLOOKUP($A56&amp;$A$3,Global!$E:$AA,COLUMN()+1,0)="","",VLOOKUP($A56&amp;$A$3,Global!$E:$AA,COLUMN()+1,0)),"")</f>
        <v/>
      </c>
      <c r="M56" s="68" t="str">
        <f>IFERROR(IF(VLOOKUP($A56&amp;$A$3,Global!$E:$AA,COLUMN()+1,0)="","",VLOOKUP($A56&amp;$A$3,Global!$E:$AA,COLUMN()+1,0)),"")</f>
        <v/>
      </c>
      <c r="N56" s="68" t="str">
        <f>IFERROR(IF(VLOOKUP($A56&amp;$A$3,Global!$E:$AA,COLUMN()+1,0)="","",VLOOKUP($A56&amp;$A$3,Global!$E:$AA,COLUMN()+1,0)),"")</f>
        <v/>
      </c>
      <c r="O56" s="68" t="str">
        <f>IFERROR(IF(VLOOKUP($A56&amp;$A$3,Global!$E:$AA,COLUMN()+1,0)="","",VLOOKUP($A56&amp;$A$3,Global!$E:$AA,COLUMN()+1,0)),"")</f>
        <v/>
      </c>
      <c r="P56" s="68" t="str">
        <f>IFERROR(IF(VLOOKUP($A56&amp;$A$3,Global!$E:$AA,COLUMN()+1,0)="","",VLOOKUP($A56&amp;$A$3,Global!$E:$AA,COLUMN()+1,0)),"")</f>
        <v/>
      </c>
      <c r="Q56" s="68" t="str">
        <f>IFERROR(IF(VLOOKUP($A56&amp;$A$3,Global!$E:$AA,COLUMN()+1,0)="","",VLOOKUP($A56&amp;$A$3,Global!$E:$AA,COLUMN()+1,0)),"")</f>
        <v/>
      </c>
      <c r="R56" s="68" t="str">
        <f>IFERROR(IF(VLOOKUP($A56&amp;$A$3,Global!$E:$AA,COLUMN()+1,0)="","",VLOOKUP($A56&amp;$A$3,Global!$E:$AA,COLUMN()+1,0)),"")</f>
        <v/>
      </c>
      <c r="S56" s="71" t="str">
        <f>IFERROR(IF(VLOOKUP($A56&amp;$A$3,Global!$E:$AA,COLUMN()+1,0)="","",VLOOKUP($A56&amp;$A$3,Global!$E:$AA,COLUMN()+1,0)),"")</f>
        <v/>
      </c>
      <c r="T56" s="71" t="str">
        <f>IFERROR(IF(VLOOKUP($A56&amp;$A$3,Global!$E:$AA,COLUMN()+1,0)="","",VLOOKUP($A56&amp;$A$3,Global!$E:$AA,COLUMN()+1,0)),"")</f>
        <v/>
      </c>
      <c r="U56" s="69" t="str">
        <f>IFERROR(IF(VLOOKUP($A56&amp;$A$3,Global!$E:$AA,COLUMN()+1,0)="","",VLOOKUP($A56&amp;$A$3,Global!$E:$AA,COLUMN()+1,0)),"")</f>
        <v/>
      </c>
      <c r="V56" s="69" t="str">
        <f>IFERROR(IF(VLOOKUP($A56&amp;$A$3,Global!$E:$AA,COLUMN()+1,0)="","",VLOOKUP($A56&amp;$A$3,Global!$E:$AA,COLUMN()+1,0)),"")</f>
        <v/>
      </c>
    </row>
    <row r="57" spans="1:22" s="72" customFormat="1" ht="57" x14ac:dyDescent="0.2">
      <c r="A57" s="67">
        <f>IFERROR(IF(A56="","",IF((A56+1)&lt;=VLOOKUP($A$3,List!$A$1:$B$50,2,0),A56+1,"")),"")</f>
        <v>50</v>
      </c>
      <c r="B57" s="67" t="str">
        <f>IFERROR(IF(VLOOKUP($A57&amp;$A$3,Global!$E:$AA,COLUMN(),0)="","",VLOOKUP($A57&amp;$A$3,Global!$E:$AA,COLUMN(),0)),"")</f>
        <v>AIH</v>
      </c>
      <c r="C57" s="67" t="str">
        <f>IFERROR(VLOOKUP(B57,List!$D:$E,2,0),"")</f>
        <v>Audit Internal (Harian)</v>
      </c>
      <c r="D57" s="68">
        <f>IFERROR(IF(VLOOKUP($A57&amp;$A$3,Global!$E:$AA,COLUMN()+1,0)="","",VLOOKUP($A57&amp;$A$3,Global!$E:$AA,COLUMN()+1,0)),"")</f>
        <v>43306</v>
      </c>
      <c r="E57" s="69" t="str">
        <f>IFERROR(IF(VLOOKUP($A57&amp;$A$3,Global!$E:$AA,COLUMN()+1,0)="","",VLOOKUP($A57&amp;$A$3,Global!$E:$AA,COLUMN()+1,0)),"")</f>
        <v>Minor</v>
      </c>
      <c r="F57" s="69" t="str">
        <f>IFERROR(IF(VLOOKUP($A57&amp;$A$3,Global!$E:$AA,COLUMN()+1,0)="","",VLOOKUP($A57&amp;$A$3,Global!$E:$AA,COLUMN()+1,0)),"")</f>
        <v>Sariwanti</v>
      </c>
      <c r="G57" s="69" t="str">
        <f>IFERROR(IF(VLOOKUP($A57&amp;$A$3,Global!$E:$AA,COLUMN()+1,0)="","",VLOOKUP($A57&amp;$A$3,Global!$E:$AA,COLUMN()+1,0)),"")</f>
        <v>Penerimaan Return dari Customer</v>
      </c>
      <c r="H57" s="70" t="str">
        <f>IFERROR(IF(VLOOKUP($A57&amp;$A$3,Global!$E:$AA,COLUMN()+1,0)="","",VLOOKUP($A57&amp;$A$3,Global!$E:$AA,COLUMN()+1,0)),"")</f>
        <v>PS.08.01</v>
      </c>
      <c r="I57" s="69" t="str">
        <f>IFERROR(IF(VLOOKUP($A57&amp;$A$3,Global!$E:$AA,COLUMN()+1,0)="","",VLOOKUP($A57&amp;$A$3,Global!$E:$AA,COLUMN()+1,0)),"")</f>
        <v>Tetapi ada 1 return customer belum diinput kembali ke program yaitu dari Sukses Setia BC 1,00 mm karena tidak ada ujungnya tanggal 31 Mei 2018</v>
      </c>
      <c r="J57" s="69" t="str">
        <f>IFERROR(IF(VLOOKUP($A57&amp;$A$3,Global!$E:$AA,COLUMN()+1,0)="","",VLOOKUP($A57&amp;$A$3,Global!$E:$AA,COLUMN()+1,0)),"")</f>
        <v>X</v>
      </c>
      <c r="K57" s="69" t="str">
        <f>IFERROR(IF(VLOOKUP($A57&amp;$A$3,Global!$E:$AA,COLUMN()+1,0)="","",VLOOKUP($A57&amp;$A$3,Global!$E:$AA,COLUMN()+1,0)),"")</f>
        <v>007/AI-GBJ/VII/2018</v>
      </c>
      <c r="L57" s="69" t="str">
        <f>IFERROR(IF(VLOOKUP($A57&amp;$A$3,Global!$E:$AA,COLUMN()+1,0)="","",VLOOKUP($A57&amp;$A$3,Global!$E:$AA,COLUMN()+1,0)),"")</f>
        <v>berita acara dan surat jalan return terselip</v>
      </c>
      <c r="M57" s="68" t="str">
        <f>IFERROR(IF(VLOOKUP($A57&amp;$A$3,Global!$E:$AA,COLUMN()+1,0)="","",VLOOKUP($A57&amp;$A$3,Global!$E:$AA,COLUMN()+1,0)),"")</f>
        <v>surat jalan return di input ke program; penetiban/kerapihan administrasi agar dokumen tidak tercampur lagi dan sudah dilakukan penginputan (bukti terlampir)</v>
      </c>
      <c r="N57" s="68" t="str">
        <f>IFERROR(IF(VLOOKUP($A57&amp;$A$3,Global!$E:$AA,COLUMN()+1,0)="","",VLOOKUP($A57&amp;$A$3,Global!$E:$AA,COLUMN()+1,0)),"")</f>
        <v/>
      </c>
      <c r="O57" s="68">
        <f>IFERROR(IF(VLOOKUP($A57&amp;$A$3,Global!$E:$AA,COLUMN()+1,0)="","",VLOOKUP($A57&amp;$A$3,Global!$E:$AA,COLUMN()+1,0)),"")</f>
        <v>43318</v>
      </c>
      <c r="P57" s="68">
        <f>IFERROR(IF(VLOOKUP($A57&amp;$A$3,Global!$E:$AA,COLUMN()+1,0)="","",VLOOKUP($A57&amp;$A$3,Global!$E:$AA,COLUMN()+1,0)),"")</f>
        <v>43318</v>
      </c>
      <c r="Q57" s="68" t="str">
        <f>IFERROR(IF(VLOOKUP($A57&amp;$A$3,Global!$E:$AA,COLUMN()+1,0)="","",VLOOKUP($A57&amp;$A$3,Global!$E:$AA,COLUMN()+1,0)),"")</f>
        <v/>
      </c>
      <c r="R57" s="68" t="str">
        <f>IFERROR(IF(VLOOKUP($A57&amp;$A$3,Global!$E:$AA,COLUMN()+1,0)="","",VLOOKUP($A57&amp;$A$3,Global!$E:$AA,COLUMN()+1,0)),"")</f>
        <v/>
      </c>
      <c r="S57" s="71" t="str">
        <f>IFERROR(IF(VLOOKUP($A57&amp;$A$3,Global!$E:$AA,COLUMN()+1,0)="","",VLOOKUP($A57&amp;$A$3,Global!$E:$AA,COLUMN()+1,0)),"")</f>
        <v/>
      </c>
      <c r="T57" s="71" t="str">
        <f>IFERROR(IF(VLOOKUP($A57&amp;$A$3,Global!$E:$AA,COLUMN()+1,0)="","",VLOOKUP($A57&amp;$A$3,Global!$E:$AA,COLUMN()+1,0)),"")</f>
        <v>a</v>
      </c>
      <c r="U57" s="69" t="str">
        <f>IFERROR(IF(VLOOKUP($A57&amp;$A$3,Global!$E:$AA,COLUMN()+1,0)="","",VLOOKUP($A57&amp;$A$3,Global!$E:$AA,COLUMN()+1,0)),"")</f>
        <v/>
      </c>
      <c r="V57" s="69" t="str">
        <f>IFERROR(IF(VLOOKUP($A57&amp;$A$3,Global!$E:$AA,COLUMN()+1,0)="","",VLOOKUP($A57&amp;$A$3,Global!$E:$AA,COLUMN()+1,0)),"")</f>
        <v>Reschedule 1x</v>
      </c>
    </row>
    <row r="58" spans="1:22" s="72" customFormat="1" ht="85.5" x14ac:dyDescent="0.2">
      <c r="A58" s="67">
        <f>IFERROR(IF(A57="","",IF((A57+1)&lt;=VLOOKUP($A$3,List!$A$1:$B$50,2,0),A57+1,"")),"")</f>
        <v>51</v>
      </c>
      <c r="B58" s="67" t="str">
        <f>IFERROR(IF(VLOOKUP($A58&amp;$A$3,Global!$E:$AA,COLUMN(),0)="","",VLOOKUP($A58&amp;$A$3,Global!$E:$AA,COLUMN(),0)),"")</f>
        <v>AIH</v>
      </c>
      <c r="C58" s="67" t="str">
        <f>IFERROR(VLOOKUP(B58,List!$D:$E,2,0),"")</f>
        <v>Audit Internal (Harian)</v>
      </c>
      <c r="D58" s="68">
        <f>IFERROR(IF(VLOOKUP($A58&amp;$A$3,Global!$E:$AA,COLUMN()+1,0)="","",VLOOKUP($A58&amp;$A$3,Global!$E:$AA,COLUMN()+1,0)),"")</f>
        <v>43306</v>
      </c>
      <c r="E58" s="69" t="str">
        <f>IFERROR(IF(VLOOKUP($A58&amp;$A$3,Global!$E:$AA,COLUMN()+1,0)="","",VLOOKUP($A58&amp;$A$3,Global!$E:$AA,COLUMN()+1,0)),"")</f>
        <v/>
      </c>
      <c r="F58" s="69" t="str">
        <f>IFERROR(IF(VLOOKUP($A58&amp;$A$3,Global!$E:$AA,COLUMN()+1,0)="","",VLOOKUP($A58&amp;$A$3,Global!$E:$AA,COLUMN()+1,0)),"")</f>
        <v>Sariwanti</v>
      </c>
      <c r="G58" s="69" t="str">
        <f>IFERROR(IF(VLOOKUP($A58&amp;$A$3,Global!$E:$AA,COLUMN()+1,0)="","",VLOOKUP($A58&amp;$A$3,Global!$E:$AA,COLUMN()+1,0)),"")</f>
        <v>Penerimaan Return dari Customer</v>
      </c>
      <c r="H58" s="70" t="str">
        <f>IFERROR(IF(VLOOKUP($A58&amp;$A$3,Global!$E:$AA,COLUMN()+1,0)="","",VLOOKUP($A58&amp;$A$3,Global!$E:$AA,COLUMN()+1,0)),"")</f>
        <v>PS.08.01</v>
      </c>
      <c r="I58" s="69" t="str">
        <f>IFERROR(IF(VLOOKUP($A58&amp;$A$3,Global!$E:$AA,COLUMN()+1,0)="","",VLOOKUP($A58&amp;$A$3,Global!$E:$AA,COLUMN()+1,0)),"")</f>
        <v xml:space="preserve">Sudah dterima dan diinput ke program untuk penerimaan return dari Alex tanggal 28 Juni 2018 NF 2X 2x16 mm2 jumlah produk kurang 6 m, Supreme Jaya Abadi tanggal 28 Juni 2018 BC 0,40 sebanyak 142,9 kg karena kawat hitam. </v>
      </c>
      <c r="J58" s="69" t="str">
        <f>IFERROR(IF(VLOOKUP($A58&amp;$A$3,Global!$E:$AA,COLUMN()+1,0)="","",VLOOKUP($A58&amp;$A$3,Global!$E:$AA,COLUMN()+1,0)),"")</f>
        <v>Y</v>
      </c>
      <c r="K58" s="69" t="str">
        <f>IFERROR(IF(VLOOKUP($A58&amp;$A$3,Global!$E:$AA,COLUMN()+1,0)="","",VLOOKUP($A58&amp;$A$3,Global!$E:$AA,COLUMN()+1,0)),"")</f>
        <v/>
      </c>
      <c r="L58" s="69" t="str">
        <f>IFERROR(IF(VLOOKUP($A58&amp;$A$3,Global!$E:$AA,COLUMN()+1,0)="","",VLOOKUP($A58&amp;$A$3,Global!$E:$AA,COLUMN()+1,0)),"")</f>
        <v/>
      </c>
      <c r="M58" s="68" t="str">
        <f>IFERROR(IF(VLOOKUP($A58&amp;$A$3,Global!$E:$AA,COLUMN()+1,0)="","",VLOOKUP($A58&amp;$A$3,Global!$E:$AA,COLUMN()+1,0)),"")</f>
        <v/>
      </c>
      <c r="N58" s="68" t="str">
        <f>IFERROR(IF(VLOOKUP($A58&amp;$A$3,Global!$E:$AA,COLUMN()+1,0)="","",VLOOKUP($A58&amp;$A$3,Global!$E:$AA,COLUMN()+1,0)),"")</f>
        <v/>
      </c>
      <c r="O58" s="68" t="str">
        <f>IFERROR(IF(VLOOKUP($A58&amp;$A$3,Global!$E:$AA,COLUMN()+1,0)="","",VLOOKUP($A58&amp;$A$3,Global!$E:$AA,COLUMN()+1,0)),"")</f>
        <v/>
      </c>
      <c r="P58" s="68" t="str">
        <f>IFERROR(IF(VLOOKUP($A58&amp;$A$3,Global!$E:$AA,COLUMN()+1,0)="","",VLOOKUP($A58&amp;$A$3,Global!$E:$AA,COLUMN()+1,0)),"")</f>
        <v/>
      </c>
      <c r="Q58" s="68" t="str">
        <f>IFERROR(IF(VLOOKUP($A58&amp;$A$3,Global!$E:$AA,COLUMN()+1,0)="","",VLOOKUP($A58&amp;$A$3,Global!$E:$AA,COLUMN()+1,0)),"")</f>
        <v/>
      </c>
      <c r="R58" s="68" t="str">
        <f>IFERROR(IF(VLOOKUP($A58&amp;$A$3,Global!$E:$AA,COLUMN()+1,0)="","",VLOOKUP($A58&amp;$A$3,Global!$E:$AA,COLUMN()+1,0)),"")</f>
        <v/>
      </c>
      <c r="S58" s="71" t="str">
        <f>IFERROR(IF(VLOOKUP($A58&amp;$A$3,Global!$E:$AA,COLUMN()+1,0)="","",VLOOKUP($A58&amp;$A$3,Global!$E:$AA,COLUMN()+1,0)),"")</f>
        <v/>
      </c>
      <c r="T58" s="71" t="str">
        <f>IFERROR(IF(VLOOKUP($A58&amp;$A$3,Global!$E:$AA,COLUMN()+1,0)="","",VLOOKUP($A58&amp;$A$3,Global!$E:$AA,COLUMN()+1,0)),"")</f>
        <v/>
      </c>
      <c r="U58" s="69" t="str">
        <f>IFERROR(IF(VLOOKUP($A58&amp;$A$3,Global!$E:$AA,COLUMN()+1,0)="","",VLOOKUP($A58&amp;$A$3,Global!$E:$AA,COLUMN()+1,0)),"")</f>
        <v/>
      </c>
      <c r="V58" s="69" t="str">
        <f>IFERROR(IF(VLOOKUP($A58&amp;$A$3,Global!$E:$AA,COLUMN()+1,0)="","",VLOOKUP($A58&amp;$A$3,Global!$E:$AA,COLUMN()+1,0)),"")</f>
        <v/>
      </c>
    </row>
    <row r="59" spans="1:22" s="72" customFormat="1" ht="85.5" x14ac:dyDescent="0.2">
      <c r="A59" s="67">
        <f>IFERROR(IF(A58="","",IF((A58+1)&lt;=VLOOKUP($A$3,List!$A$1:$B$50,2,0),A58+1,"")),"")</f>
        <v>52</v>
      </c>
      <c r="B59" s="67" t="str">
        <f>IFERROR(IF(VLOOKUP($A59&amp;$A$3,Global!$E:$AA,COLUMN(),0)="","",VLOOKUP($A59&amp;$A$3,Global!$E:$AA,COLUMN(),0)),"")</f>
        <v>AIH</v>
      </c>
      <c r="C59" s="67" t="str">
        <f>IFERROR(VLOOKUP(B59,List!$D:$E,2,0),"")</f>
        <v>Audit Internal (Harian)</v>
      </c>
      <c r="D59" s="68">
        <f>IFERROR(IF(VLOOKUP($A59&amp;$A$3,Global!$E:$AA,COLUMN()+1,0)="","",VLOOKUP($A59&amp;$A$3,Global!$E:$AA,COLUMN()+1,0)),"")</f>
        <v>43306</v>
      </c>
      <c r="E59" s="69" t="str">
        <f>IFERROR(IF(VLOOKUP($A59&amp;$A$3,Global!$E:$AA,COLUMN()+1,0)="","",VLOOKUP($A59&amp;$A$3,Global!$E:$AA,COLUMN()+1,0)),"")</f>
        <v/>
      </c>
      <c r="F59" s="69" t="str">
        <f>IFERROR(IF(VLOOKUP($A59&amp;$A$3,Global!$E:$AA,COLUMN()+1,0)="","",VLOOKUP($A59&amp;$A$3,Global!$E:$AA,COLUMN()+1,0)),"")</f>
        <v>Sariwanti</v>
      </c>
      <c r="G59" s="69" t="str">
        <f>IFERROR(IF(VLOOKUP($A59&amp;$A$3,Global!$E:$AA,COLUMN()+1,0)="","",VLOOKUP($A59&amp;$A$3,Global!$E:$AA,COLUMN()+1,0)),"")</f>
        <v>Penerimaan  Bobbin dari Customer</v>
      </c>
      <c r="H59" s="70" t="str">
        <f>IFERROR(IF(VLOOKUP($A59&amp;$A$3,Global!$E:$AA,COLUMN()+1,0)="","",VLOOKUP($A59&amp;$A$3,Global!$E:$AA,COLUMN()+1,0)),"")</f>
        <v/>
      </c>
      <c r="I59" s="69" t="str">
        <f>IFERROR(IF(VLOOKUP($A59&amp;$A$3,Global!$E:$AA,COLUMN()+1,0)="","",VLOOKUP($A59&amp;$A$3,Global!$E:$AA,COLUMN()+1,0)),"")</f>
        <v xml:space="preserve">Sampling 3 customer yang sudah mengembalikan bobbin dapat ditampilkan pada program aplikasi yaitu dari PT Kawat Mas no 0037/PB/18 tgl 11 Juli 2018, Supreme no 0037/PB/18 tgl 11 Juli 2018 dan Aneka 0022/PB/18;0019/PB/18 </v>
      </c>
      <c r="J59" s="69" t="str">
        <f>IFERROR(IF(VLOOKUP($A59&amp;$A$3,Global!$E:$AA,COLUMN()+1,0)="","",VLOOKUP($A59&amp;$A$3,Global!$E:$AA,COLUMN()+1,0)),"")</f>
        <v>Y</v>
      </c>
      <c r="K59" s="69" t="str">
        <f>IFERROR(IF(VLOOKUP($A59&amp;$A$3,Global!$E:$AA,COLUMN()+1,0)="","",VLOOKUP($A59&amp;$A$3,Global!$E:$AA,COLUMN()+1,0)),"")</f>
        <v/>
      </c>
      <c r="L59" s="69" t="str">
        <f>IFERROR(IF(VLOOKUP($A59&amp;$A$3,Global!$E:$AA,COLUMN()+1,0)="","",VLOOKUP($A59&amp;$A$3,Global!$E:$AA,COLUMN()+1,0)),"")</f>
        <v/>
      </c>
      <c r="M59" s="68" t="str">
        <f>IFERROR(IF(VLOOKUP($A59&amp;$A$3,Global!$E:$AA,COLUMN()+1,0)="","",VLOOKUP($A59&amp;$A$3,Global!$E:$AA,COLUMN()+1,0)),"")</f>
        <v/>
      </c>
      <c r="N59" s="68" t="str">
        <f>IFERROR(IF(VLOOKUP($A59&amp;$A$3,Global!$E:$AA,COLUMN()+1,0)="","",VLOOKUP($A59&amp;$A$3,Global!$E:$AA,COLUMN()+1,0)),"")</f>
        <v/>
      </c>
      <c r="O59" s="68" t="str">
        <f>IFERROR(IF(VLOOKUP($A59&amp;$A$3,Global!$E:$AA,COLUMN()+1,0)="","",VLOOKUP($A59&amp;$A$3,Global!$E:$AA,COLUMN()+1,0)),"")</f>
        <v/>
      </c>
      <c r="P59" s="68" t="str">
        <f>IFERROR(IF(VLOOKUP($A59&amp;$A$3,Global!$E:$AA,COLUMN()+1,0)="","",VLOOKUP($A59&amp;$A$3,Global!$E:$AA,COLUMN()+1,0)),"")</f>
        <v/>
      </c>
      <c r="Q59" s="68" t="str">
        <f>IFERROR(IF(VLOOKUP($A59&amp;$A$3,Global!$E:$AA,COLUMN()+1,0)="","",VLOOKUP($A59&amp;$A$3,Global!$E:$AA,COLUMN()+1,0)),"")</f>
        <v/>
      </c>
      <c r="R59" s="68" t="str">
        <f>IFERROR(IF(VLOOKUP($A59&amp;$A$3,Global!$E:$AA,COLUMN()+1,0)="","",VLOOKUP($A59&amp;$A$3,Global!$E:$AA,COLUMN()+1,0)),"")</f>
        <v/>
      </c>
      <c r="S59" s="71" t="str">
        <f>IFERROR(IF(VLOOKUP($A59&amp;$A$3,Global!$E:$AA,COLUMN()+1,0)="","",VLOOKUP($A59&amp;$A$3,Global!$E:$AA,COLUMN()+1,0)),"")</f>
        <v/>
      </c>
      <c r="T59" s="71" t="str">
        <f>IFERROR(IF(VLOOKUP($A59&amp;$A$3,Global!$E:$AA,COLUMN()+1,0)="","",VLOOKUP($A59&amp;$A$3,Global!$E:$AA,COLUMN()+1,0)),"")</f>
        <v/>
      </c>
      <c r="U59" s="69" t="str">
        <f>IFERROR(IF(VLOOKUP($A59&amp;$A$3,Global!$E:$AA,COLUMN()+1,0)="","",VLOOKUP($A59&amp;$A$3,Global!$E:$AA,COLUMN()+1,0)),"")</f>
        <v/>
      </c>
      <c r="V59" s="69" t="str">
        <f>IFERROR(IF(VLOOKUP($A59&amp;$A$3,Global!$E:$AA,COLUMN()+1,0)="","",VLOOKUP($A59&amp;$A$3,Global!$E:$AA,COLUMN()+1,0)),"")</f>
        <v/>
      </c>
    </row>
    <row r="60" spans="1:22" s="72" customFormat="1" ht="85.5" x14ac:dyDescent="0.2">
      <c r="A60" s="67">
        <f>IFERROR(IF(A59="","",IF((A59+1)&lt;=VLOOKUP($A$3,List!$A$1:$B$50,2,0),A59+1,"")),"")</f>
        <v>53</v>
      </c>
      <c r="B60" s="67" t="str">
        <f>IFERROR(IF(VLOOKUP($A60&amp;$A$3,Global!$E:$AA,COLUMN(),0)="","",VLOOKUP($A60&amp;$A$3,Global!$E:$AA,COLUMN(),0)),"")</f>
        <v>AIH</v>
      </c>
      <c r="C60" s="67" t="str">
        <f>IFERROR(VLOOKUP(B60,List!$D:$E,2,0),"")</f>
        <v>Audit Internal (Harian)</v>
      </c>
      <c r="D60" s="68">
        <f>IFERROR(IF(VLOOKUP($A60&amp;$A$3,Global!$E:$AA,COLUMN()+1,0)="","",VLOOKUP($A60&amp;$A$3,Global!$E:$AA,COLUMN()+1,0)),"")</f>
        <v>43311</v>
      </c>
      <c r="E60" s="69" t="str">
        <f>IFERROR(IF(VLOOKUP($A60&amp;$A$3,Global!$E:$AA,COLUMN()+1,0)="","",VLOOKUP($A60&amp;$A$3,Global!$E:$AA,COLUMN()+1,0)),"")</f>
        <v>Minor</v>
      </c>
      <c r="F60" s="69" t="str">
        <f>IFERROR(IF(VLOOKUP($A60&amp;$A$3,Global!$E:$AA,COLUMN()+1,0)="","",VLOOKUP($A60&amp;$A$3,Global!$E:$AA,COLUMN()+1,0)),"")</f>
        <v>Sariwanti</v>
      </c>
      <c r="G60" s="69" t="str">
        <f>IFERROR(IF(VLOOKUP($A60&amp;$A$3,Global!$E:$AA,COLUMN()+1,0)="","",VLOOKUP($A60&amp;$A$3,Global!$E:$AA,COLUMN()+1,0)),"")</f>
        <v>Packing Kabel</v>
      </c>
      <c r="H60" s="70" t="str">
        <f>IFERROR(IF(VLOOKUP($A60&amp;$A$3,Global!$E:$AA,COLUMN()+1,0)="","",VLOOKUP($A60&amp;$A$3,Global!$E:$AA,COLUMN()+1,0)),"")</f>
        <v/>
      </c>
      <c r="I60" s="69" t="str">
        <f>IFERROR(IF(VLOOKUP($A60&amp;$A$3,Global!$E:$AA,COLUMN()+1,0)="","",VLOOKUP($A60&amp;$A$3,Global!$E:$AA,COLUMN()+1,0)),"")</f>
        <v>Terjadi Kesalahan potong pada kabel Project SPV (NYY 3 x10 mm2 (re)), order 1,300 mtr dipotong menjadi 200 mtr. (Tanpa konfirmasi terkebih dahulu)</v>
      </c>
      <c r="J60" s="69" t="str">
        <f>IFERROR(IF(VLOOKUP($A60&amp;$A$3,Global!$E:$AA,COLUMN()+1,0)="","",VLOOKUP($A60&amp;$A$3,Global!$E:$AA,COLUMN()+1,0)),"")</f>
        <v>X</v>
      </c>
      <c r="K60" s="69" t="str">
        <f>IFERROR(IF(VLOOKUP($A60&amp;$A$3,Global!$E:$AA,COLUMN()+1,0)="","",VLOOKUP($A60&amp;$A$3,Global!$E:$AA,COLUMN()+1,0)),"")</f>
        <v>008/AI-GBJ/VII/2018</v>
      </c>
      <c r="L60" s="69" t="str">
        <f>IFERROR(IF(VLOOKUP($A60&amp;$A$3,Global!$E:$AA,COLUMN()+1,0)="","",VLOOKUP($A60&amp;$A$3,Global!$E:$AA,COLUMN()+1,0)),"")</f>
        <v>Tidak teliti saat memberi perintah potong/olah gudang dikarenakan salah mendengar informasi melalui dari kenari dan informasi tidak jelas.</v>
      </c>
      <c r="M60" s="68" t="str">
        <f>IFERROR(IF(VLOOKUP($A60&amp;$A$3,Global!$E:$AA,COLUMN()+1,0)="","",VLOOKUP($A60&amp;$A$3,Global!$E:$AA,COLUMN()+1,0)),"")</f>
        <v>lebih teliti, serta meningkatkan koordinasi dengan orang lapangan dan diberikan surat peringatan juga memastikan kembali setiap informasi order potong melalui email maupun tertulis</v>
      </c>
      <c r="N60" s="68" t="str">
        <f>IFERROR(IF(VLOOKUP($A60&amp;$A$3,Global!$E:$AA,COLUMN()+1,0)="","",VLOOKUP($A60&amp;$A$3,Global!$E:$AA,COLUMN()+1,0)),"")</f>
        <v>koordinasi lebih intens dan mengupdate setiap orderan jua mengarsip setiap perintah order potong kedalam bukti tertulis untuk diinformasikan terhadap manager terkait agar mendapat persetujuan &amp; pengecekan proses kerja.</v>
      </c>
      <c r="O60" s="68">
        <f>IFERROR(IF(VLOOKUP($A60&amp;$A$3,Global!$E:$AA,COLUMN()+1,0)="","",VLOOKUP($A60&amp;$A$3,Global!$E:$AA,COLUMN()+1,0)),"")</f>
        <v>43314</v>
      </c>
      <c r="P60" s="68" t="str">
        <f>IFERROR(IF(VLOOKUP($A60&amp;$A$3,Global!$E:$AA,COLUMN()+1,0)="","",VLOOKUP($A60&amp;$A$3,Global!$E:$AA,COLUMN()+1,0)),"")</f>
        <v/>
      </c>
      <c r="Q60" s="68" t="str">
        <f>IFERROR(IF(VLOOKUP($A60&amp;$A$3,Global!$E:$AA,COLUMN()+1,0)="","",VLOOKUP($A60&amp;$A$3,Global!$E:$AA,COLUMN()+1,0)),"")</f>
        <v/>
      </c>
      <c r="R60" s="68" t="str">
        <f>IFERROR(IF(VLOOKUP($A60&amp;$A$3,Global!$E:$AA,COLUMN()+1,0)="","",VLOOKUP($A60&amp;$A$3,Global!$E:$AA,COLUMN()+1,0)),"")</f>
        <v/>
      </c>
      <c r="S60" s="71" t="str">
        <f>IFERROR(IF(VLOOKUP($A60&amp;$A$3,Global!$E:$AA,COLUMN()+1,0)="","",VLOOKUP($A60&amp;$A$3,Global!$E:$AA,COLUMN()+1,0)),"")</f>
        <v/>
      </c>
      <c r="T60" s="71" t="str">
        <f>IFERROR(IF(VLOOKUP($A60&amp;$A$3,Global!$E:$AA,COLUMN()+1,0)="","",VLOOKUP($A60&amp;$A$3,Global!$E:$AA,COLUMN()+1,0)),"")</f>
        <v>a</v>
      </c>
      <c r="U60" s="69" t="str">
        <f>IFERROR(IF(VLOOKUP($A60&amp;$A$3,Global!$E:$AA,COLUMN()+1,0)="","",VLOOKUP($A60&amp;$A$3,Global!$E:$AA,COLUMN()+1,0)),"")</f>
        <v/>
      </c>
      <c r="V60" s="69" t="str">
        <f>IFERROR(IF(VLOOKUP($A60&amp;$A$3,Global!$E:$AA,COLUMN()+1,0)="","",VLOOKUP($A60&amp;$A$3,Global!$E:$AA,COLUMN()+1,0)),"")</f>
        <v>Open (Progress)</v>
      </c>
    </row>
    <row r="61" spans="1:22" s="72" customFormat="1" ht="28.5" x14ac:dyDescent="0.2">
      <c r="A61" s="67">
        <f>IFERROR(IF(A60="","",IF((A60+1)&lt;=VLOOKUP($A$3,List!$A$1:$B$50,2,0),A60+1,"")),"")</f>
        <v>54</v>
      </c>
      <c r="B61" s="67" t="str">
        <f>IFERROR(IF(VLOOKUP($A61&amp;$A$3,Global!$E:$AA,COLUMN(),0)="","",VLOOKUP($A61&amp;$A$3,Global!$E:$AA,COLUMN(),0)),"")</f>
        <v>AIH</v>
      </c>
      <c r="C61" s="67" t="str">
        <f>IFERROR(VLOOKUP(B61,List!$D:$E,2,0),"")</f>
        <v>Audit Internal (Harian)</v>
      </c>
      <c r="D61" s="68">
        <f>IFERROR(IF(VLOOKUP($A61&amp;$A$3,Global!$E:$AA,COLUMN()+1,0)="","",VLOOKUP($A61&amp;$A$3,Global!$E:$AA,COLUMN()+1,0)),"")</f>
        <v>43327</v>
      </c>
      <c r="E61" s="69" t="str">
        <f>IFERROR(IF(VLOOKUP($A61&amp;$A$3,Global!$E:$AA,COLUMN()+1,0)="","",VLOOKUP($A61&amp;$A$3,Global!$E:$AA,COLUMN()+1,0)),"")</f>
        <v/>
      </c>
      <c r="F61" s="69" t="str">
        <f>IFERROR(IF(VLOOKUP($A61&amp;$A$3,Global!$E:$AA,COLUMN()+1,0)="","",VLOOKUP($A61&amp;$A$3,Global!$E:$AA,COLUMN()+1,0)),"")</f>
        <v>TEGUH</v>
      </c>
      <c r="G61" s="69" t="str">
        <f>IFERROR(IF(VLOOKUP($A61&amp;$A$3,Global!$E:$AA,COLUMN()+1,0)="","",VLOOKUP($A61&amp;$A$3,Global!$E:$AA,COLUMN()+1,0)),"")</f>
        <v>Muat Barang</v>
      </c>
      <c r="H61" s="70" t="str">
        <f>IFERROR(IF(VLOOKUP($A61&amp;$A$3,Global!$E:$AA,COLUMN()+1,0)="","",VLOOKUP($A61&amp;$A$3,Global!$E:$AA,COLUMN()+1,0)),"")</f>
        <v/>
      </c>
      <c r="I61" s="69" t="str">
        <f>IFERROR(IF(VLOOKUP($A61&amp;$A$3,Global!$E:$AA,COLUMN()+1,0)="","",VLOOKUP($A61&amp;$A$3,Global!$E:$AA,COLUMN()+1,0)),"")</f>
        <v>Proses muat barang NA2XSEYBY 3 x 240mm</v>
      </c>
      <c r="J61" s="69" t="str">
        <f>IFERROR(IF(VLOOKUP($A61&amp;$A$3,Global!$E:$AA,COLUMN()+1,0)="","",VLOOKUP($A61&amp;$A$3,Global!$E:$AA,COLUMN()+1,0)),"")</f>
        <v>Y</v>
      </c>
      <c r="K61" s="69" t="str">
        <f>IFERROR(IF(VLOOKUP($A61&amp;$A$3,Global!$E:$AA,COLUMN()+1,0)="","",VLOOKUP($A61&amp;$A$3,Global!$E:$AA,COLUMN()+1,0)),"")</f>
        <v/>
      </c>
      <c r="L61" s="69" t="str">
        <f>IFERROR(IF(VLOOKUP($A61&amp;$A$3,Global!$E:$AA,COLUMN()+1,0)="","",VLOOKUP($A61&amp;$A$3,Global!$E:$AA,COLUMN()+1,0)),"")</f>
        <v/>
      </c>
      <c r="M61" s="68" t="str">
        <f>IFERROR(IF(VLOOKUP($A61&amp;$A$3,Global!$E:$AA,COLUMN()+1,0)="","",VLOOKUP($A61&amp;$A$3,Global!$E:$AA,COLUMN()+1,0)),"")</f>
        <v/>
      </c>
      <c r="N61" s="68" t="str">
        <f>IFERROR(IF(VLOOKUP($A61&amp;$A$3,Global!$E:$AA,COLUMN()+1,0)="","",VLOOKUP($A61&amp;$A$3,Global!$E:$AA,COLUMN()+1,0)),"")</f>
        <v/>
      </c>
      <c r="O61" s="68" t="str">
        <f>IFERROR(IF(VLOOKUP($A61&amp;$A$3,Global!$E:$AA,COLUMN()+1,0)="","",VLOOKUP($A61&amp;$A$3,Global!$E:$AA,COLUMN()+1,0)),"")</f>
        <v/>
      </c>
      <c r="P61" s="68" t="str">
        <f>IFERROR(IF(VLOOKUP($A61&amp;$A$3,Global!$E:$AA,COLUMN()+1,0)="","",VLOOKUP($A61&amp;$A$3,Global!$E:$AA,COLUMN()+1,0)),"")</f>
        <v/>
      </c>
      <c r="Q61" s="68" t="str">
        <f>IFERROR(IF(VLOOKUP($A61&amp;$A$3,Global!$E:$AA,COLUMN()+1,0)="","",VLOOKUP($A61&amp;$A$3,Global!$E:$AA,COLUMN()+1,0)),"")</f>
        <v/>
      </c>
      <c r="R61" s="68" t="str">
        <f>IFERROR(IF(VLOOKUP($A61&amp;$A$3,Global!$E:$AA,COLUMN()+1,0)="","",VLOOKUP($A61&amp;$A$3,Global!$E:$AA,COLUMN()+1,0)),"")</f>
        <v/>
      </c>
      <c r="S61" s="71" t="str">
        <f>IFERROR(IF(VLOOKUP($A61&amp;$A$3,Global!$E:$AA,COLUMN()+1,0)="","",VLOOKUP($A61&amp;$A$3,Global!$E:$AA,COLUMN()+1,0)),"")</f>
        <v/>
      </c>
      <c r="T61" s="71" t="str">
        <f>IFERROR(IF(VLOOKUP($A61&amp;$A$3,Global!$E:$AA,COLUMN()+1,0)="","",VLOOKUP($A61&amp;$A$3,Global!$E:$AA,COLUMN()+1,0)),"")</f>
        <v/>
      </c>
      <c r="U61" s="69" t="str">
        <f>IFERROR(IF(VLOOKUP($A61&amp;$A$3,Global!$E:$AA,COLUMN()+1,0)="","",VLOOKUP($A61&amp;$A$3,Global!$E:$AA,COLUMN()+1,0)),"")</f>
        <v/>
      </c>
      <c r="V61" s="69" t="str">
        <f>IFERROR(IF(VLOOKUP($A61&amp;$A$3,Global!$E:$AA,COLUMN()+1,0)="","",VLOOKUP($A61&amp;$A$3,Global!$E:$AA,COLUMN()+1,0)),"")</f>
        <v/>
      </c>
    </row>
    <row r="62" spans="1:22" s="72" customFormat="1" ht="28.5" x14ac:dyDescent="0.2">
      <c r="A62" s="67">
        <f>IFERROR(IF(A61="","",IF((A61+1)&lt;=VLOOKUP($A$3,List!$A$1:$B$50,2,0),A61+1,"")),"")</f>
        <v>55</v>
      </c>
      <c r="B62" s="67" t="str">
        <f>IFERROR(IF(VLOOKUP($A62&amp;$A$3,Global!$E:$AA,COLUMN(),0)="","",VLOOKUP($A62&amp;$A$3,Global!$E:$AA,COLUMN(),0)),"")</f>
        <v>AIH</v>
      </c>
      <c r="C62" s="67" t="str">
        <f>IFERROR(VLOOKUP(B62,List!$D:$E,2,0),"")</f>
        <v>Audit Internal (Harian)</v>
      </c>
      <c r="D62" s="68">
        <f>IFERROR(IF(VLOOKUP($A62&amp;$A$3,Global!$E:$AA,COLUMN()+1,0)="","",VLOOKUP($A62&amp;$A$3,Global!$E:$AA,COLUMN()+1,0)),"")</f>
        <v>43327</v>
      </c>
      <c r="E62" s="69" t="str">
        <f>IFERROR(IF(VLOOKUP($A62&amp;$A$3,Global!$E:$AA,COLUMN()+1,0)="","",VLOOKUP($A62&amp;$A$3,Global!$E:$AA,COLUMN()+1,0)),"")</f>
        <v/>
      </c>
      <c r="F62" s="69" t="str">
        <f>IFERROR(IF(VLOOKUP($A62&amp;$A$3,Global!$E:$AA,COLUMN()+1,0)="","",VLOOKUP($A62&amp;$A$3,Global!$E:$AA,COLUMN()+1,0)),"")</f>
        <v>TEGUH</v>
      </c>
      <c r="G62" s="69" t="str">
        <f>IFERROR(IF(VLOOKUP($A62&amp;$A$3,Global!$E:$AA,COLUMN()+1,0)="","",VLOOKUP($A62&amp;$A$3,Global!$E:$AA,COLUMN()+1,0)),"")</f>
        <v>Muat Barang</v>
      </c>
      <c r="H62" s="70" t="str">
        <f>IFERROR(IF(VLOOKUP($A62&amp;$A$3,Global!$E:$AA,COLUMN()+1,0)="","",VLOOKUP($A62&amp;$A$3,Global!$E:$AA,COLUMN()+1,0)),"")</f>
        <v/>
      </c>
      <c r="I62" s="69" t="str">
        <f>IFERROR(IF(VLOOKUP($A62&amp;$A$3,Global!$E:$AA,COLUMN()+1,0)="","",VLOOKUP($A62&amp;$A$3,Global!$E:$AA,COLUMN()+1,0)),"")</f>
        <v>Form Nota Muat sesuai (barang NA2XSEBY 3x240mm)</v>
      </c>
      <c r="J62" s="69" t="str">
        <f>IFERROR(IF(VLOOKUP($A62&amp;$A$3,Global!$E:$AA,COLUMN()+1,0)="","",VLOOKUP($A62&amp;$A$3,Global!$E:$AA,COLUMN()+1,0)),"")</f>
        <v>Y</v>
      </c>
      <c r="K62" s="69" t="str">
        <f>IFERROR(IF(VLOOKUP($A62&amp;$A$3,Global!$E:$AA,COLUMN()+1,0)="","",VLOOKUP($A62&amp;$A$3,Global!$E:$AA,COLUMN()+1,0)),"")</f>
        <v/>
      </c>
      <c r="L62" s="69" t="str">
        <f>IFERROR(IF(VLOOKUP($A62&amp;$A$3,Global!$E:$AA,COLUMN()+1,0)="","",VLOOKUP($A62&amp;$A$3,Global!$E:$AA,COLUMN()+1,0)),"")</f>
        <v/>
      </c>
      <c r="M62" s="68" t="str">
        <f>IFERROR(IF(VLOOKUP($A62&amp;$A$3,Global!$E:$AA,COLUMN()+1,0)="","",VLOOKUP($A62&amp;$A$3,Global!$E:$AA,COLUMN()+1,0)),"")</f>
        <v/>
      </c>
      <c r="N62" s="68" t="str">
        <f>IFERROR(IF(VLOOKUP($A62&amp;$A$3,Global!$E:$AA,COLUMN()+1,0)="","",VLOOKUP($A62&amp;$A$3,Global!$E:$AA,COLUMN()+1,0)),"")</f>
        <v/>
      </c>
      <c r="O62" s="68" t="str">
        <f>IFERROR(IF(VLOOKUP($A62&amp;$A$3,Global!$E:$AA,COLUMN()+1,0)="","",VLOOKUP($A62&amp;$A$3,Global!$E:$AA,COLUMN()+1,0)),"")</f>
        <v/>
      </c>
      <c r="P62" s="68" t="str">
        <f>IFERROR(IF(VLOOKUP($A62&amp;$A$3,Global!$E:$AA,COLUMN()+1,0)="","",VLOOKUP($A62&amp;$A$3,Global!$E:$AA,COLUMN()+1,0)),"")</f>
        <v/>
      </c>
      <c r="Q62" s="68" t="str">
        <f>IFERROR(IF(VLOOKUP($A62&amp;$A$3,Global!$E:$AA,COLUMN()+1,0)="","",VLOOKUP($A62&amp;$A$3,Global!$E:$AA,COLUMN()+1,0)),"")</f>
        <v/>
      </c>
      <c r="R62" s="68" t="str">
        <f>IFERROR(IF(VLOOKUP($A62&amp;$A$3,Global!$E:$AA,COLUMN()+1,0)="","",VLOOKUP($A62&amp;$A$3,Global!$E:$AA,COLUMN()+1,0)),"")</f>
        <v/>
      </c>
      <c r="S62" s="71" t="str">
        <f>IFERROR(IF(VLOOKUP($A62&amp;$A$3,Global!$E:$AA,COLUMN()+1,0)="","",VLOOKUP($A62&amp;$A$3,Global!$E:$AA,COLUMN()+1,0)),"")</f>
        <v/>
      </c>
      <c r="T62" s="71" t="str">
        <f>IFERROR(IF(VLOOKUP($A62&amp;$A$3,Global!$E:$AA,COLUMN()+1,0)="","",VLOOKUP($A62&amp;$A$3,Global!$E:$AA,COLUMN()+1,0)),"")</f>
        <v/>
      </c>
      <c r="U62" s="69" t="str">
        <f>IFERROR(IF(VLOOKUP($A62&amp;$A$3,Global!$E:$AA,COLUMN()+1,0)="","",VLOOKUP($A62&amp;$A$3,Global!$E:$AA,COLUMN()+1,0)),"")</f>
        <v/>
      </c>
      <c r="V62" s="69" t="str">
        <f>IFERROR(IF(VLOOKUP($A62&amp;$A$3,Global!$E:$AA,COLUMN()+1,0)="","",VLOOKUP($A62&amp;$A$3,Global!$E:$AA,COLUMN()+1,0)),"")</f>
        <v/>
      </c>
    </row>
    <row r="63" spans="1:22" s="72" customFormat="1" ht="28.5" x14ac:dyDescent="0.2">
      <c r="A63" s="67">
        <f>IFERROR(IF(A62="","",IF((A62+1)&lt;=VLOOKUP($A$3,List!$A$1:$B$50,2,0),A62+1,"")),"")</f>
        <v>56</v>
      </c>
      <c r="B63" s="67" t="str">
        <f>IFERROR(IF(VLOOKUP($A63&amp;$A$3,Global!$E:$AA,COLUMN(),0)="","",VLOOKUP($A63&amp;$A$3,Global!$E:$AA,COLUMN(),0)),"")</f>
        <v>AIH</v>
      </c>
      <c r="C63" s="67" t="str">
        <f>IFERROR(VLOOKUP(B63,List!$D:$E,2,0),"")</f>
        <v>Audit Internal (Harian)</v>
      </c>
      <c r="D63" s="68">
        <f>IFERROR(IF(VLOOKUP($A63&amp;$A$3,Global!$E:$AA,COLUMN()+1,0)="","",VLOOKUP($A63&amp;$A$3,Global!$E:$AA,COLUMN()+1,0)),"")</f>
        <v>43327</v>
      </c>
      <c r="E63" s="69" t="str">
        <f>IFERROR(IF(VLOOKUP($A63&amp;$A$3,Global!$E:$AA,COLUMN()+1,0)="","",VLOOKUP($A63&amp;$A$3,Global!$E:$AA,COLUMN()+1,0)),"")</f>
        <v/>
      </c>
      <c r="F63" s="69" t="str">
        <f>IFERROR(IF(VLOOKUP($A63&amp;$A$3,Global!$E:$AA,COLUMN()+1,0)="","",VLOOKUP($A63&amp;$A$3,Global!$E:$AA,COLUMN()+1,0)),"")</f>
        <v>TEGUH</v>
      </c>
      <c r="G63" s="69" t="str">
        <f>IFERROR(IF(VLOOKUP($A63&amp;$A$3,Global!$E:$AA,COLUMN()+1,0)="","",VLOOKUP($A63&amp;$A$3,Global!$E:$AA,COLUMN()+1,0)),"")</f>
        <v>Muat Barang</v>
      </c>
      <c r="H63" s="70" t="str">
        <f>IFERROR(IF(VLOOKUP($A63&amp;$A$3,Global!$E:$AA,COLUMN()+1,0)="","",VLOOKUP($A63&amp;$A$3,Global!$E:$AA,COLUMN()+1,0)),"")</f>
        <v/>
      </c>
      <c r="I63" s="69" t="str">
        <f>IFERROR(IF(VLOOKUP($A63&amp;$A$3,Global!$E:$AA,COLUMN()+1,0)="","",VLOOKUP($A63&amp;$A$3,Global!$E:$AA,COLUMN()+1,0)),"")</f>
        <v>Form Surat Jalan sesuai (barang NA2XSEBY 3x240mm)</v>
      </c>
      <c r="J63" s="69" t="str">
        <f>IFERROR(IF(VLOOKUP($A63&amp;$A$3,Global!$E:$AA,COLUMN()+1,0)="","",VLOOKUP($A63&amp;$A$3,Global!$E:$AA,COLUMN()+1,0)),"")</f>
        <v>Y</v>
      </c>
      <c r="K63" s="69" t="str">
        <f>IFERROR(IF(VLOOKUP($A63&amp;$A$3,Global!$E:$AA,COLUMN()+1,0)="","",VLOOKUP($A63&amp;$A$3,Global!$E:$AA,COLUMN()+1,0)),"")</f>
        <v/>
      </c>
      <c r="L63" s="69" t="str">
        <f>IFERROR(IF(VLOOKUP($A63&amp;$A$3,Global!$E:$AA,COLUMN()+1,0)="","",VLOOKUP($A63&amp;$A$3,Global!$E:$AA,COLUMN()+1,0)),"")</f>
        <v/>
      </c>
      <c r="M63" s="68" t="str">
        <f>IFERROR(IF(VLOOKUP($A63&amp;$A$3,Global!$E:$AA,COLUMN()+1,0)="","",VLOOKUP($A63&amp;$A$3,Global!$E:$AA,COLUMN()+1,0)),"")</f>
        <v/>
      </c>
      <c r="N63" s="68" t="str">
        <f>IFERROR(IF(VLOOKUP($A63&amp;$A$3,Global!$E:$AA,COLUMN()+1,0)="","",VLOOKUP($A63&amp;$A$3,Global!$E:$AA,COLUMN()+1,0)),"")</f>
        <v/>
      </c>
      <c r="O63" s="68" t="str">
        <f>IFERROR(IF(VLOOKUP($A63&amp;$A$3,Global!$E:$AA,COLUMN()+1,0)="","",VLOOKUP($A63&amp;$A$3,Global!$E:$AA,COLUMN()+1,0)),"")</f>
        <v/>
      </c>
      <c r="P63" s="68" t="str">
        <f>IFERROR(IF(VLOOKUP($A63&amp;$A$3,Global!$E:$AA,COLUMN()+1,0)="","",VLOOKUP($A63&amp;$A$3,Global!$E:$AA,COLUMN()+1,0)),"")</f>
        <v/>
      </c>
      <c r="Q63" s="68" t="str">
        <f>IFERROR(IF(VLOOKUP($A63&amp;$A$3,Global!$E:$AA,COLUMN()+1,0)="","",VLOOKUP($A63&amp;$A$3,Global!$E:$AA,COLUMN()+1,0)),"")</f>
        <v/>
      </c>
      <c r="R63" s="68" t="str">
        <f>IFERROR(IF(VLOOKUP($A63&amp;$A$3,Global!$E:$AA,COLUMN()+1,0)="","",VLOOKUP($A63&amp;$A$3,Global!$E:$AA,COLUMN()+1,0)),"")</f>
        <v/>
      </c>
      <c r="S63" s="71" t="str">
        <f>IFERROR(IF(VLOOKUP($A63&amp;$A$3,Global!$E:$AA,COLUMN()+1,0)="","",VLOOKUP($A63&amp;$A$3,Global!$E:$AA,COLUMN()+1,0)),"")</f>
        <v/>
      </c>
      <c r="T63" s="71" t="str">
        <f>IFERROR(IF(VLOOKUP($A63&amp;$A$3,Global!$E:$AA,COLUMN()+1,0)="","",VLOOKUP($A63&amp;$A$3,Global!$E:$AA,COLUMN()+1,0)),"")</f>
        <v/>
      </c>
      <c r="U63" s="69" t="str">
        <f>IFERROR(IF(VLOOKUP($A63&amp;$A$3,Global!$E:$AA,COLUMN()+1,0)="","",VLOOKUP($A63&amp;$A$3,Global!$E:$AA,COLUMN()+1,0)),"")</f>
        <v/>
      </c>
      <c r="V63" s="69" t="str">
        <f>IFERROR(IF(VLOOKUP($A63&amp;$A$3,Global!$E:$AA,COLUMN()+1,0)="","",VLOOKUP($A63&amp;$A$3,Global!$E:$AA,COLUMN()+1,0)),"")</f>
        <v/>
      </c>
    </row>
    <row r="64" spans="1:22" s="72" customFormat="1" ht="57" x14ac:dyDescent="0.2">
      <c r="A64" s="67">
        <f>IFERROR(IF(A63="","",IF((A63+1)&lt;=VLOOKUP($A$3,List!$A$1:$B$50,2,0),A63+1,"")),"")</f>
        <v>57</v>
      </c>
      <c r="B64" s="67" t="str">
        <f>IFERROR(IF(VLOOKUP($A64&amp;$A$3,Global!$E:$AA,COLUMN(),0)="","",VLOOKUP($A64&amp;$A$3,Global!$E:$AA,COLUMN(),0)),"")</f>
        <v>AIH</v>
      </c>
      <c r="C64" s="67" t="str">
        <f>IFERROR(VLOOKUP(B64,List!$D:$E,2,0),"")</f>
        <v>Audit Internal (Harian)</v>
      </c>
      <c r="D64" s="68">
        <f>IFERROR(IF(VLOOKUP($A64&amp;$A$3,Global!$E:$AA,COLUMN()+1,0)="","",VLOOKUP($A64&amp;$A$3,Global!$E:$AA,COLUMN()+1,0)),"")</f>
        <v>43417</v>
      </c>
      <c r="E64" s="69" t="str">
        <f>IFERROR(IF(VLOOKUP($A64&amp;$A$3,Global!$E:$AA,COLUMN()+1,0)="","",VLOOKUP($A64&amp;$A$3,Global!$E:$AA,COLUMN()+1,0)),"")</f>
        <v>Minor</v>
      </c>
      <c r="F64" s="69" t="str">
        <f>IFERROR(IF(VLOOKUP($A64&amp;$A$3,Global!$E:$AA,COLUMN()+1,0)="","",VLOOKUP($A64&amp;$A$3,Global!$E:$AA,COLUMN()+1,0)),"")</f>
        <v>Galih Ramdani</v>
      </c>
      <c r="G64" s="69" t="str">
        <f>IFERROR(IF(VLOOKUP($A64&amp;$A$3,Global!$E:$AA,COLUMN()+1,0)="","",VLOOKUP($A64&amp;$A$3,Global!$E:$AA,COLUMN()+1,0)),"")</f>
        <v>IK. Pengoperasian Mesin Paku Tembak</v>
      </c>
      <c r="H64" s="70" t="str">
        <f>IFERROR(IF(VLOOKUP($A64&amp;$A$3,Global!$E:$AA,COLUMN()+1,0)="","",VLOOKUP($A64&amp;$A$3,Global!$E:$AA,COLUMN()+1,0)),"")</f>
        <v>IK.08.01.02</v>
      </c>
      <c r="I64" s="69" t="str">
        <f>IFERROR(IF(VLOOKUP($A64&amp;$A$3,Global!$E:$AA,COLUMN()+1,0)="","",VLOOKUP($A64&amp;$A$3,Global!$E:$AA,COLUMN()+1,0)),"")</f>
        <v>Tidak melakukan proses memberikan oli pelumas kedalam lubang angin &amp; piston sebelum melakukan proses penggunaan mesin pantek (area PVC)</v>
      </c>
      <c r="J64" s="69" t="str">
        <f>IFERROR(IF(VLOOKUP($A64&amp;$A$3,Global!$E:$AA,COLUMN()+1,0)="","",VLOOKUP($A64&amp;$A$3,Global!$E:$AA,COLUMN()+1,0)),"")</f>
        <v>X</v>
      </c>
      <c r="K64" s="69" t="str">
        <f>IFERROR(IF(VLOOKUP($A64&amp;$A$3,Global!$E:$AA,COLUMN()+1,0)="","",VLOOKUP($A64&amp;$A$3,Global!$E:$AA,COLUMN()+1,0)),"")</f>
        <v>008/AI-GBJ/XI/2018</v>
      </c>
      <c r="L64" s="69" t="str">
        <f>IFERROR(IF(VLOOKUP($A64&amp;$A$3,Global!$E:$AA,COLUMN()+1,0)="","",VLOOKUP($A64&amp;$A$3,Global!$E:$AA,COLUMN()+1,0)),"")</f>
        <v/>
      </c>
      <c r="M64" s="68" t="str">
        <f>IFERROR(IF(VLOOKUP($A64&amp;$A$3,Global!$E:$AA,COLUMN()+1,0)="","",VLOOKUP($A64&amp;$A$3,Global!$E:$AA,COLUMN()+1,0)),"")</f>
        <v/>
      </c>
      <c r="N64" s="68" t="str">
        <f>IFERROR(IF(VLOOKUP($A64&amp;$A$3,Global!$E:$AA,COLUMN()+1,0)="","",VLOOKUP($A64&amp;$A$3,Global!$E:$AA,COLUMN()+1,0)),"")</f>
        <v/>
      </c>
      <c r="O64" s="68">
        <f>IFERROR(IF(VLOOKUP($A64&amp;$A$3,Global!$E:$AA,COLUMN()+1,0)="","",VLOOKUP($A64&amp;$A$3,Global!$E:$AA,COLUMN()+1,0)),"")</f>
        <v>43461</v>
      </c>
      <c r="P64" s="68" t="str">
        <f>IFERROR(IF(VLOOKUP($A64&amp;$A$3,Global!$E:$AA,COLUMN()+1,0)="","",VLOOKUP($A64&amp;$A$3,Global!$E:$AA,COLUMN()+1,0)),"")</f>
        <v/>
      </c>
      <c r="Q64" s="68" t="str">
        <f>IFERROR(IF(VLOOKUP($A64&amp;$A$3,Global!$E:$AA,COLUMN()+1,0)="","",VLOOKUP($A64&amp;$A$3,Global!$E:$AA,COLUMN()+1,0)),"")</f>
        <v/>
      </c>
      <c r="R64" s="68" t="str">
        <f>IFERROR(IF(VLOOKUP($A64&amp;$A$3,Global!$E:$AA,COLUMN()+1,0)="","",VLOOKUP($A64&amp;$A$3,Global!$E:$AA,COLUMN()+1,0)),"")</f>
        <v/>
      </c>
      <c r="S64" s="71" t="str">
        <f>IFERROR(IF(VLOOKUP($A64&amp;$A$3,Global!$E:$AA,COLUMN()+1,0)="","",VLOOKUP($A64&amp;$A$3,Global!$E:$AA,COLUMN()+1,0)),"")</f>
        <v/>
      </c>
      <c r="T64" s="71" t="str">
        <f>IFERROR(IF(VLOOKUP($A64&amp;$A$3,Global!$E:$AA,COLUMN()+1,0)="","",VLOOKUP($A64&amp;$A$3,Global!$E:$AA,COLUMN()+1,0)),"")</f>
        <v>a</v>
      </c>
      <c r="U64" s="69" t="str">
        <f>IFERROR(IF(VLOOKUP($A64&amp;$A$3,Global!$E:$AA,COLUMN()+1,0)="","",VLOOKUP($A64&amp;$A$3,Global!$E:$AA,COLUMN()+1,0)),"")</f>
        <v/>
      </c>
      <c r="V64" s="69" t="str">
        <f>IFERROR(IF(VLOOKUP($A64&amp;$A$3,Global!$E:$AA,COLUMN()+1,0)="","",VLOOKUP($A64&amp;$A$3,Global!$E:$AA,COLUMN()+1,0)),"")</f>
        <v>Open (Progress)</v>
      </c>
    </row>
    <row r="65" spans="1:22" s="72" customFormat="1" ht="42.75" x14ac:dyDescent="0.2">
      <c r="A65" s="67">
        <f>IFERROR(IF(A64="","",IF((A64+1)&lt;=VLOOKUP($A$3,List!$A$1:$B$50,2,0),A64+1,"")),"")</f>
        <v>58</v>
      </c>
      <c r="B65" s="67" t="str">
        <f>IFERROR(IF(VLOOKUP($A65&amp;$A$3,Global!$E:$AA,COLUMN(),0)="","",VLOOKUP($A65&amp;$A$3,Global!$E:$AA,COLUMN(),0)),"")</f>
        <v>AIH</v>
      </c>
      <c r="C65" s="67" t="str">
        <f>IFERROR(VLOOKUP(B65,List!$D:$E,2,0),"")</f>
        <v>Audit Internal (Harian)</v>
      </c>
      <c r="D65" s="68">
        <f>IFERROR(IF(VLOOKUP($A65&amp;$A$3,Global!$E:$AA,COLUMN()+1,0)="","",VLOOKUP($A65&amp;$A$3,Global!$E:$AA,COLUMN()+1,0)),"")</f>
        <v>43417</v>
      </c>
      <c r="E65" s="69" t="str">
        <f>IFERROR(IF(VLOOKUP($A65&amp;$A$3,Global!$E:$AA,COLUMN()+1,0)="","",VLOOKUP($A65&amp;$A$3,Global!$E:$AA,COLUMN()+1,0)),"")</f>
        <v>Minor</v>
      </c>
      <c r="F65" s="69" t="str">
        <f>IFERROR(IF(VLOOKUP($A65&amp;$A$3,Global!$E:$AA,COLUMN()+1,0)="","",VLOOKUP($A65&amp;$A$3,Global!$E:$AA,COLUMN()+1,0)),"")</f>
        <v>Galih Ramdani</v>
      </c>
      <c r="G65" s="69" t="str">
        <f>IFERROR(IF(VLOOKUP($A65&amp;$A$3,Global!$E:$AA,COLUMN()+1,0)="","",VLOOKUP($A65&amp;$A$3,Global!$E:$AA,COLUMN()+1,0)),"")</f>
        <v>IK. Pengoperasian Mesin Paku Tembak</v>
      </c>
      <c r="H65" s="70" t="str">
        <f>IFERROR(IF(VLOOKUP($A65&amp;$A$3,Global!$E:$AA,COLUMN()+1,0)="","",VLOOKUP($A65&amp;$A$3,Global!$E:$AA,COLUMN()+1,0)),"")</f>
        <v>IK.08.01.02</v>
      </c>
      <c r="I65" s="69" t="str">
        <f>IFERROR(IF(VLOOKUP($A65&amp;$A$3,Global!$E:$AA,COLUMN()+1,0)="","",VLOOKUP($A65&amp;$A$3,Global!$E:$AA,COLUMN()+1,0)),"")</f>
        <v>Pressure Bar tidak berfungsi dengan baik/ error (area PVC) sehingga tidak bisa menunjukan tekanan angin yang benar</v>
      </c>
      <c r="J65" s="69" t="str">
        <f>IFERROR(IF(VLOOKUP($A65&amp;$A$3,Global!$E:$AA,COLUMN()+1,0)="","",VLOOKUP($A65&amp;$A$3,Global!$E:$AA,COLUMN()+1,0)),"")</f>
        <v>X</v>
      </c>
      <c r="K65" s="69" t="str">
        <f>IFERROR(IF(VLOOKUP($A65&amp;$A$3,Global!$E:$AA,COLUMN()+1,0)="","",VLOOKUP($A65&amp;$A$3,Global!$E:$AA,COLUMN()+1,0)),"")</f>
        <v>009/AI-GBJ/XI/2018</v>
      </c>
      <c r="L65" s="69" t="str">
        <f>IFERROR(IF(VLOOKUP($A65&amp;$A$3,Global!$E:$AA,COLUMN()+1,0)="","",VLOOKUP($A65&amp;$A$3,Global!$E:$AA,COLUMN()+1,0)),"")</f>
        <v/>
      </c>
      <c r="M65" s="68" t="str">
        <f>IFERROR(IF(VLOOKUP($A65&amp;$A$3,Global!$E:$AA,COLUMN()+1,0)="","",VLOOKUP($A65&amp;$A$3,Global!$E:$AA,COLUMN()+1,0)),"")</f>
        <v/>
      </c>
      <c r="N65" s="68" t="str">
        <f>IFERROR(IF(VLOOKUP($A65&amp;$A$3,Global!$E:$AA,COLUMN()+1,0)="","",VLOOKUP($A65&amp;$A$3,Global!$E:$AA,COLUMN()+1,0)),"")</f>
        <v/>
      </c>
      <c r="O65" s="68">
        <f>IFERROR(IF(VLOOKUP($A65&amp;$A$3,Global!$E:$AA,COLUMN()+1,0)="","",VLOOKUP($A65&amp;$A$3,Global!$E:$AA,COLUMN()+1,0)),"")</f>
        <v>43461</v>
      </c>
      <c r="P65" s="68" t="str">
        <f>IFERROR(IF(VLOOKUP($A65&amp;$A$3,Global!$E:$AA,COLUMN()+1,0)="","",VLOOKUP($A65&amp;$A$3,Global!$E:$AA,COLUMN()+1,0)),"")</f>
        <v/>
      </c>
      <c r="Q65" s="68" t="str">
        <f>IFERROR(IF(VLOOKUP($A65&amp;$A$3,Global!$E:$AA,COLUMN()+1,0)="","",VLOOKUP($A65&amp;$A$3,Global!$E:$AA,COLUMN()+1,0)),"")</f>
        <v/>
      </c>
      <c r="R65" s="68" t="str">
        <f>IFERROR(IF(VLOOKUP($A65&amp;$A$3,Global!$E:$AA,COLUMN()+1,0)="","",VLOOKUP($A65&amp;$A$3,Global!$E:$AA,COLUMN()+1,0)),"")</f>
        <v/>
      </c>
      <c r="S65" s="71" t="str">
        <f>IFERROR(IF(VLOOKUP($A65&amp;$A$3,Global!$E:$AA,COLUMN()+1,0)="","",VLOOKUP($A65&amp;$A$3,Global!$E:$AA,COLUMN()+1,0)),"")</f>
        <v/>
      </c>
      <c r="T65" s="71" t="str">
        <f>IFERROR(IF(VLOOKUP($A65&amp;$A$3,Global!$E:$AA,COLUMN()+1,0)="","",VLOOKUP($A65&amp;$A$3,Global!$E:$AA,COLUMN()+1,0)),"")</f>
        <v>a</v>
      </c>
      <c r="U65" s="69" t="str">
        <f>IFERROR(IF(VLOOKUP($A65&amp;$A$3,Global!$E:$AA,COLUMN()+1,0)="","",VLOOKUP($A65&amp;$A$3,Global!$E:$AA,COLUMN()+1,0)),"")</f>
        <v/>
      </c>
      <c r="V65" s="69" t="str">
        <f>IFERROR(IF(VLOOKUP($A65&amp;$A$3,Global!$E:$AA,COLUMN()+1,0)="","",VLOOKUP($A65&amp;$A$3,Global!$E:$AA,COLUMN()+1,0)),"")</f>
        <v>Open (Progress)</v>
      </c>
    </row>
    <row r="66" spans="1:22" s="72" customFormat="1" ht="85.5" x14ac:dyDescent="0.2">
      <c r="A66" s="67">
        <f>IFERROR(IF(A65="","",IF((A65+1)&lt;=VLOOKUP($A$3,List!$A$1:$B$50,2,0),A65+1,"")),"")</f>
        <v>59</v>
      </c>
      <c r="B66" s="67" t="str">
        <f>IFERROR(IF(VLOOKUP($A66&amp;$A$3,Global!$E:$AA,COLUMN(),0)="","",VLOOKUP($A66&amp;$A$3,Global!$E:$AA,COLUMN(),0)),"")</f>
        <v>AIH</v>
      </c>
      <c r="C66" s="67" t="str">
        <f>IFERROR(VLOOKUP(B66,List!$D:$E,2,0),"")</f>
        <v>Audit Internal (Harian)</v>
      </c>
      <c r="D66" s="68">
        <f>IFERROR(IF(VLOOKUP($A66&amp;$A$3,Global!$E:$AA,COLUMN()+1,0)="","",VLOOKUP($A66&amp;$A$3,Global!$E:$AA,COLUMN()+1,0)),"")</f>
        <v>43417</v>
      </c>
      <c r="E66" s="69" t="str">
        <f>IFERROR(IF(VLOOKUP($A66&amp;$A$3,Global!$E:$AA,COLUMN()+1,0)="","",VLOOKUP($A66&amp;$A$3,Global!$E:$AA,COLUMN()+1,0)),"")</f>
        <v>OFI</v>
      </c>
      <c r="F66" s="69" t="str">
        <f>IFERROR(IF(VLOOKUP($A66&amp;$A$3,Global!$E:$AA,COLUMN()+1,0)="","",VLOOKUP($A66&amp;$A$3,Global!$E:$AA,COLUMN()+1,0)),"")</f>
        <v>Galih Ramdani</v>
      </c>
      <c r="G66" s="69" t="str">
        <f>IFERROR(IF(VLOOKUP($A66&amp;$A$3,Global!$E:$AA,COLUMN()+1,0)="","",VLOOKUP($A66&amp;$A$3,Global!$E:$AA,COLUMN()+1,0)),"")</f>
        <v>IK. Pengoperasian Mesin Paku Tembak</v>
      </c>
      <c r="H66" s="70" t="str">
        <f>IFERROR(IF(VLOOKUP($A66&amp;$A$3,Global!$E:$AA,COLUMN()+1,0)="","",VLOOKUP($A66&amp;$A$3,Global!$E:$AA,COLUMN()+1,0)),"")</f>
        <v>IK.08.01.02</v>
      </c>
      <c r="I66" s="69" t="str">
        <f>IFERROR(IF(VLOOKUP($A66&amp;$A$3,Global!$E:$AA,COLUMN()+1,0)="","",VLOOKUP($A66&amp;$A$3,Global!$E:$AA,COLUMN()+1,0)),"")</f>
        <v>Penggunaan terhadap mesin Paku Tembak (area PVC) tidak dilengkapi dengan tutup Fanbelt yang bisa mengakibatkan kecelakaan dalam proses kerja , disarankan agar menggunakan sangkar/tutup fanbelt untuk prosedur keselamatan kerja.</v>
      </c>
      <c r="J66" s="69" t="str">
        <f>IFERROR(IF(VLOOKUP($A66&amp;$A$3,Global!$E:$AA,COLUMN()+1,0)="","",VLOOKUP($A66&amp;$A$3,Global!$E:$AA,COLUMN()+1,0)),"")</f>
        <v>X</v>
      </c>
      <c r="K66" s="69" t="str">
        <f>IFERROR(IF(VLOOKUP($A66&amp;$A$3,Global!$E:$AA,COLUMN()+1,0)="","",VLOOKUP($A66&amp;$A$3,Global!$E:$AA,COLUMN()+1,0)),"")</f>
        <v>010/AI-GBJ/XI/2018</v>
      </c>
      <c r="L66" s="69" t="str">
        <f>IFERROR(IF(VLOOKUP($A66&amp;$A$3,Global!$E:$AA,COLUMN()+1,0)="","",VLOOKUP($A66&amp;$A$3,Global!$E:$AA,COLUMN()+1,0)),"")</f>
        <v/>
      </c>
      <c r="M66" s="68" t="str">
        <f>IFERROR(IF(VLOOKUP($A66&amp;$A$3,Global!$E:$AA,COLUMN()+1,0)="","",VLOOKUP($A66&amp;$A$3,Global!$E:$AA,COLUMN()+1,0)),"")</f>
        <v/>
      </c>
      <c r="N66" s="68" t="str">
        <f>IFERROR(IF(VLOOKUP($A66&amp;$A$3,Global!$E:$AA,COLUMN()+1,0)="","",VLOOKUP($A66&amp;$A$3,Global!$E:$AA,COLUMN()+1,0)),"")</f>
        <v/>
      </c>
      <c r="O66" s="68">
        <f>IFERROR(IF(VLOOKUP($A66&amp;$A$3,Global!$E:$AA,COLUMN()+1,0)="","",VLOOKUP($A66&amp;$A$3,Global!$E:$AA,COLUMN()+1,0)),"")</f>
        <v>43461</v>
      </c>
      <c r="P66" s="68" t="str">
        <f>IFERROR(IF(VLOOKUP($A66&amp;$A$3,Global!$E:$AA,COLUMN()+1,0)="","",VLOOKUP($A66&amp;$A$3,Global!$E:$AA,COLUMN()+1,0)),"")</f>
        <v/>
      </c>
      <c r="Q66" s="68" t="str">
        <f>IFERROR(IF(VLOOKUP($A66&amp;$A$3,Global!$E:$AA,COLUMN()+1,0)="","",VLOOKUP($A66&amp;$A$3,Global!$E:$AA,COLUMN()+1,0)),"")</f>
        <v/>
      </c>
      <c r="R66" s="68" t="str">
        <f>IFERROR(IF(VLOOKUP($A66&amp;$A$3,Global!$E:$AA,COLUMN()+1,0)="","",VLOOKUP($A66&amp;$A$3,Global!$E:$AA,COLUMN()+1,0)),"")</f>
        <v/>
      </c>
      <c r="S66" s="71" t="str">
        <f>IFERROR(IF(VLOOKUP($A66&amp;$A$3,Global!$E:$AA,COLUMN()+1,0)="","",VLOOKUP($A66&amp;$A$3,Global!$E:$AA,COLUMN()+1,0)),"")</f>
        <v/>
      </c>
      <c r="T66" s="71" t="str">
        <f>IFERROR(IF(VLOOKUP($A66&amp;$A$3,Global!$E:$AA,COLUMN()+1,0)="","",VLOOKUP($A66&amp;$A$3,Global!$E:$AA,COLUMN()+1,0)),"")</f>
        <v>a</v>
      </c>
      <c r="U66" s="69" t="str">
        <f>IFERROR(IF(VLOOKUP($A66&amp;$A$3,Global!$E:$AA,COLUMN()+1,0)="","",VLOOKUP($A66&amp;$A$3,Global!$E:$AA,COLUMN()+1,0)),"")</f>
        <v/>
      </c>
      <c r="V66" s="69" t="str">
        <f>IFERROR(IF(VLOOKUP($A66&amp;$A$3,Global!$E:$AA,COLUMN()+1,0)="","",VLOOKUP($A66&amp;$A$3,Global!$E:$AA,COLUMN()+1,0)),"")</f>
        <v>Open (Progress)</v>
      </c>
    </row>
    <row r="67" spans="1:22" s="72" customFormat="1" ht="114" x14ac:dyDescent="0.2">
      <c r="A67" s="67">
        <f>IFERROR(IF(A66="","",IF((A66+1)&lt;=VLOOKUP($A$3,List!$A$1:$B$50,2,0),A66+1,"")),"")</f>
        <v>60</v>
      </c>
      <c r="B67" s="67" t="str">
        <f>IFERROR(IF(VLOOKUP($A67&amp;$A$3,Global!$E:$AA,COLUMN(),0)="","",VLOOKUP($A67&amp;$A$3,Global!$E:$AA,COLUMN(),0)),"")</f>
        <v>AIH</v>
      </c>
      <c r="C67" s="67" t="str">
        <f>IFERROR(VLOOKUP(B67,List!$D:$E,2,0),"")</f>
        <v>Audit Internal (Harian)</v>
      </c>
      <c r="D67" s="68">
        <f>IFERROR(IF(VLOOKUP($A67&amp;$A$3,Global!$E:$AA,COLUMN()+1,0)="","",VLOOKUP($A67&amp;$A$3,Global!$E:$AA,COLUMN()+1,0)),"")</f>
        <v>43417</v>
      </c>
      <c r="E67" s="69" t="str">
        <f>IFERROR(IF(VLOOKUP($A67&amp;$A$3,Global!$E:$AA,COLUMN()+1,0)="","",VLOOKUP($A67&amp;$A$3,Global!$E:$AA,COLUMN()+1,0)),"")</f>
        <v>OFI</v>
      </c>
      <c r="F67" s="69" t="str">
        <f>IFERROR(IF(VLOOKUP($A67&amp;$A$3,Global!$E:$AA,COLUMN()+1,0)="","",VLOOKUP($A67&amp;$A$3,Global!$E:$AA,COLUMN()+1,0)),"")</f>
        <v>Galih Ramdani</v>
      </c>
      <c r="G67" s="69" t="str">
        <f>IFERROR(IF(VLOOKUP($A67&amp;$A$3,Global!$E:$AA,COLUMN()+1,0)="","",VLOOKUP($A67&amp;$A$3,Global!$E:$AA,COLUMN()+1,0)),"")</f>
        <v>IK. Pengoperasian Mesin Paku Tembak</v>
      </c>
      <c r="H67" s="70" t="str">
        <f>IFERROR(IF(VLOOKUP($A67&amp;$A$3,Global!$E:$AA,COLUMN()+1,0)="","",VLOOKUP($A67&amp;$A$3,Global!$E:$AA,COLUMN()+1,0)),"")</f>
        <v>IK.08.01.02</v>
      </c>
      <c r="I67" s="69" t="str">
        <f>IFERROR(IF(VLOOKUP($A67&amp;$A$3,Global!$E:$AA,COLUMN()+1,0)="","",VLOOKUP($A67&amp;$A$3,Global!$E:$AA,COLUMN()+1,0)),"")</f>
        <v>Penggunaan terhadap mesin Paku Tembak (area PVC) Lubang Pembuangan tertutup permanen terindikasi ada cairan di dalam tabung yang bisa mengakibatkan kecelakaan kerja dan tekanan angin kurang maximal. Disarankan agar membuat lubang pembuangan untuk proses sirkulasi dalam tabung kompresor.</v>
      </c>
      <c r="J67" s="69" t="str">
        <f>IFERROR(IF(VLOOKUP($A67&amp;$A$3,Global!$E:$AA,COLUMN()+1,0)="","",VLOOKUP($A67&amp;$A$3,Global!$E:$AA,COLUMN()+1,0)),"")</f>
        <v>X</v>
      </c>
      <c r="K67" s="69" t="str">
        <f>IFERROR(IF(VLOOKUP($A67&amp;$A$3,Global!$E:$AA,COLUMN()+1,0)="","",VLOOKUP($A67&amp;$A$3,Global!$E:$AA,COLUMN()+1,0)),"")</f>
        <v>011/AI-GBJ/XI/2018</v>
      </c>
      <c r="L67" s="69" t="str">
        <f>IFERROR(IF(VLOOKUP($A67&amp;$A$3,Global!$E:$AA,COLUMN()+1,0)="","",VLOOKUP($A67&amp;$A$3,Global!$E:$AA,COLUMN()+1,0)),"")</f>
        <v/>
      </c>
      <c r="M67" s="68" t="str">
        <f>IFERROR(IF(VLOOKUP($A67&amp;$A$3,Global!$E:$AA,COLUMN()+1,0)="","",VLOOKUP($A67&amp;$A$3,Global!$E:$AA,COLUMN()+1,0)),"")</f>
        <v/>
      </c>
      <c r="N67" s="68" t="str">
        <f>IFERROR(IF(VLOOKUP($A67&amp;$A$3,Global!$E:$AA,COLUMN()+1,0)="","",VLOOKUP($A67&amp;$A$3,Global!$E:$AA,COLUMN()+1,0)),"")</f>
        <v/>
      </c>
      <c r="O67" s="68">
        <f>IFERROR(IF(VLOOKUP($A67&amp;$A$3,Global!$E:$AA,COLUMN()+1,0)="","",VLOOKUP($A67&amp;$A$3,Global!$E:$AA,COLUMN()+1,0)),"")</f>
        <v>43461</v>
      </c>
      <c r="P67" s="68" t="str">
        <f>IFERROR(IF(VLOOKUP($A67&amp;$A$3,Global!$E:$AA,COLUMN()+1,0)="","",VLOOKUP($A67&amp;$A$3,Global!$E:$AA,COLUMN()+1,0)),"")</f>
        <v/>
      </c>
      <c r="Q67" s="68" t="str">
        <f>IFERROR(IF(VLOOKUP($A67&amp;$A$3,Global!$E:$AA,COLUMN()+1,0)="","",VLOOKUP($A67&amp;$A$3,Global!$E:$AA,COLUMN()+1,0)),"")</f>
        <v/>
      </c>
      <c r="R67" s="68" t="str">
        <f>IFERROR(IF(VLOOKUP($A67&amp;$A$3,Global!$E:$AA,COLUMN()+1,0)="","",VLOOKUP($A67&amp;$A$3,Global!$E:$AA,COLUMN()+1,0)),"")</f>
        <v/>
      </c>
      <c r="S67" s="71" t="str">
        <f>IFERROR(IF(VLOOKUP($A67&amp;$A$3,Global!$E:$AA,COLUMN()+1,0)="","",VLOOKUP($A67&amp;$A$3,Global!$E:$AA,COLUMN()+1,0)),"")</f>
        <v/>
      </c>
      <c r="T67" s="71" t="str">
        <f>IFERROR(IF(VLOOKUP($A67&amp;$A$3,Global!$E:$AA,COLUMN()+1,0)="","",VLOOKUP($A67&amp;$A$3,Global!$E:$AA,COLUMN()+1,0)),"")</f>
        <v>a</v>
      </c>
      <c r="U67" s="69" t="str">
        <f>IFERROR(IF(VLOOKUP($A67&amp;$A$3,Global!$E:$AA,COLUMN()+1,0)="","",VLOOKUP($A67&amp;$A$3,Global!$E:$AA,COLUMN()+1,0)),"")</f>
        <v/>
      </c>
      <c r="V67" s="69" t="str">
        <f>IFERROR(IF(VLOOKUP($A67&amp;$A$3,Global!$E:$AA,COLUMN()+1,0)="","",VLOOKUP($A67&amp;$A$3,Global!$E:$AA,COLUMN()+1,0)),"")</f>
        <v>Open (Progress)</v>
      </c>
    </row>
    <row r="68" spans="1:22" s="72" customFormat="1" ht="42.75" x14ac:dyDescent="0.2">
      <c r="A68" s="67">
        <f>IFERROR(IF(A67="","",IF((A67+1)&lt;=VLOOKUP($A$3,List!$A$1:$B$50,2,0),A67+1,"")),"")</f>
        <v>61</v>
      </c>
      <c r="B68" s="67" t="str">
        <f>IFERROR(IF(VLOOKUP($A68&amp;$A$3,Global!$E:$AA,COLUMN(),0)="","",VLOOKUP($A68&amp;$A$3,Global!$E:$AA,COLUMN(),0)),"")</f>
        <v>AIH</v>
      </c>
      <c r="C68" s="67" t="str">
        <f>IFERROR(VLOOKUP(B68,List!$D:$E,2,0),"")</f>
        <v>Audit Internal (Harian)</v>
      </c>
      <c r="D68" s="68">
        <f>IFERROR(IF(VLOOKUP($A68&amp;$A$3,Global!$E:$AA,COLUMN()+1,0)="","",VLOOKUP($A68&amp;$A$3,Global!$E:$AA,COLUMN()+1,0)),"")</f>
        <v>43417</v>
      </c>
      <c r="E68" s="69" t="str">
        <f>IFERROR(IF(VLOOKUP($A68&amp;$A$3,Global!$E:$AA,COLUMN()+1,0)="","",VLOOKUP($A68&amp;$A$3,Global!$E:$AA,COLUMN()+1,0)),"")</f>
        <v>Minor</v>
      </c>
      <c r="F68" s="69" t="str">
        <f>IFERROR(IF(VLOOKUP($A68&amp;$A$3,Global!$E:$AA,COLUMN()+1,0)="","",VLOOKUP($A68&amp;$A$3,Global!$E:$AA,COLUMN()+1,0)),"")</f>
        <v>Galih Ramdani</v>
      </c>
      <c r="G68" s="69" t="str">
        <f>IFERROR(IF(VLOOKUP($A68&amp;$A$3,Global!$E:$AA,COLUMN()+1,0)="","",VLOOKUP($A68&amp;$A$3,Global!$E:$AA,COLUMN()+1,0)),"")</f>
        <v>IK. Pengemasan &amp; Penandaan Produk Pada Haspel</v>
      </c>
      <c r="H68" s="70" t="str">
        <f>IFERROR(IF(VLOOKUP($A68&amp;$A$3,Global!$E:$AA,COLUMN()+1,0)="","",VLOOKUP($A68&amp;$A$3,Global!$E:$AA,COLUMN()+1,0)),"")</f>
        <v>IK.08.01.01</v>
      </c>
      <c r="I68" s="69" t="str">
        <f>IFERROR(IF(VLOOKUP($A68&amp;$A$3,Global!$E:$AA,COLUMN()+1,0)="","",VLOOKUP($A68&amp;$A$3,Global!$E:$AA,COLUMN()+1,0)),"")</f>
        <v>Tidak tertera lokasi pengiriman dan nomor kontrak dari Marketing untuk barang PLN pada Haspel.</v>
      </c>
      <c r="J68" s="69" t="str">
        <f>IFERROR(IF(VLOOKUP($A68&amp;$A$3,Global!$E:$AA,COLUMN()+1,0)="","",VLOOKUP($A68&amp;$A$3,Global!$E:$AA,COLUMN()+1,0)),"")</f>
        <v>X</v>
      </c>
      <c r="K68" s="69" t="str">
        <f>IFERROR(IF(VLOOKUP($A68&amp;$A$3,Global!$E:$AA,COLUMN()+1,0)="","",VLOOKUP($A68&amp;$A$3,Global!$E:$AA,COLUMN()+1,0)),"")</f>
        <v>012/AI-GBJ/XI/2018</v>
      </c>
      <c r="L68" s="69" t="str">
        <f>IFERROR(IF(VLOOKUP($A68&amp;$A$3,Global!$E:$AA,COLUMN()+1,0)="","",VLOOKUP($A68&amp;$A$3,Global!$E:$AA,COLUMN()+1,0)),"")</f>
        <v>IK tercantum lokasi pengiriman dan kontrak dari marketing tapi dilapangan tidak ada</v>
      </c>
      <c r="M68" s="68" t="str">
        <f>IFERROR(IF(VLOOKUP($A68&amp;$A$3,Global!$E:$AA,COLUMN()+1,0)="","",VLOOKUP($A68&amp;$A$3,Global!$E:$AA,COLUMN()+1,0)),"")</f>
        <v xml:space="preserve">revisi IK konfirmasi ke departemen </v>
      </c>
      <c r="N68" s="68" t="str">
        <f>IFERROR(IF(VLOOKUP($A68&amp;$A$3,Global!$E:$AA,COLUMN()+1,0)="","",VLOOKUP($A68&amp;$A$3,Global!$E:$AA,COLUMN()+1,0)),"")</f>
        <v>IK sudah direvisi IK.08.01.01 Pengemasan &amp; Penandaan Produk pada Haspel tanggal 10 Desember 2018</v>
      </c>
      <c r="O68" s="68">
        <f>IFERROR(IF(VLOOKUP($A68&amp;$A$3,Global!$E:$AA,COLUMN()+1,0)="","",VLOOKUP($A68&amp;$A$3,Global!$E:$AA,COLUMN()+1,0)),"")</f>
        <v>43472</v>
      </c>
      <c r="P68" s="68" t="str">
        <f>IFERROR(IF(VLOOKUP($A68&amp;$A$3,Global!$E:$AA,COLUMN()+1,0)="","",VLOOKUP($A68&amp;$A$3,Global!$E:$AA,COLUMN()+1,0)),"")</f>
        <v/>
      </c>
      <c r="Q68" s="68" t="str">
        <f>IFERROR(IF(VLOOKUP($A68&amp;$A$3,Global!$E:$AA,COLUMN()+1,0)="","",VLOOKUP($A68&amp;$A$3,Global!$E:$AA,COLUMN()+1,0)),"")</f>
        <v/>
      </c>
      <c r="R68" s="68" t="str">
        <f>IFERROR(IF(VLOOKUP($A68&amp;$A$3,Global!$E:$AA,COLUMN()+1,0)="","",VLOOKUP($A68&amp;$A$3,Global!$E:$AA,COLUMN()+1,0)),"")</f>
        <v/>
      </c>
      <c r="S68" s="71" t="str">
        <f>IFERROR(IF(VLOOKUP($A68&amp;$A$3,Global!$E:$AA,COLUMN()+1,0)="","",VLOOKUP($A68&amp;$A$3,Global!$E:$AA,COLUMN()+1,0)),"")</f>
        <v/>
      </c>
      <c r="T68" s="71" t="str">
        <f>IFERROR(IF(VLOOKUP($A68&amp;$A$3,Global!$E:$AA,COLUMN()+1,0)="","",VLOOKUP($A68&amp;$A$3,Global!$E:$AA,COLUMN()+1,0)),"")</f>
        <v>a</v>
      </c>
      <c r="U68" s="69" t="str">
        <f>IFERROR(IF(VLOOKUP($A68&amp;$A$3,Global!$E:$AA,COLUMN()+1,0)="","",VLOOKUP($A68&amp;$A$3,Global!$E:$AA,COLUMN()+1,0)),"")</f>
        <v/>
      </c>
      <c r="V68" s="69" t="str">
        <f>IFERROR(IF(VLOOKUP($A68&amp;$A$3,Global!$E:$AA,COLUMN()+1,0)="","",VLOOKUP($A68&amp;$A$3,Global!$E:$AA,COLUMN()+1,0)),"")</f>
        <v>Open (Progress)</v>
      </c>
    </row>
    <row r="69" spans="1:22" s="72" customFormat="1" ht="57" x14ac:dyDescent="0.2">
      <c r="A69" s="67">
        <f>IFERROR(IF(A68="","",IF((A68+1)&lt;=VLOOKUP($A$3,List!$A$1:$B$50,2,0),A68+1,"")),"")</f>
        <v>62</v>
      </c>
      <c r="B69" s="67" t="str">
        <f>IFERROR(IF(VLOOKUP($A69&amp;$A$3,Global!$E:$AA,COLUMN(),0)="","",VLOOKUP($A69&amp;$A$3,Global!$E:$AA,COLUMN(),0)),"")</f>
        <v>AIH</v>
      </c>
      <c r="C69" s="67" t="str">
        <f>IFERROR(VLOOKUP(B69,List!$D:$E,2,0),"")</f>
        <v>Audit Internal (Harian)</v>
      </c>
      <c r="D69" s="68">
        <f>IFERROR(IF(VLOOKUP($A69&amp;$A$3,Global!$E:$AA,COLUMN()+1,0)="","",VLOOKUP($A69&amp;$A$3,Global!$E:$AA,COLUMN()+1,0)),"")</f>
        <v>43417</v>
      </c>
      <c r="E69" s="69" t="str">
        <f>IFERROR(IF(VLOOKUP($A69&amp;$A$3,Global!$E:$AA,COLUMN()+1,0)="","",VLOOKUP($A69&amp;$A$3,Global!$E:$AA,COLUMN()+1,0)),"")</f>
        <v>OFI</v>
      </c>
      <c r="F69" s="69" t="str">
        <f>IFERROR(IF(VLOOKUP($A69&amp;$A$3,Global!$E:$AA,COLUMN()+1,0)="","",VLOOKUP($A69&amp;$A$3,Global!$E:$AA,COLUMN()+1,0)),"")</f>
        <v>Galih Ramdani</v>
      </c>
      <c r="G69" s="69" t="str">
        <f>IFERROR(IF(VLOOKUP($A69&amp;$A$3,Global!$E:$AA,COLUMN()+1,0)="","",VLOOKUP($A69&amp;$A$3,Global!$E:$AA,COLUMN()+1,0)),"")</f>
        <v>IK. Penyimpanan Barang Jadi</v>
      </c>
      <c r="H69" s="70" t="str">
        <f>IFERROR(IF(VLOOKUP($A69&amp;$A$3,Global!$E:$AA,COLUMN()+1,0)="","",VLOOKUP($A69&amp;$A$3,Global!$E:$AA,COLUMN()+1,0)),"")</f>
        <v>IK.08.01.07</v>
      </c>
      <c r="I69" s="69" t="str">
        <f>IFERROR(IF(VLOOKUP($A69&amp;$A$3,Global!$E:$AA,COLUMN()+1,0)="","",VLOOKUP($A69&amp;$A$3,Global!$E:$AA,COLUMN()+1,0)),"")</f>
        <v>Penyimpanan Barang di gudang untuk posisi di atas harus menggunakan tangga sebagai alat bantu di karenakan forklift digunakan secara bergantian</v>
      </c>
      <c r="J69" s="69" t="str">
        <f>IFERROR(IF(VLOOKUP($A69&amp;$A$3,Global!$E:$AA,COLUMN()+1,0)="","",VLOOKUP($A69&amp;$A$3,Global!$E:$AA,COLUMN()+1,0)),"")</f>
        <v>X</v>
      </c>
      <c r="K69" s="69" t="str">
        <f>IFERROR(IF(VLOOKUP($A69&amp;$A$3,Global!$E:$AA,COLUMN()+1,0)="","",VLOOKUP($A69&amp;$A$3,Global!$E:$AA,COLUMN()+1,0)),"")</f>
        <v>013/AI-GBJ/XI/2018</v>
      </c>
      <c r="L69" s="69" t="str">
        <f>IFERROR(IF(VLOOKUP($A69&amp;$A$3,Global!$E:$AA,COLUMN()+1,0)="","",VLOOKUP($A69&amp;$A$3,Global!$E:$AA,COLUMN()+1,0)),"")</f>
        <v>garpu forklift tidak/kurang tinggi tidak bisa menggapai area rak ke 3 (atas)</v>
      </c>
      <c r="M69" s="68" t="str">
        <f>IFERROR(IF(VLOOKUP($A69&amp;$A$3,Global!$E:$AA,COLUMN()+1,0)="","",VLOOKUP($A69&amp;$A$3,Global!$E:$AA,COLUMN()+1,0)),"")</f>
        <v>order forklit dengan garpu lebih tinggi, tunggu ACC manajemen order tangga tinggi 3 meteran; tangga sudah ada dan telah digunakan</v>
      </c>
      <c r="N69" s="68" t="str">
        <f>IFERROR(IF(VLOOKUP($A69&amp;$A$3,Global!$E:$AA,COLUMN()+1,0)="","",VLOOKUP($A69&amp;$A$3,Global!$E:$AA,COLUMN()+1,0)),"")</f>
        <v/>
      </c>
      <c r="O69" s="68">
        <f>IFERROR(IF(VLOOKUP($A69&amp;$A$3,Global!$E:$AA,COLUMN()+1,0)="","",VLOOKUP($A69&amp;$A$3,Global!$E:$AA,COLUMN()+1,0)),"")</f>
        <v>43498</v>
      </c>
      <c r="P69" s="68">
        <f>IFERROR(IF(VLOOKUP($A69&amp;$A$3,Global!$E:$AA,COLUMN()+1,0)="","",VLOOKUP($A69&amp;$A$3,Global!$E:$AA,COLUMN()+1,0)),"")</f>
        <v>43521</v>
      </c>
      <c r="Q69" s="68" t="str">
        <f>IFERROR(IF(VLOOKUP($A69&amp;$A$3,Global!$E:$AA,COLUMN()+1,0)="","",VLOOKUP($A69&amp;$A$3,Global!$E:$AA,COLUMN()+1,0)),"")</f>
        <v/>
      </c>
      <c r="R69" s="68" t="str">
        <f>IFERROR(IF(VLOOKUP($A69&amp;$A$3,Global!$E:$AA,COLUMN()+1,0)="","",VLOOKUP($A69&amp;$A$3,Global!$E:$AA,COLUMN()+1,0)),"")</f>
        <v/>
      </c>
      <c r="S69" s="71" t="str">
        <f>IFERROR(IF(VLOOKUP($A69&amp;$A$3,Global!$E:$AA,COLUMN()+1,0)="","",VLOOKUP($A69&amp;$A$3,Global!$E:$AA,COLUMN()+1,0)),"")</f>
        <v/>
      </c>
      <c r="T69" s="71" t="str">
        <f>IFERROR(IF(VLOOKUP($A69&amp;$A$3,Global!$E:$AA,COLUMN()+1,0)="","",VLOOKUP($A69&amp;$A$3,Global!$E:$AA,COLUMN()+1,0)),"")</f>
        <v>a</v>
      </c>
      <c r="U69" s="69" t="str">
        <f>IFERROR(IF(VLOOKUP($A69&amp;$A$3,Global!$E:$AA,COLUMN()+1,0)="","",VLOOKUP($A69&amp;$A$3,Global!$E:$AA,COLUMN()+1,0)),"")</f>
        <v/>
      </c>
      <c r="V69" s="69" t="str">
        <f>IFERROR(IF(VLOOKUP($A69&amp;$A$3,Global!$E:$AA,COLUMN()+1,0)="","",VLOOKUP($A69&amp;$A$3,Global!$E:$AA,COLUMN()+1,0)),"")</f>
        <v>Reschedule 1x</v>
      </c>
    </row>
    <row r="70" spans="1:22" s="72" customFormat="1" ht="57" x14ac:dyDescent="0.2">
      <c r="A70" s="67">
        <f>IFERROR(IF(A69="","",IF((A69+1)&lt;=VLOOKUP($A$3,List!$A$1:$B$50,2,0),A69+1,"")),"")</f>
        <v>63</v>
      </c>
      <c r="B70" s="67" t="str">
        <f>IFERROR(IF(VLOOKUP($A70&amp;$A$3,Global!$E:$AA,COLUMN(),0)="","",VLOOKUP($A70&amp;$A$3,Global!$E:$AA,COLUMN(),0)),"")</f>
        <v>AIH</v>
      </c>
      <c r="C70" s="67" t="str">
        <f>IFERROR(VLOOKUP(B70,List!$D:$E,2,0),"")</f>
        <v>Audit Internal (Harian)</v>
      </c>
      <c r="D70" s="68">
        <f>IFERROR(IF(VLOOKUP($A70&amp;$A$3,Global!$E:$AA,COLUMN()+1,0)="","",VLOOKUP($A70&amp;$A$3,Global!$E:$AA,COLUMN()+1,0)),"")</f>
        <v>43417</v>
      </c>
      <c r="E70" s="69" t="str">
        <f>IFERROR(IF(VLOOKUP($A70&amp;$A$3,Global!$E:$AA,COLUMN()+1,0)="","",VLOOKUP($A70&amp;$A$3,Global!$E:$AA,COLUMN()+1,0)),"")</f>
        <v/>
      </c>
      <c r="F70" s="69" t="str">
        <f>IFERROR(IF(VLOOKUP($A70&amp;$A$3,Global!$E:$AA,COLUMN()+1,0)="","",VLOOKUP($A70&amp;$A$3,Global!$E:$AA,COLUMN()+1,0)),"")</f>
        <v>Galih Ramdani</v>
      </c>
      <c r="G70" s="69" t="str">
        <f>IFERROR(IF(VLOOKUP($A70&amp;$A$3,Global!$E:$AA,COLUMN()+1,0)="","",VLOOKUP($A70&amp;$A$3,Global!$E:$AA,COLUMN()+1,0)),"")</f>
        <v>APD</v>
      </c>
      <c r="H70" s="70" t="str">
        <f>IFERROR(IF(VLOOKUP($A70&amp;$A$3,Global!$E:$AA,COLUMN()+1,0)="","",VLOOKUP($A70&amp;$A$3,Global!$E:$AA,COLUMN()+1,0)),"")</f>
        <v/>
      </c>
      <c r="I70" s="69" t="str">
        <f>IFERROR(IF(VLOOKUP($A70&amp;$A$3,Global!$E:$AA,COLUMN()+1,0)="","",VLOOKUP($A70&amp;$A$3,Global!$E:$AA,COLUMN()+1,0)),"")</f>
        <v>Inkonsisten dalam penggunaan APD saat proses pantek dan pengemasan barang (masker Respirator &amp; helm) sudah di order ke HRD</v>
      </c>
      <c r="J70" s="69" t="str">
        <f>IFERROR(IF(VLOOKUP($A70&amp;$A$3,Global!$E:$AA,COLUMN()+1,0)="","",VLOOKUP($A70&amp;$A$3,Global!$E:$AA,COLUMN()+1,0)),"")</f>
        <v>Y</v>
      </c>
      <c r="K70" s="69" t="str">
        <f>IFERROR(IF(VLOOKUP($A70&amp;$A$3,Global!$E:$AA,COLUMN()+1,0)="","",VLOOKUP($A70&amp;$A$3,Global!$E:$AA,COLUMN()+1,0)),"")</f>
        <v/>
      </c>
      <c r="L70" s="69" t="str">
        <f>IFERROR(IF(VLOOKUP($A70&amp;$A$3,Global!$E:$AA,COLUMN()+1,0)="","",VLOOKUP($A70&amp;$A$3,Global!$E:$AA,COLUMN()+1,0)),"")</f>
        <v/>
      </c>
      <c r="M70" s="68" t="str">
        <f>IFERROR(IF(VLOOKUP($A70&amp;$A$3,Global!$E:$AA,COLUMN()+1,0)="","",VLOOKUP($A70&amp;$A$3,Global!$E:$AA,COLUMN()+1,0)),"")</f>
        <v/>
      </c>
      <c r="N70" s="68" t="str">
        <f>IFERROR(IF(VLOOKUP($A70&amp;$A$3,Global!$E:$AA,COLUMN()+1,0)="","",VLOOKUP($A70&amp;$A$3,Global!$E:$AA,COLUMN()+1,0)),"")</f>
        <v/>
      </c>
      <c r="O70" s="68" t="str">
        <f>IFERROR(IF(VLOOKUP($A70&amp;$A$3,Global!$E:$AA,COLUMN()+1,0)="","",VLOOKUP($A70&amp;$A$3,Global!$E:$AA,COLUMN()+1,0)),"")</f>
        <v/>
      </c>
      <c r="P70" s="68" t="str">
        <f>IFERROR(IF(VLOOKUP($A70&amp;$A$3,Global!$E:$AA,COLUMN()+1,0)="","",VLOOKUP($A70&amp;$A$3,Global!$E:$AA,COLUMN()+1,0)),"")</f>
        <v/>
      </c>
      <c r="Q70" s="68" t="str">
        <f>IFERROR(IF(VLOOKUP($A70&amp;$A$3,Global!$E:$AA,COLUMN()+1,0)="","",VLOOKUP($A70&amp;$A$3,Global!$E:$AA,COLUMN()+1,0)),"")</f>
        <v/>
      </c>
      <c r="R70" s="68" t="str">
        <f>IFERROR(IF(VLOOKUP($A70&amp;$A$3,Global!$E:$AA,COLUMN()+1,0)="","",VLOOKUP($A70&amp;$A$3,Global!$E:$AA,COLUMN()+1,0)),"")</f>
        <v/>
      </c>
      <c r="S70" s="71" t="str">
        <f>IFERROR(IF(VLOOKUP($A70&amp;$A$3,Global!$E:$AA,COLUMN()+1,0)="","",VLOOKUP($A70&amp;$A$3,Global!$E:$AA,COLUMN()+1,0)),"")</f>
        <v/>
      </c>
      <c r="T70" s="71" t="str">
        <f>IFERROR(IF(VLOOKUP($A70&amp;$A$3,Global!$E:$AA,COLUMN()+1,0)="","",VLOOKUP($A70&amp;$A$3,Global!$E:$AA,COLUMN()+1,0)),"")</f>
        <v/>
      </c>
      <c r="U70" s="69" t="str">
        <f>IFERROR(IF(VLOOKUP($A70&amp;$A$3,Global!$E:$AA,COLUMN()+1,0)="","",VLOOKUP($A70&amp;$A$3,Global!$E:$AA,COLUMN()+1,0)),"")</f>
        <v/>
      </c>
      <c r="V70" s="69" t="str">
        <f>IFERROR(IF(VLOOKUP($A70&amp;$A$3,Global!$E:$AA,COLUMN()+1,0)="","",VLOOKUP($A70&amp;$A$3,Global!$E:$AA,COLUMN()+1,0)),"")</f>
        <v/>
      </c>
    </row>
    <row r="71" spans="1:22" s="72" customFormat="1" ht="42.75" x14ac:dyDescent="0.2">
      <c r="A71" s="67">
        <f>IFERROR(IF(A70="","",IF((A70+1)&lt;=VLOOKUP($A$3,List!$A$1:$B$50,2,0),A70+1,"")),"")</f>
        <v>64</v>
      </c>
      <c r="B71" s="67" t="str">
        <f>IFERROR(IF(VLOOKUP($A71&amp;$A$3,Global!$E:$AA,COLUMN(),0)="","",VLOOKUP($A71&amp;$A$3,Global!$E:$AA,COLUMN(),0)),"")</f>
        <v>AIH</v>
      </c>
      <c r="C71" s="67" t="str">
        <f>IFERROR(VLOOKUP(B71,List!$D:$E,2,0),"")</f>
        <v>Audit Internal (Harian)</v>
      </c>
      <c r="D71" s="68">
        <f>IFERROR(IF(VLOOKUP($A71&amp;$A$3,Global!$E:$AA,COLUMN()+1,0)="","",VLOOKUP($A71&amp;$A$3,Global!$E:$AA,COLUMN()+1,0)),"")</f>
        <v>43417</v>
      </c>
      <c r="E71" s="69" t="str">
        <f>IFERROR(IF(VLOOKUP($A71&amp;$A$3,Global!$E:$AA,COLUMN()+1,0)="","",VLOOKUP($A71&amp;$A$3,Global!$E:$AA,COLUMN()+1,0)),"")</f>
        <v/>
      </c>
      <c r="F71" s="69" t="str">
        <f>IFERROR(IF(VLOOKUP($A71&amp;$A$3,Global!$E:$AA,COLUMN()+1,0)="","",VLOOKUP($A71&amp;$A$3,Global!$E:$AA,COLUMN()+1,0)),"")</f>
        <v>Galih Ramdani</v>
      </c>
      <c r="G71" s="69" t="str">
        <f>IFERROR(IF(VLOOKUP($A71&amp;$A$3,Global!$E:$AA,COLUMN()+1,0)="","",VLOOKUP($A71&amp;$A$3,Global!$E:$AA,COLUMN()+1,0)),"")</f>
        <v>Penggunaan Mesin Pantek &amp; Cat</v>
      </c>
      <c r="H71" s="70" t="str">
        <f>IFERROR(IF(VLOOKUP($A71&amp;$A$3,Global!$E:$AA,COLUMN()+1,0)="","",VLOOKUP($A71&amp;$A$3,Global!$E:$AA,COLUMN()+1,0)),"")</f>
        <v/>
      </c>
      <c r="I71" s="69" t="str">
        <f>IFERROR(IF(VLOOKUP($A71&amp;$A$3,Global!$E:$AA,COLUMN()+1,0)="","",VLOOKUP($A71&amp;$A$3,Global!$E:$AA,COLUMN()+1,0)),"")</f>
        <v>Tekanan angin berkurang dikarenakan jalur menjadi 1 dengan proses produksi.  Dan sudah ditindaklanjuti</v>
      </c>
      <c r="J71" s="69" t="str">
        <f>IFERROR(IF(VLOOKUP($A71&amp;$A$3,Global!$E:$AA,COLUMN()+1,0)="","",VLOOKUP($A71&amp;$A$3,Global!$E:$AA,COLUMN()+1,0)),"")</f>
        <v>Y</v>
      </c>
      <c r="K71" s="69" t="str">
        <f>IFERROR(IF(VLOOKUP($A71&amp;$A$3,Global!$E:$AA,COLUMN()+1,0)="","",VLOOKUP($A71&amp;$A$3,Global!$E:$AA,COLUMN()+1,0)),"")</f>
        <v/>
      </c>
      <c r="L71" s="69" t="str">
        <f>IFERROR(IF(VLOOKUP($A71&amp;$A$3,Global!$E:$AA,COLUMN()+1,0)="","",VLOOKUP($A71&amp;$A$3,Global!$E:$AA,COLUMN()+1,0)),"")</f>
        <v/>
      </c>
      <c r="M71" s="68" t="str">
        <f>IFERROR(IF(VLOOKUP($A71&amp;$A$3,Global!$E:$AA,COLUMN()+1,0)="","",VLOOKUP($A71&amp;$A$3,Global!$E:$AA,COLUMN()+1,0)),"")</f>
        <v/>
      </c>
      <c r="N71" s="68" t="str">
        <f>IFERROR(IF(VLOOKUP($A71&amp;$A$3,Global!$E:$AA,COLUMN()+1,0)="","",VLOOKUP($A71&amp;$A$3,Global!$E:$AA,COLUMN()+1,0)),"")</f>
        <v/>
      </c>
      <c r="O71" s="68" t="str">
        <f>IFERROR(IF(VLOOKUP($A71&amp;$A$3,Global!$E:$AA,COLUMN()+1,0)="","",VLOOKUP($A71&amp;$A$3,Global!$E:$AA,COLUMN()+1,0)),"")</f>
        <v/>
      </c>
      <c r="P71" s="68" t="str">
        <f>IFERROR(IF(VLOOKUP($A71&amp;$A$3,Global!$E:$AA,COLUMN()+1,0)="","",VLOOKUP($A71&amp;$A$3,Global!$E:$AA,COLUMN()+1,0)),"")</f>
        <v/>
      </c>
      <c r="Q71" s="68" t="str">
        <f>IFERROR(IF(VLOOKUP($A71&amp;$A$3,Global!$E:$AA,COLUMN()+1,0)="","",VLOOKUP($A71&amp;$A$3,Global!$E:$AA,COLUMN()+1,0)),"")</f>
        <v/>
      </c>
      <c r="R71" s="68" t="str">
        <f>IFERROR(IF(VLOOKUP($A71&amp;$A$3,Global!$E:$AA,COLUMN()+1,0)="","",VLOOKUP($A71&amp;$A$3,Global!$E:$AA,COLUMN()+1,0)),"")</f>
        <v/>
      </c>
      <c r="S71" s="71" t="str">
        <f>IFERROR(IF(VLOOKUP($A71&amp;$A$3,Global!$E:$AA,COLUMN()+1,0)="","",VLOOKUP($A71&amp;$A$3,Global!$E:$AA,COLUMN()+1,0)),"")</f>
        <v/>
      </c>
      <c r="T71" s="71" t="str">
        <f>IFERROR(IF(VLOOKUP($A71&amp;$A$3,Global!$E:$AA,COLUMN()+1,0)="","",VLOOKUP($A71&amp;$A$3,Global!$E:$AA,COLUMN()+1,0)),"")</f>
        <v/>
      </c>
      <c r="U71" s="69" t="str">
        <f>IFERROR(IF(VLOOKUP($A71&amp;$A$3,Global!$E:$AA,COLUMN()+1,0)="","",VLOOKUP($A71&amp;$A$3,Global!$E:$AA,COLUMN()+1,0)),"")</f>
        <v/>
      </c>
      <c r="V71" s="69" t="str">
        <f>IFERROR(IF(VLOOKUP($A71&amp;$A$3,Global!$E:$AA,COLUMN()+1,0)="","",VLOOKUP($A71&amp;$A$3,Global!$E:$AA,COLUMN()+1,0)),"")</f>
        <v/>
      </c>
    </row>
    <row r="72" spans="1:22" s="72" customFormat="1" ht="99.75" x14ac:dyDescent="0.2">
      <c r="A72" s="67">
        <f>IFERROR(IF(A71="","",IF((A71+1)&lt;=VLOOKUP($A$3,List!$A$1:$B$50,2,0),A71+1,"")),"")</f>
        <v>65</v>
      </c>
      <c r="B72" s="67" t="str">
        <f>IFERROR(IF(VLOOKUP($A72&amp;$A$3,Global!$E:$AA,COLUMN(),0)="","",VLOOKUP($A72&amp;$A$3,Global!$E:$AA,COLUMN(),0)),"")</f>
        <v>AIH</v>
      </c>
      <c r="C72" s="67" t="str">
        <f>IFERROR(VLOOKUP(B72,List!$D:$E,2,0),"")</f>
        <v>Audit Internal (Harian)</v>
      </c>
      <c r="D72" s="68">
        <f>IFERROR(IF(VLOOKUP($A72&amp;$A$3,Global!$E:$AA,COLUMN()+1,0)="","",VLOOKUP($A72&amp;$A$3,Global!$E:$AA,COLUMN()+1,0)),"")</f>
        <v>43434</v>
      </c>
      <c r="E72" s="69" t="str">
        <f>IFERROR(IF(VLOOKUP($A72&amp;$A$3,Global!$E:$AA,COLUMN()+1,0)="","",VLOOKUP($A72&amp;$A$3,Global!$E:$AA,COLUMN()+1,0)),"")</f>
        <v>OFI</v>
      </c>
      <c r="F72" s="69" t="str">
        <f>IFERROR(IF(VLOOKUP($A72&amp;$A$3,Global!$E:$AA,COLUMN()+1,0)="","",VLOOKUP($A72&amp;$A$3,Global!$E:$AA,COLUMN()+1,0)),"")</f>
        <v>Galih Ramdani</v>
      </c>
      <c r="G72" s="69" t="str">
        <f>IFERROR(IF(VLOOKUP($A72&amp;$A$3,Global!$E:$AA,COLUMN()+1,0)="","",VLOOKUP($A72&amp;$A$3,Global!$E:$AA,COLUMN()+1,0)),"")</f>
        <v>Penerimaan Barang Jadi</v>
      </c>
      <c r="H72" s="70" t="str">
        <f>IFERROR(IF(VLOOKUP($A72&amp;$A$3,Global!$E:$AA,COLUMN()+1,0)="","",VLOOKUP($A72&amp;$A$3,Global!$E:$AA,COLUMN()+1,0)),"")</f>
        <v/>
      </c>
      <c r="I72" s="69" t="str">
        <f>IFERROR(IF(VLOOKUP($A72&amp;$A$3,Global!$E:$AA,COLUMN()+1,0)="","",VLOOKUP($A72&amp;$A$3,Global!$E:$AA,COLUMN()+1,0)),"")</f>
        <v>Ditemukan produk Barang Jadi kabel NA2XSEYBY 3x240 mm di daerah Gudang Barang Jadi dekat area Pantek, produk kurang baik karena kotor terdapat bercak berwarna hitam berrgaris</v>
      </c>
      <c r="J72" s="69" t="str">
        <f>IFERROR(IF(VLOOKUP($A72&amp;$A$3,Global!$E:$AA,COLUMN()+1,0)="","",VLOOKUP($A72&amp;$A$3,Global!$E:$AA,COLUMN()+1,0)),"")</f>
        <v>X</v>
      </c>
      <c r="K72" s="69" t="str">
        <f>IFERROR(IF(VLOOKUP($A72&amp;$A$3,Global!$E:$AA,COLUMN()+1,0)="","",VLOOKUP($A72&amp;$A$3,Global!$E:$AA,COLUMN()+1,0)),"")</f>
        <v>014/AI-GBJ/XI/2018</v>
      </c>
      <c r="L72" s="69" t="str">
        <f>IFERROR(IF(VLOOKUP($A72&amp;$A$3,Global!$E:$AA,COLUMN()+1,0)="","",VLOOKUP($A72&amp;$A$3,Global!$E:$AA,COLUMN()+1,0)),"")</f>
        <v>kabel hitam atau kotor bergaris sudah ada saat barang dari produksi atau QC</v>
      </c>
      <c r="M72" s="68" t="str">
        <f>IFERROR(IF(VLOOKUP($A72&amp;$A$3,Global!$E:$AA,COLUMN()+1,0)="","",VLOOKUP($A72&amp;$A$3,Global!$E:$AA,COLUMN()+1,0)),"")</f>
        <v>akan dilakukan pembersihan kabel, jika kabel atau barang tersebut kotor dia rea gudang atau terpapar debu dan sejenisnya; dilakukan revisi IK dan mensosialisasikannya kepada operator IK.08.01.06 Pemeriksaan Barang Jadi Rev 1 tanggal 10 Des 2018</v>
      </c>
      <c r="N72" s="68" t="str">
        <f>IFERROR(IF(VLOOKUP($A72&amp;$A$3,Global!$E:$AA,COLUMN()+1,0)="","",VLOOKUP($A72&amp;$A$3,Global!$E:$AA,COLUMN()+1,0)),"")</f>
        <v/>
      </c>
      <c r="O72" s="68">
        <f>IFERROR(IF(VLOOKUP($A72&amp;$A$3,Global!$E:$AA,COLUMN()+1,0)="","",VLOOKUP($A72&amp;$A$3,Global!$E:$AA,COLUMN()+1,0)),"")</f>
        <v>43472</v>
      </c>
      <c r="P72" s="68" t="str">
        <f>IFERROR(IF(VLOOKUP($A72&amp;$A$3,Global!$E:$AA,COLUMN()+1,0)="","",VLOOKUP($A72&amp;$A$3,Global!$E:$AA,COLUMN()+1,0)),"")</f>
        <v/>
      </c>
      <c r="Q72" s="68" t="str">
        <f>IFERROR(IF(VLOOKUP($A72&amp;$A$3,Global!$E:$AA,COLUMN()+1,0)="","",VLOOKUP($A72&amp;$A$3,Global!$E:$AA,COLUMN()+1,0)),"")</f>
        <v/>
      </c>
      <c r="R72" s="68" t="str">
        <f>IFERROR(IF(VLOOKUP($A72&amp;$A$3,Global!$E:$AA,COLUMN()+1,0)="","",VLOOKUP($A72&amp;$A$3,Global!$E:$AA,COLUMN()+1,0)),"")</f>
        <v/>
      </c>
      <c r="S72" s="71" t="str">
        <f>IFERROR(IF(VLOOKUP($A72&amp;$A$3,Global!$E:$AA,COLUMN()+1,0)="","",VLOOKUP($A72&amp;$A$3,Global!$E:$AA,COLUMN()+1,0)),"")</f>
        <v/>
      </c>
      <c r="T72" s="71" t="str">
        <f>IFERROR(IF(VLOOKUP($A72&amp;$A$3,Global!$E:$AA,COLUMN()+1,0)="","",VLOOKUP($A72&amp;$A$3,Global!$E:$AA,COLUMN()+1,0)),"")</f>
        <v>a</v>
      </c>
      <c r="U72" s="69" t="str">
        <f>IFERROR(IF(VLOOKUP($A72&amp;$A$3,Global!$E:$AA,COLUMN()+1,0)="","",VLOOKUP($A72&amp;$A$3,Global!$E:$AA,COLUMN()+1,0)),"")</f>
        <v/>
      </c>
      <c r="V72" s="69" t="str">
        <f>IFERROR(IF(VLOOKUP($A72&amp;$A$3,Global!$E:$AA,COLUMN()+1,0)="","",VLOOKUP($A72&amp;$A$3,Global!$E:$AA,COLUMN()+1,0)),"")</f>
        <v>Open (Progress)</v>
      </c>
    </row>
    <row r="73" spans="1:22" s="72" customFormat="1" ht="42.75" x14ac:dyDescent="0.2">
      <c r="A73" s="67">
        <f>IFERROR(IF(A72="","",IF((A72+1)&lt;=VLOOKUP($A$3,List!$A$1:$B$50,2,0),A72+1,"")),"")</f>
        <v>66</v>
      </c>
      <c r="B73" s="67" t="str">
        <f>IFERROR(IF(VLOOKUP($A73&amp;$A$3,Global!$E:$AA,COLUMN(),0)="","",VLOOKUP($A73&amp;$A$3,Global!$E:$AA,COLUMN(),0)),"")</f>
        <v>AIH</v>
      </c>
      <c r="C73" s="67" t="str">
        <f>IFERROR(VLOOKUP(B73,List!$D:$E,2,0),"")</f>
        <v>Audit Internal (Harian)</v>
      </c>
      <c r="D73" s="68">
        <f>IFERROR(IF(VLOOKUP($A73&amp;$A$3,Global!$E:$AA,COLUMN()+1,0)="","",VLOOKUP($A73&amp;$A$3,Global!$E:$AA,COLUMN()+1,0)),"")</f>
        <v>43473</v>
      </c>
      <c r="E73" s="69" t="str">
        <f>IFERROR(IF(VLOOKUP($A73&amp;$A$3,Global!$E:$AA,COLUMN()+1,0)="","",VLOOKUP($A73&amp;$A$3,Global!$E:$AA,COLUMN()+1,0)),"")</f>
        <v>Minor</v>
      </c>
      <c r="F73" s="69" t="str">
        <f>IFERROR(IF(VLOOKUP($A73&amp;$A$3,Global!$E:$AA,COLUMN()+1,0)="","",VLOOKUP($A73&amp;$A$3,Global!$E:$AA,COLUMN()+1,0)),"")</f>
        <v>Susanti</v>
      </c>
      <c r="G73" s="69" t="str">
        <f>IFERROR(IF(VLOOKUP($A73&amp;$A$3,Global!$E:$AA,COLUMN()+1,0)="","",VLOOKUP($A73&amp;$A$3,Global!$E:$AA,COLUMN()+1,0)),"")</f>
        <v>Pengemasan</v>
      </c>
      <c r="H73" s="70" t="str">
        <f>IFERROR(IF(VLOOKUP($A73&amp;$A$3,Global!$E:$AA,COLUMN()+1,0)="","",VLOOKUP($A73&amp;$A$3,Global!$E:$AA,COLUMN()+1,0)),"")</f>
        <v>PS.08,01</v>
      </c>
      <c r="I73" s="69" t="str">
        <f>IFERROR(IF(VLOOKUP($A73&amp;$A$3,Global!$E:$AA,COLUMN()+1,0)="","",VLOOKUP($A73&amp;$A$3,Global!$E:$AA,COLUMN()+1,0)),"")</f>
        <v>Standar pengemasan dan standar penandaan belum diregistrasi ke dokumen ISO (ditetapkan/dibakukan)</v>
      </c>
      <c r="J73" s="69" t="str">
        <f>IFERROR(IF(VLOOKUP($A73&amp;$A$3,Global!$E:$AA,COLUMN()+1,0)="","",VLOOKUP($A73&amp;$A$3,Global!$E:$AA,COLUMN()+1,0)),"")</f>
        <v>X</v>
      </c>
      <c r="K73" s="69" t="str">
        <f>IFERROR(IF(VLOOKUP($A73&amp;$A$3,Global!$E:$AA,COLUMN()+1,0)="","",VLOOKUP($A73&amp;$A$3,Global!$E:$AA,COLUMN()+1,0)),"")</f>
        <v>001/AI-GBJ/I/2019</v>
      </c>
      <c r="L73" s="69" t="str">
        <f>IFERROR(IF(VLOOKUP($A73&amp;$A$3,Global!$E:$AA,COLUMN()+1,0)="","",VLOOKUP($A73&amp;$A$3,Global!$E:$AA,COLUMN()+1,0)),"")</f>
        <v/>
      </c>
      <c r="M73" s="68" t="str">
        <f>IFERROR(IF(VLOOKUP($A73&amp;$A$3,Global!$E:$AA,COLUMN()+1,0)="","",VLOOKUP($A73&amp;$A$3,Global!$E:$AA,COLUMN()+1,0)),"")</f>
        <v/>
      </c>
      <c r="N73" s="68" t="str">
        <f>IFERROR(IF(VLOOKUP($A73&amp;$A$3,Global!$E:$AA,COLUMN()+1,0)="","",VLOOKUP($A73&amp;$A$3,Global!$E:$AA,COLUMN()+1,0)),"")</f>
        <v/>
      </c>
      <c r="O73" s="68">
        <f>IFERROR(IF(VLOOKUP($A73&amp;$A$3,Global!$E:$AA,COLUMN()+1,0)="","",VLOOKUP($A73&amp;$A$3,Global!$E:$AA,COLUMN()+1,0)),"")</f>
        <v>43554</v>
      </c>
      <c r="P73" s="68" t="str">
        <f>IFERROR(IF(VLOOKUP($A73&amp;$A$3,Global!$E:$AA,COLUMN()+1,0)="","",VLOOKUP($A73&amp;$A$3,Global!$E:$AA,COLUMN()+1,0)),"")</f>
        <v/>
      </c>
      <c r="Q73" s="68" t="str">
        <f>IFERROR(IF(VLOOKUP($A73&amp;$A$3,Global!$E:$AA,COLUMN()+1,0)="","",VLOOKUP($A73&amp;$A$3,Global!$E:$AA,COLUMN()+1,0)),"")</f>
        <v/>
      </c>
      <c r="R73" s="68" t="str">
        <f>IFERROR(IF(VLOOKUP($A73&amp;$A$3,Global!$E:$AA,COLUMN()+1,0)="","",VLOOKUP($A73&amp;$A$3,Global!$E:$AA,COLUMN()+1,0)),"")</f>
        <v/>
      </c>
      <c r="S73" s="71" t="str">
        <f>IFERROR(IF(VLOOKUP($A73&amp;$A$3,Global!$E:$AA,COLUMN()+1,0)="","",VLOOKUP($A73&amp;$A$3,Global!$E:$AA,COLUMN()+1,0)),"")</f>
        <v/>
      </c>
      <c r="T73" s="71" t="str">
        <f>IFERROR(IF(VLOOKUP($A73&amp;$A$3,Global!$E:$AA,COLUMN()+1,0)="","",VLOOKUP($A73&amp;$A$3,Global!$E:$AA,COLUMN()+1,0)),"")</f>
        <v>a</v>
      </c>
      <c r="U73" s="69" t="str">
        <f>IFERROR(IF(VLOOKUP($A73&amp;$A$3,Global!$E:$AA,COLUMN()+1,0)="","",VLOOKUP($A73&amp;$A$3,Global!$E:$AA,COLUMN()+1,0)),"")</f>
        <v/>
      </c>
      <c r="V73" s="69" t="str">
        <f>IFERROR(IF(VLOOKUP($A73&amp;$A$3,Global!$E:$AA,COLUMN()+1,0)="","",VLOOKUP($A73&amp;$A$3,Global!$E:$AA,COLUMN()+1,0)),"")</f>
        <v>Open (Progress)</v>
      </c>
    </row>
    <row r="74" spans="1:22" s="72" customFormat="1" ht="57" x14ac:dyDescent="0.2">
      <c r="A74" s="67">
        <f>IFERROR(IF(A73="","",IF((A73+1)&lt;=VLOOKUP($A$3,List!$A$1:$B$50,2,0),A73+1,"")),"")</f>
        <v>67</v>
      </c>
      <c r="B74" s="67" t="str">
        <f>IFERROR(IF(VLOOKUP($A74&amp;$A$3,Global!$E:$AA,COLUMN(),0)="","",VLOOKUP($A74&amp;$A$3,Global!$E:$AA,COLUMN(),0)),"")</f>
        <v>AIH</v>
      </c>
      <c r="C74" s="67" t="str">
        <f>IFERROR(VLOOKUP(B74,List!$D:$E,2,0),"")</f>
        <v>Audit Internal (Harian)</v>
      </c>
      <c r="D74" s="68">
        <f>IFERROR(IF(VLOOKUP($A74&amp;$A$3,Global!$E:$AA,COLUMN()+1,0)="","",VLOOKUP($A74&amp;$A$3,Global!$E:$AA,COLUMN()+1,0)),"")</f>
        <v>43473</v>
      </c>
      <c r="E74" s="69" t="str">
        <f>IFERROR(IF(VLOOKUP($A74&amp;$A$3,Global!$E:$AA,COLUMN()+1,0)="","",VLOOKUP($A74&amp;$A$3,Global!$E:$AA,COLUMN()+1,0)),"")</f>
        <v>Minor</v>
      </c>
      <c r="F74" s="69" t="str">
        <f>IFERROR(IF(VLOOKUP($A74&amp;$A$3,Global!$E:$AA,COLUMN()+1,0)="","",VLOOKUP($A74&amp;$A$3,Global!$E:$AA,COLUMN()+1,0)),"")</f>
        <v>Susanti</v>
      </c>
      <c r="G74" s="69" t="str">
        <f>IFERROR(IF(VLOOKUP($A74&amp;$A$3,Global!$E:$AA,COLUMN()+1,0)="","",VLOOKUP($A74&amp;$A$3,Global!$E:$AA,COLUMN()+1,0)),"")</f>
        <v>Pengoperasian Mesin Spray Gun</v>
      </c>
      <c r="H74" s="70" t="str">
        <f>IFERROR(IF(VLOOKUP($A74&amp;$A$3,Global!$E:$AA,COLUMN()+1,0)="","",VLOOKUP($A74&amp;$A$3,Global!$E:$AA,COLUMN()+1,0)),"")</f>
        <v>PS.08,01</v>
      </c>
      <c r="I74" s="69" t="str">
        <f>IFERROR(IF(VLOOKUP($A74&amp;$A$3,Global!$E:$AA,COLUMN()+1,0)="","",VLOOKUP($A74&amp;$A$3,Global!$E:$AA,COLUMN()+1,0)),"")</f>
        <v xml:space="preserve">Standar dan Instruksi Kerja Mesin Spray Gun sebagai penandaan produk Jadi pada Haspel belum ada di Departemen Gudang Barang Jadi </v>
      </c>
      <c r="J74" s="69" t="str">
        <f>IFERROR(IF(VLOOKUP($A74&amp;$A$3,Global!$E:$AA,COLUMN()+1,0)="","",VLOOKUP($A74&amp;$A$3,Global!$E:$AA,COLUMN()+1,0)),"")</f>
        <v>X</v>
      </c>
      <c r="K74" s="69" t="str">
        <f>IFERROR(IF(VLOOKUP($A74&amp;$A$3,Global!$E:$AA,COLUMN()+1,0)="","",VLOOKUP($A74&amp;$A$3,Global!$E:$AA,COLUMN()+1,0)),"")</f>
        <v>002/AI-GBJ/I/2019</v>
      </c>
      <c r="L74" s="69" t="str">
        <f>IFERROR(IF(VLOOKUP($A74&amp;$A$3,Global!$E:$AA,COLUMN()+1,0)="","",VLOOKUP($A74&amp;$A$3,Global!$E:$AA,COLUMN()+1,0)),"")</f>
        <v/>
      </c>
      <c r="M74" s="68" t="str">
        <f>IFERROR(IF(VLOOKUP($A74&amp;$A$3,Global!$E:$AA,COLUMN()+1,0)="","",VLOOKUP($A74&amp;$A$3,Global!$E:$AA,COLUMN()+1,0)),"")</f>
        <v/>
      </c>
      <c r="N74" s="68" t="str">
        <f>IFERROR(IF(VLOOKUP($A74&amp;$A$3,Global!$E:$AA,COLUMN()+1,0)="","",VLOOKUP($A74&amp;$A$3,Global!$E:$AA,COLUMN()+1,0)),"")</f>
        <v/>
      </c>
      <c r="O74" s="68">
        <f>IFERROR(IF(VLOOKUP($A74&amp;$A$3,Global!$E:$AA,COLUMN()+1,0)="","",VLOOKUP($A74&amp;$A$3,Global!$E:$AA,COLUMN()+1,0)),"")</f>
        <v>43554</v>
      </c>
      <c r="P74" s="68" t="str">
        <f>IFERROR(IF(VLOOKUP($A74&amp;$A$3,Global!$E:$AA,COLUMN()+1,0)="","",VLOOKUP($A74&amp;$A$3,Global!$E:$AA,COLUMN()+1,0)),"")</f>
        <v/>
      </c>
      <c r="Q74" s="68" t="str">
        <f>IFERROR(IF(VLOOKUP($A74&amp;$A$3,Global!$E:$AA,COLUMN()+1,0)="","",VLOOKUP($A74&amp;$A$3,Global!$E:$AA,COLUMN()+1,0)),"")</f>
        <v/>
      </c>
      <c r="R74" s="68" t="str">
        <f>IFERROR(IF(VLOOKUP($A74&amp;$A$3,Global!$E:$AA,COLUMN()+1,0)="","",VLOOKUP($A74&amp;$A$3,Global!$E:$AA,COLUMN()+1,0)),"")</f>
        <v/>
      </c>
      <c r="S74" s="71" t="str">
        <f>IFERROR(IF(VLOOKUP($A74&amp;$A$3,Global!$E:$AA,COLUMN()+1,0)="","",VLOOKUP($A74&amp;$A$3,Global!$E:$AA,COLUMN()+1,0)),"")</f>
        <v/>
      </c>
      <c r="T74" s="71" t="str">
        <f>IFERROR(IF(VLOOKUP($A74&amp;$A$3,Global!$E:$AA,COLUMN()+1,0)="","",VLOOKUP($A74&amp;$A$3,Global!$E:$AA,COLUMN()+1,0)),"")</f>
        <v>a</v>
      </c>
      <c r="U74" s="69" t="str">
        <f>IFERROR(IF(VLOOKUP($A74&amp;$A$3,Global!$E:$AA,COLUMN()+1,0)="","",VLOOKUP($A74&amp;$A$3,Global!$E:$AA,COLUMN()+1,0)),"")</f>
        <v/>
      </c>
      <c r="V74" s="69" t="str">
        <f>IFERROR(IF(VLOOKUP($A74&amp;$A$3,Global!$E:$AA,COLUMN()+1,0)="","",VLOOKUP($A74&amp;$A$3,Global!$E:$AA,COLUMN()+1,0)),"")</f>
        <v>Open (Progress)</v>
      </c>
    </row>
    <row r="75" spans="1:22" s="72" customFormat="1" ht="28.5" x14ac:dyDescent="0.2">
      <c r="A75" s="67">
        <f>IFERROR(IF(A74="","",IF((A74+1)&lt;=VLOOKUP($A$3,List!$A$1:$B$50,2,0),A74+1,"")),"")</f>
        <v>68</v>
      </c>
      <c r="B75" s="67" t="str">
        <f>IFERROR(IF(VLOOKUP($A75&amp;$A$3,Global!$E:$AA,COLUMN(),0)="","",VLOOKUP($A75&amp;$A$3,Global!$E:$AA,COLUMN(),0)),"")</f>
        <v>AIH</v>
      </c>
      <c r="C75" s="67" t="str">
        <f>IFERROR(VLOOKUP(B75,List!$D:$E,2,0),"")</f>
        <v>Audit Internal (Harian)</v>
      </c>
      <c r="D75" s="68">
        <f>IFERROR(IF(VLOOKUP($A75&amp;$A$3,Global!$E:$AA,COLUMN()+1,0)="","",VLOOKUP($A75&amp;$A$3,Global!$E:$AA,COLUMN()+1,0)),"")</f>
        <v>43475</v>
      </c>
      <c r="E75" s="69" t="str">
        <f>IFERROR(IF(VLOOKUP($A75&amp;$A$3,Global!$E:$AA,COLUMN()+1,0)="","",VLOOKUP($A75&amp;$A$3,Global!$E:$AA,COLUMN()+1,0)),"")</f>
        <v/>
      </c>
      <c r="F75" s="69" t="str">
        <f>IFERROR(IF(VLOOKUP($A75&amp;$A$3,Global!$E:$AA,COLUMN()+1,0)="","",VLOOKUP($A75&amp;$A$3,Global!$E:$AA,COLUMN()+1,0)),"")</f>
        <v>Salim Stock Control</v>
      </c>
      <c r="G75" s="69" t="str">
        <f>IFERROR(IF(VLOOKUP($A75&amp;$A$3,Global!$E:$AA,COLUMN()+1,0)="","",VLOOKUP($A75&amp;$A$3,Global!$E:$AA,COLUMN()+1,0)),"")</f>
        <v>5 Item</v>
      </c>
      <c r="H75" s="70" t="str">
        <f>IFERROR(IF(VLOOKUP($A75&amp;$A$3,Global!$E:$AA,COLUMN()+1,0)="","",VLOOKUP($A75&amp;$A$3,Global!$E:$AA,COLUMN()+1,0)),"")</f>
        <v>SISAP</v>
      </c>
      <c r="I75" s="69" t="str">
        <f>IFERROR(IF(VLOOKUP($A75&amp;$A$3,Global!$E:$AA,COLUMN()+1,0)="","",VLOOKUP($A75&amp;$A$3,Global!$E:$AA,COLUMN()+1,0)),"")</f>
        <v>Ketidak Sesuaian Stock NYA 1x1.5 mm² MERAH &amp; NYA 1x1.5 mm² HITAM</v>
      </c>
      <c r="J75" s="69" t="str">
        <f>IFERROR(IF(VLOOKUP($A75&amp;$A$3,Global!$E:$AA,COLUMN()+1,0)="","",VLOOKUP($A75&amp;$A$3,Global!$E:$AA,COLUMN()+1,0)),"")</f>
        <v>Y</v>
      </c>
      <c r="K75" s="69" t="str">
        <f>IFERROR(IF(VLOOKUP($A75&amp;$A$3,Global!$E:$AA,COLUMN()+1,0)="","",VLOOKUP($A75&amp;$A$3,Global!$E:$AA,COLUMN()+1,0)),"")</f>
        <v/>
      </c>
      <c r="L75" s="69" t="str">
        <f>IFERROR(IF(VLOOKUP($A75&amp;$A$3,Global!$E:$AA,COLUMN()+1,0)="","",VLOOKUP($A75&amp;$A$3,Global!$E:$AA,COLUMN()+1,0)),"")</f>
        <v/>
      </c>
      <c r="M75" s="68" t="str">
        <f>IFERROR(IF(VLOOKUP($A75&amp;$A$3,Global!$E:$AA,COLUMN()+1,0)="","",VLOOKUP($A75&amp;$A$3,Global!$E:$AA,COLUMN()+1,0)),"")</f>
        <v/>
      </c>
      <c r="N75" s="68" t="str">
        <f>IFERROR(IF(VLOOKUP($A75&amp;$A$3,Global!$E:$AA,COLUMN()+1,0)="","",VLOOKUP($A75&amp;$A$3,Global!$E:$AA,COLUMN()+1,0)),"")</f>
        <v/>
      </c>
      <c r="O75" s="68" t="str">
        <f>IFERROR(IF(VLOOKUP($A75&amp;$A$3,Global!$E:$AA,COLUMN()+1,0)="","",VLOOKUP($A75&amp;$A$3,Global!$E:$AA,COLUMN()+1,0)),"")</f>
        <v/>
      </c>
      <c r="P75" s="68" t="str">
        <f>IFERROR(IF(VLOOKUP($A75&amp;$A$3,Global!$E:$AA,COLUMN()+1,0)="","",VLOOKUP($A75&amp;$A$3,Global!$E:$AA,COLUMN()+1,0)),"")</f>
        <v/>
      </c>
      <c r="Q75" s="68" t="str">
        <f>IFERROR(IF(VLOOKUP($A75&amp;$A$3,Global!$E:$AA,COLUMN()+1,0)="","",VLOOKUP($A75&amp;$A$3,Global!$E:$AA,COLUMN()+1,0)),"")</f>
        <v/>
      </c>
      <c r="R75" s="68" t="str">
        <f>IFERROR(IF(VLOOKUP($A75&amp;$A$3,Global!$E:$AA,COLUMN()+1,0)="","",VLOOKUP($A75&amp;$A$3,Global!$E:$AA,COLUMN()+1,0)),"")</f>
        <v/>
      </c>
      <c r="S75" s="71" t="str">
        <f>IFERROR(IF(VLOOKUP($A75&amp;$A$3,Global!$E:$AA,COLUMN()+1,0)="","",VLOOKUP($A75&amp;$A$3,Global!$E:$AA,COLUMN()+1,0)),"")</f>
        <v/>
      </c>
      <c r="T75" s="71" t="str">
        <f>IFERROR(IF(VLOOKUP($A75&amp;$A$3,Global!$E:$AA,COLUMN()+1,0)="","",VLOOKUP($A75&amp;$A$3,Global!$E:$AA,COLUMN()+1,0)),"")</f>
        <v/>
      </c>
      <c r="U75" s="69" t="str">
        <f>IFERROR(IF(VLOOKUP($A75&amp;$A$3,Global!$E:$AA,COLUMN()+1,0)="","",VLOOKUP($A75&amp;$A$3,Global!$E:$AA,COLUMN()+1,0)),"")</f>
        <v/>
      </c>
      <c r="V75" s="69" t="str">
        <f>IFERROR(IF(VLOOKUP($A75&amp;$A$3,Global!$E:$AA,COLUMN()+1,0)="","",VLOOKUP($A75&amp;$A$3,Global!$E:$AA,COLUMN()+1,0)),"")</f>
        <v/>
      </c>
    </row>
    <row r="76" spans="1:22" s="72" customFormat="1" ht="42.75" x14ac:dyDescent="0.2">
      <c r="A76" s="67">
        <f>IFERROR(IF(A75="","",IF((A75+1)&lt;=VLOOKUP($A$3,List!$A$1:$B$50,2,0),A75+1,"")),"")</f>
        <v>69</v>
      </c>
      <c r="B76" s="67" t="str">
        <f>IFERROR(IF(VLOOKUP($A76&amp;$A$3,Global!$E:$AA,COLUMN(),0)="","",VLOOKUP($A76&amp;$A$3,Global!$E:$AA,COLUMN(),0)),"")</f>
        <v>ALS</v>
      </c>
      <c r="C76" s="67" t="str">
        <f>IFERROR(VLOOKUP(B76,List!$D:$E,2,0),"")</f>
        <v>Audit Lembaga Sertifikasi</v>
      </c>
      <c r="D76" s="68">
        <f>IFERROR(IF(VLOOKUP($A76&amp;$A$3,Global!$E:$AA,COLUMN()+1,0)="","",VLOOKUP($A76&amp;$A$3,Global!$E:$AA,COLUMN()+1,0)),"")</f>
        <v>43010</v>
      </c>
      <c r="E76" s="69" t="str">
        <f>IFERROR(IF(VLOOKUP($A76&amp;$A$3,Global!$E:$AA,COLUMN()+1,0)="","",VLOOKUP($A76&amp;$A$3,Global!$E:$AA,COLUMN()+1,0)),"")</f>
        <v>Minor</v>
      </c>
      <c r="F76" s="69" t="str">
        <f>IFERROR(IF(VLOOKUP($A76&amp;$A$3,Global!$E:$AA,COLUMN()+1,0)="","",VLOOKUP($A76&amp;$A$3,Global!$E:$AA,COLUMN()+1,0)),"")</f>
        <v>SAI</v>
      </c>
      <c r="G76" s="69" t="str">
        <f>IFERROR(IF(VLOOKUP($A76&amp;$A$3,Global!$E:$AA,COLUMN()+1,0)="","",VLOOKUP($A76&amp;$A$3,Global!$E:$AA,COLUMN()+1,0)),"")</f>
        <v/>
      </c>
      <c r="H76" s="70" t="str">
        <f>IFERROR(IF(VLOOKUP($A76&amp;$A$3,Global!$E:$AA,COLUMN()+1,0)="","",VLOOKUP($A76&amp;$A$3,Global!$E:$AA,COLUMN()+1,0)),"")</f>
        <v/>
      </c>
      <c r="I76" s="69" t="str">
        <f>IFERROR(IF(VLOOKUP($A76&amp;$A$3,Global!$E:$AA,COLUMN()+1,0)="","",VLOOKUP($A76&amp;$A$3,Global!$E:$AA,COLUMN()+1,0)),"")</f>
        <v>Standar penumpukan untuk kabel roll belum ditentukan</v>
      </c>
      <c r="J76" s="69" t="str">
        <f>IFERROR(IF(VLOOKUP($A76&amp;$A$3,Global!$E:$AA,COLUMN()+1,0)="","",VLOOKUP($A76&amp;$A$3,Global!$E:$AA,COLUMN()+1,0)),"")</f>
        <v>X</v>
      </c>
      <c r="K76" s="69" t="str">
        <f>IFERROR(IF(VLOOKUP($A76&amp;$A$3,Global!$E:$AA,COLUMN()+1,0)="","",VLOOKUP($A76&amp;$A$3,Global!$E:$AA,COLUMN()+1,0)),"")</f>
        <v>016B/ALS/X/17</v>
      </c>
      <c r="L76" s="69" t="str">
        <f>IFERROR(IF(VLOOKUP($A76&amp;$A$3,Global!$E:$AA,COLUMN()+1,0)="","",VLOOKUP($A76&amp;$A$3,Global!$E:$AA,COLUMN()+1,0)),"")</f>
        <v>Karena tempat penumpukan barang/ rak baru terpasang sehingga belum ada standar penumpukan barang</v>
      </c>
      <c r="M76" s="68" t="str">
        <f>IFERROR(IF(VLOOKUP($A76&amp;$A$3,Global!$E:$AA,COLUMN()+1,0)="","",VLOOKUP($A76&amp;$A$3,Global!$E:$AA,COLUMN()+1,0)),"")</f>
        <v>Akan dibuatkan standar penumpukan barang di rak</v>
      </c>
      <c r="N76" s="68" t="str">
        <f>IFERROR(IF(VLOOKUP($A76&amp;$A$3,Global!$E:$AA,COLUMN()+1,0)="","",VLOOKUP($A76&amp;$A$3,Global!$E:$AA,COLUMN()+1,0)),"")</f>
        <v>Monitoring pelaksanaan standar tersebut</v>
      </c>
      <c r="O76" s="68">
        <f>IFERROR(IF(VLOOKUP($A76&amp;$A$3,Global!$E:$AA,COLUMN()+1,0)="","",VLOOKUP($A76&amp;$A$3,Global!$E:$AA,COLUMN()+1,0)),"")</f>
        <v>43040</v>
      </c>
      <c r="P76" s="68" t="str">
        <f>IFERROR(IF(VLOOKUP($A76&amp;$A$3,Global!$E:$AA,COLUMN()+1,0)="","",VLOOKUP($A76&amp;$A$3,Global!$E:$AA,COLUMN()+1,0)),"")</f>
        <v/>
      </c>
      <c r="Q76" s="68" t="str">
        <f>IFERROR(IF(VLOOKUP($A76&amp;$A$3,Global!$E:$AA,COLUMN()+1,0)="","",VLOOKUP($A76&amp;$A$3,Global!$E:$AA,COLUMN()+1,0)),"")</f>
        <v/>
      </c>
      <c r="R76" s="68">
        <f>IFERROR(IF(VLOOKUP($A76&amp;$A$3,Global!$E:$AA,COLUMN()+1,0)="","",VLOOKUP($A76&amp;$A$3,Global!$E:$AA,COLUMN()+1,0)),"")</f>
        <v>43045</v>
      </c>
      <c r="S76" s="71" t="str">
        <f>IFERROR(IF(VLOOKUP($A76&amp;$A$3,Global!$E:$AA,COLUMN()+1,0)="","",VLOOKUP($A76&amp;$A$3,Global!$E:$AA,COLUMN()+1,0)),"")</f>
        <v>a</v>
      </c>
      <c r="T76" s="71" t="str">
        <f>IFERROR(IF(VLOOKUP($A76&amp;$A$3,Global!$E:$AA,COLUMN()+1,0)="","",VLOOKUP($A76&amp;$A$3,Global!$E:$AA,COLUMN()+1,0)),"")</f>
        <v/>
      </c>
      <c r="U76" s="69" t="str">
        <f>IFERROR(IF(VLOOKUP($A76&amp;$A$3,Global!$E:$AA,COLUMN()+1,0)="","",VLOOKUP($A76&amp;$A$3,Global!$E:$AA,COLUMN()+1,0)),"")</f>
        <v/>
      </c>
      <c r="V76" s="69" t="str">
        <f>IFERROR(IF(VLOOKUP($A76&amp;$A$3,Global!$E:$AA,COLUMN()+1,0)="","",VLOOKUP($A76&amp;$A$3,Global!$E:$AA,COLUMN()+1,0)),"")</f>
        <v>Close</v>
      </c>
    </row>
    <row r="77" spans="1:22" s="72" customFormat="1" ht="71.25" x14ac:dyDescent="0.2">
      <c r="A77" s="67">
        <f>IFERROR(IF(A76="","",IF((A76+1)&lt;=VLOOKUP($A$3,List!$A$1:$B$50,2,0),A76+1,"")),"")</f>
        <v>70</v>
      </c>
      <c r="B77" s="67" t="str">
        <f>IFERROR(IF(VLOOKUP($A77&amp;$A$3,Global!$E:$AA,COLUMN(),0)="","",VLOOKUP($A77&amp;$A$3,Global!$E:$AA,COLUMN(),0)),"")</f>
        <v>ALS</v>
      </c>
      <c r="C77" s="67" t="str">
        <f>IFERROR(VLOOKUP(B77,List!$D:$E,2,0),"")</f>
        <v>Audit Lembaga Sertifikasi</v>
      </c>
      <c r="D77" s="68">
        <f>IFERROR(IF(VLOOKUP($A77&amp;$A$3,Global!$E:$AA,COLUMN()+1,0)="","",VLOOKUP($A77&amp;$A$3,Global!$E:$AA,COLUMN()+1,0)),"")</f>
        <v>43010</v>
      </c>
      <c r="E77" s="69" t="str">
        <f>IFERROR(IF(VLOOKUP($A77&amp;$A$3,Global!$E:$AA,COLUMN()+1,0)="","",VLOOKUP($A77&amp;$A$3,Global!$E:$AA,COLUMN()+1,0)),"")</f>
        <v>Minor</v>
      </c>
      <c r="F77" s="69" t="str">
        <f>IFERROR(IF(VLOOKUP($A77&amp;$A$3,Global!$E:$AA,COLUMN()+1,0)="","",VLOOKUP($A77&amp;$A$3,Global!$E:$AA,COLUMN()+1,0)),"")</f>
        <v>SAI</v>
      </c>
      <c r="G77" s="69" t="str">
        <f>IFERROR(IF(VLOOKUP($A77&amp;$A$3,Global!$E:$AA,COLUMN()+1,0)="","",VLOOKUP($A77&amp;$A$3,Global!$E:$AA,COLUMN()+1,0)),"")</f>
        <v/>
      </c>
      <c r="H77" s="70" t="str">
        <f>IFERROR(IF(VLOOKUP($A77&amp;$A$3,Global!$E:$AA,COLUMN()+1,0)="","",VLOOKUP($A77&amp;$A$3,Global!$E:$AA,COLUMN()+1,0)),"")</f>
        <v/>
      </c>
      <c r="I77" s="69" t="str">
        <f>IFERROR(IF(VLOOKUP($A77&amp;$A$3,Global!$E:$AA,COLUMN()+1,0)="","",VLOOKUP($A77&amp;$A$3,Global!$E:$AA,COLUMN()+1,0)),"")</f>
        <v>Potensi penurunan kualitas barang jadi karena penyimpanan jangka panjang dan mungkin barang jadi tersebut diavalkan namun kriteria untuk kondisi tersebut belum dibakukan</v>
      </c>
      <c r="J77" s="69" t="str">
        <f>IFERROR(IF(VLOOKUP($A77&amp;$A$3,Global!$E:$AA,COLUMN()+1,0)="","",VLOOKUP($A77&amp;$A$3,Global!$E:$AA,COLUMN()+1,0)),"")</f>
        <v>X</v>
      </c>
      <c r="K77" s="69" t="str">
        <f>IFERROR(IF(VLOOKUP($A77&amp;$A$3,Global!$E:$AA,COLUMN()+1,0)="","",VLOOKUP($A77&amp;$A$3,Global!$E:$AA,COLUMN()+1,0)),"")</f>
        <v>018/ALS/X/17</v>
      </c>
      <c r="L77" s="69" t="str">
        <f>IFERROR(IF(VLOOKUP($A77&amp;$A$3,Global!$E:$AA,COLUMN()+1,0)="","",VLOOKUP($A77&amp;$A$3,Global!$E:$AA,COLUMN()+1,0)),"")</f>
        <v>Produk yang akan diavalkan berdasarkan hasil pengecekan saat akan ada order barang</v>
      </c>
      <c r="M77" s="68" t="str">
        <f>IFERROR(IF(VLOOKUP($A77&amp;$A$3,Global!$E:$AA,COLUMN()+1,0)="","",VLOOKUP($A77&amp;$A$3,Global!$E:$AA,COLUMN()+1,0)),"")</f>
        <v>Akan dibuatkan kriteria-kriteria untuk produk-produk yang harus atau akan diavalkan</v>
      </c>
      <c r="N77" s="68" t="str">
        <f>IFERROR(IF(VLOOKUP($A77&amp;$A$3,Global!$E:$AA,COLUMN()+1,0)="","",VLOOKUP($A77&amp;$A$3,Global!$E:$AA,COLUMN()+1,0)),"")</f>
        <v>Akan diregistrasi kriteria untuk prosedur yang akan diavalkan ke prosedur pengiriman (PS.08.02)</v>
      </c>
      <c r="O77" s="68">
        <f>IFERROR(IF(VLOOKUP($A77&amp;$A$3,Global!$E:$AA,COLUMN()+1,0)="","",VLOOKUP($A77&amp;$A$3,Global!$E:$AA,COLUMN()+1,0)),"")</f>
        <v>43040</v>
      </c>
      <c r="P77" s="68" t="str">
        <f>IFERROR(IF(VLOOKUP($A77&amp;$A$3,Global!$E:$AA,COLUMN()+1,0)="","",VLOOKUP($A77&amp;$A$3,Global!$E:$AA,COLUMN()+1,0)),"")</f>
        <v/>
      </c>
      <c r="Q77" s="68" t="str">
        <f>IFERROR(IF(VLOOKUP($A77&amp;$A$3,Global!$E:$AA,COLUMN()+1,0)="","",VLOOKUP($A77&amp;$A$3,Global!$E:$AA,COLUMN()+1,0)),"")</f>
        <v/>
      </c>
      <c r="R77" s="68">
        <f>IFERROR(IF(VLOOKUP($A77&amp;$A$3,Global!$E:$AA,COLUMN()+1,0)="","",VLOOKUP($A77&amp;$A$3,Global!$E:$AA,COLUMN()+1,0)),"")</f>
        <v>43049</v>
      </c>
      <c r="S77" s="71" t="str">
        <f>IFERROR(IF(VLOOKUP($A77&amp;$A$3,Global!$E:$AA,COLUMN()+1,0)="","",VLOOKUP($A77&amp;$A$3,Global!$E:$AA,COLUMN()+1,0)),"")</f>
        <v>a</v>
      </c>
      <c r="T77" s="71" t="str">
        <f>IFERROR(IF(VLOOKUP($A77&amp;$A$3,Global!$E:$AA,COLUMN()+1,0)="","",VLOOKUP($A77&amp;$A$3,Global!$E:$AA,COLUMN()+1,0)),"")</f>
        <v/>
      </c>
      <c r="U77" s="69" t="str">
        <f>IFERROR(IF(VLOOKUP($A77&amp;$A$3,Global!$E:$AA,COLUMN()+1,0)="","",VLOOKUP($A77&amp;$A$3,Global!$E:$AA,COLUMN()+1,0)),"")</f>
        <v/>
      </c>
      <c r="V77" s="69" t="str">
        <f>IFERROR(IF(VLOOKUP($A77&amp;$A$3,Global!$E:$AA,COLUMN()+1,0)="","",VLOOKUP($A77&amp;$A$3,Global!$E:$AA,COLUMN()+1,0)),"")</f>
        <v>Close</v>
      </c>
    </row>
    <row r="78" spans="1:22" s="72" customFormat="1" ht="85.5" x14ac:dyDescent="0.2">
      <c r="A78" s="67">
        <f>IFERROR(IF(A77="","",IF((A77+1)&lt;=VLOOKUP($A$3,List!$A$1:$B$50,2,0),A77+1,"")),"")</f>
        <v>71</v>
      </c>
      <c r="B78" s="67" t="str">
        <f>IFERROR(IF(VLOOKUP($A78&amp;$A$3,Global!$E:$AA,COLUMN(),0)="","",VLOOKUP($A78&amp;$A$3,Global!$E:$AA,COLUMN(),0)),"")</f>
        <v>PE</v>
      </c>
      <c r="C78" s="67" t="str">
        <f>IFERROR(VLOOKUP(B78,List!$D:$E,2,0),"")</f>
        <v>Keluhan Pelanggan Eksternal</v>
      </c>
      <c r="D78" s="68">
        <f>IFERROR(IF(VLOOKUP($A78&amp;$A$3,Global!$E:$AA,COLUMN()+1,0)="","",VLOOKUP($A78&amp;$A$3,Global!$E:$AA,COLUMN()+1,0)),"")</f>
        <v>43126</v>
      </c>
      <c r="E78" s="69" t="str">
        <f>IFERROR(IF(VLOOKUP($A78&amp;$A$3,Global!$E:$AA,COLUMN()+1,0)="","",VLOOKUP($A78&amp;$A$3,Global!$E:$AA,COLUMN()+1,0)),"")</f>
        <v>Major</v>
      </c>
      <c r="F78" s="69" t="str">
        <f>IFERROR(IF(VLOOKUP($A78&amp;$A$3,Global!$E:$AA,COLUMN()+1,0)="","",VLOOKUP($A78&amp;$A$3,Global!$E:$AA,COLUMN()+1,0)),"")</f>
        <v>Teguh</v>
      </c>
      <c r="G78" s="69" t="str">
        <f>IFERROR(IF(VLOOKUP($A78&amp;$A$3,Global!$E:$AA,COLUMN()+1,0)="","",VLOOKUP($A78&amp;$A$3,Global!$E:$AA,COLUMN()+1,0)),"")</f>
        <v/>
      </c>
      <c r="H78" s="70" t="str">
        <f>IFERROR(IF(VLOOKUP($A78&amp;$A$3,Global!$E:$AA,COLUMN()+1,0)="","",VLOOKUP($A78&amp;$A$3,Global!$E:$AA,COLUMN()+1,0)),"")</f>
        <v/>
      </c>
      <c r="I78" s="69" t="str">
        <f>IFERROR(IF(VLOOKUP($A78&amp;$A$3,Global!$E:$AA,COLUMN()+1,0)="","",VLOOKUP($A78&amp;$A$3,Global!$E:$AA,COLUMN()+1,0)),"")</f>
        <v>Complain dari Toko Multi Electrik Pekanbaru
Kabel NYM ukuran 2x6 mm2 dan 3x6 mm2 pengiriman tanggal 19 Januari 2018 kabel kotor seperti gambar dan toko minta penggantian barang</v>
      </c>
      <c r="J78" s="69" t="str">
        <f>IFERROR(IF(VLOOKUP($A78&amp;$A$3,Global!$E:$AA,COLUMN()+1,0)="","",VLOOKUP($A78&amp;$A$3,Global!$E:$AA,COLUMN()+1,0)),"")</f>
        <v>X</v>
      </c>
      <c r="K78" s="69" t="str">
        <f>IFERROR(IF(VLOOKUP($A78&amp;$A$3,Global!$E:$AA,COLUMN()+1,0)="","",VLOOKUP($A78&amp;$A$3,Global!$E:$AA,COLUMN()+1,0)),"")</f>
        <v>004/PE/I/2018</v>
      </c>
      <c r="L78" s="69" t="str">
        <f>IFERROR(IF(VLOOKUP($A78&amp;$A$3,Global!$E:$AA,COLUMN()+1,0)="","",VLOOKUP($A78&amp;$A$3,Global!$E:$AA,COLUMN()+1,0)),"")</f>
        <v>Barang kabel stock lama (02-02-2016). Penyimpanan barang diarea luar, terkena hujan dan sinar matahari secara langsung menyebabkan produk kotor</v>
      </c>
      <c r="M78" s="68" t="str">
        <f>IFERROR(IF(VLOOKUP($A78&amp;$A$3,Global!$E:$AA,COLUMN()+1,0)="","",VLOOKUP($A78&amp;$A$3,Global!$E:$AA,COLUMN()+1,0)),"")</f>
        <v>Barang direturn dan ganti dengan yang baru</v>
      </c>
      <c r="N78" s="68" t="str">
        <f>IFERROR(IF(VLOOKUP($A78&amp;$A$3,Global!$E:$AA,COLUMN()+1,0)="","",VLOOKUP($A78&amp;$A$3,Global!$E:$AA,COLUMN()+1,0)),"")</f>
        <v>Sebelum dikirim operator wajib mengecek barang / kabel yang akan dipotong. Jika kotor harus dibersihkan dahulu (ditambahkan di IK coiling dan pengiriman)</v>
      </c>
      <c r="O78" s="68">
        <f>IFERROR(IF(VLOOKUP($A78&amp;$A$3,Global!$E:$AA,COLUMN()+1,0)="","",VLOOKUP($A78&amp;$A$3,Global!$E:$AA,COLUMN()+1,0)),"")</f>
        <v>43129</v>
      </c>
      <c r="P78" s="68" t="str">
        <f>IFERROR(IF(VLOOKUP($A78&amp;$A$3,Global!$E:$AA,COLUMN()+1,0)="","",VLOOKUP($A78&amp;$A$3,Global!$E:$AA,COLUMN()+1,0)),"")</f>
        <v/>
      </c>
      <c r="Q78" s="68" t="str">
        <f>IFERROR(IF(VLOOKUP($A78&amp;$A$3,Global!$E:$AA,COLUMN()+1,0)="","",VLOOKUP($A78&amp;$A$3,Global!$E:$AA,COLUMN()+1,0)),"")</f>
        <v/>
      </c>
      <c r="R78" s="68">
        <f>IFERROR(IF(VLOOKUP($A78&amp;$A$3,Global!$E:$AA,COLUMN()+1,0)="","",VLOOKUP($A78&amp;$A$3,Global!$E:$AA,COLUMN()+1,0)),"")</f>
        <v>43187</v>
      </c>
      <c r="S78" s="71" t="str">
        <f>IFERROR(IF(VLOOKUP($A78&amp;$A$3,Global!$E:$AA,COLUMN()+1,0)="","",VLOOKUP($A78&amp;$A$3,Global!$E:$AA,COLUMN()+1,0)),"")</f>
        <v>a</v>
      </c>
      <c r="T78" s="71" t="str">
        <f>IFERROR(IF(VLOOKUP($A78&amp;$A$3,Global!$E:$AA,COLUMN()+1,0)="","",VLOOKUP($A78&amp;$A$3,Global!$E:$AA,COLUMN()+1,0)),"")</f>
        <v/>
      </c>
      <c r="U78" s="69" t="str">
        <f>IFERROR(IF(VLOOKUP($A78&amp;$A$3,Global!$E:$AA,COLUMN()+1,0)="","",VLOOKUP($A78&amp;$A$3,Global!$E:$AA,COLUMN()+1,0)),"")</f>
        <v/>
      </c>
      <c r="V78" s="69" t="str">
        <f>IFERROR(IF(VLOOKUP($A78&amp;$A$3,Global!$E:$AA,COLUMN()+1,0)="","",VLOOKUP($A78&amp;$A$3,Global!$E:$AA,COLUMN()+1,0)),"")</f>
        <v>Close</v>
      </c>
    </row>
    <row r="79" spans="1:22" s="72" customFormat="1" ht="85.5" x14ac:dyDescent="0.2">
      <c r="A79" s="67">
        <f>IFERROR(IF(A78="","",IF((A78+1)&lt;=VLOOKUP($A$3,List!$A$1:$B$50,2,0),A78+1,"")),"")</f>
        <v>72</v>
      </c>
      <c r="B79" s="67" t="str">
        <f>IFERROR(IF(VLOOKUP($A79&amp;$A$3,Global!$E:$AA,COLUMN(),0)="","",VLOOKUP($A79&amp;$A$3,Global!$E:$AA,COLUMN(),0)),"")</f>
        <v>PE</v>
      </c>
      <c r="C79" s="67" t="str">
        <f>IFERROR(VLOOKUP(B79,List!$D:$E,2,0),"")</f>
        <v>Keluhan Pelanggan Eksternal</v>
      </c>
      <c r="D79" s="68">
        <f>IFERROR(IF(VLOOKUP($A79&amp;$A$3,Global!$E:$AA,COLUMN()+1,0)="","",VLOOKUP($A79&amp;$A$3,Global!$E:$AA,COLUMN()+1,0)),"")</f>
        <v>43140</v>
      </c>
      <c r="E79" s="69" t="str">
        <f>IFERROR(IF(VLOOKUP($A79&amp;$A$3,Global!$E:$AA,COLUMN()+1,0)="","",VLOOKUP($A79&amp;$A$3,Global!$E:$AA,COLUMN()+1,0)),"")</f>
        <v>Major</v>
      </c>
      <c r="F79" s="69" t="str">
        <f>IFERROR(IF(VLOOKUP($A79&amp;$A$3,Global!$E:$AA,COLUMN()+1,0)="","",VLOOKUP($A79&amp;$A$3,Global!$E:$AA,COLUMN()+1,0)),"")</f>
        <v>Teguh</v>
      </c>
      <c r="G79" s="69" t="str">
        <f>IFERROR(IF(VLOOKUP($A79&amp;$A$3,Global!$E:$AA,COLUMN()+1,0)="","",VLOOKUP($A79&amp;$A$3,Global!$E:$AA,COLUMN()+1,0)),"")</f>
        <v/>
      </c>
      <c r="H79" s="70" t="str">
        <f>IFERROR(IF(VLOOKUP($A79&amp;$A$3,Global!$E:$AA,COLUMN()+1,0)="","",VLOOKUP($A79&amp;$A$3,Global!$E:$AA,COLUMN()+1,0)),"")</f>
        <v/>
      </c>
      <c r="I79" s="69" t="str">
        <f>IFERROR(IF(VLOOKUP($A79&amp;$A$3,Global!$E:$AA,COLUMN()+1,0)="","",VLOOKUP($A79&amp;$A$3,Global!$E:$AA,COLUMN()+1,0)),"")</f>
        <v>Complain dari Toko Sumber Abadi (Trimaya Abadi)
Kabel NYA 1x16 Std order = 50 mtr dikirim = 100 mtr</v>
      </c>
      <c r="J79" s="69" t="str">
        <f>IFERROR(IF(VLOOKUP($A79&amp;$A$3,Global!$E:$AA,COLUMN()+1,0)="","",VLOOKUP($A79&amp;$A$3,Global!$E:$AA,COLUMN()+1,0)),"")</f>
        <v>X</v>
      </c>
      <c r="K79" s="69" t="str">
        <f>IFERROR(IF(VLOOKUP($A79&amp;$A$3,Global!$E:$AA,COLUMN()+1,0)="","",VLOOKUP($A79&amp;$A$3,Global!$E:$AA,COLUMN()+1,0)),"")</f>
        <v>002/PE/II/2018</v>
      </c>
      <c r="L79" s="69" t="str">
        <f>IFERROR(IF(VLOOKUP($A79&amp;$A$3,Global!$E:$AA,COLUMN()+1,0)="","",VLOOKUP($A79&amp;$A$3,Global!$E:$AA,COLUMN()+1,0)),"")</f>
        <v>Operator tidak teliti dalam menyiapkan order, tidak croscheck kembali jenis dan ukuran sehingga barang tertukar dengan yang 100 mtr</v>
      </c>
      <c r="M79" s="68" t="str">
        <f>IFERROR(IF(VLOOKUP($A79&amp;$A$3,Global!$E:$AA,COLUMN()+1,0)="","",VLOOKUP($A79&amp;$A$3,Global!$E:$AA,COLUMN()+1,0)),"")</f>
        <v>- Konfirmasi ke customer mengenai kesalahan kirim jumlah meter kabel tersebut dan customer akan membayar sesuai dengan kabel yang dikirim
- Operator packing diberikan sangsi berupa SP 1</v>
      </c>
      <c r="N79" s="68" t="str">
        <f>IFERROR(IF(VLOOKUP($A79&amp;$A$3,Global!$E:$AA,COLUMN()+1,0)="","",VLOOKUP($A79&amp;$A$3,Global!$E:$AA,COLUMN()+1,0)),"")</f>
        <v>Briefing Koordinasi
- setiap selesai motong kabel wajib memberi identitas
- setelah diberi identitas langsung dipacking rapi dan ditulis identitasnya (Revisi Ik Roll)</v>
      </c>
      <c r="O79" s="68">
        <f>IFERROR(IF(VLOOKUP($A79&amp;$A$3,Global!$E:$AA,COLUMN()+1,0)="","",VLOOKUP($A79&amp;$A$3,Global!$E:$AA,COLUMN()+1,0)),"")</f>
        <v>43170</v>
      </c>
      <c r="P79" s="68" t="str">
        <f>IFERROR(IF(VLOOKUP($A79&amp;$A$3,Global!$E:$AA,COLUMN()+1,0)="","",VLOOKUP($A79&amp;$A$3,Global!$E:$AA,COLUMN()+1,0)),"")</f>
        <v/>
      </c>
      <c r="Q79" s="68" t="str">
        <f>IFERROR(IF(VLOOKUP($A79&amp;$A$3,Global!$E:$AA,COLUMN()+1,0)="","",VLOOKUP($A79&amp;$A$3,Global!$E:$AA,COLUMN()+1,0)),"")</f>
        <v/>
      </c>
      <c r="R79" s="68">
        <f>IFERROR(IF(VLOOKUP($A79&amp;$A$3,Global!$E:$AA,COLUMN()+1,0)="","",VLOOKUP($A79&amp;$A$3,Global!$E:$AA,COLUMN()+1,0)),"")</f>
        <v>43187</v>
      </c>
      <c r="S79" s="71" t="str">
        <f>IFERROR(IF(VLOOKUP($A79&amp;$A$3,Global!$E:$AA,COLUMN()+1,0)="","",VLOOKUP($A79&amp;$A$3,Global!$E:$AA,COLUMN()+1,0)),"")</f>
        <v>a</v>
      </c>
      <c r="T79" s="71" t="str">
        <f>IFERROR(IF(VLOOKUP($A79&amp;$A$3,Global!$E:$AA,COLUMN()+1,0)="","",VLOOKUP($A79&amp;$A$3,Global!$E:$AA,COLUMN()+1,0)),"")</f>
        <v/>
      </c>
      <c r="U79" s="69" t="str">
        <f>IFERROR(IF(VLOOKUP($A79&amp;$A$3,Global!$E:$AA,COLUMN()+1,0)="","",VLOOKUP($A79&amp;$A$3,Global!$E:$AA,COLUMN()+1,0)),"")</f>
        <v/>
      </c>
      <c r="V79" s="69" t="str">
        <f>IFERROR(IF(VLOOKUP($A79&amp;$A$3,Global!$E:$AA,COLUMN()+1,0)="","",VLOOKUP($A79&amp;$A$3,Global!$E:$AA,COLUMN()+1,0)),"")</f>
        <v>Close</v>
      </c>
    </row>
    <row r="80" spans="1:22" s="72" customFormat="1" ht="85.5" x14ac:dyDescent="0.2">
      <c r="A80" s="67">
        <f>IFERROR(IF(A79="","",IF((A79+1)&lt;=VLOOKUP($A$3,List!$A$1:$B$50,2,0),A79+1,"")),"")</f>
        <v>73</v>
      </c>
      <c r="B80" s="67" t="str">
        <f>IFERROR(IF(VLOOKUP($A80&amp;$A$3,Global!$E:$AA,COLUMN(),0)="","",VLOOKUP($A80&amp;$A$3,Global!$E:$AA,COLUMN(),0)),"")</f>
        <v>PE</v>
      </c>
      <c r="C80" s="67" t="str">
        <f>IFERROR(VLOOKUP(B80,List!$D:$E,2,0),"")</f>
        <v>Keluhan Pelanggan Eksternal</v>
      </c>
      <c r="D80" s="68">
        <f>IFERROR(IF(VLOOKUP($A80&amp;$A$3,Global!$E:$AA,COLUMN()+1,0)="","",VLOOKUP($A80&amp;$A$3,Global!$E:$AA,COLUMN()+1,0)),"")</f>
        <v>43144</v>
      </c>
      <c r="E80" s="69" t="str">
        <f>IFERROR(IF(VLOOKUP($A80&amp;$A$3,Global!$E:$AA,COLUMN()+1,0)="","",VLOOKUP($A80&amp;$A$3,Global!$E:$AA,COLUMN()+1,0)),"")</f>
        <v>Major</v>
      </c>
      <c r="F80" s="69" t="str">
        <f>IFERROR(IF(VLOOKUP($A80&amp;$A$3,Global!$E:$AA,COLUMN()+1,0)="","",VLOOKUP($A80&amp;$A$3,Global!$E:$AA,COLUMN()+1,0)),"")</f>
        <v>Teguh</v>
      </c>
      <c r="G80" s="69" t="str">
        <f>IFERROR(IF(VLOOKUP($A80&amp;$A$3,Global!$E:$AA,COLUMN()+1,0)="","",VLOOKUP($A80&amp;$A$3,Global!$E:$AA,COLUMN()+1,0)),"")</f>
        <v/>
      </c>
      <c r="H80" s="70" t="str">
        <f>IFERROR(IF(VLOOKUP($A80&amp;$A$3,Global!$E:$AA,COLUMN()+1,0)="","",VLOOKUP($A80&amp;$A$3,Global!$E:$AA,COLUMN()+1,0)),"")</f>
        <v/>
      </c>
      <c r="I80" s="69" t="str">
        <f>IFERROR(IF(VLOOKUP($A80&amp;$A$3,Global!$E:$AA,COLUMN()+1,0)="","",VLOOKUP($A80&amp;$A$3,Global!$E:$AA,COLUMN()+1,0)),"")</f>
        <v>Complain dari Toko Sumber Abadi 
Kabel NYY 1x150 Pulung = 34 mtr pengiriman tanggal 09-02-2018 dikirim merk sutrado</v>
      </c>
      <c r="J80" s="69" t="str">
        <f>IFERROR(IF(VLOOKUP($A80&amp;$A$3,Global!$E:$AA,COLUMN()+1,0)="","",VLOOKUP($A80&amp;$A$3,Global!$E:$AA,COLUMN()+1,0)),"")</f>
        <v>X</v>
      </c>
      <c r="K80" s="69" t="str">
        <f>IFERROR(IF(VLOOKUP($A80&amp;$A$3,Global!$E:$AA,COLUMN()+1,0)="","",VLOOKUP($A80&amp;$A$3,Global!$E:$AA,COLUMN()+1,0)),"")</f>
        <v>003/PE/II/2018</v>
      </c>
      <c r="L80" s="69" t="str">
        <f>IFERROR(IF(VLOOKUP($A80&amp;$A$3,Global!$E:$AA,COLUMN()+1,0)="","",VLOOKUP($A80&amp;$A$3,Global!$E:$AA,COLUMN()+1,0)),"")</f>
        <v>Operator tidak teliti dalam melihat barang / identitas yang akan dipotong. Tidak mengikuti order perintah potong</v>
      </c>
      <c r="M80" s="68" t="str">
        <f>IFERROR(IF(VLOOKUP($A80&amp;$A$3,Global!$E:$AA,COLUMN()+1,0)="","",VLOOKUP($A80&amp;$A$3,Global!$E:$AA,COLUMN()+1,0)),"")</f>
        <v>Konfirmasi ke customer bahwa order semula merk pulung dan yang terkirim merk sutrado. Customer mau dirubah, pembayaran sesuai barang yang diterima
Operator diberi SP</v>
      </c>
      <c r="N80" s="68" t="str">
        <f>IFERROR(IF(VLOOKUP($A80&amp;$A$3,Global!$E:$AA,COLUMN()+1,0)="","",VLOOKUP($A80&amp;$A$3,Global!$E:$AA,COLUMN()+1,0)),"")</f>
        <v>Setiap order potongan, operator harus memastikan sesuai dengan order / surat perintah potong yang diberi dari admin
Tidak boleh memotong sesuai kemauan sendiri jika barang belum ketemu harus konfirmasi ke admin</v>
      </c>
      <c r="O80" s="68">
        <f>IFERROR(IF(VLOOKUP($A80&amp;$A$3,Global!$E:$AA,COLUMN()+1,0)="","",VLOOKUP($A80&amp;$A$3,Global!$E:$AA,COLUMN()+1,0)),"")</f>
        <v>43144</v>
      </c>
      <c r="P80" s="68" t="str">
        <f>IFERROR(IF(VLOOKUP($A80&amp;$A$3,Global!$E:$AA,COLUMN()+1,0)="","",VLOOKUP($A80&amp;$A$3,Global!$E:$AA,COLUMN()+1,0)),"")</f>
        <v/>
      </c>
      <c r="Q80" s="68" t="str">
        <f>IFERROR(IF(VLOOKUP($A80&amp;$A$3,Global!$E:$AA,COLUMN()+1,0)="","",VLOOKUP($A80&amp;$A$3,Global!$E:$AA,COLUMN()+1,0)),"")</f>
        <v/>
      </c>
      <c r="R80" s="68">
        <f>IFERROR(IF(VLOOKUP($A80&amp;$A$3,Global!$E:$AA,COLUMN()+1,0)="","",VLOOKUP($A80&amp;$A$3,Global!$E:$AA,COLUMN()+1,0)),"")</f>
        <v>43187</v>
      </c>
      <c r="S80" s="71" t="str">
        <f>IFERROR(IF(VLOOKUP($A80&amp;$A$3,Global!$E:$AA,COLUMN()+1,0)="","",VLOOKUP($A80&amp;$A$3,Global!$E:$AA,COLUMN()+1,0)),"")</f>
        <v>a</v>
      </c>
      <c r="T80" s="71" t="str">
        <f>IFERROR(IF(VLOOKUP($A80&amp;$A$3,Global!$E:$AA,COLUMN()+1,0)="","",VLOOKUP($A80&amp;$A$3,Global!$E:$AA,COLUMN()+1,0)),"")</f>
        <v/>
      </c>
      <c r="U80" s="69" t="str">
        <f>IFERROR(IF(VLOOKUP($A80&amp;$A$3,Global!$E:$AA,COLUMN()+1,0)="","",VLOOKUP($A80&amp;$A$3,Global!$E:$AA,COLUMN()+1,0)),"")</f>
        <v/>
      </c>
      <c r="V80" s="69" t="str">
        <f>IFERROR(IF(VLOOKUP($A80&amp;$A$3,Global!$E:$AA,COLUMN()+1,0)="","",VLOOKUP($A80&amp;$A$3,Global!$E:$AA,COLUMN()+1,0)),"")</f>
        <v>Close</v>
      </c>
    </row>
    <row r="81" spans="1:22" s="72" customFormat="1" ht="15.75" x14ac:dyDescent="0.2">
      <c r="A81" s="67" t="str">
        <f>IFERROR(IF(#REF!="","",IF((#REF!+1)&lt;=VLOOKUP($A$3,List!$A$1:$B$50,2,0),#REF!+1,"")),"")</f>
        <v/>
      </c>
      <c r="B81" s="67" t="str">
        <f>IFERROR(IF(VLOOKUP($A81&amp;$A$3,Global!$E:$AA,COLUMN(),0)="","",VLOOKUP($A81&amp;$A$3,Global!$E:$AA,COLUMN(),0)),"")</f>
        <v/>
      </c>
      <c r="C81" s="67" t="str">
        <f>IFERROR(VLOOKUP(B81,List!$D:$E,2,0),"")</f>
        <v/>
      </c>
      <c r="D81" s="68" t="str">
        <f>IFERROR(IF(VLOOKUP($A81&amp;$A$3,Global!$E:$AA,COLUMN()+1,0)="","",VLOOKUP($A81&amp;$A$3,Global!$E:$AA,COLUMN()+1,0)),"")</f>
        <v/>
      </c>
      <c r="E81" s="69" t="str">
        <f>IFERROR(IF(VLOOKUP($A81&amp;$A$3,Global!$E:$AA,COLUMN()+1,0)="","",VLOOKUP($A81&amp;$A$3,Global!$E:$AA,COLUMN()+1,0)),"")</f>
        <v/>
      </c>
      <c r="F81" s="69" t="str">
        <f>IFERROR(IF(VLOOKUP($A81&amp;$A$3,Global!$E:$AA,COLUMN()+1,0)="","",VLOOKUP($A81&amp;$A$3,Global!$E:$AA,COLUMN()+1,0)),"")</f>
        <v/>
      </c>
      <c r="G81" s="69" t="str">
        <f>IFERROR(IF(VLOOKUP($A81&amp;$A$3,Global!$E:$AA,COLUMN()+1,0)="","",VLOOKUP($A81&amp;$A$3,Global!$E:$AA,COLUMN()+1,0)),"")</f>
        <v/>
      </c>
      <c r="H81" s="70" t="str">
        <f>IFERROR(IF(VLOOKUP($A81&amp;$A$3,Global!$E:$AA,COLUMN()+1,0)="","",VLOOKUP($A81&amp;$A$3,Global!$E:$AA,COLUMN()+1,0)),"")</f>
        <v/>
      </c>
      <c r="I81" s="69" t="str">
        <f>IFERROR(IF(VLOOKUP($A81&amp;$A$3,Global!$E:$AA,COLUMN()+1,0)="","",VLOOKUP($A81&amp;$A$3,Global!$E:$AA,COLUMN()+1,0)),"")</f>
        <v/>
      </c>
      <c r="J81" s="69" t="str">
        <f>IFERROR(IF(VLOOKUP($A81&amp;$A$3,Global!$E:$AA,COLUMN()+1,0)="","",VLOOKUP($A81&amp;$A$3,Global!$E:$AA,COLUMN()+1,0)),"")</f>
        <v/>
      </c>
      <c r="K81" s="69" t="str">
        <f>IFERROR(IF(VLOOKUP($A81&amp;$A$3,Global!$E:$AA,COLUMN()+1,0)="","",VLOOKUP($A81&amp;$A$3,Global!$E:$AA,COLUMN()+1,0)),"")</f>
        <v/>
      </c>
      <c r="L81" s="69" t="str">
        <f>IFERROR(IF(VLOOKUP($A81&amp;$A$3,Global!$E:$AA,COLUMN()+1,0)="","",VLOOKUP($A81&amp;$A$3,Global!$E:$AA,COLUMN()+1,0)),"")</f>
        <v/>
      </c>
      <c r="M81" s="68" t="str">
        <f>IFERROR(IF(VLOOKUP($A81&amp;$A$3,Global!$E:$AA,COLUMN()+1,0)="","",VLOOKUP($A81&amp;$A$3,Global!$E:$AA,COLUMN()+1,0)),"")</f>
        <v/>
      </c>
      <c r="N81" s="68" t="str">
        <f>IFERROR(IF(VLOOKUP($A81&amp;$A$3,Global!$E:$AA,COLUMN()+1,0)="","",VLOOKUP($A81&amp;$A$3,Global!$E:$AA,COLUMN()+1,0)),"")</f>
        <v/>
      </c>
      <c r="O81" s="68" t="str">
        <f>IFERROR(IF(VLOOKUP($A81&amp;$A$3,Global!$E:$AA,COLUMN()+1,0)="","",VLOOKUP($A81&amp;$A$3,Global!$E:$AA,COLUMN()+1,0)),"")</f>
        <v/>
      </c>
      <c r="P81" s="68" t="str">
        <f>IFERROR(IF(VLOOKUP($A81&amp;$A$3,Global!$E:$AA,COLUMN()+1,0)="","",VLOOKUP($A81&amp;$A$3,Global!$E:$AA,COLUMN()+1,0)),"")</f>
        <v/>
      </c>
      <c r="Q81" s="68" t="str">
        <f>IFERROR(IF(VLOOKUP($A81&amp;$A$3,Global!$E:$AA,COLUMN()+1,0)="","",VLOOKUP($A81&amp;$A$3,Global!$E:$AA,COLUMN()+1,0)),"")</f>
        <v/>
      </c>
      <c r="R81" s="68" t="str">
        <f>IFERROR(IF(VLOOKUP($A81&amp;$A$3,Global!$E:$AA,COLUMN()+1,0)="","",VLOOKUP($A81&amp;$A$3,Global!$E:$AA,COLUMN()+1,0)),"")</f>
        <v/>
      </c>
      <c r="S81" s="71" t="str">
        <f>IFERROR(IF(VLOOKUP($A81&amp;$A$3,Global!$E:$AA,COLUMN()+1,0)="","",VLOOKUP($A81&amp;$A$3,Global!$E:$AA,COLUMN()+1,0)),"")</f>
        <v/>
      </c>
      <c r="T81" s="71" t="str">
        <f>IFERROR(IF(VLOOKUP($A81&amp;$A$3,Global!$E:$AA,COLUMN()+1,0)="","",VLOOKUP($A81&amp;$A$3,Global!$E:$AA,COLUMN()+1,0)),"")</f>
        <v/>
      </c>
      <c r="U81" s="69" t="str">
        <f>IFERROR(IF(VLOOKUP($A81&amp;$A$3,Global!$E:$AA,COLUMN()+1,0)="","",VLOOKUP($A81&amp;$A$3,Global!$E:$AA,COLUMN()+1,0)),"")</f>
        <v/>
      </c>
      <c r="V81" s="69" t="str">
        <f>IFERROR(IF(VLOOKUP($A81&amp;$A$3,Global!$E:$AA,COLUMN()+1,0)="","",VLOOKUP($A81&amp;$A$3,Global!$E:$AA,COLUMN()+1,0)),"")</f>
        <v/>
      </c>
    </row>
    <row r="82" spans="1:22" s="72" customFormat="1" ht="15.75" x14ac:dyDescent="0.2">
      <c r="A82" s="67" t="str">
        <f>IFERROR(IF(A81="","",IF((A81+1)&lt;=VLOOKUP($A$3,List!$A$1:$B$50,2,0),A81+1,"")),"")</f>
        <v/>
      </c>
      <c r="B82" s="67" t="str">
        <f>IFERROR(IF(VLOOKUP($A82&amp;$A$3,Global!$E:$AA,COLUMN(),0)="","",VLOOKUP($A82&amp;$A$3,Global!$E:$AA,COLUMN(),0)),"")</f>
        <v/>
      </c>
      <c r="C82" s="67" t="str">
        <f>IFERROR(VLOOKUP(B82,List!$D:$E,2,0),"")</f>
        <v/>
      </c>
      <c r="D82" s="68" t="str">
        <f>IFERROR(IF(VLOOKUP($A82&amp;$A$3,Global!$E:$AA,COLUMN()+1,0)="","",VLOOKUP($A82&amp;$A$3,Global!$E:$AA,COLUMN()+1,0)),"")</f>
        <v/>
      </c>
      <c r="E82" s="69" t="str">
        <f>IFERROR(IF(VLOOKUP($A82&amp;$A$3,Global!$E:$AA,COLUMN()+1,0)="","",VLOOKUP($A82&amp;$A$3,Global!$E:$AA,COLUMN()+1,0)),"")</f>
        <v/>
      </c>
      <c r="F82" s="69" t="str">
        <f>IFERROR(IF(VLOOKUP($A82&amp;$A$3,Global!$E:$AA,COLUMN()+1,0)="","",VLOOKUP($A82&amp;$A$3,Global!$E:$AA,COLUMN()+1,0)),"")</f>
        <v/>
      </c>
      <c r="G82" s="69" t="str">
        <f>IFERROR(IF(VLOOKUP($A82&amp;$A$3,Global!$E:$AA,COLUMN()+1,0)="","",VLOOKUP($A82&amp;$A$3,Global!$E:$AA,COLUMN()+1,0)),"")</f>
        <v/>
      </c>
      <c r="H82" s="70" t="str">
        <f>IFERROR(IF(VLOOKUP($A82&amp;$A$3,Global!$E:$AA,COLUMN()+1,0)="","",VLOOKUP($A82&amp;$A$3,Global!$E:$AA,COLUMN()+1,0)),"")</f>
        <v/>
      </c>
      <c r="I82" s="69" t="str">
        <f>IFERROR(IF(VLOOKUP($A82&amp;$A$3,Global!$E:$AA,COLUMN()+1,0)="","",VLOOKUP($A82&amp;$A$3,Global!$E:$AA,COLUMN()+1,0)),"")</f>
        <v/>
      </c>
      <c r="J82" s="69" t="str">
        <f>IFERROR(IF(VLOOKUP($A82&amp;$A$3,Global!$E:$AA,COLUMN()+1,0)="","",VLOOKUP($A82&amp;$A$3,Global!$E:$AA,COLUMN()+1,0)),"")</f>
        <v/>
      </c>
      <c r="K82" s="69" t="str">
        <f>IFERROR(IF(VLOOKUP($A82&amp;$A$3,Global!$E:$AA,COLUMN()+1,0)="","",VLOOKUP($A82&amp;$A$3,Global!$E:$AA,COLUMN()+1,0)),"")</f>
        <v/>
      </c>
      <c r="L82" s="69" t="str">
        <f>IFERROR(IF(VLOOKUP($A82&amp;$A$3,Global!$E:$AA,COLUMN()+1,0)="","",VLOOKUP($A82&amp;$A$3,Global!$E:$AA,COLUMN()+1,0)),"")</f>
        <v/>
      </c>
      <c r="M82" s="68" t="str">
        <f>IFERROR(IF(VLOOKUP($A82&amp;$A$3,Global!$E:$AA,COLUMN()+1,0)="","",VLOOKUP($A82&amp;$A$3,Global!$E:$AA,COLUMN()+1,0)),"")</f>
        <v/>
      </c>
      <c r="N82" s="68" t="str">
        <f>IFERROR(IF(VLOOKUP($A82&amp;$A$3,Global!$E:$AA,COLUMN()+1,0)="","",VLOOKUP($A82&amp;$A$3,Global!$E:$AA,COLUMN()+1,0)),"")</f>
        <v/>
      </c>
      <c r="O82" s="68" t="str">
        <f>IFERROR(IF(VLOOKUP($A82&amp;$A$3,Global!$E:$AA,COLUMN()+1,0)="","",VLOOKUP($A82&amp;$A$3,Global!$E:$AA,COLUMN()+1,0)),"")</f>
        <v/>
      </c>
      <c r="P82" s="68" t="str">
        <f>IFERROR(IF(VLOOKUP($A82&amp;$A$3,Global!$E:$AA,COLUMN()+1,0)="","",VLOOKUP($A82&amp;$A$3,Global!$E:$AA,COLUMN()+1,0)),"")</f>
        <v/>
      </c>
      <c r="Q82" s="68" t="str">
        <f>IFERROR(IF(VLOOKUP($A82&amp;$A$3,Global!$E:$AA,COLUMN()+1,0)="","",VLOOKUP($A82&amp;$A$3,Global!$E:$AA,COLUMN()+1,0)),"")</f>
        <v/>
      </c>
      <c r="R82" s="68" t="str">
        <f>IFERROR(IF(VLOOKUP($A82&amp;$A$3,Global!$E:$AA,COLUMN()+1,0)="","",VLOOKUP($A82&amp;$A$3,Global!$E:$AA,COLUMN()+1,0)),"")</f>
        <v/>
      </c>
      <c r="S82" s="71" t="str">
        <f>IFERROR(IF(VLOOKUP($A82&amp;$A$3,Global!$E:$AA,COLUMN()+1,0)="","",VLOOKUP($A82&amp;$A$3,Global!$E:$AA,COLUMN()+1,0)),"")</f>
        <v/>
      </c>
      <c r="T82" s="71" t="str">
        <f>IFERROR(IF(VLOOKUP($A82&amp;$A$3,Global!$E:$AA,COLUMN()+1,0)="","",VLOOKUP($A82&amp;$A$3,Global!$E:$AA,COLUMN()+1,0)),"")</f>
        <v/>
      </c>
      <c r="U82" s="69" t="str">
        <f>IFERROR(IF(VLOOKUP($A82&amp;$A$3,Global!$E:$AA,COLUMN()+1,0)="","",VLOOKUP($A82&amp;$A$3,Global!$E:$AA,COLUMN()+1,0)),"")</f>
        <v/>
      </c>
      <c r="V82" s="69" t="str">
        <f>IFERROR(IF(VLOOKUP($A82&amp;$A$3,Global!$E:$AA,COLUMN()+1,0)="","",VLOOKUP($A82&amp;$A$3,Global!$E:$AA,COLUMN()+1,0)),"")</f>
        <v/>
      </c>
    </row>
    <row r="83" spans="1:22" s="72" customFormat="1" ht="15.75" x14ac:dyDescent="0.2">
      <c r="A83" s="67" t="str">
        <f>IFERROR(IF(A82="","",IF((A82+1)&lt;=VLOOKUP($A$3,List!$A$1:$B$50,2,0),A82+1,"")),"")</f>
        <v/>
      </c>
      <c r="B83" s="67" t="str">
        <f>IFERROR(IF(VLOOKUP($A83&amp;$A$3,Global!$E:$AA,COLUMN(),0)="","",VLOOKUP($A83&amp;$A$3,Global!$E:$AA,COLUMN(),0)),"")</f>
        <v/>
      </c>
      <c r="C83" s="67" t="str">
        <f>IFERROR(VLOOKUP(B83,List!$D:$E,2,0),"")</f>
        <v/>
      </c>
      <c r="D83" s="68" t="str">
        <f>IFERROR(IF(VLOOKUP($A83&amp;$A$3,Global!$E:$AA,COLUMN()+1,0)="","",VLOOKUP($A83&amp;$A$3,Global!$E:$AA,COLUMN()+1,0)),"")</f>
        <v/>
      </c>
      <c r="E83" s="69" t="str">
        <f>IFERROR(IF(VLOOKUP($A83&amp;$A$3,Global!$E:$AA,COLUMN()+1,0)="","",VLOOKUP($A83&amp;$A$3,Global!$E:$AA,COLUMN()+1,0)),"")</f>
        <v/>
      </c>
      <c r="F83" s="69" t="str">
        <f>IFERROR(IF(VLOOKUP($A83&amp;$A$3,Global!$E:$AA,COLUMN()+1,0)="","",VLOOKUP($A83&amp;$A$3,Global!$E:$AA,COLUMN()+1,0)),"")</f>
        <v/>
      </c>
      <c r="G83" s="69" t="str">
        <f>IFERROR(IF(VLOOKUP($A83&amp;$A$3,Global!$E:$AA,COLUMN()+1,0)="","",VLOOKUP($A83&amp;$A$3,Global!$E:$AA,COLUMN()+1,0)),"")</f>
        <v/>
      </c>
      <c r="H83" s="70" t="str">
        <f>IFERROR(IF(VLOOKUP($A83&amp;$A$3,Global!$E:$AA,COLUMN()+1,0)="","",VLOOKUP($A83&amp;$A$3,Global!$E:$AA,COLUMN()+1,0)),"")</f>
        <v/>
      </c>
      <c r="I83" s="69" t="str">
        <f>IFERROR(IF(VLOOKUP($A83&amp;$A$3,Global!$E:$AA,COLUMN()+1,0)="","",VLOOKUP($A83&amp;$A$3,Global!$E:$AA,COLUMN()+1,0)),"")</f>
        <v/>
      </c>
      <c r="J83" s="69" t="str">
        <f>IFERROR(IF(VLOOKUP($A83&amp;$A$3,Global!$E:$AA,COLUMN()+1,0)="","",VLOOKUP($A83&amp;$A$3,Global!$E:$AA,COLUMN()+1,0)),"")</f>
        <v/>
      </c>
      <c r="K83" s="69" t="str">
        <f>IFERROR(IF(VLOOKUP($A83&amp;$A$3,Global!$E:$AA,COLUMN()+1,0)="","",VLOOKUP($A83&amp;$A$3,Global!$E:$AA,COLUMN()+1,0)),"")</f>
        <v/>
      </c>
      <c r="L83" s="69" t="str">
        <f>IFERROR(IF(VLOOKUP($A83&amp;$A$3,Global!$E:$AA,COLUMN()+1,0)="","",VLOOKUP($A83&amp;$A$3,Global!$E:$AA,COLUMN()+1,0)),"")</f>
        <v/>
      </c>
      <c r="M83" s="68" t="str">
        <f>IFERROR(IF(VLOOKUP($A83&amp;$A$3,Global!$E:$AA,COLUMN()+1,0)="","",VLOOKUP($A83&amp;$A$3,Global!$E:$AA,COLUMN()+1,0)),"")</f>
        <v/>
      </c>
      <c r="N83" s="68" t="str">
        <f>IFERROR(IF(VLOOKUP($A83&amp;$A$3,Global!$E:$AA,COLUMN()+1,0)="","",VLOOKUP($A83&amp;$A$3,Global!$E:$AA,COLUMN()+1,0)),"")</f>
        <v/>
      </c>
      <c r="O83" s="68" t="str">
        <f>IFERROR(IF(VLOOKUP($A83&amp;$A$3,Global!$E:$AA,COLUMN()+1,0)="","",VLOOKUP($A83&amp;$A$3,Global!$E:$AA,COLUMN()+1,0)),"")</f>
        <v/>
      </c>
      <c r="P83" s="68" t="str">
        <f>IFERROR(IF(VLOOKUP($A83&amp;$A$3,Global!$E:$AA,COLUMN()+1,0)="","",VLOOKUP($A83&amp;$A$3,Global!$E:$AA,COLUMN()+1,0)),"")</f>
        <v/>
      </c>
      <c r="Q83" s="68" t="str">
        <f>IFERROR(IF(VLOOKUP($A83&amp;$A$3,Global!$E:$AA,COLUMN()+1,0)="","",VLOOKUP($A83&amp;$A$3,Global!$E:$AA,COLUMN()+1,0)),"")</f>
        <v/>
      </c>
      <c r="R83" s="68" t="str">
        <f>IFERROR(IF(VLOOKUP($A83&amp;$A$3,Global!$E:$AA,COLUMN()+1,0)="","",VLOOKUP($A83&amp;$A$3,Global!$E:$AA,COLUMN()+1,0)),"")</f>
        <v/>
      </c>
      <c r="S83" s="71" t="str">
        <f>IFERROR(IF(VLOOKUP($A83&amp;$A$3,Global!$E:$AA,COLUMN()+1,0)="","",VLOOKUP($A83&amp;$A$3,Global!$E:$AA,COLUMN()+1,0)),"")</f>
        <v/>
      </c>
      <c r="T83" s="71" t="str">
        <f>IFERROR(IF(VLOOKUP($A83&amp;$A$3,Global!$E:$AA,COLUMN()+1,0)="","",VLOOKUP($A83&amp;$A$3,Global!$E:$AA,COLUMN()+1,0)),"")</f>
        <v/>
      </c>
      <c r="U83" s="69" t="str">
        <f>IFERROR(IF(VLOOKUP($A83&amp;$A$3,Global!$E:$AA,COLUMN()+1,0)="","",VLOOKUP($A83&amp;$A$3,Global!$E:$AA,COLUMN()+1,0)),"")</f>
        <v/>
      </c>
      <c r="V83" s="69" t="str">
        <f>IFERROR(IF(VLOOKUP($A83&amp;$A$3,Global!$E:$AA,COLUMN()+1,0)="","",VLOOKUP($A83&amp;$A$3,Global!$E:$AA,COLUMN()+1,0)),"")</f>
        <v/>
      </c>
    </row>
    <row r="84" spans="1:22" s="72" customFormat="1" ht="15.75" x14ac:dyDescent="0.2">
      <c r="A84" s="67" t="str">
        <f>IFERROR(IF(A83="","",IF((A83+1)&lt;=VLOOKUP($A$3,List!$A$1:$B$50,2,0),A83+1,"")),"")</f>
        <v/>
      </c>
      <c r="B84" s="67" t="str">
        <f>IFERROR(IF(VLOOKUP($A84&amp;$A$3,Global!$E:$AA,COLUMN(),0)="","",VLOOKUP($A84&amp;$A$3,Global!$E:$AA,COLUMN(),0)),"")</f>
        <v/>
      </c>
      <c r="C84" s="67" t="str">
        <f>IFERROR(VLOOKUP(B84,List!$D:$E,2,0),"")</f>
        <v/>
      </c>
      <c r="D84" s="68" t="str">
        <f>IFERROR(IF(VLOOKUP($A84&amp;$A$3,Global!$E:$AA,COLUMN()+1,0)="","",VLOOKUP($A84&amp;$A$3,Global!$E:$AA,COLUMN()+1,0)),"")</f>
        <v/>
      </c>
      <c r="E84" s="69" t="str">
        <f>IFERROR(IF(VLOOKUP($A84&amp;$A$3,Global!$E:$AA,COLUMN()+1,0)="","",VLOOKUP($A84&amp;$A$3,Global!$E:$AA,COLUMN()+1,0)),"")</f>
        <v/>
      </c>
      <c r="F84" s="69" t="str">
        <f>IFERROR(IF(VLOOKUP($A84&amp;$A$3,Global!$E:$AA,COLUMN()+1,0)="","",VLOOKUP($A84&amp;$A$3,Global!$E:$AA,COLUMN()+1,0)),"")</f>
        <v/>
      </c>
      <c r="G84" s="69" t="str">
        <f>IFERROR(IF(VLOOKUP($A84&amp;$A$3,Global!$E:$AA,COLUMN()+1,0)="","",VLOOKUP($A84&amp;$A$3,Global!$E:$AA,COLUMN()+1,0)),"")</f>
        <v/>
      </c>
      <c r="H84" s="70" t="str">
        <f>IFERROR(IF(VLOOKUP($A84&amp;$A$3,Global!$E:$AA,COLUMN()+1,0)="","",VLOOKUP($A84&amp;$A$3,Global!$E:$AA,COLUMN()+1,0)),"")</f>
        <v/>
      </c>
      <c r="I84" s="69" t="str">
        <f>IFERROR(IF(VLOOKUP($A84&amp;$A$3,Global!$E:$AA,COLUMN()+1,0)="","",VLOOKUP($A84&amp;$A$3,Global!$E:$AA,COLUMN()+1,0)),"")</f>
        <v/>
      </c>
      <c r="J84" s="69" t="str">
        <f>IFERROR(IF(VLOOKUP($A84&amp;$A$3,Global!$E:$AA,COLUMN()+1,0)="","",VLOOKUP($A84&amp;$A$3,Global!$E:$AA,COLUMN()+1,0)),"")</f>
        <v/>
      </c>
      <c r="K84" s="69" t="str">
        <f>IFERROR(IF(VLOOKUP($A84&amp;$A$3,Global!$E:$AA,COLUMN()+1,0)="","",VLOOKUP($A84&amp;$A$3,Global!$E:$AA,COLUMN()+1,0)),"")</f>
        <v/>
      </c>
      <c r="L84" s="69" t="str">
        <f>IFERROR(IF(VLOOKUP($A84&amp;$A$3,Global!$E:$AA,COLUMN()+1,0)="","",VLOOKUP($A84&amp;$A$3,Global!$E:$AA,COLUMN()+1,0)),"")</f>
        <v/>
      </c>
      <c r="M84" s="68" t="str">
        <f>IFERROR(IF(VLOOKUP($A84&amp;$A$3,Global!$E:$AA,COLUMN()+1,0)="","",VLOOKUP($A84&amp;$A$3,Global!$E:$AA,COLUMN()+1,0)),"")</f>
        <v/>
      </c>
      <c r="N84" s="68" t="str">
        <f>IFERROR(IF(VLOOKUP($A84&amp;$A$3,Global!$E:$AA,COLUMN()+1,0)="","",VLOOKUP($A84&amp;$A$3,Global!$E:$AA,COLUMN()+1,0)),"")</f>
        <v/>
      </c>
      <c r="O84" s="68" t="str">
        <f>IFERROR(IF(VLOOKUP($A84&amp;$A$3,Global!$E:$AA,COLUMN()+1,0)="","",VLOOKUP($A84&amp;$A$3,Global!$E:$AA,COLUMN()+1,0)),"")</f>
        <v/>
      </c>
      <c r="P84" s="68" t="str">
        <f>IFERROR(IF(VLOOKUP($A84&amp;$A$3,Global!$E:$AA,COLUMN()+1,0)="","",VLOOKUP($A84&amp;$A$3,Global!$E:$AA,COLUMN()+1,0)),"")</f>
        <v/>
      </c>
      <c r="Q84" s="68" t="str">
        <f>IFERROR(IF(VLOOKUP($A84&amp;$A$3,Global!$E:$AA,COLUMN()+1,0)="","",VLOOKUP($A84&amp;$A$3,Global!$E:$AA,COLUMN()+1,0)),"")</f>
        <v/>
      </c>
      <c r="R84" s="68" t="str">
        <f>IFERROR(IF(VLOOKUP($A84&amp;$A$3,Global!$E:$AA,COLUMN()+1,0)="","",VLOOKUP($A84&amp;$A$3,Global!$E:$AA,COLUMN()+1,0)),"")</f>
        <v/>
      </c>
      <c r="S84" s="71" t="str">
        <f>IFERROR(IF(VLOOKUP($A84&amp;$A$3,Global!$E:$AA,COLUMN()+1,0)="","",VLOOKUP($A84&amp;$A$3,Global!$E:$AA,COLUMN()+1,0)),"")</f>
        <v/>
      </c>
      <c r="T84" s="71" t="str">
        <f>IFERROR(IF(VLOOKUP($A84&amp;$A$3,Global!$E:$AA,COLUMN()+1,0)="","",VLOOKUP($A84&amp;$A$3,Global!$E:$AA,COLUMN()+1,0)),"")</f>
        <v/>
      </c>
      <c r="U84" s="69" t="str">
        <f>IFERROR(IF(VLOOKUP($A84&amp;$A$3,Global!$E:$AA,COLUMN()+1,0)="","",VLOOKUP($A84&amp;$A$3,Global!$E:$AA,COLUMN()+1,0)),"")</f>
        <v/>
      </c>
      <c r="V84" s="69" t="str">
        <f>IFERROR(IF(VLOOKUP($A84&amp;$A$3,Global!$E:$AA,COLUMN()+1,0)="","",VLOOKUP($A84&amp;$A$3,Global!$E:$AA,COLUMN()+1,0)),"")</f>
        <v/>
      </c>
    </row>
    <row r="85" spans="1:22" s="72" customFormat="1" ht="15.75" x14ac:dyDescent="0.2">
      <c r="A85" s="67" t="str">
        <f>IFERROR(IF(A84="","",IF((A84+1)&lt;=VLOOKUP($A$3,List!$A$1:$B$50,2,0),A84+1,"")),"")</f>
        <v/>
      </c>
      <c r="B85" s="67" t="str">
        <f>IFERROR(IF(VLOOKUP($A85&amp;$A$3,Global!$E:$AA,COLUMN(),0)="","",VLOOKUP($A85&amp;$A$3,Global!$E:$AA,COLUMN(),0)),"")</f>
        <v/>
      </c>
      <c r="C85" s="67" t="str">
        <f>IFERROR(VLOOKUP(B85,List!$D:$E,2,0),"")</f>
        <v/>
      </c>
      <c r="D85" s="68" t="str">
        <f>IFERROR(IF(VLOOKUP($A85&amp;$A$3,Global!$E:$AA,COLUMN()+1,0)="","",VLOOKUP($A85&amp;$A$3,Global!$E:$AA,COLUMN()+1,0)),"")</f>
        <v/>
      </c>
      <c r="E85" s="69" t="str">
        <f>IFERROR(IF(VLOOKUP($A85&amp;$A$3,Global!$E:$AA,COLUMN()+1,0)="","",VLOOKUP($A85&amp;$A$3,Global!$E:$AA,COLUMN()+1,0)),"")</f>
        <v/>
      </c>
      <c r="F85" s="69" t="str">
        <f>IFERROR(IF(VLOOKUP($A85&amp;$A$3,Global!$E:$AA,COLUMN()+1,0)="","",VLOOKUP($A85&amp;$A$3,Global!$E:$AA,COLUMN()+1,0)),"")</f>
        <v/>
      </c>
      <c r="G85" s="69" t="str">
        <f>IFERROR(IF(VLOOKUP($A85&amp;$A$3,Global!$E:$AA,COLUMN()+1,0)="","",VLOOKUP($A85&amp;$A$3,Global!$E:$AA,COLUMN()+1,0)),"")</f>
        <v/>
      </c>
      <c r="H85" s="70" t="str">
        <f>IFERROR(IF(VLOOKUP($A85&amp;$A$3,Global!$E:$AA,COLUMN()+1,0)="","",VLOOKUP($A85&amp;$A$3,Global!$E:$AA,COLUMN()+1,0)),"")</f>
        <v/>
      </c>
      <c r="I85" s="69" t="str">
        <f>IFERROR(IF(VLOOKUP($A85&amp;$A$3,Global!$E:$AA,COLUMN()+1,0)="","",VLOOKUP($A85&amp;$A$3,Global!$E:$AA,COLUMN()+1,0)),"")</f>
        <v/>
      </c>
      <c r="J85" s="69" t="str">
        <f>IFERROR(IF(VLOOKUP($A85&amp;$A$3,Global!$E:$AA,COLUMN()+1,0)="","",VLOOKUP($A85&amp;$A$3,Global!$E:$AA,COLUMN()+1,0)),"")</f>
        <v/>
      </c>
      <c r="K85" s="69" t="str">
        <f>IFERROR(IF(VLOOKUP($A85&amp;$A$3,Global!$E:$AA,COLUMN()+1,0)="","",VLOOKUP($A85&amp;$A$3,Global!$E:$AA,COLUMN()+1,0)),"")</f>
        <v/>
      </c>
      <c r="L85" s="69" t="str">
        <f>IFERROR(IF(VLOOKUP($A85&amp;$A$3,Global!$E:$AA,COLUMN()+1,0)="","",VLOOKUP($A85&amp;$A$3,Global!$E:$AA,COLUMN()+1,0)),"")</f>
        <v/>
      </c>
      <c r="M85" s="68" t="str">
        <f>IFERROR(IF(VLOOKUP($A85&amp;$A$3,Global!$E:$AA,COLUMN()+1,0)="","",VLOOKUP($A85&amp;$A$3,Global!$E:$AA,COLUMN()+1,0)),"")</f>
        <v/>
      </c>
      <c r="N85" s="68" t="str">
        <f>IFERROR(IF(VLOOKUP($A85&amp;$A$3,Global!$E:$AA,COLUMN()+1,0)="","",VLOOKUP($A85&amp;$A$3,Global!$E:$AA,COLUMN()+1,0)),"")</f>
        <v/>
      </c>
      <c r="O85" s="68" t="str">
        <f>IFERROR(IF(VLOOKUP($A85&amp;$A$3,Global!$E:$AA,COLUMN()+1,0)="","",VLOOKUP($A85&amp;$A$3,Global!$E:$AA,COLUMN()+1,0)),"")</f>
        <v/>
      </c>
      <c r="P85" s="68" t="str">
        <f>IFERROR(IF(VLOOKUP($A85&amp;$A$3,Global!$E:$AA,COLUMN()+1,0)="","",VLOOKUP($A85&amp;$A$3,Global!$E:$AA,COLUMN()+1,0)),"")</f>
        <v/>
      </c>
      <c r="Q85" s="68" t="str">
        <f>IFERROR(IF(VLOOKUP($A85&amp;$A$3,Global!$E:$AA,COLUMN()+1,0)="","",VLOOKUP($A85&amp;$A$3,Global!$E:$AA,COLUMN()+1,0)),"")</f>
        <v/>
      </c>
      <c r="R85" s="68" t="str">
        <f>IFERROR(IF(VLOOKUP($A85&amp;$A$3,Global!$E:$AA,COLUMN()+1,0)="","",VLOOKUP($A85&amp;$A$3,Global!$E:$AA,COLUMN()+1,0)),"")</f>
        <v/>
      </c>
      <c r="S85" s="71" t="str">
        <f>IFERROR(IF(VLOOKUP($A85&amp;$A$3,Global!$E:$AA,COLUMN()+1,0)="","",VLOOKUP($A85&amp;$A$3,Global!$E:$AA,COLUMN()+1,0)),"")</f>
        <v/>
      </c>
      <c r="T85" s="71" t="str">
        <f>IFERROR(IF(VLOOKUP($A85&amp;$A$3,Global!$E:$AA,COLUMN()+1,0)="","",VLOOKUP($A85&amp;$A$3,Global!$E:$AA,COLUMN()+1,0)),"")</f>
        <v/>
      </c>
      <c r="U85" s="69" t="str">
        <f>IFERROR(IF(VLOOKUP($A85&amp;$A$3,Global!$E:$AA,COLUMN()+1,0)="","",VLOOKUP($A85&amp;$A$3,Global!$E:$AA,COLUMN()+1,0)),"")</f>
        <v/>
      </c>
      <c r="V85" s="69" t="str">
        <f>IFERROR(IF(VLOOKUP($A85&amp;$A$3,Global!$E:$AA,COLUMN()+1,0)="","",VLOOKUP($A85&amp;$A$3,Global!$E:$AA,COLUMN()+1,0)),"")</f>
        <v/>
      </c>
    </row>
    <row r="86" spans="1:22" s="72" customFormat="1" ht="15.75" x14ac:dyDescent="0.2">
      <c r="A86" s="67" t="str">
        <f>IFERROR(IF(A85="","",IF((A85+1)&lt;=VLOOKUP($A$3,List!$A$1:$B$50,2,0),A85+1,"")),"")</f>
        <v/>
      </c>
      <c r="B86" s="67" t="str">
        <f>IFERROR(IF(VLOOKUP($A86&amp;$A$3,Global!$E:$AA,COLUMN(),0)="","",VLOOKUP($A86&amp;$A$3,Global!$E:$AA,COLUMN(),0)),"")</f>
        <v/>
      </c>
      <c r="C86" s="67" t="str">
        <f>IFERROR(VLOOKUP(B86,List!$D:$E,2,0),"")</f>
        <v/>
      </c>
      <c r="D86" s="68" t="str">
        <f>IFERROR(IF(VLOOKUP($A86&amp;$A$3,Global!$E:$AA,COLUMN()+1,0)="","",VLOOKUP($A86&amp;$A$3,Global!$E:$AA,COLUMN()+1,0)),"")</f>
        <v/>
      </c>
      <c r="E86" s="69" t="str">
        <f>IFERROR(IF(VLOOKUP($A86&amp;$A$3,Global!$E:$AA,COLUMN()+1,0)="","",VLOOKUP($A86&amp;$A$3,Global!$E:$AA,COLUMN()+1,0)),"")</f>
        <v/>
      </c>
      <c r="F86" s="69" t="str">
        <f>IFERROR(IF(VLOOKUP($A86&amp;$A$3,Global!$E:$AA,COLUMN()+1,0)="","",VLOOKUP($A86&amp;$A$3,Global!$E:$AA,COLUMN()+1,0)),"")</f>
        <v/>
      </c>
      <c r="G86" s="69" t="str">
        <f>IFERROR(IF(VLOOKUP($A86&amp;$A$3,Global!$E:$AA,COLUMN()+1,0)="","",VLOOKUP($A86&amp;$A$3,Global!$E:$AA,COLUMN()+1,0)),"")</f>
        <v/>
      </c>
      <c r="H86" s="70" t="str">
        <f>IFERROR(IF(VLOOKUP($A86&amp;$A$3,Global!$E:$AA,COLUMN()+1,0)="","",VLOOKUP($A86&amp;$A$3,Global!$E:$AA,COLUMN()+1,0)),"")</f>
        <v/>
      </c>
      <c r="I86" s="69" t="str">
        <f>IFERROR(IF(VLOOKUP($A86&amp;$A$3,Global!$E:$AA,COLUMN()+1,0)="","",VLOOKUP($A86&amp;$A$3,Global!$E:$AA,COLUMN()+1,0)),"")</f>
        <v/>
      </c>
      <c r="J86" s="69" t="str">
        <f>IFERROR(IF(VLOOKUP($A86&amp;$A$3,Global!$E:$AA,COLUMN()+1,0)="","",VLOOKUP($A86&amp;$A$3,Global!$E:$AA,COLUMN()+1,0)),"")</f>
        <v/>
      </c>
      <c r="K86" s="69" t="str">
        <f>IFERROR(IF(VLOOKUP($A86&amp;$A$3,Global!$E:$AA,COLUMN()+1,0)="","",VLOOKUP($A86&amp;$A$3,Global!$E:$AA,COLUMN()+1,0)),"")</f>
        <v/>
      </c>
      <c r="L86" s="69" t="str">
        <f>IFERROR(IF(VLOOKUP($A86&amp;$A$3,Global!$E:$AA,COLUMN()+1,0)="","",VLOOKUP($A86&amp;$A$3,Global!$E:$AA,COLUMN()+1,0)),"")</f>
        <v/>
      </c>
      <c r="M86" s="68" t="str">
        <f>IFERROR(IF(VLOOKUP($A86&amp;$A$3,Global!$E:$AA,COLUMN()+1,0)="","",VLOOKUP($A86&amp;$A$3,Global!$E:$AA,COLUMN()+1,0)),"")</f>
        <v/>
      </c>
      <c r="N86" s="68" t="str">
        <f>IFERROR(IF(VLOOKUP($A86&amp;$A$3,Global!$E:$AA,COLUMN()+1,0)="","",VLOOKUP($A86&amp;$A$3,Global!$E:$AA,COLUMN()+1,0)),"")</f>
        <v/>
      </c>
      <c r="O86" s="68" t="str">
        <f>IFERROR(IF(VLOOKUP($A86&amp;$A$3,Global!$E:$AA,COLUMN()+1,0)="","",VLOOKUP($A86&amp;$A$3,Global!$E:$AA,COLUMN()+1,0)),"")</f>
        <v/>
      </c>
      <c r="P86" s="68" t="str">
        <f>IFERROR(IF(VLOOKUP($A86&amp;$A$3,Global!$E:$AA,COLUMN()+1,0)="","",VLOOKUP($A86&amp;$A$3,Global!$E:$AA,COLUMN()+1,0)),"")</f>
        <v/>
      </c>
      <c r="Q86" s="68" t="str">
        <f>IFERROR(IF(VLOOKUP($A86&amp;$A$3,Global!$E:$AA,COLUMN()+1,0)="","",VLOOKUP($A86&amp;$A$3,Global!$E:$AA,COLUMN()+1,0)),"")</f>
        <v/>
      </c>
      <c r="R86" s="68" t="str">
        <f>IFERROR(IF(VLOOKUP($A86&amp;$A$3,Global!$E:$AA,COLUMN()+1,0)="","",VLOOKUP($A86&amp;$A$3,Global!$E:$AA,COLUMN()+1,0)),"")</f>
        <v/>
      </c>
      <c r="S86" s="71" t="str">
        <f>IFERROR(IF(VLOOKUP($A86&amp;$A$3,Global!$E:$AA,COLUMN()+1,0)="","",VLOOKUP($A86&amp;$A$3,Global!$E:$AA,COLUMN()+1,0)),"")</f>
        <v/>
      </c>
      <c r="T86" s="71" t="str">
        <f>IFERROR(IF(VLOOKUP($A86&amp;$A$3,Global!$E:$AA,COLUMN()+1,0)="","",VLOOKUP($A86&amp;$A$3,Global!$E:$AA,COLUMN()+1,0)),"")</f>
        <v/>
      </c>
      <c r="U86" s="69" t="str">
        <f>IFERROR(IF(VLOOKUP($A86&amp;$A$3,Global!$E:$AA,COLUMN()+1,0)="","",VLOOKUP($A86&amp;$A$3,Global!$E:$AA,COLUMN()+1,0)),"")</f>
        <v/>
      </c>
      <c r="V86" s="69" t="str">
        <f>IFERROR(IF(VLOOKUP($A86&amp;$A$3,Global!$E:$AA,COLUMN()+1,0)="","",VLOOKUP($A86&amp;$A$3,Global!$E:$AA,COLUMN()+1,0)),"")</f>
        <v/>
      </c>
    </row>
    <row r="87" spans="1:22" s="72" customFormat="1" ht="15.75" x14ac:dyDescent="0.2">
      <c r="A87" s="67" t="str">
        <f>IFERROR(IF(A86="","",IF((A86+1)&lt;=VLOOKUP($A$3,List!$A$1:$B$50,2,0),A86+1,"")),"")</f>
        <v/>
      </c>
      <c r="B87" s="67" t="str">
        <f>IFERROR(IF(VLOOKUP($A87&amp;$A$3,Global!$E:$AA,COLUMN(),0)="","",VLOOKUP($A87&amp;$A$3,Global!$E:$AA,COLUMN(),0)),"")</f>
        <v/>
      </c>
      <c r="C87" s="67" t="str">
        <f>IFERROR(VLOOKUP(B87,List!$D:$E,2,0),"")</f>
        <v/>
      </c>
      <c r="D87" s="68" t="str">
        <f>IFERROR(IF(VLOOKUP($A87&amp;$A$3,Global!$E:$AA,COLUMN()+1,0)="","",VLOOKUP($A87&amp;$A$3,Global!$E:$AA,COLUMN()+1,0)),"")</f>
        <v/>
      </c>
      <c r="E87" s="69" t="str">
        <f>IFERROR(IF(VLOOKUP($A87&amp;$A$3,Global!$E:$AA,COLUMN()+1,0)="","",VLOOKUP($A87&amp;$A$3,Global!$E:$AA,COLUMN()+1,0)),"")</f>
        <v/>
      </c>
      <c r="F87" s="69" t="str">
        <f>IFERROR(IF(VLOOKUP($A87&amp;$A$3,Global!$E:$AA,COLUMN()+1,0)="","",VLOOKUP($A87&amp;$A$3,Global!$E:$AA,COLUMN()+1,0)),"")</f>
        <v/>
      </c>
      <c r="G87" s="69" t="str">
        <f>IFERROR(IF(VLOOKUP($A87&amp;$A$3,Global!$E:$AA,COLUMN()+1,0)="","",VLOOKUP($A87&amp;$A$3,Global!$E:$AA,COLUMN()+1,0)),"")</f>
        <v/>
      </c>
      <c r="H87" s="70" t="str">
        <f>IFERROR(IF(VLOOKUP($A87&amp;$A$3,Global!$E:$AA,COLUMN()+1,0)="","",VLOOKUP($A87&amp;$A$3,Global!$E:$AA,COLUMN()+1,0)),"")</f>
        <v/>
      </c>
      <c r="I87" s="69" t="str">
        <f>IFERROR(IF(VLOOKUP($A87&amp;$A$3,Global!$E:$AA,COLUMN()+1,0)="","",VLOOKUP($A87&amp;$A$3,Global!$E:$AA,COLUMN()+1,0)),"")</f>
        <v/>
      </c>
      <c r="J87" s="69" t="str">
        <f>IFERROR(IF(VLOOKUP($A87&amp;$A$3,Global!$E:$AA,COLUMN()+1,0)="","",VLOOKUP($A87&amp;$A$3,Global!$E:$AA,COLUMN()+1,0)),"")</f>
        <v/>
      </c>
      <c r="K87" s="69" t="str">
        <f>IFERROR(IF(VLOOKUP($A87&amp;$A$3,Global!$E:$AA,COLUMN()+1,0)="","",VLOOKUP($A87&amp;$A$3,Global!$E:$AA,COLUMN()+1,0)),"")</f>
        <v/>
      </c>
      <c r="L87" s="69" t="str">
        <f>IFERROR(IF(VLOOKUP($A87&amp;$A$3,Global!$E:$AA,COLUMN()+1,0)="","",VLOOKUP($A87&amp;$A$3,Global!$E:$AA,COLUMN()+1,0)),"")</f>
        <v/>
      </c>
      <c r="M87" s="68" t="str">
        <f>IFERROR(IF(VLOOKUP($A87&amp;$A$3,Global!$E:$AA,COLUMN()+1,0)="","",VLOOKUP($A87&amp;$A$3,Global!$E:$AA,COLUMN()+1,0)),"")</f>
        <v/>
      </c>
      <c r="N87" s="68" t="str">
        <f>IFERROR(IF(VLOOKUP($A87&amp;$A$3,Global!$E:$AA,COLUMN()+1,0)="","",VLOOKUP($A87&amp;$A$3,Global!$E:$AA,COLUMN()+1,0)),"")</f>
        <v/>
      </c>
      <c r="O87" s="68" t="str">
        <f>IFERROR(IF(VLOOKUP($A87&amp;$A$3,Global!$E:$AA,COLUMN()+1,0)="","",VLOOKUP($A87&amp;$A$3,Global!$E:$AA,COLUMN()+1,0)),"")</f>
        <v/>
      </c>
      <c r="P87" s="68" t="str">
        <f>IFERROR(IF(VLOOKUP($A87&amp;$A$3,Global!$E:$AA,COLUMN()+1,0)="","",VLOOKUP($A87&amp;$A$3,Global!$E:$AA,COLUMN()+1,0)),"")</f>
        <v/>
      </c>
      <c r="Q87" s="68" t="str">
        <f>IFERROR(IF(VLOOKUP($A87&amp;$A$3,Global!$E:$AA,COLUMN()+1,0)="","",VLOOKUP($A87&amp;$A$3,Global!$E:$AA,COLUMN()+1,0)),"")</f>
        <v/>
      </c>
      <c r="R87" s="68" t="str">
        <f>IFERROR(IF(VLOOKUP($A87&amp;$A$3,Global!$E:$AA,COLUMN()+1,0)="","",VLOOKUP($A87&amp;$A$3,Global!$E:$AA,COLUMN()+1,0)),"")</f>
        <v/>
      </c>
      <c r="S87" s="71" t="str">
        <f>IFERROR(IF(VLOOKUP($A87&amp;$A$3,Global!$E:$AA,COLUMN()+1,0)="","",VLOOKUP($A87&amp;$A$3,Global!$E:$AA,COLUMN()+1,0)),"")</f>
        <v/>
      </c>
      <c r="T87" s="71" t="str">
        <f>IFERROR(IF(VLOOKUP($A87&amp;$A$3,Global!$E:$AA,COLUMN()+1,0)="","",VLOOKUP($A87&amp;$A$3,Global!$E:$AA,COLUMN()+1,0)),"")</f>
        <v/>
      </c>
      <c r="U87" s="69" t="str">
        <f>IFERROR(IF(VLOOKUP($A87&amp;$A$3,Global!$E:$AA,COLUMN()+1,0)="","",VLOOKUP($A87&amp;$A$3,Global!$E:$AA,COLUMN()+1,0)),"")</f>
        <v/>
      </c>
      <c r="V87" s="69" t="str">
        <f>IFERROR(IF(VLOOKUP($A87&amp;$A$3,Global!$E:$AA,COLUMN()+1,0)="","",VLOOKUP($A87&amp;$A$3,Global!$E:$AA,COLUMN()+1,0)),"")</f>
        <v/>
      </c>
    </row>
    <row r="88" spans="1:22" s="72" customFormat="1" ht="15.75" x14ac:dyDescent="0.2">
      <c r="A88" s="67" t="str">
        <f>IFERROR(IF(A87="","",IF((A87+1)&lt;=VLOOKUP($A$3,List!$A$1:$B$50,2,0),A87+1,"")),"")</f>
        <v/>
      </c>
      <c r="B88" s="67" t="str">
        <f>IFERROR(IF(VLOOKUP($A88&amp;$A$3,Global!$E:$AA,COLUMN(),0)="","",VLOOKUP($A88&amp;$A$3,Global!$E:$AA,COLUMN(),0)),"")</f>
        <v/>
      </c>
      <c r="C88" s="67" t="str">
        <f>IFERROR(VLOOKUP(B88,List!$D:$E,2,0),"")</f>
        <v/>
      </c>
      <c r="D88" s="68" t="str">
        <f>IFERROR(IF(VLOOKUP($A88&amp;$A$3,Global!$E:$AA,COLUMN()+1,0)="","",VLOOKUP($A88&amp;$A$3,Global!$E:$AA,COLUMN()+1,0)),"")</f>
        <v/>
      </c>
      <c r="E88" s="69" t="str">
        <f>IFERROR(IF(VLOOKUP($A88&amp;$A$3,Global!$E:$AA,COLUMN()+1,0)="","",VLOOKUP($A88&amp;$A$3,Global!$E:$AA,COLUMN()+1,0)),"")</f>
        <v/>
      </c>
      <c r="F88" s="69" t="str">
        <f>IFERROR(IF(VLOOKUP($A88&amp;$A$3,Global!$E:$AA,COLUMN()+1,0)="","",VLOOKUP($A88&amp;$A$3,Global!$E:$AA,COLUMN()+1,0)),"")</f>
        <v/>
      </c>
      <c r="G88" s="69" t="str">
        <f>IFERROR(IF(VLOOKUP($A88&amp;$A$3,Global!$E:$AA,COLUMN()+1,0)="","",VLOOKUP($A88&amp;$A$3,Global!$E:$AA,COLUMN()+1,0)),"")</f>
        <v/>
      </c>
      <c r="H88" s="70" t="str">
        <f>IFERROR(IF(VLOOKUP($A88&amp;$A$3,Global!$E:$AA,COLUMN()+1,0)="","",VLOOKUP($A88&amp;$A$3,Global!$E:$AA,COLUMN()+1,0)),"")</f>
        <v/>
      </c>
      <c r="I88" s="69" t="str">
        <f>IFERROR(IF(VLOOKUP($A88&amp;$A$3,Global!$E:$AA,COLUMN()+1,0)="","",VLOOKUP($A88&amp;$A$3,Global!$E:$AA,COLUMN()+1,0)),"")</f>
        <v/>
      </c>
      <c r="J88" s="69" t="str">
        <f>IFERROR(IF(VLOOKUP($A88&amp;$A$3,Global!$E:$AA,COLUMN()+1,0)="","",VLOOKUP($A88&amp;$A$3,Global!$E:$AA,COLUMN()+1,0)),"")</f>
        <v/>
      </c>
      <c r="K88" s="69" t="str">
        <f>IFERROR(IF(VLOOKUP($A88&amp;$A$3,Global!$E:$AA,COLUMN()+1,0)="","",VLOOKUP($A88&amp;$A$3,Global!$E:$AA,COLUMN()+1,0)),"")</f>
        <v/>
      </c>
      <c r="L88" s="69" t="str">
        <f>IFERROR(IF(VLOOKUP($A88&amp;$A$3,Global!$E:$AA,COLUMN()+1,0)="","",VLOOKUP($A88&amp;$A$3,Global!$E:$AA,COLUMN()+1,0)),"")</f>
        <v/>
      </c>
      <c r="M88" s="68" t="str">
        <f>IFERROR(IF(VLOOKUP($A88&amp;$A$3,Global!$E:$AA,COLUMN()+1,0)="","",VLOOKUP($A88&amp;$A$3,Global!$E:$AA,COLUMN()+1,0)),"")</f>
        <v/>
      </c>
      <c r="N88" s="68" t="str">
        <f>IFERROR(IF(VLOOKUP($A88&amp;$A$3,Global!$E:$AA,COLUMN()+1,0)="","",VLOOKUP($A88&amp;$A$3,Global!$E:$AA,COLUMN()+1,0)),"")</f>
        <v/>
      </c>
      <c r="O88" s="68" t="str">
        <f>IFERROR(IF(VLOOKUP($A88&amp;$A$3,Global!$E:$AA,COLUMN()+1,0)="","",VLOOKUP($A88&amp;$A$3,Global!$E:$AA,COLUMN()+1,0)),"")</f>
        <v/>
      </c>
      <c r="P88" s="68" t="str">
        <f>IFERROR(IF(VLOOKUP($A88&amp;$A$3,Global!$E:$AA,COLUMN()+1,0)="","",VLOOKUP($A88&amp;$A$3,Global!$E:$AA,COLUMN()+1,0)),"")</f>
        <v/>
      </c>
      <c r="Q88" s="68" t="str">
        <f>IFERROR(IF(VLOOKUP($A88&amp;$A$3,Global!$E:$AA,COLUMN()+1,0)="","",VLOOKUP($A88&amp;$A$3,Global!$E:$AA,COLUMN()+1,0)),"")</f>
        <v/>
      </c>
      <c r="R88" s="68" t="str">
        <f>IFERROR(IF(VLOOKUP($A88&amp;$A$3,Global!$E:$AA,COLUMN()+1,0)="","",VLOOKUP($A88&amp;$A$3,Global!$E:$AA,COLUMN()+1,0)),"")</f>
        <v/>
      </c>
      <c r="S88" s="71" t="str">
        <f>IFERROR(IF(VLOOKUP($A88&amp;$A$3,Global!$E:$AA,COLUMN()+1,0)="","",VLOOKUP($A88&amp;$A$3,Global!$E:$AA,COLUMN()+1,0)),"")</f>
        <v/>
      </c>
      <c r="T88" s="71" t="str">
        <f>IFERROR(IF(VLOOKUP($A88&amp;$A$3,Global!$E:$AA,COLUMN()+1,0)="","",VLOOKUP($A88&amp;$A$3,Global!$E:$AA,COLUMN()+1,0)),"")</f>
        <v/>
      </c>
      <c r="U88" s="69" t="str">
        <f>IFERROR(IF(VLOOKUP($A88&amp;$A$3,Global!$E:$AA,COLUMN()+1,0)="","",VLOOKUP($A88&amp;$A$3,Global!$E:$AA,COLUMN()+1,0)),"")</f>
        <v/>
      </c>
      <c r="V88" s="69" t="str">
        <f>IFERROR(IF(VLOOKUP($A88&amp;$A$3,Global!$E:$AA,COLUMN()+1,0)="","",VLOOKUP($A88&amp;$A$3,Global!$E:$AA,COLUMN()+1,0)),"")</f>
        <v/>
      </c>
    </row>
    <row r="89" spans="1:22" s="72" customFormat="1" ht="15.75" x14ac:dyDescent="0.2">
      <c r="A89" s="67" t="str">
        <f>IFERROR(IF(A88="","",IF((A88+1)&lt;=VLOOKUP($A$3,List!$A$1:$B$50,2,0),A88+1,"")),"")</f>
        <v/>
      </c>
      <c r="B89" s="67" t="str">
        <f>IFERROR(IF(VLOOKUP($A89&amp;$A$3,Global!$E:$AA,COLUMN(),0)="","",VLOOKUP($A89&amp;$A$3,Global!$E:$AA,COLUMN(),0)),"")</f>
        <v/>
      </c>
      <c r="C89" s="67" t="str">
        <f>IFERROR(VLOOKUP(B89,List!$D:$E,2,0),"")</f>
        <v/>
      </c>
      <c r="D89" s="68" t="str">
        <f>IFERROR(IF(VLOOKUP($A89&amp;$A$3,Global!$E:$AA,COLUMN()+1,0)="","",VLOOKUP($A89&amp;$A$3,Global!$E:$AA,COLUMN()+1,0)),"")</f>
        <v/>
      </c>
      <c r="E89" s="69" t="str">
        <f>IFERROR(IF(VLOOKUP($A89&amp;$A$3,Global!$E:$AA,COLUMN()+1,0)="","",VLOOKUP($A89&amp;$A$3,Global!$E:$AA,COLUMN()+1,0)),"")</f>
        <v/>
      </c>
      <c r="F89" s="69" t="str">
        <f>IFERROR(IF(VLOOKUP($A89&amp;$A$3,Global!$E:$AA,COLUMN()+1,0)="","",VLOOKUP($A89&amp;$A$3,Global!$E:$AA,COLUMN()+1,0)),"")</f>
        <v/>
      </c>
      <c r="G89" s="69" t="str">
        <f>IFERROR(IF(VLOOKUP($A89&amp;$A$3,Global!$E:$AA,COLUMN()+1,0)="","",VLOOKUP($A89&amp;$A$3,Global!$E:$AA,COLUMN()+1,0)),"")</f>
        <v/>
      </c>
      <c r="H89" s="70" t="str">
        <f>IFERROR(IF(VLOOKUP($A89&amp;$A$3,Global!$E:$AA,COLUMN()+1,0)="","",VLOOKUP($A89&amp;$A$3,Global!$E:$AA,COLUMN()+1,0)),"")</f>
        <v/>
      </c>
      <c r="I89" s="69" t="str">
        <f>IFERROR(IF(VLOOKUP($A89&amp;$A$3,Global!$E:$AA,COLUMN()+1,0)="","",VLOOKUP($A89&amp;$A$3,Global!$E:$AA,COLUMN()+1,0)),"")</f>
        <v/>
      </c>
      <c r="J89" s="69" t="str">
        <f>IFERROR(IF(VLOOKUP($A89&amp;$A$3,Global!$E:$AA,COLUMN()+1,0)="","",VLOOKUP($A89&amp;$A$3,Global!$E:$AA,COLUMN()+1,0)),"")</f>
        <v/>
      </c>
      <c r="K89" s="69" t="str">
        <f>IFERROR(IF(VLOOKUP($A89&amp;$A$3,Global!$E:$AA,COLUMN()+1,0)="","",VLOOKUP($A89&amp;$A$3,Global!$E:$AA,COLUMN()+1,0)),"")</f>
        <v/>
      </c>
      <c r="L89" s="69" t="str">
        <f>IFERROR(IF(VLOOKUP($A89&amp;$A$3,Global!$E:$AA,COLUMN()+1,0)="","",VLOOKUP($A89&amp;$A$3,Global!$E:$AA,COLUMN()+1,0)),"")</f>
        <v/>
      </c>
      <c r="M89" s="68" t="str">
        <f>IFERROR(IF(VLOOKUP($A89&amp;$A$3,Global!$E:$AA,COLUMN()+1,0)="","",VLOOKUP($A89&amp;$A$3,Global!$E:$AA,COLUMN()+1,0)),"")</f>
        <v/>
      </c>
      <c r="N89" s="68" t="str">
        <f>IFERROR(IF(VLOOKUP($A89&amp;$A$3,Global!$E:$AA,COLUMN()+1,0)="","",VLOOKUP($A89&amp;$A$3,Global!$E:$AA,COLUMN()+1,0)),"")</f>
        <v/>
      </c>
      <c r="O89" s="68" t="str">
        <f>IFERROR(IF(VLOOKUP($A89&amp;$A$3,Global!$E:$AA,COLUMN()+1,0)="","",VLOOKUP($A89&amp;$A$3,Global!$E:$AA,COLUMN()+1,0)),"")</f>
        <v/>
      </c>
      <c r="P89" s="68" t="str">
        <f>IFERROR(IF(VLOOKUP($A89&amp;$A$3,Global!$E:$AA,COLUMN()+1,0)="","",VLOOKUP($A89&amp;$A$3,Global!$E:$AA,COLUMN()+1,0)),"")</f>
        <v/>
      </c>
      <c r="Q89" s="68" t="str">
        <f>IFERROR(IF(VLOOKUP($A89&amp;$A$3,Global!$E:$AA,COLUMN()+1,0)="","",VLOOKUP($A89&amp;$A$3,Global!$E:$AA,COLUMN()+1,0)),"")</f>
        <v/>
      </c>
      <c r="R89" s="68" t="str">
        <f>IFERROR(IF(VLOOKUP($A89&amp;$A$3,Global!$E:$AA,COLUMN()+1,0)="","",VLOOKUP($A89&amp;$A$3,Global!$E:$AA,COLUMN()+1,0)),"")</f>
        <v/>
      </c>
      <c r="S89" s="71" t="str">
        <f>IFERROR(IF(VLOOKUP($A89&amp;$A$3,Global!$E:$AA,COLUMN()+1,0)="","",VLOOKUP($A89&amp;$A$3,Global!$E:$AA,COLUMN()+1,0)),"")</f>
        <v/>
      </c>
      <c r="T89" s="71" t="str">
        <f>IFERROR(IF(VLOOKUP($A89&amp;$A$3,Global!$E:$AA,COLUMN()+1,0)="","",VLOOKUP($A89&amp;$A$3,Global!$E:$AA,COLUMN()+1,0)),"")</f>
        <v/>
      </c>
      <c r="U89" s="69" t="str">
        <f>IFERROR(IF(VLOOKUP($A89&amp;$A$3,Global!$E:$AA,COLUMN()+1,0)="","",VLOOKUP($A89&amp;$A$3,Global!$E:$AA,COLUMN()+1,0)),"")</f>
        <v/>
      </c>
      <c r="V89" s="69" t="str">
        <f>IFERROR(IF(VLOOKUP($A89&amp;$A$3,Global!$E:$AA,COLUMN()+1,0)="","",VLOOKUP($A89&amp;$A$3,Global!$E:$AA,COLUMN()+1,0)),"")</f>
        <v/>
      </c>
    </row>
    <row r="90" spans="1:22" s="72" customFormat="1" ht="15.75" x14ac:dyDescent="0.2">
      <c r="A90" s="67" t="str">
        <f>IFERROR(IF(A89="","",IF((A89+1)&lt;=VLOOKUP($A$3,List!$A$1:$B$50,2,0),A89+1,"")),"")</f>
        <v/>
      </c>
      <c r="B90" s="67" t="str">
        <f>IFERROR(IF(VLOOKUP($A90&amp;$A$3,Global!$E:$AA,COLUMN(),0)="","",VLOOKUP($A90&amp;$A$3,Global!$E:$AA,COLUMN(),0)),"")</f>
        <v/>
      </c>
      <c r="C90" s="67" t="str">
        <f>IFERROR(VLOOKUP(B90,List!$D:$E,2,0),"")</f>
        <v/>
      </c>
      <c r="D90" s="68" t="str">
        <f>IFERROR(IF(VLOOKUP($A90&amp;$A$3,Global!$E:$AA,COLUMN()+1,0)="","",VLOOKUP($A90&amp;$A$3,Global!$E:$AA,COLUMN()+1,0)),"")</f>
        <v/>
      </c>
      <c r="E90" s="69" t="str">
        <f>IFERROR(IF(VLOOKUP($A90&amp;$A$3,Global!$E:$AA,COLUMN()+1,0)="","",VLOOKUP($A90&amp;$A$3,Global!$E:$AA,COLUMN()+1,0)),"")</f>
        <v/>
      </c>
      <c r="F90" s="69" t="str">
        <f>IFERROR(IF(VLOOKUP($A90&amp;$A$3,Global!$E:$AA,COLUMN()+1,0)="","",VLOOKUP($A90&amp;$A$3,Global!$E:$AA,COLUMN()+1,0)),"")</f>
        <v/>
      </c>
      <c r="G90" s="69" t="str">
        <f>IFERROR(IF(VLOOKUP($A90&amp;$A$3,Global!$E:$AA,COLUMN()+1,0)="","",VLOOKUP($A90&amp;$A$3,Global!$E:$AA,COLUMN()+1,0)),"")</f>
        <v/>
      </c>
      <c r="H90" s="70" t="str">
        <f>IFERROR(IF(VLOOKUP($A90&amp;$A$3,Global!$E:$AA,COLUMN()+1,0)="","",VLOOKUP($A90&amp;$A$3,Global!$E:$AA,COLUMN()+1,0)),"")</f>
        <v/>
      </c>
      <c r="I90" s="69" t="str">
        <f>IFERROR(IF(VLOOKUP($A90&amp;$A$3,Global!$E:$AA,COLUMN()+1,0)="","",VLOOKUP($A90&amp;$A$3,Global!$E:$AA,COLUMN()+1,0)),"")</f>
        <v/>
      </c>
      <c r="J90" s="69" t="str">
        <f>IFERROR(IF(VLOOKUP($A90&amp;$A$3,Global!$E:$AA,COLUMN()+1,0)="","",VLOOKUP($A90&amp;$A$3,Global!$E:$AA,COLUMN()+1,0)),"")</f>
        <v/>
      </c>
      <c r="K90" s="69" t="str">
        <f>IFERROR(IF(VLOOKUP($A90&amp;$A$3,Global!$E:$AA,COLUMN()+1,0)="","",VLOOKUP($A90&amp;$A$3,Global!$E:$AA,COLUMN()+1,0)),"")</f>
        <v/>
      </c>
      <c r="L90" s="69" t="str">
        <f>IFERROR(IF(VLOOKUP($A90&amp;$A$3,Global!$E:$AA,COLUMN()+1,0)="","",VLOOKUP($A90&amp;$A$3,Global!$E:$AA,COLUMN()+1,0)),"")</f>
        <v/>
      </c>
      <c r="M90" s="68" t="str">
        <f>IFERROR(IF(VLOOKUP($A90&amp;$A$3,Global!$E:$AA,COLUMN()+1,0)="","",VLOOKUP($A90&amp;$A$3,Global!$E:$AA,COLUMN()+1,0)),"")</f>
        <v/>
      </c>
      <c r="N90" s="68" t="str">
        <f>IFERROR(IF(VLOOKUP($A90&amp;$A$3,Global!$E:$AA,COLUMN()+1,0)="","",VLOOKUP($A90&amp;$A$3,Global!$E:$AA,COLUMN()+1,0)),"")</f>
        <v/>
      </c>
      <c r="O90" s="68" t="str">
        <f>IFERROR(IF(VLOOKUP($A90&amp;$A$3,Global!$E:$AA,COLUMN()+1,0)="","",VLOOKUP($A90&amp;$A$3,Global!$E:$AA,COLUMN()+1,0)),"")</f>
        <v/>
      </c>
      <c r="P90" s="68" t="str">
        <f>IFERROR(IF(VLOOKUP($A90&amp;$A$3,Global!$E:$AA,COLUMN()+1,0)="","",VLOOKUP($A90&amp;$A$3,Global!$E:$AA,COLUMN()+1,0)),"")</f>
        <v/>
      </c>
      <c r="Q90" s="68" t="str">
        <f>IFERROR(IF(VLOOKUP($A90&amp;$A$3,Global!$E:$AA,COLUMN()+1,0)="","",VLOOKUP($A90&amp;$A$3,Global!$E:$AA,COLUMN()+1,0)),"")</f>
        <v/>
      </c>
      <c r="R90" s="68" t="str">
        <f>IFERROR(IF(VLOOKUP($A90&amp;$A$3,Global!$E:$AA,COLUMN()+1,0)="","",VLOOKUP($A90&amp;$A$3,Global!$E:$AA,COLUMN()+1,0)),"")</f>
        <v/>
      </c>
      <c r="S90" s="71" t="str">
        <f>IFERROR(IF(VLOOKUP($A90&amp;$A$3,Global!$E:$AA,COLUMN()+1,0)="","",VLOOKUP($A90&amp;$A$3,Global!$E:$AA,COLUMN()+1,0)),"")</f>
        <v/>
      </c>
      <c r="T90" s="71" t="str">
        <f>IFERROR(IF(VLOOKUP($A90&amp;$A$3,Global!$E:$AA,COLUMN()+1,0)="","",VLOOKUP($A90&amp;$A$3,Global!$E:$AA,COLUMN()+1,0)),"")</f>
        <v/>
      </c>
      <c r="U90" s="69" t="str">
        <f>IFERROR(IF(VLOOKUP($A90&amp;$A$3,Global!$E:$AA,COLUMN()+1,0)="","",VLOOKUP($A90&amp;$A$3,Global!$E:$AA,COLUMN()+1,0)),"")</f>
        <v/>
      </c>
      <c r="V90" s="69" t="str">
        <f>IFERROR(IF(VLOOKUP($A90&amp;$A$3,Global!$E:$AA,COLUMN()+1,0)="","",VLOOKUP($A90&amp;$A$3,Global!$E:$AA,COLUMN()+1,0)),"")</f>
        <v/>
      </c>
    </row>
    <row r="91" spans="1:22" s="72" customFormat="1" ht="15.75" x14ac:dyDescent="0.2">
      <c r="A91" s="67" t="str">
        <f>IFERROR(IF(A90="","",IF((A90+1)&lt;=VLOOKUP($A$3,List!$A$1:$B$50,2,0),A90+1,"")),"")</f>
        <v/>
      </c>
      <c r="B91" s="67" t="str">
        <f>IFERROR(IF(VLOOKUP($A91&amp;$A$3,Global!$E:$AA,COLUMN(),0)="","",VLOOKUP($A91&amp;$A$3,Global!$E:$AA,COLUMN(),0)),"")</f>
        <v/>
      </c>
      <c r="C91" s="67" t="str">
        <f>IFERROR(VLOOKUP(B91,List!$D:$E,2,0),"")</f>
        <v/>
      </c>
      <c r="D91" s="68" t="str">
        <f>IFERROR(IF(VLOOKUP($A91&amp;$A$3,Global!$E:$AA,COLUMN()+1,0)="","",VLOOKUP($A91&amp;$A$3,Global!$E:$AA,COLUMN()+1,0)),"")</f>
        <v/>
      </c>
      <c r="E91" s="69" t="str">
        <f>IFERROR(IF(VLOOKUP($A91&amp;$A$3,Global!$E:$AA,COLUMN()+1,0)="","",VLOOKUP($A91&amp;$A$3,Global!$E:$AA,COLUMN()+1,0)),"")</f>
        <v/>
      </c>
      <c r="F91" s="69" t="str">
        <f>IFERROR(IF(VLOOKUP($A91&amp;$A$3,Global!$E:$AA,COLUMN()+1,0)="","",VLOOKUP($A91&amp;$A$3,Global!$E:$AA,COLUMN()+1,0)),"")</f>
        <v/>
      </c>
      <c r="G91" s="69" t="str">
        <f>IFERROR(IF(VLOOKUP($A91&amp;$A$3,Global!$E:$AA,COLUMN()+1,0)="","",VLOOKUP($A91&amp;$A$3,Global!$E:$AA,COLUMN()+1,0)),"")</f>
        <v/>
      </c>
      <c r="H91" s="70" t="str">
        <f>IFERROR(IF(VLOOKUP($A91&amp;$A$3,Global!$E:$AA,COLUMN()+1,0)="","",VLOOKUP($A91&amp;$A$3,Global!$E:$AA,COLUMN()+1,0)),"")</f>
        <v/>
      </c>
      <c r="I91" s="69" t="str">
        <f>IFERROR(IF(VLOOKUP($A91&amp;$A$3,Global!$E:$AA,COLUMN()+1,0)="","",VLOOKUP($A91&amp;$A$3,Global!$E:$AA,COLUMN()+1,0)),"")</f>
        <v/>
      </c>
      <c r="J91" s="69" t="str">
        <f>IFERROR(IF(VLOOKUP($A91&amp;$A$3,Global!$E:$AA,COLUMN()+1,0)="","",VLOOKUP($A91&amp;$A$3,Global!$E:$AA,COLUMN()+1,0)),"")</f>
        <v/>
      </c>
      <c r="K91" s="69" t="str">
        <f>IFERROR(IF(VLOOKUP($A91&amp;$A$3,Global!$E:$AA,COLUMN()+1,0)="","",VLOOKUP($A91&amp;$A$3,Global!$E:$AA,COLUMN()+1,0)),"")</f>
        <v/>
      </c>
      <c r="L91" s="69" t="str">
        <f>IFERROR(IF(VLOOKUP($A91&amp;$A$3,Global!$E:$AA,COLUMN()+1,0)="","",VLOOKUP($A91&amp;$A$3,Global!$E:$AA,COLUMN()+1,0)),"")</f>
        <v/>
      </c>
      <c r="M91" s="68" t="str">
        <f>IFERROR(IF(VLOOKUP($A91&amp;$A$3,Global!$E:$AA,COLUMN()+1,0)="","",VLOOKUP($A91&amp;$A$3,Global!$E:$AA,COLUMN()+1,0)),"")</f>
        <v/>
      </c>
      <c r="N91" s="68" t="str">
        <f>IFERROR(IF(VLOOKUP($A91&amp;$A$3,Global!$E:$AA,COLUMN()+1,0)="","",VLOOKUP($A91&amp;$A$3,Global!$E:$AA,COLUMN()+1,0)),"")</f>
        <v/>
      </c>
      <c r="O91" s="68" t="str">
        <f>IFERROR(IF(VLOOKUP($A91&amp;$A$3,Global!$E:$AA,COLUMN()+1,0)="","",VLOOKUP($A91&amp;$A$3,Global!$E:$AA,COLUMN()+1,0)),"")</f>
        <v/>
      </c>
      <c r="P91" s="68" t="str">
        <f>IFERROR(IF(VLOOKUP($A91&amp;$A$3,Global!$E:$AA,COLUMN()+1,0)="","",VLOOKUP($A91&amp;$A$3,Global!$E:$AA,COLUMN()+1,0)),"")</f>
        <v/>
      </c>
      <c r="Q91" s="68" t="str">
        <f>IFERROR(IF(VLOOKUP($A91&amp;$A$3,Global!$E:$AA,COLUMN()+1,0)="","",VLOOKUP($A91&amp;$A$3,Global!$E:$AA,COLUMN()+1,0)),"")</f>
        <v/>
      </c>
      <c r="R91" s="68" t="str">
        <f>IFERROR(IF(VLOOKUP($A91&amp;$A$3,Global!$E:$AA,COLUMN()+1,0)="","",VLOOKUP($A91&amp;$A$3,Global!$E:$AA,COLUMN()+1,0)),"")</f>
        <v/>
      </c>
      <c r="S91" s="71" t="str">
        <f>IFERROR(IF(VLOOKUP($A91&amp;$A$3,Global!$E:$AA,COLUMN()+1,0)="","",VLOOKUP($A91&amp;$A$3,Global!$E:$AA,COLUMN()+1,0)),"")</f>
        <v/>
      </c>
      <c r="T91" s="71" t="str">
        <f>IFERROR(IF(VLOOKUP($A91&amp;$A$3,Global!$E:$AA,COLUMN()+1,0)="","",VLOOKUP($A91&amp;$A$3,Global!$E:$AA,COLUMN()+1,0)),"")</f>
        <v/>
      </c>
      <c r="U91" s="69" t="str">
        <f>IFERROR(IF(VLOOKUP($A91&amp;$A$3,Global!$E:$AA,COLUMN()+1,0)="","",VLOOKUP($A91&amp;$A$3,Global!$E:$AA,COLUMN()+1,0)),"")</f>
        <v/>
      </c>
      <c r="V91" s="69" t="str">
        <f>IFERROR(IF(VLOOKUP($A91&amp;$A$3,Global!$E:$AA,COLUMN()+1,0)="","",VLOOKUP($A91&amp;$A$3,Global!$E:$AA,COLUMN()+1,0)),"")</f>
        <v/>
      </c>
    </row>
    <row r="92" spans="1:22" s="72" customFormat="1" ht="15.75" x14ac:dyDescent="0.2">
      <c r="A92" s="67" t="str">
        <f>IFERROR(IF(A91="","",IF((A91+1)&lt;=VLOOKUP($A$3,List!$A$1:$B$50,2,0),A91+1,"")),"")</f>
        <v/>
      </c>
      <c r="B92" s="67" t="str">
        <f>IFERROR(IF(VLOOKUP($A92&amp;$A$3,Global!$E:$AA,COLUMN(),0)="","",VLOOKUP($A92&amp;$A$3,Global!$E:$AA,COLUMN(),0)),"")</f>
        <v/>
      </c>
      <c r="C92" s="67" t="str">
        <f>IFERROR(VLOOKUP(B92,List!$D:$E,2,0),"")</f>
        <v/>
      </c>
      <c r="D92" s="68" t="str">
        <f>IFERROR(IF(VLOOKUP($A92&amp;$A$3,Global!$E:$AA,COLUMN()+1,0)="","",VLOOKUP($A92&amp;$A$3,Global!$E:$AA,COLUMN()+1,0)),"")</f>
        <v/>
      </c>
      <c r="E92" s="69" t="str">
        <f>IFERROR(IF(VLOOKUP($A92&amp;$A$3,Global!$E:$AA,COLUMN()+1,0)="","",VLOOKUP($A92&amp;$A$3,Global!$E:$AA,COLUMN()+1,0)),"")</f>
        <v/>
      </c>
      <c r="F92" s="69" t="str">
        <f>IFERROR(IF(VLOOKUP($A92&amp;$A$3,Global!$E:$AA,COLUMN()+1,0)="","",VLOOKUP($A92&amp;$A$3,Global!$E:$AA,COLUMN()+1,0)),"")</f>
        <v/>
      </c>
      <c r="G92" s="69" t="str">
        <f>IFERROR(IF(VLOOKUP($A92&amp;$A$3,Global!$E:$AA,COLUMN()+1,0)="","",VLOOKUP($A92&amp;$A$3,Global!$E:$AA,COLUMN()+1,0)),"")</f>
        <v/>
      </c>
      <c r="H92" s="70" t="str">
        <f>IFERROR(IF(VLOOKUP($A92&amp;$A$3,Global!$E:$AA,COLUMN()+1,0)="","",VLOOKUP($A92&amp;$A$3,Global!$E:$AA,COLUMN()+1,0)),"")</f>
        <v/>
      </c>
      <c r="I92" s="69" t="str">
        <f>IFERROR(IF(VLOOKUP($A92&amp;$A$3,Global!$E:$AA,COLUMN()+1,0)="","",VLOOKUP($A92&amp;$A$3,Global!$E:$AA,COLUMN()+1,0)),"")</f>
        <v/>
      </c>
      <c r="J92" s="69" t="str">
        <f>IFERROR(IF(VLOOKUP($A92&amp;$A$3,Global!$E:$AA,COLUMN()+1,0)="","",VLOOKUP($A92&amp;$A$3,Global!$E:$AA,COLUMN()+1,0)),"")</f>
        <v/>
      </c>
      <c r="K92" s="69" t="str">
        <f>IFERROR(IF(VLOOKUP($A92&amp;$A$3,Global!$E:$AA,COLUMN()+1,0)="","",VLOOKUP($A92&amp;$A$3,Global!$E:$AA,COLUMN()+1,0)),"")</f>
        <v/>
      </c>
      <c r="L92" s="69" t="str">
        <f>IFERROR(IF(VLOOKUP($A92&amp;$A$3,Global!$E:$AA,COLUMN()+1,0)="","",VLOOKUP($A92&amp;$A$3,Global!$E:$AA,COLUMN()+1,0)),"")</f>
        <v/>
      </c>
      <c r="M92" s="68" t="str">
        <f>IFERROR(IF(VLOOKUP($A92&amp;$A$3,Global!$E:$AA,COLUMN()+1,0)="","",VLOOKUP($A92&amp;$A$3,Global!$E:$AA,COLUMN()+1,0)),"")</f>
        <v/>
      </c>
      <c r="N92" s="68" t="str">
        <f>IFERROR(IF(VLOOKUP($A92&amp;$A$3,Global!$E:$AA,COLUMN()+1,0)="","",VLOOKUP($A92&amp;$A$3,Global!$E:$AA,COLUMN()+1,0)),"")</f>
        <v/>
      </c>
      <c r="O92" s="68" t="str">
        <f>IFERROR(IF(VLOOKUP($A92&amp;$A$3,Global!$E:$AA,COLUMN()+1,0)="","",VLOOKUP($A92&amp;$A$3,Global!$E:$AA,COLUMN()+1,0)),"")</f>
        <v/>
      </c>
      <c r="P92" s="68" t="str">
        <f>IFERROR(IF(VLOOKUP($A92&amp;$A$3,Global!$E:$AA,COLUMN()+1,0)="","",VLOOKUP($A92&amp;$A$3,Global!$E:$AA,COLUMN()+1,0)),"")</f>
        <v/>
      </c>
      <c r="Q92" s="68" t="str">
        <f>IFERROR(IF(VLOOKUP($A92&amp;$A$3,Global!$E:$AA,COLUMN()+1,0)="","",VLOOKUP($A92&amp;$A$3,Global!$E:$AA,COLUMN()+1,0)),"")</f>
        <v/>
      </c>
      <c r="R92" s="68" t="str">
        <f>IFERROR(IF(VLOOKUP($A92&amp;$A$3,Global!$E:$AA,COLUMN()+1,0)="","",VLOOKUP($A92&amp;$A$3,Global!$E:$AA,COLUMN()+1,0)),"")</f>
        <v/>
      </c>
      <c r="S92" s="71" t="str">
        <f>IFERROR(IF(VLOOKUP($A92&amp;$A$3,Global!$E:$AA,COLUMN()+1,0)="","",VLOOKUP($A92&amp;$A$3,Global!$E:$AA,COLUMN()+1,0)),"")</f>
        <v/>
      </c>
      <c r="T92" s="71" t="str">
        <f>IFERROR(IF(VLOOKUP($A92&amp;$A$3,Global!$E:$AA,COLUMN()+1,0)="","",VLOOKUP($A92&amp;$A$3,Global!$E:$AA,COLUMN()+1,0)),"")</f>
        <v/>
      </c>
      <c r="U92" s="69" t="str">
        <f>IFERROR(IF(VLOOKUP($A92&amp;$A$3,Global!$E:$AA,COLUMN()+1,0)="","",VLOOKUP($A92&amp;$A$3,Global!$E:$AA,COLUMN()+1,0)),"")</f>
        <v/>
      </c>
      <c r="V92" s="69" t="str">
        <f>IFERROR(IF(VLOOKUP($A92&amp;$A$3,Global!$E:$AA,COLUMN()+1,0)="","",VLOOKUP($A92&amp;$A$3,Global!$E:$AA,COLUMN()+1,0)),"")</f>
        <v/>
      </c>
    </row>
    <row r="93" spans="1:22" s="72" customFormat="1" ht="15.75" x14ac:dyDescent="0.2">
      <c r="A93" s="67" t="str">
        <f>IFERROR(IF(A92="","",IF((A92+1)&lt;=VLOOKUP($A$3,List!$A$1:$B$50,2,0),A92+1,"")),"")</f>
        <v/>
      </c>
      <c r="B93" s="67" t="str">
        <f>IFERROR(IF(VLOOKUP($A93&amp;$A$3,Global!$E:$AA,COLUMN(),0)="","",VLOOKUP($A93&amp;$A$3,Global!$E:$AA,COLUMN(),0)),"")</f>
        <v/>
      </c>
      <c r="C93" s="67" t="str">
        <f>IFERROR(VLOOKUP(B93,List!$D:$E,2,0),"")</f>
        <v/>
      </c>
      <c r="D93" s="68" t="str">
        <f>IFERROR(IF(VLOOKUP($A93&amp;$A$3,Global!$E:$AA,COLUMN()+1,0)="","",VLOOKUP($A93&amp;$A$3,Global!$E:$AA,COLUMN()+1,0)),"")</f>
        <v/>
      </c>
      <c r="E93" s="69" t="str">
        <f>IFERROR(IF(VLOOKUP($A93&amp;$A$3,Global!$E:$AA,COLUMN()+1,0)="","",VLOOKUP($A93&amp;$A$3,Global!$E:$AA,COLUMN()+1,0)),"")</f>
        <v/>
      </c>
      <c r="F93" s="69" t="str">
        <f>IFERROR(IF(VLOOKUP($A93&amp;$A$3,Global!$E:$AA,COLUMN()+1,0)="","",VLOOKUP($A93&amp;$A$3,Global!$E:$AA,COLUMN()+1,0)),"")</f>
        <v/>
      </c>
      <c r="G93" s="69" t="str">
        <f>IFERROR(IF(VLOOKUP($A93&amp;$A$3,Global!$E:$AA,COLUMN()+1,0)="","",VLOOKUP($A93&amp;$A$3,Global!$E:$AA,COLUMN()+1,0)),"")</f>
        <v/>
      </c>
      <c r="H93" s="70" t="str">
        <f>IFERROR(IF(VLOOKUP($A93&amp;$A$3,Global!$E:$AA,COLUMN()+1,0)="","",VLOOKUP($A93&amp;$A$3,Global!$E:$AA,COLUMN()+1,0)),"")</f>
        <v/>
      </c>
      <c r="I93" s="69" t="str">
        <f>IFERROR(IF(VLOOKUP($A93&amp;$A$3,Global!$E:$AA,COLUMN()+1,0)="","",VLOOKUP($A93&amp;$A$3,Global!$E:$AA,COLUMN()+1,0)),"")</f>
        <v/>
      </c>
      <c r="J93" s="69" t="str">
        <f>IFERROR(IF(VLOOKUP($A93&amp;$A$3,Global!$E:$AA,COLUMN()+1,0)="","",VLOOKUP($A93&amp;$A$3,Global!$E:$AA,COLUMN()+1,0)),"")</f>
        <v/>
      </c>
      <c r="K93" s="69" t="str">
        <f>IFERROR(IF(VLOOKUP($A93&amp;$A$3,Global!$E:$AA,COLUMN()+1,0)="","",VLOOKUP($A93&amp;$A$3,Global!$E:$AA,COLUMN()+1,0)),"")</f>
        <v/>
      </c>
      <c r="L93" s="69" t="str">
        <f>IFERROR(IF(VLOOKUP($A93&amp;$A$3,Global!$E:$AA,COLUMN()+1,0)="","",VLOOKUP($A93&amp;$A$3,Global!$E:$AA,COLUMN()+1,0)),"")</f>
        <v/>
      </c>
      <c r="M93" s="68" t="str">
        <f>IFERROR(IF(VLOOKUP($A93&amp;$A$3,Global!$E:$AA,COLUMN()+1,0)="","",VLOOKUP($A93&amp;$A$3,Global!$E:$AA,COLUMN()+1,0)),"")</f>
        <v/>
      </c>
      <c r="N93" s="68" t="str">
        <f>IFERROR(IF(VLOOKUP($A93&amp;$A$3,Global!$E:$AA,COLUMN()+1,0)="","",VLOOKUP($A93&amp;$A$3,Global!$E:$AA,COLUMN()+1,0)),"")</f>
        <v/>
      </c>
      <c r="O93" s="68" t="str">
        <f>IFERROR(IF(VLOOKUP($A93&amp;$A$3,Global!$E:$AA,COLUMN()+1,0)="","",VLOOKUP($A93&amp;$A$3,Global!$E:$AA,COLUMN()+1,0)),"")</f>
        <v/>
      </c>
      <c r="P93" s="68" t="str">
        <f>IFERROR(IF(VLOOKUP($A93&amp;$A$3,Global!$E:$AA,COLUMN()+1,0)="","",VLOOKUP($A93&amp;$A$3,Global!$E:$AA,COLUMN()+1,0)),"")</f>
        <v/>
      </c>
      <c r="Q93" s="68" t="str">
        <f>IFERROR(IF(VLOOKUP($A93&amp;$A$3,Global!$E:$AA,COLUMN()+1,0)="","",VLOOKUP($A93&amp;$A$3,Global!$E:$AA,COLUMN()+1,0)),"")</f>
        <v/>
      </c>
      <c r="R93" s="68" t="str">
        <f>IFERROR(IF(VLOOKUP($A93&amp;$A$3,Global!$E:$AA,COLUMN()+1,0)="","",VLOOKUP($A93&amp;$A$3,Global!$E:$AA,COLUMN()+1,0)),"")</f>
        <v/>
      </c>
      <c r="S93" s="71" t="str">
        <f>IFERROR(IF(VLOOKUP($A93&amp;$A$3,Global!$E:$AA,COLUMN()+1,0)="","",VLOOKUP($A93&amp;$A$3,Global!$E:$AA,COLUMN()+1,0)),"")</f>
        <v/>
      </c>
      <c r="T93" s="71" t="str">
        <f>IFERROR(IF(VLOOKUP($A93&amp;$A$3,Global!$E:$AA,COLUMN()+1,0)="","",VLOOKUP($A93&amp;$A$3,Global!$E:$AA,COLUMN()+1,0)),"")</f>
        <v/>
      </c>
      <c r="U93" s="69" t="str">
        <f>IFERROR(IF(VLOOKUP($A93&amp;$A$3,Global!$E:$AA,COLUMN()+1,0)="","",VLOOKUP($A93&amp;$A$3,Global!$E:$AA,COLUMN()+1,0)),"")</f>
        <v/>
      </c>
      <c r="V93" s="69" t="str">
        <f>IFERROR(IF(VLOOKUP($A93&amp;$A$3,Global!$E:$AA,COLUMN()+1,0)="","",VLOOKUP($A93&amp;$A$3,Global!$E:$AA,COLUMN()+1,0)),"")</f>
        <v/>
      </c>
    </row>
    <row r="94" spans="1:22" s="72" customFormat="1" ht="15.75" x14ac:dyDescent="0.2">
      <c r="A94" s="67" t="str">
        <f>IFERROR(IF(A93="","",IF((A93+1)&lt;=VLOOKUP($A$3,List!$A$1:$B$50,2,0),A93+1,"")),"")</f>
        <v/>
      </c>
      <c r="B94" s="67" t="str">
        <f>IFERROR(IF(VLOOKUP($A94&amp;$A$3,Global!$E:$AA,COLUMN(),0)="","",VLOOKUP($A94&amp;$A$3,Global!$E:$AA,COLUMN(),0)),"")</f>
        <v/>
      </c>
      <c r="C94" s="67" t="str">
        <f>IFERROR(VLOOKUP(B94,List!$D:$E,2,0),"")</f>
        <v/>
      </c>
      <c r="D94" s="68" t="str">
        <f>IFERROR(IF(VLOOKUP($A94&amp;$A$3,Global!$E:$AA,COLUMN()+1,0)="","",VLOOKUP($A94&amp;$A$3,Global!$E:$AA,COLUMN()+1,0)),"")</f>
        <v/>
      </c>
      <c r="E94" s="69" t="str">
        <f>IFERROR(IF(VLOOKUP($A94&amp;$A$3,Global!$E:$AA,COLUMN()+1,0)="","",VLOOKUP($A94&amp;$A$3,Global!$E:$AA,COLUMN()+1,0)),"")</f>
        <v/>
      </c>
      <c r="F94" s="69" t="str">
        <f>IFERROR(IF(VLOOKUP($A94&amp;$A$3,Global!$E:$AA,COLUMN()+1,0)="","",VLOOKUP($A94&amp;$A$3,Global!$E:$AA,COLUMN()+1,0)),"")</f>
        <v/>
      </c>
      <c r="G94" s="69" t="str">
        <f>IFERROR(IF(VLOOKUP($A94&amp;$A$3,Global!$E:$AA,COLUMN()+1,0)="","",VLOOKUP($A94&amp;$A$3,Global!$E:$AA,COLUMN()+1,0)),"")</f>
        <v/>
      </c>
      <c r="H94" s="70" t="str">
        <f>IFERROR(IF(VLOOKUP($A94&amp;$A$3,Global!$E:$AA,COLUMN()+1,0)="","",VLOOKUP($A94&amp;$A$3,Global!$E:$AA,COLUMN()+1,0)),"")</f>
        <v/>
      </c>
      <c r="I94" s="69" t="str">
        <f>IFERROR(IF(VLOOKUP($A94&amp;$A$3,Global!$E:$AA,COLUMN()+1,0)="","",VLOOKUP($A94&amp;$A$3,Global!$E:$AA,COLUMN()+1,0)),"")</f>
        <v/>
      </c>
      <c r="J94" s="69" t="str">
        <f>IFERROR(IF(VLOOKUP($A94&amp;$A$3,Global!$E:$AA,COLUMN()+1,0)="","",VLOOKUP($A94&amp;$A$3,Global!$E:$AA,COLUMN()+1,0)),"")</f>
        <v/>
      </c>
      <c r="K94" s="69" t="str">
        <f>IFERROR(IF(VLOOKUP($A94&amp;$A$3,Global!$E:$AA,COLUMN()+1,0)="","",VLOOKUP($A94&amp;$A$3,Global!$E:$AA,COLUMN()+1,0)),"")</f>
        <v/>
      </c>
      <c r="L94" s="69" t="str">
        <f>IFERROR(IF(VLOOKUP($A94&amp;$A$3,Global!$E:$AA,COLUMN()+1,0)="","",VLOOKUP($A94&amp;$A$3,Global!$E:$AA,COLUMN()+1,0)),"")</f>
        <v/>
      </c>
      <c r="M94" s="68" t="str">
        <f>IFERROR(IF(VLOOKUP($A94&amp;$A$3,Global!$E:$AA,COLUMN()+1,0)="","",VLOOKUP($A94&amp;$A$3,Global!$E:$AA,COLUMN()+1,0)),"")</f>
        <v/>
      </c>
      <c r="N94" s="68" t="str">
        <f>IFERROR(IF(VLOOKUP($A94&amp;$A$3,Global!$E:$AA,COLUMN()+1,0)="","",VLOOKUP($A94&amp;$A$3,Global!$E:$AA,COLUMN()+1,0)),"")</f>
        <v/>
      </c>
      <c r="O94" s="68" t="str">
        <f>IFERROR(IF(VLOOKUP($A94&amp;$A$3,Global!$E:$AA,COLUMN()+1,0)="","",VLOOKUP($A94&amp;$A$3,Global!$E:$AA,COLUMN()+1,0)),"")</f>
        <v/>
      </c>
      <c r="P94" s="68" t="str">
        <f>IFERROR(IF(VLOOKUP($A94&amp;$A$3,Global!$E:$AA,COLUMN()+1,0)="","",VLOOKUP($A94&amp;$A$3,Global!$E:$AA,COLUMN()+1,0)),"")</f>
        <v/>
      </c>
      <c r="Q94" s="68" t="str">
        <f>IFERROR(IF(VLOOKUP($A94&amp;$A$3,Global!$E:$AA,COLUMN()+1,0)="","",VLOOKUP($A94&amp;$A$3,Global!$E:$AA,COLUMN()+1,0)),"")</f>
        <v/>
      </c>
      <c r="R94" s="68" t="str">
        <f>IFERROR(IF(VLOOKUP($A94&amp;$A$3,Global!$E:$AA,COLUMN()+1,0)="","",VLOOKUP($A94&amp;$A$3,Global!$E:$AA,COLUMN()+1,0)),"")</f>
        <v/>
      </c>
      <c r="S94" s="71" t="str">
        <f>IFERROR(IF(VLOOKUP($A94&amp;$A$3,Global!$E:$AA,COLUMN()+1,0)="","",VLOOKUP($A94&amp;$A$3,Global!$E:$AA,COLUMN()+1,0)),"")</f>
        <v/>
      </c>
      <c r="T94" s="71" t="str">
        <f>IFERROR(IF(VLOOKUP($A94&amp;$A$3,Global!$E:$AA,COLUMN()+1,0)="","",VLOOKUP($A94&amp;$A$3,Global!$E:$AA,COLUMN()+1,0)),"")</f>
        <v/>
      </c>
      <c r="U94" s="69" t="str">
        <f>IFERROR(IF(VLOOKUP($A94&amp;$A$3,Global!$E:$AA,COLUMN()+1,0)="","",VLOOKUP($A94&amp;$A$3,Global!$E:$AA,COLUMN()+1,0)),"")</f>
        <v/>
      </c>
      <c r="V94" s="69" t="str">
        <f>IFERROR(IF(VLOOKUP($A94&amp;$A$3,Global!$E:$AA,COLUMN()+1,0)="","",VLOOKUP($A94&amp;$A$3,Global!$E:$AA,COLUMN()+1,0)),"")</f>
        <v/>
      </c>
    </row>
    <row r="95" spans="1:22" s="72" customFormat="1" ht="15.75" x14ac:dyDescent="0.2">
      <c r="A95" s="67" t="str">
        <f>IFERROR(IF(A94="","",IF((A94+1)&lt;=VLOOKUP($A$3,List!$A$1:$B$50,2,0),A94+1,"")),"")</f>
        <v/>
      </c>
      <c r="B95" s="67" t="str">
        <f>IFERROR(IF(VLOOKUP($A95&amp;$A$3,Global!$E:$AA,COLUMN(),0)="","",VLOOKUP($A95&amp;$A$3,Global!$E:$AA,COLUMN(),0)),"")</f>
        <v/>
      </c>
      <c r="C95" s="67" t="str">
        <f>IFERROR(VLOOKUP(B95,List!$D:$E,2,0),"")</f>
        <v/>
      </c>
      <c r="D95" s="68" t="str">
        <f>IFERROR(IF(VLOOKUP($A95&amp;$A$3,Global!$E:$AA,COLUMN()+1,0)="","",VLOOKUP($A95&amp;$A$3,Global!$E:$AA,COLUMN()+1,0)),"")</f>
        <v/>
      </c>
      <c r="E95" s="69" t="str">
        <f>IFERROR(IF(VLOOKUP($A95&amp;$A$3,Global!$E:$AA,COLUMN()+1,0)="","",VLOOKUP($A95&amp;$A$3,Global!$E:$AA,COLUMN()+1,0)),"")</f>
        <v/>
      </c>
      <c r="F95" s="69" t="str">
        <f>IFERROR(IF(VLOOKUP($A95&amp;$A$3,Global!$E:$AA,COLUMN()+1,0)="","",VLOOKUP($A95&amp;$A$3,Global!$E:$AA,COLUMN()+1,0)),"")</f>
        <v/>
      </c>
      <c r="G95" s="69" t="str">
        <f>IFERROR(IF(VLOOKUP($A95&amp;$A$3,Global!$E:$AA,COLUMN()+1,0)="","",VLOOKUP($A95&amp;$A$3,Global!$E:$AA,COLUMN()+1,0)),"")</f>
        <v/>
      </c>
      <c r="H95" s="70" t="str">
        <f>IFERROR(IF(VLOOKUP($A95&amp;$A$3,Global!$E:$AA,COLUMN()+1,0)="","",VLOOKUP($A95&amp;$A$3,Global!$E:$AA,COLUMN()+1,0)),"")</f>
        <v/>
      </c>
      <c r="I95" s="69" t="str">
        <f>IFERROR(IF(VLOOKUP($A95&amp;$A$3,Global!$E:$AA,COLUMN()+1,0)="","",VLOOKUP($A95&amp;$A$3,Global!$E:$AA,COLUMN()+1,0)),"")</f>
        <v/>
      </c>
      <c r="J95" s="69" t="str">
        <f>IFERROR(IF(VLOOKUP($A95&amp;$A$3,Global!$E:$AA,COLUMN()+1,0)="","",VLOOKUP($A95&amp;$A$3,Global!$E:$AA,COLUMN()+1,0)),"")</f>
        <v/>
      </c>
      <c r="K95" s="69" t="str">
        <f>IFERROR(IF(VLOOKUP($A95&amp;$A$3,Global!$E:$AA,COLUMN()+1,0)="","",VLOOKUP($A95&amp;$A$3,Global!$E:$AA,COLUMN()+1,0)),"")</f>
        <v/>
      </c>
      <c r="L95" s="69" t="str">
        <f>IFERROR(IF(VLOOKUP($A95&amp;$A$3,Global!$E:$AA,COLUMN()+1,0)="","",VLOOKUP($A95&amp;$A$3,Global!$E:$AA,COLUMN()+1,0)),"")</f>
        <v/>
      </c>
      <c r="M95" s="68" t="str">
        <f>IFERROR(IF(VLOOKUP($A95&amp;$A$3,Global!$E:$AA,COLUMN()+1,0)="","",VLOOKUP($A95&amp;$A$3,Global!$E:$AA,COLUMN()+1,0)),"")</f>
        <v/>
      </c>
      <c r="N95" s="68" t="str">
        <f>IFERROR(IF(VLOOKUP($A95&amp;$A$3,Global!$E:$AA,COLUMN()+1,0)="","",VLOOKUP($A95&amp;$A$3,Global!$E:$AA,COLUMN()+1,0)),"")</f>
        <v/>
      </c>
      <c r="O95" s="68" t="str">
        <f>IFERROR(IF(VLOOKUP($A95&amp;$A$3,Global!$E:$AA,COLUMN()+1,0)="","",VLOOKUP($A95&amp;$A$3,Global!$E:$AA,COLUMN()+1,0)),"")</f>
        <v/>
      </c>
      <c r="P95" s="68" t="str">
        <f>IFERROR(IF(VLOOKUP($A95&amp;$A$3,Global!$E:$AA,COLUMN()+1,0)="","",VLOOKUP($A95&amp;$A$3,Global!$E:$AA,COLUMN()+1,0)),"")</f>
        <v/>
      </c>
      <c r="Q95" s="68" t="str">
        <f>IFERROR(IF(VLOOKUP($A95&amp;$A$3,Global!$E:$AA,COLUMN()+1,0)="","",VLOOKUP($A95&amp;$A$3,Global!$E:$AA,COLUMN()+1,0)),"")</f>
        <v/>
      </c>
      <c r="R95" s="68" t="str">
        <f>IFERROR(IF(VLOOKUP($A95&amp;$A$3,Global!$E:$AA,COLUMN()+1,0)="","",VLOOKUP($A95&amp;$A$3,Global!$E:$AA,COLUMN()+1,0)),"")</f>
        <v/>
      </c>
      <c r="S95" s="71" t="str">
        <f>IFERROR(IF(VLOOKUP($A95&amp;$A$3,Global!$E:$AA,COLUMN()+1,0)="","",VLOOKUP($A95&amp;$A$3,Global!$E:$AA,COLUMN()+1,0)),"")</f>
        <v/>
      </c>
      <c r="T95" s="71" t="str">
        <f>IFERROR(IF(VLOOKUP($A95&amp;$A$3,Global!$E:$AA,COLUMN()+1,0)="","",VLOOKUP($A95&amp;$A$3,Global!$E:$AA,COLUMN()+1,0)),"")</f>
        <v/>
      </c>
      <c r="U95" s="69" t="str">
        <f>IFERROR(IF(VLOOKUP($A95&amp;$A$3,Global!$E:$AA,COLUMN()+1,0)="","",VLOOKUP($A95&amp;$A$3,Global!$E:$AA,COLUMN()+1,0)),"")</f>
        <v/>
      </c>
      <c r="V95" s="69" t="str">
        <f>IFERROR(IF(VLOOKUP($A95&amp;$A$3,Global!$E:$AA,COLUMN()+1,0)="","",VLOOKUP($A95&amp;$A$3,Global!$E:$AA,COLUMN()+1,0)),"")</f>
        <v/>
      </c>
    </row>
    <row r="96" spans="1:22" s="72" customFormat="1" ht="15.75" x14ac:dyDescent="0.2">
      <c r="A96" s="67" t="str">
        <f>IFERROR(IF(A95="","",IF((A95+1)&lt;=VLOOKUP($A$3,List!$A$1:$B$50,2,0),A95+1,"")),"")</f>
        <v/>
      </c>
      <c r="B96" s="67" t="str">
        <f>IFERROR(IF(VLOOKUP($A96&amp;$A$3,Global!$E:$AA,COLUMN(),0)="","",VLOOKUP($A96&amp;$A$3,Global!$E:$AA,COLUMN(),0)),"")</f>
        <v/>
      </c>
      <c r="C96" s="67" t="str">
        <f>IFERROR(VLOOKUP(B96,List!$D:$E,2,0),"")</f>
        <v/>
      </c>
      <c r="D96" s="68" t="str">
        <f>IFERROR(IF(VLOOKUP($A96&amp;$A$3,Global!$E:$AA,COLUMN()+1,0)="","",VLOOKUP($A96&amp;$A$3,Global!$E:$AA,COLUMN()+1,0)),"")</f>
        <v/>
      </c>
      <c r="E96" s="69" t="str">
        <f>IFERROR(IF(VLOOKUP($A96&amp;$A$3,Global!$E:$AA,COLUMN()+1,0)="","",VLOOKUP($A96&amp;$A$3,Global!$E:$AA,COLUMN()+1,0)),"")</f>
        <v/>
      </c>
      <c r="F96" s="69" t="str">
        <f>IFERROR(IF(VLOOKUP($A96&amp;$A$3,Global!$E:$AA,COLUMN()+1,0)="","",VLOOKUP($A96&amp;$A$3,Global!$E:$AA,COLUMN()+1,0)),"")</f>
        <v/>
      </c>
      <c r="G96" s="69" t="str">
        <f>IFERROR(IF(VLOOKUP($A96&amp;$A$3,Global!$E:$AA,COLUMN()+1,0)="","",VLOOKUP($A96&amp;$A$3,Global!$E:$AA,COLUMN()+1,0)),"")</f>
        <v/>
      </c>
      <c r="H96" s="70" t="str">
        <f>IFERROR(IF(VLOOKUP($A96&amp;$A$3,Global!$E:$AA,COLUMN()+1,0)="","",VLOOKUP($A96&amp;$A$3,Global!$E:$AA,COLUMN()+1,0)),"")</f>
        <v/>
      </c>
      <c r="I96" s="69" t="str">
        <f>IFERROR(IF(VLOOKUP($A96&amp;$A$3,Global!$E:$AA,COLUMN()+1,0)="","",VLOOKUP($A96&amp;$A$3,Global!$E:$AA,COLUMN()+1,0)),"")</f>
        <v/>
      </c>
      <c r="J96" s="69" t="str">
        <f>IFERROR(IF(VLOOKUP($A96&amp;$A$3,Global!$E:$AA,COLUMN()+1,0)="","",VLOOKUP($A96&amp;$A$3,Global!$E:$AA,COLUMN()+1,0)),"")</f>
        <v/>
      </c>
      <c r="K96" s="69" t="str">
        <f>IFERROR(IF(VLOOKUP($A96&amp;$A$3,Global!$E:$AA,COLUMN()+1,0)="","",VLOOKUP($A96&amp;$A$3,Global!$E:$AA,COLUMN()+1,0)),"")</f>
        <v/>
      </c>
      <c r="L96" s="69" t="str">
        <f>IFERROR(IF(VLOOKUP($A96&amp;$A$3,Global!$E:$AA,COLUMN()+1,0)="","",VLOOKUP($A96&amp;$A$3,Global!$E:$AA,COLUMN()+1,0)),"")</f>
        <v/>
      </c>
      <c r="M96" s="68" t="str">
        <f>IFERROR(IF(VLOOKUP($A96&amp;$A$3,Global!$E:$AA,COLUMN()+1,0)="","",VLOOKUP($A96&amp;$A$3,Global!$E:$AA,COLUMN()+1,0)),"")</f>
        <v/>
      </c>
      <c r="N96" s="68" t="str">
        <f>IFERROR(IF(VLOOKUP($A96&amp;$A$3,Global!$E:$AA,COLUMN()+1,0)="","",VLOOKUP($A96&amp;$A$3,Global!$E:$AA,COLUMN()+1,0)),"")</f>
        <v/>
      </c>
      <c r="O96" s="68" t="str">
        <f>IFERROR(IF(VLOOKUP($A96&amp;$A$3,Global!$E:$AA,COLUMN()+1,0)="","",VLOOKUP($A96&amp;$A$3,Global!$E:$AA,COLUMN()+1,0)),"")</f>
        <v/>
      </c>
      <c r="P96" s="68" t="str">
        <f>IFERROR(IF(VLOOKUP($A96&amp;$A$3,Global!$E:$AA,COLUMN()+1,0)="","",VLOOKUP($A96&amp;$A$3,Global!$E:$AA,COLUMN()+1,0)),"")</f>
        <v/>
      </c>
      <c r="Q96" s="68" t="str">
        <f>IFERROR(IF(VLOOKUP($A96&amp;$A$3,Global!$E:$AA,COLUMN()+1,0)="","",VLOOKUP($A96&amp;$A$3,Global!$E:$AA,COLUMN()+1,0)),"")</f>
        <v/>
      </c>
      <c r="R96" s="68" t="str">
        <f>IFERROR(IF(VLOOKUP($A96&amp;$A$3,Global!$E:$AA,COLUMN()+1,0)="","",VLOOKUP($A96&amp;$A$3,Global!$E:$AA,COLUMN()+1,0)),"")</f>
        <v/>
      </c>
      <c r="S96" s="71" t="str">
        <f>IFERROR(IF(VLOOKUP($A96&amp;$A$3,Global!$E:$AA,COLUMN()+1,0)="","",VLOOKUP($A96&amp;$A$3,Global!$E:$AA,COLUMN()+1,0)),"")</f>
        <v/>
      </c>
      <c r="T96" s="71" t="str">
        <f>IFERROR(IF(VLOOKUP($A96&amp;$A$3,Global!$E:$AA,COLUMN()+1,0)="","",VLOOKUP($A96&amp;$A$3,Global!$E:$AA,COLUMN()+1,0)),"")</f>
        <v/>
      </c>
      <c r="U96" s="69" t="str">
        <f>IFERROR(IF(VLOOKUP($A96&amp;$A$3,Global!$E:$AA,COLUMN()+1,0)="","",VLOOKUP($A96&amp;$A$3,Global!$E:$AA,COLUMN()+1,0)),"")</f>
        <v/>
      </c>
      <c r="V96" s="69" t="str">
        <f>IFERROR(IF(VLOOKUP($A96&amp;$A$3,Global!$E:$AA,COLUMN()+1,0)="","",VLOOKUP($A96&amp;$A$3,Global!$E:$AA,COLUMN()+1,0)),"")</f>
        <v/>
      </c>
    </row>
    <row r="97" spans="1:22" s="72" customFormat="1" ht="15.75" x14ac:dyDescent="0.2">
      <c r="A97" s="67" t="str">
        <f>IFERROR(IF(A96="","",IF((A96+1)&lt;=VLOOKUP($A$3,List!$A$1:$B$50,2,0),A96+1,"")),"")</f>
        <v/>
      </c>
      <c r="B97" s="67" t="str">
        <f>IFERROR(IF(VLOOKUP($A97&amp;$A$3,Global!$E:$AA,COLUMN(),0)="","",VLOOKUP($A97&amp;$A$3,Global!$E:$AA,COLUMN(),0)),"")</f>
        <v/>
      </c>
      <c r="C97" s="67" t="str">
        <f>IFERROR(VLOOKUP(B97,List!$D:$E,2,0),"")</f>
        <v/>
      </c>
      <c r="D97" s="68" t="str">
        <f>IFERROR(IF(VLOOKUP($A97&amp;$A$3,Global!$E:$AA,COLUMN()+1,0)="","",VLOOKUP($A97&amp;$A$3,Global!$E:$AA,COLUMN()+1,0)),"")</f>
        <v/>
      </c>
      <c r="E97" s="69" t="str">
        <f>IFERROR(IF(VLOOKUP($A97&amp;$A$3,Global!$E:$AA,COLUMN()+1,0)="","",VLOOKUP($A97&amp;$A$3,Global!$E:$AA,COLUMN()+1,0)),"")</f>
        <v/>
      </c>
      <c r="F97" s="69" t="str">
        <f>IFERROR(IF(VLOOKUP($A97&amp;$A$3,Global!$E:$AA,COLUMN()+1,0)="","",VLOOKUP($A97&amp;$A$3,Global!$E:$AA,COLUMN()+1,0)),"")</f>
        <v/>
      </c>
      <c r="G97" s="69" t="str">
        <f>IFERROR(IF(VLOOKUP($A97&amp;$A$3,Global!$E:$AA,COLUMN()+1,0)="","",VLOOKUP($A97&amp;$A$3,Global!$E:$AA,COLUMN()+1,0)),"")</f>
        <v/>
      </c>
      <c r="H97" s="70" t="str">
        <f>IFERROR(IF(VLOOKUP($A97&amp;$A$3,Global!$E:$AA,COLUMN()+1,0)="","",VLOOKUP($A97&amp;$A$3,Global!$E:$AA,COLUMN()+1,0)),"")</f>
        <v/>
      </c>
      <c r="I97" s="69" t="str">
        <f>IFERROR(IF(VLOOKUP($A97&amp;$A$3,Global!$E:$AA,COLUMN()+1,0)="","",VLOOKUP($A97&amp;$A$3,Global!$E:$AA,COLUMN()+1,0)),"")</f>
        <v/>
      </c>
      <c r="J97" s="69" t="str">
        <f>IFERROR(IF(VLOOKUP($A97&amp;$A$3,Global!$E:$AA,COLUMN()+1,0)="","",VLOOKUP($A97&amp;$A$3,Global!$E:$AA,COLUMN()+1,0)),"")</f>
        <v/>
      </c>
      <c r="K97" s="69" t="str">
        <f>IFERROR(IF(VLOOKUP($A97&amp;$A$3,Global!$E:$AA,COLUMN()+1,0)="","",VLOOKUP($A97&amp;$A$3,Global!$E:$AA,COLUMN()+1,0)),"")</f>
        <v/>
      </c>
      <c r="L97" s="69" t="str">
        <f>IFERROR(IF(VLOOKUP($A97&amp;$A$3,Global!$E:$AA,COLUMN()+1,0)="","",VLOOKUP($A97&amp;$A$3,Global!$E:$AA,COLUMN()+1,0)),"")</f>
        <v/>
      </c>
      <c r="M97" s="68" t="str">
        <f>IFERROR(IF(VLOOKUP($A97&amp;$A$3,Global!$E:$AA,COLUMN()+1,0)="","",VLOOKUP($A97&amp;$A$3,Global!$E:$AA,COLUMN()+1,0)),"")</f>
        <v/>
      </c>
      <c r="N97" s="68" t="str">
        <f>IFERROR(IF(VLOOKUP($A97&amp;$A$3,Global!$E:$AA,COLUMN()+1,0)="","",VLOOKUP($A97&amp;$A$3,Global!$E:$AA,COLUMN()+1,0)),"")</f>
        <v/>
      </c>
      <c r="O97" s="68" t="str">
        <f>IFERROR(IF(VLOOKUP($A97&amp;$A$3,Global!$E:$AA,COLUMN()+1,0)="","",VLOOKUP($A97&amp;$A$3,Global!$E:$AA,COLUMN()+1,0)),"")</f>
        <v/>
      </c>
      <c r="P97" s="68" t="str">
        <f>IFERROR(IF(VLOOKUP($A97&amp;$A$3,Global!$E:$AA,COLUMN()+1,0)="","",VLOOKUP($A97&amp;$A$3,Global!$E:$AA,COLUMN()+1,0)),"")</f>
        <v/>
      </c>
      <c r="Q97" s="68" t="str">
        <f>IFERROR(IF(VLOOKUP($A97&amp;$A$3,Global!$E:$AA,COLUMN()+1,0)="","",VLOOKUP($A97&amp;$A$3,Global!$E:$AA,COLUMN()+1,0)),"")</f>
        <v/>
      </c>
      <c r="R97" s="68" t="str">
        <f>IFERROR(IF(VLOOKUP($A97&amp;$A$3,Global!$E:$AA,COLUMN()+1,0)="","",VLOOKUP($A97&amp;$A$3,Global!$E:$AA,COLUMN()+1,0)),"")</f>
        <v/>
      </c>
      <c r="S97" s="71" t="str">
        <f>IFERROR(IF(VLOOKUP($A97&amp;$A$3,Global!$E:$AA,COLUMN()+1,0)="","",VLOOKUP($A97&amp;$A$3,Global!$E:$AA,COLUMN()+1,0)),"")</f>
        <v/>
      </c>
      <c r="T97" s="71" t="str">
        <f>IFERROR(IF(VLOOKUP($A97&amp;$A$3,Global!$E:$AA,COLUMN()+1,0)="","",VLOOKUP($A97&amp;$A$3,Global!$E:$AA,COLUMN()+1,0)),"")</f>
        <v/>
      </c>
      <c r="U97" s="69" t="str">
        <f>IFERROR(IF(VLOOKUP($A97&amp;$A$3,Global!$E:$AA,COLUMN()+1,0)="","",VLOOKUP($A97&amp;$A$3,Global!$E:$AA,COLUMN()+1,0)),"")</f>
        <v/>
      </c>
      <c r="V97" s="69" t="str">
        <f>IFERROR(IF(VLOOKUP($A97&amp;$A$3,Global!$E:$AA,COLUMN()+1,0)="","",VLOOKUP($A97&amp;$A$3,Global!$E:$AA,COLUMN()+1,0)),"")</f>
        <v/>
      </c>
    </row>
    <row r="98" spans="1:22" s="72" customFormat="1" ht="15.75" x14ac:dyDescent="0.2">
      <c r="A98" s="67" t="str">
        <f>IFERROR(IF(A97="","",IF((A97+1)&lt;=VLOOKUP($A$3,List!$A$1:$B$50,2,0),A97+1,"")),"")</f>
        <v/>
      </c>
      <c r="B98" s="67" t="str">
        <f>IFERROR(IF(VLOOKUP($A98&amp;$A$3,Global!$E:$AA,COLUMN(),0)="","",VLOOKUP($A98&amp;$A$3,Global!$E:$AA,COLUMN(),0)),"")</f>
        <v/>
      </c>
      <c r="C98" s="67" t="str">
        <f>IFERROR(VLOOKUP(B98,List!$D:$E,2,0),"")</f>
        <v/>
      </c>
      <c r="D98" s="68" t="str">
        <f>IFERROR(IF(VLOOKUP($A98&amp;$A$3,Global!$E:$AA,COLUMN()+1,0)="","",VLOOKUP($A98&amp;$A$3,Global!$E:$AA,COLUMN()+1,0)),"")</f>
        <v/>
      </c>
      <c r="E98" s="69" t="str">
        <f>IFERROR(IF(VLOOKUP($A98&amp;$A$3,Global!$E:$AA,COLUMN()+1,0)="","",VLOOKUP($A98&amp;$A$3,Global!$E:$AA,COLUMN()+1,0)),"")</f>
        <v/>
      </c>
      <c r="F98" s="69" t="str">
        <f>IFERROR(IF(VLOOKUP($A98&amp;$A$3,Global!$E:$AA,COLUMN()+1,0)="","",VLOOKUP($A98&amp;$A$3,Global!$E:$AA,COLUMN()+1,0)),"")</f>
        <v/>
      </c>
      <c r="G98" s="69" t="str">
        <f>IFERROR(IF(VLOOKUP($A98&amp;$A$3,Global!$E:$AA,COLUMN()+1,0)="","",VLOOKUP($A98&amp;$A$3,Global!$E:$AA,COLUMN()+1,0)),"")</f>
        <v/>
      </c>
      <c r="H98" s="70" t="str">
        <f>IFERROR(IF(VLOOKUP($A98&amp;$A$3,Global!$E:$AA,COLUMN()+1,0)="","",VLOOKUP($A98&amp;$A$3,Global!$E:$AA,COLUMN()+1,0)),"")</f>
        <v/>
      </c>
      <c r="I98" s="69" t="str">
        <f>IFERROR(IF(VLOOKUP($A98&amp;$A$3,Global!$E:$AA,COLUMN()+1,0)="","",VLOOKUP($A98&amp;$A$3,Global!$E:$AA,COLUMN()+1,0)),"")</f>
        <v/>
      </c>
      <c r="J98" s="69" t="str">
        <f>IFERROR(IF(VLOOKUP($A98&amp;$A$3,Global!$E:$AA,COLUMN()+1,0)="","",VLOOKUP($A98&amp;$A$3,Global!$E:$AA,COLUMN()+1,0)),"")</f>
        <v/>
      </c>
      <c r="K98" s="69" t="str">
        <f>IFERROR(IF(VLOOKUP($A98&amp;$A$3,Global!$E:$AA,COLUMN()+1,0)="","",VLOOKUP($A98&amp;$A$3,Global!$E:$AA,COLUMN()+1,0)),"")</f>
        <v/>
      </c>
      <c r="L98" s="69" t="str">
        <f>IFERROR(IF(VLOOKUP($A98&amp;$A$3,Global!$E:$AA,COLUMN()+1,0)="","",VLOOKUP($A98&amp;$A$3,Global!$E:$AA,COLUMN()+1,0)),"")</f>
        <v/>
      </c>
      <c r="M98" s="68" t="str">
        <f>IFERROR(IF(VLOOKUP($A98&amp;$A$3,Global!$E:$AA,COLUMN()+1,0)="","",VLOOKUP($A98&amp;$A$3,Global!$E:$AA,COLUMN()+1,0)),"")</f>
        <v/>
      </c>
      <c r="N98" s="68" t="str">
        <f>IFERROR(IF(VLOOKUP($A98&amp;$A$3,Global!$E:$AA,COLUMN()+1,0)="","",VLOOKUP($A98&amp;$A$3,Global!$E:$AA,COLUMN()+1,0)),"")</f>
        <v/>
      </c>
      <c r="O98" s="68" t="str">
        <f>IFERROR(IF(VLOOKUP($A98&amp;$A$3,Global!$E:$AA,COLUMN()+1,0)="","",VLOOKUP($A98&amp;$A$3,Global!$E:$AA,COLUMN()+1,0)),"")</f>
        <v/>
      </c>
      <c r="P98" s="68" t="str">
        <f>IFERROR(IF(VLOOKUP($A98&amp;$A$3,Global!$E:$AA,COLUMN()+1,0)="","",VLOOKUP($A98&amp;$A$3,Global!$E:$AA,COLUMN()+1,0)),"")</f>
        <v/>
      </c>
      <c r="Q98" s="68" t="str">
        <f>IFERROR(IF(VLOOKUP($A98&amp;$A$3,Global!$E:$AA,COLUMN()+1,0)="","",VLOOKUP($A98&amp;$A$3,Global!$E:$AA,COLUMN()+1,0)),"")</f>
        <v/>
      </c>
      <c r="R98" s="68" t="str">
        <f>IFERROR(IF(VLOOKUP($A98&amp;$A$3,Global!$E:$AA,COLUMN()+1,0)="","",VLOOKUP($A98&amp;$A$3,Global!$E:$AA,COLUMN()+1,0)),"")</f>
        <v/>
      </c>
      <c r="S98" s="71" t="str">
        <f>IFERROR(IF(VLOOKUP($A98&amp;$A$3,Global!$E:$AA,COLUMN()+1,0)="","",VLOOKUP($A98&amp;$A$3,Global!$E:$AA,COLUMN()+1,0)),"")</f>
        <v/>
      </c>
      <c r="T98" s="71" t="str">
        <f>IFERROR(IF(VLOOKUP($A98&amp;$A$3,Global!$E:$AA,COLUMN()+1,0)="","",VLOOKUP($A98&amp;$A$3,Global!$E:$AA,COLUMN()+1,0)),"")</f>
        <v/>
      </c>
      <c r="U98" s="69" t="str">
        <f>IFERROR(IF(VLOOKUP($A98&amp;$A$3,Global!$E:$AA,COLUMN()+1,0)="","",VLOOKUP($A98&amp;$A$3,Global!$E:$AA,COLUMN()+1,0)),"")</f>
        <v/>
      </c>
      <c r="V98" s="69" t="str">
        <f>IFERROR(IF(VLOOKUP($A98&amp;$A$3,Global!$E:$AA,COLUMN()+1,0)="","",VLOOKUP($A98&amp;$A$3,Global!$E:$AA,COLUMN()+1,0)),"")</f>
        <v/>
      </c>
    </row>
    <row r="99" spans="1:22" s="72" customFormat="1" ht="15.75" x14ac:dyDescent="0.2">
      <c r="A99" s="67" t="str">
        <f>IFERROR(IF(A98="","",IF((A98+1)&lt;=VLOOKUP($A$3,List!$A$1:$B$50,2,0),A98+1,"")),"")</f>
        <v/>
      </c>
      <c r="B99" s="67" t="str">
        <f>IFERROR(IF(VLOOKUP($A99&amp;$A$3,Global!$E:$AA,COLUMN(),0)="","",VLOOKUP($A99&amp;$A$3,Global!$E:$AA,COLUMN(),0)),"")</f>
        <v/>
      </c>
      <c r="C99" s="67" t="str">
        <f>IFERROR(VLOOKUP(B99,List!$D:$E,2,0),"")</f>
        <v/>
      </c>
      <c r="D99" s="68" t="str">
        <f>IFERROR(IF(VLOOKUP($A99&amp;$A$3,Global!$E:$AA,COLUMN()+1,0)="","",VLOOKUP($A99&amp;$A$3,Global!$E:$AA,COLUMN()+1,0)),"")</f>
        <v/>
      </c>
      <c r="E99" s="69" t="str">
        <f>IFERROR(IF(VLOOKUP($A99&amp;$A$3,Global!$E:$AA,COLUMN()+1,0)="","",VLOOKUP($A99&amp;$A$3,Global!$E:$AA,COLUMN()+1,0)),"")</f>
        <v/>
      </c>
      <c r="F99" s="69" t="str">
        <f>IFERROR(IF(VLOOKUP($A99&amp;$A$3,Global!$E:$AA,COLUMN()+1,0)="","",VLOOKUP($A99&amp;$A$3,Global!$E:$AA,COLUMN()+1,0)),"")</f>
        <v/>
      </c>
      <c r="G99" s="69" t="str">
        <f>IFERROR(IF(VLOOKUP($A99&amp;$A$3,Global!$E:$AA,COLUMN()+1,0)="","",VLOOKUP($A99&amp;$A$3,Global!$E:$AA,COLUMN()+1,0)),"")</f>
        <v/>
      </c>
      <c r="H99" s="70" t="str">
        <f>IFERROR(IF(VLOOKUP($A99&amp;$A$3,Global!$E:$AA,COLUMN()+1,0)="","",VLOOKUP($A99&amp;$A$3,Global!$E:$AA,COLUMN()+1,0)),"")</f>
        <v/>
      </c>
      <c r="I99" s="69" t="str">
        <f>IFERROR(IF(VLOOKUP($A99&amp;$A$3,Global!$E:$AA,COLUMN()+1,0)="","",VLOOKUP($A99&amp;$A$3,Global!$E:$AA,COLUMN()+1,0)),"")</f>
        <v/>
      </c>
      <c r="J99" s="69" t="str">
        <f>IFERROR(IF(VLOOKUP($A99&amp;$A$3,Global!$E:$AA,COLUMN()+1,0)="","",VLOOKUP($A99&amp;$A$3,Global!$E:$AA,COLUMN()+1,0)),"")</f>
        <v/>
      </c>
      <c r="K99" s="69" t="str">
        <f>IFERROR(IF(VLOOKUP($A99&amp;$A$3,Global!$E:$AA,COLUMN()+1,0)="","",VLOOKUP($A99&amp;$A$3,Global!$E:$AA,COLUMN()+1,0)),"")</f>
        <v/>
      </c>
      <c r="L99" s="69" t="str">
        <f>IFERROR(IF(VLOOKUP($A99&amp;$A$3,Global!$E:$AA,COLUMN()+1,0)="","",VLOOKUP($A99&amp;$A$3,Global!$E:$AA,COLUMN()+1,0)),"")</f>
        <v/>
      </c>
      <c r="M99" s="68" t="str">
        <f>IFERROR(IF(VLOOKUP($A99&amp;$A$3,Global!$E:$AA,COLUMN()+1,0)="","",VLOOKUP($A99&amp;$A$3,Global!$E:$AA,COLUMN()+1,0)),"")</f>
        <v/>
      </c>
      <c r="N99" s="68" t="str">
        <f>IFERROR(IF(VLOOKUP($A99&amp;$A$3,Global!$E:$AA,COLUMN()+1,0)="","",VLOOKUP($A99&amp;$A$3,Global!$E:$AA,COLUMN()+1,0)),"")</f>
        <v/>
      </c>
      <c r="O99" s="68" t="str">
        <f>IFERROR(IF(VLOOKUP($A99&amp;$A$3,Global!$E:$AA,COLUMN()+1,0)="","",VLOOKUP($A99&amp;$A$3,Global!$E:$AA,COLUMN()+1,0)),"")</f>
        <v/>
      </c>
      <c r="P99" s="68" t="str">
        <f>IFERROR(IF(VLOOKUP($A99&amp;$A$3,Global!$E:$AA,COLUMN()+1,0)="","",VLOOKUP($A99&amp;$A$3,Global!$E:$AA,COLUMN()+1,0)),"")</f>
        <v/>
      </c>
      <c r="Q99" s="68" t="str">
        <f>IFERROR(IF(VLOOKUP($A99&amp;$A$3,Global!$E:$AA,COLUMN()+1,0)="","",VLOOKUP($A99&amp;$A$3,Global!$E:$AA,COLUMN()+1,0)),"")</f>
        <v/>
      </c>
      <c r="R99" s="68" t="str">
        <f>IFERROR(IF(VLOOKUP($A99&amp;$A$3,Global!$E:$AA,COLUMN()+1,0)="","",VLOOKUP($A99&amp;$A$3,Global!$E:$AA,COLUMN()+1,0)),"")</f>
        <v/>
      </c>
      <c r="S99" s="71" t="str">
        <f>IFERROR(IF(VLOOKUP($A99&amp;$A$3,Global!$E:$AA,COLUMN()+1,0)="","",VLOOKUP($A99&amp;$A$3,Global!$E:$AA,COLUMN()+1,0)),"")</f>
        <v/>
      </c>
      <c r="T99" s="71" t="str">
        <f>IFERROR(IF(VLOOKUP($A99&amp;$A$3,Global!$E:$AA,COLUMN()+1,0)="","",VLOOKUP($A99&amp;$A$3,Global!$E:$AA,COLUMN()+1,0)),"")</f>
        <v/>
      </c>
      <c r="U99" s="69" t="str">
        <f>IFERROR(IF(VLOOKUP($A99&amp;$A$3,Global!$E:$AA,COLUMN()+1,0)="","",VLOOKUP($A99&amp;$A$3,Global!$E:$AA,COLUMN()+1,0)),"")</f>
        <v/>
      </c>
      <c r="V99" s="69" t="str">
        <f>IFERROR(IF(VLOOKUP($A99&amp;$A$3,Global!$E:$AA,COLUMN()+1,0)="","",VLOOKUP($A99&amp;$A$3,Global!$E:$AA,COLUMN()+1,0)),"")</f>
        <v/>
      </c>
    </row>
    <row r="100" spans="1:22" s="72" customFormat="1" ht="15.75" x14ac:dyDescent="0.2">
      <c r="A100" s="67" t="str">
        <f>IFERROR(IF(A99="","",IF((A99+1)&lt;=VLOOKUP($A$3,List!$A$1:$B$50,2,0),A99+1,"")),"")</f>
        <v/>
      </c>
      <c r="B100" s="67" t="str">
        <f>IFERROR(IF(VLOOKUP($A100&amp;$A$3,Global!$E:$AA,COLUMN(),0)="","",VLOOKUP($A100&amp;$A$3,Global!$E:$AA,COLUMN(),0)),"")</f>
        <v/>
      </c>
      <c r="C100" s="67" t="str">
        <f>IFERROR(VLOOKUP(B100,List!$D:$E,2,0),"")</f>
        <v/>
      </c>
      <c r="D100" s="68" t="str">
        <f>IFERROR(IF(VLOOKUP($A100&amp;$A$3,Global!$E:$AA,COLUMN()+1,0)="","",VLOOKUP($A100&amp;$A$3,Global!$E:$AA,COLUMN()+1,0)),"")</f>
        <v/>
      </c>
      <c r="E100" s="69" t="str">
        <f>IFERROR(IF(VLOOKUP($A100&amp;$A$3,Global!$E:$AA,COLUMN()+1,0)="","",VLOOKUP($A100&amp;$A$3,Global!$E:$AA,COLUMN()+1,0)),"")</f>
        <v/>
      </c>
      <c r="F100" s="69" t="str">
        <f>IFERROR(IF(VLOOKUP($A100&amp;$A$3,Global!$E:$AA,COLUMN()+1,0)="","",VLOOKUP($A100&amp;$A$3,Global!$E:$AA,COLUMN()+1,0)),"")</f>
        <v/>
      </c>
      <c r="G100" s="69" t="str">
        <f>IFERROR(IF(VLOOKUP($A100&amp;$A$3,Global!$E:$AA,COLUMN()+1,0)="","",VLOOKUP($A100&amp;$A$3,Global!$E:$AA,COLUMN()+1,0)),"")</f>
        <v/>
      </c>
      <c r="H100" s="70" t="str">
        <f>IFERROR(IF(VLOOKUP($A100&amp;$A$3,Global!$E:$AA,COLUMN()+1,0)="","",VLOOKUP($A100&amp;$A$3,Global!$E:$AA,COLUMN()+1,0)),"")</f>
        <v/>
      </c>
      <c r="I100" s="69" t="str">
        <f>IFERROR(IF(VLOOKUP($A100&amp;$A$3,Global!$E:$AA,COLUMN()+1,0)="","",VLOOKUP($A100&amp;$A$3,Global!$E:$AA,COLUMN()+1,0)),"")</f>
        <v/>
      </c>
      <c r="J100" s="69" t="str">
        <f>IFERROR(IF(VLOOKUP($A100&amp;$A$3,Global!$E:$AA,COLUMN()+1,0)="","",VLOOKUP($A100&amp;$A$3,Global!$E:$AA,COLUMN()+1,0)),"")</f>
        <v/>
      </c>
      <c r="K100" s="69" t="str">
        <f>IFERROR(IF(VLOOKUP($A100&amp;$A$3,Global!$E:$AA,COLUMN()+1,0)="","",VLOOKUP($A100&amp;$A$3,Global!$E:$AA,COLUMN()+1,0)),"")</f>
        <v/>
      </c>
      <c r="L100" s="69" t="str">
        <f>IFERROR(IF(VLOOKUP($A100&amp;$A$3,Global!$E:$AA,COLUMN()+1,0)="","",VLOOKUP($A100&amp;$A$3,Global!$E:$AA,COLUMN()+1,0)),"")</f>
        <v/>
      </c>
      <c r="M100" s="68" t="str">
        <f>IFERROR(IF(VLOOKUP($A100&amp;$A$3,Global!$E:$AA,COLUMN()+1,0)="","",VLOOKUP($A100&amp;$A$3,Global!$E:$AA,COLUMN()+1,0)),"")</f>
        <v/>
      </c>
      <c r="N100" s="68" t="str">
        <f>IFERROR(IF(VLOOKUP($A100&amp;$A$3,Global!$E:$AA,COLUMN()+1,0)="","",VLOOKUP($A100&amp;$A$3,Global!$E:$AA,COLUMN()+1,0)),"")</f>
        <v/>
      </c>
      <c r="O100" s="68" t="str">
        <f>IFERROR(IF(VLOOKUP($A100&amp;$A$3,Global!$E:$AA,COLUMN()+1,0)="","",VLOOKUP($A100&amp;$A$3,Global!$E:$AA,COLUMN()+1,0)),"")</f>
        <v/>
      </c>
      <c r="P100" s="68" t="str">
        <f>IFERROR(IF(VLOOKUP($A100&amp;$A$3,Global!$E:$AA,COLUMN()+1,0)="","",VLOOKUP($A100&amp;$A$3,Global!$E:$AA,COLUMN()+1,0)),"")</f>
        <v/>
      </c>
      <c r="Q100" s="68" t="str">
        <f>IFERROR(IF(VLOOKUP($A100&amp;$A$3,Global!$E:$AA,COLUMN()+1,0)="","",VLOOKUP($A100&amp;$A$3,Global!$E:$AA,COLUMN()+1,0)),"")</f>
        <v/>
      </c>
      <c r="R100" s="68" t="str">
        <f>IFERROR(IF(VLOOKUP($A100&amp;$A$3,Global!$E:$AA,COLUMN()+1,0)="","",VLOOKUP($A100&amp;$A$3,Global!$E:$AA,COLUMN()+1,0)),"")</f>
        <v/>
      </c>
      <c r="S100" s="71" t="str">
        <f>IFERROR(IF(VLOOKUP($A100&amp;$A$3,Global!$E:$AA,COLUMN()+1,0)="","",VLOOKUP($A100&amp;$A$3,Global!$E:$AA,COLUMN()+1,0)),"")</f>
        <v/>
      </c>
      <c r="T100" s="71" t="str">
        <f>IFERROR(IF(VLOOKUP($A100&amp;$A$3,Global!$E:$AA,COLUMN()+1,0)="","",VLOOKUP($A100&amp;$A$3,Global!$E:$AA,COLUMN()+1,0)),"")</f>
        <v/>
      </c>
      <c r="U100" s="69" t="str">
        <f>IFERROR(IF(VLOOKUP($A100&amp;$A$3,Global!$E:$AA,COLUMN()+1,0)="","",VLOOKUP($A100&amp;$A$3,Global!$E:$AA,COLUMN()+1,0)),"")</f>
        <v/>
      </c>
      <c r="V100" s="69" t="str">
        <f>IFERROR(IF(VLOOKUP($A100&amp;$A$3,Global!$E:$AA,COLUMN()+1,0)="","",VLOOKUP($A100&amp;$A$3,Global!$E:$AA,COLUMN()+1,0)),"")</f>
        <v/>
      </c>
    </row>
    <row r="101" spans="1:22" s="72" customFormat="1" ht="15.75" x14ac:dyDescent="0.2">
      <c r="A101" s="67" t="str">
        <f>IFERROR(IF(A100="","",IF((A100+1)&lt;=VLOOKUP($A$3,List!$A$1:$B$50,2,0),A100+1,"")),"")</f>
        <v/>
      </c>
      <c r="B101" s="67" t="str">
        <f>IFERROR(IF(VLOOKUP($A101&amp;$A$3,Global!$E:$AA,COLUMN(),0)="","",VLOOKUP($A101&amp;$A$3,Global!$E:$AA,COLUMN(),0)),"")</f>
        <v/>
      </c>
      <c r="C101" s="67" t="str">
        <f>IFERROR(VLOOKUP(B101,List!$D:$E,2,0),"")</f>
        <v/>
      </c>
      <c r="D101" s="68" t="str">
        <f>IFERROR(IF(VLOOKUP($A101&amp;$A$3,Global!$E:$AA,COLUMN()+1,0)="","",VLOOKUP($A101&amp;$A$3,Global!$E:$AA,COLUMN()+1,0)),"")</f>
        <v/>
      </c>
      <c r="E101" s="69" t="str">
        <f>IFERROR(IF(VLOOKUP($A101&amp;$A$3,Global!$E:$AA,COLUMN()+1,0)="","",VLOOKUP($A101&amp;$A$3,Global!$E:$AA,COLUMN()+1,0)),"")</f>
        <v/>
      </c>
      <c r="F101" s="69" t="str">
        <f>IFERROR(IF(VLOOKUP($A101&amp;$A$3,Global!$E:$AA,COLUMN()+1,0)="","",VLOOKUP($A101&amp;$A$3,Global!$E:$AA,COLUMN()+1,0)),"")</f>
        <v/>
      </c>
      <c r="G101" s="69" t="str">
        <f>IFERROR(IF(VLOOKUP($A101&amp;$A$3,Global!$E:$AA,COLUMN()+1,0)="","",VLOOKUP($A101&amp;$A$3,Global!$E:$AA,COLUMN()+1,0)),"")</f>
        <v/>
      </c>
      <c r="H101" s="70" t="str">
        <f>IFERROR(IF(VLOOKUP($A101&amp;$A$3,Global!$E:$AA,COLUMN()+1,0)="","",VLOOKUP($A101&amp;$A$3,Global!$E:$AA,COLUMN()+1,0)),"")</f>
        <v/>
      </c>
      <c r="I101" s="69" t="str">
        <f>IFERROR(IF(VLOOKUP($A101&amp;$A$3,Global!$E:$AA,COLUMN()+1,0)="","",VLOOKUP($A101&amp;$A$3,Global!$E:$AA,COLUMN()+1,0)),"")</f>
        <v/>
      </c>
      <c r="J101" s="69" t="str">
        <f>IFERROR(IF(VLOOKUP($A101&amp;$A$3,Global!$E:$AA,COLUMN()+1,0)="","",VLOOKUP($A101&amp;$A$3,Global!$E:$AA,COLUMN()+1,0)),"")</f>
        <v/>
      </c>
      <c r="K101" s="69" t="str">
        <f>IFERROR(IF(VLOOKUP($A101&amp;$A$3,Global!$E:$AA,COLUMN()+1,0)="","",VLOOKUP($A101&amp;$A$3,Global!$E:$AA,COLUMN()+1,0)),"")</f>
        <v/>
      </c>
      <c r="L101" s="69" t="str">
        <f>IFERROR(IF(VLOOKUP($A101&amp;$A$3,Global!$E:$AA,COLUMN()+1,0)="","",VLOOKUP($A101&amp;$A$3,Global!$E:$AA,COLUMN()+1,0)),"")</f>
        <v/>
      </c>
      <c r="M101" s="68" t="str">
        <f>IFERROR(IF(VLOOKUP($A101&amp;$A$3,Global!$E:$AA,COLUMN()+1,0)="","",VLOOKUP($A101&amp;$A$3,Global!$E:$AA,COLUMN()+1,0)),"")</f>
        <v/>
      </c>
      <c r="N101" s="68" t="str">
        <f>IFERROR(IF(VLOOKUP($A101&amp;$A$3,Global!$E:$AA,COLUMN()+1,0)="","",VLOOKUP($A101&amp;$A$3,Global!$E:$AA,COLUMN()+1,0)),"")</f>
        <v/>
      </c>
      <c r="O101" s="68" t="str">
        <f>IFERROR(IF(VLOOKUP($A101&amp;$A$3,Global!$E:$AA,COLUMN()+1,0)="","",VLOOKUP($A101&amp;$A$3,Global!$E:$AA,COLUMN()+1,0)),"")</f>
        <v/>
      </c>
      <c r="P101" s="68" t="str">
        <f>IFERROR(IF(VLOOKUP($A101&amp;$A$3,Global!$E:$AA,COLUMN()+1,0)="","",VLOOKUP($A101&amp;$A$3,Global!$E:$AA,COLUMN()+1,0)),"")</f>
        <v/>
      </c>
      <c r="Q101" s="68" t="str">
        <f>IFERROR(IF(VLOOKUP($A101&amp;$A$3,Global!$E:$AA,COLUMN()+1,0)="","",VLOOKUP($A101&amp;$A$3,Global!$E:$AA,COLUMN()+1,0)),"")</f>
        <v/>
      </c>
      <c r="R101" s="68" t="str">
        <f>IFERROR(IF(VLOOKUP($A101&amp;$A$3,Global!$E:$AA,COLUMN()+1,0)="","",VLOOKUP($A101&amp;$A$3,Global!$E:$AA,COLUMN()+1,0)),"")</f>
        <v/>
      </c>
      <c r="S101" s="71" t="str">
        <f>IFERROR(IF(VLOOKUP($A101&amp;$A$3,Global!$E:$AA,COLUMN()+1,0)="","",VLOOKUP($A101&amp;$A$3,Global!$E:$AA,COLUMN()+1,0)),"")</f>
        <v/>
      </c>
      <c r="T101" s="71" t="str">
        <f>IFERROR(IF(VLOOKUP($A101&amp;$A$3,Global!$E:$AA,COLUMN()+1,0)="","",VLOOKUP($A101&amp;$A$3,Global!$E:$AA,COLUMN()+1,0)),"")</f>
        <v/>
      </c>
      <c r="U101" s="69" t="str">
        <f>IFERROR(IF(VLOOKUP($A101&amp;$A$3,Global!$E:$AA,COLUMN()+1,0)="","",VLOOKUP($A101&amp;$A$3,Global!$E:$AA,COLUMN()+1,0)),"")</f>
        <v/>
      </c>
      <c r="V101" s="69" t="str">
        <f>IFERROR(IF(VLOOKUP($A101&amp;$A$3,Global!$E:$AA,COLUMN()+1,0)="","",VLOOKUP($A101&amp;$A$3,Global!$E:$AA,COLUMN()+1,0)),"")</f>
        <v/>
      </c>
    </row>
    <row r="102" spans="1:22" s="72" customFormat="1" ht="15.75" x14ac:dyDescent="0.2">
      <c r="A102" s="67" t="str">
        <f>IFERROR(IF(A101="","",IF((A101+1)&lt;=VLOOKUP($A$3,List!$A$1:$B$50,2,0),A101+1,"")),"")</f>
        <v/>
      </c>
      <c r="B102" s="67" t="str">
        <f>IFERROR(IF(VLOOKUP($A102&amp;$A$3,Global!$E:$AA,COLUMN(),0)="","",VLOOKUP($A102&amp;$A$3,Global!$E:$AA,COLUMN(),0)),"")</f>
        <v/>
      </c>
      <c r="C102" s="67" t="str">
        <f>IFERROR(VLOOKUP(B102,List!$D:$E,2,0),"")</f>
        <v/>
      </c>
      <c r="D102" s="68" t="str">
        <f>IFERROR(IF(VLOOKUP($A102&amp;$A$3,Global!$E:$AA,COLUMN()+1,0)="","",VLOOKUP($A102&amp;$A$3,Global!$E:$AA,COLUMN()+1,0)),"")</f>
        <v/>
      </c>
      <c r="E102" s="69" t="str">
        <f>IFERROR(IF(VLOOKUP($A102&amp;$A$3,Global!$E:$AA,COLUMN()+1,0)="","",VLOOKUP($A102&amp;$A$3,Global!$E:$AA,COLUMN()+1,0)),"")</f>
        <v/>
      </c>
      <c r="F102" s="69" t="str">
        <f>IFERROR(IF(VLOOKUP($A102&amp;$A$3,Global!$E:$AA,COLUMN()+1,0)="","",VLOOKUP($A102&amp;$A$3,Global!$E:$AA,COLUMN()+1,0)),"")</f>
        <v/>
      </c>
      <c r="G102" s="69" t="str">
        <f>IFERROR(IF(VLOOKUP($A102&amp;$A$3,Global!$E:$AA,COLUMN()+1,0)="","",VLOOKUP($A102&amp;$A$3,Global!$E:$AA,COLUMN()+1,0)),"")</f>
        <v/>
      </c>
      <c r="H102" s="70" t="str">
        <f>IFERROR(IF(VLOOKUP($A102&amp;$A$3,Global!$E:$AA,COLUMN()+1,0)="","",VLOOKUP($A102&amp;$A$3,Global!$E:$AA,COLUMN()+1,0)),"")</f>
        <v/>
      </c>
      <c r="I102" s="69" t="str">
        <f>IFERROR(IF(VLOOKUP($A102&amp;$A$3,Global!$E:$AA,COLUMN()+1,0)="","",VLOOKUP($A102&amp;$A$3,Global!$E:$AA,COLUMN()+1,0)),"")</f>
        <v/>
      </c>
      <c r="J102" s="69" t="str">
        <f>IFERROR(IF(VLOOKUP($A102&amp;$A$3,Global!$E:$AA,COLUMN()+1,0)="","",VLOOKUP($A102&amp;$A$3,Global!$E:$AA,COLUMN()+1,0)),"")</f>
        <v/>
      </c>
      <c r="K102" s="69" t="str">
        <f>IFERROR(IF(VLOOKUP($A102&amp;$A$3,Global!$E:$AA,COLUMN()+1,0)="","",VLOOKUP($A102&amp;$A$3,Global!$E:$AA,COLUMN()+1,0)),"")</f>
        <v/>
      </c>
      <c r="L102" s="69" t="str">
        <f>IFERROR(IF(VLOOKUP($A102&amp;$A$3,Global!$E:$AA,COLUMN()+1,0)="","",VLOOKUP($A102&amp;$A$3,Global!$E:$AA,COLUMN()+1,0)),"")</f>
        <v/>
      </c>
      <c r="M102" s="68" t="str">
        <f>IFERROR(IF(VLOOKUP($A102&amp;$A$3,Global!$E:$AA,COLUMN()+1,0)="","",VLOOKUP($A102&amp;$A$3,Global!$E:$AA,COLUMN()+1,0)),"")</f>
        <v/>
      </c>
      <c r="N102" s="68" t="str">
        <f>IFERROR(IF(VLOOKUP($A102&amp;$A$3,Global!$E:$AA,COLUMN()+1,0)="","",VLOOKUP($A102&amp;$A$3,Global!$E:$AA,COLUMN()+1,0)),"")</f>
        <v/>
      </c>
      <c r="O102" s="68" t="str">
        <f>IFERROR(IF(VLOOKUP($A102&amp;$A$3,Global!$E:$AA,COLUMN()+1,0)="","",VLOOKUP($A102&amp;$A$3,Global!$E:$AA,COLUMN()+1,0)),"")</f>
        <v/>
      </c>
      <c r="P102" s="68" t="str">
        <f>IFERROR(IF(VLOOKUP($A102&amp;$A$3,Global!$E:$AA,COLUMN()+1,0)="","",VLOOKUP($A102&amp;$A$3,Global!$E:$AA,COLUMN()+1,0)),"")</f>
        <v/>
      </c>
      <c r="Q102" s="68" t="str">
        <f>IFERROR(IF(VLOOKUP($A102&amp;$A$3,Global!$E:$AA,COLUMN()+1,0)="","",VLOOKUP($A102&amp;$A$3,Global!$E:$AA,COLUMN()+1,0)),"")</f>
        <v/>
      </c>
      <c r="R102" s="68" t="str">
        <f>IFERROR(IF(VLOOKUP($A102&amp;$A$3,Global!$E:$AA,COLUMN()+1,0)="","",VLOOKUP($A102&amp;$A$3,Global!$E:$AA,COLUMN()+1,0)),"")</f>
        <v/>
      </c>
      <c r="S102" s="71" t="str">
        <f>IFERROR(IF(VLOOKUP($A102&amp;$A$3,Global!$E:$AA,COLUMN()+1,0)="","",VLOOKUP($A102&amp;$A$3,Global!$E:$AA,COLUMN()+1,0)),"")</f>
        <v/>
      </c>
      <c r="T102" s="71" t="str">
        <f>IFERROR(IF(VLOOKUP($A102&amp;$A$3,Global!$E:$AA,COLUMN()+1,0)="","",VLOOKUP($A102&amp;$A$3,Global!$E:$AA,COLUMN()+1,0)),"")</f>
        <v/>
      </c>
      <c r="U102" s="69" t="str">
        <f>IFERROR(IF(VLOOKUP($A102&amp;$A$3,Global!$E:$AA,COLUMN()+1,0)="","",VLOOKUP($A102&amp;$A$3,Global!$E:$AA,COLUMN()+1,0)),"")</f>
        <v/>
      </c>
      <c r="V102" s="69" t="str">
        <f>IFERROR(IF(VLOOKUP($A102&amp;$A$3,Global!$E:$AA,COLUMN()+1,0)="","",VLOOKUP($A102&amp;$A$3,Global!$E:$AA,COLUMN()+1,0)),"")</f>
        <v/>
      </c>
    </row>
    <row r="103" spans="1:22" s="72" customFormat="1" ht="15.75" x14ac:dyDescent="0.2">
      <c r="A103" s="67" t="str">
        <f>IFERROR(IF(A102="","",IF((A102+1)&lt;=VLOOKUP($A$3,List!$A$1:$B$50,2,0),A102+1,"")),"")</f>
        <v/>
      </c>
      <c r="B103" s="67" t="str">
        <f>IFERROR(IF(VLOOKUP($A103&amp;$A$3,Global!$E:$AA,COLUMN(),0)="","",VLOOKUP($A103&amp;$A$3,Global!$E:$AA,COLUMN(),0)),"")</f>
        <v/>
      </c>
      <c r="C103" s="67" t="str">
        <f>IFERROR(VLOOKUP(B103,List!$D:$E,2,0),"")</f>
        <v/>
      </c>
      <c r="D103" s="68" t="str">
        <f>IFERROR(IF(VLOOKUP($A103&amp;$A$3,Global!$E:$AA,COLUMN()+1,0)="","",VLOOKUP($A103&amp;$A$3,Global!$E:$AA,COLUMN()+1,0)),"")</f>
        <v/>
      </c>
      <c r="E103" s="69" t="str">
        <f>IFERROR(IF(VLOOKUP($A103&amp;$A$3,Global!$E:$AA,COLUMN()+1,0)="","",VLOOKUP($A103&amp;$A$3,Global!$E:$AA,COLUMN()+1,0)),"")</f>
        <v/>
      </c>
      <c r="F103" s="69" t="str">
        <f>IFERROR(IF(VLOOKUP($A103&amp;$A$3,Global!$E:$AA,COLUMN()+1,0)="","",VLOOKUP($A103&amp;$A$3,Global!$E:$AA,COLUMN()+1,0)),"")</f>
        <v/>
      </c>
      <c r="G103" s="69" t="str">
        <f>IFERROR(IF(VLOOKUP($A103&amp;$A$3,Global!$E:$AA,COLUMN()+1,0)="","",VLOOKUP($A103&amp;$A$3,Global!$E:$AA,COLUMN()+1,0)),"")</f>
        <v/>
      </c>
      <c r="H103" s="70" t="str">
        <f>IFERROR(IF(VLOOKUP($A103&amp;$A$3,Global!$E:$AA,COLUMN()+1,0)="","",VLOOKUP($A103&amp;$A$3,Global!$E:$AA,COLUMN()+1,0)),"")</f>
        <v/>
      </c>
      <c r="I103" s="69" t="str">
        <f>IFERROR(IF(VLOOKUP($A103&amp;$A$3,Global!$E:$AA,COLUMN()+1,0)="","",VLOOKUP($A103&amp;$A$3,Global!$E:$AA,COLUMN()+1,0)),"")</f>
        <v/>
      </c>
      <c r="J103" s="69" t="str">
        <f>IFERROR(IF(VLOOKUP($A103&amp;$A$3,Global!$E:$AA,COLUMN()+1,0)="","",VLOOKUP($A103&amp;$A$3,Global!$E:$AA,COLUMN()+1,0)),"")</f>
        <v/>
      </c>
      <c r="K103" s="69" t="str">
        <f>IFERROR(IF(VLOOKUP($A103&amp;$A$3,Global!$E:$AA,COLUMN()+1,0)="","",VLOOKUP($A103&amp;$A$3,Global!$E:$AA,COLUMN()+1,0)),"")</f>
        <v/>
      </c>
      <c r="L103" s="69" t="str">
        <f>IFERROR(IF(VLOOKUP($A103&amp;$A$3,Global!$E:$AA,COLUMN()+1,0)="","",VLOOKUP($A103&amp;$A$3,Global!$E:$AA,COLUMN()+1,0)),"")</f>
        <v/>
      </c>
      <c r="M103" s="68" t="str">
        <f>IFERROR(IF(VLOOKUP($A103&amp;$A$3,Global!$E:$AA,COLUMN()+1,0)="","",VLOOKUP($A103&amp;$A$3,Global!$E:$AA,COLUMN()+1,0)),"")</f>
        <v/>
      </c>
      <c r="N103" s="68" t="str">
        <f>IFERROR(IF(VLOOKUP($A103&amp;$A$3,Global!$E:$AA,COLUMN()+1,0)="","",VLOOKUP($A103&amp;$A$3,Global!$E:$AA,COLUMN()+1,0)),"")</f>
        <v/>
      </c>
      <c r="O103" s="68" t="str">
        <f>IFERROR(IF(VLOOKUP($A103&amp;$A$3,Global!$E:$AA,COLUMN()+1,0)="","",VLOOKUP($A103&amp;$A$3,Global!$E:$AA,COLUMN()+1,0)),"")</f>
        <v/>
      </c>
      <c r="P103" s="68" t="str">
        <f>IFERROR(IF(VLOOKUP($A103&amp;$A$3,Global!$E:$AA,COLUMN()+1,0)="","",VLOOKUP($A103&amp;$A$3,Global!$E:$AA,COLUMN()+1,0)),"")</f>
        <v/>
      </c>
      <c r="Q103" s="68" t="str">
        <f>IFERROR(IF(VLOOKUP($A103&amp;$A$3,Global!$E:$AA,COLUMN()+1,0)="","",VLOOKUP($A103&amp;$A$3,Global!$E:$AA,COLUMN()+1,0)),"")</f>
        <v/>
      </c>
      <c r="R103" s="68" t="str">
        <f>IFERROR(IF(VLOOKUP($A103&amp;$A$3,Global!$E:$AA,COLUMN()+1,0)="","",VLOOKUP($A103&amp;$A$3,Global!$E:$AA,COLUMN()+1,0)),"")</f>
        <v/>
      </c>
      <c r="S103" s="71" t="str">
        <f>IFERROR(IF(VLOOKUP($A103&amp;$A$3,Global!$E:$AA,COLUMN()+1,0)="","",VLOOKUP($A103&amp;$A$3,Global!$E:$AA,COLUMN()+1,0)),"")</f>
        <v/>
      </c>
      <c r="T103" s="71" t="str">
        <f>IFERROR(IF(VLOOKUP($A103&amp;$A$3,Global!$E:$AA,COLUMN()+1,0)="","",VLOOKUP($A103&amp;$A$3,Global!$E:$AA,COLUMN()+1,0)),"")</f>
        <v/>
      </c>
      <c r="U103" s="69" t="str">
        <f>IFERROR(IF(VLOOKUP($A103&amp;$A$3,Global!$E:$AA,COLUMN()+1,0)="","",VLOOKUP($A103&amp;$A$3,Global!$E:$AA,COLUMN()+1,0)),"")</f>
        <v/>
      </c>
      <c r="V103" s="69" t="str">
        <f>IFERROR(IF(VLOOKUP($A103&amp;$A$3,Global!$E:$AA,COLUMN()+1,0)="","",VLOOKUP($A103&amp;$A$3,Global!$E:$AA,COLUMN()+1,0)),"")</f>
        <v/>
      </c>
    </row>
    <row r="104" spans="1:22" s="72" customFormat="1" ht="15.75" x14ac:dyDescent="0.2">
      <c r="A104" s="67" t="str">
        <f>IFERROR(IF(A103="","",IF((A103+1)&lt;=VLOOKUP($A$3,List!$A$1:$B$50,2,0),A103+1,"")),"")</f>
        <v/>
      </c>
      <c r="B104" s="67" t="str">
        <f>IFERROR(IF(VLOOKUP($A104&amp;$A$3,Global!$E:$AA,COLUMN(),0)="","",VLOOKUP($A104&amp;$A$3,Global!$E:$AA,COLUMN(),0)),"")</f>
        <v/>
      </c>
      <c r="C104" s="67" t="str">
        <f>IFERROR(VLOOKUP(B104,List!$D:$E,2,0),"")</f>
        <v/>
      </c>
      <c r="D104" s="68" t="str">
        <f>IFERROR(IF(VLOOKUP($A104&amp;$A$3,Global!$E:$AA,COLUMN()+1,0)="","",VLOOKUP($A104&amp;$A$3,Global!$E:$AA,COLUMN()+1,0)),"")</f>
        <v/>
      </c>
      <c r="E104" s="69" t="str">
        <f>IFERROR(IF(VLOOKUP($A104&amp;$A$3,Global!$E:$AA,COLUMN()+1,0)="","",VLOOKUP($A104&amp;$A$3,Global!$E:$AA,COLUMN()+1,0)),"")</f>
        <v/>
      </c>
      <c r="F104" s="69" t="str">
        <f>IFERROR(IF(VLOOKUP($A104&amp;$A$3,Global!$E:$AA,COLUMN()+1,0)="","",VLOOKUP($A104&amp;$A$3,Global!$E:$AA,COLUMN()+1,0)),"")</f>
        <v/>
      </c>
      <c r="G104" s="69" t="str">
        <f>IFERROR(IF(VLOOKUP($A104&amp;$A$3,Global!$E:$AA,COLUMN()+1,0)="","",VLOOKUP($A104&amp;$A$3,Global!$E:$AA,COLUMN()+1,0)),"")</f>
        <v/>
      </c>
      <c r="H104" s="70" t="str">
        <f>IFERROR(IF(VLOOKUP($A104&amp;$A$3,Global!$E:$AA,COLUMN()+1,0)="","",VLOOKUP($A104&amp;$A$3,Global!$E:$AA,COLUMN()+1,0)),"")</f>
        <v/>
      </c>
      <c r="I104" s="69" t="str">
        <f>IFERROR(IF(VLOOKUP($A104&amp;$A$3,Global!$E:$AA,COLUMN()+1,0)="","",VLOOKUP($A104&amp;$A$3,Global!$E:$AA,COLUMN()+1,0)),"")</f>
        <v/>
      </c>
      <c r="J104" s="69" t="str">
        <f>IFERROR(IF(VLOOKUP($A104&amp;$A$3,Global!$E:$AA,COLUMN()+1,0)="","",VLOOKUP($A104&amp;$A$3,Global!$E:$AA,COLUMN()+1,0)),"")</f>
        <v/>
      </c>
      <c r="K104" s="69" t="str">
        <f>IFERROR(IF(VLOOKUP($A104&amp;$A$3,Global!$E:$AA,COLUMN()+1,0)="","",VLOOKUP($A104&amp;$A$3,Global!$E:$AA,COLUMN()+1,0)),"")</f>
        <v/>
      </c>
      <c r="L104" s="69" t="str">
        <f>IFERROR(IF(VLOOKUP($A104&amp;$A$3,Global!$E:$AA,COLUMN()+1,0)="","",VLOOKUP($A104&amp;$A$3,Global!$E:$AA,COLUMN()+1,0)),"")</f>
        <v/>
      </c>
      <c r="M104" s="68" t="str">
        <f>IFERROR(IF(VLOOKUP($A104&amp;$A$3,Global!$E:$AA,COLUMN()+1,0)="","",VLOOKUP($A104&amp;$A$3,Global!$E:$AA,COLUMN()+1,0)),"")</f>
        <v/>
      </c>
      <c r="N104" s="68" t="str">
        <f>IFERROR(IF(VLOOKUP($A104&amp;$A$3,Global!$E:$AA,COLUMN()+1,0)="","",VLOOKUP($A104&amp;$A$3,Global!$E:$AA,COLUMN()+1,0)),"")</f>
        <v/>
      </c>
      <c r="O104" s="68" t="str">
        <f>IFERROR(IF(VLOOKUP($A104&amp;$A$3,Global!$E:$AA,COLUMN()+1,0)="","",VLOOKUP($A104&amp;$A$3,Global!$E:$AA,COLUMN()+1,0)),"")</f>
        <v/>
      </c>
      <c r="P104" s="68" t="str">
        <f>IFERROR(IF(VLOOKUP($A104&amp;$A$3,Global!$E:$AA,COLUMN()+1,0)="","",VLOOKUP($A104&amp;$A$3,Global!$E:$AA,COLUMN()+1,0)),"")</f>
        <v/>
      </c>
      <c r="Q104" s="68" t="str">
        <f>IFERROR(IF(VLOOKUP($A104&amp;$A$3,Global!$E:$AA,COLUMN()+1,0)="","",VLOOKUP($A104&amp;$A$3,Global!$E:$AA,COLUMN()+1,0)),"")</f>
        <v/>
      </c>
      <c r="R104" s="68" t="str">
        <f>IFERROR(IF(VLOOKUP($A104&amp;$A$3,Global!$E:$AA,COLUMN()+1,0)="","",VLOOKUP($A104&amp;$A$3,Global!$E:$AA,COLUMN()+1,0)),"")</f>
        <v/>
      </c>
      <c r="S104" s="71" t="str">
        <f>IFERROR(IF(VLOOKUP($A104&amp;$A$3,Global!$E:$AA,COLUMN()+1,0)="","",VLOOKUP($A104&amp;$A$3,Global!$E:$AA,COLUMN()+1,0)),"")</f>
        <v/>
      </c>
      <c r="T104" s="71" t="str">
        <f>IFERROR(IF(VLOOKUP($A104&amp;$A$3,Global!$E:$AA,COLUMN()+1,0)="","",VLOOKUP($A104&amp;$A$3,Global!$E:$AA,COLUMN()+1,0)),"")</f>
        <v/>
      </c>
      <c r="U104" s="69" t="str">
        <f>IFERROR(IF(VLOOKUP($A104&amp;$A$3,Global!$E:$AA,COLUMN()+1,0)="","",VLOOKUP($A104&amp;$A$3,Global!$E:$AA,COLUMN()+1,0)),"")</f>
        <v/>
      </c>
      <c r="V104" s="69" t="str">
        <f>IFERROR(IF(VLOOKUP($A104&amp;$A$3,Global!$E:$AA,COLUMN()+1,0)="","",VLOOKUP($A104&amp;$A$3,Global!$E:$AA,COLUMN()+1,0)),"")</f>
        <v/>
      </c>
    </row>
    <row r="105" spans="1:22" s="72" customFormat="1" ht="15.75" x14ac:dyDescent="0.2">
      <c r="A105" s="67" t="str">
        <f>IFERROR(IF(A104="","",IF((A104+1)&lt;=VLOOKUP($A$3,List!$A$1:$B$50,2,0),A104+1,"")),"")</f>
        <v/>
      </c>
      <c r="B105" s="67" t="str">
        <f>IFERROR(IF(VLOOKUP($A105&amp;$A$3,Global!$E:$AA,COLUMN(),0)="","",VLOOKUP($A105&amp;$A$3,Global!$E:$AA,COLUMN(),0)),"")</f>
        <v/>
      </c>
      <c r="C105" s="67" t="str">
        <f>IFERROR(VLOOKUP(B105,List!$D:$E,2,0),"")</f>
        <v/>
      </c>
      <c r="D105" s="68" t="str">
        <f>IFERROR(IF(VLOOKUP($A105&amp;$A$3,Global!$E:$AA,COLUMN()+1,0)="","",VLOOKUP($A105&amp;$A$3,Global!$E:$AA,COLUMN()+1,0)),"")</f>
        <v/>
      </c>
      <c r="E105" s="69" t="str">
        <f>IFERROR(IF(VLOOKUP($A105&amp;$A$3,Global!$E:$AA,COLUMN()+1,0)="","",VLOOKUP($A105&amp;$A$3,Global!$E:$AA,COLUMN()+1,0)),"")</f>
        <v/>
      </c>
      <c r="F105" s="69" t="str">
        <f>IFERROR(IF(VLOOKUP($A105&amp;$A$3,Global!$E:$AA,COLUMN()+1,0)="","",VLOOKUP($A105&amp;$A$3,Global!$E:$AA,COLUMN()+1,0)),"")</f>
        <v/>
      </c>
      <c r="G105" s="69" t="str">
        <f>IFERROR(IF(VLOOKUP($A105&amp;$A$3,Global!$E:$AA,COLUMN()+1,0)="","",VLOOKUP($A105&amp;$A$3,Global!$E:$AA,COLUMN()+1,0)),"")</f>
        <v/>
      </c>
      <c r="H105" s="70" t="str">
        <f>IFERROR(IF(VLOOKUP($A105&amp;$A$3,Global!$E:$AA,COLUMN()+1,0)="","",VLOOKUP($A105&amp;$A$3,Global!$E:$AA,COLUMN()+1,0)),"")</f>
        <v/>
      </c>
      <c r="I105" s="69" t="str">
        <f>IFERROR(IF(VLOOKUP($A105&amp;$A$3,Global!$E:$AA,COLUMN()+1,0)="","",VLOOKUP($A105&amp;$A$3,Global!$E:$AA,COLUMN()+1,0)),"")</f>
        <v/>
      </c>
      <c r="J105" s="69" t="str">
        <f>IFERROR(IF(VLOOKUP($A105&amp;$A$3,Global!$E:$AA,COLUMN()+1,0)="","",VLOOKUP($A105&amp;$A$3,Global!$E:$AA,COLUMN()+1,0)),"")</f>
        <v/>
      </c>
      <c r="K105" s="69" t="str">
        <f>IFERROR(IF(VLOOKUP($A105&amp;$A$3,Global!$E:$AA,COLUMN()+1,0)="","",VLOOKUP($A105&amp;$A$3,Global!$E:$AA,COLUMN()+1,0)),"")</f>
        <v/>
      </c>
      <c r="L105" s="69" t="str">
        <f>IFERROR(IF(VLOOKUP($A105&amp;$A$3,Global!$E:$AA,COLUMN()+1,0)="","",VLOOKUP($A105&amp;$A$3,Global!$E:$AA,COLUMN()+1,0)),"")</f>
        <v/>
      </c>
      <c r="M105" s="68" t="str">
        <f>IFERROR(IF(VLOOKUP($A105&amp;$A$3,Global!$E:$AA,COLUMN()+1,0)="","",VLOOKUP($A105&amp;$A$3,Global!$E:$AA,COLUMN()+1,0)),"")</f>
        <v/>
      </c>
      <c r="N105" s="68" t="str">
        <f>IFERROR(IF(VLOOKUP($A105&amp;$A$3,Global!$E:$AA,COLUMN()+1,0)="","",VLOOKUP($A105&amp;$A$3,Global!$E:$AA,COLUMN()+1,0)),"")</f>
        <v/>
      </c>
      <c r="O105" s="68" t="str">
        <f>IFERROR(IF(VLOOKUP($A105&amp;$A$3,Global!$E:$AA,COLUMN()+1,0)="","",VLOOKUP($A105&amp;$A$3,Global!$E:$AA,COLUMN()+1,0)),"")</f>
        <v/>
      </c>
      <c r="P105" s="68" t="str">
        <f>IFERROR(IF(VLOOKUP($A105&amp;$A$3,Global!$E:$AA,COLUMN()+1,0)="","",VLOOKUP($A105&amp;$A$3,Global!$E:$AA,COLUMN()+1,0)),"")</f>
        <v/>
      </c>
      <c r="Q105" s="68" t="str">
        <f>IFERROR(IF(VLOOKUP($A105&amp;$A$3,Global!$E:$AA,COLUMN()+1,0)="","",VLOOKUP($A105&amp;$A$3,Global!$E:$AA,COLUMN()+1,0)),"")</f>
        <v/>
      </c>
      <c r="R105" s="68" t="str">
        <f>IFERROR(IF(VLOOKUP($A105&amp;$A$3,Global!$E:$AA,COLUMN()+1,0)="","",VLOOKUP($A105&amp;$A$3,Global!$E:$AA,COLUMN()+1,0)),"")</f>
        <v/>
      </c>
      <c r="S105" s="71" t="str">
        <f>IFERROR(IF(VLOOKUP($A105&amp;$A$3,Global!$E:$AA,COLUMN()+1,0)="","",VLOOKUP($A105&amp;$A$3,Global!$E:$AA,COLUMN()+1,0)),"")</f>
        <v/>
      </c>
      <c r="T105" s="71" t="str">
        <f>IFERROR(IF(VLOOKUP($A105&amp;$A$3,Global!$E:$AA,COLUMN()+1,0)="","",VLOOKUP($A105&amp;$A$3,Global!$E:$AA,COLUMN()+1,0)),"")</f>
        <v/>
      </c>
      <c r="U105" s="69" t="str">
        <f>IFERROR(IF(VLOOKUP($A105&amp;$A$3,Global!$E:$AA,COLUMN()+1,0)="","",VLOOKUP($A105&amp;$A$3,Global!$E:$AA,COLUMN()+1,0)),"")</f>
        <v/>
      </c>
      <c r="V105" s="69" t="str">
        <f>IFERROR(IF(VLOOKUP($A105&amp;$A$3,Global!$E:$AA,COLUMN()+1,0)="","",VLOOKUP($A105&amp;$A$3,Global!$E:$AA,COLUMN()+1,0)),"")</f>
        <v/>
      </c>
    </row>
    <row r="106" spans="1:22" s="72" customFormat="1" ht="15.75" x14ac:dyDescent="0.2">
      <c r="A106" s="67" t="str">
        <f>IFERROR(IF(A105="","",IF((A105+1)&lt;=VLOOKUP($A$3,List!$A$1:$B$50,2,0),A105+1,"")),"")</f>
        <v/>
      </c>
      <c r="B106" s="67" t="str">
        <f>IFERROR(IF(VLOOKUP($A106&amp;$A$3,Global!$E:$AA,COLUMN(),0)="","",VLOOKUP($A106&amp;$A$3,Global!$E:$AA,COLUMN(),0)),"")</f>
        <v/>
      </c>
      <c r="C106" s="67" t="str">
        <f>IFERROR(VLOOKUP(B106,List!$D:$E,2,0),"")</f>
        <v/>
      </c>
      <c r="D106" s="68" t="str">
        <f>IFERROR(IF(VLOOKUP($A106&amp;$A$3,Global!$E:$AA,COLUMN()+1,0)="","",VLOOKUP($A106&amp;$A$3,Global!$E:$AA,COLUMN()+1,0)),"")</f>
        <v/>
      </c>
      <c r="E106" s="69" t="str">
        <f>IFERROR(IF(VLOOKUP($A106&amp;$A$3,Global!$E:$AA,COLUMN()+1,0)="","",VLOOKUP($A106&amp;$A$3,Global!$E:$AA,COLUMN()+1,0)),"")</f>
        <v/>
      </c>
      <c r="F106" s="69" t="str">
        <f>IFERROR(IF(VLOOKUP($A106&amp;$A$3,Global!$E:$AA,COLUMN()+1,0)="","",VLOOKUP($A106&amp;$A$3,Global!$E:$AA,COLUMN()+1,0)),"")</f>
        <v/>
      </c>
      <c r="G106" s="69" t="str">
        <f>IFERROR(IF(VLOOKUP($A106&amp;$A$3,Global!$E:$AA,COLUMN()+1,0)="","",VLOOKUP($A106&amp;$A$3,Global!$E:$AA,COLUMN()+1,0)),"")</f>
        <v/>
      </c>
      <c r="H106" s="70" t="str">
        <f>IFERROR(IF(VLOOKUP($A106&amp;$A$3,Global!$E:$AA,COLUMN()+1,0)="","",VLOOKUP($A106&amp;$A$3,Global!$E:$AA,COLUMN()+1,0)),"")</f>
        <v/>
      </c>
      <c r="I106" s="69" t="str">
        <f>IFERROR(IF(VLOOKUP($A106&amp;$A$3,Global!$E:$AA,COLUMN()+1,0)="","",VLOOKUP($A106&amp;$A$3,Global!$E:$AA,COLUMN()+1,0)),"")</f>
        <v/>
      </c>
      <c r="J106" s="69" t="str">
        <f>IFERROR(IF(VLOOKUP($A106&amp;$A$3,Global!$E:$AA,COLUMN()+1,0)="","",VLOOKUP($A106&amp;$A$3,Global!$E:$AA,COLUMN()+1,0)),"")</f>
        <v/>
      </c>
      <c r="K106" s="69" t="str">
        <f>IFERROR(IF(VLOOKUP($A106&amp;$A$3,Global!$E:$AA,COLUMN()+1,0)="","",VLOOKUP($A106&amp;$A$3,Global!$E:$AA,COLUMN()+1,0)),"")</f>
        <v/>
      </c>
      <c r="L106" s="69" t="str">
        <f>IFERROR(IF(VLOOKUP($A106&amp;$A$3,Global!$E:$AA,COLUMN()+1,0)="","",VLOOKUP($A106&amp;$A$3,Global!$E:$AA,COLUMN()+1,0)),"")</f>
        <v/>
      </c>
      <c r="M106" s="68" t="str">
        <f>IFERROR(IF(VLOOKUP($A106&amp;$A$3,Global!$E:$AA,COLUMN()+1,0)="","",VLOOKUP($A106&amp;$A$3,Global!$E:$AA,COLUMN()+1,0)),"")</f>
        <v/>
      </c>
      <c r="N106" s="68" t="str">
        <f>IFERROR(IF(VLOOKUP($A106&amp;$A$3,Global!$E:$AA,COLUMN()+1,0)="","",VLOOKUP($A106&amp;$A$3,Global!$E:$AA,COLUMN()+1,0)),"")</f>
        <v/>
      </c>
      <c r="O106" s="68" t="str">
        <f>IFERROR(IF(VLOOKUP($A106&amp;$A$3,Global!$E:$AA,COLUMN()+1,0)="","",VLOOKUP($A106&amp;$A$3,Global!$E:$AA,COLUMN()+1,0)),"")</f>
        <v/>
      </c>
      <c r="P106" s="68" t="str">
        <f>IFERROR(IF(VLOOKUP($A106&amp;$A$3,Global!$E:$AA,COLUMN()+1,0)="","",VLOOKUP($A106&amp;$A$3,Global!$E:$AA,COLUMN()+1,0)),"")</f>
        <v/>
      </c>
      <c r="Q106" s="68" t="str">
        <f>IFERROR(IF(VLOOKUP($A106&amp;$A$3,Global!$E:$AA,COLUMN()+1,0)="","",VLOOKUP($A106&amp;$A$3,Global!$E:$AA,COLUMN()+1,0)),"")</f>
        <v/>
      </c>
      <c r="R106" s="68" t="str">
        <f>IFERROR(IF(VLOOKUP($A106&amp;$A$3,Global!$E:$AA,COLUMN()+1,0)="","",VLOOKUP($A106&amp;$A$3,Global!$E:$AA,COLUMN()+1,0)),"")</f>
        <v/>
      </c>
      <c r="S106" s="71" t="str">
        <f>IFERROR(IF(VLOOKUP($A106&amp;$A$3,Global!$E:$AA,COLUMN()+1,0)="","",VLOOKUP($A106&amp;$A$3,Global!$E:$AA,COLUMN()+1,0)),"")</f>
        <v/>
      </c>
      <c r="T106" s="71" t="str">
        <f>IFERROR(IF(VLOOKUP($A106&amp;$A$3,Global!$E:$AA,COLUMN()+1,0)="","",VLOOKUP($A106&amp;$A$3,Global!$E:$AA,COLUMN()+1,0)),"")</f>
        <v/>
      </c>
      <c r="U106" s="69" t="str">
        <f>IFERROR(IF(VLOOKUP($A106&amp;$A$3,Global!$E:$AA,COLUMN()+1,0)="","",VLOOKUP($A106&amp;$A$3,Global!$E:$AA,COLUMN()+1,0)),"")</f>
        <v/>
      </c>
      <c r="V106" s="69" t="str">
        <f>IFERROR(IF(VLOOKUP($A106&amp;$A$3,Global!$E:$AA,COLUMN()+1,0)="","",VLOOKUP($A106&amp;$A$3,Global!$E:$AA,COLUMN()+1,0)),"")</f>
        <v/>
      </c>
    </row>
    <row r="107" spans="1:22" s="72" customFormat="1" ht="15.75" x14ac:dyDescent="0.2">
      <c r="A107" s="67" t="str">
        <f>IFERROR(IF(A106="","",IF((A106+1)&lt;=VLOOKUP($A$3,List!$A$1:$B$50,2,0),A106+1,"")),"")</f>
        <v/>
      </c>
      <c r="B107" s="67" t="str">
        <f>IFERROR(IF(VLOOKUP($A107&amp;$A$3,Global!$E:$AA,COLUMN(),0)="","",VLOOKUP($A107&amp;$A$3,Global!$E:$AA,COLUMN(),0)),"")</f>
        <v/>
      </c>
      <c r="C107" s="67" t="str">
        <f>IFERROR(VLOOKUP(B107,List!$D:$E,2,0),"")</f>
        <v/>
      </c>
      <c r="D107" s="68" t="str">
        <f>IFERROR(IF(VLOOKUP($A107&amp;$A$3,Global!$E:$AA,COLUMN()+1,0)="","",VLOOKUP($A107&amp;$A$3,Global!$E:$AA,COLUMN()+1,0)),"")</f>
        <v/>
      </c>
      <c r="E107" s="69" t="str">
        <f>IFERROR(IF(VLOOKUP($A107&amp;$A$3,Global!$E:$AA,COLUMN()+1,0)="","",VLOOKUP($A107&amp;$A$3,Global!$E:$AA,COLUMN()+1,0)),"")</f>
        <v/>
      </c>
      <c r="F107" s="69" t="str">
        <f>IFERROR(IF(VLOOKUP($A107&amp;$A$3,Global!$E:$AA,COLUMN()+1,0)="","",VLOOKUP($A107&amp;$A$3,Global!$E:$AA,COLUMN()+1,0)),"")</f>
        <v/>
      </c>
      <c r="G107" s="69" t="str">
        <f>IFERROR(IF(VLOOKUP($A107&amp;$A$3,Global!$E:$AA,COLUMN()+1,0)="","",VLOOKUP($A107&amp;$A$3,Global!$E:$AA,COLUMN()+1,0)),"")</f>
        <v/>
      </c>
      <c r="H107" s="70" t="str">
        <f>IFERROR(IF(VLOOKUP($A107&amp;$A$3,Global!$E:$AA,COLUMN()+1,0)="","",VLOOKUP($A107&amp;$A$3,Global!$E:$AA,COLUMN()+1,0)),"")</f>
        <v/>
      </c>
      <c r="I107" s="69" t="str">
        <f>IFERROR(IF(VLOOKUP($A107&amp;$A$3,Global!$E:$AA,COLUMN()+1,0)="","",VLOOKUP($A107&amp;$A$3,Global!$E:$AA,COLUMN()+1,0)),"")</f>
        <v/>
      </c>
      <c r="J107" s="69" t="str">
        <f>IFERROR(IF(VLOOKUP($A107&amp;$A$3,Global!$E:$AA,COLUMN()+1,0)="","",VLOOKUP($A107&amp;$A$3,Global!$E:$AA,COLUMN()+1,0)),"")</f>
        <v/>
      </c>
      <c r="K107" s="69" t="str">
        <f>IFERROR(IF(VLOOKUP($A107&amp;$A$3,Global!$E:$AA,COLUMN()+1,0)="","",VLOOKUP($A107&amp;$A$3,Global!$E:$AA,COLUMN()+1,0)),"")</f>
        <v/>
      </c>
      <c r="L107" s="69" t="str">
        <f>IFERROR(IF(VLOOKUP($A107&amp;$A$3,Global!$E:$AA,COLUMN()+1,0)="","",VLOOKUP($A107&amp;$A$3,Global!$E:$AA,COLUMN()+1,0)),"")</f>
        <v/>
      </c>
      <c r="M107" s="68" t="str">
        <f>IFERROR(IF(VLOOKUP($A107&amp;$A$3,Global!$E:$AA,COLUMN()+1,0)="","",VLOOKUP($A107&amp;$A$3,Global!$E:$AA,COLUMN()+1,0)),"")</f>
        <v/>
      </c>
      <c r="N107" s="68" t="str">
        <f>IFERROR(IF(VLOOKUP($A107&amp;$A$3,Global!$E:$AA,COLUMN()+1,0)="","",VLOOKUP($A107&amp;$A$3,Global!$E:$AA,COLUMN()+1,0)),"")</f>
        <v/>
      </c>
      <c r="O107" s="68" t="str">
        <f>IFERROR(IF(VLOOKUP($A107&amp;$A$3,Global!$E:$AA,COLUMN()+1,0)="","",VLOOKUP($A107&amp;$A$3,Global!$E:$AA,COLUMN()+1,0)),"")</f>
        <v/>
      </c>
      <c r="P107" s="68" t="str">
        <f>IFERROR(IF(VLOOKUP($A107&amp;$A$3,Global!$E:$AA,COLUMN()+1,0)="","",VLOOKUP($A107&amp;$A$3,Global!$E:$AA,COLUMN()+1,0)),"")</f>
        <v/>
      </c>
      <c r="Q107" s="68" t="str">
        <f>IFERROR(IF(VLOOKUP($A107&amp;$A$3,Global!$E:$AA,COLUMN()+1,0)="","",VLOOKUP($A107&amp;$A$3,Global!$E:$AA,COLUMN()+1,0)),"")</f>
        <v/>
      </c>
      <c r="R107" s="68" t="str">
        <f>IFERROR(IF(VLOOKUP($A107&amp;$A$3,Global!$E:$AA,COLUMN()+1,0)="","",VLOOKUP($A107&amp;$A$3,Global!$E:$AA,COLUMN()+1,0)),"")</f>
        <v/>
      </c>
      <c r="S107" s="71" t="str">
        <f>IFERROR(IF(VLOOKUP($A107&amp;$A$3,Global!$E:$AA,COLUMN()+1,0)="","",VLOOKUP($A107&amp;$A$3,Global!$E:$AA,COLUMN()+1,0)),"")</f>
        <v/>
      </c>
      <c r="T107" s="71" t="str">
        <f>IFERROR(IF(VLOOKUP($A107&amp;$A$3,Global!$E:$AA,COLUMN()+1,0)="","",VLOOKUP($A107&amp;$A$3,Global!$E:$AA,COLUMN()+1,0)),"")</f>
        <v/>
      </c>
      <c r="U107" s="69" t="str">
        <f>IFERROR(IF(VLOOKUP($A107&amp;$A$3,Global!$E:$AA,COLUMN()+1,0)="","",VLOOKUP($A107&amp;$A$3,Global!$E:$AA,COLUMN()+1,0)),"")</f>
        <v/>
      </c>
      <c r="V107" s="69" t="str">
        <f>IFERROR(IF(VLOOKUP($A107&amp;$A$3,Global!$E:$AA,COLUMN()+1,0)="","",VLOOKUP($A107&amp;$A$3,Global!$E:$AA,COLUMN()+1,0)),"")</f>
        <v/>
      </c>
    </row>
    <row r="108" spans="1:22" s="72" customFormat="1" ht="15.75" x14ac:dyDescent="0.2">
      <c r="A108" s="67" t="str">
        <f>IFERROR(IF(A107="","",IF((A107+1)&lt;=VLOOKUP($A$3,List!$A$1:$B$50,2,0),A107+1,"")),"")</f>
        <v/>
      </c>
      <c r="B108" s="67" t="str">
        <f>IFERROR(IF(VLOOKUP($A108&amp;$A$3,Global!$E:$AA,COLUMN(),0)="","",VLOOKUP($A108&amp;$A$3,Global!$E:$AA,COLUMN(),0)),"")</f>
        <v/>
      </c>
      <c r="C108" s="67" t="str">
        <f>IFERROR(VLOOKUP(B108,List!$D:$E,2,0),"")</f>
        <v/>
      </c>
      <c r="D108" s="68" t="str">
        <f>IFERROR(IF(VLOOKUP($A108&amp;$A$3,Global!$E:$AA,COLUMN()+1,0)="","",VLOOKUP($A108&amp;$A$3,Global!$E:$AA,COLUMN()+1,0)),"")</f>
        <v/>
      </c>
      <c r="E108" s="69" t="str">
        <f>IFERROR(IF(VLOOKUP($A108&amp;$A$3,Global!$E:$AA,COLUMN()+1,0)="","",VLOOKUP($A108&amp;$A$3,Global!$E:$AA,COLUMN()+1,0)),"")</f>
        <v/>
      </c>
      <c r="F108" s="69" t="str">
        <f>IFERROR(IF(VLOOKUP($A108&amp;$A$3,Global!$E:$AA,COLUMN()+1,0)="","",VLOOKUP($A108&amp;$A$3,Global!$E:$AA,COLUMN()+1,0)),"")</f>
        <v/>
      </c>
      <c r="G108" s="69" t="str">
        <f>IFERROR(IF(VLOOKUP($A108&amp;$A$3,Global!$E:$AA,COLUMN()+1,0)="","",VLOOKUP($A108&amp;$A$3,Global!$E:$AA,COLUMN()+1,0)),"")</f>
        <v/>
      </c>
      <c r="H108" s="70" t="str">
        <f>IFERROR(IF(VLOOKUP($A108&amp;$A$3,Global!$E:$AA,COLUMN()+1,0)="","",VLOOKUP($A108&amp;$A$3,Global!$E:$AA,COLUMN()+1,0)),"")</f>
        <v/>
      </c>
      <c r="I108" s="69" t="str">
        <f>IFERROR(IF(VLOOKUP($A108&amp;$A$3,Global!$E:$AA,COLUMN()+1,0)="","",VLOOKUP($A108&amp;$A$3,Global!$E:$AA,COLUMN()+1,0)),"")</f>
        <v/>
      </c>
      <c r="J108" s="69" t="str">
        <f>IFERROR(IF(VLOOKUP($A108&amp;$A$3,Global!$E:$AA,COLUMN()+1,0)="","",VLOOKUP($A108&amp;$A$3,Global!$E:$AA,COLUMN()+1,0)),"")</f>
        <v/>
      </c>
      <c r="K108" s="69" t="str">
        <f>IFERROR(IF(VLOOKUP($A108&amp;$A$3,Global!$E:$AA,COLUMN()+1,0)="","",VLOOKUP($A108&amp;$A$3,Global!$E:$AA,COLUMN()+1,0)),"")</f>
        <v/>
      </c>
      <c r="L108" s="69" t="str">
        <f>IFERROR(IF(VLOOKUP($A108&amp;$A$3,Global!$E:$AA,COLUMN()+1,0)="","",VLOOKUP($A108&amp;$A$3,Global!$E:$AA,COLUMN()+1,0)),"")</f>
        <v/>
      </c>
      <c r="M108" s="68" t="str">
        <f>IFERROR(IF(VLOOKUP($A108&amp;$A$3,Global!$E:$AA,COLUMN()+1,0)="","",VLOOKUP($A108&amp;$A$3,Global!$E:$AA,COLUMN()+1,0)),"")</f>
        <v/>
      </c>
      <c r="N108" s="68" t="str">
        <f>IFERROR(IF(VLOOKUP($A108&amp;$A$3,Global!$E:$AA,COLUMN()+1,0)="","",VLOOKUP($A108&amp;$A$3,Global!$E:$AA,COLUMN()+1,0)),"")</f>
        <v/>
      </c>
      <c r="O108" s="68" t="str">
        <f>IFERROR(IF(VLOOKUP($A108&amp;$A$3,Global!$E:$AA,COLUMN()+1,0)="","",VLOOKUP($A108&amp;$A$3,Global!$E:$AA,COLUMN()+1,0)),"")</f>
        <v/>
      </c>
      <c r="P108" s="68" t="str">
        <f>IFERROR(IF(VLOOKUP($A108&amp;$A$3,Global!$E:$AA,COLUMN()+1,0)="","",VLOOKUP($A108&amp;$A$3,Global!$E:$AA,COLUMN()+1,0)),"")</f>
        <v/>
      </c>
      <c r="Q108" s="68" t="str">
        <f>IFERROR(IF(VLOOKUP($A108&amp;$A$3,Global!$E:$AA,COLUMN()+1,0)="","",VLOOKUP($A108&amp;$A$3,Global!$E:$AA,COLUMN()+1,0)),"")</f>
        <v/>
      </c>
      <c r="R108" s="68" t="str">
        <f>IFERROR(IF(VLOOKUP($A108&amp;$A$3,Global!$E:$AA,COLUMN()+1,0)="","",VLOOKUP($A108&amp;$A$3,Global!$E:$AA,COLUMN()+1,0)),"")</f>
        <v/>
      </c>
      <c r="S108" s="71" t="str">
        <f>IFERROR(IF(VLOOKUP($A108&amp;$A$3,Global!$E:$AA,COLUMN()+1,0)="","",VLOOKUP($A108&amp;$A$3,Global!$E:$AA,COLUMN()+1,0)),"")</f>
        <v/>
      </c>
      <c r="T108" s="71" t="str">
        <f>IFERROR(IF(VLOOKUP($A108&amp;$A$3,Global!$E:$AA,COLUMN()+1,0)="","",VLOOKUP($A108&amp;$A$3,Global!$E:$AA,COLUMN()+1,0)),"")</f>
        <v/>
      </c>
      <c r="U108" s="69" t="str">
        <f>IFERROR(IF(VLOOKUP($A108&amp;$A$3,Global!$E:$AA,COLUMN()+1,0)="","",VLOOKUP($A108&amp;$A$3,Global!$E:$AA,COLUMN()+1,0)),"")</f>
        <v/>
      </c>
      <c r="V108" s="69" t="str">
        <f>IFERROR(IF(VLOOKUP($A108&amp;$A$3,Global!$E:$AA,COLUMN()+1,0)="","",VLOOKUP($A108&amp;$A$3,Global!$E:$AA,COLUMN()+1,0)),"")</f>
        <v/>
      </c>
    </row>
    <row r="109" spans="1:22" s="72" customFormat="1" ht="15.75" x14ac:dyDescent="0.2">
      <c r="A109" s="67" t="str">
        <f>IFERROR(IF(A108="","",IF((A108+1)&lt;=VLOOKUP($A$3,List!$A$1:$B$50,2,0),A108+1,"")),"")</f>
        <v/>
      </c>
      <c r="B109" s="67" t="str">
        <f>IFERROR(IF(VLOOKUP($A109&amp;$A$3,Global!$E:$AA,COLUMN(),0)="","",VLOOKUP($A109&amp;$A$3,Global!$E:$AA,COLUMN(),0)),"")</f>
        <v/>
      </c>
      <c r="C109" s="67" t="str">
        <f>IFERROR(VLOOKUP(B109,List!$D:$E,2,0),"")</f>
        <v/>
      </c>
      <c r="D109" s="68" t="str">
        <f>IFERROR(IF(VLOOKUP($A109&amp;$A$3,Global!$E:$AA,COLUMN()+1,0)="","",VLOOKUP($A109&amp;$A$3,Global!$E:$AA,COLUMN()+1,0)),"")</f>
        <v/>
      </c>
      <c r="E109" s="69" t="str">
        <f>IFERROR(IF(VLOOKUP($A109&amp;$A$3,Global!$E:$AA,COLUMN()+1,0)="","",VLOOKUP($A109&amp;$A$3,Global!$E:$AA,COLUMN()+1,0)),"")</f>
        <v/>
      </c>
      <c r="F109" s="69" t="str">
        <f>IFERROR(IF(VLOOKUP($A109&amp;$A$3,Global!$E:$AA,COLUMN()+1,0)="","",VLOOKUP($A109&amp;$A$3,Global!$E:$AA,COLUMN()+1,0)),"")</f>
        <v/>
      </c>
      <c r="G109" s="69" t="str">
        <f>IFERROR(IF(VLOOKUP($A109&amp;$A$3,Global!$E:$AA,COLUMN()+1,0)="","",VLOOKUP($A109&amp;$A$3,Global!$E:$AA,COLUMN()+1,0)),"")</f>
        <v/>
      </c>
      <c r="H109" s="70" t="str">
        <f>IFERROR(IF(VLOOKUP($A109&amp;$A$3,Global!$E:$AA,COLUMN()+1,0)="","",VLOOKUP($A109&amp;$A$3,Global!$E:$AA,COLUMN()+1,0)),"")</f>
        <v/>
      </c>
      <c r="I109" s="69" t="str">
        <f>IFERROR(IF(VLOOKUP($A109&amp;$A$3,Global!$E:$AA,COLUMN()+1,0)="","",VLOOKUP($A109&amp;$A$3,Global!$E:$AA,COLUMN()+1,0)),"")</f>
        <v/>
      </c>
      <c r="J109" s="69" t="str">
        <f>IFERROR(IF(VLOOKUP($A109&amp;$A$3,Global!$E:$AA,COLUMN()+1,0)="","",VLOOKUP($A109&amp;$A$3,Global!$E:$AA,COLUMN()+1,0)),"")</f>
        <v/>
      </c>
      <c r="K109" s="69" t="str">
        <f>IFERROR(IF(VLOOKUP($A109&amp;$A$3,Global!$E:$AA,COLUMN()+1,0)="","",VLOOKUP($A109&amp;$A$3,Global!$E:$AA,COLUMN()+1,0)),"")</f>
        <v/>
      </c>
      <c r="L109" s="69" t="str">
        <f>IFERROR(IF(VLOOKUP($A109&amp;$A$3,Global!$E:$AA,COLUMN()+1,0)="","",VLOOKUP($A109&amp;$A$3,Global!$E:$AA,COLUMN()+1,0)),"")</f>
        <v/>
      </c>
      <c r="M109" s="68" t="str">
        <f>IFERROR(IF(VLOOKUP($A109&amp;$A$3,Global!$E:$AA,COLUMN()+1,0)="","",VLOOKUP($A109&amp;$A$3,Global!$E:$AA,COLUMN()+1,0)),"")</f>
        <v/>
      </c>
      <c r="N109" s="68" t="str">
        <f>IFERROR(IF(VLOOKUP($A109&amp;$A$3,Global!$E:$AA,COLUMN()+1,0)="","",VLOOKUP($A109&amp;$A$3,Global!$E:$AA,COLUMN()+1,0)),"")</f>
        <v/>
      </c>
      <c r="O109" s="68" t="str">
        <f>IFERROR(IF(VLOOKUP($A109&amp;$A$3,Global!$E:$AA,COLUMN()+1,0)="","",VLOOKUP($A109&amp;$A$3,Global!$E:$AA,COLUMN()+1,0)),"")</f>
        <v/>
      </c>
      <c r="P109" s="68" t="str">
        <f>IFERROR(IF(VLOOKUP($A109&amp;$A$3,Global!$E:$AA,COLUMN()+1,0)="","",VLOOKUP($A109&amp;$A$3,Global!$E:$AA,COLUMN()+1,0)),"")</f>
        <v/>
      </c>
      <c r="Q109" s="68" t="str">
        <f>IFERROR(IF(VLOOKUP($A109&amp;$A$3,Global!$E:$AA,COLUMN()+1,0)="","",VLOOKUP($A109&amp;$A$3,Global!$E:$AA,COLUMN()+1,0)),"")</f>
        <v/>
      </c>
      <c r="R109" s="68" t="str">
        <f>IFERROR(IF(VLOOKUP($A109&amp;$A$3,Global!$E:$AA,COLUMN()+1,0)="","",VLOOKUP($A109&amp;$A$3,Global!$E:$AA,COLUMN()+1,0)),"")</f>
        <v/>
      </c>
      <c r="S109" s="71" t="str">
        <f>IFERROR(IF(VLOOKUP($A109&amp;$A$3,Global!$E:$AA,COLUMN()+1,0)="","",VLOOKUP($A109&amp;$A$3,Global!$E:$AA,COLUMN()+1,0)),"")</f>
        <v/>
      </c>
      <c r="T109" s="71" t="str">
        <f>IFERROR(IF(VLOOKUP($A109&amp;$A$3,Global!$E:$AA,COLUMN()+1,0)="","",VLOOKUP($A109&amp;$A$3,Global!$E:$AA,COLUMN()+1,0)),"")</f>
        <v/>
      </c>
      <c r="U109" s="69" t="str">
        <f>IFERROR(IF(VLOOKUP($A109&amp;$A$3,Global!$E:$AA,COLUMN()+1,0)="","",VLOOKUP($A109&amp;$A$3,Global!$E:$AA,COLUMN()+1,0)),"")</f>
        <v/>
      </c>
      <c r="V109" s="69" t="str">
        <f>IFERROR(IF(VLOOKUP($A109&amp;$A$3,Global!$E:$AA,COLUMN()+1,0)="","",VLOOKUP($A109&amp;$A$3,Global!$E:$AA,COLUMN()+1,0)),"")</f>
        <v/>
      </c>
    </row>
    <row r="110" spans="1:22" s="72" customFormat="1" ht="15.75" x14ac:dyDescent="0.2">
      <c r="A110" s="67" t="str">
        <f>IFERROR(IF(A109="","",IF((A109+1)&lt;=VLOOKUP($A$3,List!$A$1:$B$50,2,0),A109+1,"")),"")</f>
        <v/>
      </c>
      <c r="B110" s="67" t="str">
        <f>IFERROR(IF(VLOOKUP($A110&amp;$A$3,Global!$E:$AA,COLUMN(),0)="","",VLOOKUP($A110&amp;$A$3,Global!$E:$AA,COLUMN(),0)),"")</f>
        <v/>
      </c>
      <c r="C110" s="67" t="str">
        <f>IFERROR(VLOOKUP(B110,List!$D:$E,2,0),"")</f>
        <v/>
      </c>
      <c r="D110" s="68" t="str">
        <f>IFERROR(IF(VLOOKUP($A110&amp;$A$3,Global!$E:$AA,COLUMN()+1,0)="","",VLOOKUP($A110&amp;$A$3,Global!$E:$AA,COLUMN()+1,0)),"")</f>
        <v/>
      </c>
      <c r="E110" s="69" t="str">
        <f>IFERROR(IF(VLOOKUP($A110&amp;$A$3,Global!$E:$AA,COLUMN()+1,0)="","",VLOOKUP($A110&amp;$A$3,Global!$E:$AA,COLUMN()+1,0)),"")</f>
        <v/>
      </c>
      <c r="F110" s="69" t="str">
        <f>IFERROR(IF(VLOOKUP($A110&amp;$A$3,Global!$E:$AA,COLUMN()+1,0)="","",VLOOKUP($A110&amp;$A$3,Global!$E:$AA,COLUMN()+1,0)),"")</f>
        <v/>
      </c>
      <c r="G110" s="69" t="str">
        <f>IFERROR(IF(VLOOKUP($A110&amp;$A$3,Global!$E:$AA,COLUMN()+1,0)="","",VLOOKUP($A110&amp;$A$3,Global!$E:$AA,COLUMN()+1,0)),"")</f>
        <v/>
      </c>
      <c r="H110" s="70" t="str">
        <f>IFERROR(IF(VLOOKUP($A110&amp;$A$3,Global!$E:$AA,COLUMN()+1,0)="","",VLOOKUP($A110&amp;$A$3,Global!$E:$AA,COLUMN()+1,0)),"")</f>
        <v/>
      </c>
      <c r="I110" s="69" t="str">
        <f>IFERROR(IF(VLOOKUP($A110&amp;$A$3,Global!$E:$AA,COLUMN()+1,0)="","",VLOOKUP($A110&amp;$A$3,Global!$E:$AA,COLUMN()+1,0)),"")</f>
        <v/>
      </c>
      <c r="J110" s="69" t="str">
        <f>IFERROR(IF(VLOOKUP($A110&amp;$A$3,Global!$E:$AA,COLUMN()+1,0)="","",VLOOKUP($A110&amp;$A$3,Global!$E:$AA,COLUMN()+1,0)),"")</f>
        <v/>
      </c>
      <c r="K110" s="69" t="str">
        <f>IFERROR(IF(VLOOKUP($A110&amp;$A$3,Global!$E:$AA,COLUMN()+1,0)="","",VLOOKUP($A110&amp;$A$3,Global!$E:$AA,COLUMN()+1,0)),"")</f>
        <v/>
      </c>
      <c r="L110" s="69" t="str">
        <f>IFERROR(IF(VLOOKUP($A110&amp;$A$3,Global!$E:$AA,COLUMN()+1,0)="","",VLOOKUP($A110&amp;$A$3,Global!$E:$AA,COLUMN()+1,0)),"")</f>
        <v/>
      </c>
      <c r="M110" s="68" t="str">
        <f>IFERROR(IF(VLOOKUP($A110&amp;$A$3,Global!$E:$AA,COLUMN()+1,0)="","",VLOOKUP($A110&amp;$A$3,Global!$E:$AA,COLUMN()+1,0)),"")</f>
        <v/>
      </c>
      <c r="N110" s="68" t="str">
        <f>IFERROR(IF(VLOOKUP($A110&amp;$A$3,Global!$E:$AA,COLUMN()+1,0)="","",VLOOKUP($A110&amp;$A$3,Global!$E:$AA,COLUMN()+1,0)),"")</f>
        <v/>
      </c>
      <c r="O110" s="68" t="str">
        <f>IFERROR(IF(VLOOKUP($A110&amp;$A$3,Global!$E:$AA,COLUMN()+1,0)="","",VLOOKUP($A110&amp;$A$3,Global!$E:$AA,COLUMN()+1,0)),"")</f>
        <v/>
      </c>
      <c r="P110" s="68" t="str">
        <f>IFERROR(IF(VLOOKUP($A110&amp;$A$3,Global!$E:$AA,COLUMN()+1,0)="","",VLOOKUP($A110&amp;$A$3,Global!$E:$AA,COLUMN()+1,0)),"")</f>
        <v/>
      </c>
      <c r="Q110" s="68" t="str">
        <f>IFERROR(IF(VLOOKUP($A110&amp;$A$3,Global!$E:$AA,COLUMN()+1,0)="","",VLOOKUP($A110&amp;$A$3,Global!$E:$AA,COLUMN()+1,0)),"")</f>
        <v/>
      </c>
      <c r="R110" s="68" t="str">
        <f>IFERROR(IF(VLOOKUP($A110&amp;$A$3,Global!$E:$AA,COLUMN()+1,0)="","",VLOOKUP($A110&amp;$A$3,Global!$E:$AA,COLUMN()+1,0)),"")</f>
        <v/>
      </c>
      <c r="S110" s="71" t="str">
        <f>IFERROR(IF(VLOOKUP($A110&amp;$A$3,Global!$E:$AA,COLUMN()+1,0)="","",VLOOKUP($A110&amp;$A$3,Global!$E:$AA,COLUMN()+1,0)),"")</f>
        <v/>
      </c>
      <c r="T110" s="71" t="str">
        <f>IFERROR(IF(VLOOKUP($A110&amp;$A$3,Global!$E:$AA,COLUMN()+1,0)="","",VLOOKUP($A110&amp;$A$3,Global!$E:$AA,COLUMN()+1,0)),"")</f>
        <v/>
      </c>
      <c r="U110" s="69" t="str">
        <f>IFERROR(IF(VLOOKUP($A110&amp;$A$3,Global!$E:$AA,COLUMN()+1,0)="","",VLOOKUP($A110&amp;$A$3,Global!$E:$AA,COLUMN()+1,0)),"")</f>
        <v/>
      </c>
      <c r="V110" s="69" t="str">
        <f>IFERROR(IF(VLOOKUP($A110&amp;$A$3,Global!$E:$AA,COLUMN()+1,0)="","",VLOOKUP($A110&amp;$A$3,Global!$E:$AA,COLUMN()+1,0)),"")</f>
        <v/>
      </c>
    </row>
    <row r="111" spans="1:22" s="72" customFormat="1" ht="15.75" x14ac:dyDescent="0.2">
      <c r="A111" s="67" t="str">
        <f>IFERROR(IF(A110="","",IF((A110+1)&lt;=VLOOKUP($A$3,List!$A$1:$B$50,2,0),A110+1,"")),"")</f>
        <v/>
      </c>
      <c r="B111" s="67" t="str">
        <f>IFERROR(IF(VLOOKUP($A111&amp;$A$3,Global!$E:$AA,COLUMN(),0)="","",VLOOKUP($A111&amp;$A$3,Global!$E:$AA,COLUMN(),0)),"")</f>
        <v/>
      </c>
      <c r="C111" s="67" t="str">
        <f>IFERROR(VLOOKUP(B111,List!$D:$E,2,0),"")</f>
        <v/>
      </c>
      <c r="D111" s="68" t="str">
        <f>IFERROR(IF(VLOOKUP($A111&amp;$A$3,Global!$E:$AA,COLUMN()+1,0)="","",VLOOKUP($A111&amp;$A$3,Global!$E:$AA,COLUMN()+1,0)),"")</f>
        <v/>
      </c>
      <c r="E111" s="69" t="str">
        <f>IFERROR(IF(VLOOKUP($A111&amp;$A$3,Global!$E:$AA,COLUMN()+1,0)="","",VLOOKUP($A111&amp;$A$3,Global!$E:$AA,COLUMN()+1,0)),"")</f>
        <v/>
      </c>
      <c r="F111" s="69" t="str">
        <f>IFERROR(IF(VLOOKUP($A111&amp;$A$3,Global!$E:$AA,COLUMN()+1,0)="","",VLOOKUP($A111&amp;$A$3,Global!$E:$AA,COLUMN()+1,0)),"")</f>
        <v/>
      </c>
      <c r="G111" s="69" t="str">
        <f>IFERROR(IF(VLOOKUP($A111&amp;$A$3,Global!$E:$AA,COLUMN()+1,0)="","",VLOOKUP($A111&amp;$A$3,Global!$E:$AA,COLUMN()+1,0)),"")</f>
        <v/>
      </c>
      <c r="H111" s="70" t="str">
        <f>IFERROR(IF(VLOOKUP($A111&amp;$A$3,Global!$E:$AA,COLUMN()+1,0)="","",VLOOKUP($A111&amp;$A$3,Global!$E:$AA,COLUMN()+1,0)),"")</f>
        <v/>
      </c>
      <c r="I111" s="69" t="str">
        <f>IFERROR(IF(VLOOKUP($A111&amp;$A$3,Global!$E:$AA,COLUMN()+1,0)="","",VLOOKUP($A111&amp;$A$3,Global!$E:$AA,COLUMN()+1,0)),"")</f>
        <v/>
      </c>
      <c r="J111" s="69" t="str">
        <f>IFERROR(IF(VLOOKUP($A111&amp;$A$3,Global!$E:$AA,COLUMN()+1,0)="","",VLOOKUP($A111&amp;$A$3,Global!$E:$AA,COLUMN()+1,0)),"")</f>
        <v/>
      </c>
      <c r="K111" s="69" t="str">
        <f>IFERROR(IF(VLOOKUP($A111&amp;$A$3,Global!$E:$AA,COLUMN()+1,0)="","",VLOOKUP($A111&amp;$A$3,Global!$E:$AA,COLUMN()+1,0)),"")</f>
        <v/>
      </c>
      <c r="L111" s="69" t="str">
        <f>IFERROR(IF(VLOOKUP($A111&amp;$A$3,Global!$E:$AA,COLUMN()+1,0)="","",VLOOKUP($A111&amp;$A$3,Global!$E:$AA,COLUMN()+1,0)),"")</f>
        <v/>
      </c>
      <c r="M111" s="68" t="str">
        <f>IFERROR(IF(VLOOKUP($A111&amp;$A$3,Global!$E:$AA,COLUMN()+1,0)="","",VLOOKUP($A111&amp;$A$3,Global!$E:$AA,COLUMN()+1,0)),"")</f>
        <v/>
      </c>
      <c r="N111" s="68" t="str">
        <f>IFERROR(IF(VLOOKUP($A111&amp;$A$3,Global!$E:$AA,COLUMN()+1,0)="","",VLOOKUP($A111&amp;$A$3,Global!$E:$AA,COLUMN()+1,0)),"")</f>
        <v/>
      </c>
      <c r="O111" s="68" t="str">
        <f>IFERROR(IF(VLOOKUP($A111&amp;$A$3,Global!$E:$AA,COLUMN()+1,0)="","",VLOOKUP($A111&amp;$A$3,Global!$E:$AA,COLUMN()+1,0)),"")</f>
        <v/>
      </c>
      <c r="P111" s="68" t="str">
        <f>IFERROR(IF(VLOOKUP($A111&amp;$A$3,Global!$E:$AA,COLUMN()+1,0)="","",VLOOKUP($A111&amp;$A$3,Global!$E:$AA,COLUMN()+1,0)),"")</f>
        <v/>
      </c>
      <c r="Q111" s="68" t="str">
        <f>IFERROR(IF(VLOOKUP($A111&amp;$A$3,Global!$E:$AA,COLUMN()+1,0)="","",VLOOKUP($A111&amp;$A$3,Global!$E:$AA,COLUMN()+1,0)),"")</f>
        <v/>
      </c>
      <c r="R111" s="68" t="str">
        <f>IFERROR(IF(VLOOKUP($A111&amp;$A$3,Global!$E:$AA,COLUMN()+1,0)="","",VLOOKUP($A111&amp;$A$3,Global!$E:$AA,COLUMN()+1,0)),"")</f>
        <v/>
      </c>
      <c r="S111" s="71" t="str">
        <f>IFERROR(IF(VLOOKUP($A111&amp;$A$3,Global!$E:$AA,COLUMN()+1,0)="","",VLOOKUP($A111&amp;$A$3,Global!$E:$AA,COLUMN()+1,0)),"")</f>
        <v/>
      </c>
      <c r="T111" s="71" t="str">
        <f>IFERROR(IF(VLOOKUP($A111&amp;$A$3,Global!$E:$AA,COLUMN()+1,0)="","",VLOOKUP($A111&amp;$A$3,Global!$E:$AA,COLUMN()+1,0)),"")</f>
        <v/>
      </c>
      <c r="U111" s="69" t="str">
        <f>IFERROR(IF(VLOOKUP($A111&amp;$A$3,Global!$E:$AA,COLUMN()+1,0)="","",VLOOKUP($A111&amp;$A$3,Global!$E:$AA,COLUMN()+1,0)),"")</f>
        <v/>
      </c>
      <c r="V111" s="69" t="str">
        <f>IFERROR(IF(VLOOKUP($A111&amp;$A$3,Global!$E:$AA,COLUMN()+1,0)="","",VLOOKUP($A111&amp;$A$3,Global!$E:$AA,COLUMN()+1,0)),"")</f>
        <v/>
      </c>
    </row>
    <row r="112" spans="1:22" s="72" customFormat="1" ht="15.75" x14ac:dyDescent="0.2">
      <c r="A112" s="67" t="str">
        <f>IFERROR(IF(A111="","",IF((A111+1)&lt;=VLOOKUP($A$3,List!$A$1:$B$50,2,0),A111+1,"")),"")</f>
        <v/>
      </c>
      <c r="B112" s="67" t="str">
        <f>IFERROR(IF(VLOOKUP($A112&amp;$A$3,Global!$E:$AA,COLUMN(),0)="","",VLOOKUP($A112&amp;$A$3,Global!$E:$AA,COLUMN(),0)),"")</f>
        <v/>
      </c>
      <c r="C112" s="67" t="str">
        <f>IFERROR(VLOOKUP(B112,List!$D:$E,2,0),"")</f>
        <v/>
      </c>
      <c r="D112" s="68" t="str">
        <f>IFERROR(IF(VLOOKUP($A112&amp;$A$3,Global!$E:$AA,COLUMN()+1,0)="","",VLOOKUP($A112&amp;$A$3,Global!$E:$AA,COLUMN()+1,0)),"")</f>
        <v/>
      </c>
      <c r="E112" s="69" t="str">
        <f>IFERROR(IF(VLOOKUP($A112&amp;$A$3,Global!$E:$AA,COLUMN()+1,0)="","",VLOOKUP($A112&amp;$A$3,Global!$E:$AA,COLUMN()+1,0)),"")</f>
        <v/>
      </c>
      <c r="F112" s="69" t="str">
        <f>IFERROR(IF(VLOOKUP($A112&amp;$A$3,Global!$E:$AA,COLUMN()+1,0)="","",VLOOKUP($A112&amp;$A$3,Global!$E:$AA,COLUMN()+1,0)),"")</f>
        <v/>
      </c>
      <c r="G112" s="69" t="str">
        <f>IFERROR(IF(VLOOKUP($A112&amp;$A$3,Global!$E:$AA,COLUMN()+1,0)="","",VLOOKUP($A112&amp;$A$3,Global!$E:$AA,COLUMN()+1,0)),"")</f>
        <v/>
      </c>
      <c r="H112" s="70" t="str">
        <f>IFERROR(IF(VLOOKUP($A112&amp;$A$3,Global!$E:$AA,COLUMN()+1,0)="","",VLOOKUP($A112&amp;$A$3,Global!$E:$AA,COLUMN()+1,0)),"")</f>
        <v/>
      </c>
      <c r="I112" s="69" t="str">
        <f>IFERROR(IF(VLOOKUP($A112&amp;$A$3,Global!$E:$AA,COLUMN()+1,0)="","",VLOOKUP($A112&amp;$A$3,Global!$E:$AA,COLUMN()+1,0)),"")</f>
        <v/>
      </c>
      <c r="J112" s="69" t="str">
        <f>IFERROR(IF(VLOOKUP($A112&amp;$A$3,Global!$E:$AA,COLUMN()+1,0)="","",VLOOKUP($A112&amp;$A$3,Global!$E:$AA,COLUMN()+1,0)),"")</f>
        <v/>
      </c>
      <c r="K112" s="69" t="str">
        <f>IFERROR(IF(VLOOKUP($A112&amp;$A$3,Global!$E:$AA,COLUMN()+1,0)="","",VLOOKUP($A112&amp;$A$3,Global!$E:$AA,COLUMN()+1,0)),"")</f>
        <v/>
      </c>
      <c r="L112" s="69" t="str">
        <f>IFERROR(IF(VLOOKUP($A112&amp;$A$3,Global!$E:$AA,COLUMN()+1,0)="","",VLOOKUP($A112&amp;$A$3,Global!$E:$AA,COLUMN()+1,0)),"")</f>
        <v/>
      </c>
      <c r="M112" s="68" t="str">
        <f>IFERROR(IF(VLOOKUP($A112&amp;$A$3,Global!$E:$AA,COLUMN()+1,0)="","",VLOOKUP($A112&amp;$A$3,Global!$E:$AA,COLUMN()+1,0)),"")</f>
        <v/>
      </c>
      <c r="N112" s="68" t="str">
        <f>IFERROR(IF(VLOOKUP($A112&amp;$A$3,Global!$E:$AA,COLUMN()+1,0)="","",VLOOKUP($A112&amp;$A$3,Global!$E:$AA,COLUMN()+1,0)),"")</f>
        <v/>
      </c>
      <c r="O112" s="68" t="str">
        <f>IFERROR(IF(VLOOKUP($A112&amp;$A$3,Global!$E:$AA,COLUMN()+1,0)="","",VLOOKUP($A112&amp;$A$3,Global!$E:$AA,COLUMN()+1,0)),"")</f>
        <v/>
      </c>
      <c r="P112" s="68" t="str">
        <f>IFERROR(IF(VLOOKUP($A112&amp;$A$3,Global!$E:$AA,COLUMN()+1,0)="","",VLOOKUP($A112&amp;$A$3,Global!$E:$AA,COLUMN()+1,0)),"")</f>
        <v/>
      </c>
      <c r="Q112" s="68" t="str">
        <f>IFERROR(IF(VLOOKUP($A112&amp;$A$3,Global!$E:$AA,COLUMN()+1,0)="","",VLOOKUP($A112&amp;$A$3,Global!$E:$AA,COLUMN()+1,0)),"")</f>
        <v/>
      </c>
      <c r="R112" s="68" t="str">
        <f>IFERROR(IF(VLOOKUP($A112&amp;$A$3,Global!$E:$AA,COLUMN()+1,0)="","",VLOOKUP($A112&amp;$A$3,Global!$E:$AA,COLUMN()+1,0)),"")</f>
        <v/>
      </c>
      <c r="S112" s="71" t="str">
        <f>IFERROR(IF(VLOOKUP($A112&amp;$A$3,Global!$E:$AA,COLUMN()+1,0)="","",VLOOKUP($A112&amp;$A$3,Global!$E:$AA,COLUMN()+1,0)),"")</f>
        <v/>
      </c>
      <c r="T112" s="71" t="str">
        <f>IFERROR(IF(VLOOKUP($A112&amp;$A$3,Global!$E:$AA,COLUMN()+1,0)="","",VLOOKUP($A112&amp;$A$3,Global!$E:$AA,COLUMN()+1,0)),"")</f>
        <v/>
      </c>
      <c r="U112" s="69" t="str">
        <f>IFERROR(IF(VLOOKUP($A112&amp;$A$3,Global!$E:$AA,COLUMN()+1,0)="","",VLOOKUP($A112&amp;$A$3,Global!$E:$AA,COLUMN()+1,0)),"")</f>
        <v/>
      </c>
      <c r="V112" s="69" t="str">
        <f>IFERROR(IF(VLOOKUP($A112&amp;$A$3,Global!$E:$AA,COLUMN()+1,0)="","",VLOOKUP($A112&amp;$A$3,Global!$E:$AA,COLUMN()+1,0)),"")</f>
        <v/>
      </c>
    </row>
    <row r="113" spans="1:22" s="72" customFormat="1" ht="15.75" x14ac:dyDescent="0.2">
      <c r="A113" s="67" t="str">
        <f>IFERROR(IF(A112="","",IF((A112+1)&lt;=VLOOKUP($A$3,List!$A$1:$B$50,2,0),A112+1,"")),"")</f>
        <v/>
      </c>
      <c r="B113" s="67" t="str">
        <f>IFERROR(IF(VLOOKUP($A113&amp;$A$3,Global!$E:$AA,COLUMN(),0)="","",VLOOKUP($A113&amp;$A$3,Global!$E:$AA,COLUMN(),0)),"")</f>
        <v/>
      </c>
      <c r="C113" s="67" t="str">
        <f>IFERROR(VLOOKUP(B113,List!$D:$E,2,0),"")</f>
        <v/>
      </c>
      <c r="D113" s="68" t="str">
        <f>IFERROR(IF(VLOOKUP($A113&amp;$A$3,Global!$E:$AA,COLUMN()+1,0)="","",VLOOKUP($A113&amp;$A$3,Global!$E:$AA,COLUMN()+1,0)),"")</f>
        <v/>
      </c>
      <c r="E113" s="69" t="str">
        <f>IFERROR(IF(VLOOKUP($A113&amp;$A$3,Global!$E:$AA,COLUMN()+1,0)="","",VLOOKUP($A113&amp;$A$3,Global!$E:$AA,COLUMN()+1,0)),"")</f>
        <v/>
      </c>
      <c r="F113" s="69" t="str">
        <f>IFERROR(IF(VLOOKUP($A113&amp;$A$3,Global!$E:$AA,COLUMN()+1,0)="","",VLOOKUP($A113&amp;$A$3,Global!$E:$AA,COLUMN()+1,0)),"")</f>
        <v/>
      </c>
      <c r="G113" s="69" t="str">
        <f>IFERROR(IF(VLOOKUP($A113&amp;$A$3,Global!$E:$AA,COLUMN()+1,0)="","",VLOOKUP($A113&amp;$A$3,Global!$E:$AA,COLUMN()+1,0)),"")</f>
        <v/>
      </c>
      <c r="H113" s="70" t="str">
        <f>IFERROR(IF(VLOOKUP($A113&amp;$A$3,Global!$E:$AA,COLUMN()+1,0)="","",VLOOKUP($A113&amp;$A$3,Global!$E:$AA,COLUMN()+1,0)),"")</f>
        <v/>
      </c>
      <c r="I113" s="69" t="str">
        <f>IFERROR(IF(VLOOKUP($A113&amp;$A$3,Global!$E:$AA,COLUMN()+1,0)="","",VLOOKUP($A113&amp;$A$3,Global!$E:$AA,COLUMN()+1,0)),"")</f>
        <v/>
      </c>
      <c r="J113" s="69" t="str">
        <f>IFERROR(IF(VLOOKUP($A113&amp;$A$3,Global!$E:$AA,COLUMN()+1,0)="","",VLOOKUP($A113&amp;$A$3,Global!$E:$AA,COLUMN()+1,0)),"")</f>
        <v/>
      </c>
      <c r="K113" s="69" t="str">
        <f>IFERROR(IF(VLOOKUP($A113&amp;$A$3,Global!$E:$AA,COLUMN()+1,0)="","",VLOOKUP($A113&amp;$A$3,Global!$E:$AA,COLUMN()+1,0)),"")</f>
        <v/>
      </c>
      <c r="L113" s="69" t="str">
        <f>IFERROR(IF(VLOOKUP($A113&amp;$A$3,Global!$E:$AA,COLUMN()+1,0)="","",VLOOKUP($A113&amp;$A$3,Global!$E:$AA,COLUMN()+1,0)),"")</f>
        <v/>
      </c>
      <c r="M113" s="68" t="str">
        <f>IFERROR(IF(VLOOKUP($A113&amp;$A$3,Global!$E:$AA,COLUMN()+1,0)="","",VLOOKUP($A113&amp;$A$3,Global!$E:$AA,COLUMN()+1,0)),"")</f>
        <v/>
      </c>
      <c r="N113" s="68" t="str">
        <f>IFERROR(IF(VLOOKUP($A113&amp;$A$3,Global!$E:$AA,COLUMN()+1,0)="","",VLOOKUP($A113&amp;$A$3,Global!$E:$AA,COLUMN()+1,0)),"")</f>
        <v/>
      </c>
      <c r="O113" s="68" t="str">
        <f>IFERROR(IF(VLOOKUP($A113&amp;$A$3,Global!$E:$AA,COLUMN()+1,0)="","",VLOOKUP($A113&amp;$A$3,Global!$E:$AA,COLUMN()+1,0)),"")</f>
        <v/>
      </c>
      <c r="P113" s="68" t="str">
        <f>IFERROR(IF(VLOOKUP($A113&amp;$A$3,Global!$E:$AA,COLUMN()+1,0)="","",VLOOKUP($A113&amp;$A$3,Global!$E:$AA,COLUMN()+1,0)),"")</f>
        <v/>
      </c>
      <c r="Q113" s="68" t="str">
        <f>IFERROR(IF(VLOOKUP($A113&amp;$A$3,Global!$E:$AA,COLUMN()+1,0)="","",VLOOKUP($A113&amp;$A$3,Global!$E:$AA,COLUMN()+1,0)),"")</f>
        <v/>
      </c>
      <c r="R113" s="68" t="str">
        <f>IFERROR(IF(VLOOKUP($A113&amp;$A$3,Global!$E:$AA,COLUMN()+1,0)="","",VLOOKUP($A113&amp;$A$3,Global!$E:$AA,COLUMN()+1,0)),"")</f>
        <v/>
      </c>
      <c r="S113" s="71" t="str">
        <f>IFERROR(IF(VLOOKUP($A113&amp;$A$3,Global!$E:$AA,COLUMN()+1,0)="","",VLOOKUP($A113&amp;$A$3,Global!$E:$AA,COLUMN()+1,0)),"")</f>
        <v/>
      </c>
      <c r="T113" s="71" t="str">
        <f>IFERROR(IF(VLOOKUP($A113&amp;$A$3,Global!$E:$AA,COLUMN()+1,0)="","",VLOOKUP($A113&amp;$A$3,Global!$E:$AA,COLUMN()+1,0)),"")</f>
        <v/>
      </c>
      <c r="U113" s="69" t="str">
        <f>IFERROR(IF(VLOOKUP($A113&amp;$A$3,Global!$E:$AA,COLUMN()+1,0)="","",VLOOKUP($A113&amp;$A$3,Global!$E:$AA,COLUMN()+1,0)),"")</f>
        <v/>
      </c>
      <c r="V113" s="69" t="str">
        <f>IFERROR(IF(VLOOKUP($A113&amp;$A$3,Global!$E:$AA,COLUMN()+1,0)="","",VLOOKUP($A113&amp;$A$3,Global!$E:$AA,COLUMN()+1,0)),"")</f>
        <v/>
      </c>
    </row>
    <row r="114" spans="1:22" s="72" customFormat="1" ht="15.75" x14ac:dyDescent="0.2">
      <c r="A114" s="67" t="str">
        <f>IFERROR(IF(A113="","",IF((A113+1)&lt;=VLOOKUP($A$3,List!$A$1:$B$50,2,0),A113+1,"")),"")</f>
        <v/>
      </c>
      <c r="B114" s="67" t="str">
        <f>IFERROR(IF(VLOOKUP($A114&amp;$A$3,Global!$E:$AA,COLUMN(),0)="","",VLOOKUP($A114&amp;$A$3,Global!$E:$AA,COLUMN(),0)),"")</f>
        <v/>
      </c>
      <c r="C114" s="67" t="str">
        <f>IFERROR(VLOOKUP(B114,List!$D:$E,2,0),"")</f>
        <v/>
      </c>
      <c r="D114" s="68" t="str">
        <f>IFERROR(IF(VLOOKUP($A114&amp;$A$3,Global!$E:$AA,COLUMN()+1,0)="","",VLOOKUP($A114&amp;$A$3,Global!$E:$AA,COLUMN()+1,0)),"")</f>
        <v/>
      </c>
      <c r="E114" s="69" t="str">
        <f>IFERROR(IF(VLOOKUP($A114&amp;$A$3,Global!$E:$AA,COLUMN()+1,0)="","",VLOOKUP($A114&amp;$A$3,Global!$E:$AA,COLUMN()+1,0)),"")</f>
        <v/>
      </c>
      <c r="F114" s="69" t="str">
        <f>IFERROR(IF(VLOOKUP($A114&amp;$A$3,Global!$E:$AA,COLUMN()+1,0)="","",VLOOKUP($A114&amp;$A$3,Global!$E:$AA,COLUMN()+1,0)),"")</f>
        <v/>
      </c>
      <c r="G114" s="69" t="str">
        <f>IFERROR(IF(VLOOKUP($A114&amp;$A$3,Global!$E:$AA,COLUMN()+1,0)="","",VLOOKUP($A114&amp;$A$3,Global!$E:$AA,COLUMN()+1,0)),"")</f>
        <v/>
      </c>
      <c r="H114" s="70" t="str">
        <f>IFERROR(IF(VLOOKUP($A114&amp;$A$3,Global!$E:$AA,COLUMN()+1,0)="","",VLOOKUP($A114&amp;$A$3,Global!$E:$AA,COLUMN()+1,0)),"")</f>
        <v/>
      </c>
      <c r="I114" s="69" t="str">
        <f>IFERROR(IF(VLOOKUP($A114&amp;$A$3,Global!$E:$AA,COLUMN()+1,0)="","",VLOOKUP($A114&amp;$A$3,Global!$E:$AA,COLUMN()+1,0)),"")</f>
        <v/>
      </c>
      <c r="J114" s="69" t="str">
        <f>IFERROR(IF(VLOOKUP($A114&amp;$A$3,Global!$E:$AA,COLUMN()+1,0)="","",VLOOKUP($A114&amp;$A$3,Global!$E:$AA,COLUMN()+1,0)),"")</f>
        <v/>
      </c>
      <c r="K114" s="69" t="str">
        <f>IFERROR(IF(VLOOKUP($A114&amp;$A$3,Global!$E:$AA,COLUMN()+1,0)="","",VLOOKUP($A114&amp;$A$3,Global!$E:$AA,COLUMN()+1,0)),"")</f>
        <v/>
      </c>
      <c r="L114" s="69" t="str">
        <f>IFERROR(IF(VLOOKUP($A114&amp;$A$3,Global!$E:$AA,COLUMN()+1,0)="","",VLOOKUP($A114&amp;$A$3,Global!$E:$AA,COLUMN()+1,0)),"")</f>
        <v/>
      </c>
      <c r="M114" s="68" t="str">
        <f>IFERROR(IF(VLOOKUP($A114&amp;$A$3,Global!$E:$AA,COLUMN()+1,0)="","",VLOOKUP($A114&amp;$A$3,Global!$E:$AA,COLUMN()+1,0)),"")</f>
        <v/>
      </c>
      <c r="N114" s="68" t="str">
        <f>IFERROR(IF(VLOOKUP($A114&amp;$A$3,Global!$E:$AA,COLUMN()+1,0)="","",VLOOKUP($A114&amp;$A$3,Global!$E:$AA,COLUMN()+1,0)),"")</f>
        <v/>
      </c>
      <c r="O114" s="68" t="str">
        <f>IFERROR(IF(VLOOKUP($A114&amp;$A$3,Global!$E:$AA,COLUMN()+1,0)="","",VLOOKUP($A114&amp;$A$3,Global!$E:$AA,COLUMN()+1,0)),"")</f>
        <v/>
      </c>
      <c r="P114" s="68" t="str">
        <f>IFERROR(IF(VLOOKUP($A114&amp;$A$3,Global!$E:$AA,COLUMN()+1,0)="","",VLOOKUP($A114&amp;$A$3,Global!$E:$AA,COLUMN()+1,0)),"")</f>
        <v/>
      </c>
      <c r="Q114" s="68" t="str">
        <f>IFERROR(IF(VLOOKUP($A114&amp;$A$3,Global!$E:$AA,COLUMN()+1,0)="","",VLOOKUP($A114&amp;$A$3,Global!$E:$AA,COLUMN()+1,0)),"")</f>
        <v/>
      </c>
      <c r="R114" s="68" t="str">
        <f>IFERROR(IF(VLOOKUP($A114&amp;$A$3,Global!$E:$AA,COLUMN()+1,0)="","",VLOOKUP($A114&amp;$A$3,Global!$E:$AA,COLUMN()+1,0)),"")</f>
        <v/>
      </c>
      <c r="S114" s="71" t="str">
        <f>IFERROR(IF(VLOOKUP($A114&amp;$A$3,Global!$E:$AA,COLUMN()+1,0)="","",VLOOKUP($A114&amp;$A$3,Global!$E:$AA,COLUMN()+1,0)),"")</f>
        <v/>
      </c>
      <c r="T114" s="71" t="str">
        <f>IFERROR(IF(VLOOKUP($A114&amp;$A$3,Global!$E:$AA,COLUMN()+1,0)="","",VLOOKUP($A114&amp;$A$3,Global!$E:$AA,COLUMN()+1,0)),"")</f>
        <v/>
      </c>
      <c r="U114" s="69" t="str">
        <f>IFERROR(IF(VLOOKUP($A114&amp;$A$3,Global!$E:$AA,COLUMN()+1,0)="","",VLOOKUP($A114&amp;$A$3,Global!$E:$AA,COLUMN()+1,0)),"")</f>
        <v/>
      </c>
      <c r="V114" s="69" t="str">
        <f>IFERROR(IF(VLOOKUP($A114&amp;$A$3,Global!$E:$AA,COLUMN()+1,0)="","",VLOOKUP($A114&amp;$A$3,Global!$E:$AA,COLUMN()+1,0)),"")</f>
        <v/>
      </c>
    </row>
    <row r="115" spans="1:22" s="72" customFormat="1" ht="15.75" x14ac:dyDescent="0.2">
      <c r="A115" s="67" t="str">
        <f>IFERROR(IF(A114="","",IF((A114+1)&lt;=VLOOKUP($A$3,List!$A$1:$B$50,2,0),A114+1,"")),"")</f>
        <v/>
      </c>
      <c r="B115" s="67" t="str">
        <f>IFERROR(IF(VLOOKUP($A115&amp;$A$3,Global!$E:$AA,COLUMN(),0)="","",VLOOKUP($A115&amp;$A$3,Global!$E:$AA,COLUMN(),0)),"")</f>
        <v/>
      </c>
      <c r="C115" s="67" t="str">
        <f>IFERROR(VLOOKUP(B115,List!$D:$E,2,0),"")</f>
        <v/>
      </c>
      <c r="D115" s="68" t="str">
        <f>IFERROR(IF(VLOOKUP($A115&amp;$A$3,Global!$E:$AA,COLUMN()+1,0)="","",VLOOKUP($A115&amp;$A$3,Global!$E:$AA,COLUMN()+1,0)),"")</f>
        <v/>
      </c>
      <c r="E115" s="69" t="str">
        <f>IFERROR(IF(VLOOKUP($A115&amp;$A$3,Global!$E:$AA,COLUMN()+1,0)="","",VLOOKUP($A115&amp;$A$3,Global!$E:$AA,COLUMN()+1,0)),"")</f>
        <v/>
      </c>
      <c r="F115" s="69" t="str">
        <f>IFERROR(IF(VLOOKUP($A115&amp;$A$3,Global!$E:$AA,COLUMN()+1,0)="","",VLOOKUP($A115&amp;$A$3,Global!$E:$AA,COLUMN()+1,0)),"")</f>
        <v/>
      </c>
      <c r="G115" s="69" t="str">
        <f>IFERROR(IF(VLOOKUP($A115&amp;$A$3,Global!$E:$AA,COLUMN()+1,0)="","",VLOOKUP($A115&amp;$A$3,Global!$E:$AA,COLUMN()+1,0)),"")</f>
        <v/>
      </c>
      <c r="H115" s="70" t="str">
        <f>IFERROR(IF(VLOOKUP($A115&amp;$A$3,Global!$E:$AA,COLUMN()+1,0)="","",VLOOKUP($A115&amp;$A$3,Global!$E:$AA,COLUMN()+1,0)),"")</f>
        <v/>
      </c>
      <c r="I115" s="69" t="str">
        <f>IFERROR(IF(VLOOKUP($A115&amp;$A$3,Global!$E:$AA,COLUMN()+1,0)="","",VLOOKUP($A115&amp;$A$3,Global!$E:$AA,COLUMN()+1,0)),"")</f>
        <v/>
      </c>
      <c r="J115" s="69" t="str">
        <f>IFERROR(IF(VLOOKUP($A115&amp;$A$3,Global!$E:$AA,COLUMN()+1,0)="","",VLOOKUP($A115&amp;$A$3,Global!$E:$AA,COLUMN()+1,0)),"")</f>
        <v/>
      </c>
      <c r="K115" s="69" t="str">
        <f>IFERROR(IF(VLOOKUP($A115&amp;$A$3,Global!$E:$AA,COLUMN()+1,0)="","",VLOOKUP($A115&amp;$A$3,Global!$E:$AA,COLUMN()+1,0)),"")</f>
        <v/>
      </c>
      <c r="L115" s="69" t="str">
        <f>IFERROR(IF(VLOOKUP($A115&amp;$A$3,Global!$E:$AA,COLUMN()+1,0)="","",VLOOKUP($A115&amp;$A$3,Global!$E:$AA,COLUMN()+1,0)),"")</f>
        <v/>
      </c>
      <c r="M115" s="68" t="str">
        <f>IFERROR(IF(VLOOKUP($A115&amp;$A$3,Global!$E:$AA,COLUMN()+1,0)="","",VLOOKUP($A115&amp;$A$3,Global!$E:$AA,COLUMN()+1,0)),"")</f>
        <v/>
      </c>
      <c r="N115" s="68" t="str">
        <f>IFERROR(IF(VLOOKUP($A115&amp;$A$3,Global!$E:$AA,COLUMN()+1,0)="","",VLOOKUP($A115&amp;$A$3,Global!$E:$AA,COLUMN()+1,0)),"")</f>
        <v/>
      </c>
      <c r="O115" s="68" t="str">
        <f>IFERROR(IF(VLOOKUP($A115&amp;$A$3,Global!$E:$AA,COLUMN()+1,0)="","",VLOOKUP($A115&amp;$A$3,Global!$E:$AA,COLUMN()+1,0)),"")</f>
        <v/>
      </c>
      <c r="P115" s="68" t="str">
        <f>IFERROR(IF(VLOOKUP($A115&amp;$A$3,Global!$E:$AA,COLUMN()+1,0)="","",VLOOKUP($A115&amp;$A$3,Global!$E:$AA,COLUMN()+1,0)),"")</f>
        <v/>
      </c>
      <c r="Q115" s="68" t="str">
        <f>IFERROR(IF(VLOOKUP($A115&amp;$A$3,Global!$E:$AA,COLUMN()+1,0)="","",VLOOKUP($A115&amp;$A$3,Global!$E:$AA,COLUMN()+1,0)),"")</f>
        <v/>
      </c>
      <c r="R115" s="68" t="str">
        <f>IFERROR(IF(VLOOKUP($A115&amp;$A$3,Global!$E:$AA,COLUMN()+1,0)="","",VLOOKUP($A115&amp;$A$3,Global!$E:$AA,COLUMN()+1,0)),"")</f>
        <v/>
      </c>
      <c r="S115" s="71" t="str">
        <f>IFERROR(IF(VLOOKUP($A115&amp;$A$3,Global!$E:$AA,COLUMN()+1,0)="","",VLOOKUP($A115&amp;$A$3,Global!$E:$AA,COLUMN()+1,0)),"")</f>
        <v/>
      </c>
      <c r="T115" s="71" t="str">
        <f>IFERROR(IF(VLOOKUP($A115&amp;$A$3,Global!$E:$AA,COLUMN()+1,0)="","",VLOOKUP($A115&amp;$A$3,Global!$E:$AA,COLUMN()+1,0)),"")</f>
        <v/>
      </c>
      <c r="U115" s="69" t="str">
        <f>IFERROR(IF(VLOOKUP($A115&amp;$A$3,Global!$E:$AA,COLUMN()+1,0)="","",VLOOKUP($A115&amp;$A$3,Global!$E:$AA,COLUMN()+1,0)),"")</f>
        <v/>
      </c>
      <c r="V115" s="69" t="str">
        <f>IFERROR(IF(VLOOKUP($A115&amp;$A$3,Global!$E:$AA,COLUMN()+1,0)="","",VLOOKUP($A115&amp;$A$3,Global!$E:$AA,COLUMN()+1,0)),"")</f>
        <v/>
      </c>
    </row>
    <row r="116" spans="1:22" s="72" customFormat="1" ht="15.75" x14ac:dyDescent="0.2">
      <c r="A116" s="67" t="str">
        <f>IFERROR(IF(A115="","",IF((A115+1)&lt;=VLOOKUP($A$3,List!$A$1:$B$50,2,0),A115+1,"")),"")</f>
        <v/>
      </c>
      <c r="B116" s="67" t="str">
        <f>IFERROR(IF(VLOOKUP($A116&amp;$A$3,Global!$E:$AA,COLUMN(),0)="","",VLOOKUP($A116&amp;$A$3,Global!$E:$AA,COLUMN(),0)),"")</f>
        <v/>
      </c>
      <c r="C116" s="67" t="str">
        <f>IFERROR(VLOOKUP(B116,List!$D:$E,2,0),"")</f>
        <v/>
      </c>
      <c r="D116" s="68" t="str">
        <f>IFERROR(IF(VLOOKUP($A116&amp;$A$3,Global!$E:$AA,COLUMN()+1,0)="","",VLOOKUP($A116&amp;$A$3,Global!$E:$AA,COLUMN()+1,0)),"")</f>
        <v/>
      </c>
      <c r="E116" s="69" t="str">
        <f>IFERROR(IF(VLOOKUP($A116&amp;$A$3,Global!$E:$AA,COLUMN()+1,0)="","",VLOOKUP($A116&amp;$A$3,Global!$E:$AA,COLUMN()+1,0)),"")</f>
        <v/>
      </c>
      <c r="F116" s="69" t="str">
        <f>IFERROR(IF(VLOOKUP($A116&amp;$A$3,Global!$E:$AA,COLUMN()+1,0)="","",VLOOKUP($A116&amp;$A$3,Global!$E:$AA,COLUMN()+1,0)),"")</f>
        <v/>
      </c>
      <c r="G116" s="69" t="str">
        <f>IFERROR(IF(VLOOKUP($A116&amp;$A$3,Global!$E:$AA,COLUMN()+1,0)="","",VLOOKUP($A116&amp;$A$3,Global!$E:$AA,COLUMN()+1,0)),"")</f>
        <v/>
      </c>
      <c r="H116" s="70" t="str">
        <f>IFERROR(IF(VLOOKUP($A116&amp;$A$3,Global!$E:$AA,COLUMN()+1,0)="","",VLOOKUP($A116&amp;$A$3,Global!$E:$AA,COLUMN()+1,0)),"")</f>
        <v/>
      </c>
      <c r="I116" s="69" t="str">
        <f>IFERROR(IF(VLOOKUP($A116&amp;$A$3,Global!$E:$AA,COLUMN()+1,0)="","",VLOOKUP($A116&amp;$A$3,Global!$E:$AA,COLUMN()+1,0)),"")</f>
        <v/>
      </c>
      <c r="J116" s="69" t="str">
        <f>IFERROR(IF(VLOOKUP($A116&amp;$A$3,Global!$E:$AA,COLUMN()+1,0)="","",VLOOKUP($A116&amp;$A$3,Global!$E:$AA,COLUMN()+1,0)),"")</f>
        <v/>
      </c>
      <c r="K116" s="69" t="str">
        <f>IFERROR(IF(VLOOKUP($A116&amp;$A$3,Global!$E:$AA,COLUMN()+1,0)="","",VLOOKUP($A116&amp;$A$3,Global!$E:$AA,COLUMN()+1,0)),"")</f>
        <v/>
      </c>
      <c r="L116" s="69" t="str">
        <f>IFERROR(IF(VLOOKUP($A116&amp;$A$3,Global!$E:$AA,COLUMN()+1,0)="","",VLOOKUP($A116&amp;$A$3,Global!$E:$AA,COLUMN()+1,0)),"")</f>
        <v/>
      </c>
      <c r="M116" s="68" t="str">
        <f>IFERROR(IF(VLOOKUP($A116&amp;$A$3,Global!$E:$AA,COLUMN()+1,0)="","",VLOOKUP($A116&amp;$A$3,Global!$E:$AA,COLUMN()+1,0)),"")</f>
        <v/>
      </c>
      <c r="N116" s="68" t="str">
        <f>IFERROR(IF(VLOOKUP($A116&amp;$A$3,Global!$E:$AA,COLUMN()+1,0)="","",VLOOKUP($A116&amp;$A$3,Global!$E:$AA,COLUMN()+1,0)),"")</f>
        <v/>
      </c>
      <c r="O116" s="68" t="str">
        <f>IFERROR(IF(VLOOKUP($A116&amp;$A$3,Global!$E:$AA,COLUMN()+1,0)="","",VLOOKUP($A116&amp;$A$3,Global!$E:$AA,COLUMN()+1,0)),"")</f>
        <v/>
      </c>
      <c r="P116" s="68" t="str">
        <f>IFERROR(IF(VLOOKUP($A116&amp;$A$3,Global!$E:$AA,COLUMN()+1,0)="","",VLOOKUP($A116&amp;$A$3,Global!$E:$AA,COLUMN()+1,0)),"")</f>
        <v/>
      </c>
      <c r="Q116" s="68" t="str">
        <f>IFERROR(IF(VLOOKUP($A116&amp;$A$3,Global!$E:$AA,COLUMN()+1,0)="","",VLOOKUP($A116&amp;$A$3,Global!$E:$AA,COLUMN()+1,0)),"")</f>
        <v/>
      </c>
      <c r="R116" s="68" t="str">
        <f>IFERROR(IF(VLOOKUP($A116&amp;$A$3,Global!$E:$AA,COLUMN()+1,0)="","",VLOOKUP($A116&amp;$A$3,Global!$E:$AA,COLUMN()+1,0)),"")</f>
        <v/>
      </c>
      <c r="S116" s="71" t="str">
        <f>IFERROR(IF(VLOOKUP($A116&amp;$A$3,Global!$E:$AA,COLUMN()+1,0)="","",VLOOKUP($A116&amp;$A$3,Global!$E:$AA,COLUMN()+1,0)),"")</f>
        <v/>
      </c>
      <c r="T116" s="71" t="str">
        <f>IFERROR(IF(VLOOKUP($A116&amp;$A$3,Global!$E:$AA,COLUMN()+1,0)="","",VLOOKUP($A116&amp;$A$3,Global!$E:$AA,COLUMN()+1,0)),"")</f>
        <v/>
      </c>
      <c r="U116" s="69" t="str">
        <f>IFERROR(IF(VLOOKUP($A116&amp;$A$3,Global!$E:$AA,COLUMN()+1,0)="","",VLOOKUP($A116&amp;$A$3,Global!$E:$AA,COLUMN()+1,0)),"")</f>
        <v/>
      </c>
      <c r="V116" s="69" t="str">
        <f>IFERROR(IF(VLOOKUP($A116&amp;$A$3,Global!$E:$AA,COLUMN()+1,0)="","",VLOOKUP($A116&amp;$A$3,Global!$E:$AA,COLUMN()+1,0)),"")</f>
        <v/>
      </c>
    </row>
    <row r="117" spans="1:22" s="72" customFormat="1" ht="15.75" x14ac:dyDescent="0.2">
      <c r="A117" s="67" t="str">
        <f>IFERROR(IF(A116="","",IF((A116+1)&lt;=VLOOKUP($A$3,List!$A$1:$B$50,2,0),A116+1,"")),"")</f>
        <v/>
      </c>
      <c r="B117" s="67" t="str">
        <f>IFERROR(IF(VLOOKUP($A117&amp;$A$3,Global!$E:$AA,COLUMN(),0)="","",VLOOKUP($A117&amp;$A$3,Global!$E:$AA,COLUMN(),0)),"")</f>
        <v/>
      </c>
      <c r="C117" s="67" t="str">
        <f>IFERROR(VLOOKUP(B117,List!$D:$E,2,0),"")</f>
        <v/>
      </c>
      <c r="D117" s="68" t="str">
        <f>IFERROR(IF(VLOOKUP($A117&amp;$A$3,Global!$E:$AA,COLUMN()+1,0)="","",VLOOKUP($A117&amp;$A$3,Global!$E:$AA,COLUMN()+1,0)),"")</f>
        <v/>
      </c>
      <c r="E117" s="69" t="str">
        <f>IFERROR(IF(VLOOKUP($A117&amp;$A$3,Global!$E:$AA,COLUMN()+1,0)="","",VLOOKUP($A117&amp;$A$3,Global!$E:$AA,COLUMN()+1,0)),"")</f>
        <v/>
      </c>
      <c r="F117" s="69" t="str">
        <f>IFERROR(IF(VLOOKUP($A117&amp;$A$3,Global!$E:$AA,COLUMN()+1,0)="","",VLOOKUP($A117&amp;$A$3,Global!$E:$AA,COLUMN()+1,0)),"")</f>
        <v/>
      </c>
      <c r="G117" s="69" t="str">
        <f>IFERROR(IF(VLOOKUP($A117&amp;$A$3,Global!$E:$AA,COLUMN()+1,0)="","",VLOOKUP($A117&amp;$A$3,Global!$E:$AA,COLUMN()+1,0)),"")</f>
        <v/>
      </c>
      <c r="H117" s="70" t="str">
        <f>IFERROR(IF(VLOOKUP($A117&amp;$A$3,Global!$E:$AA,COLUMN()+1,0)="","",VLOOKUP($A117&amp;$A$3,Global!$E:$AA,COLUMN()+1,0)),"")</f>
        <v/>
      </c>
      <c r="I117" s="69" t="str">
        <f>IFERROR(IF(VLOOKUP($A117&amp;$A$3,Global!$E:$AA,COLUMN()+1,0)="","",VLOOKUP($A117&amp;$A$3,Global!$E:$AA,COLUMN()+1,0)),"")</f>
        <v/>
      </c>
      <c r="J117" s="69" t="str">
        <f>IFERROR(IF(VLOOKUP($A117&amp;$A$3,Global!$E:$AA,COLUMN()+1,0)="","",VLOOKUP($A117&amp;$A$3,Global!$E:$AA,COLUMN()+1,0)),"")</f>
        <v/>
      </c>
      <c r="K117" s="69" t="str">
        <f>IFERROR(IF(VLOOKUP($A117&amp;$A$3,Global!$E:$AA,COLUMN()+1,0)="","",VLOOKUP($A117&amp;$A$3,Global!$E:$AA,COLUMN()+1,0)),"")</f>
        <v/>
      </c>
      <c r="L117" s="69" t="str">
        <f>IFERROR(IF(VLOOKUP($A117&amp;$A$3,Global!$E:$AA,COLUMN()+1,0)="","",VLOOKUP($A117&amp;$A$3,Global!$E:$AA,COLUMN()+1,0)),"")</f>
        <v/>
      </c>
      <c r="M117" s="68" t="str">
        <f>IFERROR(IF(VLOOKUP($A117&amp;$A$3,Global!$E:$AA,COLUMN()+1,0)="","",VLOOKUP($A117&amp;$A$3,Global!$E:$AA,COLUMN()+1,0)),"")</f>
        <v/>
      </c>
      <c r="N117" s="68" t="str">
        <f>IFERROR(IF(VLOOKUP($A117&amp;$A$3,Global!$E:$AA,COLUMN()+1,0)="","",VLOOKUP($A117&amp;$A$3,Global!$E:$AA,COLUMN()+1,0)),"")</f>
        <v/>
      </c>
      <c r="O117" s="68" t="str">
        <f>IFERROR(IF(VLOOKUP($A117&amp;$A$3,Global!$E:$AA,COLUMN()+1,0)="","",VLOOKUP($A117&amp;$A$3,Global!$E:$AA,COLUMN()+1,0)),"")</f>
        <v/>
      </c>
      <c r="P117" s="68" t="str">
        <f>IFERROR(IF(VLOOKUP($A117&amp;$A$3,Global!$E:$AA,COLUMN()+1,0)="","",VLOOKUP($A117&amp;$A$3,Global!$E:$AA,COLUMN()+1,0)),"")</f>
        <v/>
      </c>
      <c r="Q117" s="68" t="str">
        <f>IFERROR(IF(VLOOKUP($A117&amp;$A$3,Global!$E:$AA,COLUMN()+1,0)="","",VLOOKUP($A117&amp;$A$3,Global!$E:$AA,COLUMN()+1,0)),"")</f>
        <v/>
      </c>
      <c r="R117" s="68" t="str">
        <f>IFERROR(IF(VLOOKUP($A117&amp;$A$3,Global!$E:$AA,COLUMN()+1,0)="","",VLOOKUP($A117&amp;$A$3,Global!$E:$AA,COLUMN()+1,0)),"")</f>
        <v/>
      </c>
      <c r="S117" s="71" t="str">
        <f>IFERROR(IF(VLOOKUP($A117&amp;$A$3,Global!$E:$AA,COLUMN()+1,0)="","",VLOOKUP($A117&amp;$A$3,Global!$E:$AA,COLUMN()+1,0)),"")</f>
        <v/>
      </c>
      <c r="T117" s="71" t="str">
        <f>IFERROR(IF(VLOOKUP($A117&amp;$A$3,Global!$E:$AA,COLUMN()+1,0)="","",VLOOKUP($A117&amp;$A$3,Global!$E:$AA,COLUMN()+1,0)),"")</f>
        <v/>
      </c>
      <c r="U117" s="69" t="str">
        <f>IFERROR(IF(VLOOKUP($A117&amp;$A$3,Global!$E:$AA,COLUMN()+1,0)="","",VLOOKUP($A117&amp;$A$3,Global!$E:$AA,COLUMN()+1,0)),"")</f>
        <v/>
      </c>
      <c r="V117" s="69" t="str">
        <f>IFERROR(IF(VLOOKUP($A117&amp;$A$3,Global!$E:$AA,COLUMN()+1,0)="","",VLOOKUP($A117&amp;$A$3,Global!$E:$AA,COLUMN()+1,0)),"")</f>
        <v/>
      </c>
    </row>
    <row r="118" spans="1:22" s="72" customFormat="1" ht="15.75" x14ac:dyDescent="0.2">
      <c r="A118" s="67" t="str">
        <f>IFERROR(IF(A117="","",IF((A117+1)&lt;=VLOOKUP($A$3,List!$A$1:$B$50,2,0),A117+1,"")),"")</f>
        <v/>
      </c>
      <c r="B118" s="67" t="str">
        <f>IFERROR(IF(VLOOKUP($A118&amp;$A$3,Global!$E:$AA,COLUMN(),0)="","",VLOOKUP($A118&amp;$A$3,Global!$E:$AA,COLUMN(),0)),"")</f>
        <v/>
      </c>
      <c r="C118" s="67" t="str">
        <f>IFERROR(VLOOKUP(B118,List!$D:$E,2,0),"")</f>
        <v/>
      </c>
      <c r="D118" s="68" t="str">
        <f>IFERROR(IF(VLOOKUP($A118&amp;$A$3,Global!$E:$AA,COLUMN()+1,0)="","",VLOOKUP($A118&amp;$A$3,Global!$E:$AA,COLUMN()+1,0)),"")</f>
        <v/>
      </c>
      <c r="E118" s="69" t="str">
        <f>IFERROR(IF(VLOOKUP($A118&amp;$A$3,Global!$E:$AA,COLUMN()+1,0)="","",VLOOKUP($A118&amp;$A$3,Global!$E:$AA,COLUMN()+1,0)),"")</f>
        <v/>
      </c>
      <c r="F118" s="69" t="str">
        <f>IFERROR(IF(VLOOKUP($A118&amp;$A$3,Global!$E:$AA,COLUMN()+1,0)="","",VLOOKUP($A118&amp;$A$3,Global!$E:$AA,COLUMN()+1,0)),"")</f>
        <v/>
      </c>
      <c r="G118" s="69" t="str">
        <f>IFERROR(IF(VLOOKUP($A118&amp;$A$3,Global!$E:$AA,COLUMN()+1,0)="","",VLOOKUP($A118&amp;$A$3,Global!$E:$AA,COLUMN()+1,0)),"")</f>
        <v/>
      </c>
      <c r="H118" s="70" t="str">
        <f>IFERROR(IF(VLOOKUP($A118&amp;$A$3,Global!$E:$AA,COLUMN()+1,0)="","",VLOOKUP($A118&amp;$A$3,Global!$E:$AA,COLUMN()+1,0)),"")</f>
        <v/>
      </c>
      <c r="I118" s="69" t="str">
        <f>IFERROR(IF(VLOOKUP($A118&amp;$A$3,Global!$E:$AA,COLUMN()+1,0)="","",VLOOKUP($A118&amp;$A$3,Global!$E:$AA,COLUMN()+1,0)),"")</f>
        <v/>
      </c>
      <c r="J118" s="69" t="str">
        <f>IFERROR(IF(VLOOKUP($A118&amp;$A$3,Global!$E:$AA,COLUMN()+1,0)="","",VLOOKUP($A118&amp;$A$3,Global!$E:$AA,COLUMN()+1,0)),"")</f>
        <v/>
      </c>
      <c r="K118" s="69" t="str">
        <f>IFERROR(IF(VLOOKUP($A118&amp;$A$3,Global!$E:$AA,COLUMN()+1,0)="","",VLOOKUP($A118&amp;$A$3,Global!$E:$AA,COLUMN()+1,0)),"")</f>
        <v/>
      </c>
      <c r="L118" s="69" t="str">
        <f>IFERROR(IF(VLOOKUP($A118&amp;$A$3,Global!$E:$AA,COLUMN()+1,0)="","",VLOOKUP($A118&amp;$A$3,Global!$E:$AA,COLUMN()+1,0)),"")</f>
        <v/>
      </c>
      <c r="M118" s="68" t="str">
        <f>IFERROR(IF(VLOOKUP($A118&amp;$A$3,Global!$E:$AA,COLUMN()+1,0)="","",VLOOKUP($A118&amp;$A$3,Global!$E:$AA,COLUMN()+1,0)),"")</f>
        <v/>
      </c>
      <c r="N118" s="68" t="str">
        <f>IFERROR(IF(VLOOKUP($A118&amp;$A$3,Global!$E:$AA,COLUMN()+1,0)="","",VLOOKUP($A118&amp;$A$3,Global!$E:$AA,COLUMN()+1,0)),"")</f>
        <v/>
      </c>
      <c r="O118" s="68" t="str">
        <f>IFERROR(IF(VLOOKUP($A118&amp;$A$3,Global!$E:$AA,COLUMN()+1,0)="","",VLOOKUP($A118&amp;$A$3,Global!$E:$AA,COLUMN()+1,0)),"")</f>
        <v/>
      </c>
      <c r="P118" s="68" t="str">
        <f>IFERROR(IF(VLOOKUP($A118&amp;$A$3,Global!$E:$AA,COLUMN()+1,0)="","",VLOOKUP($A118&amp;$A$3,Global!$E:$AA,COLUMN()+1,0)),"")</f>
        <v/>
      </c>
      <c r="Q118" s="68" t="str">
        <f>IFERROR(IF(VLOOKUP($A118&amp;$A$3,Global!$E:$AA,COLUMN()+1,0)="","",VLOOKUP($A118&amp;$A$3,Global!$E:$AA,COLUMN()+1,0)),"")</f>
        <v/>
      </c>
      <c r="R118" s="68" t="str">
        <f>IFERROR(IF(VLOOKUP($A118&amp;$A$3,Global!$E:$AA,COLUMN()+1,0)="","",VLOOKUP($A118&amp;$A$3,Global!$E:$AA,COLUMN()+1,0)),"")</f>
        <v/>
      </c>
      <c r="S118" s="71" t="str">
        <f>IFERROR(IF(VLOOKUP($A118&amp;$A$3,Global!$E:$AA,COLUMN()+1,0)="","",VLOOKUP($A118&amp;$A$3,Global!$E:$AA,COLUMN()+1,0)),"")</f>
        <v/>
      </c>
      <c r="T118" s="71" t="str">
        <f>IFERROR(IF(VLOOKUP($A118&amp;$A$3,Global!$E:$AA,COLUMN()+1,0)="","",VLOOKUP($A118&amp;$A$3,Global!$E:$AA,COLUMN()+1,0)),"")</f>
        <v/>
      </c>
      <c r="U118" s="69" t="str">
        <f>IFERROR(IF(VLOOKUP($A118&amp;$A$3,Global!$E:$AA,COLUMN()+1,0)="","",VLOOKUP($A118&amp;$A$3,Global!$E:$AA,COLUMN()+1,0)),"")</f>
        <v/>
      </c>
      <c r="V118" s="69" t="str">
        <f>IFERROR(IF(VLOOKUP($A118&amp;$A$3,Global!$E:$AA,COLUMN()+1,0)="","",VLOOKUP($A118&amp;$A$3,Global!$E:$AA,COLUMN()+1,0)),"")</f>
        <v/>
      </c>
    </row>
    <row r="119" spans="1:22" s="72" customFormat="1" ht="15.75" x14ac:dyDescent="0.2">
      <c r="A119" s="67" t="str">
        <f>IFERROR(IF(A118="","",IF((A118+1)&lt;=VLOOKUP($A$3,List!$A$1:$B$50,2,0),A118+1,"")),"")</f>
        <v/>
      </c>
      <c r="B119" s="67" t="str">
        <f>IFERROR(IF(VLOOKUP($A119&amp;$A$3,Global!$E:$AA,COLUMN(),0)="","",VLOOKUP($A119&amp;$A$3,Global!$E:$AA,COLUMN(),0)),"")</f>
        <v/>
      </c>
      <c r="C119" s="67" t="str">
        <f>IFERROR(VLOOKUP(B119,List!$D:$E,2,0),"")</f>
        <v/>
      </c>
      <c r="D119" s="68" t="str">
        <f>IFERROR(IF(VLOOKUP($A119&amp;$A$3,Global!$E:$AA,COLUMN()+1,0)="","",VLOOKUP($A119&amp;$A$3,Global!$E:$AA,COLUMN()+1,0)),"")</f>
        <v/>
      </c>
      <c r="E119" s="69" t="str">
        <f>IFERROR(IF(VLOOKUP($A119&amp;$A$3,Global!$E:$AA,COLUMN()+1,0)="","",VLOOKUP($A119&amp;$A$3,Global!$E:$AA,COLUMN()+1,0)),"")</f>
        <v/>
      </c>
      <c r="F119" s="69" t="str">
        <f>IFERROR(IF(VLOOKUP($A119&amp;$A$3,Global!$E:$AA,COLUMN()+1,0)="","",VLOOKUP($A119&amp;$A$3,Global!$E:$AA,COLUMN()+1,0)),"")</f>
        <v/>
      </c>
      <c r="G119" s="69" t="str">
        <f>IFERROR(IF(VLOOKUP($A119&amp;$A$3,Global!$E:$AA,COLUMN()+1,0)="","",VLOOKUP($A119&amp;$A$3,Global!$E:$AA,COLUMN()+1,0)),"")</f>
        <v/>
      </c>
      <c r="H119" s="70" t="str">
        <f>IFERROR(IF(VLOOKUP($A119&amp;$A$3,Global!$E:$AA,COLUMN()+1,0)="","",VLOOKUP($A119&amp;$A$3,Global!$E:$AA,COLUMN()+1,0)),"")</f>
        <v/>
      </c>
      <c r="I119" s="69" t="str">
        <f>IFERROR(IF(VLOOKUP($A119&amp;$A$3,Global!$E:$AA,COLUMN()+1,0)="","",VLOOKUP($A119&amp;$A$3,Global!$E:$AA,COLUMN()+1,0)),"")</f>
        <v/>
      </c>
      <c r="J119" s="69" t="str">
        <f>IFERROR(IF(VLOOKUP($A119&amp;$A$3,Global!$E:$AA,COLUMN()+1,0)="","",VLOOKUP($A119&amp;$A$3,Global!$E:$AA,COLUMN()+1,0)),"")</f>
        <v/>
      </c>
      <c r="K119" s="69" t="str">
        <f>IFERROR(IF(VLOOKUP($A119&amp;$A$3,Global!$E:$AA,COLUMN()+1,0)="","",VLOOKUP($A119&amp;$A$3,Global!$E:$AA,COLUMN()+1,0)),"")</f>
        <v/>
      </c>
      <c r="L119" s="69" t="str">
        <f>IFERROR(IF(VLOOKUP($A119&amp;$A$3,Global!$E:$AA,COLUMN()+1,0)="","",VLOOKUP($A119&amp;$A$3,Global!$E:$AA,COLUMN()+1,0)),"")</f>
        <v/>
      </c>
      <c r="M119" s="68" t="str">
        <f>IFERROR(IF(VLOOKUP($A119&amp;$A$3,Global!$E:$AA,COLUMN()+1,0)="","",VLOOKUP($A119&amp;$A$3,Global!$E:$AA,COLUMN()+1,0)),"")</f>
        <v/>
      </c>
      <c r="N119" s="68" t="str">
        <f>IFERROR(IF(VLOOKUP($A119&amp;$A$3,Global!$E:$AA,COLUMN()+1,0)="","",VLOOKUP($A119&amp;$A$3,Global!$E:$AA,COLUMN()+1,0)),"")</f>
        <v/>
      </c>
      <c r="O119" s="68" t="str">
        <f>IFERROR(IF(VLOOKUP($A119&amp;$A$3,Global!$E:$AA,COLUMN()+1,0)="","",VLOOKUP($A119&amp;$A$3,Global!$E:$AA,COLUMN()+1,0)),"")</f>
        <v/>
      </c>
      <c r="P119" s="68" t="str">
        <f>IFERROR(IF(VLOOKUP($A119&amp;$A$3,Global!$E:$AA,COLUMN()+1,0)="","",VLOOKUP($A119&amp;$A$3,Global!$E:$AA,COLUMN()+1,0)),"")</f>
        <v/>
      </c>
      <c r="Q119" s="68" t="str">
        <f>IFERROR(IF(VLOOKUP($A119&amp;$A$3,Global!$E:$AA,COLUMN()+1,0)="","",VLOOKUP($A119&amp;$A$3,Global!$E:$AA,COLUMN()+1,0)),"")</f>
        <v/>
      </c>
      <c r="R119" s="68" t="str">
        <f>IFERROR(IF(VLOOKUP($A119&amp;$A$3,Global!$E:$AA,COLUMN()+1,0)="","",VLOOKUP($A119&amp;$A$3,Global!$E:$AA,COLUMN()+1,0)),"")</f>
        <v/>
      </c>
      <c r="S119" s="71" t="str">
        <f>IFERROR(IF(VLOOKUP($A119&amp;$A$3,Global!$E:$AA,COLUMN()+1,0)="","",VLOOKUP($A119&amp;$A$3,Global!$E:$AA,COLUMN()+1,0)),"")</f>
        <v/>
      </c>
      <c r="T119" s="71" t="str">
        <f>IFERROR(IF(VLOOKUP($A119&amp;$A$3,Global!$E:$AA,COLUMN()+1,0)="","",VLOOKUP($A119&amp;$A$3,Global!$E:$AA,COLUMN()+1,0)),"")</f>
        <v/>
      </c>
      <c r="U119" s="69" t="str">
        <f>IFERROR(IF(VLOOKUP($A119&amp;$A$3,Global!$E:$AA,COLUMN()+1,0)="","",VLOOKUP($A119&amp;$A$3,Global!$E:$AA,COLUMN()+1,0)),"")</f>
        <v/>
      </c>
      <c r="V119" s="69" t="str">
        <f>IFERROR(IF(VLOOKUP($A119&amp;$A$3,Global!$E:$AA,COLUMN()+1,0)="","",VLOOKUP($A119&amp;$A$3,Global!$E:$AA,COLUMN()+1,0)),"")</f>
        <v/>
      </c>
    </row>
    <row r="120" spans="1:22" s="72" customFormat="1" ht="15.75" x14ac:dyDescent="0.2">
      <c r="A120" s="67" t="str">
        <f>IFERROR(IF(A119="","",IF((A119+1)&lt;=VLOOKUP($A$3,List!$A$1:$B$50,2,0),A119+1,"")),"")</f>
        <v/>
      </c>
      <c r="B120" s="67" t="str">
        <f>IFERROR(IF(VLOOKUP($A120&amp;$A$3,Global!$E:$AA,COLUMN(),0)="","",VLOOKUP($A120&amp;$A$3,Global!$E:$AA,COLUMN(),0)),"")</f>
        <v/>
      </c>
      <c r="C120" s="67" t="str">
        <f>IFERROR(VLOOKUP(B120,List!$D:$E,2,0),"")</f>
        <v/>
      </c>
      <c r="D120" s="68" t="str">
        <f>IFERROR(IF(VLOOKUP($A120&amp;$A$3,Global!$E:$AA,COLUMN()+1,0)="","",VLOOKUP($A120&amp;$A$3,Global!$E:$AA,COLUMN()+1,0)),"")</f>
        <v/>
      </c>
      <c r="E120" s="69" t="str">
        <f>IFERROR(IF(VLOOKUP($A120&amp;$A$3,Global!$E:$AA,COLUMN()+1,0)="","",VLOOKUP($A120&amp;$A$3,Global!$E:$AA,COLUMN()+1,0)),"")</f>
        <v/>
      </c>
      <c r="F120" s="69" t="str">
        <f>IFERROR(IF(VLOOKUP($A120&amp;$A$3,Global!$E:$AA,COLUMN()+1,0)="","",VLOOKUP($A120&amp;$A$3,Global!$E:$AA,COLUMN()+1,0)),"")</f>
        <v/>
      </c>
      <c r="G120" s="69" t="str">
        <f>IFERROR(IF(VLOOKUP($A120&amp;$A$3,Global!$E:$AA,COLUMN()+1,0)="","",VLOOKUP($A120&amp;$A$3,Global!$E:$AA,COLUMN()+1,0)),"")</f>
        <v/>
      </c>
      <c r="H120" s="70" t="str">
        <f>IFERROR(IF(VLOOKUP($A120&amp;$A$3,Global!$E:$AA,COLUMN()+1,0)="","",VLOOKUP($A120&amp;$A$3,Global!$E:$AA,COLUMN()+1,0)),"")</f>
        <v/>
      </c>
      <c r="I120" s="69" t="str">
        <f>IFERROR(IF(VLOOKUP($A120&amp;$A$3,Global!$E:$AA,COLUMN()+1,0)="","",VLOOKUP($A120&amp;$A$3,Global!$E:$AA,COLUMN()+1,0)),"")</f>
        <v/>
      </c>
      <c r="J120" s="69" t="str">
        <f>IFERROR(IF(VLOOKUP($A120&amp;$A$3,Global!$E:$AA,COLUMN()+1,0)="","",VLOOKUP($A120&amp;$A$3,Global!$E:$AA,COLUMN()+1,0)),"")</f>
        <v/>
      </c>
      <c r="K120" s="69" t="str">
        <f>IFERROR(IF(VLOOKUP($A120&amp;$A$3,Global!$E:$AA,COLUMN()+1,0)="","",VLOOKUP($A120&amp;$A$3,Global!$E:$AA,COLUMN()+1,0)),"")</f>
        <v/>
      </c>
      <c r="L120" s="69" t="str">
        <f>IFERROR(IF(VLOOKUP($A120&amp;$A$3,Global!$E:$AA,COLUMN()+1,0)="","",VLOOKUP($A120&amp;$A$3,Global!$E:$AA,COLUMN()+1,0)),"")</f>
        <v/>
      </c>
      <c r="M120" s="68" t="str">
        <f>IFERROR(IF(VLOOKUP($A120&amp;$A$3,Global!$E:$AA,COLUMN()+1,0)="","",VLOOKUP($A120&amp;$A$3,Global!$E:$AA,COLUMN()+1,0)),"")</f>
        <v/>
      </c>
      <c r="N120" s="68" t="str">
        <f>IFERROR(IF(VLOOKUP($A120&amp;$A$3,Global!$E:$AA,COLUMN()+1,0)="","",VLOOKUP($A120&amp;$A$3,Global!$E:$AA,COLUMN()+1,0)),"")</f>
        <v/>
      </c>
      <c r="O120" s="68" t="str">
        <f>IFERROR(IF(VLOOKUP($A120&amp;$A$3,Global!$E:$AA,COLUMN()+1,0)="","",VLOOKUP($A120&amp;$A$3,Global!$E:$AA,COLUMN()+1,0)),"")</f>
        <v/>
      </c>
      <c r="P120" s="68" t="str">
        <f>IFERROR(IF(VLOOKUP($A120&amp;$A$3,Global!$E:$AA,COLUMN()+1,0)="","",VLOOKUP($A120&amp;$A$3,Global!$E:$AA,COLUMN()+1,0)),"")</f>
        <v/>
      </c>
      <c r="Q120" s="68" t="str">
        <f>IFERROR(IF(VLOOKUP($A120&amp;$A$3,Global!$E:$AA,COLUMN()+1,0)="","",VLOOKUP($A120&amp;$A$3,Global!$E:$AA,COLUMN()+1,0)),"")</f>
        <v/>
      </c>
      <c r="R120" s="68" t="str">
        <f>IFERROR(IF(VLOOKUP($A120&amp;$A$3,Global!$E:$AA,COLUMN()+1,0)="","",VLOOKUP($A120&amp;$A$3,Global!$E:$AA,COLUMN()+1,0)),"")</f>
        <v/>
      </c>
      <c r="S120" s="71" t="str">
        <f>IFERROR(IF(VLOOKUP($A120&amp;$A$3,Global!$E:$AA,COLUMN()+1,0)="","",VLOOKUP($A120&amp;$A$3,Global!$E:$AA,COLUMN()+1,0)),"")</f>
        <v/>
      </c>
      <c r="T120" s="71" t="str">
        <f>IFERROR(IF(VLOOKUP($A120&amp;$A$3,Global!$E:$AA,COLUMN()+1,0)="","",VLOOKUP($A120&amp;$A$3,Global!$E:$AA,COLUMN()+1,0)),"")</f>
        <v/>
      </c>
      <c r="U120" s="69" t="str">
        <f>IFERROR(IF(VLOOKUP($A120&amp;$A$3,Global!$E:$AA,COLUMN()+1,0)="","",VLOOKUP($A120&amp;$A$3,Global!$E:$AA,COLUMN()+1,0)),"")</f>
        <v/>
      </c>
      <c r="V120" s="69" t="str">
        <f>IFERROR(IF(VLOOKUP($A120&amp;$A$3,Global!$E:$AA,COLUMN()+1,0)="","",VLOOKUP($A120&amp;$A$3,Global!$E:$AA,COLUMN()+1,0)),"")</f>
        <v/>
      </c>
    </row>
    <row r="121" spans="1:22" s="72" customFormat="1" ht="15.75" x14ac:dyDescent="0.2">
      <c r="A121" s="67" t="str">
        <f>IFERROR(IF(A120="","",IF((A120+1)&lt;=VLOOKUP($A$3,List!$A$1:$B$50,2,0),A120+1,"")),"")</f>
        <v/>
      </c>
      <c r="B121" s="67" t="str">
        <f>IFERROR(IF(VLOOKUP($A121&amp;$A$3,Global!$E:$AA,COLUMN(),0)="","",VLOOKUP($A121&amp;$A$3,Global!$E:$AA,COLUMN(),0)),"")</f>
        <v/>
      </c>
      <c r="C121" s="67" t="str">
        <f>IFERROR(VLOOKUP(B121,List!$D:$E,2,0),"")</f>
        <v/>
      </c>
      <c r="D121" s="68" t="str">
        <f>IFERROR(IF(VLOOKUP($A121&amp;$A$3,Global!$E:$AA,COLUMN()+1,0)="","",VLOOKUP($A121&amp;$A$3,Global!$E:$AA,COLUMN()+1,0)),"")</f>
        <v/>
      </c>
      <c r="E121" s="69" t="str">
        <f>IFERROR(IF(VLOOKUP($A121&amp;$A$3,Global!$E:$AA,COLUMN()+1,0)="","",VLOOKUP($A121&amp;$A$3,Global!$E:$AA,COLUMN()+1,0)),"")</f>
        <v/>
      </c>
      <c r="F121" s="69" t="str">
        <f>IFERROR(IF(VLOOKUP($A121&amp;$A$3,Global!$E:$AA,COLUMN()+1,0)="","",VLOOKUP($A121&amp;$A$3,Global!$E:$AA,COLUMN()+1,0)),"")</f>
        <v/>
      </c>
      <c r="G121" s="69" t="str">
        <f>IFERROR(IF(VLOOKUP($A121&amp;$A$3,Global!$E:$AA,COLUMN()+1,0)="","",VLOOKUP($A121&amp;$A$3,Global!$E:$AA,COLUMN()+1,0)),"")</f>
        <v/>
      </c>
      <c r="H121" s="70" t="str">
        <f>IFERROR(IF(VLOOKUP($A121&amp;$A$3,Global!$E:$AA,COLUMN()+1,0)="","",VLOOKUP($A121&amp;$A$3,Global!$E:$AA,COLUMN()+1,0)),"")</f>
        <v/>
      </c>
      <c r="I121" s="69" t="str">
        <f>IFERROR(IF(VLOOKUP($A121&amp;$A$3,Global!$E:$AA,COLUMN()+1,0)="","",VLOOKUP($A121&amp;$A$3,Global!$E:$AA,COLUMN()+1,0)),"")</f>
        <v/>
      </c>
      <c r="J121" s="69" t="str">
        <f>IFERROR(IF(VLOOKUP($A121&amp;$A$3,Global!$E:$AA,COLUMN()+1,0)="","",VLOOKUP($A121&amp;$A$3,Global!$E:$AA,COLUMN()+1,0)),"")</f>
        <v/>
      </c>
      <c r="K121" s="69" t="str">
        <f>IFERROR(IF(VLOOKUP($A121&amp;$A$3,Global!$E:$AA,COLUMN()+1,0)="","",VLOOKUP($A121&amp;$A$3,Global!$E:$AA,COLUMN()+1,0)),"")</f>
        <v/>
      </c>
      <c r="L121" s="69" t="str">
        <f>IFERROR(IF(VLOOKUP($A121&amp;$A$3,Global!$E:$AA,COLUMN()+1,0)="","",VLOOKUP($A121&amp;$A$3,Global!$E:$AA,COLUMN()+1,0)),"")</f>
        <v/>
      </c>
      <c r="M121" s="68" t="str">
        <f>IFERROR(IF(VLOOKUP($A121&amp;$A$3,Global!$E:$AA,COLUMN()+1,0)="","",VLOOKUP($A121&amp;$A$3,Global!$E:$AA,COLUMN()+1,0)),"")</f>
        <v/>
      </c>
      <c r="N121" s="68" t="str">
        <f>IFERROR(IF(VLOOKUP($A121&amp;$A$3,Global!$E:$AA,COLUMN()+1,0)="","",VLOOKUP($A121&amp;$A$3,Global!$E:$AA,COLUMN()+1,0)),"")</f>
        <v/>
      </c>
      <c r="O121" s="68" t="str">
        <f>IFERROR(IF(VLOOKUP($A121&amp;$A$3,Global!$E:$AA,COLUMN()+1,0)="","",VLOOKUP($A121&amp;$A$3,Global!$E:$AA,COLUMN()+1,0)),"")</f>
        <v/>
      </c>
      <c r="P121" s="68" t="str">
        <f>IFERROR(IF(VLOOKUP($A121&amp;$A$3,Global!$E:$AA,COLUMN()+1,0)="","",VLOOKUP($A121&amp;$A$3,Global!$E:$AA,COLUMN()+1,0)),"")</f>
        <v/>
      </c>
      <c r="Q121" s="68" t="str">
        <f>IFERROR(IF(VLOOKUP($A121&amp;$A$3,Global!$E:$AA,COLUMN()+1,0)="","",VLOOKUP($A121&amp;$A$3,Global!$E:$AA,COLUMN()+1,0)),"")</f>
        <v/>
      </c>
      <c r="R121" s="68" t="str">
        <f>IFERROR(IF(VLOOKUP($A121&amp;$A$3,Global!$E:$AA,COLUMN()+1,0)="","",VLOOKUP($A121&amp;$A$3,Global!$E:$AA,COLUMN()+1,0)),"")</f>
        <v/>
      </c>
      <c r="S121" s="71" t="str">
        <f>IFERROR(IF(VLOOKUP($A121&amp;$A$3,Global!$E:$AA,COLUMN()+1,0)="","",VLOOKUP($A121&amp;$A$3,Global!$E:$AA,COLUMN()+1,0)),"")</f>
        <v/>
      </c>
      <c r="T121" s="71" t="str">
        <f>IFERROR(IF(VLOOKUP($A121&amp;$A$3,Global!$E:$AA,COLUMN()+1,0)="","",VLOOKUP($A121&amp;$A$3,Global!$E:$AA,COLUMN()+1,0)),"")</f>
        <v/>
      </c>
      <c r="U121" s="69" t="str">
        <f>IFERROR(IF(VLOOKUP($A121&amp;$A$3,Global!$E:$AA,COLUMN()+1,0)="","",VLOOKUP($A121&amp;$A$3,Global!$E:$AA,COLUMN()+1,0)),"")</f>
        <v/>
      </c>
      <c r="V121" s="69" t="str">
        <f>IFERROR(IF(VLOOKUP($A121&amp;$A$3,Global!$E:$AA,COLUMN()+1,0)="","",VLOOKUP($A121&amp;$A$3,Global!$E:$AA,COLUMN()+1,0)),"")</f>
        <v/>
      </c>
    </row>
    <row r="122" spans="1:22" s="72" customFormat="1" ht="15.75" x14ac:dyDescent="0.2">
      <c r="A122" s="67" t="str">
        <f>IFERROR(IF(A121="","",IF((A121+1)&lt;=VLOOKUP($A$3,List!$A$1:$B$50,2,0),A121+1,"")),"")</f>
        <v/>
      </c>
      <c r="B122" s="67" t="str">
        <f>IFERROR(IF(VLOOKUP($A122&amp;$A$3,Global!$E:$AA,COLUMN(),0)="","",VLOOKUP($A122&amp;$A$3,Global!$E:$AA,COLUMN(),0)),"")</f>
        <v/>
      </c>
      <c r="C122" s="67" t="str">
        <f>IFERROR(VLOOKUP(B122,List!$D:$E,2,0),"")</f>
        <v/>
      </c>
      <c r="D122" s="68" t="str">
        <f>IFERROR(IF(VLOOKUP($A122&amp;$A$3,Global!$E:$AA,COLUMN()+1,0)="","",VLOOKUP($A122&amp;$A$3,Global!$E:$AA,COLUMN()+1,0)),"")</f>
        <v/>
      </c>
      <c r="E122" s="69" t="str">
        <f>IFERROR(IF(VLOOKUP($A122&amp;$A$3,Global!$E:$AA,COLUMN()+1,0)="","",VLOOKUP($A122&amp;$A$3,Global!$E:$AA,COLUMN()+1,0)),"")</f>
        <v/>
      </c>
      <c r="F122" s="69" t="str">
        <f>IFERROR(IF(VLOOKUP($A122&amp;$A$3,Global!$E:$AA,COLUMN()+1,0)="","",VLOOKUP($A122&amp;$A$3,Global!$E:$AA,COLUMN()+1,0)),"")</f>
        <v/>
      </c>
      <c r="G122" s="69" t="str">
        <f>IFERROR(IF(VLOOKUP($A122&amp;$A$3,Global!$E:$AA,COLUMN()+1,0)="","",VLOOKUP($A122&amp;$A$3,Global!$E:$AA,COLUMN()+1,0)),"")</f>
        <v/>
      </c>
      <c r="H122" s="70" t="str">
        <f>IFERROR(IF(VLOOKUP($A122&amp;$A$3,Global!$E:$AA,COLUMN()+1,0)="","",VLOOKUP($A122&amp;$A$3,Global!$E:$AA,COLUMN()+1,0)),"")</f>
        <v/>
      </c>
      <c r="I122" s="69" t="str">
        <f>IFERROR(IF(VLOOKUP($A122&amp;$A$3,Global!$E:$AA,COLUMN()+1,0)="","",VLOOKUP($A122&amp;$A$3,Global!$E:$AA,COLUMN()+1,0)),"")</f>
        <v/>
      </c>
      <c r="J122" s="69" t="str">
        <f>IFERROR(IF(VLOOKUP($A122&amp;$A$3,Global!$E:$AA,COLUMN()+1,0)="","",VLOOKUP($A122&amp;$A$3,Global!$E:$AA,COLUMN()+1,0)),"")</f>
        <v/>
      </c>
      <c r="K122" s="69" t="str">
        <f>IFERROR(IF(VLOOKUP($A122&amp;$A$3,Global!$E:$AA,COLUMN()+1,0)="","",VLOOKUP($A122&amp;$A$3,Global!$E:$AA,COLUMN()+1,0)),"")</f>
        <v/>
      </c>
      <c r="L122" s="69" t="str">
        <f>IFERROR(IF(VLOOKUP($A122&amp;$A$3,Global!$E:$AA,COLUMN()+1,0)="","",VLOOKUP($A122&amp;$A$3,Global!$E:$AA,COLUMN()+1,0)),"")</f>
        <v/>
      </c>
      <c r="M122" s="68" t="str">
        <f>IFERROR(IF(VLOOKUP($A122&amp;$A$3,Global!$E:$AA,COLUMN()+1,0)="","",VLOOKUP($A122&amp;$A$3,Global!$E:$AA,COLUMN()+1,0)),"")</f>
        <v/>
      </c>
      <c r="N122" s="68" t="str">
        <f>IFERROR(IF(VLOOKUP($A122&amp;$A$3,Global!$E:$AA,COLUMN()+1,0)="","",VLOOKUP($A122&amp;$A$3,Global!$E:$AA,COLUMN()+1,0)),"")</f>
        <v/>
      </c>
      <c r="O122" s="68" t="str">
        <f>IFERROR(IF(VLOOKUP($A122&amp;$A$3,Global!$E:$AA,COLUMN()+1,0)="","",VLOOKUP($A122&amp;$A$3,Global!$E:$AA,COLUMN()+1,0)),"")</f>
        <v/>
      </c>
      <c r="P122" s="68" t="str">
        <f>IFERROR(IF(VLOOKUP($A122&amp;$A$3,Global!$E:$AA,COLUMN()+1,0)="","",VLOOKUP($A122&amp;$A$3,Global!$E:$AA,COLUMN()+1,0)),"")</f>
        <v/>
      </c>
      <c r="Q122" s="68" t="str">
        <f>IFERROR(IF(VLOOKUP($A122&amp;$A$3,Global!$E:$AA,COLUMN()+1,0)="","",VLOOKUP($A122&amp;$A$3,Global!$E:$AA,COLUMN()+1,0)),"")</f>
        <v/>
      </c>
      <c r="R122" s="68" t="str">
        <f>IFERROR(IF(VLOOKUP($A122&amp;$A$3,Global!$E:$AA,COLUMN()+1,0)="","",VLOOKUP($A122&amp;$A$3,Global!$E:$AA,COLUMN()+1,0)),"")</f>
        <v/>
      </c>
      <c r="S122" s="71" t="str">
        <f>IFERROR(IF(VLOOKUP($A122&amp;$A$3,Global!$E:$AA,COLUMN()+1,0)="","",VLOOKUP($A122&amp;$A$3,Global!$E:$AA,COLUMN()+1,0)),"")</f>
        <v/>
      </c>
      <c r="T122" s="71" t="str">
        <f>IFERROR(IF(VLOOKUP($A122&amp;$A$3,Global!$E:$AA,COLUMN()+1,0)="","",VLOOKUP($A122&amp;$A$3,Global!$E:$AA,COLUMN()+1,0)),"")</f>
        <v/>
      </c>
      <c r="U122" s="69" t="str">
        <f>IFERROR(IF(VLOOKUP($A122&amp;$A$3,Global!$E:$AA,COLUMN()+1,0)="","",VLOOKUP($A122&amp;$A$3,Global!$E:$AA,COLUMN()+1,0)),"")</f>
        <v/>
      </c>
      <c r="V122" s="69" t="str">
        <f>IFERROR(IF(VLOOKUP($A122&amp;$A$3,Global!$E:$AA,COLUMN()+1,0)="","",VLOOKUP($A122&amp;$A$3,Global!$E:$AA,COLUMN()+1,0)),"")</f>
        <v/>
      </c>
    </row>
    <row r="123" spans="1:22" s="72" customFormat="1" ht="15.75" x14ac:dyDescent="0.2">
      <c r="A123" s="67" t="str">
        <f>IFERROR(IF(A122="","",IF((A122+1)&lt;=VLOOKUP($A$3,List!$A$1:$B$50,2,0),A122+1,"")),"")</f>
        <v/>
      </c>
      <c r="B123" s="67" t="str">
        <f>IFERROR(IF(VLOOKUP($A123&amp;$A$3,Global!$E:$AA,COLUMN(),0)="","",VLOOKUP($A123&amp;$A$3,Global!$E:$AA,COLUMN(),0)),"")</f>
        <v/>
      </c>
      <c r="C123" s="67" t="str">
        <f>IFERROR(VLOOKUP(B123,List!$D:$E,2,0),"")</f>
        <v/>
      </c>
      <c r="D123" s="68" t="str">
        <f>IFERROR(IF(VLOOKUP($A123&amp;$A$3,Global!$E:$AA,COLUMN()+1,0)="","",VLOOKUP($A123&amp;$A$3,Global!$E:$AA,COLUMN()+1,0)),"")</f>
        <v/>
      </c>
      <c r="E123" s="69" t="str">
        <f>IFERROR(IF(VLOOKUP($A123&amp;$A$3,Global!$E:$AA,COLUMN()+1,0)="","",VLOOKUP($A123&amp;$A$3,Global!$E:$AA,COLUMN()+1,0)),"")</f>
        <v/>
      </c>
      <c r="F123" s="69" t="str">
        <f>IFERROR(IF(VLOOKUP($A123&amp;$A$3,Global!$E:$AA,COLUMN()+1,0)="","",VLOOKUP($A123&amp;$A$3,Global!$E:$AA,COLUMN()+1,0)),"")</f>
        <v/>
      </c>
      <c r="G123" s="69" t="str">
        <f>IFERROR(IF(VLOOKUP($A123&amp;$A$3,Global!$E:$AA,COLUMN()+1,0)="","",VLOOKUP($A123&amp;$A$3,Global!$E:$AA,COLUMN()+1,0)),"")</f>
        <v/>
      </c>
      <c r="H123" s="70" t="str">
        <f>IFERROR(IF(VLOOKUP($A123&amp;$A$3,Global!$E:$AA,COLUMN()+1,0)="","",VLOOKUP($A123&amp;$A$3,Global!$E:$AA,COLUMN()+1,0)),"")</f>
        <v/>
      </c>
      <c r="I123" s="69" t="str">
        <f>IFERROR(IF(VLOOKUP($A123&amp;$A$3,Global!$E:$AA,COLUMN()+1,0)="","",VLOOKUP($A123&amp;$A$3,Global!$E:$AA,COLUMN()+1,0)),"")</f>
        <v/>
      </c>
      <c r="J123" s="69" t="str">
        <f>IFERROR(IF(VLOOKUP($A123&amp;$A$3,Global!$E:$AA,COLUMN()+1,0)="","",VLOOKUP($A123&amp;$A$3,Global!$E:$AA,COLUMN()+1,0)),"")</f>
        <v/>
      </c>
      <c r="K123" s="69" t="str">
        <f>IFERROR(IF(VLOOKUP($A123&amp;$A$3,Global!$E:$AA,COLUMN()+1,0)="","",VLOOKUP($A123&amp;$A$3,Global!$E:$AA,COLUMN()+1,0)),"")</f>
        <v/>
      </c>
      <c r="L123" s="69" t="str">
        <f>IFERROR(IF(VLOOKUP($A123&amp;$A$3,Global!$E:$AA,COLUMN()+1,0)="","",VLOOKUP($A123&amp;$A$3,Global!$E:$AA,COLUMN()+1,0)),"")</f>
        <v/>
      </c>
      <c r="M123" s="68" t="str">
        <f>IFERROR(IF(VLOOKUP($A123&amp;$A$3,Global!$E:$AA,COLUMN()+1,0)="","",VLOOKUP($A123&amp;$A$3,Global!$E:$AA,COLUMN()+1,0)),"")</f>
        <v/>
      </c>
      <c r="N123" s="68" t="str">
        <f>IFERROR(IF(VLOOKUP($A123&amp;$A$3,Global!$E:$AA,COLUMN()+1,0)="","",VLOOKUP($A123&amp;$A$3,Global!$E:$AA,COLUMN()+1,0)),"")</f>
        <v/>
      </c>
      <c r="O123" s="68" t="str">
        <f>IFERROR(IF(VLOOKUP($A123&amp;$A$3,Global!$E:$AA,COLUMN()+1,0)="","",VLOOKUP($A123&amp;$A$3,Global!$E:$AA,COLUMN()+1,0)),"")</f>
        <v/>
      </c>
      <c r="P123" s="68" t="str">
        <f>IFERROR(IF(VLOOKUP($A123&amp;$A$3,Global!$E:$AA,COLUMN()+1,0)="","",VLOOKUP($A123&amp;$A$3,Global!$E:$AA,COLUMN()+1,0)),"")</f>
        <v/>
      </c>
      <c r="Q123" s="68" t="str">
        <f>IFERROR(IF(VLOOKUP($A123&amp;$A$3,Global!$E:$AA,COLUMN()+1,0)="","",VLOOKUP($A123&amp;$A$3,Global!$E:$AA,COLUMN()+1,0)),"")</f>
        <v/>
      </c>
      <c r="R123" s="68" t="str">
        <f>IFERROR(IF(VLOOKUP($A123&amp;$A$3,Global!$E:$AA,COLUMN()+1,0)="","",VLOOKUP($A123&amp;$A$3,Global!$E:$AA,COLUMN()+1,0)),"")</f>
        <v/>
      </c>
      <c r="S123" s="71" t="str">
        <f>IFERROR(IF(VLOOKUP($A123&amp;$A$3,Global!$E:$AA,COLUMN()+1,0)="","",VLOOKUP($A123&amp;$A$3,Global!$E:$AA,COLUMN()+1,0)),"")</f>
        <v/>
      </c>
      <c r="T123" s="71" t="str">
        <f>IFERROR(IF(VLOOKUP($A123&amp;$A$3,Global!$E:$AA,COLUMN()+1,0)="","",VLOOKUP($A123&amp;$A$3,Global!$E:$AA,COLUMN()+1,0)),"")</f>
        <v/>
      </c>
      <c r="U123" s="69" t="str">
        <f>IFERROR(IF(VLOOKUP($A123&amp;$A$3,Global!$E:$AA,COLUMN()+1,0)="","",VLOOKUP($A123&amp;$A$3,Global!$E:$AA,COLUMN()+1,0)),"")</f>
        <v/>
      </c>
      <c r="V123" s="69" t="str">
        <f>IFERROR(IF(VLOOKUP($A123&amp;$A$3,Global!$E:$AA,COLUMN()+1,0)="","",VLOOKUP($A123&amp;$A$3,Global!$E:$AA,COLUMN()+1,0)),"")</f>
        <v/>
      </c>
    </row>
    <row r="124" spans="1:22" s="72" customFormat="1" ht="15.75" x14ac:dyDescent="0.2">
      <c r="A124" s="67" t="str">
        <f>IFERROR(IF(A123="","",IF((A123+1)&lt;=VLOOKUP($A$3,List!$A$1:$B$50,2,0),A123+1,"")),"")</f>
        <v/>
      </c>
      <c r="B124" s="67" t="str">
        <f>IFERROR(IF(VLOOKUP($A124&amp;$A$3,Global!$E:$AA,COLUMN(),0)="","",VLOOKUP($A124&amp;$A$3,Global!$E:$AA,COLUMN(),0)),"")</f>
        <v/>
      </c>
      <c r="C124" s="67" t="str">
        <f>IFERROR(VLOOKUP(B124,List!$D:$E,2,0),"")</f>
        <v/>
      </c>
      <c r="D124" s="68" t="str">
        <f>IFERROR(IF(VLOOKUP($A124&amp;$A$3,Global!$E:$AA,COLUMN()+1,0)="","",VLOOKUP($A124&amp;$A$3,Global!$E:$AA,COLUMN()+1,0)),"")</f>
        <v/>
      </c>
      <c r="E124" s="69" t="str">
        <f>IFERROR(IF(VLOOKUP($A124&amp;$A$3,Global!$E:$AA,COLUMN()+1,0)="","",VLOOKUP($A124&amp;$A$3,Global!$E:$AA,COLUMN()+1,0)),"")</f>
        <v/>
      </c>
      <c r="F124" s="69" t="str">
        <f>IFERROR(IF(VLOOKUP($A124&amp;$A$3,Global!$E:$AA,COLUMN()+1,0)="","",VLOOKUP($A124&amp;$A$3,Global!$E:$AA,COLUMN()+1,0)),"")</f>
        <v/>
      </c>
      <c r="G124" s="69" t="str">
        <f>IFERROR(IF(VLOOKUP($A124&amp;$A$3,Global!$E:$AA,COLUMN()+1,0)="","",VLOOKUP($A124&amp;$A$3,Global!$E:$AA,COLUMN()+1,0)),"")</f>
        <v/>
      </c>
      <c r="H124" s="70" t="str">
        <f>IFERROR(IF(VLOOKUP($A124&amp;$A$3,Global!$E:$AA,COLUMN()+1,0)="","",VLOOKUP($A124&amp;$A$3,Global!$E:$AA,COLUMN()+1,0)),"")</f>
        <v/>
      </c>
      <c r="I124" s="69" t="str">
        <f>IFERROR(IF(VLOOKUP($A124&amp;$A$3,Global!$E:$AA,COLUMN()+1,0)="","",VLOOKUP($A124&amp;$A$3,Global!$E:$AA,COLUMN()+1,0)),"")</f>
        <v/>
      </c>
      <c r="J124" s="69" t="str">
        <f>IFERROR(IF(VLOOKUP($A124&amp;$A$3,Global!$E:$AA,COLUMN()+1,0)="","",VLOOKUP($A124&amp;$A$3,Global!$E:$AA,COLUMN()+1,0)),"")</f>
        <v/>
      </c>
      <c r="K124" s="69" t="str">
        <f>IFERROR(IF(VLOOKUP($A124&amp;$A$3,Global!$E:$AA,COLUMN()+1,0)="","",VLOOKUP($A124&amp;$A$3,Global!$E:$AA,COLUMN()+1,0)),"")</f>
        <v/>
      </c>
      <c r="L124" s="69" t="str">
        <f>IFERROR(IF(VLOOKUP($A124&amp;$A$3,Global!$E:$AA,COLUMN()+1,0)="","",VLOOKUP($A124&amp;$A$3,Global!$E:$AA,COLUMN()+1,0)),"")</f>
        <v/>
      </c>
      <c r="M124" s="68" t="str">
        <f>IFERROR(IF(VLOOKUP($A124&amp;$A$3,Global!$E:$AA,COLUMN()+1,0)="","",VLOOKUP($A124&amp;$A$3,Global!$E:$AA,COLUMN()+1,0)),"")</f>
        <v/>
      </c>
      <c r="N124" s="68" t="str">
        <f>IFERROR(IF(VLOOKUP($A124&amp;$A$3,Global!$E:$AA,COLUMN()+1,0)="","",VLOOKUP($A124&amp;$A$3,Global!$E:$AA,COLUMN()+1,0)),"")</f>
        <v/>
      </c>
      <c r="O124" s="68" t="str">
        <f>IFERROR(IF(VLOOKUP($A124&amp;$A$3,Global!$E:$AA,COLUMN()+1,0)="","",VLOOKUP($A124&amp;$A$3,Global!$E:$AA,COLUMN()+1,0)),"")</f>
        <v/>
      </c>
      <c r="P124" s="68" t="str">
        <f>IFERROR(IF(VLOOKUP($A124&amp;$A$3,Global!$E:$AA,COLUMN()+1,0)="","",VLOOKUP($A124&amp;$A$3,Global!$E:$AA,COLUMN()+1,0)),"")</f>
        <v/>
      </c>
      <c r="Q124" s="68" t="str">
        <f>IFERROR(IF(VLOOKUP($A124&amp;$A$3,Global!$E:$AA,COLUMN()+1,0)="","",VLOOKUP($A124&amp;$A$3,Global!$E:$AA,COLUMN()+1,0)),"")</f>
        <v/>
      </c>
      <c r="R124" s="68" t="str">
        <f>IFERROR(IF(VLOOKUP($A124&amp;$A$3,Global!$E:$AA,COLUMN()+1,0)="","",VLOOKUP($A124&amp;$A$3,Global!$E:$AA,COLUMN()+1,0)),"")</f>
        <v/>
      </c>
      <c r="S124" s="71" t="str">
        <f>IFERROR(IF(VLOOKUP($A124&amp;$A$3,Global!$E:$AA,COLUMN()+1,0)="","",VLOOKUP($A124&amp;$A$3,Global!$E:$AA,COLUMN()+1,0)),"")</f>
        <v/>
      </c>
      <c r="T124" s="71" t="str">
        <f>IFERROR(IF(VLOOKUP($A124&amp;$A$3,Global!$E:$AA,COLUMN()+1,0)="","",VLOOKUP($A124&amp;$A$3,Global!$E:$AA,COLUMN()+1,0)),"")</f>
        <v/>
      </c>
      <c r="U124" s="69" t="str">
        <f>IFERROR(IF(VLOOKUP($A124&amp;$A$3,Global!$E:$AA,COLUMN()+1,0)="","",VLOOKUP($A124&amp;$A$3,Global!$E:$AA,COLUMN()+1,0)),"")</f>
        <v/>
      </c>
      <c r="V124" s="69" t="str">
        <f>IFERROR(IF(VLOOKUP($A124&amp;$A$3,Global!$E:$AA,COLUMN()+1,0)="","",VLOOKUP($A124&amp;$A$3,Global!$E:$AA,COLUMN()+1,0)),"")</f>
        <v/>
      </c>
    </row>
    <row r="125" spans="1:22" s="72" customFormat="1" ht="15.75" x14ac:dyDescent="0.2">
      <c r="A125" s="67" t="str">
        <f>IFERROR(IF(A124="","",IF((A124+1)&lt;=VLOOKUP($A$3,List!$A$1:$B$50,2,0),A124+1,"")),"")</f>
        <v/>
      </c>
      <c r="B125" s="67" t="str">
        <f>IFERROR(IF(VLOOKUP($A125&amp;$A$3,Global!$E:$AA,COLUMN(),0)="","",VLOOKUP($A125&amp;$A$3,Global!$E:$AA,COLUMN(),0)),"")</f>
        <v/>
      </c>
      <c r="C125" s="67" t="str">
        <f>IFERROR(VLOOKUP(B125,List!$D:$E,2,0),"")</f>
        <v/>
      </c>
      <c r="D125" s="68" t="str">
        <f>IFERROR(IF(VLOOKUP($A125&amp;$A$3,Global!$E:$AA,COLUMN()+1,0)="","",VLOOKUP($A125&amp;$A$3,Global!$E:$AA,COLUMN()+1,0)),"")</f>
        <v/>
      </c>
      <c r="E125" s="69" t="str">
        <f>IFERROR(IF(VLOOKUP($A125&amp;$A$3,Global!$E:$AA,COLUMN()+1,0)="","",VLOOKUP($A125&amp;$A$3,Global!$E:$AA,COLUMN()+1,0)),"")</f>
        <v/>
      </c>
      <c r="F125" s="69" t="str">
        <f>IFERROR(IF(VLOOKUP($A125&amp;$A$3,Global!$E:$AA,COLUMN()+1,0)="","",VLOOKUP($A125&amp;$A$3,Global!$E:$AA,COLUMN()+1,0)),"")</f>
        <v/>
      </c>
      <c r="G125" s="69" t="str">
        <f>IFERROR(IF(VLOOKUP($A125&amp;$A$3,Global!$E:$AA,COLUMN()+1,0)="","",VLOOKUP($A125&amp;$A$3,Global!$E:$AA,COLUMN()+1,0)),"")</f>
        <v/>
      </c>
      <c r="H125" s="70" t="str">
        <f>IFERROR(IF(VLOOKUP($A125&amp;$A$3,Global!$E:$AA,COLUMN()+1,0)="","",VLOOKUP($A125&amp;$A$3,Global!$E:$AA,COLUMN()+1,0)),"")</f>
        <v/>
      </c>
      <c r="I125" s="69" t="str">
        <f>IFERROR(IF(VLOOKUP($A125&amp;$A$3,Global!$E:$AA,COLUMN()+1,0)="","",VLOOKUP($A125&amp;$A$3,Global!$E:$AA,COLUMN()+1,0)),"")</f>
        <v/>
      </c>
      <c r="J125" s="69" t="str">
        <f>IFERROR(IF(VLOOKUP($A125&amp;$A$3,Global!$E:$AA,COLUMN()+1,0)="","",VLOOKUP($A125&amp;$A$3,Global!$E:$AA,COLUMN()+1,0)),"")</f>
        <v/>
      </c>
      <c r="K125" s="69" t="str">
        <f>IFERROR(IF(VLOOKUP($A125&amp;$A$3,Global!$E:$AA,COLUMN()+1,0)="","",VLOOKUP($A125&amp;$A$3,Global!$E:$AA,COLUMN()+1,0)),"")</f>
        <v/>
      </c>
      <c r="L125" s="69" t="str">
        <f>IFERROR(IF(VLOOKUP($A125&amp;$A$3,Global!$E:$AA,COLUMN()+1,0)="","",VLOOKUP($A125&amp;$A$3,Global!$E:$AA,COLUMN()+1,0)),"")</f>
        <v/>
      </c>
      <c r="M125" s="68" t="str">
        <f>IFERROR(IF(VLOOKUP($A125&amp;$A$3,Global!$E:$AA,COLUMN()+1,0)="","",VLOOKUP($A125&amp;$A$3,Global!$E:$AA,COLUMN()+1,0)),"")</f>
        <v/>
      </c>
      <c r="N125" s="68" t="str">
        <f>IFERROR(IF(VLOOKUP($A125&amp;$A$3,Global!$E:$AA,COLUMN()+1,0)="","",VLOOKUP($A125&amp;$A$3,Global!$E:$AA,COLUMN()+1,0)),"")</f>
        <v/>
      </c>
      <c r="O125" s="68" t="str">
        <f>IFERROR(IF(VLOOKUP($A125&amp;$A$3,Global!$E:$AA,COLUMN()+1,0)="","",VLOOKUP($A125&amp;$A$3,Global!$E:$AA,COLUMN()+1,0)),"")</f>
        <v/>
      </c>
      <c r="P125" s="68" t="str">
        <f>IFERROR(IF(VLOOKUP($A125&amp;$A$3,Global!$E:$AA,COLUMN()+1,0)="","",VLOOKUP($A125&amp;$A$3,Global!$E:$AA,COLUMN()+1,0)),"")</f>
        <v/>
      </c>
      <c r="Q125" s="68" t="str">
        <f>IFERROR(IF(VLOOKUP($A125&amp;$A$3,Global!$E:$AA,COLUMN()+1,0)="","",VLOOKUP($A125&amp;$A$3,Global!$E:$AA,COLUMN()+1,0)),"")</f>
        <v/>
      </c>
      <c r="R125" s="68" t="str">
        <f>IFERROR(IF(VLOOKUP($A125&amp;$A$3,Global!$E:$AA,COLUMN()+1,0)="","",VLOOKUP($A125&amp;$A$3,Global!$E:$AA,COLUMN()+1,0)),"")</f>
        <v/>
      </c>
      <c r="S125" s="71" t="str">
        <f>IFERROR(IF(VLOOKUP($A125&amp;$A$3,Global!$E:$AA,COLUMN()+1,0)="","",VLOOKUP($A125&amp;$A$3,Global!$E:$AA,COLUMN()+1,0)),"")</f>
        <v/>
      </c>
      <c r="T125" s="71" t="str">
        <f>IFERROR(IF(VLOOKUP($A125&amp;$A$3,Global!$E:$AA,COLUMN()+1,0)="","",VLOOKUP($A125&amp;$A$3,Global!$E:$AA,COLUMN()+1,0)),"")</f>
        <v/>
      </c>
      <c r="U125" s="69" t="str">
        <f>IFERROR(IF(VLOOKUP($A125&amp;$A$3,Global!$E:$AA,COLUMN()+1,0)="","",VLOOKUP($A125&amp;$A$3,Global!$E:$AA,COLUMN()+1,0)),"")</f>
        <v/>
      </c>
      <c r="V125" s="69" t="str">
        <f>IFERROR(IF(VLOOKUP($A125&amp;$A$3,Global!$E:$AA,COLUMN()+1,0)="","",VLOOKUP($A125&amp;$A$3,Global!$E:$AA,COLUMN()+1,0)),"")</f>
        <v/>
      </c>
    </row>
    <row r="126" spans="1:22" s="72" customFormat="1" ht="15.75" x14ac:dyDescent="0.2">
      <c r="A126" s="67" t="str">
        <f>IFERROR(IF(A125="","",IF((A125+1)&lt;=VLOOKUP($A$3,List!$A$1:$B$50,2,0),A125+1,"")),"")</f>
        <v/>
      </c>
      <c r="B126" s="67" t="str">
        <f>IFERROR(IF(VLOOKUP($A126&amp;$A$3,Global!$E:$AA,COLUMN(),0)="","",VLOOKUP($A126&amp;$A$3,Global!$E:$AA,COLUMN(),0)),"")</f>
        <v/>
      </c>
      <c r="C126" s="67" t="str">
        <f>IFERROR(VLOOKUP(B126,List!$D:$E,2,0),"")</f>
        <v/>
      </c>
      <c r="D126" s="68" t="str">
        <f>IFERROR(IF(VLOOKUP($A126&amp;$A$3,Global!$E:$AA,COLUMN()+1,0)="","",VLOOKUP($A126&amp;$A$3,Global!$E:$AA,COLUMN()+1,0)),"")</f>
        <v/>
      </c>
      <c r="E126" s="69" t="str">
        <f>IFERROR(IF(VLOOKUP($A126&amp;$A$3,Global!$E:$AA,COLUMN()+1,0)="","",VLOOKUP($A126&amp;$A$3,Global!$E:$AA,COLUMN()+1,0)),"")</f>
        <v/>
      </c>
      <c r="F126" s="69" t="str">
        <f>IFERROR(IF(VLOOKUP($A126&amp;$A$3,Global!$E:$AA,COLUMN()+1,0)="","",VLOOKUP($A126&amp;$A$3,Global!$E:$AA,COLUMN()+1,0)),"")</f>
        <v/>
      </c>
      <c r="G126" s="69" t="str">
        <f>IFERROR(IF(VLOOKUP($A126&amp;$A$3,Global!$E:$AA,COLUMN()+1,0)="","",VLOOKUP($A126&amp;$A$3,Global!$E:$AA,COLUMN()+1,0)),"")</f>
        <v/>
      </c>
      <c r="H126" s="70" t="str">
        <f>IFERROR(IF(VLOOKUP($A126&amp;$A$3,Global!$E:$AA,COLUMN()+1,0)="","",VLOOKUP($A126&amp;$A$3,Global!$E:$AA,COLUMN()+1,0)),"")</f>
        <v/>
      </c>
      <c r="I126" s="69" t="str">
        <f>IFERROR(IF(VLOOKUP($A126&amp;$A$3,Global!$E:$AA,COLUMN()+1,0)="","",VLOOKUP($A126&amp;$A$3,Global!$E:$AA,COLUMN()+1,0)),"")</f>
        <v/>
      </c>
      <c r="J126" s="69" t="str">
        <f>IFERROR(IF(VLOOKUP($A126&amp;$A$3,Global!$E:$AA,COLUMN()+1,0)="","",VLOOKUP($A126&amp;$A$3,Global!$E:$AA,COLUMN()+1,0)),"")</f>
        <v/>
      </c>
      <c r="K126" s="69" t="str">
        <f>IFERROR(IF(VLOOKUP($A126&amp;$A$3,Global!$E:$AA,COLUMN()+1,0)="","",VLOOKUP($A126&amp;$A$3,Global!$E:$AA,COLUMN()+1,0)),"")</f>
        <v/>
      </c>
      <c r="L126" s="69" t="str">
        <f>IFERROR(IF(VLOOKUP($A126&amp;$A$3,Global!$E:$AA,COLUMN()+1,0)="","",VLOOKUP($A126&amp;$A$3,Global!$E:$AA,COLUMN()+1,0)),"")</f>
        <v/>
      </c>
      <c r="M126" s="68" t="str">
        <f>IFERROR(IF(VLOOKUP($A126&amp;$A$3,Global!$E:$AA,COLUMN()+1,0)="","",VLOOKUP($A126&amp;$A$3,Global!$E:$AA,COLUMN()+1,0)),"")</f>
        <v/>
      </c>
      <c r="N126" s="68" t="str">
        <f>IFERROR(IF(VLOOKUP($A126&amp;$A$3,Global!$E:$AA,COLUMN()+1,0)="","",VLOOKUP($A126&amp;$A$3,Global!$E:$AA,COLUMN()+1,0)),"")</f>
        <v/>
      </c>
      <c r="O126" s="68" t="str">
        <f>IFERROR(IF(VLOOKUP($A126&amp;$A$3,Global!$E:$AA,COLUMN()+1,0)="","",VLOOKUP($A126&amp;$A$3,Global!$E:$AA,COLUMN()+1,0)),"")</f>
        <v/>
      </c>
      <c r="P126" s="68" t="str">
        <f>IFERROR(IF(VLOOKUP($A126&amp;$A$3,Global!$E:$AA,COLUMN()+1,0)="","",VLOOKUP($A126&amp;$A$3,Global!$E:$AA,COLUMN()+1,0)),"")</f>
        <v/>
      </c>
      <c r="Q126" s="68" t="str">
        <f>IFERROR(IF(VLOOKUP($A126&amp;$A$3,Global!$E:$AA,COLUMN()+1,0)="","",VLOOKUP($A126&amp;$A$3,Global!$E:$AA,COLUMN()+1,0)),"")</f>
        <v/>
      </c>
      <c r="R126" s="68" t="str">
        <f>IFERROR(IF(VLOOKUP($A126&amp;$A$3,Global!$E:$AA,COLUMN()+1,0)="","",VLOOKUP($A126&amp;$A$3,Global!$E:$AA,COLUMN()+1,0)),"")</f>
        <v/>
      </c>
      <c r="S126" s="71" t="str">
        <f>IFERROR(IF(VLOOKUP($A126&amp;$A$3,Global!$E:$AA,COLUMN()+1,0)="","",VLOOKUP($A126&amp;$A$3,Global!$E:$AA,COLUMN()+1,0)),"")</f>
        <v/>
      </c>
      <c r="T126" s="71" t="str">
        <f>IFERROR(IF(VLOOKUP($A126&amp;$A$3,Global!$E:$AA,COLUMN()+1,0)="","",VLOOKUP($A126&amp;$A$3,Global!$E:$AA,COLUMN()+1,0)),"")</f>
        <v/>
      </c>
      <c r="U126" s="69" t="str">
        <f>IFERROR(IF(VLOOKUP($A126&amp;$A$3,Global!$E:$AA,COLUMN()+1,0)="","",VLOOKUP($A126&amp;$A$3,Global!$E:$AA,COLUMN()+1,0)),"")</f>
        <v/>
      </c>
      <c r="V126" s="69" t="str">
        <f>IFERROR(IF(VLOOKUP($A126&amp;$A$3,Global!$E:$AA,COLUMN()+1,0)="","",VLOOKUP($A126&amp;$A$3,Global!$E:$AA,COLUMN()+1,0)),"")</f>
        <v/>
      </c>
    </row>
    <row r="127" spans="1:22" s="72" customFormat="1" ht="15.75" x14ac:dyDescent="0.2">
      <c r="A127" s="67" t="str">
        <f>IFERROR(IF(A126="","",IF((A126+1)&lt;=VLOOKUP($A$3,List!$A$1:$B$50,2,0),A126+1,"")),"")</f>
        <v/>
      </c>
      <c r="B127" s="67" t="str">
        <f>IFERROR(IF(VLOOKUP($A127&amp;$A$3,Global!$E:$AA,COLUMN(),0)="","",VLOOKUP($A127&amp;$A$3,Global!$E:$AA,COLUMN(),0)),"")</f>
        <v/>
      </c>
      <c r="C127" s="67" t="str">
        <f>IFERROR(VLOOKUP(B127,List!$D:$E,2,0),"")</f>
        <v/>
      </c>
      <c r="D127" s="68" t="str">
        <f>IFERROR(IF(VLOOKUP($A127&amp;$A$3,Global!$E:$AA,COLUMN()+1,0)="","",VLOOKUP($A127&amp;$A$3,Global!$E:$AA,COLUMN()+1,0)),"")</f>
        <v/>
      </c>
      <c r="E127" s="69" t="str">
        <f>IFERROR(IF(VLOOKUP($A127&amp;$A$3,Global!$E:$AA,COLUMN()+1,0)="","",VLOOKUP($A127&amp;$A$3,Global!$E:$AA,COLUMN()+1,0)),"")</f>
        <v/>
      </c>
      <c r="F127" s="69" t="str">
        <f>IFERROR(IF(VLOOKUP($A127&amp;$A$3,Global!$E:$AA,COLUMN()+1,0)="","",VLOOKUP($A127&amp;$A$3,Global!$E:$AA,COLUMN()+1,0)),"")</f>
        <v/>
      </c>
      <c r="G127" s="69" t="str">
        <f>IFERROR(IF(VLOOKUP($A127&amp;$A$3,Global!$E:$AA,COLUMN()+1,0)="","",VLOOKUP($A127&amp;$A$3,Global!$E:$AA,COLUMN()+1,0)),"")</f>
        <v/>
      </c>
      <c r="H127" s="70" t="str">
        <f>IFERROR(IF(VLOOKUP($A127&amp;$A$3,Global!$E:$AA,COLUMN()+1,0)="","",VLOOKUP($A127&amp;$A$3,Global!$E:$AA,COLUMN()+1,0)),"")</f>
        <v/>
      </c>
      <c r="I127" s="69" t="str">
        <f>IFERROR(IF(VLOOKUP($A127&amp;$A$3,Global!$E:$AA,COLUMN()+1,0)="","",VLOOKUP($A127&amp;$A$3,Global!$E:$AA,COLUMN()+1,0)),"")</f>
        <v/>
      </c>
      <c r="J127" s="69" t="str">
        <f>IFERROR(IF(VLOOKUP($A127&amp;$A$3,Global!$E:$AA,COLUMN()+1,0)="","",VLOOKUP($A127&amp;$A$3,Global!$E:$AA,COLUMN()+1,0)),"")</f>
        <v/>
      </c>
      <c r="K127" s="69" t="str">
        <f>IFERROR(IF(VLOOKUP($A127&amp;$A$3,Global!$E:$AA,COLUMN()+1,0)="","",VLOOKUP($A127&amp;$A$3,Global!$E:$AA,COLUMN()+1,0)),"")</f>
        <v/>
      </c>
      <c r="L127" s="69" t="str">
        <f>IFERROR(IF(VLOOKUP($A127&amp;$A$3,Global!$E:$AA,COLUMN()+1,0)="","",VLOOKUP($A127&amp;$A$3,Global!$E:$AA,COLUMN()+1,0)),"")</f>
        <v/>
      </c>
      <c r="M127" s="68" t="str">
        <f>IFERROR(IF(VLOOKUP($A127&amp;$A$3,Global!$E:$AA,COLUMN()+1,0)="","",VLOOKUP($A127&amp;$A$3,Global!$E:$AA,COLUMN()+1,0)),"")</f>
        <v/>
      </c>
      <c r="N127" s="68" t="str">
        <f>IFERROR(IF(VLOOKUP($A127&amp;$A$3,Global!$E:$AA,COLUMN()+1,0)="","",VLOOKUP($A127&amp;$A$3,Global!$E:$AA,COLUMN()+1,0)),"")</f>
        <v/>
      </c>
      <c r="O127" s="68" t="str">
        <f>IFERROR(IF(VLOOKUP($A127&amp;$A$3,Global!$E:$AA,COLUMN()+1,0)="","",VLOOKUP($A127&amp;$A$3,Global!$E:$AA,COLUMN()+1,0)),"")</f>
        <v/>
      </c>
      <c r="P127" s="68" t="str">
        <f>IFERROR(IF(VLOOKUP($A127&amp;$A$3,Global!$E:$AA,COLUMN()+1,0)="","",VLOOKUP($A127&amp;$A$3,Global!$E:$AA,COLUMN()+1,0)),"")</f>
        <v/>
      </c>
      <c r="Q127" s="68" t="str">
        <f>IFERROR(IF(VLOOKUP($A127&amp;$A$3,Global!$E:$AA,COLUMN()+1,0)="","",VLOOKUP($A127&amp;$A$3,Global!$E:$AA,COLUMN()+1,0)),"")</f>
        <v/>
      </c>
      <c r="R127" s="68" t="str">
        <f>IFERROR(IF(VLOOKUP($A127&amp;$A$3,Global!$E:$AA,COLUMN()+1,0)="","",VLOOKUP($A127&amp;$A$3,Global!$E:$AA,COLUMN()+1,0)),"")</f>
        <v/>
      </c>
      <c r="S127" s="71" t="str">
        <f>IFERROR(IF(VLOOKUP($A127&amp;$A$3,Global!$E:$AA,COLUMN()+1,0)="","",VLOOKUP($A127&amp;$A$3,Global!$E:$AA,COLUMN()+1,0)),"")</f>
        <v/>
      </c>
      <c r="T127" s="71" t="str">
        <f>IFERROR(IF(VLOOKUP($A127&amp;$A$3,Global!$E:$AA,COLUMN()+1,0)="","",VLOOKUP($A127&amp;$A$3,Global!$E:$AA,COLUMN()+1,0)),"")</f>
        <v/>
      </c>
      <c r="U127" s="69" t="str">
        <f>IFERROR(IF(VLOOKUP($A127&amp;$A$3,Global!$E:$AA,COLUMN()+1,0)="","",VLOOKUP($A127&amp;$A$3,Global!$E:$AA,COLUMN()+1,0)),"")</f>
        <v/>
      </c>
      <c r="V127" s="69" t="str">
        <f>IFERROR(IF(VLOOKUP($A127&amp;$A$3,Global!$E:$AA,COLUMN()+1,0)="","",VLOOKUP($A127&amp;$A$3,Global!$E:$AA,COLUMN()+1,0)),"")</f>
        <v/>
      </c>
    </row>
    <row r="128" spans="1:22" s="72" customFormat="1" ht="15.75" x14ac:dyDescent="0.2">
      <c r="A128" s="67" t="str">
        <f>IFERROR(IF(A127="","",IF((A127+1)&lt;=VLOOKUP($A$3,List!$A$1:$B$50,2,0),A127+1,"")),"")</f>
        <v/>
      </c>
      <c r="B128" s="67" t="str">
        <f>IFERROR(IF(VLOOKUP($A128&amp;$A$3,Global!$E:$AA,COLUMN(),0)="","",VLOOKUP($A128&amp;$A$3,Global!$E:$AA,COLUMN(),0)),"")</f>
        <v/>
      </c>
      <c r="C128" s="67" t="str">
        <f>IFERROR(VLOOKUP(B128,List!$D:$E,2,0),"")</f>
        <v/>
      </c>
      <c r="D128" s="68" t="str">
        <f>IFERROR(IF(VLOOKUP($A128&amp;$A$3,Global!$E:$AA,COLUMN()+1,0)="","",VLOOKUP($A128&amp;$A$3,Global!$E:$AA,COLUMN()+1,0)),"")</f>
        <v/>
      </c>
      <c r="E128" s="69" t="str">
        <f>IFERROR(IF(VLOOKUP($A128&amp;$A$3,Global!$E:$AA,COLUMN()+1,0)="","",VLOOKUP($A128&amp;$A$3,Global!$E:$AA,COLUMN()+1,0)),"")</f>
        <v/>
      </c>
      <c r="F128" s="69" t="str">
        <f>IFERROR(IF(VLOOKUP($A128&amp;$A$3,Global!$E:$AA,COLUMN()+1,0)="","",VLOOKUP($A128&amp;$A$3,Global!$E:$AA,COLUMN()+1,0)),"")</f>
        <v/>
      </c>
      <c r="G128" s="69" t="str">
        <f>IFERROR(IF(VLOOKUP($A128&amp;$A$3,Global!$E:$AA,COLUMN()+1,0)="","",VLOOKUP($A128&amp;$A$3,Global!$E:$AA,COLUMN()+1,0)),"")</f>
        <v/>
      </c>
      <c r="H128" s="70" t="str">
        <f>IFERROR(IF(VLOOKUP($A128&amp;$A$3,Global!$E:$AA,COLUMN()+1,0)="","",VLOOKUP($A128&amp;$A$3,Global!$E:$AA,COLUMN()+1,0)),"")</f>
        <v/>
      </c>
      <c r="I128" s="69" t="str">
        <f>IFERROR(IF(VLOOKUP($A128&amp;$A$3,Global!$E:$AA,COLUMN()+1,0)="","",VLOOKUP($A128&amp;$A$3,Global!$E:$AA,COLUMN()+1,0)),"")</f>
        <v/>
      </c>
      <c r="J128" s="69" t="str">
        <f>IFERROR(IF(VLOOKUP($A128&amp;$A$3,Global!$E:$AA,COLUMN()+1,0)="","",VLOOKUP($A128&amp;$A$3,Global!$E:$AA,COLUMN()+1,0)),"")</f>
        <v/>
      </c>
      <c r="K128" s="69" t="str">
        <f>IFERROR(IF(VLOOKUP($A128&amp;$A$3,Global!$E:$AA,COLUMN()+1,0)="","",VLOOKUP($A128&amp;$A$3,Global!$E:$AA,COLUMN()+1,0)),"")</f>
        <v/>
      </c>
      <c r="L128" s="69" t="str">
        <f>IFERROR(IF(VLOOKUP($A128&amp;$A$3,Global!$E:$AA,COLUMN()+1,0)="","",VLOOKUP($A128&amp;$A$3,Global!$E:$AA,COLUMN()+1,0)),"")</f>
        <v/>
      </c>
      <c r="M128" s="68" t="str">
        <f>IFERROR(IF(VLOOKUP($A128&amp;$A$3,Global!$E:$AA,COLUMN()+1,0)="","",VLOOKUP($A128&amp;$A$3,Global!$E:$AA,COLUMN()+1,0)),"")</f>
        <v/>
      </c>
      <c r="N128" s="68" t="str">
        <f>IFERROR(IF(VLOOKUP($A128&amp;$A$3,Global!$E:$AA,COLUMN()+1,0)="","",VLOOKUP($A128&amp;$A$3,Global!$E:$AA,COLUMN()+1,0)),"")</f>
        <v/>
      </c>
      <c r="O128" s="68" t="str">
        <f>IFERROR(IF(VLOOKUP($A128&amp;$A$3,Global!$E:$AA,COLUMN()+1,0)="","",VLOOKUP($A128&amp;$A$3,Global!$E:$AA,COLUMN()+1,0)),"")</f>
        <v/>
      </c>
      <c r="P128" s="68" t="str">
        <f>IFERROR(IF(VLOOKUP($A128&amp;$A$3,Global!$E:$AA,COLUMN()+1,0)="","",VLOOKUP($A128&amp;$A$3,Global!$E:$AA,COLUMN()+1,0)),"")</f>
        <v/>
      </c>
      <c r="Q128" s="68" t="str">
        <f>IFERROR(IF(VLOOKUP($A128&amp;$A$3,Global!$E:$AA,COLUMN()+1,0)="","",VLOOKUP($A128&amp;$A$3,Global!$E:$AA,COLUMN()+1,0)),"")</f>
        <v/>
      </c>
      <c r="R128" s="68" t="str">
        <f>IFERROR(IF(VLOOKUP($A128&amp;$A$3,Global!$E:$AA,COLUMN()+1,0)="","",VLOOKUP($A128&amp;$A$3,Global!$E:$AA,COLUMN()+1,0)),"")</f>
        <v/>
      </c>
      <c r="S128" s="71" t="str">
        <f>IFERROR(IF(VLOOKUP($A128&amp;$A$3,Global!$E:$AA,COLUMN()+1,0)="","",VLOOKUP($A128&amp;$A$3,Global!$E:$AA,COLUMN()+1,0)),"")</f>
        <v/>
      </c>
      <c r="T128" s="71" t="str">
        <f>IFERROR(IF(VLOOKUP($A128&amp;$A$3,Global!$E:$AA,COLUMN()+1,0)="","",VLOOKUP($A128&amp;$A$3,Global!$E:$AA,COLUMN()+1,0)),"")</f>
        <v/>
      </c>
      <c r="U128" s="69" t="str">
        <f>IFERROR(IF(VLOOKUP($A128&amp;$A$3,Global!$E:$AA,COLUMN()+1,0)="","",VLOOKUP($A128&amp;$A$3,Global!$E:$AA,COLUMN()+1,0)),"")</f>
        <v/>
      </c>
      <c r="V128" s="69" t="str">
        <f>IFERROR(IF(VLOOKUP($A128&amp;$A$3,Global!$E:$AA,COLUMN()+1,0)="","",VLOOKUP($A128&amp;$A$3,Global!$E:$AA,COLUMN()+1,0)),"")</f>
        <v/>
      </c>
    </row>
    <row r="129" spans="1:22" s="72" customFormat="1" ht="15.75" x14ac:dyDescent="0.2">
      <c r="A129" s="67" t="str">
        <f>IFERROR(IF(A128="","",IF((A128+1)&lt;=VLOOKUP($A$3,List!$A$1:$B$50,2,0),A128+1,"")),"")</f>
        <v/>
      </c>
      <c r="B129" s="67" t="str">
        <f>IFERROR(IF(VLOOKUP($A129&amp;$A$3,Global!$E:$AA,COLUMN(),0)="","",VLOOKUP($A129&amp;$A$3,Global!$E:$AA,COLUMN(),0)),"")</f>
        <v/>
      </c>
      <c r="C129" s="67" t="str">
        <f>IFERROR(VLOOKUP(B129,List!$D:$E,2,0),"")</f>
        <v/>
      </c>
      <c r="D129" s="68" t="str">
        <f>IFERROR(IF(VLOOKUP($A129&amp;$A$3,Global!$E:$AA,COLUMN()+1,0)="","",VLOOKUP($A129&amp;$A$3,Global!$E:$AA,COLUMN()+1,0)),"")</f>
        <v/>
      </c>
      <c r="E129" s="69" t="str">
        <f>IFERROR(IF(VLOOKUP($A129&amp;$A$3,Global!$E:$AA,COLUMN()+1,0)="","",VLOOKUP($A129&amp;$A$3,Global!$E:$AA,COLUMN()+1,0)),"")</f>
        <v/>
      </c>
      <c r="F129" s="69" t="str">
        <f>IFERROR(IF(VLOOKUP($A129&amp;$A$3,Global!$E:$AA,COLUMN()+1,0)="","",VLOOKUP($A129&amp;$A$3,Global!$E:$AA,COLUMN()+1,0)),"")</f>
        <v/>
      </c>
      <c r="G129" s="69" t="str">
        <f>IFERROR(IF(VLOOKUP($A129&amp;$A$3,Global!$E:$AA,COLUMN()+1,0)="","",VLOOKUP($A129&amp;$A$3,Global!$E:$AA,COLUMN()+1,0)),"")</f>
        <v/>
      </c>
      <c r="H129" s="70" t="str">
        <f>IFERROR(IF(VLOOKUP($A129&amp;$A$3,Global!$E:$AA,COLUMN()+1,0)="","",VLOOKUP($A129&amp;$A$3,Global!$E:$AA,COLUMN()+1,0)),"")</f>
        <v/>
      </c>
      <c r="I129" s="69" t="str">
        <f>IFERROR(IF(VLOOKUP($A129&amp;$A$3,Global!$E:$AA,COLUMN()+1,0)="","",VLOOKUP($A129&amp;$A$3,Global!$E:$AA,COLUMN()+1,0)),"")</f>
        <v/>
      </c>
      <c r="J129" s="69" t="str">
        <f>IFERROR(IF(VLOOKUP($A129&amp;$A$3,Global!$E:$AA,COLUMN()+1,0)="","",VLOOKUP($A129&amp;$A$3,Global!$E:$AA,COLUMN()+1,0)),"")</f>
        <v/>
      </c>
      <c r="K129" s="69" t="str">
        <f>IFERROR(IF(VLOOKUP($A129&amp;$A$3,Global!$E:$AA,COLUMN()+1,0)="","",VLOOKUP($A129&amp;$A$3,Global!$E:$AA,COLUMN()+1,0)),"")</f>
        <v/>
      </c>
      <c r="L129" s="69" t="str">
        <f>IFERROR(IF(VLOOKUP($A129&amp;$A$3,Global!$E:$AA,COLUMN()+1,0)="","",VLOOKUP($A129&amp;$A$3,Global!$E:$AA,COLUMN()+1,0)),"")</f>
        <v/>
      </c>
      <c r="M129" s="68" t="str">
        <f>IFERROR(IF(VLOOKUP($A129&amp;$A$3,Global!$E:$AA,COLUMN()+1,0)="","",VLOOKUP($A129&amp;$A$3,Global!$E:$AA,COLUMN()+1,0)),"")</f>
        <v/>
      </c>
      <c r="N129" s="68" t="str">
        <f>IFERROR(IF(VLOOKUP($A129&amp;$A$3,Global!$E:$AA,COLUMN()+1,0)="","",VLOOKUP($A129&amp;$A$3,Global!$E:$AA,COLUMN()+1,0)),"")</f>
        <v/>
      </c>
      <c r="O129" s="68" t="str">
        <f>IFERROR(IF(VLOOKUP($A129&amp;$A$3,Global!$E:$AA,COLUMN()+1,0)="","",VLOOKUP($A129&amp;$A$3,Global!$E:$AA,COLUMN()+1,0)),"")</f>
        <v/>
      </c>
      <c r="P129" s="68" t="str">
        <f>IFERROR(IF(VLOOKUP($A129&amp;$A$3,Global!$E:$AA,COLUMN()+1,0)="","",VLOOKUP($A129&amp;$A$3,Global!$E:$AA,COLUMN()+1,0)),"")</f>
        <v/>
      </c>
      <c r="Q129" s="68" t="str">
        <f>IFERROR(IF(VLOOKUP($A129&amp;$A$3,Global!$E:$AA,COLUMN()+1,0)="","",VLOOKUP($A129&amp;$A$3,Global!$E:$AA,COLUMN()+1,0)),"")</f>
        <v/>
      </c>
      <c r="R129" s="68" t="str">
        <f>IFERROR(IF(VLOOKUP($A129&amp;$A$3,Global!$E:$AA,COLUMN()+1,0)="","",VLOOKUP($A129&amp;$A$3,Global!$E:$AA,COLUMN()+1,0)),"")</f>
        <v/>
      </c>
      <c r="S129" s="71" t="str">
        <f>IFERROR(IF(VLOOKUP($A129&amp;$A$3,Global!$E:$AA,COLUMN()+1,0)="","",VLOOKUP($A129&amp;$A$3,Global!$E:$AA,COLUMN()+1,0)),"")</f>
        <v/>
      </c>
      <c r="T129" s="71" t="str">
        <f>IFERROR(IF(VLOOKUP($A129&amp;$A$3,Global!$E:$AA,COLUMN()+1,0)="","",VLOOKUP($A129&amp;$A$3,Global!$E:$AA,COLUMN()+1,0)),"")</f>
        <v/>
      </c>
      <c r="U129" s="69" t="str">
        <f>IFERROR(IF(VLOOKUP($A129&amp;$A$3,Global!$E:$AA,COLUMN()+1,0)="","",VLOOKUP($A129&amp;$A$3,Global!$E:$AA,COLUMN()+1,0)),"")</f>
        <v/>
      </c>
      <c r="V129" s="69" t="str">
        <f>IFERROR(IF(VLOOKUP($A129&amp;$A$3,Global!$E:$AA,COLUMN()+1,0)="","",VLOOKUP($A129&amp;$A$3,Global!$E:$AA,COLUMN()+1,0)),"")</f>
        <v/>
      </c>
    </row>
    <row r="130" spans="1:22" s="72" customFormat="1" ht="15.75" x14ac:dyDescent="0.2">
      <c r="A130" s="67" t="str">
        <f>IFERROR(IF(A129="","",IF((A129+1)&lt;=VLOOKUP($A$3,List!$A$1:$B$50,2,0),A129+1,"")),"")</f>
        <v/>
      </c>
      <c r="B130" s="67" t="str">
        <f>IFERROR(IF(VLOOKUP($A130&amp;$A$3,Global!$E:$AA,COLUMN(),0)="","",VLOOKUP($A130&amp;$A$3,Global!$E:$AA,COLUMN(),0)),"")</f>
        <v/>
      </c>
      <c r="C130" s="67" t="str">
        <f>IFERROR(VLOOKUP(B130,List!$D:$E,2,0),"")</f>
        <v/>
      </c>
      <c r="D130" s="68" t="str">
        <f>IFERROR(IF(VLOOKUP($A130&amp;$A$3,Global!$E:$AA,COLUMN()+1,0)="","",VLOOKUP($A130&amp;$A$3,Global!$E:$AA,COLUMN()+1,0)),"")</f>
        <v/>
      </c>
      <c r="E130" s="69" t="str">
        <f>IFERROR(IF(VLOOKUP($A130&amp;$A$3,Global!$E:$AA,COLUMN()+1,0)="","",VLOOKUP($A130&amp;$A$3,Global!$E:$AA,COLUMN()+1,0)),"")</f>
        <v/>
      </c>
      <c r="F130" s="69" t="str">
        <f>IFERROR(IF(VLOOKUP($A130&amp;$A$3,Global!$E:$AA,COLUMN()+1,0)="","",VLOOKUP($A130&amp;$A$3,Global!$E:$AA,COLUMN()+1,0)),"")</f>
        <v/>
      </c>
      <c r="G130" s="69" t="str">
        <f>IFERROR(IF(VLOOKUP($A130&amp;$A$3,Global!$E:$AA,COLUMN()+1,0)="","",VLOOKUP($A130&amp;$A$3,Global!$E:$AA,COLUMN()+1,0)),"")</f>
        <v/>
      </c>
      <c r="H130" s="70" t="str">
        <f>IFERROR(IF(VLOOKUP($A130&amp;$A$3,Global!$E:$AA,COLUMN()+1,0)="","",VLOOKUP($A130&amp;$A$3,Global!$E:$AA,COLUMN()+1,0)),"")</f>
        <v/>
      </c>
      <c r="I130" s="69" t="str">
        <f>IFERROR(IF(VLOOKUP($A130&amp;$A$3,Global!$E:$AA,COLUMN()+1,0)="","",VLOOKUP($A130&amp;$A$3,Global!$E:$AA,COLUMN()+1,0)),"")</f>
        <v/>
      </c>
      <c r="J130" s="69" t="str">
        <f>IFERROR(IF(VLOOKUP($A130&amp;$A$3,Global!$E:$AA,COLUMN()+1,0)="","",VLOOKUP($A130&amp;$A$3,Global!$E:$AA,COLUMN()+1,0)),"")</f>
        <v/>
      </c>
      <c r="K130" s="69" t="str">
        <f>IFERROR(IF(VLOOKUP($A130&amp;$A$3,Global!$E:$AA,COLUMN()+1,0)="","",VLOOKUP($A130&amp;$A$3,Global!$E:$AA,COLUMN()+1,0)),"")</f>
        <v/>
      </c>
      <c r="L130" s="69" t="str">
        <f>IFERROR(IF(VLOOKUP($A130&amp;$A$3,Global!$E:$AA,COLUMN()+1,0)="","",VLOOKUP($A130&amp;$A$3,Global!$E:$AA,COLUMN()+1,0)),"")</f>
        <v/>
      </c>
      <c r="M130" s="68" t="str">
        <f>IFERROR(IF(VLOOKUP($A130&amp;$A$3,Global!$E:$AA,COLUMN()+1,0)="","",VLOOKUP($A130&amp;$A$3,Global!$E:$AA,COLUMN()+1,0)),"")</f>
        <v/>
      </c>
      <c r="N130" s="68" t="str">
        <f>IFERROR(IF(VLOOKUP($A130&amp;$A$3,Global!$E:$AA,COLUMN()+1,0)="","",VLOOKUP($A130&amp;$A$3,Global!$E:$AA,COLUMN()+1,0)),"")</f>
        <v/>
      </c>
      <c r="O130" s="68" t="str">
        <f>IFERROR(IF(VLOOKUP($A130&amp;$A$3,Global!$E:$AA,COLUMN()+1,0)="","",VLOOKUP($A130&amp;$A$3,Global!$E:$AA,COLUMN()+1,0)),"")</f>
        <v/>
      </c>
      <c r="P130" s="68" t="str">
        <f>IFERROR(IF(VLOOKUP($A130&amp;$A$3,Global!$E:$AA,COLUMN()+1,0)="","",VLOOKUP($A130&amp;$A$3,Global!$E:$AA,COLUMN()+1,0)),"")</f>
        <v/>
      </c>
      <c r="Q130" s="68" t="str">
        <f>IFERROR(IF(VLOOKUP($A130&amp;$A$3,Global!$E:$AA,COLUMN()+1,0)="","",VLOOKUP($A130&amp;$A$3,Global!$E:$AA,COLUMN()+1,0)),"")</f>
        <v/>
      </c>
      <c r="R130" s="68" t="str">
        <f>IFERROR(IF(VLOOKUP($A130&amp;$A$3,Global!$E:$AA,COLUMN()+1,0)="","",VLOOKUP($A130&amp;$A$3,Global!$E:$AA,COLUMN()+1,0)),"")</f>
        <v/>
      </c>
      <c r="S130" s="71" t="str">
        <f>IFERROR(IF(VLOOKUP($A130&amp;$A$3,Global!$E:$AA,COLUMN()+1,0)="","",VLOOKUP($A130&amp;$A$3,Global!$E:$AA,COLUMN()+1,0)),"")</f>
        <v/>
      </c>
      <c r="T130" s="71" t="str">
        <f>IFERROR(IF(VLOOKUP($A130&amp;$A$3,Global!$E:$AA,COLUMN()+1,0)="","",VLOOKUP($A130&amp;$A$3,Global!$E:$AA,COLUMN()+1,0)),"")</f>
        <v/>
      </c>
      <c r="U130" s="69" t="str">
        <f>IFERROR(IF(VLOOKUP($A130&amp;$A$3,Global!$E:$AA,COLUMN()+1,0)="","",VLOOKUP($A130&amp;$A$3,Global!$E:$AA,COLUMN()+1,0)),"")</f>
        <v/>
      </c>
      <c r="V130" s="69" t="str">
        <f>IFERROR(IF(VLOOKUP($A130&amp;$A$3,Global!$E:$AA,COLUMN()+1,0)="","",VLOOKUP($A130&amp;$A$3,Global!$E:$AA,COLUMN()+1,0)),"")</f>
        <v/>
      </c>
    </row>
    <row r="131" spans="1:22" s="72" customFormat="1" ht="15.75" x14ac:dyDescent="0.2">
      <c r="A131" s="67" t="str">
        <f>IFERROR(IF(A130="","",IF((A130+1)&lt;=VLOOKUP($A$3,List!$A$1:$B$50,2,0),A130+1,"")),"")</f>
        <v/>
      </c>
      <c r="B131" s="67" t="str">
        <f>IFERROR(IF(VLOOKUP($A131&amp;$A$3,Global!$E:$AA,COLUMN(),0)="","",VLOOKUP($A131&amp;$A$3,Global!$E:$AA,COLUMN(),0)),"")</f>
        <v/>
      </c>
      <c r="C131" s="67" t="str">
        <f>IFERROR(VLOOKUP(B131,List!$D:$E,2,0),"")</f>
        <v/>
      </c>
      <c r="D131" s="68" t="str">
        <f>IFERROR(IF(VLOOKUP($A131&amp;$A$3,Global!$E:$AA,COLUMN()+1,0)="","",VLOOKUP($A131&amp;$A$3,Global!$E:$AA,COLUMN()+1,0)),"")</f>
        <v/>
      </c>
      <c r="E131" s="69" t="str">
        <f>IFERROR(IF(VLOOKUP($A131&amp;$A$3,Global!$E:$AA,COLUMN()+1,0)="","",VLOOKUP($A131&amp;$A$3,Global!$E:$AA,COLUMN()+1,0)),"")</f>
        <v/>
      </c>
      <c r="F131" s="69" t="str">
        <f>IFERROR(IF(VLOOKUP($A131&amp;$A$3,Global!$E:$AA,COLUMN()+1,0)="","",VLOOKUP($A131&amp;$A$3,Global!$E:$AA,COLUMN()+1,0)),"")</f>
        <v/>
      </c>
      <c r="G131" s="69" t="str">
        <f>IFERROR(IF(VLOOKUP($A131&amp;$A$3,Global!$E:$AA,COLUMN()+1,0)="","",VLOOKUP($A131&amp;$A$3,Global!$E:$AA,COLUMN()+1,0)),"")</f>
        <v/>
      </c>
      <c r="H131" s="70" t="str">
        <f>IFERROR(IF(VLOOKUP($A131&amp;$A$3,Global!$E:$AA,COLUMN()+1,0)="","",VLOOKUP($A131&amp;$A$3,Global!$E:$AA,COLUMN()+1,0)),"")</f>
        <v/>
      </c>
      <c r="I131" s="69" t="str">
        <f>IFERROR(IF(VLOOKUP($A131&amp;$A$3,Global!$E:$AA,COLUMN()+1,0)="","",VLOOKUP($A131&amp;$A$3,Global!$E:$AA,COLUMN()+1,0)),"")</f>
        <v/>
      </c>
      <c r="J131" s="69" t="str">
        <f>IFERROR(IF(VLOOKUP($A131&amp;$A$3,Global!$E:$AA,COLUMN()+1,0)="","",VLOOKUP($A131&amp;$A$3,Global!$E:$AA,COLUMN()+1,0)),"")</f>
        <v/>
      </c>
      <c r="K131" s="69" t="str">
        <f>IFERROR(IF(VLOOKUP($A131&amp;$A$3,Global!$E:$AA,COLUMN()+1,0)="","",VLOOKUP($A131&amp;$A$3,Global!$E:$AA,COLUMN()+1,0)),"")</f>
        <v/>
      </c>
      <c r="L131" s="69" t="str">
        <f>IFERROR(IF(VLOOKUP($A131&amp;$A$3,Global!$E:$AA,COLUMN()+1,0)="","",VLOOKUP($A131&amp;$A$3,Global!$E:$AA,COLUMN()+1,0)),"")</f>
        <v/>
      </c>
      <c r="M131" s="68" t="str">
        <f>IFERROR(IF(VLOOKUP($A131&amp;$A$3,Global!$E:$AA,COLUMN()+1,0)="","",VLOOKUP($A131&amp;$A$3,Global!$E:$AA,COLUMN()+1,0)),"")</f>
        <v/>
      </c>
      <c r="N131" s="68" t="str">
        <f>IFERROR(IF(VLOOKUP($A131&amp;$A$3,Global!$E:$AA,COLUMN()+1,0)="","",VLOOKUP($A131&amp;$A$3,Global!$E:$AA,COLUMN()+1,0)),"")</f>
        <v/>
      </c>
      <c r="O131" s="68" t="str">
        <f>IFERROR(IF(VLOOKUP($A131&amp;$A$3,Global!$E:$AA,COLUMN()+1,0)="","",VLOOKUP($A131&amp;$A$3,Global!$E:$AA,COLUMN()+1,0)),"")</f>
        <v/>
      </c>
      <c r="P131" s="68" t="str">
        <f>IFERROR(IF(VLOOKUP($A131&amp;$A$3,Global!$E:$AA,COLUMN()+1,0)="","",VLOOKUP($A131&amp;$A$3,Global!$E:$AA,COLUMN()+1,0)),"")</f>
        <v/>
      </c>
      <c r="Q131" s="68" t="str">
        <f>IFERROR(IF(VLOOKUP($A131&amp;$A$3,Global!$E:$AA,COLUMN()+1,0)="","",VLOOKUP($A131&amp;$A$3,Global!$E:$AA,COLUMN()+1,0)),"")</f>
        <v/>
      </c>
      <c r="R131" s="68" t="str">
        <f>IFERROR(IF(VLOOKUP($A131&amp;$A$3,Global!$E:$AA,COLUMN()+1,0)="","",VLOOKUP($A131&amp;$A$3,Global!$E:$AA,COLUMN()+1,0)),"")</f>
        <v/>
      </c>
      <c r="S131" s="71" t="str">
        <f>IFERROR(IF(VLOOKUP($A131&amp;$A$3,Global!$E:$AA,COLUMN()+1,0)="","",VLOOKUP($A131&amp;$A$3,Global!$E:$AA,COLUMN()+1,0)),"")</f>
        <v/>
      </c>
      <c r="T131" s="71" t="str">
        <f>IFERROR(IF(VLOOKUP($A131&amp;$A$3,Global!$E:$AA,COLUMN()+1,0)="","",VLOOKUP($A131&amp;$A$3,Global!$E:$AA,COLUMN()+1,0)),"")</f>
        <v/>
      </c>
      <c r="U131" s="69" t="str">
        <f>IFERROR(IF(VLOOKUP($A131&amp;$A$3,Global!$E:$AA,COLUMN()+1,0)="","",VLOOKUP($A131&amp;$A$3,Global!$E:$AA,COLUMN()+1,0)),"")</f>
        <v/>
      </c>
      <c r="V131" s="69" t="str">
        <f>IFERROR(IF(VLOOKUP($A131&amp;$A$3,Global!$E:$AA,COLUMN()+1,0)="","",VLOOKUP($A131&amp;$A$3,Global!$E:$AA,COLUMN()+1,0)),"")</f>
        <v/>
      </c>
    </row>
    <row r="132" spans="1:22" s="72" customFormat="1" ht="15.75" x14ac:dyDescent="0.2">
      <c r="A132" s="67" t="str">
        <f>IFERROR(IF(A131="","",IF((A131+1)&lt;=VLOOKUP($A$3,List!$A$1:$B$50,2,0),A131+1,"")),"")</f>
        <v/>
      </c>
      <c r="B132" s="67" t="str">
        <f>IFERROR(IF(VLOOKUP($A132&amp;$A$3,Global!$E:$AA,COLUMN(),0)="","",VLOOKUP($A132&amp;$A$3,Global!$E:$AA,COLUMN(),0)),"")</f>
        <v/>
      </c>
      <c r="C132" s="67" t="str">
        <f>IFERROR(VLOOKUP(B132,List!$D:$E,2,0),"")</f>
        <v/>
      </c>
      <c r="D132" s="68" t="str">
        <f>IFERROR(IF(VLOOKUP($A132&amp;$A$3,Global!$E:$AA,COLUMN()+1,0)="","",VLOOKUP($A132&amp;$A$3,Global!$E:$AA,COLUMN()+1,0)),"")</f>
        <v/>
      </c>
      <c r="E132" s="69" t="str">
        <f>IFERROR(IF(VLOOKUP($A132&amp;$A$3,Global!$E:$AA,COLUMN()+1,0)="","",VLOOKUP($A132&amp;$A$3,Global!$E:$AA,COLUMN()+1,0)),"")</f>
        <v/>
      </c>
      <c r="F132" s="69" t="str">
        <f>IFERROR(IF(VLOOKUP($A132&amp;$A$3,Global!$E:$AA,COLUMN()+1,0)="","",VLOOKUP($A132&amp;$A$3,Global!$E:$AA,COLUMN()+1,0)),"")</f>
        <v/>
      </c>
      <c r="G132" s="69" t="str">
        <f>IFERROR(IF(VLOOKUP($A132&amp;$A$3,Global!$E:$AA,COLUMN()+1,0)="","",VLOOKUP($A132&amp;$A$3,Global!$E:$AA,COLUMN()+1,0)),"")</f>
        <v/>
      </c>
      <c r="H132" s="70" t="str">
        <f>IFERROR(IF(VLOOKUP($A132&amp;$A$3,Global!$E:$AA,COLUMN()+1,0)="","",VLOOKUP($A132&amp;$A$3,Global!$E:$AA,COLUMN()+1,0)),"")</f>
        <v/>
      </c>
      <c r="I132" s="69" t="str">
        <f>IFERROR(IF(VLOOKUP($A132&amp;$A$3,Global!$E:$AA,COLUMN()+1,0)="","",VLOOKUP($A132&amp;$A$3,Global!$E:$AA,COLUMN()+1,0)),"")</f>
        <v/>
      </c>
      <c r="J132" s="69" t="str">
        <f>IFERROR(IF(VLOOKUP($A132&amp;$A$3,Global!$E:$AA,COLUMN()+1,0)="","",VLOOKUP($A132&amp;$A$3,Global!$E:$AA,COLUMN()+1,0)),"")</f>
        <v/>
      </c>
      <c r="K132" s="69" t="str">
        <f>IFERROR(IF(VLOOKUP($A132&amp;$A$3,Global!$E:$AA,COLUMN()+1,0)="","",VLOOKUP($A132&amp;$A$3,Global!$E:$AA,COLUMN()+1,0)),"")</f>
        <v/>
      </c>
      <c r="L132" s="69" t="str">
        <f>IFERROR(IF(VLOOKUP($A132&amp;$A$3,Global!$E:$AA,COLUMN()+1,0)="","",VLOOKUP($A132&amp;$A$3,Global!$E:$AA,COLUMN()+1,0)),"")</f>
        <v/>
      </c>
      <c r="M132" s="68" t="str">
        <f>IFERROR(IF(VLOOKUP($A132&amp;$A$3,Global!$E:$AA,COLUMN()+1,0)="","",VLOOKUP($A132&amp;$A$3,Global!$E:$AA,COLUMN()+1,0)),"")</f>
        <v/>
      </c>
      <c r="N132" s="68" t="str">
        <f>IFERROR(IF(VLOOKUP($A132&amp;$A$3,Global!$E:$AA,COLUMN()+1,0)="","",VLOOKUP($A132&amp;$A$3,Global!$E:$AA,COLUMN()+1,0)),"")</f>
        <v/>
      </c>
      <c r="O132" s="68" t="str">
        <f>IFERROR(IF(VLOOKUP($A132&amp;$A$3,Global!$E:$AA,COLUMN()+1,0)="","",VLOOKUP($A132&amp;$A$3,Global!$E:$AA,COLUMN()+1,0)),"")</f>
        <v/>
      </c>
      <c r="P132" s="68" t="str">
        <f>IFERROR(IF(VLOOKUP($A132&amp;$A$3,Global!$E:$AA,COLUMN()+1,0)="","",VLOOKUP($A132&amp;$A$3,Global!$E:$AA,COLUMN()+1,0)),"")</f>
        <v/>
      </c>
      <c r="Q132" s="68" t="str">
        <f>IFERROR(IF(VLOOKUP($A132&amp;$A$3,Global!$E:$AA,COLUMN()+1,0)="","",VLOOKUP($A132&amp;$A$3,Global!$E:$AA,COLUMN()+1,0)),"")</f>
        <v/>
      </c>
      <c r="R132" s="68" t="str">
        <f>IFERROR(IF(VLOOKUP($A132&amp;$A$3,Global!$E:$AA,COLUMN()+1,0)="","",VLOOKUP($A132&amp;$A$3,Global!$E:$AA,COLUMN()+1,0)),"")</f>
        <v/>
      </c>
      <c r="S132" s="71" t="str">
        <f>IFERROR(IF(VLOOKUP($A132&amp;$A$3,Global!$E:$AA,COLUMN()+1,0)="","",VLOOKUP($A132&amp;$A$3,Global!$E:$AA,COLUMN()+1,0)),"")</f>
        <v/>
      </c>
      <c r="T132" s="71" t="str">
        <f>IFERROR(IF(VLOOKUP($A132&amp;$A$3,Global!$E:$AA,COLUMN()+1,0)="","",VLOOKUP($A132&amp;$A$3,Global!$E:$AA,COLUMN()+1,0)),"")</f>
        <v/>
      </c>
      <c r="U132" s="69" t="str">
        <f>IFERROR(IF(VLOOKUP($A132&amp;$A$3,Global!$E:$AA,COLUMN()+1,0)="","",VLOOKUP($A132&amp;$A$3,Global!$E:$AA,COLUMN()+1,0)),"")</f>
        <v/>
      </c>
      <c r="V132" s="69" t="str">
        <f>IFERROR(IF(VLOOKUP($A132&amp;$A$3,Global!$E:$AA,COLUMN()+1,0)="","",VLOOKUP($A132&amp;$A$3,Global!$E:$AA,COLUMN()+1,0)),"")</f>
        <v/>
      </c>
    </row>
    <row r="133" spans="1:22" s="72" customFormat="1" ht="15.75" x14ac:dyDescent="0.2">
      <c r="A133" s="67" t="str">
        <f>IFERROR(IF(A132="","",IF((A132+1)&lt;=VLOOKUP($A$3,List!$A$1:$B$50,2,0),A132+1,"")),"")</f>
        <v/>
      </c>
      <c r="B133" s="67" t="str">
        <f>IFERROR(IF(VLOOKUP($A133&amp;$A$3,Global!$E:$AA,COLUMN(),0)="","",VLOOKUP($A133&amp;$A$3,Global!$E:$AA,COLUMN(),0)),"")</f>
        <v/>
      </c>
      <c r="C133" s="67" t="str">
        <f>IFERROR(VLOOKUP(B133,List!$D:$E,2,0),"")</f>
        <v/>
      </c>
      <c r="D133" s="68" t="str">
        <f>IFERROR(IF(VLOOKUP($A133&amp;$A$3,Global!$E:$AA,COLUMN()+1,0)="","",VLOOKUP($A133&amp;$A$3,Global!$E:$AA,COLUMN()+1,0)),"")</f>
        <v/>
      </c>
      <c r="E133" s="69" t="str">
        <f>IFERROR(IF(VLOOKUP($A133&amp;$A$3,Global!$E:$AA,COLUMN()+1,0)="","",VLOOKUP($A133&amp;$A$3,Global!$E:$AA,COLUMN()+1,0)),"")</f>
        <v/>
      </c>
      <c r="F133" s="69" t="str">
        <f>IFERROR(IF(VLOOKUP($A133&amp;$A$3,Global!$E:$AA,COLUMN()+1,0)="","",VLOOKUP($A133&amp;$A$3,Global!$E:$AA,COLUMN()+1,0)),"")</f>
        <v/>
      </c>
      <c r="G133" s="69" t="str">
        <f>IFERROR(IF(VLOOKUP($A133&amp;$A$3,Global!$E:$AA,COLUMN()+1,0)="","",VLOOKUP($A133&amp;$A$3,Global!$E:$AA,COLUMN()+1,0)),"")</f>
        <v/>
      </c>
      <c r="H133" s="70" t="str">
        <f>IFERROR(IF(VLOOKUP($A133&amp;$A$3,Global!$E:$AA,COLUMN()+1,0)="","",VLOOKUP($A133&amp;$A$3,Global!$E:$AA,COLUMN()+1,0)),"")</f>
        <v/>
      </c>
      <c r="I133" s="69" t="str">
        <f>IFERROR(IF(VLOOKUP($A133&amp;$A$3,Global!$E:$AA,COLUMN()+1,0)="","",VLOOKUP($A133&amp;$A$3,Global!$E:$AA,COLUMN()+1,0)),"")</f>
        <v/>
      </c>
      <c r="J133" s="69" t="str">
        <f>IFERROR(IF(VLOOKUP($A133&amp;$A$3,Global!$E:$AA,COLUMN()+1,0)="","",VLOOKUP($A133&amp;$A$3,Global!$E:$AA,COLUMN()+1,0)),"")</f>
        <v/>
      </c>
      <c r="K133" s="69" t="str">
        <f>IFERROR(IF(VLOOKUP($A133&amp;$A$3,Global!$E:$AA,COLUMN()+1,0)="","",VLOOKUP($A133&amp;$A$3,Global!$E:$AA,COLUMN()+1,0)),"")</f>
        <v/>
      </c>
      <c r="L133" s="69" t="str">
        <f>IFERROR(IF(VLOOKUP($A133&amp;$A$3,Global!$E:$AA,COLUMN()+1,0)="","",VLOOKUP($A133&amp;$A$3,Global!$E:$AA,COLUMN()+1,0)),"")</f>
        <v/>
      </c>
      <c r="M133" s="68" t="str">
        <f>IFERROR(IF(VLOOKUP($A133&amp;$A$3,Global!$E:$AA,COLUMN()+1,0)="","",VLOOKUP($A133&amp;$A$3,Global!$E:$AA,COLUMN()+1,0)),"")</f>
        <v/>
      </c>
      <c r="N133" s="68" t="str">
        <f>IFERROR(IF(VLOOKUP($A133&amp;$A$3,Global!$E:$AA,COLUMN()+1,0)="","",VLOOKUP($A133&amp;$A$3,Global!$E:$AA,COLUMN()+1,0)),"")</f>
        <v/>
      </c>
      <c r="O133" s="68" t="str">
        <f>IFERROR(IF(VLOOKUP($A133&amp;$A$3,Global!$E:$AA,COLUMN()+1,0)="","",VLOOKUP($A133&amp;$A$3,Global!$E:$AA,COLUMN()+1,0)),"")</f>
        <v/>
      </c>
      <c r="P133" s="68" t="str">
        <f>IFERROR(IF(VLOOKUP($A133&amp;$A$3,Global!$E:$AA,COLUMN()+1,0)="","",VLOOKUP($A133&amp;$A$3,Global!$E:$AA,COLUMN()+1,0)),"")</f>
        <v/>
      </c>
      <c r="Q133" s="68" t="str">
        <f>IFERROR(IF(VLOOKUP($A133&amp;$A$3,Global!$E:$AA,COLUMN()+1,0)="","",VLOOKUP($A133&amp;$A$3,Global!$E:$AA,COLUMN()+1,0)),"")</f>
        <v/>
      </c>
      <c r="R133" s="68" t="str">
        <f>IFERROR(IF(VLOOKUP($A133&amp;$A$3,Global!$E:$AA,COLUMN()+1,0)="","",VLOOKUP($A133&amp;$A$3,Global!$E:$AA,COLUMN()+1,0)),"")</f>
        <v/>
      </c>
      <c r="S133" s="71" t="str">
        <f>IFERROR(IF(VLOOKUP($A133&amp;$A$3,Global!$E:$AA,COLUMN()+1,0)="","",VLOOKUP($A133&amp;$A$3,Global!$E:$AA,COLUMN()+1,0)),"")</f>
        <v/>
      </c>
      <c r="T133" s="71" t="str">
        <f>IFERROR(IF(VLOOKUP($A133&amp;$A$3,Global!$E:$AA,COLUMN()+1,0)="","",VLOOKUP($A133&amp;$A$3,Global!$E:$AA,COLUMN()+1,0)),"")</f>
        <v/>
      </c>
      <c r="U133" s="69" t="str">
        <f>IFERROR(IF(VLOOKUP($A133&amp;$A$3,Global!$E:$AA,COLUMN()+1,0)="","",VLOOKUP($A133&amp;$A$3,Global!$E:$AA,COLUMN()+1,0)),"")</f>
        <v/>
      </c>
      <c r="V133" s="69" t="str">
        <f>IFERROR(IF(VLOOKUP($A133&amp;$A$3,Global!$E:$AA,COLUMN()+1,0)="","",VLOOKUP($A133&amp;$A$3,Global!$E:$AA,COLUMN()+1,0)),"")</f>
        <v/>
      </c>
    </row>
    <row r="134" spans="1:22" s="72" customFormat="1" ht="15.75" x14ac:dyDescent="0.2">
      <c r="A134" s="67" t="str">
        <f>IFERROR(IF(A133="","",IF((A133+1)&lt;=VLOOKUP($A$3,List!$A$1:$B$50,2,0),A133+1,"")),"")</f>
        <v/>
      </c>
      <c r="B134" s="67" t="str">
        <f>IFERROR(IF(VLOOKUP($A134&amp;$A$3,Global!$E:$AA,COLUMN(),0)="","",VLOOKUP($A134&amp;$A$3,Global!$E:$AA,COLUMN(),0)),"")</f>
        <v/>
      </c>
      <c r="C134" s="67" t="str">
        <f>IFERROR(VLOOKUP(B134,List!$D:$E,2,0),"")</f>
        <v/>
      </c>
      <c r="D134" s="68" t="str">
        <f>IFERROR(IF(VLOOKUP($A134&amp;$A$3,Global!$E:$AA,COLUMN()+1,0)="","",VLOOKUP($A134&amp;$A$3,Global!$E:$AA,COLUMN()+1,0)),"")</f>
        <v/>
      </c>
      <c r="E134" s="69" t="str">
        <f>IFERROR(IF(VLOOKUP($A134&amp;$A$3,Global!$E:$AA,COLUMN()+1,0)="","",VLOOKUP($A134&amp;$A$3,Global!$E:$AA,COLUMN()+1,0)),"")</f>
        <v/>
      </c>
      <c r="F134" s="69" t="str">
        <f>IFERROR(IF(VLOOKUP($A134&amp;$A$3,Global!$E:$AA,COLUMN()+1,0)="","",VLOOKUP($A134&amp;$A$3,Global!$E:$AA,COLUMN()+1,0)),"")</f>
        <v/>
      </c>
      <c r="G134" s="69" t="str">
        <f>IFERROR(IF(VLOOKUP($A134&amp;$A$3,Global!$E:$AA,COLUMN()+1,0)="","",VLOOKUP($A134&amp;$A$3,Global!$E:$AA,COLUMN()+1,0)),"")</f>
        <v/>
      </c>
      <c r="H134" s="70" t="str">
        <f>IFERROR(IF(VLOOKUP($A134&amp;$A$3,Global!$E:$AA,COLUMN()+1,0)="","",VLOOKUP($A134&amp;$A$3,Global!$E:$AA,COLUMN()+1,0)),"")</f>
        <v/>
      </c>
      <c r="I134" s="69" t="str">
        <f>IFERROR(IF(VLOOKUP($A134&amp;$A$3,Global!$E:$AA,COLUMN()+1,0)="","",VLOOKUP($A134&amp;$A$3,Global!$E:$AA,COLUMN()+1,0)),"")</f>
        <v/>
      </c>
      <c r="J134" s="69" t="str">
        <f>IFERROR(IF(VLOOKUP($A134&amp;$A$3,Global!$E:$AA,COLUMN()+1,0)="","",VLOOKUP($A134&amp;$A$3,Global!$E:$AA,COLUMN()+1,0)),"")</f>
        <v/>
      </c>
      <c r="K134" s="69" t="str">
        <f>IFERROR(IF(VLOOKUP($A134&amp;$A$3,Global!$E:$AA,COLUMN()+1,0)="","",VLOOKUP($A134&amp;$A$3,Global!$E:$AA,COLUMN()+1,0)),"")</f>
        <v/>
      </c>
      <c r="L134" s="69" t="str">
        <f>IFERROR(IF(VLOOKUP($A134&amp;$A$3,Global!$E:$AA,COLUMN()+1,0)="","",VLOOKUP($A134&amp;$A$3,Global!$E:$AA,COLUMN()+1,0)),"")</f>
        <v/>
      </c>
      <c r="M134" s="68" t="str">
        <f>IFERROR(IF(VLOOKUP($A134&amp;$A$3,Global!$E:$AA,COLUMN()+1,0)="","",VLOOKUP($A134&amp;$A$3,Global!$E:$AA,COLUMN()+1,0)),"")</f>
        <v/>
      </c>
      <c r="N134" s="68" t="str">
        <f>IFERROR(IF(VLOOKUP($A134&amp;$A$3,Global!$E:$AA,COLUMN()+1,0)="","",VLOOKUP($A134&amp;$A$3,Global!$E:$AA,COLUMN()+1,0)),"")</f>
        <v/>
      </c>
      <c r="O134" s="68" t="str">
        <f>IFERROR(IF(VLOOKUP($A134&amp;$A$3,Global!$E:$AA,COLUMN()+1,0)="","",VLOOKUP($A134&amp;$A$3,Global!$E:$AA,COLUMN()+1,0)),"")</f>
        <v/>
      </c>
      <c r="P134" s="68" t="str">
        <f>IFERROR(IF(VLOOKUP($A134&amp;$A$3,Global!$E:$AA,COLUMN()+1,0)="","",VLOOKUP($A134&amp;$A$3,Global!$E:$AA,COLUMN()+1,0)),"")</f>
        <v/>
      </c>
      <c r="Q134" s="68" t="str">
        <f>IFERROR(IF(VLOOKUP($A134&amp;$A$3,Global!$E:$AA,COLUMN()+1,0)="","",VLOOKUP($A134&amp;$A$3,Global!$E:$AA,COLUMN()+1,0)),"")</f>
        <v/>
      </c>
      <c r="R134" s="68" t="str">
        <f>IFERROR(IF(VLOOKUP($A134&amp;$A$3,Global!$E:$AA,COLUMN()+1,0)="","",VLOOKUP($A134&amp;$A$3,Global!$E:$AA,COLUMN()+1,0)),"")</f>
        <v/>
      </c>
      <c r="S134" s="71" t="str">
        <f>IFERROR(IF(VLOOKUP($A134&amp;$A$3,Global!$E:$AA,COLUMN()+1,0)="","",VLOOKUP($A134&amp;$A$3,Global!$E:$AA,COLUMN()+1,0)),"")</f>
        <v/>
      </c>
      <c r="T134" s="71" t="str">
        <f>IFERROR(IF(VLOOKUP($A134&amp;$A$3,Global!$E:$AA,COLUMN()+1,0)="","",VLOOKUP($A134&amp;$A$3,Global!$E:$AA,COLUMN()+1,0)),"")</f>
        <v/>
      </c>
      <c r="U134" s="69" t="str">
        <f>IFERROR(IF(VLOOKUP($A134&amp;$A$3,Global!$E:$AA,COLUMN()+1,0)="","",VLOOKUP($A134&amp;$A$3,Global!$E:$AA,COLUMN()+1,0)),"")</f>
        <v/>
      </c>
      <c r="V134" s="69" t="str">
        <f>IFERROR(IF(VLOOKUP($A134&amp;$A$3,Global!$E:$AA,COLUMN()+1,0)="","",VLOOKUP($A134&amp;$A$3,Global!$E:$AA,COLUMN()+1,0)),"")</f>
        <v/>
      </c>
    </row>
    <row r="135" spans="1:22" s="72" customFormat="1" ht="15.75" x14ac:dyDescent="0.2">
      <c r="A135" s="67" t="str">
        <f>IFERROR(IF(A134="","",IF((A134+1)&lt;=VLOOKUP($A$3,List!$A$1:$B$50,2,0),A134+1,"")),"")</f>
        <v/>
      </c>
      <c r="B135" s="67" t="str">
        <f>IFERROR(IF(VLOOKUP($A135&amp;$A$3,Global!$E:$AA,COLUMN(),0)="","",VLOOKUP($A135&amp;$A$3,Global!$E:$AA,COLUMN(),0)),"")</f>
        <v/>
      </c>
      <c r="C135" s="67" t="str">
        <f>IFERROR(VLOOKUP(B135,List!$D:$E,2,0),"")</f>
        <v/>
      </c>
      <c r="D135" s="68" t="str">
        <f>IFERROR(IF(VLOOKUP($A135&amp;$A$3,Global!$E:$AA,COLUMN()+1,0)="","",VLOOKUP($A135&amp;$A$3,Global!$E:$AA,COLUMN()+1,0)),"")</f>
        <v/>
      </c>
      <c r="E135" s="69" t="str">
        <f>IFERROR(IF(VLOOKUP($A135&amp;$A$3,Global!$E:$AA,COLUMN()+1,0)="","",VLOOKUP($A135&amp;$A$3,Global!$E:$AA,COLUMN()+1,0)),"")</f>
        <v/>
      </c>
      <c r="F135" s="69" t="str">
        <f>IFERROR(IF(VLOOKUP($A135&amp;$A$3,Global!$E:$AA,COLUMN()+1,0)="","",VLOOKUP($A135&amp;$A$3,Global!$E:$AA,COLUMN()+1,0)),"")</f>
        <v/>
      </c>
      <c r="G135" s="69" t="str">
        <f>IFERROR(IF(VLOOKUP($A135&amp;$A$3,Global!$E:$AA,COLUMN()+1,0)="","",VLOOKUP($A135&amp;$A$3,Global!$E:$AA,COLUMN()+1,0)),"")</f>
        <v/>
      </c>
      <c r="H135" s="70" t="str">
        <f>IFERROR(IF(VLOOKUP($A135&amp;$A$3,Global!$E:$AA,COLUMN()+1,0)="","",VLOOKUP($A135&amp;$A$3,Global!$E:$AA,COLUMN()+1,0)),"")</f>
        <v/>
      </c>
      <c r="I135" s="69" t="str">
        <f>IFERROR(IF(VLOOKUP($A135&amp;$A$3,Global!$E:$AA,COLUMN()+1,0)="","",VLOOKUP($A135&amp;$A$3,Global!$E:$AA,COLUMN()+1,0)),"")</f>
        <v/>
      </c>
      <c r="J135" s="69" t="str">
        <f>IFERROR(IF(VLOOKUP($A135&amp;$A$3,Global!$E:$AA,COLUMN()+1,0)="","",VLOOKUP($A135&amp;$A$3,Global!$E:$AA,COLUMN()+1,0)),"")</f>
        <v/>
      </c>
      <c r="K135" s="69" t="str">
        <f>IFERROR(IF(VLOOKUP($A135&amp;$A$3,Global!$E:$AA,COLUMN()+1,0)="","",VLOOKUP($A135&amp;$A$3,Global!$E:$AA,COLUMN()+1,0)),"")</f>
        <v/>
      </c>
      <c r="L135" s="69" t="str">
        <f>IFERROR(IF(VLOOKUP($A135&amp;$A$3,Global!$E:$AA,COLUMN()+1,0)="","",VLOOKUP($A135&amp;$A$3,Global!$E:$AA,COLUMN()+1,0)),"")</f>
        <v/>
      </c>
      <c r="M135" s="68" t="str">
        <f>IFERROR(IF(VLOOKUP($A135&amp;$A$3,Global!$E:$AA,COLUMN()+1,0)="","",VLOOKUP($A135&amp;$A$3,Global!$E:$AA,COLUMN()+1,0)),"")</f>
        <v/>
      </c>
      <c r="N135" s="68" t="str">
        <f>IFERROR(IF(VLOOKUP($A135&amp;$A$3,Global!$E:$AA,COLUMN()+1,0)="","",VLOOKUP($A135&amp;$A$3,Global!$E:$AA,COLUMN()+1,0)),"")</f>
        <v/>
      </c>
      <c r="O135" s="68" t="str">
        <f>IFERROR(IF(VLOOKUP($A135&amp;$A$3,Global!$E:$AA,COLUMN()+1,0)="","",VLOOKUP($A135&amp;$A$3,Global!$E:$AA,COLUMN()+1,0)),"")</f>
        <v/>
      </c>
      <c r="P135" s="68" t="str">
        <f>IFERROR(IF(VLOOKUP($A135&amp;$A$3,Global!$E:$AA,COLUMN()+1,0)="","",VLOOKUP($A135&amp;$A$3,Global!$E:$AA,COLUMN()+1,0)),"")</f>
        <v/>
      </c>
      <c r="Q135" s="68" t="str">
        <f>IFERROR(IF(VLOOKUP($A135&amp;$A$3,Global!$E:$AA,COLUMN()+1,0)="","",VLOOKUP($A135&amp;$A$3,Global!$E:$AA,COLUMN()+1,0)),"")</f>
        <v/>
      </c>
      <c r="R135" s="68" t="str">
        <f>IFERROR(IF(VLOOKUP($A135&amp;$A$3,Global!$E:$AA,COLUMN()+1,0)="","",VLOOKUP($A135&amp;$A$3,Global!$E:$AA,COLUMN()+1,0)),"")</f>
        <v/>
      </c>
      <c r="S135" s="71" t="str">
        <f>IFERROR(IF(VLOOKUP($A135&amp;$A$3,Global!$E:$AA,COLUMN()+1,0)="","",VLOOKUP($A135&amp;$A$3,Global!$E:$AA,COLUMN()+1,0)),"")</f>
        <v/>
      </c>
      <c r="T135" s="71" t="str">
        <f>IFERROR(IF(VLOOKUP($A135&amp;$A$3,Global!$E:$AA,COLUMN()+1,0)="","",VLOOKUP($A135&amp;$A$3,Global!$E:$AA,COLUMN()+1,0)),"")</f>
        <v/>
      </c>
      <c r="U135" s="69" t="str">
        <f>IFERROR(IF(VLOOKUP($A135&amp;$A$3,Global!$E:$AA,COLUMN()+1,0)="","",VLOOKUP($A135&amp;$A$3,Global!$E:$AA,COLUMN()+1,0)),"")</f>
        <v/>
      </c>
      <c r="V135" s="69" t="str">
        <f>IFERROR(IF(VLOOKUP($A135&amp;$A$3,Global!$E:$AA,COLUMN()+1,0)="","",VLOOKUP($A135&amp;$A$3,Global!$E:$AA,COLUMN()+1,0)),"")</f>
        <v/>
      </c>
    </row>
    <row r="136" spans="1:22" s="72" customFormat="1" ht="15.75" x14ac:dyDescent="0.2">
      <c r="A136" s="67" t="str">
        <f>IFERROR(IF(A135="","",IF((A135+1)&lt;=VLOOKUP($A$3,List!$A$1:$B$50,2,0),A135+1,"")),"")</f>
        <v/>
      </c>
      <c r="B136" s="67" t="str">
        <f>IFERROR(IF(VLOOKUP($A136&amp;$A$3,Global!$E:$AA,COLUMN(),0)="","",VLOOKUP($A136&amp;$A$3,Global!$E:$AA,COLUMN(),0)),"")</f>
        <v/>
      </c>
      <c r="C136" s="67" t="str">
        <f>IFERROR(VLOOKUP(B136,List!$D:$E,2,0),"")</f>
        <v/>
      </c>
      <c r="D136" s="68" t="str">
        <f>IFERROR(IF(VLOOKUP($A136&amp;$A$3,Global!$E:$AA,COLUMN()+1,0)="","",VLOOKUP($A136&amp;$A$3,Global!$E:$AA,COLUMN()+1,0)),"")</f>
        <v/>
      </c>
      <c r="E136" s="69" t="str">
        <f>IFERROR(IF(VLOOKUP($A136&amp;$A$3,Global!$E:$AA,COLUMN()+1,0)="","",VLOOKUP($A136&amp;$A$3,Global!$E:$AA,COLUMN()+1,0)),"")</f>
        <v/>
      </c>
      <c r="F136" s="69" t="str">
        <f>IFERROR(IF(VLOOKUP($A136&amp;$A$3,Global!$E:$AA,COLUMN()+1,0)="","",VLOOKUP($A136&amp;$A$3,Global!$E:$AA,COLUMN()+1,0)),"")</f>
        <v/>
      </c>
      <c r="G136" s="69" t="str">
        <f>IFERROR(IF(VLOOKUP($A136&amp;$A$3,Global!$E:$AA,COLUMN()+1,0)="","",VLOOKUP($A136&amp;$A$3,Global!$E:$AA,COLUMN()+1,0)),"")</f>
        <v/>
      </c>
      <c r="H136" s="70" t="str">
        <f>IFERROR(IF(VLOOKUP($A136&amp;$A$3,Global!$E:$AA,COLUMN()+1,0)="","",VLOOKUP($A136&amp;$A$3,Global!$E:$AA,COLUMN()+1,0)),"")</f>
        <v/>
      </c>
      <c r="I136" s="69" t="str">
        <f>IFERROR(IF(VLOOKUP($A136&amp;$A$3,Global!$E:$AA,COLUMN()+1,0)="","",VLOOKUP($A136&amp;$A$3,Global!$E:$AA,COLUMN()+1,0)),"")</f>
        <v/>
      </c>
      <c r="J136" s="69" t="str">
        <f>IFERROR(IF(VLOOKUP($A136&amp;$A$3,Global!$E:$AA,COLUMN()+1,0)="","",VLOOKUP($A136&amp;$A$3,Global!$E:$AA,COLUMN()+1,0)),"")</f>
        <v/>
      </c>
      <c r="K136" s="69" t="str">
        <f>IFERROR(IF(VLOOKUP($A136&amp;$A$3,Global!$E:$AA,COLUMN()+1,0)="","",VLOOKUP($A136&amp;$A$3,Global!$E:$AA,COLUMN()+1,0)),"")</f>
        <v/>
      </c>
      <c r="L136" s="69" t="str">
        <f>IFERROR(IF(VLOOKUP($A136&amp;$A$3,Global!$E:$AA,COLUMN()+1,0)="","",VLOOKUP($A136&amp;$A$3,Global!$E:$AA,COLUMN()+1,0)),"")</f>
        <v/>
      </c>
      <c r="M136" s="68" t="str">
        <f>IFERROR(IF(VLOOKUP($A136&amp;$A$3,Global!$E:$AA,COLUMN()+1,0)="","",VLOOKUP($A136&amp;$A$3,Global!$E:$AA,COLUMN()+1,0)),"")</f>
        <v/>
      </c>
      <c r="N136" s="68" t="str">
        <f>IFERROR(IF(VLOOKUP($A136&amp;$A$3,Global!$E:$AA,COLUMN()+1,0)="","",VLOOKUP($A136&amp;$A$3,Global!$E:$AA,COLUMN()+1,0)),"")</f>
        <v/>
      </c>
      <c r="O136" s="68" t="str">
        <f>IFERROR(IF(VLOOKUP($A136&amp;$A$3,Global!$E:$AA,COLUMN()+1,0)="","",VLOOKUP($A136&amp;$A$3,Global!$E:$AA,COLUMN()+1,0)),"")</f>
        <v/>
      </c>
      <c r="P136" s="68" t="str">
        <f>IFERROR(IF(VLOOKUP($A136&amp;$A$3,Global!$E:$AA,COLUMN()+1,0)="","",VLOOKUP($A136&amp;$A$3,Global!$E:$AA,COLUMN()+1,0)),"")</f>
        <v/>
      </c>
      <c r="Q136" s="68" t="str">
        <f>IFERROR(IF(VLOOKUP($A136&amp;$A$3,Global!$E:$AA,COLUMN()+1,0)="","",VLOOKUP($A136&amp;$A$3,Global!$E:$AA,COLUMN()+1,0)),"")</f>
        <v/>
      </c>
      <c r="R136" s="68" t="str">
        <f>IFERROR(IF(VLOOKUP($A136&amp;$A$3,Global!$E:$AA,COLUMN()+1,0)="","",VLOOKUP($A136&amp;$A$3,Global!$E:$AA,COLUMN()+1,0)),"")</f>
        <v/>
      </c>
      <c r="S136" s="71" t="str">
        <f>IFERROR(IF(VLOOKUP($A136&amp;$A$3,Global!$E:$AA,COLUMN()+1,0)="","",VLOOKUP($A136&amp;$A$3,Global!$E:$AA,COLUMN()+1,0)),"")</f>
        <v/>
      </c>
      <c r="T136" s="71" t="str">
        <f>IFERROR(IF(VLOOKUP($A136&amp;$A$3,Global!$E:$AA,COLUMN()+1,0)="","",VLOOKUP($A136&amp;$A$3,Global!$E:$AA,COLUMN()+1,0)),"")</f>
        <v/>
      </c>
      <c r="U136" s="69" t="str">
        <f>IFERROR(IF(VLOOKUP($A136&amp;$A$3,Global!$E:$AA,COLUMN()+1,0)="","",VLOOKUP($A136&amp;$A$3,Global!$E:$AA,COLUMN()+1,0)),"")</f>
        <v/>
      </c>
      <c r="V136" s="69" t="str">
        <f>IFERROR(IF(VLOOKUP($A136&amp;$A$3,Global!$E:$AA,COLUMN()+1,0)="","",VLOOKUP($A136&amp;$A$3,Global!$E:$AA,COLUMN()+1,0)),"")</f>
        <v/>
      </c>
    </row>
    <row r="137" spans="1:22" s="72" customFormat="1" ht="15.75" x14ac:dyDescent="0.2">
      <c r="A137" s="67" t="str">
        <f>IFERROR(IF(A136="","",IF((A136+1)&lt;=VLOOKUP($A$3,List!$A$1:$B$50,2,0),A136+1,"")),"")</f>
        <v/>
      </c>
      <c r="B137" s="67" t="str">
        <f>IFERROR(IF(VLOOKUP($A137&amp;$A$3,Global!$E:$AA,COLUMN(),0)="","",VLOOKUP($A137&amp;$A$3,Global!$E:$AA,COLUMN(),0)),"")</f>
        <v/>
      </c>
      <c r="C137" s="67" t="str">
        <f>IFERROR(VLOOKUP(B137,List!$D:$E,2,0),"")</f>
        <v/>
      </c>
      <c r="D137" s="68" t="str">
        <f>IFERROR(IF(VLOOKUP($A137&amp;$A$3,Global!$E:$AA,COLUMN()+1,0)="","",VLOOKUP($A137&amp;$A$3,Global!$E:$AA,COLUMN()+1,0)),"")</f>
        <v/>
      </c>
      <c r="E137" s="69" t="str">
        <f>IFERROR(IF(VLOOKUP($A137&amp;$A$3,Global!$E:$AA,COLUMN()+1,0)="","",VLOOKUP($A137&amp;$A$3,Global!$E:$AA,COLUMN()+1,0)),"")</f>
        <v/>
      </c>
      <c r="F137" s="69" t="str">
        <f>IFERROR(IF(VLOOKUP($A137&amp;$A$3,Global!$E:$AA,COLUMN()+1,0)="","",VLOOKUP($A137&amp;$A$3,Global!$E:$AA,COLUMN()+1,0)),"")</f>
        <v/>
      </c>
      <c r="G137" s="69" t="str">
        <f>IFERROR(IF(VLOOKUP($A137&amp;$A$3,Global!$E:$AA,COLUMN()+1,0)="","",VLOOKUP($A137&amp;$A$3,Global!$E:$AA,COLUMN()+1,0)),"")</f>
        <v/>
      </c>
      <c r="H137" s="70" t="str">
        <f>IFERROR(IF(VLOOKUP($A137&amp;$A$3,Global!$E:$AA,COLUMN()+1,0)="","",VLOOKUP($A137&amp;$A$3,Global!$E:$AA,COLUMN()+1,0)),"")</f>
        <v/>
      </c>
      <c r="I137" s="69" t="str">
        <f>IFERROR(IF(VLOOKUP($A137&amp;$A$3,Global!$E:$AA,COLUMN()+1,0)="","",VLOOKUP($A137&amp;$A$3,Global!$E:$AA,COLUMN()+1,0)),"")</f>
        <v/>
      </c>
      <c r="J137" s="69" t="str">
        <f>IFERROR(IF(VLOOKUP($A137&amp;$A$3,Global!$E:$AA,COLUMN()+1,0)="","",VLOOKUP($A137&amp;$A$3,Global!$E:$AA,COLUMN()+1,0)),"")</f>
        <v/>
      </c>
      <c r="K137" s="69" t="str">
        <f>IFERROR(IF(VLOOKUP($A137&amp;$A$3,Global!$E:$AA,COLUMN()+1,0)="","",VLOOKUP($A137&amp;$A$3,Global!$E:$AA,COLUMN()+1,0)),"")</f>
        <v/>
      </c>
      <c r="L137" s="69" t="str">
        <f>IFERROR(IF(VLOOKUP($A137&amp;$A$3,Global!$E:$AA,COLUMN()+1,0)="","",VLOOKUP($A137&amp;$A$3,Global!$E:$AA,COLUMN()+1,0)),"")</f>
        <v/>
      </c>
      <c r="M137" s="68" t="str">
        <f>IFERROR(IF(VLOOKUP($A137&amp;$A$3,Global!$E:$AA,COLUMN()+1,0)="","",VLOOKUP($A137&amp;$A$3,Global!$E:$AA,COLUMN()+1,0)),"")</f>
        <v/>
      </c>
      <c r="N137" s="68" t="str">
        <f>IFERROR(IF(VLOOKUP($A137&amp;$A$3,Global!$E:$AA,COLUMN()+1,0)="","",VLOOKUP($A137&amp;$A$3,Global!$E:$AA,COLUMN()+1,0)),"")</f>
        <v/>
      </c>
      <c r="O137" s="68" t="str">
        <f>IFERROR(IF(VLOOKUP($A137&amp;$A$3,Global!$E:$AA,COLUMN()+1,0)="","",VLOOKUP($A137&amp;$A$3,Global!$E:$AA,COLUMN()+1,0)),"")</f>
        <v/>
      </c>
      <c r="P137" s="68" t="str">
        <f>IFERROR(IF(VLOOKUP($A137&amp;$A$3,Global!$E:$AA,COLUMN()+1,0)="","",VLOOKUP($A137&amp;$A$3,Global!$E:$AA,COLUMN()+1,0)),"")</f>
        <v/>
      </c>
      <c r="Q137" s="68" t="str">
        <f>IFERROR(IF(VLOOKUP($A137&amp;$A$3,Global!$E:$AA,COLUMN()+1,0)="","",VLOOKUP($A137&amp;$A$3,Global!$E:$AA,COLUMN()+1,0)),"")</f>
        <v/>
      </c>
      <c r="R137" s="68" t="str">
        <f>IFERROR(IF(VLOOKUP($A137&amp;$A$3,Global!$E:$AA,COLUMN()+1,0)="","",VLOOKUP($A137&amp;$A$3,Global!$E:$AA,COLUMN()+1,0)),"")</f>
        <v/>
      </c>
      <c r="S137" s="71" t="str">
        <f>IFERROR(IF(VLOOKUP($A137&amp;$A$3,Global!$E:$AA,COLUMN()+1,0)="","",VLOOKUP($A137&amp;$A$3,Global!$E:$AA,COLUMN()+1,0)),"")</f>
        <v/>
      </c>
      <c r="T137" s="71" t="str">
        <f>IFERROR(IF(VLOOKUP($A137&amp;$A$3,Global!$E:$AA,COLUMN()+1,0)="","",VLOOKUP($A137&amp;$A$3,Global!$E:$AA,COLUMN()+1,0)),"")</f>
        <v/>
      </c>
      <c r="U137" s="69" t="str">
        <f>IFERROR(IF(VLOOKUP($A137&amp;$A$3,Global!$E:$AA,COLUMN()+1,0)="","",VLOOKUP($A137&amp;$A$3,Global!$E:$AA,COLUMN()+1,0)),"")</f>
        <v/>
      </c>
      <c r="V137" s="69" t="str">
        <f>IFERROR(IF(VLOOKUP($A137&amp;$A$3,Global!$E:$AA,COLUMN()+1,0)="","",VLOOKUP($A137&amp;$A$3,Global!$E:$AA,COLUMN()+1,0)),"")</f>
        <v/>
      </c>
    </row>
    <row r="138" spans="1:22" s="72" customFormat="1" ht="15.75" x14ac:dyDescent="0.2">
      <c r="A138" s="67" t="str">
        <f>IFERROR(IF(A137="","",IF((A137+1)&lt;=VLOOKUP($A$3,List!$A$1:$B$50,2,0),A137+1,"")),"")</f>
        <v/>
      </c>
      <c r="B138" s="67" t="str">
        <f>IFERROR(IF(VLOOKUP($A138&amp;$A$3,Global!$E:$AA,COLUMN(),0)="","",VLOOKUP($A138&amp;$A$3,Global!$E:$AA,COLUMN(),0)),"")</f>
        <v/>
      </c>
      <c r="C138" s="67" t="str">
        <f>IFERROR(VLOOKUP(B138,List!$D:$E,2,0),"")</f>
        <v/>
      </c>
      <c r="D138" s="68" t="str">
        <f>IFERROR(IF(VLOOKUP($A138&amp;$A$3,Global!$E:$AA,COLUMN()+1,0)="","",VLOOKUP($A138&amp;$A$3,Global!$E:$AA,COLUMN()+1,0)),"")</f>
        <v/>
      </c>
      <c r="E138" s="69" t="str">
        <f>IFERROR(IF(VLOOKUP($A138&amp;$A$3,Global!$E:$AA,COLUMN()+1,0)="","",VLOOKUP($A138&amp;$A$3,Global!$E:$AA,COLUMN()+1,0)),"")</f>
        <v/>
      </c>
      <c r="F138" s="69" t="str">
        <f>IFERROR(IF(VLOOKUP($A138&amp;$A$3,Global!$E:$AA,COLUMN()+1,0)="","",VLOOKUP($A138&amp;$A$3,Global!$E:$AA,COLUMN()+1,0)),"")</f>
        <v/>
      </c>
      <c r="G138" s="69" t="str">
        <f>IFERROR(IF(VLOOKUP($A138&amp;$A$3,Global!$E:$AA,COLUMN()+1,0)="","",VLOOKUP($A138&amp;$A$3,Global!$E:$AA,COLUMN()+1,0)),"")</f>
        <v/>
      </c>
      <c r="H138" s="70" t="str">
        <f>IFERROR(IF(VLOOKUP($A138&amp;$A$3,Global!$E:$AA,COLUMN()+1,0)="","",VLOOKUP($A138&amp;$A$3,Global!$E:$AA,COLUMN()+1,0)),"")</f>
        <v/>
      </c>
      <c r="I138" s="69" t="str">
        <f>IFERROR(IF(VLOOKUP($A138&amp;$A$3,Global!$E:$AA,COLUMN()+1,0)="","",VLOOKUP($A138&amp;$A$3,Global!$E:$AA,COLUMN()+1,0)),"")</f>
        <v/>
      </c>
      <c r="J138" s="69" t="str">
        <f>IFERROR(IF(VLOOKUP($A138&amp;$A$3,Global!$E:$AA,COLUMN()+1,0)="","",VLOOKUP($A138&amp;$A$3,Global!$E:$AA,COLUMN()+1,0)),"")</f>
        <v/>
      </c>
      <c r="K138" s="69" t="str">
        <f>IFERROR(IF(VLOOKUP($A138&amp;$A$3,Global!$E:$AA,COLUMN()+1,0)="","",VLOOKUP($A138&amp;$A$3,Global!$E:$AA,COLUMN()+1,0)),"")</f>
        <v/>
      </c>
      <c r="L138" s="69" t="str">
        <f>IFERROR(IF(VLOOKUP($A138&amp;$A$3,Global!$E:$AA,COLUMN()+1,0)="","",VLOOKUP($A138&amp;$A$3,Global!$E:$AA,COLUMN()+1,0)),"")</f>
        <v/>
      </c>
      <c r="M138" s="68" t="str">
        <f>IFERROR(IF(VLOOKUP($A138&amp;$A$3,Global!$E:$AA,COLUMN()+1,0)="","",VLOOKUP($A138&amp;$A$3,Global!$E:$AA,COLUMN()+1,0)),"")</f>
        <v/>
      </c>
      <c r="N138" s="68" t="str">
        <f>IFERROR(IF(VLOOKUP($A138&amp;$A$3,Global!$E:$AA,COLUMN()+1,0)="","",VLOOKUP($A138&amp;$A$3,Global!$E:$AA,COLUMN()+1,0)),"")</f>
        <v/>
      </c>
      <c r="O138" s="68" t="str">
        <f>IFERROR(IF(VLOOKUP($A138&amp;$A$3,Global!$E:$AA,COLUMN()+1,0)="","",VLOOKUP($A138&amp;$A$3,Global!$E:$AA,COLUMN()+1,0)),"")</f>
        <v/>
      </c>
      <c r="P138" s="68" t="str">
        <f>IFERROR(IF(VLOOKUP($A138&amp;$A$3,Global!$E:$AA,COLUMN()+1,0)="","",VLOOKUP($A138&amp;$A$3,Global!$E:$AA,COLUMN()+1,0)),"")</f>
        <v/>
      </c>
      <c r="Q138" s="68" t="str">
        <f>IFERROR(IF(VLOOKUP($A138&amp;$A$3,Global!$E:$AA,COLUMN()+1,0)="","",VLOOKUP($A138&amp;$A$3,Global!$E:$AA,COLUMN()+1,0)),"")</f>
        <v/>
      </c>
      <c r="R138" s="68" t="str">
        <f>IFERROR(IF(VLOOKUP($A138&amp;$A$3,Global!$E:$AA,COLUMN()+1,0)="","",VLOOKUP($A138&amp;$A$3,Global!$E:$AA,COLUMN()+1,0)),"")</f>
        <v/>
      </c>
      <c r="S138" s="71" t="str">
        <f>IFERROR(IF(VLOOKUP($A138&amp;$A$3,Global!$E:$AA,COLUMN()+1,0)="","",VLOOKUP($A138&amp;$A$3,Global!$E:$AA,COLUMN()+1,0)),"")</f>
        <v/>
      </c>
      <c r="T138" s="71" t="str">
        <f>IFERROR(IF(VLOOKUP($A138&amp;$A$3,Global!$E:$AA,COLUMN()+1,0)="","",VLOOKUP($A138&amp;$A$3,Global!$E:$AA,COLUMN()+1,0)),"")</f>
        <v/>
      </c>
      <c r="U138" s="69" t="str">
        <f>IFERROR(IF(VLOOKUP($A138&amp;$A$3,Global!$E:$AA,COLUMN()+1,0)="","",VLOOKUP($A138&amp;$A$3,Global!$E:$AA,COLUMN()+1,0)),"")</f>
        <v/>
      </c>
      <c r="V138" s="69" t="str">
        <f>IFERROR(IF(VLOOKUP($A138&amp;$A$3,Global!$E:$AA,COLUMN()+1,0)="","",VLOOKUP($A138&amp;$A$3,Global!$E:$AA,COLUMN()+1,0)),"")</f>
        <v/>
      </c>
    </row>
    <row r="139" spans="1:22" s="72" customFormat="1" ht="15.75" x14ac:dyDescent="0.2">
      <c r="A139" s="67" t="str">
        <f>IFERROR(IF(A138="","",IF((A138+1)&lt;=VLOOKUP($A$3,List!$A$1:$B$50,2,0),A138+1,"")),"")</f>
        <v/>
      </c>
      <c r="B139" s="67" t="str">
        <f>IFERROR(IF(VLOOKUP($A139&amp;$A$3,Global!$E:$AA,COLUMN(),0)="","",VLOOKUP($A139&amp;$A$3,Global!$E:$AA,COLUMN(),0)),"")</f>
        <v/>
      </c>
      <c r="C139" s="67" t="str">
        <f>IFERROR(VLOOKUP(B139,List!$D:$E,2,0),"")</f>
        <v/>
      </c>
      <c r="D139" s="68" t="str">
        <f>IFERROR(IF(VLOOKUP($A139&amp;$A$3,Global!$E:$AA,COLUMN()+1,0)="","",VLOOKUP($A139&amp;$A$3,Global!$E:$AA,COLUMN()+1,0)),"")</f>
        <v/>
      </c>
      <c r="E139" s="69" t="str">
        <f>IFERROR(IF(VLOOKUP($A139&amp;$A$3,Global!$E:$AA,COLUMN()+1,0)="","",VLOOKUP($A139&amp;$A$3,Global!$E:$AA,COLUMN()+1,0)),"")</f>
        <v/>
      </c>
      <c r="F139" s="69" t="str">
        <f>IFERROR(IF(VLOOKUP($A139&amp;$A$3,Global!$E:$AA,COLUMN()+1,0)="","",VLOOKUP($A139&amp;$A$3,Global!$E:$AA,COLUMN()+1,0)),"")</f>
        <v/>
      </c>
      <c r="G139" s="69" t="str">
        <f>IFERROR(IF(VLOOKUP($A139&amp;$A$3,Global!$E:$AA,COLUMN()+1,0)="","",VLOOKUP($A139&amp;$A$3,Global!$E:$AA,COLUMN()+1,0)),"")</f>
        <v/>
      </c>
      <c r="H139" s="70" t="str">
        <f>IFERROR(IF(VLOOKUP($A139&amp;$A$3,Global!$E:$AA,COLUMN()+1,0)="","",VLOOKUP($A139&amp;$A$3,Global!$E:$AA,COLUMN()+1,0)),"")</f>
        <v/>
      </c>
      <c r="I139" s="69" t="str">
        <f>IFERROR(IF(VLOOKUP($A139&amp;$A$3,Global!$E:$AA,COLUMN()+1,0)="","",VLOOKUP($A139&amp;$A$3,Global!$E:$AA,COLUMN()+1,0)),"")</f>
        <v/>
      </c>
      <c r="J139" s="69" t="str">
        <f>IFERROR(IF(VLOOKUP($A139&amp;$A$3,Global!$E:$AA,COLUMN()+1,0)="","",VLOOKUP($A139&amp;$A$3,Global!$E:$AA,COLUMN()+1,0)),"")</f>
        <v/>
      </c>
      <c r="K139" s="69" t="str">
        <f>IFERROR(IF(VLOOKUP($A139&amp;$A$3,Global!$E:$AA,COLUMN()+1,0)="","",VLOOKUP($A139&amp;$A$3,Global!$E:$AA,COLUMN()+1,0)),"")</f>
        <v/>
      </c>
      <c r="L139" s="69" t="str">
        <f>IFERROR(IF(VLOOKUP($A139&amp;$A$3,Global!$E:$AA,COLUMN()+1,0)="","",VLOOKUP($A139&amp;$A$3,Global!$E:$AA,COLUMN()+1,0)),"")</f>
        <v/>
      </c>
      <c r="M139" s="68" t="str">
        <f>IFERROR(IF(VLOOKUP($A139&amp;$A$3,Global!$E:$AA,COLUMN()+1,0)="","",VLOOKUP($A139&amp;$A$3,Global!$E:$AA,COLUMN()+1,0)),"")</f>
        <v/>
      </c>
      <c r="N139" s="68" t="str">
        <f>IFERROR(IF(VLOOKUP($A139&amp;$A$3,Global!$E:$AA,COLUMN()+1,0)="","",VLOOKUP($A139&amp;$A$3,Global!$E:$AA,COLUMN()+1,0)),"")</f>
        <v/>
      </c>
      <c r="O139" s="68" t="str">
        <f>IFERROR(IF(VLOOKUP($A139&amp;$A$3,Global!$E:$AA,COLUMN()+1,0)="","",VLOOKUP($A139&amp;$A$3,Global!$E:$AA,COLUMN()+1,0)),"")</f>
        <v/>
      </c>
      <c r="P139" s="68" t="str">
        <f>IFERROR(IF(VLOOKUP($A139&amp;$A$3,Global!$E:$AA,COLUMN()+1,0)="","",VLOOKUP($A139&amp;$A$3,Global!$E:$AA,COLUMN()+1,0)),"")</f>
        <v/>
      </c>
      <c r="Q139" s="68" t="str">
        <f>IFERROR(IF(VLOOKUP($A139&amp;$A$3,Global!$E:$AA,COLUMN()+1,0)="","",VLOOKUP($A139&amp;$A$3,Global!$E:$AA,COLUMN()+1,0)),"")</f>
        <v/>
      </c>
      <c r="R139" s="68" t="str">
        <f>IFERROR(IF(VLOOKUP($A139&amp;$A$3,Global!$E:$AA,COLUMN()+1,0)="","",VLOOKUP($A139&amp;$A$3,Global!$E:$AA,COLUMN()+1,0)),"")</f>
        <v/>
      </c>
      <c r="S139" s="71" t="str">
        <f>IFERROR(IF(VLOOKUP($A139&amp;$A$3,Global!$E:$AA,COLUMN()+1,0)="","",VLOOKUP($A139&amp;$A$3,Global!$E:$AA,COLUMN()+1,0)),"")</f>
        <v/>
      </c>
      <c r="T139" s="71" t="str">
        <f>IFERROR(IF(VLOOKUP($A139&amp;$A$3,Global!$E:$AA,COLUMN()+1,0)="","",VLOOKUP($A139&amp;$A$3,Global!$E:$AA,COLUMN()+1,0)),"")</f>
        <v/>
      </c>
      <c r="U139" s="69" t="str">
        <f>IFERROR(IF(VLOOKUP($A139&amp;$A$3,Global!$E:$AA,COLUMN()+1,0)="","",VLOOKUP($A139&amp;$A$3,Global!$E:$AA,COLUMN()+1,0)),"")</f>
        <v/>
      </c>
      <c r="V139" s="69" t="str">
        <f>IFERROR(IF(VLOOKUP($A139&amp;$A$3,Global!$E:$AA,COLUMN()+1,0)="","",VLOOKUP($A139&amp;$A$3,Global!$E:$AA,COLUMN()+1,0)),"")</f>
        <v/>
      </c>
    </row>
    <row r="140" spans="1:22" s="72" customFormat="1" ht="15.75" x14ac:dyDescent="0.2">
      <c r="A140" s="67" t="str">
        <f>IFERROR(IF(A139="","",IF((A139+1)&lt;=VLOOKUP($A$3,List!$A$1:$B$50,2,0),A139+1,"")),"")</f>
        <v/>
      </c>
      <c r="B140" s="67" t="str">
        <f>IFERROR(IF(VLOOKUP($A140&amp;$A$3,Global!$E:$AA,COLUMN(),0)="","",VLOOKUP($A140&amp;$A$3,Global!$E:$AA,COLUMN(),0)),"")</f>
        <v/>
      </c>
      <c r="C140" s="67" t="str">
        <f>IFERROR(VLOOKUP(B140,List!$D:$E,2,0),"")</f>
        <v/>
      </c>
      <c r="D140" s="68" t="str">
        <f>IFERROR(IF(VLOOKUP($A140&amp;$A$3,Global!$E:$AA,COLUMN()+1,0)="","",VLOOKUP($A140&amp;$A$3,Global!$E:$AA,COLUMN()+1,0)),"")</f>
        <v/>
      </c>
      <c r="E140" s="69" t="str">
        <f>IFERROR(IF(VLOOKUP($A140&amp;$A$3,Global!$E:$AA,COLUMN()+1,0)="","",VLOOKUP($A140&amp;$A$3,Global!$E:$AA,COLUMN()+1,0)),"")</f>
        <v/>
      </c>
      <c r="F140" s="69" t="str">
        <f>IFERROR(IF(VLOOKUP($A140&amp;$A$3,Global!$E:$AA,COLUMN()+1,0)="","",VLOOKUP($A140&amp;$A$3,Global!$E:$AA,COLUMN()+1,0)),"")</f>
        <v/>
      </c>
      <c r="G140" s="69" t="str">
        <f>IFERROR(IF(VLOOKUP($A140&amp;$A$3,Global!$E:$AA,COLUMN()+1,0)="","",VLOOKUP($A140&amp;$A$3,Global!$E:$AA,COLUMN()+1,0)),"")</f>
        <v/>
      </c>
      <c r="H140" s="70" t="str">
        <f>IFERROR(IF(VLOOKUP($A140&amp;$A$3,Global!$E:$AA,COLUMN()+1,0)="","",VLOOKUP($A140&amp;$A$3,Global!$E:$AA,COLUMN()+1,0)),"")</f>
        <v/>
      </c>
      <c r="I140" s="69" t="str">
        <f>IFERROR(IF(VLOOKUP($A140&amp;$A$3,Global!$E:$AA,COLUMN()+1,0)="","",VLOOKUP($A140&amp;$A$3,Global!$E:$AA,COLUMN()+1,0)),"")</f>
        <v/>
      </c>
      <c r="J140" s="69" t="str">
        <f>IFERROR(IF(VLOOKUP($A140&amp;$A$3,Global!$E:$AA,COLUMN()+1,0)="","",VLOOKUP($A140&amp;$A$3,Global!$E:$AA,COLUMN()+1,0)),"")</f>
        <v/>
      </c>
      <c r="K140" s="69" t="str">
        <f>IFERROR(IF(VLOOKUP($A140&amp;$A$3,Global!$E:$AA,COLUMN()+1,0)="","",VLOOKUP($A140&amp;$A$3,Global!$E:$AA,COLUMN()+1,0)),"")</f>
        <v/>
      </c>
      <c r="L140" s="69" t="str">
        <f>IFERROR(IF(VLOOKUP($A140&amp;$A$3,Global!$E:$AA,COLUMN()+1,0)="","",VLOOKUP($A140&amp;$A$3,Global!$E:$AA,COLUMN()+1,0)),"")</f>
        <v/>
      </c>
      <c r="M140" s="68" t="str">
        <f>IFERROR(IF(VLOOKUP($A140&amp;$A$3,Global!$E:$AA,COLUMN()+1,0)="","",VLOOKUP($A140&amp;$A$3,Global!$E:$AA,COLUMN()+1,0)),"")</f>
        <v/>
      </c>
      <c r="N140" s="68" t="str">
        <f>IFERROR(IF(VLOOKUP($A140&amp;$A$3,Global!$E:$AA,COLUMN()+1,0)="","",VLOOKUP($A140&amp;$A$3,Global!$E:$AA,COLUMN()+1,0)),"")</f>
        <v/>
      </c>
      <c r="O140" s="68" t="str">
        <f>IFERROR(IF(VLOOKUP($A140&amp;$A$3,Global!$E:$AA,COLUMN()+1,0)="","",VLOOKUP($A140&amp;$A$3,Global!$E:$AA,COLUMN()+1,0)),"")</f>
        <v/>
      </c>
      <c r="P140" s="68" t="str">
        <f>IFERROR(IF(VLOOKUP($A140&amp;$A$3,Global!$E:$AA,COLUMN()+1,0)="","",VLOOKUP($A140&amp;$A$3,Global!$E:$AA,COLUMN()+1,0)),"")</f>
        <v/>
      </c>
      <c r="Q140" s="68" t="str">
        <f>IFERROR(IF(VLOOKUP($A140&amp;$A$3,Global!$E:$AA,COLUMN()+1,0)="","",VLOOKUP($A140&amp;$A$3,Global!$E:$AA,COLUMN()+1,0)),"")</f>
        <v/>
      </c>
      <c r="R140" s="68" t="str">
        <f>IFERROR(IF(VLOOKUP($A140&amp;$A$3,Global!$E:$AA,COLUMN()+1,0)="","",VLOOKUP($A140&amp;$A$3,Global!$E:$AA,COLUMN()+1,0)),"")</f>
        <v/>
      </c>
      <c r="S140" s="71" t="str">
        <f>IFERROR(IF(VLOOKUP($A140&amp;$A$3,Global!$E:$AA,COLUMN()+1,0)="","",VLOOKUP($A140&amp;$A$3,Global!$E:$AA,COLUMN()+1,0)),"")</f>
        <v/>
      </c>
      <c r="T140" s="71" t="str">
        <f>IFERROR(IF(VLOOKUP($A140&amp;$A$3,Global!$E:$AA,COLUMN()+1,0)="","",VLOOKUP($A140&amp;$A$3,Global!$E:$AA,COLUMN()+1,0)),"")</f>
        <v/>
      </c>
      <c r="U140" s="69" t="str">
        <f>IFERROR(IF(VLOOKUP($A140&amp;$A$3,Global!$E:$AA,COLUMN()+1,0)="","",VLOOKUP($A140&amp;$A$3,Global!$E:$AA,COLUMN()+1,0)),"")</f>
        <v/>
      </c>
      <c r="V140" s="69" t="str">
        <f>IFERROR(IF(VLOOKUP($A140&amp;$A$3,Global!$E:$AA,COLUMN()+1,0)="","",VLOOKUP($A140&amp;$A$3,Global!$E:$AA,COLUMN()+1,0)),"")</f>
        <v/>
      </c>
    </row>
    <row r="141" spans="1:22" s="72" customFormat="1" ht="15.75" x14ac:dyDescent="0.2">
      <c r="A141" s="67" t="str">
        <f>IFERROR(IF(A140="","",IF((A140+1)&lt;=VLOOKUP($A$3,List!$A$1:$B$50,2,0),A140+1,"")),"")</f>
        <v/>
      </c>
      <c r="B141" s="67" t="str">
        <f>IFERROR(IF(VLOOKUP($A141&amp;$A$3,Global!$E:$AA,COLUMN(),0)="","",VLOOKUP($A141&amp;$A$3,Global!$E:$AA,COLUMN(),0)),"")</f>
        <v/>
      </c>
      <c r="C141" s="67" t="str">
        <f>IFERROR(VLOOKUP(B141,List!$D:$E,2,0),"")</f>
        <v/>
      </c>
      <c r="D141" s="68" t="str">
        <f>IFERROR(IF(VLOOKUP($A141&amp;$A$3,Global!$E:$AA,COLUMN()+1,0)="","",VLOOKUP($A141&amp;$A$3,Global!$E:$AA,COLUMN()+1,0)),"")</f>
        <v/>
      </c>
      <c r="E141" s="69" t="str">
        <f>IFERROR(IF(VLOOKUP($A141&amp;$A$3,Global!$E:$AA,COLUMN()+1,0)="","",VLOOKUP($A141&amp;$A$3,Global!$E:$AA,COLUMN()+1,0)),"")</f>
        <v/>
      </c>
      <c r="F141" s="69" t="str">
        <f>IFERROR(IF(VLOOKUP($A141&amp;$A$3,Global!$E:$AA,COLUMN()+1,0)="","",VLOOKUP($A141&amp;$A$3,Global!$E:$AA,COLUMN()+1,0)),"")</f>
        <v/>
      </c>
      <c r="G141" s="69" t="str">
        <f>IFERROR(IF(VLOOKUP($A141&amp;$A$3,Global!$E:$AA,COLUMN()+1,0)="","",VLOOKUP($A141&amp;$A$3,Global!$E:$AA,COLUMN()+1,0)),"")</f>
        <v/>
      </c>
      <c r="H141" s="70" t="str">
        <f>IFERROR(IF(VLOOKUP($A141&amp;$A$3,Global!$E:$AA,COLUMN()+1,0)="","",VLOOKUP($A141&amp;$A$3,Global!$E:$AA,COLUMN()+1,0)),"")</f>
        <v/>
      </c>
      <c r="I141" s="69" t="str">
        <f>IFERROR(IF(VLOOKUP($A141&amp;$A$3,Global!$E:$AA,COLUMN()+1,0)="","",VLOOKUP($A141&amp;$A$3,Global!$E:$AA,COLUMN()+1,0)),"")</f>
        <v/>
      </c>
      <c r="J141" s="69" t="str">
        <f>IFERROR(IF(VLOOKUP($A141&amp;$A$3,Global!$E:$AA,COLUMN()+1,0)="","",VLOOKUP($A141&amp;$A$3,Global!$E:$AA,COLUMN()+1,0)),"")</f>
        <v/>
      </c>
      <c r="K141" s="69" t="str">
        <f>IFERROR(IF(VLOOKUP($A141&amp;$A$3,Global!$E:$AA,COLUMN()+1,0)="","",VLOOKUP($A141&amp;$A$3,Global!$E:$AA,COLUMN()+1,0)),"")</f>
        <v/>
      </c>
      <c r="L141" s="69" t="str">
        <f>IFERROR(IF(VLOOKUP($A141&amp;$A$3,Global!$E:$AA,COLUMN()+1,0)="","",VLOOKUP($A141&amp;$A$3,Global!$E:$AA,COLUMN()+1,0)),"")</f>
        <v/>
      </c>
      <c r="M141" s="68" t="str">
        <f>IFERROR(IF(VLOOKUP($A141&amp;$A$3,Global!$E:$AA,COLUMN()+1,0)="","",VLOOKUP($A141&amp;$A$3,Global!$E:$AA,COLUMN()+1,0)),"")</f>
        <v/>
      </c>
      <c r="N141" s="68" t="str">
        <f>IFERROR(IF(VLOOKUP($A141&amp;$A$3,Global!$E:$AA,COLUMN()+1,0)="","",VLOOKUP($A141&amp;$A$3,Global!$E:$AA,COLUMN()+1,0)),"")</f>
        <v/>
      </c>
      <c r="O141" s="68" t="str">
        <f>IFERROR(IF(VLOOKUP($A141&amp;$A$3,Global!$E:$AA,COLUMN()+1,0)="","",VLOOKUP($A141&amp;$A$3,Global!$E:$AA,COLUMN()+1,0)),"")</f>
        <v/>
      </c>
      <c r="P141" s="68" t="str">
        <f>IFERROR(IF(VLOOKUP($A141&amp;$A$3,Global!$E:$AA,COLUMN()+1,0)="","",VLOOKUP($A141&amp;$A$3,Global!$E:$AA,COLUMN()+1,0)),"")</f>
        <v/>
      </c>
      <c r="Q141" s="68" t="str">
        <f>IFERROR(IF(VLOOKUP($A141&amp;$A$3,Global!$E:$AA,COLUMN()+1,0)="","",VLOOKUP($A141&amp;$A$3,Global!$E:$AA,COLUMN()+1,0)),"")</f>
        <v/>
      </c>
      <c r="R141" s="68" t="str">
        <f>IFERROR(IF(VLOOKUP($A141&amp;$A$3,Global!$E:$AA,COLUMN()+1,0)="","",VLOOKUP($A141&amp;$A$3,Global!$E:$AA,COLUMN()+1,0)),"")</f>
        <v/>
      </c>
      <c r="S141" s="71" t="str">
        <f>IFERROR(IF(VLOOKUP($A141&amp;$A$3,Global!$E:$AA,COLUMN()+1,0)="","",VLOOKUP($A141&amp;$A$3,Global!$E:$AA,COLUMN()+1,0)),"")</f>
        <v/>
      </c>
      <c r="T141" s="71" t="str">
        <f>IFERROR(IF(VLOOKUP($A141&amp;$A$3,Global!$E:$AA,COLUMN()+1,0)="","",VLOOKUP($A141&amp;$A$3,Global!$E:$AA,COLUMN()+1,0)),"")</f>
        <v/>
      </c>
      <c r="U141" s="69" t="str">
        <f>IFERROR(IF(VLOOKUP($A141&amp;$A$3,Global!$E:$AA,COLUMN()+1,0)="","",VLOOKUP($A141&amp;$A$3,Global!$E:$AA,COLUMN()+1,0)),"")</f>
        <v/>
      </c>
      <c r="V141" s="69" t="str">
        <f>IFERROR(IF(VLOOKUP($A141&amp;$A$3,Global!$E:$AA,COLUMN()+1,0)="","",VLOOKUP($A141&amp;$A$3,Global!$E:$AA,COLUMN()+1,0)),"")</f>
        <v/>
      </c>
    </row>
    <row r="142" spans="1:22" s="72" customFormat="1" ht="15.75" x14ac:dyDescent="0.2">
      <c r="A142" s="67" t="str">
        <f>IFERROR(IF(A141="","",IF((A141+1)&lt;=VLOOKUP($A$3,List!$A$1:$B$50,2,0),A141+1,"")),"")</f>
        <v/>
      </c>
      <c r="B142" s="67" t="str">
        <f>IFERROR(IF(VLOOKUP($A142&amp;$A$3,Global!$E:$AA,COLUMN(),0)="","",VLOOKUP($A142&amp;$A$3,Global!$E:$AA,COLUMN(),0)),"")</f>
        <v/>
      </c>
      <c r="C142" s="67" t="str">
        <f>IFERROR(VLOOKUP(B142,List!$D:$E,2,0),"")</f>
        <v/>
      </c>
      <c r="D142" s="68" t="str">
        <f>IFERROR(IF(VLOOKUP($A142&amp;$A$3,Global!$E:$AA,COLUMN()+1,0)="","",VLOOKUP($A142&amp;$A$3,Global!$E:$AA,COLUMN()+1,0)),"")</f>
        <v/>
      </c>
      <c r="E142" s="69" t="str">
        <f>IFERROR(IF(VLOOKUP($A142&amp;$A$3,Global!$E:$AA,COLUMN()+1,0)="","",VLOOKUP($A142&amp;$A$3,Global!$E:$AA,COLUMN()+1,0)),"")</f>
        <v/>
      </c>
      <c r="F142" s="69" t="str">
        <f>IFERROR(IF(VLOOKUP($A142&amp;$A$3,Global!$E:$AA,COLUMN()+1,0)="","",VLOOKUP($A142&amp;$A$3,Global!$E:$AA,COLUMN()+1,0)),"")</f>
        <v/>
      </c>
      <c r="G142" s="69" t="str">
        <f>IFERROR(IF(VLOOKUP($A142&amp;$A$3,Global!$E:$AA,COLUMN()+1,0)="","",VLOOKUP($A142&amp;$A$3,Global!$E:$AA,COLUMN()+1,0)),"")</f>
        <v/>
      </c>
      <c r="H142" s="70" t="str">
        <f>IFERROR(IF(VLOOKUP($A142&amp;$A$3,Global!$E:$AA,COLUMN()+1,0)="","",VLOOKUP($A142&amp;$A$3,Global!$E:$AA,COLUMN()+1,0)),"")</f>
        <v/>
      </c>
      <c r="I142" s="69" t="str">
        <f>IFERROR(IF(VLOOKUP($A142&amp;$A$3,Global!$E:$AA,COLUMN()+1,0)="","",VLOOKUP($A142&amp;$A$3,Global!$E:$AA,COLUMN()+1,0)),"")</f>
        <v/>
      </c>
      <c r="J142" s="69" t="str">
        <f>IFERROR(IF(VLOOKUP($A142&amp;$A$3,Global!$E:$AA,COLUMN()+1,0)="","",VLOOKUP($A142&amp;$A$3,Global!$E:$AA,COLUMN()+1,0)),"")</f>
        <v/>
      </c>
      <c r="K142" s="69" t="str">
        <f>IFERROR(IF(VLOOKUP($A142&amp;$A$3,Global!$E:$AA,COLUMN()+1,0)="","",VLOOKUP($A142&amp;$A$3,Global!$E:$AA,COLUMN()+1,0)),"")</f>
        <v/>
      </c>
      <c r="L142" s="69" t="str">
        <f>IFERROR(IF(VLOOKUP($A142&amp;$A$3,Global!$E:$AA,COLUMN()+1,0)="","",VLOOKUP($A142&amp;$A$3,Global!$E:$AA,COLUMN()+1,0)),"")</f>
        <v/>
      </c>
      <c r="M142" s="68" t="str">
        <f>IFERROR(IF(VLOOKUP($A142&amp;$A$3,Global!$E:$AA,COLUMN()+1,0)="","",VLOOKUP($A142&amp;$A$3,Global!$E:$AA,COLUMN()+1,0)),"")</f>
        <v/>
      </c>
      <c r="N142" s="68" t="str">
        <f>IFERROR(IF(VLOOKUP($A142&amp;$A$3,Global!$E:$AA,COLUMN()+1,0)="","",VLOOKUP($A142&amp;$A$3,Global!$E:$AA,COLUMN()+1,0)),"")</f>
        <v/>
      </c>
      <c r="O142" s="68" t="str">
        <f>IFERROR(IF(VLOOKUP($A142&amp;$A$3,Global!$E:$AA,COLUMN()+1,0)="","",VLOOKUP($A142&amp;$A$3,Global!$E:$AA,COLUMN()+1,0)),"")</f>
        <v/>
      </c>
      <c r="P142" s="68" t="str">
        <f>IFERROR(IF(VLOOKUP($A142&amp;$A$3,Global!$E:$AA,COLUMN()+1,0)="","",VLOOKUP($A142&amp;$A$3,Global!$E:$AA,COLUMN()+1,0)),"")</f>
        <v/>
      </c>
      <c r="Q142" s="68" t="str">
        <f>IFERROR(IF(VLOOKUP($A142&amp;$A$3,Global!$E:$AA,COLUMN()+1,0)="","",VLOOKUP($A142&amp;$A$3,Global!$E:$AA,COLUMN()+1,0)),"")</f>
        <v/>
      </c>
      <c r="R142" s="68" t="str">
        <f>IFERROR(IF(VLOOKUP($A142&amp;$A$3,Global!$E:$AA,COLUMN()+1,0)="","",VLOOKUP($A142&amp;$A$3,Global!$E:$AA,COLUMN()+1,0)),"")</f>
        <v/>
      </c>
      <c r="S142" s="71" t="str">
        <f>IFERROR(IF(VLOOKUP($A142&amp;$A$3,Global!$E:$AA,COLUMN()+1,0)="","",VLOOKUP($A142&amp;$A$3,Global!$E:$AA,COLUMN()+1,0)),"")</f>
        <v/>
      </c>
      <c r="T142" s="71" t="str">
        <f>IFERROR(IF(VLOOKUP($A142&amp;$A$3,Global!$E:$AA,COLUMN()+1,0)="","",VLOOKUP($A142&amp;$A$3,Global!$E:$AA,COLUMN()+1,0)),"")</f>
        <v/>
      </c>
      <c r="U142" s="69" t="str">
        <f>IFERROR(IF(VLOOKUP($A142&amp;$A$3,Global!$E:$AA,COLUMN()+1,0)="","",VLOOKUP($A142&amp;$A$3,Global!$E:$AA,COLUMN()+1,0)),"")</f>
        <v/>
      </c>
      <c r="V142" s="69" t="str">
        <f>IFERROR(IF(VLOOKUP($A142&amp;$A$3,Global!$E:$AA,COLUMN()+1,0)="","",VLOOKUP($A142&amp;$A$3,Global!$E:$AA,COLUMN()+1,0)),"")</f>
        <v/>
      </c>
    </row>
    <row r="143" spans="1:22" s="72" customFormat="1" ht="15.75" x14ac:dyDescent="0.2">
      <c r="A143" s="67" t="str">
        <f>IFERROR(IF(A142="","",IF((A142+1)&lt;=VLOOKUP($A$3,List!$A$1:$B$50,2,0),A142+1,"")),"")</f>
        <v/>
      </c>
      <c r="B143" s="67" t="str">
        <f>IFERROR(IF(VLOOKUP($A143&amp;$A$3,Global!$E:$AA,COLUMN(),0)="","",VLOOKUP($A143&amp;$A$3,Global!$E:$AA,COLUMN(),0)),"")</f>
        <v/>
      </c>
      <c r="C143" s="67" t="str">
        <f>IFERROR(VLOOKUP(B143,List!$D:$E,2,0),"")</f>
        <v/>
      </c>
      <c r="D143" s="68" t="str">
        <f>IFERROR(IF(VLOOKUP($A143&amp;$A$3,Global!$E:$AA,COLUMN()+1,0)="","",VLOOKUP($A143&amp;$A$3,Global!$E:$AA,COLUMN()+1,0)),"")</f>
        <v/>
      </c>
      <c r="E143" s="69" t="str">
        <f>IFERROR(IF(VLOOKUP($A143&amp;$A$3,Global!$E:$AA,COLUMN()+1,0)="","",VLOOKUP($A143&amp;$A$3,Global!$E:$AA,COLUMN()+1,0)),"")</f>
        <v/>
      </c>
      <c r="F143" s="69" t="str">
        <f>IFERROR(IF(VLOOKUP($A143&amp;$A$3,Global!$E:$AA,COLUMN()+1,0)="","",VLOOKUP($A143&amp;$A$3,Global!$E:$AA,COLUMN()+1,0)),"")</f>
        <v/>
      </c>
      <c r="G143" s="69" t="str">
        <f>IFERROR(IF(VLOOKUP($A143&amp;$A$3,Global!$E:$AA,COLUMN()+1,0)="","",VLOOKUP($A143&amp;$A$3,Global!$E:$AA,COLUMN()+1,0)),"")</f>
        <v/>
      </c>
      <c r="H143" s="70" t="str">
        <f>IFERROR(IF(VLOOKUP($A143&amp;$A$3,Global!$E:$AA,COLUMN()+1,0)="","",VLOOKUP($A143&amp;$A$3,Global!$E:$AA,COLUMN()+1,0)),"")</f>
        <v/>
      </c>
      <c r="I143" s="69" t="str">
        <f>IFERROR(IF(VLOOKUP($A143&amp;$A$3,Global!$E:$AA,COLUMN()+1,0)="","",VLOOKUP($A143&amp;$A$3,Global!$E:$AA,COLUMN()+1,0)),"")</f>
        <v/>
      </c>
      <c r="J143" s="69" t="str">
        <f>IFERROR(IF(VLOOKUP($A143&amp;$A$3,Global!$E:$AA,COLUMN()+1,0)="","",VLOOKUP($A143&amp;$A$3,Global!$E:$AA,COLUMN()+1,0)),"")</f>
        <v/>
      </c>
      <c r="K143" s="69" t="str">
        <f>IFERROR(IF(VLOOKUP($A143&amp;$A$3,Global!$E:$AA,COLUMN()+1,0)="","",VLOOKUP($A143&amp;$A$3,Global!$E:$AA,COLUMN()+1,0)),"")</f>
        <v/>
      </c>
      <c r="L143" s="69" t="str">
        <f>IFERROR(IF(VLOOKUP($A143&amp;$A$3,Global!$E:$AA,COLUMN()+1,0)="","",VLOOKUP($A143&amp;$A$3,Global!$E:$AA,COLUMN()+1,0)),"")</f>
        <v/>
      </c>
      <c r="M143" s="68" t="str">
        <f>IFERROR(IF(VLOOKUP($A143&amp;$A$3,Global!$E:$AA,COLUMN()+1,0)="","",VLOOKUP($A143&amp;$A$3,Global!$E:$AA,COLUMN()+1,0)),"")</f>
        <v/>
      </c>
      <c r="N143" s="68" t="str">
        <f>IFERROR(IF(VLOOKUP($A143&amp;$A$3,Global!$E:$AA,COLUMN()+1,0)="","",VLOOKUP($A143&amp;$A$3,Global!$E:$AA,COLUMN()+1,0)),"")</f>
        <v/>
      </c>
      <c r="O143" s="68" t="str">
        <f>IFERROR(IF(VLOOKUP($A143&amp;$A$3,Global!$E:$AA,COLUMN()+1,0)="","",VLOOKUP($A143&amp;$A$3,Global!$E:$AA,COLUMN()+1,0)),"")</f>
        <v/>
      </c>
      <c r="P143" s="68" t="str">
        <f>IFERROR(IF(VLOOKUP($A143&amp;$A$3,Global!$E:$AA,COLUMN()+1,0)="","",VLOOKUP($A143&amp;$A$3,Global!$E:$AA,COLUMN()+1,0)),"")</f>
        <v/>
      </c>
      <c r="Q143" s="68" t="str">
        <f>IFERROR(IF(VLOOKUP($A143&amp;$A$3,Global!$E:$AA,COLUMN()+1,0)="","",VLOOKUP($A143&amp;$A$3,Global!$E:$AA,COLUMN()+1,0)),"")</f>
        <v/>
      </c>
      <c r="R143" s="68" t="str">
        <f>IFERROR(IF(VLOOKUP($A143&amp;$A$3,Global!$E:$AA,COLUMN()+1,0)="","",VLOOKUP($A143&amp;$A$3,Global!$E:$AA,COLUMN()+1,0)),"")</f>
        <v/>
      </c>
      <c r="S143" s="71" t="str">
        <f>IFERROR(IF(VLOOKUP($A143&amp;$A$3,Global!$E:$AA,COLUMN()+1,0)="","",VLOOKUP($A143&amp;$A$3,Global!$E:$AA,COLUMN()+1,0)),"")</f>
        <v/>
      </c>
      <c r="T143" s="71" t="str">
        <f>IFERROR(IF(VLOOKUP($A143&amp;$A$3,Global!$E:$AA,COLUMN()+1,0)="","",VLOOKUP($A143&amp;$A$3,Global!$E:$AA,COLUMN()+1,0)),"")</f>
        <v/>
      </c>
      <c r="U143" s="69" t="str">
        <f>IFERROR(IF(VLOOKUP($A143&amp;$A$3,Global!$E:$AA,COLUMN()+1,0)="","",VLOOKUP($A143&amp;$A$3,Global!$E:$AA,COLUMN()+1,0)),"")</f>
        <v/>
      </c>
      <c r="V143" s="69" t="str">
        <f>IFERROR(IF(VLOOKUP($A143&amp;$A$3,Global!$E:$AA,COLUMN()+1,0)="","",VLOOKUP($A143&amp;$A$3,Global!$E:$AA,COLUMN()+1,0)),"")</f>
        <v/>
      </c>
    </row>
    <row r="144" spans="1:22" s="72" customFormat="1" ht="15.75" x14ac:dyDescent="0.2">
      <c r="A144" s="67" t="str">
        <f>IFERROR(IF(A143="","",IF((A143+1)&lt;=VLOOKUP($A$3,List!$A$1:$B$50,2,0),A143+1,"")),"")</f>
        <v/>
      </c>
      <c r="B144" s="67" t="str">
        <f>IFERROR(IF(VLOOKUP($A144&amp;$A$3,Global!$E:$AA,COLUMN(),0)="","",VLOOKUP($A144&amp;$A$3,Global!$E:$AA,COLUMN(),0)),"")</f>
        <v/>
      </c>
      <c r="C144" s="67" t="str">
        <f>IFERROR(VLOOKUP(B144,List!$D:$E,2,0),"")</f>
        <v/>
      </c>
      <c r="D144" s="68" t="str">
        <f>IFERROR(IF(VLOOKUP($A144&amp;$A$3,Global!$E:$AA,COLUMN()+1,0)="","",VLOOKUP($A144&amp;$A$3,Global!$E:$AA,COLUMN()+1,0)),"")</f>
        <v/>
      </c>
      <c r="E144" s="69" t="str">
        <f>IFERROR(IF(VLOOKUP($A144&amp;$A$3,Global!$E:$AA,COLUMN()+1,0)="","",VLOOKUP($A144&amp;$A$3,Global!$E:$AA,COLUMN()+1,0)),"")</f>
        <v/>
      </c>
      <c r="F144" s="69" t="str">
        <f>IFERROR(IF(VLOOKUP($A144&amp;$A$3,Global!$E:$AA,COLUMN()+1,0)="","",VLOOKUP($A144&amp;$A$3,Global!$E:$AA,COLUMN()+1,0)),"")</f>
        <v/>
      </c>
      <c r="G144" s="69" t="str">
        <f>IFERROR(IF(VLOOKUP($A144&amp;$A$3,Global!$E:$AA,COLUMN()+1,0)="","",VLOOKUP($A144&amp;$A$3,Global!$E:$AA,COLUMN()+1,0)),"")</f>
        <v/>
      </c>
      <c r="H144" s="70" t="str">
        <f>IFERROR(IF(VLOOKUP($A144&amp;$A$3,Global!$E:$AA,COLUMN()+1,0)="","",VLOOKUP($A144&amp;$A$3,Global!$E:$AA,COLUMN()+1,0)),"")</f>
        <v/>
      </c>
      <c r="I144" s="69" t="str">
        <f>IFERROR(IF(VLOOKUP($A144&amp;$A$3,Global!$E:$AA,COLUMN()+1,0)="","",VLOOKUP($A144&amp;$A$3,Global!$E:$AA,COLUMN()+1,0)),"")</f>
        <v/>
      </c>
      <c r="J144" s="69" t="str">
        <f>IFERROR(IF(VLOOKUP($A144&amp;$A$3,Global!$E:$AA,COLUMN()+1,0)="","",VLOOKUP($A144&amp;$A$3,Global!$E:$AA,COLUMN()+1,0)),"")</f>
        <v/>
      </c>
      <c r="K144" s="69" t="str">
        <f>IFERROR(IF(VLOOKUP($A144&amp;$A$3,Global!$E:$AA,COLUMN()+1,0)="","",VLOOKUP($A144&amp;$A$3,Global!$E:$AA,COLUMN()+1,0)),"")</f>
        <v/>
      </c>
      <c r="L144" s="69" t="str">
        <f>IFERROR(IF(VLOOKUP($A144&amp;$A$3,Global!$E:$AA,COLUMN()+1,0)="","",VLOOKUP($A144&amp;$A$3,Global!$E:$AA,COLUMN()+1,0)),"")</f>
        <v/>
      </c>
      <c r="M144" s="68" t="str">
        <f>IFERROR(IF(VLOOKUP($A144&amp;$A$3,Global!$E:$AA,COLUMN()+1,0)="","",VLOOKUP($A144&amp;$A$3,Global!$E:$AA,COLUMN()+1,0)),"")</f>
        <v/>
      </c>
      <c r="N144" s="68" t="str">
        <f>IFERROR(IF(VLOOKUP($A144&amp;$A$3,Global!$E:$AA,COLUMN()+1,0)="","",VLOOKUP($A144&amp;$A$3,Global!$E:$AA,COLUMN()+1,0)),"")</f>
        <v/>
      </c>
      <c r="O144" s="68" t="str">
        <f>IFERROR(IF(VLOOKUP($A144&amp;$A$3,Global!$E:$AA,COLUMN()+1,0)="","",VLOOKUP($A144&amp;$A$3,Global!$E:$AA,COLUMN()+1,0)),"")</f>
        <v/>
      </c>
      <c r="P144" s="68" t="str">
        <f>IFERROR(IF(VLOOKUP($A144&amp;$A$3,Global!$E:$AA,COLUMN()+1,0)="","",VLOOKUP($A144&amp;$A$3,Global!$E:$AA,COLUMN()+1,0)),"")</f>
        <v/>
      </c>
      <c r="Q144" s="68" t="str">
        <f>IFERROR(IF(VLOOKUP($A144&amp;$A$3,Global!$E:$AA,COLUMN()+1,0)="","",VLOOKUP($A144&amp;$A$3,Global!$E:$AA,COLUMN()+1,0)),"")</f>
        <v/>
      </c>
      <c r="R144" s="68" t="str">
        <f>IFERROR(IF(VLOOKUP($A144&amp;$A$3,Global!$E:$AA,COLUMN()+1,0)="","",VLOOKUP($A144&amp;$A$3,Global!$E:$AA,COLUMN()+1,0)),"")</f>
        <v/>
      </c>
      <c r="S144" s="71" t="str">
        <f>IFERROR(IF(VLOOKUP($A144&amp;$A$3,Global!$E:$AA,COLUMN()+1,0)="","",VLOOKUP($A144&amp;$A$3,Global!$E:$AA,COLUMN()+1,0)),"")</f>
        <v/>
      </c>
      <c r="T144" s="71" t="str">
        <f>IFERROR(IF(VLOOKUP($A144&amp;$A$3,Global!$E:$AA,COLUMN()+1,0)="","",VLOOKUP($A144&amp;$A$3,Global!$E:$AA,COLUMN()+1,0)),"")</f>
        <v/>
      </c>
      <c r="U144" s="69" t="str">
        <f>IFERROR(IF(VLOOKUP($A144&amp;$A$3,Global!$E:$AA,COLUMN()+1,0)="","",VLOOKUP($A144&amp;$A$3,Global!$E:$AA,COLUMN()+1,0)),"")</f>
        <v/>
      </c>
      <c r="V144" s="69" t="str">
        <f>IFERROR(IF(VLOOKUP($A144&amp;$A$3,Global!$E:$AA,COLUMN()+1,0)="","",VLOOKUP($A144&amp;$A$3,Global!$E:$AA,COLUMN()+1,0)),"")</f>
        <v/>
      </c>
    </row>
    <row r="145" spans="1:22" s="72" customFormat="1" ht="15.75" x14ac:dyDescent="0.2">
      <c r="A145" s="67" t="str">
        <f>IFERROR(IF(A144="","",IF((A144+1)&lt;=VLOOKUP($A$3,List!$A$1:$B$50,2,0),A144+1,"")),"")</f>
        <v/>
      </c>
      <c r="B145" s="67" t="str">
        <f>IFERROR(IF(VLOOKUP($A145&amp;$A$3,Global!$E:$AA,COLUMN(),0)="","",VLOOKUP($A145&amp;$A$3,Global!$E:$AA,COLUMN(),0)),"")</f>
        <v/>
      </c>
      <c r="C145" s="67" t="str">
        <f>IFERROR(VLOOKUP(B145,List!$D:$E,2,0),"")</f>
        <v/>
      </c>
      <c r="D145" s="68" t="str">
        <f>IFERROR(IF(VLOOKUP($A145&amp;$A$3,Global!$E:$AA,COLUMN()+1,0)="","",VLOOKUP($A145&amp;$A$3,Global!$E:$AA,COLUMN()+1,0)),"")</f>
        <v/>
      </c>
      <c r="E145" s="69" t="str">
        <f>IFERROR(IF(VLOOKUP($A145&amp;$A$3,Global!$E:$AA,COLUMN()+1,0)="","",VLOOKUP($A145&amp;$A$3,Global!$E:$AA,COLUMN()+1,0)),"")</f>
        <v/>
      </c>
      <c r="F145" s="69" t="str">
        <f>IFERROR(IF(VLOOKUP($A145&amp;$A$3,Global!$E:$AA,COLUMN()+1,0)="","",VLOOKUP($A145&amp;$A$3,Global!$E:$AA,COLUMN()+1,0)),"")</f>
        <v/>
      </c>
      <c r="G145" s="69" t="str">
        <f>IFERROR(IF(VLOOKUP($A145&amp;$A$3,Global!$E:$AA,COLUMN()+1,0)="","",VLOOKUP($A145&amp;$A$3,Global!$E:$AA,COLUMN()+1,0)),"")</f>
        <v/>
      </c>
      <c r="H145" s="70" t="str">
        <f>IFERROR(IF(VLOOKUP($A145&amp;$A$3,Global!$E:$AA,COLUMN()+1,0)="","",VLOOKUP($A145&amp;$A$3,Global!$E:$AA,COLUMN()+1,0)),"")</f>
        <v/>
      </c>
      <c r="I145" s="69" t="str">
        <f>IFERROR(IF(VLOOKUP($A145&amp;$A$3,Global!$E:$AA,COLUMN()+1,0)="","",VLOOKUP($A145&amp;$A$3,Global!$E:$AA,COLUMN()+1,0)),"")</f>
        <v/>
      </c>
      <c r="J145" s="69" t="str">
        <f>IFERROR(IF(VLOOKUP($A145&amp;$A$3,Global!$E:$AA,COLUMN()+1,0)="","",VLOOKUP($A145&amp;$A$3,Global!$E:$AA,COLUMN()+1,0)),"")</f>
        <v/>
      </c>
      <c r="K145" s="69" t="str">
        <f>IFERROR(IF(VLOOKUP($A145&amp;$A$3,Global!$E:$AA,COLUMN()+1,0)="","",VLOOKUP($A145&amp;$A$3,Global!$E:$AA,COLUMN()+1,0)),"")</f>
        <v/>
      </c>
      <c r="L145" s="69" t="str">
        <f>IFERROR(IF(VLOOKUP($A145&amp;$A$3,Global!$E:$AA,COLUMN()+1,0)="","",VLOOKUP($A145&amp;$A$3,Global!$E:$AA,COLUMN()+1,0)),"")</f>
        <v/>
      </c>
      <c r="M145" s="68" t="str">
        <f>IFERROR(IF(VLOOKUP($A145&amp;$A$3,Global!$E:$AA,COLUMN()+1,0)="","",VLOOKUP($A145&amp;$A$3,Global!$E:$AA,COLUMN()+1,0)),"")</f>
        <v/>
      </c>
      <c r="N145" s="68" t="str">
        <f>IFERROR(IF(VLOOKUP($A145&amp;$A$3,Global!$E:$AA,COLUMN()+1,0)="","",VLOOKUP($A145&amp;$A$3,Global!$E:$AA,COLUMN()+1,0)),"")</f>
        <v/>
      </c>
      <c r="O145" s="68" t="str">
        <f>IFERROR(IF(VLOOKUP($A145&amp;$A$3,Global!$E:$AA,COLUMN()+1,0)="","",VLOOKUP($A145&amp;$A$3,Global!$E:$AA,COLUMN()+1,0)),"")</f>
        <v/>
      </c>
      <c r="P145" s="68" t="str">
        <f>IFERROR(IF(VLOOKUP($A145&amp;$A$3,Global!$E:$AA,COLUMN()+1,0)="","",VLOOKUP($A145&amp;$A$3,Global!$E:$AA,COLUMN()+1,0)),"")</f>
        <v/>
      </c>
      <c r="Q145" s="68" t="str">
        <f>IFERROR(IF(VLOOKUP($A145&amp;$A$3,Global!$E:$AA,COLUMN()+1,0)="","",VLOOKUP($A145&amp;$A$3,Global!$E:$AA,COLUMN()+1,0)),"")</f>
        <v/>
      </c>
      <c r="R145" s="68" t="str">
        <f>IFERROR(IF(VLOOKUP($A145&amp;$A$3,Global!$E:$AA,COLUMN()+1,0)="","",VLOOKUP($A145&amp;$A$3,Global!$E:$AA,COLUMN()+1,0)),"")</f>
        <v/>
      </c>
      <c r="S145" s="71" t="str">
        <f>IFERROR(IF(VLOOKUP($A145&amp;$A$3,Global!$E:$AA,COLUMN()+1,0)="","",VLOOKUP($A145&amp;$A$3,Global!$E:$AA,COLUMN()+1,0)),"")</f>
        <v/>
      </c>
      <c r="T145" s="71" t="str">
        <f>IFERROR(IF(VLOOKUP($A145&amp;$A$3,Global!$E:$AA,COLUMN()+1,0)="","",VLOOKUP($A145&amp;$A$3,Global!$E:$AA,COLUMN()+1,0)),"")</f>
        <v/>
      </c>
      <c r="U145" s="69" t="str">
        <f>IFERROR(IF(VLOOKUP($A145&amp;$A$3,Global!$E:$AA,COLUMN()+1,0)="","",VLOOKUP($A145&amp;$A$3,Global!$E:$AA,COLUMN()+1,0)),"")</f>
        <v/>
      </c>
      <c r="V145" s="69" t="str">
        <f>IFERROR(IF(VLOOKUP($A145&amp;$A$3,Global!$E:$AA,COLUMN()+1,0)="","",VLOOKUP($A145&amp;$A$3,Global!$E:$AA,COLUMN()+1,0)),"")</f>
        <v/>
      </c>
    </row>
    <row r="146" spans="1:22" s="72" customFormat="1" ht="15.75" x14ac:dyDescent="0.2">
      <c r="A146" s="67" t="str">
        <f>IFERROR(IF(A145="","",IF((A145+1)&lt;=VLOOKUP($A$3,List!$A$1:$B$50,2,0),A145+1,"")),"")</f>
        <v/>
      </c>
      <c r="B146" s="67" t="str">
        <f>IFERROR(IF(VLOOKUP($A146&amp;$A$3,Global!$E:$AA,COLUMN(),0)="","",VLOOKUP($A146&amp;$A$3,Global!$E:$AA,COLUMN(),0)),"")</f>
        <v/>
      </c>
      <c r="C146" s="67" t="str">
        <f>IFERROR(VLOOKUP(B146,List!$D:$E,2,0),"")</f>
        <v/>
      </c>
      <c r="D146" s="68" t="str">
        <f>IFERROR(IF(VLOOKUP($A146&amp;$A$3,Global!$E:$AA,COLUMN()+1,0)="","",VLOOKUP($A146&amp;$A$3,Global!$E:$AA,COLUMN()+1,0)),"")</f>
        <v/>
      </c>
      <c r="E146" s="69" t="str">
        <f>IFERROR(IF(VLOOKUP($A146&amp;$A$3,Global!$E:$AA,COLUMN()+1,0)="","",VLOOKUP($A146&amp;$A$3,Global!$E:$AA,COLUMN()+1,0)),"")</f>
        <v/>
      </c>
      <c r="F146" s="69" t="str">
        <f>IFERROR(IF(VLOOKUP($A146&amp;$A$3,Global!$E:$AA,COLUMN()+1,0)="","",VLOOKUP($A146&amp;$A$3,Global!$E:$AA,COLUMN()+1,0)),"")</f>
        <v/>
      </c>
      <c r="G146" s="69" t="str">
        <f>IFERROR(IF(VLOOKUP($A146&amp;$A$3,Global!$E:$AA,COLUMN()+1,0)="","",VLOOKUP($A146&amp;$A$3,Global!$E:$AA,COLUMN()+1,0)),"")</f>
        <v/>
      </c>
      <c r="H146" s="70" t="str">
        <f>IFERROR(IF(VLOOKUP($A146&amp;$A$3,Global!$E:$AA,COLUMN()+1,0)="","",VLOOKUP($A146&amp;$A$3,Global!$E:$AA,COLUMN()+1,0)),"")</f>
        <v/>
      </c>
      <c r="I146" s="69" t="str">
        <f>IFERROR(IF(VLOOKUP($A146&amp;$A$3,Global!$E:$AA,COLUMN()+1,0)="","",VLOOKUP($A146&amp;$A$3,Global!$E:$AA,COLUMN()+1,0)),"")</f>
        <v/>
      </c>
      <c r="J146" s="69" t="str">
        <f>IFERROR(IF(VLOOKUP($A146&amp;$A$3,Global!$E:$AA,COLUMN()+1,0)="","",VLOOKUP($A146&amp;$A$3,Global!$E:$AA,COLUMN()+1,0)),"")</f>
        <v/>
      </c>
      <c r="K146" s="69" t="str">
        <f>IFERROR(IF(VLOOKUP($A146&amp;$A$3,Global!$E:$AA,COLUMN()+1,0)="","",VLOOKUP($A146&amp;$A$3,Global!$E:$AA,COLUMN()+1,0)),"")</f>
        <v/>
      </c>
      <c r="L146" s="69" t="str">
        <f>IFERROR(IF(VLOOKUP($A146&amp;$A$3,Global!$E:$AA,COLUMN()+1,0)="","",VLOOKUP($A146&amp;$A$3,Global!$E:$AA,COLUMN()+1,0)),"")</f>
        <v/>
      </c>
      <c r="M146" s="68" t="str">
        <f>IFERROR(IF(VLOOKUP($A146&amp;$A$3,Global!$E:$AA,COLUMN()+1,0)="","",VLOOKUP($A146&amp;$A$3,Global!$E:$AA,COLUMN()+1,0)),"")</f>
        <v/>
      </c>
      <c r="N146" s="68" t="str">
        <f>IFERROR(IF(VLOOKUP($A146&amp;$A$3,Global!$E:$AA,COLUMN()+1,0)="","",VLOOKUP($A146&amp;$A$3,Global!$E:$AA,COLUMN()+1,0)),"")</f>
        <v/>
      </c>
      <c r="O146" s="68" t="str">
        <f>IFERROR(IF(VLOOKUP($A146&amp;$A$3,Global!$E:$AA,COLUMN()+1,0)="","",VLOOKUP($A146&amp;$A$3,Global!$E:$AA,COLUMN()+1,0)),"")</f>
        <v/>
      </c>
      <c r="P146" s="68" t="str">
        <f>IFERROR(IF(VLOOKUP($A146&amp;$A$3,Global!$E:$AA,COLUMN()+1,0)="","",VLOOKUP($A146&amp;$A$3,Global!$E:$AA,COLUMN()+1,0)),"")</f>
        <v/>
      </c>
      <c r="Q146" s="68" t="str">
        <f>IFERROR(IF(VLOOKUP($A146&amp;$A$3,Global!$E:$AA,COLUMN()+1,0)="","",VLOOKUP($A146&amp;$A$3,Global!$E:$AA,COLUMN()+1,0)),"")</f>
        <v/>
      </c>
      <c r="R146" s="68" t="str">
        <f>IFERROR(IF(VLOOKUP($A146&amp;$A$3,Global!$E:$AA,COLUMN()+1,0)="","",VLOOKUP($A146&amp;$A$3,Global!$E:$AA,COLUMN()+1,0)),"")</f>
        <v/>
      </c>
      <c r="S146" s="71" t="str">
        <f>IFERROR(IF(VLOOKUP($A146&amp;$A$3,Global!$E:$AA,COLUMN()+1,0)="","",VLOOKUP($A146&amp;$A$3,Global!$E:$AA,COLUMN()+1,0)),"")</f>
        <v/>
      </c>
      <c r="T146" s="71" t="str">
        <f>IFERROR(IF(VLOOKUP($A146&amp;$A$3,Global!$E:$AA,COLUMN()+1,0)="","",VLOOKUP($A146&amp;$A$3,Global!$E:$AA,COLUMN()+1,0)),"")</f>
        <v/>
      </c>
      <c r="U146" s="69" t="str">
        <f>IFERROR(IF(VLOOKUP($A146&amp;$A$3,Global!$E:$AA,COLUMN()+1,0)="","",VLOOKUP($A146&amp;$A$3,Global!$E:$AA,COLUMN()+1,0)),"")</f>
        <v/>
      </c>
      <c r="V146" s="69" t="str">
        <f>IFERROR(IF(VLOOKUP($A146&amp;$A$3,Global!$E:$AA,COLUMN()+1,0)="","",VLOOKUP($A146&amp;$A$3,Global!$E:$AA,COLUMN()+1,0)),"")</f>
        <v/>
      </c>
    </row>
    <row r="147" spans="1:22" s="72" customFormat="1" ht="15.75" x14ac:dyDescent="0.2">
      <c r="A147" s="67" t="str">
        <f>IFERROR(IF(A146="","",IF((A146+1)&lt;=VLOOKUP($A$3,List!$A$1:$B$50,2,0),A146+1,"")),"")</f>
        <v/>
      </c>
      <c r="B147" s="67" t="str">
        <f>IFERROR(IF(VLOOKUP($A147&amp;$A$3,Global!$E:$AA,COLUMN(),0)="","",VLOOKUP($A147&amp;$A$3,Global!$E:$AA,COLUMN(),0)),"")</f>
        <v/>
      </c>
      <c r="C147" s="67" t="str">
        <f>IFERROR(VLOOKUP(B147,List!$D:$E,2,0),"")</f>
        <v/>
      </c>
      <c r="D147" s="68" t="str">
        <f>IFERROR(IF(VLOOKUP($A147&amp;$A$3,Global!$E:$AA,COLUMN()+1,0)="","",VLOOKUP($A147&amp;$A$3,Global!$E:$AA,COLUMN()+1,0)),"")</f>
        <v/>
      </c>
      <c r="E147" s="69" t="str">
        <f>IFERROR(IF(VLOOKUP($A147&amp;$A$3,Global!$E:$AA,COLUMN()+1,0)="","",VLOOKUP($A147&amp;$A$3,Global!$E:$AA,COLUMN()+1,0)),"")</f>
        <v/>
      </c>
      <c r="F147" s="69" t="str">
        <f>IFERROR(IF(VLOOKUP($A147&amp;$A$3,Global!$E:$AA,COLUMN()+1,0)="","",VLOOKUP($A147&amp;$A$3,Global!$E:$AA,COLUMN()+1,0)),"")</f>
        <v/>
      </c>
      <c r="G147" s="69" t="str">
        <f>IFERROR(IF(VLOOKUP($A147&amp;$A$3,Global!$E:$AA,COLUMN()+1,0)="","",VLOOKUP($A147&amp;$A$3,Global!$E:$AA,COLUMN()+1,0)),"")</f>
        <v/>
      </c>
      <c r="H147" s="70" t="str">
        <f>IFERROR(IF(VLOOKUP($A147&amp;$A$3,Global!$E:$AA,COLUMN()+1,0)="","",VLOOKUP($A147&amp;$A$3,Global!$E:$AA,COLUMN()+1,0)),"")</f>
        <v/>
      </c>
      <c r="I147" s="69" t="str">
        <f>IFERROR(IF(VLOOKUP($A147&amp;$A$3,Global!$E:$AA,COLUMN()+1,0)="","",VLOOKUP($A147&amp;$A$3,Global!$E:$AA,COLUMN()+1,0)),"")</f>
        <v/>
      </c>
      <c r="J147" s="69" t="str">
        <f>IFERROR(IF(VLOOKUP($A147&amp;$A$3,Global!$E:$AA,COLUMN()+1,0)="","",VLOOKUP($A147&amp;$A$3,Global!$E:$AA,COLUMN()+1,0)),"")</f>
        <v/>
      </c>
      <c r="K147" s="69" t="str">
        <f>IFERROR(IF(VLOOKUP($A147&amp;$A$3,Global!$E:$AA,COLUMN()+1,0)="","",VLOOKUP($A147&amp;$A$3,Global!$E:$AA,COLUMN()+1,0)),"")</f>
        <v/>
      </c>
      <c r="L147" s="69" t="str">
        <f>IFERROR(IF(VLOOKUP($A147&amp;$A$3,Global!$E:$AA,COLUMN()+1,0)="","",VLOOKUP($A147&amp;$A$3,Global!$E:$AA,COLUMN()+1,0)),"")</f>
        <v/>
      </c>
      <c r="M147" s="68" t="str">
        <f>IFERROR(IF(VLOOKUP($A147&amp;$A$3,Global!$E:$AA,COLUMN()+1,0)="","",VLOOKUP($A147&amp;$A$3,Global!$E:$AA,COLUMN()+1,0)),"")</f>
        <v/>
      </c>
      <c r="N147" s="68" t="str">
        <f>IFERROR(IF(VLOOKUP($A147&amp;$A$3,Global!$E:$AA,COLUMN()+1,0)="","",VLOOKUP($A147&amp;$A$3,Global!$E:$AA,COLUMN()+1,0)),"")</f>
        <v/>
      </c>
      <c r="O147" s="68" t="str">
        <f>IFERROR(IF(VLOOKUP($A147&amp;$A$3,Global!$E:$AA,COLUMN()+1,0)="","",VLOOKUP($A147&amp;$A$3,Global!$E:$AA,COLUMN()+1,0)),"")</f>
        <v/>
      </c>
      <c r="P147" s="68" t="str">
        <f>IFERROR(IF(VLOOKUP($A147&amp;$A$3,Global!$E:$AA,COLUMN()+1,0)="","",VLOOKUP($A147&amp;$A$3,Global!$E:$AA,COLUMN()+1,0)),"")</f>
        <v/>
      </c>
      <c r="Q147" s="68" t="str">
        <f>IFERROR(IF(VLOOKUP($A147&amp;$A$3,Global!$E:$AA,COLUMN()+1,0)="","",VLOOKUP($A147&amp;$A$3,Global!$E:$AA,COLUMN()+1,0)),"")</f>
        <v/>
      </c>
      <c r="R147" s="68" t="str">
        <f>IFERROR(IF(VLOOKUP($A147&amp;$A$3,Global!$E:$AA,COLUMN()+1,0)="","",VLOOKUP($A147&amp;$A$3,Global!$E:$AA,COLUMN()+1,0)),"")</f>
        <v/>
      </c>
      <c r="S147" s="71" t="str">
        <f>IFERROR(IF(VLOOKUP($A147&amp;$A$3,Global!$E:$AA,COLUMN()+1,0)="","",VLOOKUP($A147&amp;$A$3,Global!$E:$AA,COLUMN()+1,0)),"")</f>
        <v/>
      </c>
      <c r="T147" s="71" t="str">
        <f>IFERROR(IF(VLOOKUP($A147&amp;$A$3,Global!$E:$AA,COLUMN()+1,0)="","",VLOOKUP($A147&amp;$A$3,Global!$E:$AA,COLUMN()+1,0)),"")</f>
        <v/>
      </c>
      <c r="U147" s="69" t="str">
        <f>IFERROR(IF(VLOOKUP($A147&amp;$A$3,Global!$E:$AA,COLUMN()+1,0)="","",VLOOKUP($A147&amp;$A$3,Global!$E:$AA,COLUMN()+1,0)),"")</f>
        <v/>
      </c>
      <c r="V147" s="69" t="str">
        <f>IFERROR(IF(VLOOKUP($A147&amp;$A$3,Global!$E:$AA,COLUMN()+1,0)="","",VLOOKUP($A147&amp;$A$3,Global!$E:$AA,COLUMN()+1,0)),"")</f>
        <v/>
      </c>
    </row>
    <row r="148" spans="1:22" s="72" customFormat="1" ht="15.75" x14ac:dyDescent="0.2">
      <c r="A148" s="67" t="str">
        <f>IFERROR(IF(A147="","",IF((A147+1)&lt;=VLOOKUP($A$3,List!$A$1:$B$50,2,0),A147+1,"")),"")</f>
        <v/>
      </c>
      <c r="B148" s="67" t="str">
        <f>IFERROR(IF(VLOOKUP($A148&amp;$A$3,Global!$E:$AA,COLUMN(),0)="","",VLOOKUP($A148&amp;$A$3,Global!$E:$AA,COLUMN(),0)),"")</f>
        <v/>
      </c>
      <c r="C148" s="67" t="str">
        <f>IFERROR(VLOOKUP(B148,List!$D:$E,2,0),"")</f>
        <v/>
      </c>
      <c r="D148" s="68" t="str">
        <f>IFERROR(IF(VLOOKUP($A148&amp;$A$3,Global!$E:$AA,COLUMN()+1,0)="","",VLOOKUP($A148&amp;$A$3,Global!$E:$AA,COLUMN()+1,0)),"")</f>
        <v/>
      </c>
      <c r="E148" s="69" t="str">
        <f>IFERROR(IF(VLOOKUP($A148&amp;$A$3,Global!$E:$AA,COLUMN()+1,0)="","",VLOOKUP($A148&amp;$A$3,Global!$E:$AA,COLUMN()+1,0)),"")</f>
        <v/>
      </c>
      <c r="F148" s="69" t="str">
        <f>IFERROR(IF(VLOOKUP($A148&amp;$A$3,Global!$E:$AA,COLUMN()+1,0)="","",VLOOKUP($A148&amp;$A$3,Global!$E:$AA,COLUMN()+1,0)),"")</f>
        <v/>
      </c>
      <c r="G148" s="69" t="str">
        <f>IFERROR(IF(VLOOKUP($A148&amp;$A$3,Global!$E:$AA,COLUMN()+1,0)="","",VLOOKUP($A148&amp;$A$3,Global!$E:$AA,COLUMN()+1,0)),"")</f>
        <v/>
      </c>
      <c r="H148" s="70" t="str">
        <f>IFERROR(IF(VLOOKUP($A148&amp;$A$3,Global!$E:$AA,COLUMN()+1,0)="","",VLOOKUP($A148&amp;$A$3,Global!$E:$AA,COLUMN()+1,0)),"")</f>
        <v/>
      </c>
      <c r="I148" s="69" t="str">
        <f>IFERROR(IF(VLOOKUP($A148&amp;$A$3,Global!$E:$AA,COLUMN()+1,0)="","",VLOOKUP($A148&amp;$A$3,Global!$E:$AA,COLUMN()+1,0)),"")</f>
        <v/>
      </c>
      <c r="J148" s="69" t="str">
        <f>IFERROR(IF(VLOOKUP($A148&amp;$A$3,Global!$E:$AA,COLUMN()+1,0)="","",VLOOKUP($A148&amp;$A$3,Global!$E:$AA,COLUMN()+1,0)),"")</f>
        <v/>
      </c>
      <c r="K148" s="69" t="str">
        <f>IFERROR(IF(VLOOKUP($A148&amp;$A$3,Global!$E:$AA,COLUMN()+1,0)="","",VLOOKUP($A148&amp;$A$3,Global!$E:$AA,COLUMN()+1,0)),"")</f>
        <v/>
      </c>
      <c r="L148" s="69" t="str">
        <f>IFERROR(IF(VLOOKUP($A148&amp;$A$3,Global!$E:$AA,COLUMN()+1,0)="","",VLOOKUP($A148&amp;$A$3,Global!$E:$AA,COLUMN()+1,0)),"")</f>
        <v/>
      </c>
      <c r="M148" s="68" t="str">
        <f>IFERROR(IF(VLOOKUP($A148&amp;$A$3,Global!$E:$AA,COLUMN()+1,0)="","",VLOOKUP($A148&amp;$A$3,Global!$E:$AA,COLUMN()+1,0)),"")</f>
        <v/>
      </c>
      <c r="N148" s="68" t="str">
        <f>IFERROR(IF(VLOOKUP($A148&amp;$A$3,Global!$E:$AA,COLUMN()+1,0)="","",VLOOKUP($A148&amp;$A$3,Global!$E:$AA,COLUMN()+1,0)),"")</f>
        <v/>
      </c>
      <c r="O148" s="68" t="str">
        <f>IFERROR(IF(VLOOKUP($A148&amp;$A$3,Global!$E:$AA,COLUMN()+1,0)="","",VLOOKUP($A148&amp;$A$3,Global!$E:$AA,COLUMN()+1,0)),"")</f>
        <v/>
      </c>
      <c r="P148" s="68" t="str">
        <f>IFERROR(IF(VLOOKUP($A148&amp;$A$3,Global!$E:$AA,COLUMN()+1,0)="","",VLOOKUP($A148&amp;$A$3,Global!$E:$AA,COLUMN()+1,0)),"")</f>
        <v/>
      </c>
      <c r="Q148" s="68" t="str">
        <f>IFERROR(IF(VLOOKUP($A148&amp;$A$3,Global!$E:$AA,COLUMN()+1,0)="","",VLOOKUP($A148&amp;$A$3,Global!$E:$AA,COLUMN()+1,0)),"")</f>
        <v/>
      </c>
      <c r="R148" s="68" t="str">
        <f>IFERROR(IF(VLOOKUP($A148&amp;$A$3,Global!$E:$AA,COLUMN()+1,0)="","",VLOOKUP($A148&amp;$A$3,Global!$E:$AA,COLUMN()+1,0)),"")</f>
        <v/>
      </c>
      <c r="S148" s="71" t="str">
        <f>IFERROR(IF(VLOOKUP($A148&amp;$A$3,Global!$E:$AA,COLUMN()+1,0)="","",VLOOKUP($A148&amp;$A$3,Global!$E:$AA,COLUMN()+1,0)),"")</f>
        <v/>
      </c>
      <c r="T148" s="71" t="str">
        <f>IFERROR(IF(VLOOKUP($A148&amp;$A$3,Global!$E:$AA,COLUMN()+1,0)="","",VLOOKUP($A148&amp;$A$3,Global!$E:$AA,COLUMN()+1,0)),"")</f>
        <v/>
      </c>
      <c r="U148" s="69" t="str">
        <f>IFERROR(IF(VLOOKUP($A148&amp;$A$3,Global!$E:$AA,COLUMN()+1,0)="","",VLOOKUP($A148&amp;$A$3,Global!$E:$AA,COLUMN()+1,0)),"")</f>
        <v/>
      </c>
      <c r="V148" s="69" t="str">
        <f>IFERROR(IF(VLOOKUP($A148&amp;$A$3,Global!$E:$AA,COLUMN()+1,0)="","",VLOOKUP($A148&amp;$A$3,Global!$E:$AA,COLUMN()+1,0)),"")</f>
        <v/>
      </c>
    </row>
    <row r="149" spans="1:22" s="72" customFormat="1" ht="15.75" x14ac:dyDescent="0.2">
      <c r="A149" s="67" t="str">
        <f>IFERROR(IF(A148="","",IF((A148+1)&lt;=VLOOKUP($A$3,List!$A$1:$B$50,2,0),A148+1,"")),"")</f>
        <v/>
      </c>
      <c r="B149" s="67" t="str">
        <f>IFERROR(IF(VLOOKUP($A149&amp;$A$3,Global!$E:$AA,COLUMN(),0)="","",VLOOKUP($A149&amp;$A$3,Global!$E:$AA,COLUMN(),0)),"")</f>
        <v/>
      </c>
      <c r="C149" s="67" t="str">
        <f>IFERROR(VLOOKUP(B149,List!$D:$E,2,0),"")</f>
        <v/>
      </c>
      <c r="D149" s="68" t="str">
        <f>IFERROR(IF(VLOOKUP($A149&amp;$A$3,Global!$E:$AA,COLUMN()+1,0)="","",VLOOKUP($A149&amp;$A$3,Global!$E:$AA,COLUMN()+1,0)),"")</f>
        <v/>
      </c>
      <c r="E149" s="69" t="str">
        <f>IFERROR(IF(VLOOKUP($A149&amp;$A$3,Global!$E:$AA,COLUMN()+1,0)="","",VLOOKUP($A149&amp;$A$3,Global!$E:$AA,COLUMN()+1,0)),"")</f>
        <v/>
      </c>
      <c r="F149" s="69" t="str">
        <f>IFERROR(IF(VLOOKUP($A149&amp;$A$3,Global!$E:$AA,COLUMN()+1,0)="","",VLOOKUP($A149&amp;$A$3,Global!$E:$AA,COLUMN()+1,0)),"")</f>
        <v/>
      </c>
      <c r="G149" s="69" t="str">
        <f>IFERROR(IF(VLOOKUP($A149&amp;$A$3,Global!$E:$AA,COLUMN()+1,0)="","",VLOOKUP($A149&amp;$A$3,Global!$E:$AA,COLUMN()+1,0)),"")</f>
        <v/>
      </c>
      <c r="H149" s="70" t="str">
        <f>IFERROR(IF(VLOOKUP($A149&amp;$A$3,Global!$E:$AA,COLUMN()+1,0)="","",VLOOKUP($A149&amp;$A$3,Global!$E:$AA,COLUMN()+1,0)),"")</f>
        <v/>
      </c>
      <c r="I149" s="69" t="str">
        <f>IFERROR(IF(VLOOKUP($A149&amp;$A$3,Global!$E:$AA,COLUMN()+1,0)="","",VLOOKUP($A149&amp;$A$3,Global!$E:$AA,COLUMN()+1,0)),"")</f>
        <v/>
      </c>
      <c r="J149" s="69" t="str">
        <f>IFERROR(IF(VLOOKUP($A149&amp;$A$3,Global!$E:$AA,COLUMN()+1,0)="","",VLOOKUP($A149&amp;$A$3,Global!$E:$AA,COLUMN()+1,0)),"")</f>
        <v/>
      </c>
      <c r="K149" s="69" t="str">
        <f>IFERROR(IF(VLOOKUP($A149&amp;$A$3,Global!$E:$AA,COLUMN()+1,0)="","",VLOOKUP($A149&amp;$A$3,Global!$E:$AA,COLUMN()+1,0)),"")</f>
        <v/>
      </c>
      <c r="L149" s="69" t="str">
        <f>IFERROR(IF(VLOOKUP($A149&amp;$A$3,Global!$E:$AA,COLUMN()+1,0)="","",VLOOKUP($A149&amp;$A$3,Global!$E:$AA,COLUMN()+1,0)),"")</f>
        <v/>
      </c>
      <c r="M149" s="68" t="str">
        <f>IFERROR(IF(VLOOKUP($A149&amp;$A$3,Global!$E:$AA,COLUMN()+1,0)="","",VLOOKUP($A149&amp;$A$3,Global!$E:$AA,COLUMN()+1,0)),"")</f>
        <v/>
      </c>
      <c r="N149" s="68" t="str">
        <f>IFERROR(IF(VLOOKUP($A149&amp;$A$3,Global!$E:$AA,COLUMN()+1,0)="","",VLOOKUP($A149&amp;$A$3,Global!$E:$AA,COLUMN()+1,0)),"")</f>
        <v/>
      </c>
      <c r="O149" s="68" t="str">
        <f>IFERROR(IF(VLOOKUP($A149&amp;$A$3,Global!$E:$AA,COLUMN()+1,0)="","",VLOOKUP($A149&amp;$A$3,Global!$E:$AA,COLUMN()+1,0)),"")</f>
        <v/>
      </c>
      <c r="P149" s="68" t="str">
        <f>IFERROR(IF(VLOOKUP($A149&amp;$A$3,Global!$E:$AA,COLUMN()+1,0)="","",VLOOKUP($A149&amp;$A$3,Global!$E:$AA,COLUMN()+1,0)),"")</f>
        <v/>
      </c>
      <c r="Q149" s="68" t="str">
        <f>IFERROR(IF(VLOOKUP($A149&amp;$A$3,Global!$E:$AA,COLUMN()+1,0)="","",VLOOKUP($A149&amp;$A$3,Global!$E:$AA,COLUMN()+1,0)),"")</f>
        <v/>
      </c>
      <c r="R149" s="68" t="str">
        <f>IFERROR(IF(VLOOKUP($A149&amp;$A$3,Global!$E:$AA,COLUMN()+1,0)="","",VLOOKUP($A149&amp;$A$3,Global!$E:$AA,COLUMN()+1,0)),"")</f>
        <v/>
      </c>
      <c r="S149" s="71" t="str">
        <f>IFERROR(IF(VLOOKUP($A149&amp;$A$3,Global!$E:$AA,COLUMN()+1,0)="","",VLOOKUP($A149&amp;$A$3,Global!$E:$AA,COLUMN()+1,0)),"")</f>
        <v/>
      </c>
      <c r="T149" s="71" t="str">
        <f>IFERROR(IF(VLOOKUP($A149&amp;$A$3,Global!$E:$AA,COLUMN()+1,0)="","",VLOOKUP($A149&amp;$A$3,Global!$E:$AA,COLUMN()+1,0)),"")</f>
        <v/>
      </c>
      <c r="U149" s="69" t="str">
        <f>IFERROR(IF(VLOOKUP($A149&amp;$A$3,Global!$E:$AA,COLUMN()+1,0)="","",VLOOKUP($A149&amp;$A$3,Global!$E:$AA,COLUMN()+1,0)),"")</f>
        <v/>
      </c>
      <c r="V149" s="69" t="str">
        <f>IFERROR(IF(VLOOKUP($A149&amp;$A$3,Global!$E:$AA,COLUMN()+1,0)="","",VLOOKUP($A149&amp;$A$3,Global!$E:$AA,COLUMN()+1,0)),"")</f>
        <v/>
      </c>
    </row>
    <row r="150" spans="1:22" s="72" customFormat="1" ht="15.75" x14ac:dyDescent="0.2">
      <c r="A150" s="67" t="str">
        <f>IFERROR(IF(A149="","",IF((A149+1)&lt;=VLOOKUP($A$3,List!$A$1:$B$50,2,0),A149+1,"")),"")</f>
        <v/>
      </c>
      <c r="B150" s="67" t="str">
        <f>IFERROR(IF(VLOOKUP($A150&amp;$A$3,Global!$E:$AA,COLUMN(),0)="","",VLOOKUP($A150&amp;$A$3,Global!$E:$AA,COLUMN(),0)),"")</f>
        <v/>
      </c>
      <c r="C150" s="67" t="str">
        <f>IFERROR(VLOOKUP(B150,List!$D:$E,2,0),"")</f>
        <v/>
      </c>
      <c r="D150" s="68" t="str">
        <f>IFERROR(IF(VLOOKUP($A150&amp;$A$3,Global!$E:$AA,COLUMN()+1,0)="","",VLOOKUP($A150&amp;$A$3,Global!$E:$AA,COLUMN()+1,0)),"")</f>
        <v/>
      </c>
      <c r="E150" s="69" t="str">
        <f>IFERROR(IF(VLOOKUP($A150&amp;$A$3,Global!$E:$AA,COLUMN()+1,0)="","",VLOOKUP($A150&amp;$A$3,Global!$E:$AA,COLUMN()+1,0)),"")</f>
        <v/>
      </c>
      <c r="F150" s="69" t="str">
        <f>IFERROR(IF(VLOOKUP($A150&amp;$A$3,Global!$E:$AA,COLUMN()+1,0)="","",VLOOKUP($A150&amp;$A$3,Global!$E:$AA,COLUMN()+1,0)),"")</f>
        <v/>
      </c>
      <c r="G150" s="69" t="str">
        <f>IFERROR(IF(VLOOKUP($A150&amp;$A$3,Global!$E:$AA,COLUMN()+1,0)="","",VLOOKUP($A150&amp;$A$3,Global!$E:$AA,COLUMN()+1,0)),"")</f>
        <v/>
      </c>
      <c r="H150" s="70" t="str">
        <f>IFERROR(IF(VLOOKUP($A150&amp;$A$3,Global!$E:$AA,COLUMN()+1,0)="","",VLOOKUP($A150&amp;$A$3,Global!$E:$AA,COLUMN()+1,0)),"")</f>
        <v/>
      </c>
      <c r="I150" s="69" t="str">
        <f>IFERROR(IF(VLOOKUP($A150&amp;$A$3,Global!$E:$AA,COLUMN()+1,0)="","",VLOOKUP($A150&amp;$A$3,Global!$E:$AA,COLUMN()+1,0)),"")</f>
        <v/>
      </c>
      <c r="J150" s="69" t="str">
        <f>IFERROR(IF(VLOOKUP($A150&amp;$A$3,Global!$E:$AA,COLUMN()+1,0)="","",VLOOKUP($A150&amp;$A$3,Global!$E:$AA,COLUMN()+1,0)),"")</f>
        <v/>
      </c>
      <c r="K150" s="69" t="str">
        <f>IFERROR(IF(VLOOKUP($A150&amp;$A$3,Global!$E:$AA,COLUMN()+1,0)="","",VLOOKUP($A150&amp;$A$3,Global!$E:$AA,COLUMN()+1,0)),"")</f>
        <v/>
      </c>
      <c r="L150" s="69" t="str">
        <f>IFERROR(IF(VLOOKUP($A150&amp;$A$3,Global!$E:$AA,COLUMN()+1,0)="","",VLOOKUP($A150&amp;$A$3,Global!$E:$AA,COLUMN()+1,0)),"")</f>
        <v/>
      </c>
      <c r="M150" s="68" t="str">
        <f>IFERROR(IF(VLOOKUP($A150&amp;$A$3,Global!$E:$AA,COLUMN()+1,0)="","",VLOOKUP($A150&amp;$A$3,Global!$E:$AA,COLUMN()+1,0)),"")</f>
        <v/>
      </c>
      <c r="N150" s="68" t="str">
        <f>IFERROR(IF(VLOOKUP($A150&amp;$A$3,Global!$E:$AA,COLUMN()+1,0)="","",VLOOKUP($A150&amp;$A$3,Global!$E:$AA,COLUMN()+1,0)),"")</f>
        <v/>
      </c>
      <c r="O150" s="68" t="str">
        <f>IFERROR(IF(VLOOKUP($A150&amp;$A$3,Global!$E:$AA,COLUMN()+1,0)="","",VLOOKUP($A150&amp;$A$3,Global!$E:$AA,COLUMN()+1,0)),"")</f>
        <v/>
      </c>
      <c r="P150" s="68" t="str">
        <f>IFERROR(IF(VLOOKUP($A150&amp;$A$3,Global!$E:$AA,COLUMN()+1,0)="","",VLOOKUP($A150&amp;$A$3,Global!$E:$AA,COLUMN()+1,0)),"")</f>
        <v/>
      </c>
      <c r="Q150" s="68" t="str">
        <f>IFERROR(IF(VLOOKUP($A150&amp;$A$3,Global!$E:$AA,COLUMN()+1,0)="","",VLOOKUP($A150&amp;$A$3,Global!$E:$AA,COLUMN()+1,0)),"")</f>
        <v/>
      </c>
      <c r="R150" s="68" t="str">
        <f>IFERROR(IF(VLOOKUP($A150&amp;$A$3,Global!$E:$AA,COLUMN()+1,0)="","",VLOOKUP($A150&amp;$A$3,Global!$E:$AA,COLUMN()+1,0)),"")</f>
        <v/>
      </c>
      <c r="S150" s="71" t="str">
        <f>IFERROR(IF(VLOOKUP($A150&amp;$A$3,Global!$E:$AA,COLUMN()+1,0)="","",VLOOKUP($A150&amp;$A$3,Global!$E:$AA,COLUMN()+1,0)),"")</f>
        <v/>
      </c>
      <c r="T150" s="71" t="str">
        <f>IFERROR(IF(VLOOKUP($A150&amp;$A$3,Global!$E:$AA,COLUMN()+1,0)="","",VLOOKUP($A150&amp;$A$3,Global!$E:$AA,COLUMN()+1,0)),"")</f>
        <v/>
      </c>
      <c r="U150" s="69" t="str">
        <f>IFERROR(IF(VLOOKUP($A150&amp;$A$3,Global!$E:$AA,COLUMN()+1,0)="","",VLOOKUP($A150&amp;$A$3,Global!$E:$AA,COLUMN()+1,0)),"")</f>
        <v/>
      </c>
      <c r="V150" s="69" t="str">
        <f>IFERROR(IF(VLOOKUP($A150&amp;$A$3,Global!$E:$AA,COLUMN()+1,0)="","",VLOOKUP($A150&amp;$A$3,Global!$E:$AA,COLUMN()+1,0)),"")</f>
        <v/>
      </c>
    </row>
    <row r="151" spans="1:22" s="72" customFormat="1" ht="15.75" x14ac:dyDescent="0.2">
      <c r="A151" s="67" t="str">
        <f>IFERROR(IF(A150="","",IF((A150+1)&lt;=VLOOKUP($A$3,List!$A$1:$B$50,2,0),A150+1,"")),"")</f>
        <v/>
      </c>
      <c r="B151" s="67" t="str">
        <f>IFERROR(IF(VLOOKUP($A151&amp;$A$3,Global!$E:$AA,COLUMN(),0)="","",VLOOKUP($A151&amp;$A$3,Global!$E:$AA,COLUMN(),0)),"")</f>
        <v/>
      </c>
      <c r="C151" s="67" t="str">
        <f>IFERROR(VLOOKUP(B151,List!$D:$E,2,0),"")</f>
        <v/>
      </c>
      <c r="D151" s="68" t="str">
        <f>IFERROR(IF(VLOOKUP($A151&amp;$A$3,Global!$E:$AA,COLUMN()+1,0)="","",VLOOKUP($A151&amp;$A$3,Global!$E:$AA,COLUMN()+1,0)),"")</f>
        <v/>
      </c>
      <c r="E151" s="69" t="str">
        <f>IFERROR(IF(VLOOKUP($A151&amp;$A$3,Global!$E:$AA,COLUMN()+1,0)="","",VLOOKUP($A151&amp;$A$3,Global!$E:$AA,COLUMN()+1,0)),"")</f>
        <v/>
      </c>
      <c r="F151" s="69" t="str">
        <f>IFERROR(IF(VLOOKUP($A151&amp;$A$3,Global!$E:$AA,COLUMN()+1,0)="","",VLOOKUP($A151&amp;$A$3,Global!$E:$AA,COLUMN()+1,0)),"")</f>
        <v/>
      </c>
      <c r="G151" s="69" t="str">
        <f>IFERROR(IF(VLOOKUP($A151&amp;$A$3,Global!$E:$AA,COLUMN()+1,0)="","",VLOOKUP($A151&amp;$A$3,Global!$E:$AA,COLUMN()+1,0)),"")</f>
        <v/>
      </c>
      <c r="H151" s="70" t="str">
        <f>IFERROR(IF(VLOOKUP($A151&amp;$A$3,Global!$E:$AA,COLUMN()+1,0)="","",VLOOKUP($A151&amp;$A$3,Global!$E:$AA,COLUMN()+1,0)),"")</f>
        <v/>
      </c>
      <c r="I151" s="69" t="str">
        <f>IFERROR(IF(VLOOKUP($A151&amp;$A$3,Global!$E:$AA,COLUMN()+1,0)="","",VLOOKUP($A151&amp;$A$3,Global!$E:$AA,COLUMN()+1,0)),"")</f>
        <v/>
      </c>
      <c r="J151" s="69" t="str">
        <f>IFERROR(IF(VLOOKUP($A151&amp;$A$3,Global!$E:$AA,COLUMN()+1,0)="","",VLOOKUP($A151&amp;$A$3,Global!$E:$AA,COLUMN()+1,0)),"")</f>
        <v/>
      </c>
      <c r="K151" s="69" t="str">
        <f>IFERROR(IF(VLOOKUP($A151&amp;$A$3,Global!$E:$AA,COLUMN()+1,0)="","",VLOOKUP($A151&amp;$A$3,Global!$E:$AA,COLUMN()+1,0)),"")</f>
        <v/>
      </c>
      <c r="L151" s="69" t="str">
        <f>IFERROR(IF(VLOOKUP($A151&amp;$A$3,Global!$E:$AA,COLUMN()+1,0)="","",VLOOKUP($A151&amp;$A$3,Global!$E:$AA,COLUMN()+1,0)),"")</f>
        <v/>
      </c>
      <c r="M151" s="68" t="str">
        <f>IFERROR(IF(VLOOKUP($A151&amp;$A$3,Global!$E:$AA,COLUMN()+1,0)="","",VLOOKUP($A151&amp;$A$3,Global!$E:$AA,COLUMN()+1,0)),"")</f>
        <v/>
      </c>
      <c r="N151" s="68" t="str">
        <f>IFERROR(IF(VLOOKUP($A151&amp;$A$3,Global!$E:$AA,COLUMN()+1,0)="","",VLOOKUP($A151&amp;$A$3,Global!$E:$AA,COLUMN()+1,0)),"")</f>
        <v/>
      </c>
      <c r="O151" s="68" t="str">
        <f>IFERROR(IF(VLOOKUP($A151&amp;$A$3,Global!$E:$AA,COLUMN()+1,0)="","",VLOOKUP($A151&amp;$A$3,Global!$E:$AA,COLUMN()+1,0)),"")</f>
        <v/>
      </c>
      <c r="P151" s="68" t="str">
        <f>IFERROR(IF(VLOOKUP($A151&amp;$A$3,Global!$E:$AA,COLUMN()+1,0)="","",VLOOKUP($A151&amp;$A$3,Global!$E:$AA,COLUMN()+1,0)),"")</f>
        <v/>
      </c>
      <c r="Q151" s="68" t="str">
        <f>IFERROR(IF(VLOOKUP($A151&amp;$A$3,Global!$E:$AA,COLUMN()+1,0)="","",VLOOKUP($A151&amp;$A$3,Global!$E:$AA,COLUMN()+1,0)),"")</f>
        <v/>
      </c>
      <c r="R151" s="68" t="str">
        <f>IFERROR(IF(VLOOKUP($A151&amp;$A$3,Global!$E:$AA,COLUMN()+1,0)="","",VLOOKUP($A151&amp;$A$3,Global!$E:$AA,COLUMN()+1,0)),"")</f>
        <v/>
      </c>
      <c r="S151" s="71" t="str">
        <f>IFERROR(IF(VLOOKUP($A151&amp;$A$3,Global!$E:$AA,COLUMN()+1,0)="","",VLOOKUP($A151&amp;$A$3,Global!$E:$AA,COLUMN()+1,0)),"")</f>
        <v/>
      </c>
      <c r="T151" s="71" t="str">
        <f>IFERROR(IF(VLOOKUP($A151&amp;$A$3,Global!$E:$AA,COLUMN()+1,0)="","",VLOOKUP($A151&amp;$A$3,Global!$E:$AA,COLUMN()+1,0)),"")</f>
        <v/>
      </c>
      <c r="U151" s="69" t="str">
        <f>IFERROR(IF(VLOOKUP($A151&amp;$A$3,Global!$E:$AA,COLUMN()+1,0)="","",VLOOKUP($A151&amp;$A$3,Global!$E:$AA,COLUMN()+1,0)),"")</f>
        <v/>
      </c>
      <c r="V151" s="69" t="str">
        <f>IFERROR(IF(VLOOKUP($A151&amp;$A$3,Global!$E:$AA,COLUMN()+1,0)="","",VLOOKUP($A151&amp;$A$3,Global!$E:$AA,COLUMN()+1,0)),"")</f>
        <v/>
      </c>
    </row>
    <row r="152" spans="1:22" s="72" customFormat="1" ht="15.75" x14ac:dyDescent="0.2">
      <c r="A152" s="67" t="str">
        <f>IFERROR(IF(A151="","",IF((A151+1)&lt;=VLOOKUP($A$3,List!$A$1:$B$50,2,0),A151+1,"")),"")</f>
        <v/>
      </c>
      <c r="B152" s="67" t="str">
        <f>IFERROR(IF(VLOOKUP($A152&amp;$A$3,Global!$E:$AA,COLUMN(),0)="","",VLOOKUP($A152&amp;$A$3,Global!$E:$AA,COLUMN(),0)),"")</f>
        <v/>
      </c>
      <c r="C152" s="67" t="str">
        <f>IFERROR(VLOOKUP(B152,List!$D:$E,2,0),"")</f>
        <v/>
      </c>
      <c r="D152" s="68" t="str">
        <f>IFERROR(IF(VLOOKUP($A152&amp;$A$3,Global!$E:$AA,COLUMN()+1,0)="","",VLOOKUP($A152&amp;$A$3,Global!$E:$AA,COLUMN()+1,0)),"")</f>
        <v/>
      </c>
      <c r="E152" s="69" t="str">
        <f>IFERROR(IF(VLOOKUP($A152&amp;$A$3,Global!$E:$AA,COLUMN()+1,0)="","",VLOOKUP($A152&amp;$A$3,Global!$E:$AA,COLUMN()+1,0)),"")</f>
        <v/>
      </c>
      <c r="F152" s="69" t="str">
        <f>IFERROR(IF(VLOOKUP($A152&amp;$A$3,Global!$E:$AA,COLUMN()+1,0)="","",VLOOKUP($A152&amp;$A$3,Global!$E:$AA,COLUMN()+1,0)),"")</f>
        <v/>
      </c>
      <c r="G152" s="69" t="str">
        <f>IFERROR(IF(VLOOKUP($A152&amp;$A$3,Global!$E:$AA,COLUMN()+1,0)="","",VLOOKUP($A152&amp;$A$3,Global!$E:$AA,COLUMN()+1,0)),"")</f>
        <v/>
      </c>
      <c r="H152" s="70" t="str">
        <f>IFERROR(IF(VLOOKUP($A152&amp;$A$3,Global!$E:$AA,COLUMN()+1,0)="","",VLOOKUP($A152&amp;$A$3,Global!$E:$AA,COLUMN()+1,0)),"")</f>
        <v/>
      </c>
      <c r="I152" s="69" t="str">
        <f>IFERROR(IF(VLOOKUP($A152&amp;$A$3,Global!$E:$AA,COLUMN()+1,0)="","",VLOOKUP($A152&amp;$A$3,Global!$E:$AA,COLUMN()+1,0)),"")</f>
        <v/>
      </c>
      <c r="J152" s="69" t="str">
        <f>IFERROR(IF(VLOOKUP($A152&amp;$A$3,Global!$E:$AA,COLUMN()+1,0)="","",VLOOKUP($A152&amp;$A$3,Global!$E:$AA,COLUMN()+1,0)),"")</f>
        <v/>
      </c>
      <c r="K152" s="69" t="str">
        <f>IFERROR(IF(VLOOKUP($A152&amp;$A$3,Global!$E:$AA,COLUMN()+1,0)="","",VLOOKUP($A152&amp;$A$3,Global!$E:$AA,COLUMN()+1,0)),"")</f>
        <v/>
      </c>
      <c r="L152" s="69" t="str">
        <f>IFERROR(IF(VLOOKUP($A152&amp;$A$3,Global!$E:$AA,COLUMN()+1,0)="","",VLOOKUP($A152&amp;$A$3,Global!$E:$AA,COLUMN()+1,0)),"")</f>
        <v/>
      </c>
      <c r="M152" s="68" t="str">
        <f>IFERROR(IF(VLOOKUP($A152&amp;$A$3,Global!$E:$AA,COLUMN()+1,0)="","",VLOOKUP($A152&amp;$A$3,Global!$E:$AA,COLUMN()+1,0)),"")</f>
        <v/>
      </c>
      <c r="N152" s="68" t="str">
        <f>IFERROR(IF(VLOOKUP($A152&amp;$A$3,Global!$E:$AA,COLUMN()+1,0)="","",VLOOKUP($A152&amp;$A$3,Global!$E:$AA,COLUMN()+1,0)),"")</f>
        <v/>
      </c>
      <c r="O152" s="68" t="str">
        <f>IFERROR(IF(VLOOKUP($A152&amp;$A$3,Global!$E:$AA,COLUMN()+1,0)="","",VLOOKUP($A152&amp;$A$3,Global!$E:$AA,COLUMN()+1,0)),"")</f>
        <v/>
      </c>
      <c r="P152" s="68" t="str">
        <f>IFERROR(IF(VLOOKUP($A152&amp;$A$3,Global!$E:$AA,COLUMN()+1,0)="","",VLOOKUP($A152&amp;$A$3,Global!$E:$AA,COLUMN()+1,0)),"")</f>
        <v/>
      </c>
      <c r="Q152" s="68" t="str">
        <f>IFERROR(IF(VLOOKUP($A152&amp;$A$3,Global!$E:$AA,COLUMN()+1,0)="","",VLOOKUP($A152&amp;$A$3,Global!$E:$AA,COLUMN()+1,0)),"")</f>
        <v/>
      </c>
      <c r="R152" s="68" t="str">
        <f>IFERROR(IF(VLOOKUP($A152&amp;$A$3,Global!$E:$AA,COLUMN()+1,0)="","",VLOOKUP($A152&amp;$A$3,Global!$E:$AA,COLUMN()+1,0)),"")</f>
        <v/>
      </c>
      <c r="S152" s="71" t="str">
        <f>IFERROR(IF(VLOOKUP($A152&amp;$A$3,Global!$E:$AA,COLUMN()+1,0)="","",VLOOKUP($A152&amp;$A$3,Global!$E:$AA,COLUMN()+1,0)),"")</f>
        <v/>
      </c>
      <c r="T152" s="71" t="str">
        <f>IFERROR(IF(VLOOKUP($A152&amp;$A$3,Global!$E:$AA,COLUMN()+1,0)="","",VLOOKUP($A152&amp;$A$3,Global!$E:$AA,COLUMN()+1,0)),"")</f>
        <v/>
      </c>
      <c r="U152" s="69" t="str">
        <f>IFERROR(IF(VLOOKUP($A152&amp;$A$3,Global!$E:$AA,COLUMN()+1,0)="","",VLOOKUP($A152&amp;$A$3,Global!$E:$AA,COLUMN()+1,0)),"")</f>
        <v/>
      </c>
      <c r="V152" s="69" t="str">
        <f>IFERROR(IF(VLOOKUP($A152&amp;$A$3,Global!$E:$AA,COLUMN()+1,0)="","",VLOOKUP($A152&amp;$A$3,Global!$E:$AA,COLUMN()+1,0)),"")</f>
        <v/>
      </c>
    </row>
    <row r="153" spans="1:22" s="72" customFormat="1" ht="15.75" x14ac:dyDescent="0.2">
      <c r="A153" s="67" t="str">
        <f>IFERROR(IF(A152="","",IF((A152+1)&lt;=VLOOKUP($A$3,List!$A$1:$B$50,2,0),A152+1,"")),"")</f>
        <v/>
      </c>
      <c r="B153" s="67" t="str">
        <f>IFERROR(IF(VLOOKUP($A153&amp;$A$3,Global!$E:$AA,COLUMN(),0)="","",VLOOKUP($A153&amp;$A$3,Global!$E:$AA,COLUMN(),0)),"")</f>
        <v/>
      </c>
      <c r="C153" s="67" t="str">
        <f>IFERROR(VLOOKUP(B153,List!$D:$E,2,0),"")</f>
        <v/>
      </c>
      <c r="D153" s="68" t="str">
        <f>IFERROR(IF(VLOOKUP($A153&amp;$A$3,Global!$E:$AA,COLUMN()+1,0)="","",VLOOKUP($A153&amp;$A$3,Global!$E:$AA,COLUMN()+1,0)),"")</f>
        <v/>
      </c>
      <c r="E153" s="69" t="str">
        <f>IFERROR(IF(VLOOKUP($A153&amp;$A$3,Global!$E:$AA,COLUMN()+1,0)="","",VLOOKUP($A153&amp;$A$3,Global!$E:$AA,COLUMN()+1,0)),"")</f>
        <v/>
      </c>
      <c r="F153" s="69" t="str">
        <f>IFERROR(IF(VLOOKUP($A153&amp;$A$3,Global!$E:$AA,COLUMN()+1,0)="","",VLOOKUP($A153&amp;$A$3,Global!$E:$AA,COLUMN()+1,0)),"")</f>
        <v/>
      </c>
      <c r="G153" s="69" t="str">
        <f>IFERROR(IF(VLOOKUP($A153&amp;$A$3,Global!$E:$AA,COLUMN()+1,0)="","",VLOOKUP($A153&amp;$A$3,Global!$E:$AA,COLUMN()+1,0)),"")</f>
        <v/>
      </c>
      <c r="H153" s="70" t="str">
        <f>IFERROR(IF(VLOOKUP($A153&amp;$A$3,Global!$E:$AA,COLUMN()+1,0)="","",VLOOKUP($A153&amp;$A$3,Global!$E:$AA,COLUMN()+1,0)),"")</f>
        <v/>
      </c>
      <c r="I153" s="69" t="str">
        <f>IFERROR(IF(VLOOKUP($A153&amp;$A$3,Global!$E:$AA,COLUMN()+1,0)="","",VLOOKUP($A153&amp;$A$3,Global!$E:$AA,COLUMN()+1,0)),"")</f>
        <v/>
      </c>
      <c r="J153" s="69" t="str">
        <f>IFERROR(IF(VLOOKUP($A153&amp;$A$3,Global!$E:$AA,COLUMN()+1,0)="","",VLOOKUP($A153&amp;$A$3,Global!$E:$AA,COLUMN()+1,0)),"")</f>
        <v/>
      </c>
      <c r="K153" s="69" t="str">
        <f>IFERROR(IF(VLOOKUP($A153&amp;$A$3,Global!$E:$AA,COLUMN()+1,0)="","",VLOOKUP($A153&amp;$A$3,Global!$E:$AA,COLUMN()+1,0)),"")</f>
        <v/>
      </c>
      <c r="L153" s="69" t="str">
        <f>IFERROR(IF(VLOOKUP($A153&amp;$A$3,Global!$E:$AA,COLUMN()+1,0)="","",VLOOKUP($A153&amp;$A$3,Global!$E:$AA,COLUMN()+1,0)),"")</f>
        <v/>
      </c>
      <c r="M153" s="68" t="str">
        <f>IFERROR(IF(VLOOKUP($A153&amp;$A$3,Global!$E:$AA,COLUMN()+1,0)="","",VLOOKUP($A153&amp;$A$3,Global!$E:$AA,COLUMN()+1,0)),"")</f>
        <v/>
      </c>
      <c r="N153" s="68" t="str">
        <f>IFERROR(IF(VLOOKUP($A153&amp;$A$3,Global!$E:$AA,COLUMN()+1,0)="","",VLOOKUP($A153&amp;$A$3,Global!$E:$AA,COLUMN()+1,0)),"")</f>
        <v/>
      </c>
      <c r="O153" s="68" t="str">
        <f>IFERROR(IF(VLOOKUP($A153&amp;$A$3,Global!$E:$AA,COLUMN()+1,0)="","",VLOOKUP($A153&amp;$A$3,Global!$E:$AA,COLUMN()+1,0)),"")</f>
        <v/>
      </c>
      <c r="P153" s="68" t="str">
        <f>IFERROR(IF(VLOOKUP($A153&amp;$A$3,Global!$E:$AA,COLUMN()+1,0)="","",VLOOKUP($A153&amp;$A$3,Global!$E:$AA,COLUMN()+1,0)),"")</f>
        <v/>
      </c>
      <c r="Q153" s="68" t="str">
        <f>IFERROR(IF(VLOOKUP($A153&amp;$A$3,Global!$E:$AA,COLUMN()+1,0)="","",VLOOKUP($A153&amp;$A$3,Global!$E:$AA,COLUMN()+1,0)),"")</f>
        <v/>
      </c>
      <c r="R153" s="68" t="str">
        <f>IFERROR(IF(VLOOKUP($A153&amp;$A$3,Global!$E:$AA,COLUMN()+1,0)="","",VLOOKUP($A153&amp;$A$3,Global!$E:$AA,COLUMN()+1,0)),"")</f>
        <v/>
      </c>
      <c r="S153" s="71" t="str">
        <f>IFERROR(IF(VLOOKUP($A153&amp;$A$3,Global!$E:$AA,COLUMN()+1,0)="","",VLOOKUP($A153&amp;$A$3,Global!$E:$AA,COLUMN()+1,0)),"")</f>
        <v/>
      </c>
      <c r="T153" s="71" t="str">
        <f>IFERROR(IF(VLOOKUP($A153&amp;$A$3,Global!$E:$AA,COLUMN()+1,0)="","",VLOOKUP($A153&amp;$A$3,Global!$E:$AA,COLUMN()+1,0)),"")</f>
        <v/>
      </c>
      <c r="U153" s="69" t="str">
        <f>IFERROR(IF(VLOOKUP($A153&amp;$A$3,Global!$E:$AA,COLUMN()+1,0)="","",VLOOKUP($A153&amp;$A$3,Global!$E:$AA,COLUMN()+1,0)),"")</f>
        <v/>
      </c>
      <c r="V153" s="69" t="str">
        <f>IFERROR(IF(VLOOKUP($A153&amp;$A$3,Global!$E:$AA,COLUMN()+1,0)="","",VLOOKUP($A153&amp;$A$3,Global!$E:$AA,COLUMN()+1,0)),"")</f>
        <v/>
      </c>
    </row>
    <row r="154" spans="1:22" s="72" customFormat="1" ht="15.75" x14ac:dyDescent="0.2">
      <c r="A154" s="67" t="str">
        <f>IFERROR(IF(A153="","",IF((A153+1)&lt;=VLOOKUP($A$3,List!$A$1:$B$50,2,0),A153+1,"")),"")</f>
        <v/>
      </c>
      <c r="B154" s="67" t="str">
        <f>IFERROR(IF(VLOOKUP($A154&amp;$A$3,Global!$E:$AA,COLUMN(),0)="","",VLOOKUP($A154&amp;$A$3,Global!$E:$AA,COLUMN(),0)),"")</f>
        <v/>
      </c>
      <c r="C154" s="67" t="str">
        <f>IFERROR(VLOOKUP(B154,List!$D:$E,2,0),"")</f>
        <v/>
      </c>
      <c r="D154" s="68" t="str">
        <f>IFERROR(IF(VLOOKUP($A154&amp;$A$3,Global!$E:$AA,COLUMN()+1,0)="","",VLOOKUP($A154&amp;$A$3,Global!$E:$AA,COLUMN()+1,0)),"")</f>
        <v/>
      </c>
      <c r="E154" s="69" t="str">
        <f>IFERROR(IF(VLOOKUP($A154&amp;$A$3,Global!$E:$AA,COLUMN()+1,0)="","",VLOOKUP($A154&amp;$A$3,Global!$E:$AA,COLUMN()+1,0)),"")</f>
        <v/>
      </c>
      <c r="F154" s="69" t="str">
        <f>IFERROR(IF(VLOOKUP($A154&amp;$A$3,Global!$E:$AA,COLUMN()+1,0)="","",VLOOKUP($A154&amp;$A$3,Global!$E:$AA,COLUMN()+1,0)),"")</f>
        <v/>
      </c>
      <c r="G154" s="69" t="str">
        <f>IFERROR(IF(VLOOKUP($A154&amp;$A$3,Global!$E:$AA,COLUMN()+1,0)="","",VLOOKUP($A154&amp;$A$3,Global!$E:$AA,COLUMN()+1,0)),"")</f>
        <v/>
      </c>
      <c r="H154" s="70" t="str">
        <f>IFERROR(IF(VLOOKUP($A154&amp;$A$3,Global!$E:$AA,COLUMN()+1,0)="","",VLOOKUP($A154&amp;$A$3,Global!$E:$AA,COLUMN()+1,0)),"")</f>
        <v/>
      </c>
      <c r="I154" s="69" t="str">
        <f>IFERROR(IF(VLOOKUP($A154&amp;$A$3,Global!$E:$AA,COLUMN()+1,0)="","",VLOOKUP($A154&amp;$A$3,Global!$E:$AA,COLUMN()+1,0)),"")</f>
        <v/>
      </c>
      <c r="J154" s="69" t="str">
        <f>IFERROR(IF(VLOOKUP($A154&amp;$A$3,Global!$E:$AA,COLUMN()+1,0)="","",VLOOKUP($A154&amp;$A$3,Global!$E:$AA,COLUMN()+1,0)),"")</f>
        <v/>
      </c>
      <c r="K154" s="69" t="str">
        <f>IFERROR(IF(VLOOKUP($A154&amp;$A$3,Global!$E:$AA,COLUMN()+1,0)="","",VLOOKUP($A154&amp;$A$3,Global!$E:$AA,COLUMN()+1,0)),"")</f>
        <v/>
      </c>
      <c r="L154" s="69" t="str">
        <f>IFERROR(IF(VLOOKUP($A154&amp;$A$3,Global!$E:$AA,COLUMN()+1,0)="","",VLOOKUP($A154&amp;$A$3,Global!$E:$AA,COLUMN()+1,0)),"")</f>
        <v/>
      </c>
      <c r="M154" s="68" t="str">
        <f>IFERROR(IF(VLOOKUP($A154&amp;$A$3,Global!$E:$AA,COLUMN()+1,0)="","",VLOOKUP($A154&amp;$A$3,Global!$E:$AA,COLUMN()+1,0)),"")</f>
        <v/>
      </c>
      <c r="N154" s="68" t="str">
        <f>IFERROR(IF(VLOOKUP($A154&amp;$A$3,Global!$E:$AA,COLUMN()+1,0)="","",VLOOKUP($A154&amp;$A$3,Global!$E:$AA,COLUMN()+1,0)),"")</f>
        <v/>
      </c>
      <c r="O154" s="68" t="str">
        <f>IFERROR(IF(VLOOKUP($A154&amp;$A$3,Global!$E:$AA,COLUMN()+1,0)="","",VLOOKUP($A154&amp;$A$3,Global!$E:$AA,COLUMN()+1,0)),"")</f>
        <v/>
      </c>
      <c r="P154" s="68" t="str">
        <f>IFERROR(IF(VLOOKUP($A154&amp;$A$3,Global!$E:$AA,COLUMN()+1,0)="","",VLOOKUP($A154&amp;$A$3,Global!$E:$AA,COLUMN()+1,0)),"")</f>
        <v/>
      </c>
      <c r="Q154" s="68" t="str">
        <f>IFERROR(IF(VLOOKUP($A154&amp;$A$3,Global!$E:$AA,COLUMN()+1,0)="","",VLOOKUP($A154&amp;$A$3,Global!$E:$AA,COLUMN()+1,0)),"")</f>
        <v/>
      </c>
      <c r="R154" s="68" t="str">
        <f>IFERROR(IF(VLOOKUP($A154&amp;$A$3,Global!$E:$AA,COLUMN()+1,0)="","",VLOOKUP($A154&amp;$A$3,Global!$E:$AA,COLUMN()+1,0)),"")</f>
        <v/>
      </c>
      <c r="S154" s="71" t="str">
        <f>IFERROR(IF(VLOOKUP($A154&amp;$A$3,Global!$E:$AA,COLUMN()+1,0)="","",VLOOKUP($A154&amp;$A$3,Global!$E:$AA,COLUMN()+1,0)),"")</f>
        <v/>
      </c>
      <c r="T154" s="71" t="str">
        <f>IFERROR(IF(VLOOKUP($A154&amp;$A$3,Global!$E:$AA,COLUMN()+1,0)="","",VLOOKUP($A154&amp;$A$3,Global!$E:$AA,COLUMN()+1,0)),"")</f>
        <v/>
      </c>
      <c r="U154" s="69" t="str">
        <f>IFERROR(IF(VLOOKUP($A154&amp;$A$3,Global!$E:$AA,COLUMN()+1,0)="","",VLOOKUP($A154&amp;$A$3,Global!$E:$AA,COLUMN()+1,0)),"")</f>
        <v/>
      </c>
      <c r="V154" s="69" t="str">
        <f>IFERROR(IF(VLOOKUP($A154&amp;$A$3,Global!$E:$AA,COLUMN()+1,0)="","",VLOOKUP($A154&amp;$A$3,Global!$E:$AA,COLUMN()+1,0)),"")</f>
        <v/>
      </c>
    </row>
    <row r="155" spans="1:22" s="72" customFormat="1" ht="15.75" x14ac:dyDescent="0.2">
      <c r="A155" s="67" t="str">
        <f>IFERROR(IF(A154="","",IF((A154+1)&lt;=VLOOKUP($A$3,List!$A$1:$B$50,2,0),A154+1,"")),"")</f>
        <v/>
      </c>
      <c r="B155" s="67" t="str">
        <f>IFERROR(IF(VLOOKUP($A155&amp;$A$3,Global!$E:$AA,COLUMN(),0)="","",VLOOKUP($A155&amp;$A$3,Global!$E:$AA,COLUMN(),0)),"")</f>
        <v/>
      </c>
      <c r="C155" s="67" t="str">
        <f>IFERROR(VLOOKUP(B155,List!$D:$E,2,0),"")</f>
        <v/>
      </c>
      <c r="D155" s="68" t="str">
        <f>IFERROR(IF(VLOOKUP($A155&amp;$A$3,Global!$E:$AA,COLUMN()+1,0)="","",VLOOKUP($A155&amp;$A$3,Global!$E:$AA,COLUMN()+1,0)),"")</f>
        <v/>
      </c>
      <c r="E155" s="69" t="str">
        <f>IFERROR(IF(VLOOKUP($A155&amp;$A$3,Global!$E:$AA,COLUMN()+1,0)="","",VLOOKUP($A155&amp;$A$3,Global!$E:$AA,COLUMN()+1,0)),"")</f>
        <v/>
      </c>
      <c r="F155" s="69" t="str">
        <f>IFERROR(IF(VLOOKUP($A155&amp;$A$3,Global!$E:$AA,COLUMN()+1,0)="","",VLOOKUP($A155&amp;$A$3,Global!$E:$AA,COLUMN()+1,0)),"")</f>
        <v/>
      </c>
      <c r="G155" s="69" t="str">
        <f>IFERROR(IF(VLOOKUP($A155&amp;$A$3,Global!$E:$AA,COLUMN()+1,0)="","",VLOOKUP($A155&amp;$A$3,Global!$E:$AA,COLUMN()+1,0)),"")</f>
        <v/>
      </c>
      <c r="H155" s="70" t="str">
        <f>IFERROR(IF(VLOOKUP($A155&amp;$A$3,Global!$E:$AA,COLUMN()+1,0)="","",VLOOKUP($A155&amp;$A$3,Global!$E:$AA,COLUMN()+1,0)),"")</f>
        <v/>
      </c>
      <c r="I155" s="69" t="str">
        <f>IFERROR(IF(VLOOKUP($A155&amp;$A$3,Global!$E:$AA,COLUMN()+1,0)="","",VLOOKUP($A155&amp;$A$3,Global!$E:$AA,COLUMN()+1,0)),"")</f>
        <v/>
      </c>
      <c r="J155" s="69" t="str">
        <f>IFERROR(IF(VLOOKUP($A155&amp;$A$3,Global!$E:$AA,COLUMN()+1,0)="","",VLOOKUP($A155&amp;$A$3,Global!$E:$AA,COLUMN()+1,0)),"")</f>
        <v/>
      </c>
      <c r="K155" s="69" t="str">
        <f>IFERROR(IF(VLOOKUP($A155&amp;$A$3,Global!$E:$AA,COLUMN()+1,0)="","",VLOOKUP($A155&amp;$A$3,Global!$E:$AA,COLUMN()+1,0)),"")</f>
        <v/>
      </c>
      <c r="L155" s="69" t="str">
        <f>IFERROR(IF(VLOOKUP($A155&amp;$A$3,Global!$E:$AA,COLUMN()+1,0)="","",VLOOKUP($A155&amp;$A$3,Global!$E:$AA,COLUMN()+1,0)),"")</f>
        <v/>
      </c>
      <c r="M155" s="68" t="str">
        <f>IFERROR(IF(VLOOKUP($A155&amp;$A$3,Global!$E:$AA,COLUMN()+1,0)="","",VLOOKUP($A155&amp;$A$3,Global!$E:$AA,COLUMN()+1,0)),"")</f>
        <v/>
      </c>
      <c r="N155" s="68" t="str">
        <f>IFERROR(IF(VLOOKUP($A155&amp;$A$3,Global!$E:$AA,COLUMN()+1,0)="","",VLOOKUP($A155&amp;$A$3,Global!$E:$AA,COLUMN()+1,0)),"")</f>
        <v/>
      </c>
      <c r="O155" s="68" t="str">
        <f>IFERROR(IF(VLOOKUP($A155&amp;$A$3,Global!$E:$AA,COLUMN()+1,0)="","",VLOOKUP($A155&amp;$A$3,Global!$E:$AA,COLUMN()+1,0)),"")</f>
        <v/>
      </c>
      <c r="P155" s="68" t="str">
        <f>IFERROR(IF(VLOOKUP($A155&amp;$A$3,Global!$E:$AA,COLUMN()+1,0)="","",VLOOKUP($A155&amp;$A$3,Global!$E:$AA,COLUMN()+1,0)),"")</f>
        <v/>
      </c>
      <c r="Q155" s="68" t="str">
        <f>IFERROR(IF(VLOOKUP($A155&amp;$A$3,Global!$E:$AA,COLUMN()+1,0)="","",VLOOKUP($A155&amp;$A$3,Global!$E:$AA,COLUMN()+1,0)),"")</f>
        <v/>
      </c>
      <c r="R155" s="68" t="str">
        <f>IFERROR(IF(VLOOKUP($A155&amp;$A$3,Global!$E:$AA,COLUMN()+1,0)="","",VLOOKUP($A155&amp;$A$3,Global!$E:$AA,COLUMN()+1,0)),"")</f>
        <v/>
      </c>
      <c r="S155" s="71" t="str">
        <f>IFERROR(IF(VLOOKUP($A155&amp;$A$3,Global!$E:$AA,COLUMN()+1,0)="","",VLOOKUP($A155&amp;$A$3,Global!$E:$AA,COLUMN()+1,0)),"")</f>
        <v/>
      </c>
      <c r="T155" s="71" t="str">
        <f>IFERROR(IF(VLOOKUP($A155&amp;$A$3,Global!$E:$AA,COLUMN()+1,0)="","",VLOOKUP($A155&amp;$A$3,Global!$E:$AA,COLUMN()+1,0)),"")</f>
        <v/>
      </c>
      <c r="U155" s="69" t="str">
        <f>IFERROR(IF(VLOOKUP($A155&amp;$A$3,Global!$E:$AA,COLUMN()+1,0)="","",VLOOKUP($A155&amp;$A$3,Global!$E:$AA,COLUMN()+1,0)),"")</f>
        <v/>
      </c>
      <c r="V155" s="69" t="str">
        <f>IFERROR(IF(VLOOKUP($A155&amp;$A$3,Global!$E:$AA,COLUMN()+1,0)="","",VLOOKUP($A155&amp;$A$3,Global!$E:$AA,COLUMN()+1,0)),"")</f>
        <v/>
      </c>
    </row>
    <row r="156" spans="1:22" s="72" customFormat="1" ht="15.75" x14ac:dyDescent="0.2">
      <c r="A156" s="67" t="str">
        <f>IFERROR(IF(A155="","",IF((A155+1)&lt;=VLOOKUP($A$3,List!$A$1:$B$50,2,0),A155+1,"")),"")</f>
        <v/>
      </c>
      <c r="B156" s="67" t="str">
        <f>IFERROR(IF(VLOOKUP($A156&amp;$A$3,Global!$E:$AA,COLUMN(),0)="","",VLOOKUP($A156&amp;$A$3,Global!$E:$AA,COLUMN(),0)),"")</f>
        <v/>
      </c>
      <c r="C156" s="67" t="str">
        <f>IFERROR(VLOOKUP(B156,List!$D:$E,2,0),"")</f>
        <v/>
      </c>
      <c r="D156" s="68" t="str">
        <f>IFERROR(IF(VLOOKUP($A156&amp;$A$3,Global!$E:$AA,COLUMN()+1,0)="","",VLOOKUP($A156&amp;$A$3,Global!$E:$AA,COLUMN()+1,0)),"")</f>
        <v/>
      </c>
      <c r="E156" s="69" t="str">
        <f>IFERROR(IF(VLOOKUP($A156&amp;$A$3,Global!$E:$AA,COLUMN()+1,0)="","",VLOOKUP($A156&amp;$A$3,Global!$E:$AA,COLUMN()+1,0)),"")</f>
        <v/>
      </c>
      <c r="F156" s="69" t="str">
        <f>IFERROR(IF(VLOOKUP($A156&amp;$A$3,Global!$E:$AA,COLUMN()+1,0)="","",VLOOKUP($A156&amp;$A$3,Global!$E:$AA,COLUMN()+1,0)),"")</f>
        <v/>
      </c>
      <c r="G156" s="69" t="str">
        <f>IFERROR(IF(VLOOKUP($A156&amp;$A$3,Global!$E:$AA,COLUMN()+1,0)="","",VLOOKUP($A156&amp;$A$3,Global!$E:$AA,COLUMN()+1,0)),"")</f>
        <v/>
      </c>
      <c r="H156" s="70" t="str">
        <f>IFERROR(IF(VLOOKUP($A156&amp;$A$3,Global!$E:$AA,COLUMN()+1,0)="","",VLOOKUP($A156&amp;$A$3,Global!$E:$AA,COLUMN()+1,0)),"")</f>
        <v/>
      </c>
      <c r="I156" s="69" t="str">
        <f>IFERROR(IF(VLOOKUP($A156&amp;$A$3,Global!$E:$AA,COLUMN()+1,0)="","",VLOOKUP($A156&amp;$A$3,Global!$E:$AA,COLUMN()+1,0)),"")</f>
        <v/>
      </c>
      <c r="J156" s="69" t="str">
        <f>IFERROR(IF(VLOOKUP($A156&amp;$A$3,Global!$E:$AA,COLUMN()+1,0)="","",VLOOKUP($A156&amp;$A$3,Global!$E:$AA,COLUMN()+1,0)),"")</f>
        <v/>
      </c>
      <c r="K156" s="69" t="str">
        <f>IFERROR(IF(VLOOKUP($A156&amp;$A$3,Global!$E:$AA,COLUMN()+1,0)="","",VLOOKUP($A156&amp;$A$3,Global!$E:$AA,COLUMN()+1,0)),"")</f>
        <v/>
      </c>
      <c r="L156" s="69" t="str">
        <f>IFERROR(IF(VLOOKUP($A156&amp;$A$3,Global!$E:$AA,COLUMN()+1,0)="","",VLOOKUP($A156&amp;$A$3,Global!$E:$AA,COLUMN()+1,0)),"")</f>
        <v/>
      </c>
      <c r="M156" s="68" t="str">
        <f>IFERROR(IF(VLOOKUP($A156&amp;$A$3,Global!$E:$AA,COLUMN()+1,0)="","",VLOOKUP($A156&amp;$A$3,Global!$E:$AA,COLUMN()+1,0)),"")</f>
        <v/>
      </c>
      <c r="N156" s="68" t="str">
        <f>IFERROR(IF(VLOOKUP($A156&amp;$A$3,Global!$E:$AA,COLUMN()+1,0)="","",VLOOKUP($A156&amp;$A$3,Global!$E:$AA,COLUMN()+1,0)),"")</f>
        <v/>
      </c>
      <c r="O156" s="68" t="str">
        <f>IFERROR(IF(VLOOKUP($A156&amp;$A$3,Global!$E:$AA,COLUMN()+1,0)="","",VLOOKUP($A156&amp;$A$3,Global!$E:$AA,COLUMN()+1,0)),"")</f>
        <v/>
      </c>
      <c r="P156" s="68" t="str">
        <f>IFERROR(IF(VLOOKUP($A156&amp;$A$3,Global!$E:$AA,COLUMN()+1,0)="","",VLOOKUP($A156&amp;$A$3,Global!$E:$AA,COLUMN()+1,0)),"")</f>
        <v/>
      </c>
      <c r="Q156" s="68" t="str">
        <f>IFERROR(IF(VLOOKUP($A156&amp;$A$3,Global!$E:$AA,COLUMN()+1,0)="","",VLOOKUP($A156&amp;$A$3,Global!$E:$AA,COLUMN()+1,0)),"")</f>
        <v/>
      </c>
      <c r="R156" s="68" t="str">
        <f>IFERROR(IF(VLOOKUP($A156&amp;$A$3,Global!$E:$AA,COLUMN()+1,0)="","",VLOOKUP($A156&amp;$A$3,Global!$E:$AA,COLUMN()+1,0)),"")</f>
        <v/>
      </c>
      <c r="S156" s="71" t="str">
        <f>IFERROR(IF(VLOOKUP($A156&amp;$A$3,Global!$E:$AA,COLUMN()+1,0)="","",VLOOKUP($A156&amp;$A$3,Global!$E:$AA,COLUMN()+1,0)),"")</f>
        <v/>
      </c>
      <c r="T156" s="71" t="str">
        <f>IFERROR(IF(VLOOKUP($A156&amp;$A$3,Global!$E:$AA,COLUMN()+1,0)="","",VLOOKUP($A156&amp;$A$3,Global!$E:$AA,COLUMN()+1,0)),"")</f>
        <v/>
      </c>
      <c r="U156" s="69" t="str">
        <f>IFERROR(IF(VLOOKUP($A156&amp;$A$3,Global!$E:$AA,COLUMN()+1,0)="","",VLOOKUP($A156&amp;$A$3,Global!$E:$AA,COLUMN()+1,0)),"")</f>
        <v/>
      </c>
      <c r="V156" s="69" t="str">
        <f>IFERROR(IF(VLOOKUP($A156&amp;$A$3,Global!$E:$AA,COLUMN()+1,0)="","",VLOOKUP($A156&amp;$A$3,Global!$E:$AA,COLUMN()+1,0)),"")</f>
        <v/>
      </c>
    </row>
    <row r="157" spans="1:22" s="72" customFormat="1" ht="15.75" x14ac:dyDescent="0.2">
      <c r="A157" s="67" t="str">
        <f>IFERROR(IF(A156="","",IF((A156+1)&lt;=VLOOKUP($A$3,List!$A$1:$B$50,2,0),A156+1,"")),"")</f>
        <v/>
      </c>
      <c r="B157" s="67" t="str">
        <f>IFERROR(IF(VLOOKUP($A157&amp;$A$3,Global!$E:$AA,COLUMN(),0)="","",VLOOKUP($A157&amp;$A$3,Global!$E:$AA,COLUMN(),0)),"")</f>
        <v/>
      </c>
      <c r="C157" s="67" t="str">
        <f>IFERROR(VLOOKUP(B157,List!$D:$E,2,0),"")</f>
        <v/>
      </c>
      <c r="D157" s="68" t="str">
        <f>IFERROR(IF(VLOOKUP($A157&amp;$A$3,Global!$E:$AA,COLUMN()+1,0)="","",VLOOKUP($A157&amp;$A$3,Global!$E:$AA,COLUMN()+1,0)),"")</f>
        <v/>
      </c>
      <c r="E157" s="69" t="str">
        <f>IFERROR(IF(VLOOKUP($A157&amp;$A$3,Global!$E:$AA,COLUMN()+1,0)="","",VLOOKUP($A157&amp;$A$3,Global!$E:$AA,COLUMN()+1,0)),"")</f>
        <v/>
      </c>
      <c r="F157" s="69" t="str">
        <f>IFERROR(IF(VLOOKUP($A157&amp;$A$3,Global!$E:$AA,COLUMN()+1,0)="","",VLOOKUP($A157&amp;$A$3,Global!$E:$AA,COLUMN()+1,0)),"")</f>
        <v/>
      </c>
      <c r="G157" s="69" t="str">
        <f>IFERROR(IF(VLOOKUP($A157&amp;$A$3,Global!$E:$AA,COLUMN()+1,0)="","",VLOOKUP($A157&amp;$A$3,Global!$E:$AA,COLUMN()+1,0)),"")</f>
        <v/>
      </c>
      <c r="H157" s="70" t="str">
        <f>IFERROR(IF(VLOOKUP($A157&amp;$A$3,Global!$E:$AA,COLUMN()+1,0)="","",VLOOKUP($A157&amp;$A$3,Global!$E:$AA,COLUMN()+1,0)),"")</f>
        <v/>
      </c>
      <c r="I157" s="69" t="str">
        <f>IFERROR(IF(VLOOKUP($A157&amp;$A$3,Global!$E:$AA,COLUMN()+1,0)="","",VLOOKUP($A157&amp;$A$3,Global!$E:$AA,COLUMN()+1,0)),"")</f>
        <v/>
      </c>
      <c r="J157" s="69" t="str">
        <f>IFERROR(IF(VLOOKUP($A157&amp;$A$3,Global!$E:$AA,COLUMN()+1,0)="","",VLOOKUP($A157&amp;$A$3,Global!$E:$AA,COLUMN()+1,0)),"")</f>
        <v/>
      </c>
      <c r="K157" s="69" t="str">
        <f>IFERROR(IF(VLOOKUP($A157&amp;$A$3,Global!$E:$AA,COLUMN()+1,0)="","",VLOOKUP($A157&amp;$A$3,Global!$E:$AA,COLUMN()+1,0)),"")</f>
        <v/>
      </c>
      <c r="L157" s="69" t="str">
        <f>IFERROR(IF(VLOOKUP($A157&amp;$A$3,Global!$E:$AA,COLUMN()+1,0)="","",VLOOKUP($A157&amp;$A$3,Global!$E:$AA,COLUMN()+1,0)),"")</f>
        <v/>
      </c>
      <c r="M157" s="68" t="str">
        <f>IFERROR(IF(VLOOKUP($A157&amp;$A$3,Global!$E:$AA,COLUMN()+1,0)="","",VLOOKUP($A157&amp;$A$3,Global!$E:$AA,COLUMN()+1,0)),"")</f>
        <v/>
      </c>
      <c r="N157" s="68" t="str">
        <f>IFERROR(IF(VLOOKUP($A157&amp;$A$3,Global!$E:$AA,COLUMN()+1,0)="","",VLOOKUP($A157&amp;$A$3,Global!$E:$AA,COLUMN()+1,0)),"")</f>
        <v/>
      </c>
      <c r="O157" s="68" t="str">
        <f>IFERROR(IF(VLOOKUP($A157&amp;$A$3,Global!$E:$AA,COLUMN()+1,0)="","",VLOOKUP($A157&amp;$A$3,Global!$E:$AA,COLUMN()+1,0)),"")</f>
        <v/>
      </c>
      <c r="P157" s="68" t="str">
        <f>IFERROR(IF(VLOOKUP($A157&amp;$A$3,Global!$E:$AA,COLUMN()+1,0)="","",VLOOKUP($A157&amp;$A$3,Global!$E:$AA,COLUMN()+1,0)),"")</f>
        <v/>
      </c>
      <c r="Q157" s="68" t="str">
        <f>IFERROR(IF(VLOOKUP($A157&amp;$A$3,Global!$E:$AA,COLUMN()+1,0)="","",VLOOKUP($A157&amp;$A$3,Global!$E:$AA,COLUMN()+1,0)),"")</f>
        <v/>
      </c>
      <c r="R157" s="68" t="str">
        <f>IFERROR(IF(VLOOKUP($A157&amp;$A$3,Global!$E:$AA,COLUMN()+1,0)="","",VLOOKUP($A157&amp;$A$3,Global!$E:$AA,COLUMN()+1,0)),"")</f>
        <v/>
      </c>
      <c r="S157" s="71" t="str">
        <f>IFERROR(IF(VLOOKUP($A157&amp;$A$3,Global!$E:$AA,COLUMN()+1,0)="","",VLOOKUP($A157&amp;$A$3,Global!$E:$AA,COLUMN()+1,0)),"")</f>
        <v/>
      </c>
      <c r="T157" s="71" t="str">
        <f>IFERROR(IF(VLOOKUP($A157&amp;$A$3,Global!$E:$AA,COLUMN()+1,0)="","",VLOOKUP($A157&amp;$A$3,Global!$E:$AA,COLUMN()+1,0)),"")</f>
        <v/>
      </c>
      <c r="U157" s="69" t="str">
        <f>IFERROR(IF(VLOOKUP($A157&amp;$A$3,Global!$E:$AA,COLUMN()+1,0)="","",VLOOKUP($A157&amp;$A$3,Global!$E:$AA,COLUMN()+1,0)),"")</f>
        <v/>
      </c>
      <c r="V157" s="69" t="str">
        <f>IFERROR(IF(VLOOKUP($A157&amp;$A$3,Global!$E:$AA,COLUMN()+1,0)="","",VLOOKUP($A157&amp;$A$3,Global!$E:$AA,COLUMN()+1,0)),"")</f>
        <v/>
      </c>
    </row>
    <row r="158" spans="1:22" s="72" customFormat="1" ht="15.75" x14ac:dyDescent="0.2">
      <c r="A158" s="67" t="str">
        <f>IFERROR(IF(A157="","",IF((A157+1)&lt;=VLOOKUP($A$3,List!$A$1:$B$50,2,0),A157+1,"")),"")</f>
        <v/>
      </c>
      <c r="B158" s="67" t="str">
        <f>IFERROR(IF(VLOOKUP($A158&amp;$A$3,Global!$E:$AA,COLUMN(),0)="","",VLOOKUP($A158&amp;$A$3,Global!$E:$AA,COLUMN(),0)),"")</f>
        <v/>
      </c>
      <c r="C158" s="67" t="str">
        <f>IFERROR(VLOOKUP(B158,List!$D:$E,2,0),"")</f>
        <v/>
      </c>
      <c r="D158" s="68" t="str">
        <f>IFERROR(IF(VLOOKUP($A158&amp;$A$3,Global!$E:$AA,COLUMN()+1,0)="","",VLOOKUP($A158&amp;$A$3,Global!$E:$AA,COLUMN()+1,0)),"")</f>
        <v/>
      </c>
      <c r="E158" s="69" t="str">
        <f>IFERROR(IF(VLOOKUP($A158&amp;$A$3,Global!$E:$AA,COLUMN()+1,0)="","",VLOOKUP($A158&amp;$A$3,Global!$E:$AA,COLUMN()+1,0)),"")</f>
        <v/>
      </c>
      <c r="F158" s="69" t="str">
        <f>IFERROR(IF(VLOOKUP($A158&amp;$A$3,Global!$E:$AA,COLUMN()+1,0)="","",VLOOKUP($A158&amp;$A$3,Global!$E:$AA,COLUMN()+1,0)),"")</f>
        <v/>
      </c>
      <c r="G158" s="69" t="str">
        <f>IFERROR(IF(VLOOKUP($A158&amp;$A$3,Global!$E:$AA,COLUMN()+1,0)="","",VLOOKUP($A158&amp;$A$3,Global!$E:$AA,COLUMN()+1,0)),"")</f>
        <v/>
      </c>
      <c r="H158" s="70" t="str">
        <f>IFERROR(IF(VLOOKUP($A158&amp;$A$3,Global!$E:$AA,COLUMN()+1,0)="","",VLOOKUP($A158&amp;$A$3,Global!$E:$AA,COLUMN()+1,0)),"")</f>
        <v/>
      </c>
      <c r="I158" s="69" t="str">
        <f>IFERROR(IF(VLOOKUP($A158&amp;$A$3,Global!$E:$AA,COLUMN()+1,0)="","",VLOOKUP($A158&amp;$A$3,Global!$E:$AA,COLUMN()+1,0)),"")</f>
        <v/>
      </c>
      <c r="J158" s="69" t="str">
        <f>IFERROR(IF(VLOOKUP($A158&amp;$A$3,Global!$E:$AA,COLUMN()+1,0)="","",VLOOKUP($A158&amp;$A$3,Global!$E:$AA,COLUMN()+1,0)),"")</f>
        <v/>
      </c>
      <c r="K158" s="69" t="str">
        <f>IFERROR(IF(VLOOKUP($A158&amp;$A$3,Global!$E:$AA,COLUMN()+1,0)="","",VLOOKUP($A158&amp;$A$3,Global!$E:$AA,COLUMN()+1,0)),"")</f>
        <v/>
      </c>
      <c r="L158" s="69" t="str">
        <f>IFERROR(IF(VLOOKUP($A158&amp;$A$3,Global!$E:$AA,COLUMN()+1,0)="","",VLOOKUP($A158&amp;$A$3,Global!$E:$AA,COLUMN()+1,0)),"")</f>
        <v/>
      </c>
      <c r="M158" s="68" t="str">
        <f>IFERROR(IF(VLOOKUP($A158&amp;$A$3,Global!$E:$AA,COLUMN()+1,0)="","",VLOOKUP($A158&amp;$A$3,Global!$E:$AA,COLUMN()+1,0)),"")</f>
        <v/>
      </c>
      <c r="N158" s="68" t="str">
        <f>IFERROR(IF(VLOOKUP($A158&amp;$A$3,Global!$E:$AA,COLUMN()+1,0)="","",VLOOKUP($A158&amp;$A$3,Global!$E:$AA,COLUMN()+1,0)),"")</f>
        <v/>
      </c>
      <c r="O158" s="68" t="str">
        <f>IFERROR(IF(VLOOKUP($A158&amp;$A$3,Global!$E:$AA,COLUMN()+1,0)="","",VLOOKUP($A158&amp;$A$3,Global!$E:$AA,COLUMN()+1,0)),"")</f>
        <v/>
      </c>
      <c r="P158" s="68" t="str">
        <f>IFERROR(IF(VLOOKUP($A158&amp;$A$3,Global!$E:$AA,COLUMN()+1,0)="","",VLOOKUP($A158&amp;$A$3,Global!$E:$AA,COLUMN()+1,0)),"")</f>
        <v/>
      </c>
      <c r="Q158" s="68" t="str">
        <f>IFERROR(IF(VLOOKUP($A158&amp;$A$3,Global!$E:$AA,COLUMN()+1,0)="","",VLOOKUP($A158&amp;$A$3,Global!$E:$AA,COLUMN()+1,0)),"")</f>
        <v/>
      </c>
      <c r="R158" s="68" t="str">
        <f>IFERROR(IF(VLOOKUP($A158&amp;$A$3,Global!$E:$AA,COLUMN()+1,0)="","",VLOOKUP($A158&amp;$A$3,Global!$E:$AA,COLUMN()+1,0)),"")</f>
        <v/>
      </c>
      <c r="S158" s="71" t="str">
        <f>IFERROR(IF(VLOOKUP($A158&amp;$A$3,Global!$E:$AA,COLUMN()+1,0)="","",VLOOKUP($A158&amp;$A$3,Global!$E:$AA,COLUMN()+1,0)),"")</f>
        <v/>
      </c>
      <c r="T158" s="71" t="str">
        <f>IFERROR(IF(VLOOKUP($A158&amp;$A$3,Global!$E:$AA,COLUMN()+1,0)="","",VLOOKUP($A158&amp;$A$3,Global!$E:$AA,COLUMN()+1,0)),"")</f>
        <v/>
      </c>
      <c r="U158" s="69" t="str">
        <f>IFERROR(IF(VLOOKUP($A158&amp;$A$3,Global!$E:$AA,COLUMN()+1,0)="","",VLOOKUP($A158&amp;$A$3,Global!$E:$AA,COLUMN()+1,0)),"")</f>
        <v/>
      </c>
      <c r="V158" s="69" t="str">
        <f>IFERROR(IF(VLOOKUP($A158&amp;$A$3,Global!$E:$AA,COLUMN()+1,0)="","",VLOOKUP($A158&amp;$A$3,Global!$E:$AA,COLUMN()+1,0)),"")</f>
        <v/>
      </c>
    </row>
    <row r="159" spans="1:22" s="72" customFormat="1" ht="15.75" x14ac:dyDescent="0.2">
      <c r="A159" s="67" t="str">
        <f>IFERROR(IF(A158="","",IF((A158+1)&lt;=VLOOKUP($A$3,List!$A$1:$B$50,2,0),A158+1,"")),"")</f>
        <v/>
      </c>
      <c r="B159" s="67" t="str">
        <f>IFERROR(IF(VLOOKUP($A159&amp;$A$3,Global!$E:$AA,COLUMN(),0)="","",VLOOKUP($A159&amp;$A$3,Global!$E:$AA,COLUMN(),0)),"")</f>
        <v/>
      </c>
      <c r="C159" s="67" t="str">
        <f>IFERROR(VLOOKUP(B159,List!$D:$E,2,0),"")</f>
        <v/>
      </c>
      <c r="D159" s="68" t="str">
        <f>IFERROR(IF(VLOOKUP($A159&amp;$A$3,Global!$E:$AA,COLUMN()+1,0)="","",VLOOKUP($A159&amp;$A$3,Global!$E:$AA,COLUMN()+1,0)),"")</f>
        <v/>
      </c>
      <c r="E159" s="69" t="str">
        <f>IFERROR(IF(VLOOKUP($A159&amp;$A$3,Global!$E:$AA,COLUMN()+1,0)="","",VLOOKUP($A159&amp;$A$3,Global!$E:$AA,COLUMN()+1,0)),"")</f>
        <v/>
      </c>
      <c r="F159" s="69" t="str">
        <f>IFERROR(IF(VLOOKUP($A159&amp;$A$3,Global!$E:$AA,COLUMN()+1,0)="","",VLOOKUP($A159&amp;$A$3,Global!$E:$AA,COLUMN()+1,0)),"")</f>
        <v/>
      </c>
      <c r="G159" s="69" t="str">
        <f>IFERROR(IF(VLOOKUP($A159&amp;$A$3,Global!$E:$AA,COLUMN()+1,0)="","",VLOOKUP($A159&amp;$A$3,Global!$E:$AA,COLUMN()+1,0)),"")</f>
        <v/>
      </c>
      <c r="H159" s="70" t="str">
        <f>IFERROR(IF(VLOOKUP($A159&amp;$A$3,Global!$E:$AA,COLUMN()+1,0)="","",VLOOKUP($A159&amp;$A$3,Global!$E:$AA,COLUMN()+1,0)),"")</f>
        <v/>
      </c>
      <c r="I159" s="69" t="str">
        <f>IFERROR(IF(VLOOKUP($A159&amp;$A$3,Global!$E:$AA,COLUMN()+1,0)="","",VLOOKUP($A159&amp;$A$3,Global!$E:$AA,COLUMN()+1,0)),"")</f>
        <v/>
      </c>
      <c r="J159" s="69" t="str">
        <f>IFERROR(IF(VLOOKUP($A159&amp;$A$3,Global!$E:$AA,COLUMN()+1,0)="","",VLOOKUP($A159&amp;$A$3,Global!$E:$AA,COLUMN()+1,0)),"")</f>
        <v/>
      </c>
      <c r="K159" s="69" t="str">
        <f>IFERROR(IF(VLOOKUP($A159&amp;$A$3,Global!$E:$AA,COLUMN()+1,0)="","",VLOOKUP($A159&amp;$A$3,Global!$E:$AA,COLUMN()+1,0)),"")</f>
        <v/>
      </c>
      <c r="L159" s="69" t="str">
        <f>IFERROR(IF(VLOOKUP($A159&amp;$A$3,Global!$E:$AA,COLUMN()+1,0)="","",VLOOKUP($A159&amp;$A$3,Global!$E:$AA,COLUMN()+1,0)),"")</f>
        <v/>
      </c>
      <c r="M159" s="68" t="str">
        <f>IFERROR(IF(VLOOKUP($A159&amp;$A$3,Global!$E:$AA,COLUMN()+1,0)="","",VLOOKUP($A159&amp;$A$3,Global!$E:$AA,COLUMN()+1,0)),"")</f>
        <v/>
      </c>
      <c r="N159" s="68" t="str">
        <f>IFERROR(IF(VLOOKUP($A159&amp;$A$3,Global!$E:$AA,COLUMN()+1,0)="","",VLOOKUP($A159&amp;$A$3,Global!$E:$AA,COLUMN()+1,0)),"")</f>
        <v/>
      </c>
      <c r="O159" s="68" t="str">
        <f>IFERROR(IF(VLOOKUP($A159&amp;$A$3,Global!$E:$AA,COLUMN()+1,0)="","",VLOOKUP($A159&amp;$A$3,Global!$E:$AA,COLUMN()+1,0)),"")</f>
        <v/>
      </c>
      <c r="P159" s="68" t="str">
        <f>IFERROR(IF(VLOOKUP($A159&amp;$A$3,Global!$E:$AA,COLUMN()+1,0)="","",VLOOKUP($A159&amp;$A$3,Global!$E:$AA,COLUMN()+1,0)),"")</f>
        <v/>
      </c>
      <c r="Q159" s="68" t="str">
        <f>IFERROR(IF(VLOOKUP($A159&amp;$A$3,Global!$E:$AA,COLUMN()+1,0)="","",VLOOKUP($A159&amp;$A$3,Global!$E:$AA,COLUMN()+1,0)),"")</f>
        <v/>
      </c>
      <c r="R159" s="68" t="str">
        <f>IFERROR(IF(VLOOKUP($A159&amp;$A$3,Global!$E:$AA,COLUMN()+1,0)="","",VLOOKUP($A159&amp;$A$3,Global!$E:$AA,COLUMN()+1,0)),"")</f>
        <v/>
      </c>
      <c r="S159" s="71" t="str">
        <f>IFERROR(IF(VLOOKUP($A159&amp;$A$3,Global!$E:$AA,COLUMN()+1,0)="","",VLOOKUP($A159&amp;$A$3,Global!$E:$AA,COLUMN()+1,0)),"")</f>
        <v/>
      </c>
      <c r="T159" s="71" t="str">
        <f>IFERROR(IF(VLOOKUP($A159&amp;$A$3,Global!$E:$AA,COLUMN()+1,0)="","",VLOOKUP($A159&amp;$A$3,Global!$E:$AA,COLUMN()+1,0)),"")</f>
        <v/>
      </c>
      <c r="U159" s="69" t="str">
        <f>IFERROR(IF(VLOOKUP($A159&amp;$A$3,Global!$E:$AA,COLUMN()+1,0)="","",VLOOKUP($A159&amp;$A$3,Global!$E:$AA,COLUMN()+1,0)),"")</f>
        <v/>
      </c>
      <c r="V159" s="69" t="str">
        <f>IFERROR(IF(VLOOKUP($A159&amp;$A$3,Global!$E:$AA,COLUMN()+1,0)="","",VLOOKUP($A159&amp;$A$3,Global!$E:$AA,COLUMN()+1,0)),"")</f>
        <v/>
      </c>
    </row>
    <row r="160" spans="1:22" s="72" customFormat="1" ht="15.75" x14ac:dyDescent="0.2">
      <c r="A160" s="67" t="str">
        <f>IFERROR(IF(A159="","",IF((A159+1)&lt;=VLOOKUP($A$3,List!$A$1:$B$50,2,0),A159+1,"")),"")</f>
        <v/>
      </c>
      <c r="B160" s="67" t="str">
        <f>IFERROR(IF(VLOOKUP($A160&amp;$A$3,Global!$E:$AA,COLUMN(),0)="","",VLOOKUP($A160&amp;$A$3,Global!$E:$AA,COLUMN(),0)),"")</f>
        <v/>
      </c>
      <c r="C160" s="67" t="str">
        <f>IFERROR(VLOOKUP(B160,List!$D:$E,2,0),"")</f>
        <v/>
      </c>
      <c r="D160" s="68" t="str">
        <f>IFERROR(IF(VLOOKUP($A160&amp;$A$3,Global!$E:$AA,COLUMN()+1,0)="","",VLOOKUP($A160&amp;$A$3,Global!$E:$AA,COLUMN()+1,0)),"")</f>
        <v/>
      </c>
      <c r="E160" s="69" t="str">
        <f>IFERROR(IF(VLOOKUP($A160&amp;$A$3,Global!$E:$AA,COLUMN()+1,0)="","",VLOOKUP($A160&amp;$A$3,Global!$E:$AA,COLUMN()+1,0)),"")</f>
        <v/>
      </c>
      <c r="F160" s="69" t="str">
        <f>IFERROR(IF(VLOOKUP($A160&amp;$A$3,Global!$E:$AA,COLUMN()+1,0)="","",VLOOKUP($A160&amp;$A$3,Global!$E:$AA,COLUMN()+1,0)),"")</f>
        <v/>
      </c>
      <c r="G160" s="69" t="str">
        <f>IFERROR(IF(VLOOKUP($A160&amp;$A$3,Global!$E:$AA,COLUMN()+1,0)="","",VLOOKUP($A160&amp;$A$3,Global!$E:$AA,COLUMN()+1,0)),"")</f>
        <v/>
      </c>
      <c r="H160" s="70" t="str">
        <f>IFERROR(IF(VLOOKUP($A160&amp;$A$3,Global!$E:$AA,COLUMN()+1,0)="","",VLOOKUP($A160&amp;$A$3,Global!$E:$AA,COLUMN()+1,0)),"")</f>
        <v/>
      </c>
      <c r="I160" s="69" t="str">
        <f>IFERROR(IF(VLOOKUP($A160&amp;$A$3,Global!$E:$AA,COLUMN()+1,0)="","",VLOOKUP($A160&amp;$A$3,Global!$E:$AA,COLUMN()+1,0)),"")</f>
        <v/>
      </c>
      <c r="J160" s="69" t="str">
        <f>IFERROR(IF(VLOOKUP($A160&amp;$A$3,Global!$E:$AA,COLUMN()+1,0)="","",VLOOKUP($A160&amp;$A$3,Global!$E:$AA,COLUMN()+1,0)),"")</f>
        <v/>
      </c>
      <c r="K160" s="69" t="str">
        <f>IFERROR(IF(VLOOKUP($A160&amp;$A$3,Global!$E:$AA,COLUMN()+1,0)="","",VLOOKUP($A160&amp;$A$3,Global!$E:$AA,COLUMN()+1,0)),"")</f>
        <v/>
      </c>
      <c r="L160" s="69" t="str">
        <f>IFERROR(IF(VLOOKUP($A160&amp;$A$3,Global!$E:$AA,COLUMN()+1,0)="","",VLOOKUP($A160&amp;$A$3,Global!$E:$AA,COLUMN()+1,0)),"")</f>
        <v/>
      </c>
      <c r="M160" s="68" t="str">
        <f>IFERROR(IF(VLOOKUP($A160&amp;$A$3,Global!$E:$AA,COLUMN()+1,0)="","",VLOOKUP($A160&amp;$A$3,Global!$E:$AA,COLUMN()+1,0)),"")</f>
        <v/>
      </c>
      <c r="N160" s="68" t="str">
        <f>IFERROR(IF(VLOOKUP($A160&amp;$A$3,Global!$E:$AA,COLUMN()+1,0)="","",VLOOKUP($A160&amp;$A$3,Global!$E:$AA,COLUMN()+1,0)),"")</f>
        <v/>
      </c>
      <c r="O160" s="68" t="str">
        <f>IFERROR(IF(VLOOKUP($A160&amp;$A$3,Global!$E:$AA,COLUMN()+1,0)="","",VLOOKUP($A160&amp;$A$3,Global!$E:$AA,COLUMN()+1,0)),"")</f>
        <v/>
      </c>
      <c r="P160" s="68" t="str">
        <f>IFERROR(IF(VLOOKUP($A160&amp;$A$3,Global!$E:$AA,COLUMN()+1,0)="","",VLOOKUP($A160&amp;$A$3,Global!$E:$AA,COLUMN()+1,0)),"")</f>
        <v/>
      </c>
      <c r="Q160" s="68" t="str">
        <f>IFERROR(IF(VLOOKUP($A160&amp;$A$3,Global!$E:$AA,COLUMN()+1,0)="","",VLOOKUP($A160&amp;$A$3,Global!$E:$AA,COLUMN()+1,0)),"")</f>
        <v/>
      </c>
      <c r="R160" s="68" t="str">
        <f>IFERROR(IF(VLOOKUP($A160&amp;$A$3,Global!$E:$AA,COLUMN()+1,0)="","",VLOOKUP($A160&amp;$A$3,Global!$E:$AA,COLUMN()+1,0)),"")</f>
        <v/>
      </c>
      <c r="S160" s="71" t="str">
        <f>IFERROR(IF(VLOOKUP($A160&amp;$A$3,Global!$E:$AA,COLUMN()+1,0)="","",VLOOKUP($A160&amp;$A$3,Global!$E:$AA,COLUMN()+1,0)),"")</f>
        <v/>
      </c>
      <c r="T160" s="71" t="str">
        <f>IFERROR(IF(VLOOKUP($A160&amp;$A$3,Global!$E:$AA,COLUMN()+1,0)="","",VLOOKUP($A160&amp;$A$3,Global!$E:$AA,COLUMN()+1,0)),"")</f>
        <v/>
      </c>
      <c r="U160" s="69" t="str">
        <f>IFERROR(IF(VLOOKUP($A160&amp;$A$3,Global!$E:$AA,COLUMN()+1,0)="","",VLOOKUP($A160&amp;$A$3,Global!$E:$AA,COLUMN()+1,0)),"")</f>
        <v/>
      </c>
      <c r="V160" s="69" t="str">
        <f>IFERROR(IF(VLOOKUP($A160&amp;$A$3,Global!$E:$AA,COLUMN()+1,0)="","",VLOOKUP($A160&amp;$A$3,Global!$E:$AA,COLUMN()+1,0)),"")</f>
        <v/>
      </c>
    </row>
    <row r="161" spans="1:22" s="72" customFormat="1" ht="15.75" x14ac:dyDescent="0.2">
      <c r="A161" s="67" t="str">
        <f>IFERROR(IF(A160="","",IF((A160+1)&lt;=VLOOKUP($A$3,List!$A$1:$B$50,2,0),A160+1,"")),"")</f>
        <v/>
      </c>
      <c r="B161" s="67" t="str">
        <f>IFERROR(IF(VLOOKUP($A161&amp;$A$3,Global!$E:$AA,COLUMN(),0)="","",VLOOKUP($A161&amp;$A$3,Global!$E:$AA,COLUMN(),0)),"")</f>
        <v/>
      </c>
      <c r="C161" s="67" t="str">
        <f>IFERROR(VLOOKUP(B161,List!$D:$E,2,0),"")</f>
        <v/>
      </c>
      <c r="D161" s="68" t="str">
        <f>IFERROR(IF(VLOOKUP($A161&amp;$A$3,Global!$E:$AA,COLUMN()+1,0)="","",VLOOKUP($A161&amp;$A$3,Global!$E:$AA,COLUMN()+1,0)),"")</f>
        <v/>
      </c>
      <c r="E161" s="69" t="str">
        <f>IFERROR(IF(VLOOKUP($A161&amp;$A$3,Global!$E:$AA,COLUMN()+1,0)="","",VLOOKUP($A161&amp;$A$3,Global!$E:$AA,COLUMN()+1,0)),"")</f>
        <v/>
      </c>
      <c r="F161" s="69" t="str">
        <f>IFERROR(IF(VLOOKUP($A161&amp;$A$3,Global!$E:$AA,COLUMN()+1,0)="","",VLOOKUP($A161&amp;$A$3,Global!$E:$AA,COLUMN()+1,0)),"")</f>
        <v/>
      </c>
      <c r="G161" s="69" t="str">
        <f>IFERROR(IF(VLOOKUP($A161&amp;$A$3,Global!$E:$AA,COLUMN()+1,0)="","",VLOOKUP($A161&amp;$A$3,Global!$E:$AA,COLUMN()+1,0)),"")</f>
        <v/>
      </c>
      <c r="H161" s="70" t="str">
        <f>IFERROR(IF(VLOOKUP($A161&amp;$A$3,Global!$E:$AA,COLUMN()+1,0)="","",VLOOKUP($A161&amp;$A$3,Global!$E:$AA,COLUMN()+1,0)),"")</f>
        <v/>
      </c>
      <c r="I161" s="69" t="str">
        <f>IFERROR(IF(VLOOKUP($A161&amp;$A$3,Global!$E:$AA,COLUMN()+1,0)="","",VLOOKUP($A161&amp;$A$3,Global!$E:$AA,COLUMN()+1,0)),"")</f>
        <v/>
      </c>
      <c r="J161" s="69" t="str">
        <f>IFERROR(IF(VLOOKUP($A161&amp;$A$3,Global!$E:$AA,COLUMN()+1,0)="","",VLOOKUP($A161&amp;$A$3,Global!$E:$AA,COLUMN()+1,0)),"")</f>
        <v/>
      </c>
      <c r="K161" s="69" t="str">
        <f>IFERROR(IF(VLOOKUP($A161&amp;$A$3,Global!$E:$AA,COLUMN()+1,0)="","",VLOOKUP($A161&amp;$A$3,Global!$E:$AA,COLUMN()+1,0)),"")</f>
        <v/>
      </c>
      <c r="L161" s="69" t="str">
        <f>IFERROR(IF(VLOOKUP($A161&amp;$A$3,Global!$E:$AA,COLUMN()+1,0)="","",VLOOKUP($A161&amp;$A$3,Global!$E:$AA,COLUMN()+1,0)),"")</f>
        <v/>
      </c>
      <c r="M161" s="68" t="str">
        <f>IFERROR(IF(VLOOKUP($A161&amp;$A$3,Global!$E:$AA,COLUMN()+1,0)="","",VLOOKUP($A161&amp;$A$3,Global!$E:$AA,COLUMN()+1,0)),"")</f>
        <v/>
      </c>
      <c r="N161" s="68" t="str">
        <f>IFERROR(IF(VLOOKUP($A161&amp;$A$3,Global!$E:$AA,COLUMN()+1,0)="","",VLOOKUP($A161&amp;$A$3,Global!$E:$AA,COLUMN()+1,0)),"")</f>
        <v/>
      </c>
      <c r="O161" s="68" t="str">
        <f>IFERROR(IF(VLOOKUP($A161&amp;$A$3,Global!$E:$AA,COLUMN()+1,0)="","",VLOOKUP($A161&amp;$A$3,Global!$E:$AA,COLUMN()+1,0)),"")</f>
        <v/>
      </c>
      <c r="P161" s="68" t="str">
        <f>IFERROR(IF(VLOOKUP($A161&amp;$A$3,Global!$E:$AA,COLUMN()+1,0)="","",VLOOKUP($A161&amp;$A$3,Global!$E:$AA,COLUMN()+1,0)),"")</f>
        <v/>
      </c>
      <c r="Q161" s="68" t="str">
        <f>IFERROR(IF(VLOOKUP($A161&amp;$A$3,Global!$E:$AA,COLUMN()+1,0)="","",VLOOKUP($A161&amp;$A$3,Global!$E:$AA,COLUMN()+1,0)),"")</f>
        <v/>
      </c>
      <c r="R161" s="68" t="str">
        <f>IFERROR(IF(VLOOKUP($A161&amp;$A$3,Global!$E:$AA,COLUMN()+1,0)="","",VLOOKUP($A161&amp;$A$3,Global!$E:$AA,COLUMN()+1,0)),"")</f>
        <v/>
      </c>
      <c r="S161" s="71" t="str">
        <f>IFERROR(IF(VLOOKUP($A161&amp;$A$3,Global!$E:$AA,COLUMN()+1,0)="","",VLOOKUP($A161&amp;$A$3,Global!$E:$AA,COLUMN()+1,0)),"")</f>
        <v/>
      </c>
      <c r="T161" s="71" t="str">
        <f>IFERROR(IF(VLOOKUP($A161&amp;$A$3,Global!$E:$AA,COLUMN()+1,0)="","",VLOOKUP($A161&amp;$A$3,Global!$E:$AA,COLUMN()+1,0)),"")</f>
        <v/>
      </c>
      <c r="U161" s="69" t="str">
        <f>IFERROR(IF(VLOOKUP($A161&amp;$A$3,Global!$E:$AA,COLUMN()+1,0)="","",VLOOKUP($A161&amp;$A$3,Global!$E:$AA,COLUMN()+1,0)),"")</f>
        <v/>
      </c>
      <c r="V161" s="69" t="str">
        <f>IFERROR(IF(VLOOKUP($A161&amp;$A$3,Global!$E:$AA,COLUMN()+1,0)="","",VLOOKUP($A161&amp;$A$3,Global!$E:$AA,COLUMN()+1,0)),"")</f>
        <v/>
      </c>
    </row>
    <row r="162" spans="1:22" s="72" customFormat="1" ht="15.75" x14ac:dyDescent="0.2">
      <c r="A162" s="67" t="str">
        <f>IFERROR(IF(A161="","",IF((A161+1)&lt;=VLOOKUP($A$3,List!$A$1:$B$50,2,0),A161+1,"")),"")</f>
        <v/>
      </c>
      <c r="B162" s="67" t="str">
        <f>IFERROR(IF(VLOOKUP($A162&amp;$A$3,Global!$E:$AA,COLUMN(),0)="","",VLOOKUP($A162&amp;$A$3,Global!$E:$AA,COLUMN(),0)),"")</f>
        <v/>
      </c>
      <c r="C162" s="67" t="str">
        <f>IFERROR(VLOOKUP(B162,List!$D:$E,2,0),"")</f>
        <v/>
      </c>
      <c r="D162" s="68" t="str">
        <f>IFERROR(IF(VLOOKUP($A162&amp;$A$3,Global!$E:$AA,COLUMN()+1,0)="","",VLOOKUP($A162&amp;$A$3,Global!$E:$AA,COLUMN()+1,0)),"")</f>
        <v/>
      </c>
      <c r="E162" s="69" t="str">
        <f>IFERROR(IF(VLOOKUP($A162&amp;$A$3,Global!$E:$AA,COLUMN()+1,0)="","",VLOOKUP($A162&amp;$A$3,Global!$E:$AA,COLUMN()+1,0)),"")</f>
        <v/>
      </c>
      <c r="F162" s="69" t="str">
        <f>IFERROR(IF(VLOOKUP($A162&amp;$A$3,Global!$E:$AA,COLUMN()+1,0)="","",VLOOKUP($A162&amp;$A$3,Global!$E:$AA,COLUMN()+1,0)),"")</f>
        <v/>
      </c>
      <c r="G162" s="69" t="str">
        <f>IFERROR(IF(VLOOKUP($A162&amp;$A$3,Global!$E:$AA,COLUMN()+1,0)="","",VLOOKUP($A162&amp;$A$3,Global!$E:$AA,COLUMN()+1,0)),"")</f>
        <v/>
      </c>
      <c r="H162" s="70" t="str">
        <f>IFERROR(IF(VLOOKUP($A162&amp;$A$3,Global!$E:$AA,COLUMN()+1,0)="","",VLOOKUP($A162&amp;$A$3,Global!$E:$AA,COLUMN()+1,0)),"")</f>
        <v/>
      </c>
      <c r="I162" s="69" t="str">
        <f>IFERROR(IF(VLOOKUP($A162&amp;$A$3,Global!$E:$AA,COLUMN()+1,0)="","",VLOOKUP($A162&amp;$A$3,Global!$E:$AA,COLUMN()+1,0)),"")</f>
        <v/>
      </c>
      <c r="J162" s="69" t="str">
        <f>IFERROR(IF(VLOOKUP($A162&amp;$A$3,Global!$E:$AA,COLUMN()+1,0)="","",VLOOKUP($A162&amp;$A$3,Global!$E:$AA,COLUMN()+1,0)),"")</f>
        <v/>
      </c>
      <c r="K162" s="69" t="str">
        <f>IFERROR(IF(VLOOKUP($A162&amp;$A$3,Global!$E:$AA,COLUMN()+1,0)="","",VLOOKUP($A162&amp;$A$3,Global!$E:$AA,COLUMN()+1,0)),"")</f>
        <v/>
      </c>
      <c r="L162" s="69" t="str">
        <f>IFERROR(IF(VLOOKUP($A162&amp;$A$3,Global!$E:$AA,COLUMN()+1,0)="","",VLOOKUP($A162&amp;$A$3,Global!$E:$AA,COLUMN()+1,0)),"")</f>
        <v/>
      </c>
      <c r="M162" s="68" t="str">
        <f>IFERROR(IF(VLOOKUP($A162&amp;$A$3,Global!$E:$AA,COLUMN()+1,0)="","",VLOOKUP($A162&amp;$A$3,Global!$E:$AA,COLUMN()+1,0)),"")</f>
        <v/>
      </c>
      <c r="N162" s="68" t="str">
        <f>IFERROR(IF(VLOOKUP($A162&amp;$A$3,Global!$E:$AA,COLUMN()+1,0)="","",VLOOKUP($A162&amp;$A$3,Global!$E:$AA,COLUMN()+1,0)),"")</f>
        <v/>
      </c>
      <c r="O162" s="68" t="str">
        <f>IFERROR(IF(VLOOKUP($A162&amp;$A$3,Global!$E:$AA,COLUMN()+1,0)="","",VLOOKUP($A162&amp;$A$3,Global!$E:$AA,COLUMN()+1,0)),"")</f>
        <v/>
      </c>
      <c r="P162" s="68" t="str">
        <f>IFERROR(IF(VLOOKUP($A162&amp;$A$3,Global!$E:$AA,COLUMN()+1,0)="","",VLOOKUP($A162&amp;$A$3,Global!$E:$AA,COLUMN()+1,0)),"")</f>
        <v/>
      </c>
      <c r="Q162" s="68" t="str">
        <f>IFERROR(IF(VLOOKUP($A162&amp;$A$3,Global!$E:$AA,COLUMN()+1,0)="","",VLOOKUP($A162&amp;$A$3,Global!$E:$AA,COLUMN()+1,0)),"")</f>
        <v/>
      </c>
      <c r="R162" s="68" t="str">
        <f>IFERROR(IF(VLOOKUP($A162&amp;$A$3,Global!$E:$AA,COLUMN()+1,0)="","",VLOOKUP($A162&amp;$A$3,Global!$E:$AA,COLUMN()+1,0)),"")</f>
        <v/>
      </c>
      <c r="S162" s="71" t="str">
        <f>IFERROR(IF(VLOOKUP($A162&amp;$A$3,Global!$E:$AA,COLUMN()+1,0)="","",VLOOKUP($A162&amp;$A$3,Global!$E:$AA,COLUMN()+1,0)),"")</f>
        <v/>
      </c>
      <c r="T162" s="71" t="str">
        <f>IFERROR(IF(VLOOKUP($A162&amp;$A$3,Global!$E:$AA,COLUMN()+1,0)="","",VLOOKUP($A162&amp;$A$3,Global!$E:$AA,COLUMN()+1,0)),"")</f>
        <v/>
      </c>
      <c r="U162" s="69" t="str">
        <f>IFERROR(IF(VLOOKUP($A162&amp;$A$3,Global!$E:$AA,COLUMN()+1,0)="","",VLOOKUP($A162&amp;$A$3,Global!$E:$AA,COLUMN()+1,0)),"")</f>
        <v/>
      </c>
      <c r="V162" s="69" t="str">
        <f>IFERROR(IF(VLOOKUP($A162&amp;$A$3,Global!$E:$AA,COLUMN()+1,0)="","",VLOOKUP($A162&amp;$A$3,Global!$E:$AA,COLUMN()+1,0)),"")</f>
        <v/>
      </c>
    </row>
    <row r="163" spans="1:22" s="72" customFormat="1" ht="15.75" x14ac:dyDescent="0.2">
      <c r="A163" s="67" t="str">
        <f>IFERROR(IF(A162="","",IF((A162+1)&lt;=VLOOKUP($A$3,List!$A$1:$B$50,2,0),A162+1,"")),"")</f>
        <v/>
      </c>
      <c r="B163" s="67" t="str">
        <f>IFERROR(IF(VLOOKUP($A163&amp;$A$3,Global!$E:$AA,COLUMN(),0)="","",VLOOKUP($A163&amp;$A$3,Global!$E:$AA,COLUMN(),0)),"")</f>
        <v/>
      </c>
      <c r="C163" s="67" t="str">
        <f>IFERROR(VLOOKUP(B163,List!$D:$E,2,0),"")</f>
        <v/>
      </c>
      <c r="D163" s="68" t="str">
        <f>IFERROR(IF(VLOOKUP($A163&amp;$A$3,Global!$E:$AA,COLUMN()+1,0)="","",VLOOKUP($A163&amp;$A$3,Global!$E:$AA,COLUMN()+1,0)),"")</f>
        <v/>
      </c>
      <c r="E163" s="69" t="str">
        <f>IFERROR(IF(VLOOKUP($A163&amp;$A$3,Global!$E:$AA,COLUMN()+1,0)="","",VLOOKUP($A163&amp;$A$3,Global!$E:$AA,COLUMN()+1,0)),"")</f>
        <v/>
      </c>
      <c r="F163" s="69" t="str">
        <f>IFERROR(IF(VLOOKUP($A163&amp;$A$3,Global!$E:$AA,COLUMN()+1,0)="","",VLOOKUP($A163&amp;$A$3,Global!$E:$AA,COLUMN()+1,0)),"")</f>
        <v/>
      </c>
      <c r="G163" s="69" t="str">
        <f>IFERROR(IF(VLOOKUP($A163&amp;$A$3,Global!$E:$AA,COLUMN()+1,0)="","",VLOOKUP($A163&amp;$A$3,Global!$E:$AA,COLUMN()+1,0)),"")</f>
        <v/>
      </c>
      <c r="H163" s="70" t="str">
        <f>IFERROR(IF(VLOOKUP($A163&amp;$A$3,Global!$E:$AA,COLUMN()+1,0)="","",VLOOKUP($A163&amp;$A$3,Global!$E:$AA,COLUMN()+1,0)),"")</f>
        <v/>
      </c>
      <c r="I163" s="69" t="str">
        <f>IFERROR(IF(VLOOKUP($A163&amp;$A$3,Global!$E:$AA,COLUMN()+1,0)="","",VLOOKUP($A163&amp;$A$3,Global!$E:$AA,COLUMN()+1,0)),"")</f>
        <v/>
      </c>
      <c r="J163" s="69" t="str">
        <f>IFERROR(IF(VLOOKUP($A163&amp;$A$3,Global!$E:$AA,COLUMN()+1,0)="","",VLOOKUP($A163&amp;$A$3,Global!$E:$AA,COLUMN()+1,0)),"")</f>
        <v/>
      </c>
      <c r="K163" s="69" t="str">
        <f>IFERROR(IF(VLOOKUP($A163&amp;$A$3,Global!$E:$AA,COLUMN()+1,0)="","",VLOOKUP($A163&amp;$A$3,Global!$E:$AA,COLUMN()+1,0)),"")</f>
        <v/>
      </c>
      <c r="L163" s="69" t="str">
        <f>IFERROR(IF(VLOOKUP($A163&amp;$A$3,Global!$E:$AA,COLUMN()+1,0)="","",VLOOKUP($A163&amp;$A$3,Global!$E:$AA,COLUMN()+1,0)),"")</f>
        <v/>
      </c>
      <c r="M163" s="68" t="str">
        <f>IFERROR(IF(VLOOKUP($A163&amp;$A$3,Global!$E:$AA,COLUMN()+1,0)="","",VLOOKUP($A163&amp;$A$3,Global!$E:$AA,COLUMN()+1,0)),"")</f>
        <v/>
      </c>
      <c r="N163" s="68" t="str">
        <f>IFERROR(IF(VLOOKUP($A163&amp;$A$3,Global!$E:$AA,COLUMN()+1,0)="","",VLOOKUP($A163&amp;$A$3,Global!$E:$AA,COLUMN()+1,0)),"")</f>
        <v/>
      </c>
      <c r="O163" s="68" t="str">
        <f>IFERROR(IF(VLOOKUP($A163&amp;$A$3,Global!$E:$AA,COLUMN()+1,0)="","",VLOOKUP($A163&amp;$A$3,Global!$E:$AA,COLUMN()+1,0)),"")</f>
        <v/>
      </c>
      <c r="P163" s="68" t="str">
        <f>IFERROR(IF(VLOOKUP($A163&amp;$A$3,Global!$E:$AA,COLUMN()+1,0)="","",VLOOKUP($A163&amp;$A$3,Global!$E:$AA,COLUMN()+1,0)),"")</f>
        <v/>
      </c>
      <c r="Q163" s="68" t="str">
        <f>IFERROR(IF(VLOOKUP($A163&amp;$A$3,Global!$E:$AA,COLUMN()+1,0)="","",VLOOKUP($A163&amp;$A$3,Global!$E:$AA,COLUMN()+1,0)),"")</f>
        <v/>
      </c>
      <c r="R163" s="68" t="str">
        <f>IFERROR(IF(VLOOKUP($A163&amp;$A$3,Global!$E:$AA,COLUMN()+1,0)="","",VLOOKUP($A163&amp;$A$3,Global!$E:$AA,COLUMN()+1,0)),"")</f>
        <v/>
      </c>
      <c r="S163" s="71" t="str">
        <f>IFERROR(IF(VLOOKUP($A163&amp;$A$3,Global!$E:$AA,COLUMN()+1,0)="","",VLOOKUP($A163&amp;$A$3,Global!$E:$AA,COLUMN()+1,0)),"")</f>
        <v/>
      </c>
      <c r="T163" s="71" t="str">
        <f>IFERROR(IF(VLOOKUP($A163&amp;$A$3,Global!$E:$AA,COLUMN()+1,0)="","",VLOOKUP($A163&amp;$A$3,Global!$E:$AA,COLUMN()+1,0)),"")</f>
        <v/>
      </c>
      <c r="U163" s="69" t="str">
        <f>IFERROR(IF(VLOOKUP($A163&amp;$A$3,Global!$E:$AA,COLUMN()+1,0)="","",VLOOKUP($A163&amp;$A$3,Global!$E:$AA,COLUMN()+1,0)),"")</f>
        <v/>
      </c>
      <c r="V163" s="69" t="str">
        <f>IFERROR(IF(VLOOKUP($A163&amp;$A$3,Global!$E:$AA,COLUMN()+1,0)="","",VLOOKUP($A163&amp;$A$3,Global!$E:$AA,COLUMN()+1,0)),"")</f>
        <v/>
      </c>
    </row>
    <row r="164" spans="1:22" s="72" customFormat="1" ht="15.75" x14ac:dyDescent="0.2">
      <c r="A164" s="67" t="str">
        <f>IFERROR(IF(A163="","",IF((A163+1)&lt;=VLOOKUP($A$3,List!$A$1:$B$50,2,0),A163+1,"")),"")</f>
        <v/>
      </c>
      <c r="B164" s="67" t="str">
        <f>IFERROR(IF(VLOOKUP($A164&amp;$A$3,Global!$E:$AA,COLUMN(),0)="","",VLOOKUP($A164&amp;$A$3,Global!$E:$AA,COLUMN(),0)),"")</f>
        <v/>
      </c>
      <c r="C164" s="67" t="str">
        <f>IFERROR(VLOOKUP(B164,List!$D:$E,2,0),"")</f>
        <v/>
      </c>
      <c r="D164" s="68" t="str">
        <f>IFERROR(IF(VLOOKUP($A164&amp;$A$3,Global!$E:$AA,COLUMN()+1,0)="","",VLOOKUP($A164&amp;$A$3,Global!$E:$AA,COLUMN()+1,0)),"")</f>
        <v/>
      </c>
      <c r="E164" s="69" t="str">
        <f>IFERROR(IF(VLOOKUP($A164&amp;$A$3,Global!$E:$AA,COLUMN()+1,0)="","",VLOOKUP($A164&amp;$A$3,Global!$E:$AA,COLUMN()+1,0)),"")</f>
        <v/>
      </c>
      <c r="F164" s="69" t="str">
        <f>IFERROR(IF(VLOOKUP($A164&amp;$A$3,Global!$E:$AA,COLUMN()+1,0)="","",VLOOKUP($A164&amp;$A$3,Global!$E:$AA,COLUMN()+1,0)),"")</f>
        <v/>
      </c>
      <c r="G164" s="69" t="str">
        <f>IFERROR(IF(VLOOKUP($A164&amp;$A$3,Global!$E:$AA,COLUMN()+1,0)="","",VLOOKUP($A164&amp;$A$3,Global!$E:$AA,COLUMN()+1,0)),"")</f>
        <v/>
      </c>
      <c r="H164" s="70" t="str">
        <f>IFERROR(IF(VLOOKUP($A164&amp;$A$3,Global!$E:$AA,COLUMN()+1,0)="","",VLOOKUP($A164&amp;$A$3,Global!$E:$AA,COLUMN()+1,0)),"")</f>
        <v/>
      </c>
      <c r="I164" s="69" t="str">
        <f>IFERROR(IF(VLOOKUP($A164&amp;$A$3,Global!$E:$AA,COLUMN()+1,0)="","",VLOOKUP($A164&amp;$A$3,Global!$E:$AA,COLUMN()+1,0)),"")</f>
        <v/>
      </c>
      <c r="J164" s="69" t="str">
        <f>IFERROR(IF(VLOOKUP($A164&amp;$A$3,Global!$E:$AA,COLUMN()+1,0)="","",VLOOKUP($A164&amp;$A$3,Global!$E:$AA,COLUMN()+1,0)),"")</f>
        <v/>
      </c>
      <c r="K164" s="69" t="str">
        <f>IFERROR(IF(VLOOKUP($A164&amp;$A$3,Global!$E:$AA,COLUMN()+1,0)="","",VLOOKUP($A164&amp;$A$3,Global!$E:$AA,COLUMN()+1,0)),"")</f>
        <v/>
      </c>
      <c r="L164" s="69" t="str">
        <f>IFERROR(IF(VLOOKUP($A164&amp;$A$3,Global!$E:$AA,COLUMN()+1,0)="","",VLOOKUP($A164&amp;$A$3,Global!$E:$AA,COLUMN()+1,0)),"")</f>
        <v/>
      </c>
      <c r="M164" s="68" t="str">
        <f>IFERROR(IF(VLOOKUP($A164&amp;$A$3,Global!$E:$AA,COLUMN()+1,0)="","",VLOOKUP($A164&amp;$A$3,Global!$E:$AA,COLUMN()+1,0)),"")</f>
        <v/>
      </c>
      <c r="N164" s="68" t="str">
        <f>IFERROR(IF(VLOOKUP($A164&amp;$A$3,Global!$E:$AA,COLUMN()+1,0)="","",VLOOKUP($A164&amp;$A$3,Global!$E:$AA,COLUMN()+1,0)),"")</f>
        <v/>
      </c>
      <c r="O164" s="68" t="str">
        <f>IFERROR(IF(VLOOKUP($A164&amp;$A$3,Global!$E:$AA,COLUMN()+1,0)="","",VLOOKUP($A164&amp;$A$3,Global!$E:$AA,COLUMN()+1,0)),"")</f>
        <v/>
      </c>
      <c r="P164" s="68" t="str">
        <f>IFERROR(IF(VLOOKUP($A164&amp;$A$3,Global!$E:$AA,COLUMN()+1,0)="","",VLOOKUP($A164&amp;$A$3,Global!$E:$AA,COLUMN()+1,0)),"")</f>
        <v/>
      </c>
      <c r="Q164" s="68" t="str">
        <f>IFERROR(IF(VLOOKUP($A164&amp;$A$3,Global!$E:$AA,COLUMN()+1,0)="","",VLOOKUP($A164&amp;$A$3,Global!$E:$AA,COLUMN()+1,0)),"")</f>
        <v/>
      </c>
      <c r="R164" s="68" t="str">
        <f>IFERROR(IF(VLOOKUP($A164&amp;$A$3,Global!$E:$AA,COLUMN()+1,0)="","",VLOOKUP($A164&amp;$A$3,Global!$E:$AA,COLUMN()+1,0)),"")</f>
        <v/>
      </c>
      <c r="S164" s="71" t="str">
        <f>IFERROR(IF(VLOOKUP($A164&amp;$A$3,Global!$E:$AA,COLUMN()+1,0)="","",VLOOKUP($A164&amp;$A$3,Global!$E:$AA,COLUMN()+1,0)),"")</f>
        <v/>
      </c>
      <c r="T164" s="71" t="str">
        <f>IFERROR(IF(VLOOKUP($A164&amp;$A$3,Global!$E:$AA,COLUMN()+1,0)="","",VLOOKUP($A164&amp;$A$3,Global!$E:$AA,COLUMN()+1,0)),"")</f>
        <v/>
      </c>
      <c r="U164" s="69" t="str">
        <f>IFERROR(IF(VLOOKUP($A164&amp;$A$3,Global!$E:$AA,COLUMN()+1,0)="","",VLOOKUP($A164&amp;$A$3,Global!$E:$AA,COLUMN()+1,0)),"")</f>
        <v/>
      </c>
      <c r="V164" s="69" t="str">
        <f>IFERROR(IF(VLOOKUP($A164&amp;$A$3,Global!$E:$AA,COLUMN()+1,0)="","",VLOOKUP($A164&amp;$A$3,Global!$E:$AA,COLUMN()+1,0)),"")</f>
        <v/>
      </c>
    </row>
    <row r="165" spans="1:22" s="72" customFormat="1" ht="15.75" x14ac:dyDescent="0.2">
      <c r="A165" s="67" t="str">
        <f>IFERROR(IF(A164="","",IF((A164+1)&lt;=VLOOKUP($A$3,List!$A$1:$B$50,2,0),A164+1,"")),"")</f>
        <v/>
      </c>
      <c r="B165" s="67" t="str">
        <f>IFERROR(IF(VLOOKUP($A165&amp;$A$3,Global!$E:$AA,COLUMN(),0)="","",VLOOKUP($A165&amp;$A$3,Global!$E:$AA,COLUMN(),0)),"")</f>
        <v/>
      </c>
      <c r="C165" s="67" t="str">
        <f>IFERROR(VLOOKUP(B165,List!$D:$E,2,0),"")</f>
        <v/>
      </c>
      <c r="D165" s="68" t="str">
        <f>IFERROR(IF(VLOOKUP($A165&amp;$A$3,Global!$E:$AA,COLUMN()+1,0)="","",VLOOKUP($A165&amp;$A$3,Global!$E:$AA,COLUMN()+1,0)),"")</f>
        <v/>
      </c>
      <c r="E165" s="69" t="str">
        <f>IFERROR(IF(VLOOKUP($A165&amp;$A$3,Global!$E:$AA,COLUMN()+1,0)="","",VLOOKUP($A165&amp;$A$3,Global!$E:$AA,COLUMN()+1,0)),"")</f>
        <v/>
      </c>
      <c r="F165" s="69" t="str">
        <f>IFERROR(IF(VLOOKUP($A165&amp;$A$3,Global!$E:$AA,COLUMN()+1,0)="","",VLOOKUP($A165&amp;$A$3,Global!$E:$AA,COLUMN()+1,0)),"")</f>
        <v/>
      </c>
      <c r="G165" s="69" t="str">
        <f>IFERROR(IF(VLOOKUP($A165&amp;$A$3,Global!$E:$AA,COLUMN()+1,0)="","",VLOOKUP($A165&amp;$A$3,Global!$E:$AA,COLUMN()+1,0)),"")</f>
        <v/>
      </c>
      <c r="H165" s="70" t="str">
        <f>IFERROR(IF(VLOOKUP($A165&amp;$A$3,Global!$E:$AA,COLUMN()+1,0)="","",VLOOKUP($A165&amp;$A$3,Global!$E:$AA,COLUMN()+1,0)),"")</f>
        <v/>
      </c>
      <c r="I165" s="69" t="str">
        <f>IFERROR(IF(VLOOKUP($A165&amp;$A$3,Global!$E:$AA,COLUMN()+1,0)="","",VLOOKUP($A165&amp;$A$3,Global!$E:$AA,COLUMN()+1,0)),"")</f>
        <v/>
      </c>
      <c r="J165" s="69" t="str">
        <f>IFERROR(IF(VLOOKUP($A165&amp;$A$3,Global!$E:$AA,COLUMN()+1,0)="","",VLOOKUP($A165&amp;$A$3,Global!$E:$AA,COLUMN()+1,0)),"")</f>
        <v/>
      </c>
      <c r="K165" s="69" t="str">
        <f>IFERROR(IF(VLOOKUP($A165&amp;$A$3,Global!$E:$AA,COLUMN()+1,0)="","",VLOOKUP($A165&amp;$A$3,Global!$E:$AA,COLUMN()+1,0)),"")</f>
        <v/>
      </c>
      <c r="L165" s="69" t="str">
        <f>IFERROR(IF(VLOOKUP($A165&amp;$A$3,Global!$E:$AA,COLUMN()+1,0)="","",VLOOKUP($A165&amp;$A$3,Global!$E:$AA,COLUMN()+1,0)),"")</f>
        <v/>
      </c>
      <c r="M165" s="68" t="str">
        <f>IFERROR(IF(VLOOKUP($A165&amp;$A$3,Global!$E:$AA,COLUMN()+1,0)="","",VLOOKUP($A165&amp;$A$3,Global!$E:$AA,COLUMN()+1,0)),"")</f>
        <v/>
      </c>
      <c r="N165" s="68" t="str">
        <f>IFERROR(IF(VLOOKUP($A165&amp;$A$3,Global!$E:$AA,COLUMN()+1,0)="","",VLOOKUP($A165&amp;$A$3,Global!$E:$AA,COLUMN()+1,0)),"")</f>
        <v/>
      </c>
      <c r="O165" s="68" t="str">
        <f>IFERROR(IF(VLOOKUP($A165&amp;$A$3,Global!$E:$AA,COLUMN()+1,0)="","",VLOOKUP($A165&amp;$A$3,Global!$E:$AA,COLUMN()+1,0)),"")</f>
        <v/>
      </c>
      <c r="P165" s="68" t="str">
        <f>IFERROR(IF(VLOOKUP($A165&amp;$A$3,Global!$E:$AA,COLUMN()+1,0)="","",VLOOKUP($A165&amp;$A$3,Global!$E:$AA,COLUMN()+1,0)),"")</f>
        <v/>
      </c>
      <c r="Q165" s="68" t="str">
        <f>IFERROR(IF(VLOOKUP($A165&amp;$A$3,Global!$E:$AA,COLUMN()+1,0)="","",VLOOKUP($A165&amp;$A$3,Global!$E:$AA,COLUMN()+1,0)),"")</f>
        <v/>
      </c>
      <c r="R165" s="68" t="str">
        <f>IFERROR(IF(VLOOKUP($A165&amp;$A$3,Global!$E:$AA,COLUMN()+1,0)="","",VLOOKUP($A165&amp;$A$3,Global!$E:$AA,COLUMN()+1,0)),"")</f>
        <v/>
      </c>
      <c r="S165" s="71" t="str">
        <f>IFERROR(IF(VLOOKUP($A165&amp;$A$3,Global!$E:$AA,COLUMN()+1,0)="","",VLOOKUP($A165&amp;$A$3,Global!$E:$AA,COLUMN()+1,0)),"")</f>
        <v/>
      </c>
      <c r="T165" s="71" t="str">
        <f>IFERROR(IF(VLOOKUP($A165&amp;$A$3,Global!$E:$AA,COLUMN()+1,0)="","",VLOOKUP($A165&amp;$A$3,Global!$E:$AA,COLUMN()+1,0)),"")</f>
        <v/>
      </c>
      <c r="U165" s="69" t="str">
        <f>IFERROR(IF(VLOOKUP($A165&amp;$A$3,Global!$E:$AA,COLUMN()+1,0)="","",VLOOKUP($A165&amp;$A$3,Global!$E:$AA,COLUMN()+1,0)),"")</f>
        <v/>
      </c>
      <c r="V165" s="69" t="str">
        <f>IFERROR(IF(VLOOKUP($A165&amp;$A$3,Global!$E:$AA,COLUMN()+1,0)="","",VLOOKUP($A165&amp;$A$3,Global!$E:$AA,COLUMN()+1,0)),"")</f>
        <v/>
      </c>
    </row>
    <row r="166" spans="1:22" s="72" customFormat="1" ht="15.75" x14ac:dyDescent="0.2">
      <c r="A166" s="67" t="str">
        <f>IFERROR(IF(A165="","",IF((A165+1)&lt;=VLOOKUP($A$3,List!$A$1:$B$50,2,0),A165+1,"")),"")</f>
        <v/>
      </c>
      <c r="B166" s="67" t="str">
        <f>IFERROR(IF(VLOOKUP($A166&amp;$A$3,Global!$E:$AA,COLUMN(),0)="","",VLOOKUP($A166&amp;$A$3,Global!$E:$AA,COLUMN(),0)),"")</f>
        <v/>
      </c>
      <c r="C166" s="67" t="str">
        <f>IFERROR(VLOOKUP(B166,List!$D:$E,2,0),"")</f>
        <v/>
      </c>
      <c r="D166" s="68" t="str">
        <f>IFERROR(IF(VLOOKUP($A166&amp;$A$3,Global!$E:$AA,COLUMN()+1,0)="","",VLOOKUP($A166&amp;$A$3,Global!$E:$AA,COLUMN()+1,0)),"")</f>
        <v/>
      </c>
      <c r="E166" s="69" t="str">
        <f>IFERROR(IF(VLOOKUP($A166&amp;$A$3,Global!$E:$AA,COLUMN()+1,0)="","",VLOOKUP($A166&amp;$A$3,Global!$E:$AA,COLUMN()+1,0)),"")</f>
        <v/>
      </c>
      <c r="F166" s="69" t="str">
        <f>IFERROR(IF(VLOOKUP($A166&amp;$A$3,Global!$E:$AA,COLUMN()+1,0)="","",VLOOKUP($A166&amp;$A$3,Global!$E:$AA,COLUMN()+1,0)),"")</f>
        <v/>
      </c>
      <c r="G166" s="69" t="str">
        <f>IFERROR(IF(VLOOKUP($A166&amp;$A$3,Global!$E:$AA,COLUMN()+1,0)="","",VLOOKUP($A166&amp;$A$3,Global!$E:$AA,COLUMN()+1,0)),"")</f>
        <v/>
      </c>
      <c r="H166" s="70" t="str">
        <f>IFERROR(IF(VLOOKUP($A166&amp;$A$3,Global!$E:$AA,COLUMN()+1,0)="","",VLOOKUP($A166&amp;$A$3,Global!$E:$AA,COLUMN()+1,0)),"")</f>
        <v/>
      </c>
      <c r="I166" s="69" t="str">
        <f>IFERROR(IF(VLOOKUP($A166&amp;$A$3,Global!$E:$AA,COLUMN()+1,0)="","",VLOOKUP($A166&amp;$A$3,Global!$E:$AA,COLUMN()+1,0)),"")</f>
        <v/>
      </c>
      <c r="J166" s="69" t="str">
        <f>IFERROR(IF(VLOOKUP($A166&amp;$A$3,Global!$E:$AA,COLUMN()+1,0)="","",VLOOKUP($A166&amp;$A$3,Global!$E:$AA,COLUMN()+1,0)),"")</f>
        <v/>
      </c>
      <c r="K166" s="69" t="str">
        <f>IFERROR(IF(VLOOKUP($A166&amp;$A$3,Global!$E:$AA,COLUMN()+1,0)="","",VLOOKUP($A166&amp;$A$3,Global!$E:$AA,COLUMN()+1,0)),"")</f>
        <v/>
      </c>
      <c r="L166" s="69" t="str">
        <f>IFERROR(IF(VLOOKUP($A166&amp;$A$3,Global!$E:$AA,COLUMN()+1,0)="","",VLOOKUP($A166&amp;$A$3,Global!$E:$AA,COLUMN()+1,0)),"")</f>
        <v/>
      </c>
      <c r="M166" s="68" t="str">
        <f>IFERROR(IF(VLOOKUP($A166&amp;$A$3,Global!$E:$AA,COLUMN()+1,0)="","",VLOOKUP($A166&amp;$A$3,Global!$E:$AA,COLUMN()+1,0)),"")</f>
        <v/>
      </c>
      <c r="N166" s="68" t="str">
        <f>IFERROR(IF(VLOOKUP($A166&amp;$A$3,Global!$E:$AA,COLUMN()+1,0)="","",VLOOKUP($A166&amp;$A$3,Global!$E:$AA,COLUMN()+1,0)),"")</f>
        <v/>
      </c>
      <c r="O166" s="68" t="str">
        <f>IFERROR(IF(VLOOKUP($A166&amp;$A$3,Global!$E:$AA,COLUMN()+1,0)="","",VLOOKUP($A166&amp;$A$3,Global!$E:$AA,COLUMN()+1,0)),"")</f>
        <v/>
      </c>
      <c r="P166" s="68" t="str">
        <f>IFERROR(IF(VLOOKUP($A166&amp;$A$3,Global!$E:$AA,COLUMN()+1,0)="","",VLOOKUP($A166&amp;$A$3,Global!$E:$AA,COLUMN()+1,0)),"")</f>
        <v/>
      </c>
      <c r="Q166" s="68" t="str">
        <f>IFERROR(IF(VLOOKUP($A166&amp;$A$3,Global!$E:$AA,COLUMN()+1,0)="","",VLOOKUP($A166&amp;$A$3,Global!$E:$AA,COLUMN()+1,0)),"")</f>
        <v/>
      </c>
      <c r="R166" s="68" t="str">
        <f>IFERROR(IF(VLOOKUP($A166&amp;$A$3,Global!$E:$AA,COLUMN()+1,0)="","",VLOOKUP($A166&amp;$A$3,Global!$E:$AA,COLUMN()+1,0)),"")</f>
        <v/>
      </c>
      <c r="S166" s="71" t="str">
        <f>IFERROR(IF(VLOOKUP($A166&amp;$A$3,Global!$E:$AA,COLUMN()+1,0)="","",VLOOKUP($A166&amp;$A$3,Global!$E:$AA,COLUMN()+1,0)),"")</f>
        <v/>
      </c>
      <c r="T166" s="71" t="str">
        <f>IFERROR(IF(VLOOKUP($A166&amp;$A$3,Global!$E:$AA,COLUMN()+1,0)="","",VLOOKUP($A166&amp;$A$3,Global!$E:$AA,COLUMN()+1,0)),"")</f>
        <v/>
      </c>
      <c r="U166" s="69" t="str">
        <f>IFERROR(IF(VLOOKUP($A166&amp;$A$3,Global!$E:$AA,COLUMN()+1,0)="","",VLOOKUP($A166&amp;$A$3,Global!$E:$AA,COLUMN()+1,0)),"")</f>
        <v/>
      </c>
      <c r="V166" s="69" t="str">
        <f>IFERROR(IF(VLOOKUP($A166&amp;$A$3,Global!$E:$AA,COLUMN()+1,0)="","",VLOOKUP($A166&amp;$A$3,Global!$E:$AA,COLUMN()+1,0)),"")</f>
        <v/>
      </c>
    </row>
    <row r="167" spans="1:22" s="72" customFormat="1" ht="15.75" x14ac:dyDescent="0.2">
      <c r="A167" s="67" t="str">
        <f>IFERROR(IF(A166="","",IF((A166+1)&lt;=VLOOKUP($A$3,List!$A$1:$B$50,2,0),A166+1,"")),"")</f>
        <v/>
      </c>
      <c r="B167" s="67" t="str">
        <f>IFERROR(IF(VLOOKUP($A167&amp;$A$3,Global!$E:$AA,COLUMN(),0)="","",VLOOKUP($A167&amp;$A$3,Global!$E:$AA,COLUMN(),0)),"")</f>
        <v/>
      </c>
      <c r="C167" s="67" t="str">
        <f>IFERROR(VLOOKUP(B167,List!$D:$E,2,0),"")</f>
        <v/>
      </c>
      <c r="D167" s="68" t="str">
        <f>IFERROR(IF(VLOOKUP($A167&amp;$A$3,Global!$E:$AA,COLUMN()+1,0)="","",VLOOKUP($A167&amp;$A$3,Global!$E:$AA,COLUMN()+1,0)),"")</f>
        <v/>
      </c>
      <c r="E167" s="69" t="str">
        <f>IFERROR(IF(VLOOKUP($A167&amp;$A$3,Global!$E:$AA,COLUMN()+1,0)="","",VLOOKUP($A167&amp;$A$3,Global!$E:$AA,COLUMN()+1,0)),"")</f>
        <v/>
      </c>
      <c r="F167" s="69" t="str">
        <f>IFERROR(IF(VLOOKUP($A167&amp;$A$3,Global!$E:$AA,COLUMN()+1,0)="","",VLOOKUP($A167&amp;$A$3,Global!$E:$AA,COLUMN()+1,0)),"")</f>
        <v/>
      </c>
      <c r="G167" s="69" t="str">
        <f>IFERROR(IF(VLOOKUP($A167&amp;$A$3,Global!$E:$AA,COLUMN()+1,0)="","",VLOOKUP($A167&amp;$A$3,Global!$E:$AA,COLUMN()+1,0)),"")</f>
        <v/>
      </c>
      <c r="H167" s="70" t="str">
        <f>IFERROR(IF(VLOOKUP($A167&amp;$A$3,Global!$E:$AA,COLUMN()+1,0)="","",VLOOKUP($A167&amp;$A$3,Global!$E:$AA,COLUMN()+1,0)),"")</f>
        <v/>
      </c>
      <c r="I167" s="69" t="str">
        <f>IFERROR(IF(VLOOKUP($A167&amp;$A$3,Global!$E:$AA,COLUMN()+1,0)="","",VLOOKUP($A167&amp;$A$3,Global!$E:$AA,COLUMN()+1,0)),"")</f>
        <v/>
      </c>
      <c r="J167" s="69" t="str">
        <f>IFERROR(IF(VLOOKUP($A167&amp;$A$3,Global!$E:$AA,COLUMN()+1,0)="","",VLOOKUP($A167&amp;$A$3,Global!$E:$AA,COLUMN()+1,0)),"")</f>
        <v/>
      </c>
      <c r="K167" s="69" t="str">
        <f>IFERROR(IF(VLOOKUP($A167&amp;$A$3,Global!$E:$AA,COLUMN()+1,0)="","",VLOOKUP($A167&amp;$A$3,Global!$E:$AA,COLUMN()+1,0)),"")</f>
        <v/>
      </c>
      <c r="L167" s="69" t="str">
        <f>IFERROR(IF(VLOOKUP($A167&amp;$A$3,Global!$E:$AA,COLUMN()+1,0)="","",VLOOKUP($A167&amp;$A$3,Global!$E:$AA,COLUMN()+1,0)),"")</f>
        <v/>
      </c>
      <c r="M167" s="68" t="str">
        <f>IFERROR(IF(VLOOKUP($A167&amp;$A$3,Global!$E:$AA,COLUMN()+1,0)="","",VLOOKUP($A167&amp;$A$3,Global!$E:$AA,COLUMN()+1,0)),"")</f>
        <v/>
      </c>
      <c r="N167" s="68" t="str">
        <f>IFERROR(IF(VLOOKUP($A167&amp;$A$3,Global!$E:$AA,COLUMN()+1,0)="","",VLOOKUP($A167&amp;$A$3,Global!$E:$AA,COLUMN()+1,0)),"")</f>
        <v/>
      </c>
      <c r="O167" s="68" t="str">
        <f>IFERROR(IF(VLOOKUP($A167&amp;$A$3,Global!$E:$AA,COLUMN()+1,0)="","",VLOOKUP($A167&amp;$A$3,Global!$E:$AA,COLUMN()+1,0)),"")</f>
        <v/>
      </c>
      <c r="P167" s="68" t="str">
        <f>IFERROR(IF(VLOOKUP($A167&amp;$A$3,Global!$E:$AA,COLUMN()+1,0)="","",VLOOKUP($A167&amp;$A$3,Global!$E:$AA,COLUMN()+1,0)),"")</f>
        <v/>
      </c>
      <c r="Q167" s="68" t="str">
        <f>IFERROR(IF(VLOOKUP($A167&amp;$A$3,Global!$E:$AA,COLUMN()+1,0)="","",VLOOKUP($A167&amp;$A$3,Global!$E:$AA,COLUMN()+1,0)),"")</f>
        <v/>
      </c>
      <c r="R167" s="68" t="str">
        <f>IFERROR(IF(VLOOKUP($A167&amp;$A$3,Global!$E:$AA,COLUMN()+1,0)="","",VLOOKUP($A167&amp;$A$3,Global!$E:$AA,COLUMN()+1,0)),"")</f>
        <v/>
      </c>
      <c r="S167" s="71" t="str">
        <f>IFERROR(IF(VLOOKUP($A167&amp;$A$3,Global!$E:$AA,COLUMN()+1,0)="","",VLOOKUP($A167&amp;$A$3,Global!$E:$AA,COLUMN()+1,0)),"")</f>
        <v/>
      </c>
      <c r="T167" s="71" t="str">
        <f>IFERROR(IF(VLOOKUP($A167&amp;$A$3,Global!$E:$AA,COLUMN()+1,0)="","",VLOOKUP($A167&amp;$A$3,Global!$E:$AA,COLUMN()+1,0)),"")</f>
        <v/>
      </c>
      <c r="U167" s="69" t="str">
        <f>IFERROR(IF(VLOOKUP($A167&amp;$A$3,Global!$E:$AA,COLUMN()+1,0)="","",VLOOKUP($A167&amp;$A$3,Global!$E:$AA,COLUMN()+1,0)),"")</f>
        <v/>
      </c>
      <c r="V167" s="69" t="str">
        <f>IFERROR(IF(VLOOKUP($A167&amp;$A$3,Global!$E:$AA,COLUMN()+1,0)="","",VLOOKUP($A167&amp;$A$3,Global!$E:$AA,COLUMN()+1,0)),"")</f>
        <v/>
      </c>
    </row>
    <row r="168" spans="1:22" s="72" customFormat="1" ht="15.75" x14ac:dyDescent="0.2">
      <c r="A168" s="67" t="str">
        <f>IFERROR(IF(A167="","",IF((A167+1)&lt;=VLOOKUP($A$3,List!$A$1:$B$50,2,0),A167+1,"")),"")</f>
        <v/>
      </c>
      <c r="B168" s="67" t="str">
        <f>IFERROR(IF(VLOOKUP($A168&amp;$A$3,Global!$E:$AA,COLUMN(),0)="","",VLOOKUP($A168&amp;$A$3,Global!$E:$AA,COLUMN(),0)),"")</f>
        <v/>
      </c>
      <c r="C168" s="67" t="str">
        <f>IFERROR(VLOOKUP(B168,List!$D:$E,2,0),"")</f>
        <v/>
      </c>
      <c r="D168" s="68" t="str">
        <f>IFERROR(IF(VLOOKUP($A168&amp;$A$3,Global!$E:$AA,COLUMN()+1,0)="","",VLOOKUP($A168&amp;$A$3,Global!$E:$AA,COLUMN()+1,0)),"")</f>
        <v/>
      </c>
      <c r="E168" s="69" t="str">
        <f>IFERROR(IF(VLOOKUP($A168&amp;$A$3,Global!$E:$AA,COLUMN()+1,0)="","",VLOOKUP($A168&amp;$A$3,Global!$E:$AA,COLUMN()+1,0)),"")</f>
        <v/>
      </c>
      <c r="F168" s="69" t="str">
        <f>IFERROR(IF(VLOOKUP($A168&amp;$A$3,Global!$E:$AA,COLUMN()+1,0)="","",VLOOKUP($A168&amp;$A$3,Global!$E:$AA,COLUMN()+1,0)),"")</f>
        <v/>
      </c>
      <c r="G168" s="69" t="str">
        <f>IFERROR(IF(VLOOKUP($A168&amp;$A$3,Global!$E:$AA,COLUMN()+1,0)="","",VLOOKUP($A168&amp;$A$3,Global!$E:$AA,COLUMN()+1,0)),"")</f>
        <v/>
      </c>
      <c r="H168" s="70" t="str">
        <f>IFERROR(IF(VLOOKUP($A168&amp;$A$3,Global!$E:$AA,COLUMN()+1,0)="","",VLOOKUP($A168&amp;$A$3,Global!$E:$AA,COLUMN()+1,0)),"")</f>
        <v/>
      </c>
      <c r="I168" s="69" t="str">
        <f>IFERROR(IF(VLOOKUP($A168&amp;$A$3,Global!$E:$AA,COLUMN()+1,0)="","",VLOOKUP($A168&amp;$A$3,Global!$E:$AA,COLUMN()+1,0)),"")</f>
        <v/>
      </c>
      <c r="J168" s="69" t="str">
        <f>IFERROR(IF(VLOOKUP($A168&amp;$A$3,Global!$E:$AA,COLUMN()+1,0)="","",VLOOKUP($A168&amp;$A$3,Global!$E:$AA,COLUMN()+1,0)),"")</f>
        <v/>
      </c>
      <c r="K168" s="69" t="str">
        <f>IFERROR(IF(VLOOKUP($A168&amp;$A$3,Global!$E:$AA,COLUMN()+1,0)="","",VLOOKUP($A168&amp;$A$3,Global!$E:$AA,COLUMN()+1,0)),"")</f>
        <v/>
      </c>
      <c r="L168" s="69" t="str">
        <f>IFERROR(IF(VLOOKUP($A168&amp;$A$3,Global!$E:$AA,COLUMN()+1,0)="","",VLOOKUP($A168&amp;$A$3,Global!$E:$AA,COLUMN()+1,0)),"")</f>
        <v/>
      </c>
      <c r="M168" s="68" t="str">
        <f>IFERROR(IF(VLOOKUP($A168&amp;$A$3,Global!$E:$AA,COLUMN()+1,0)="","",VLOOKUP($A168&amp;$A$3,Global!$E:$AA,COLUMN()+1,0)),"")</f>
        <v/>
      </c>
      <c r="N168" s="68" t="str">
        <f>IFERROR(IF(VLOOKUP($A168&amp;$A$3,Global!$E:$AA,COLUMN()+1,0)="","",VLOOKUP($A168&amp;$A$3,Global!$E:$AA,COLUMN()+1,0)),"")</f>
        <v/>
      </c>
      <c r="O168" s="68" t="str">
        <f>IFERROR(IF(VLOOKUP($A168&amp;$A$3,Global!$E:$AA,COLUMN()+1,0)="","",VLOOKUP($A168&amp;$A$3,Global!$E:$AA,COLUMN()+1,0)),"")</f>
        <v/>
      </c>
      <c r="P168" s="68" t="str">
        <f>IFERROR(IF(VLOOKUP($A168&amp;$A$3,Global!$E:$AA,COLUMN()+1,0)="","",VLOOKUP($A168&amp;$A$3,Global!$E:$AA,COLUMN()+1,0)),"")</f>
        <v/>
      </c>
      <c r="Q168" s="68" t="str">
        <f>IFERROR(IF(VLOOKUP($A168&amp;$A$3,Global!$E:$AA,COLUMN()+1,0)="","",VLOOKUP($A168&amp;$A$3,Global!$E:$AA,COLUMN()+1,0)),"")</f>
        <v/>
      </c>
      <c r="R168" s="68" t="str">
        <f>IFERROR(IF(VLOOKUP($A168&amp;$A$3,Global!$E:$AA,COLUMN()+1,0)="","",VLOOKUP($A168&amp;$A$3,Global!$E:$AA,COLUMN()+1,0)),"")</f>
        <v/>
      </c>
      <c r="S168" s="71" t="str">
        <f>IFERROR(IF(VLOOKUP($A168&amp;$A$3,Global!$E:$AA,COLUMN()+1,0)="","",VLOOKUP($A168&amp;$A$3,Global!$E:$AA,COLUMN()+1,0)),"")</f>
        <v/>
      </c>
      <c r="T168" s="71" t="str">
        <f>IFERROR(IF(VLOOKUP($A168&amp;$A$3,Global!$E:$AA,COLUMN()+1,0)="","",VLOOKUP($A168&amp;$A$3,Global!$E:$AA,COLUMN()+1,0)),"")</f>
        <v/>
      </c>
      <c r="U168" s="69" t="str">
        <f>IFERROR(IF(VLOOKUP($A168&amp;$A$3,Global!$E:$AA,COLUMN()+1,0)="","",VLOOKUP($A168&amp;$A$3,Global!$E:$AA,COLUMN()+1,0)),"")</f>
        <v/>
      </c>
      <c r="V168" s="69" t="str">
        <f>IFERROR(IF(VLOOKUP($A168&amp;$A$3,Global!$E:$AA,COLUMN()+1,0)="","",VLOOKUP($A168&amp;$A$3,Global!$E:$AA,COLUMN()+1,0)),"")</f>
        <v/>
      </c>
    </row>
    <row r="169" spans="1:22" s="72" customFormat="1" ht="15.75" x14ac:dyDescent="0.2">
      <c r="A169" s="67" t="str">
        <f>IFERROR(IF(A168="","",IF((A168+1)&lt;=VLOOKUP($A$3,List!$A$1:$B$50,2,0),A168+1,"")),"")</f>
        <v/>
      </c>
      <c r="B169" s="67" t="str">
        <f>IFERROR(IF(VLOOKUP($A169&amp;$A$3,Global!$E:$AA,COLUMN(),0)="","",VLOOKUP($A169&amp;$A$3,Global!$E:$AA,COLUMN(),0)),"")</f>
        <v/>
      </c>
      <c r="C169" s="67" t="str">
        <f>IFERROR(VLOOKUP(B169,List!$D:$E,2,0),"")</f>
        <v/>
      </c>
      <c r="D169" s="68" t="str">
        <f>IFERROR(IF(VLOOKUP($A169&amp;$A$3,Global!$E:$AA,COLUMN()+1,0)="","",VLOOKUP($A169&amp;$A$3,Global!$E:$AA,COLUMN()+1,0)),"")</f>
        <v/>
      </c>
      <c r="E169" s="69" t="str">
        <f>IFERROR(IF(VLOOKUP($A169&amp;$A$3,Global!$E:$AA,COLUMN()+1,0)="","",VLOOKUP($A169&amp;$A$3,Global!$E:$AA,COLUMN()+1,0)),"")</f>
        <v/>
      </c>
      <c r="F169" s="69" t="str">
        <f>IFERROR(IF(VLOOKUP($A169&amp;$A$3,Global!$E:$AA,COLUMN()+1,0)="","",VLOOKUP($A169&amp;$A$3,Global!$E:$AA,COLUMN()+1,0)),"")</f>
        <v/>
      </c>
      <c r="G169" s="69" t="str">
        <f>IFERROR(IF(VLOOKUP($A169&amp;$A$3,Global!$E:$AA,COLUMN()+1,0)="","",VLOOKUP($A169&amp;$A$3,Global!$E:$AA,COLUMN()+1,0)),"")</f>
        <v/>
      </c>
      <c r="H169" s="70" t="str">
        <f>IFERROR(IF(VLOOKUP($A169&amp;$A$3,Global!$E:$AA,COLUMN()+1,0)="","",VLOOKUP($A169&amp;$A$3,Global!$E:$AA,COLUMN()+1,0)),"")</f>
        <v/>
      </c>
      <c r="I169" s="69" t="str">
        <f>IFERROR(IF(VLOOKUP($A169&amp;$A$3,Global!$E:$AA,COLUMN()+1,0)="","",VLOOKUP($A169&amp;$A$3,Global!$E:$AA,COLUMN()+1,0)),"")</f>
        <v/>
      </c>
      <c r="J169" s="69" t="str">
        <f>IFERROR(IF(VLOOKUP($A169&amp;$A$3,Global!$E:$AA,COLUMN()+1,0)="","",VLOOKUP($A169&amp;$A$3,Global!$E:$AA,COLUMN()+1,0)),"")</f>
        <v/>
      </c>
      <c r="K169" s="69" t="str">
        <f>IFERROR(IF(VLOOKUP($A169&amp;$A$3,Global!$E:$AA,COLUMN()+1,0)="","",VLOOKUP($A169&amp;$A$3,Global!$E:$AA,COLUMN()+1,0)),"")</f>
        <v/>
      </c>
      <c r="L169" s="69" t="str">
        <f>IFERROR(IF(VLOOKUP($A169&amp;$A$3,Global!$E:$AA,COLUMN()+1,0)="","",VLOOKUP($A169&amp;$A$3,Global!$E:$AA,COLUMN()+1,0)),"")</f>
        <v/>
      </c>
      <c r="M169" s="68" t="str">
        <f>IFERROR(IF(VLOOKUP($A169&amp;$A$3,Global!$E:$AA,COLUMN()+1,0)="","",VLOOKUP($A169&amp;$A$3,Global!$E:$AA,COLUMN()+1,0)),"")</f>
        <v/>
      </c>
      <c r="N169" s="68" t="str">
        <f>IFERROR(IF(VLOOKUP($A169&amp;$A$3,Global!$E:$AA,COLUMN()+1,0)="","",VLOOKUP($A169&amp;$A$3,Global!$E:$AA,COLUMN()+1,0)),"")</f>
        <v/>
      </c>
      <c r="O169" s="68" t="str">
        <f>IFERROR(IF(VLOOKUP($A169&amp;$A$3,Global!$E:$AA,COLUMN()+1,0)="","",VLOOKUP($A169&amp;$A$3,Global!$E:$AA,COLUMN()+1,0)),"")</f>
        <v/>
      </c>
      <c r="P169" s="68" t="str">
        <f>IFERROR(IF(VLOOKUP($A169&amp;$A$3,Global!$E:$AA,COLUMN()+1,0)="","",VLOOKUP($A169&amp;$A$3,Global!$E:$AA,COLUMN()+1,0)),"")</f>
        <v/>
      </c>
      <c r="Q169" s="68" t="str">
        <f>IFERROR(IF(VLOOKUP($A169&amp;$A$3,Global!$E:$AA,COLUMN()+1,0)="","",VLOOKUP($A169&amp;$A$3,Global!$E:$AA,COLUMN()+1,0)),"")</f>
        <v/>
      </c>
      <c r="R169" s="68" t="str">
        <f>IFERROR(IF(VLOOKUP($A169&amp;$A$3,Global!$E:$AA,COLUMN()+1,0)="","",VLOOKUP($A169&amp;$A$3,Global!$E:$AA,COLUMN()+1,0)),"")</f>
        <v/>
      </c>
      <c r="S169" s="71" t="str">
        <f>IFERROR(IF(VLOOKUP($A169&amp;$A$3,Global!$E:$AA,COLUMN()+1,0)="","",VLOOKUP($A169&amp;$A$3,Global!$E:$AA,COLUMN()+1,0)),"")</f>
        <v/>
      </c>
      <c r="T169" s="71" t="str">
        <f>IFERROR(IF(VLOOKUP($A169&amp;$A$3,Global!$E:$AA,COLUMN()+1,0)="","",VLOOKUP($A169&amp;$A$3,Global!$E:$AA,COLUMN()+1,0)),"")</f>
        <v/>
      </c>
      <c r="U169" s="69" t="str">
        <f>IFERROR(IF(VLOOKUP($A169&amp;$A$3,Global!$E:$AA,COLUMN()+1,0)="","",VLOOKUP($A169&amp;$A$3,Global!$E:$AA,COLUMN()+1,0)),"")</f>
        <v/>
      </c>
      <c r="V169" s="69" t="str">
        <f>IFERROR(IF(VLOOKUP($A169&amp;$A$3,Global!$E:$AA,COLUMN()+1,0)="","",VLOOKUP($A169&amp;$A$3,Global!$E:$AA,COLUMN()+1,0)),"")</f>
        <v/>
      </c>
    </row>
    <row r="170" spans="1:22" s="72" customFormat="1" ht="15.75" x14ac:dyDescent="0.2">
      <c r="A170" s="67" t="str">
        <f>IFERROR(IF(A169="","",IF((A169+1)&lt;=VLOOKUP($A$3,List!$A$1:$B$50,2,0),A169+1,"")),"")</f>
        <v/>
      </c>
      <c r="B170" s="67" t="str">
        <f>IFERROR(IF(VLOOKUP($A170&amp;$A$3,Global!$E:$AA,COLUMN(),0)="","",VLOOKUP($A170&amp;$A$3,Global!$E:$AA,COLUMN(),0)),"")</f>
        <v/>
      </c>
      <c r="C170" s="67" t="str">
        <f>IFERROR(VLOOKUP(B170,List!$D:$E,2,0),"")</f>
        <v/>
      </c>
      <c r="D170" s="68" t="str">
        <f>IFERROR(IF(VLOOKUP($A170&amp;$A$3,Global!$E:$AA,COLUMN()+1,0)="","",VLOOKUP($A170&amp;$A$3,Global!$E:$AA,COLUMN()+1,0)),"")</f>
        <v/>
      </c>
      <c r="E170" s="69" t="str">
        <f>IFERROR(IF(VLOOKUP($A170&amp;$A$3,Global!$E:$AA,COLUMN()+1,0)="","",VLOOKUP($A170&amp;$A$3,Global!$E:$AA,COLUMN()+1,0)),"")</f>
        <v/>
      </c>
      <c r="F170" s="69" t="str">
        <f>IFERROR(IF(VLOOKUP($A170&amp;$A$3,Global!$E:$AA,COLUMN()+1,0)="","",VLOOKUP($A170&amp;$A$3,Global!$E:$AA,COLUMN()+1,0)),"")</f>
        <v/>
      </c>
      <c r="G170" s="69" t="str">
        <f>IFERROR(IF(VLOOKUP($A170&amp;$A$3,Global!$E:$AA,COLUMN()+1,0)="","",VLOOKUP($A170&amp;$A$3,Global!$E:$AA,COLUMN()+1,0)),"")</f>
        <v/>
      </c>
      <c r="H170" s="70" t="str">
        <f>IFERROR(IF(VLOOKUP($A170&amp;$A$3,Global!$E:$AA,COLUMN()+1,0)="","",VLOOKUP($A170&amp;$A$3,Global!$E:$AA,COLUMN()+1,0)),"")</f>
        <v/>
      </c>
      <c r="I170" s="69" t="str">
        <f>IFERROR(IF(VLOOKUP($A170&amp;$A$3,Global!$E:$AA,COLUMN()+1,0)="","",VLOOKUP($A170&amp;$A$3,Global!$E:$AA,COLUMN()+1,0)),"")</f>
        <v/>
      </c>
      <c r="J170" s="69" t="str">
        <f>IFERROR(IF(VLOOKUP($A170&amp;$A$3,Global!$E:$AA,COLUMN()+1,0)="","",VLOOKUP($A170&amp;$A$3,Global!$E:$AA,COLUMN()+1,0)),"")</f>
        <v/>
      </c>
      <c r="K170" s="69" t="str">
        <f>IFERROR(IF(VLOOKUP($A170&amp;$A$3,Global!$E:$AA,COLUMN()+1,0)="","",VLOOKUP($A170&amp;$A$3,Global!$E:$AA,COLUMN()+1,0)),"")</f>
        <v/>
      </c>
      <c r="L170" s="69" t="str">
        <f>IFERROR(IF(VLOOKUP($A170&amp;$A$3,Global!$E:$AA,COLUMN()+1,0)="","",VLOOKUP($A170&amp;$A$3,Global!$E:$AA,COLUMN()+1,0)),"")</f>
        <v/>
      </c>
      <c r="M170" s="68" t="str">
        <f>IFERROR(IF(VLOOKUP($A170&amp;$A$3,Global!$E:$AA,COLUMN()+1,0)="","",VLOOKUP($A170&amp;$A$3,Global!$E:$AA,COLUMN()+1,0)),"")</f>
        <v/>
      </c>
      <c r="N170" s="68" t="str">
        <f>IFERROR(IF(VLOOKUP($A170&amp;$A$3,Global!$E:$AA,COLUMN()+1,0)="","",VLOOKUP($A170&amp;$A$3,Global!$E:$AA,COLUMN()+1,0)),"")</f>
        <v/>
      </c>
      <c r="O170" s="68" t="str">
        <f>IFERROR(IF(VLOOKUP($A170&amp;$A$3,Global!$E:$AA,COLUMN()+1,0)="","",VLOOKUP($A170&amp;$A$3,Global!$E:$AA,COLUMN()+1,0)),"")</f>
        <v/>
      </c>
      <c r="P170" s="68" t="str">
        <f>IFERROR(IF(VLOOKUP($A170&amp;$A$3,Global!$E:$AA,COLUMN()+1,0)="","",VLOOKUP($A170&amp;$A$3,Global!$E:$AA,COLUMN()+1,0)),"")</f>
        <v/>
      </c>
      <c r="Q170" s="68" t="str">
        <f>IFERROR(IF(VLOOKUP($A170&amp;$A$3,Global!$E:$AA,COLUMN()+1,0)="","",VLOOKUP($A170&amp;$A$3,Global!$E:$AA,COLUMN()+1,0)),"")</f>
        <v/>
      </c>
      <c r="R170" s="68" t="str">
        <f>IFERROR(IF(VLOOKUP($A170&amp;$A$3,Global!$E:$AA,COLUMN()+1,0)="","",VLOOKUP($A170&amp;$A$3,Global!$E:$AA,COLUMN()+1,0)),"")</f>
        <v/>
      </c>
      <c r="S170" s="71" t="str">
        <f>IFERROR(IF(VLOOKUP($A170&amp;$A$3,Global!$E:$AA,COLUMN()+1,0)="","",VLOOKUP($A170&amp;$A$3,Global!$E:$AA,COLUMN()+1,0)),"")</f>
        <v/>
      </c>
      <c r="T170" s="71" t="str">
        <f>IFERROR(IF(VLOOKUP($A170&amp;$A$3,Global!$E:$AA,COLUMN()+1,0)="","",VLOOKUP($A170&amp;$A$3,Global!$E:$AA,COLUMN()+1,0)),"")</f>
        <v/>
      </c>
      <c r="U170" s="69" t="str">
        <f>IFERROR(IF(VLOOKUP($A170&amp;$A$3,Global!$E:$AA,COLUMN()+1,0)="","",VLOOKUP($A170&amp;$A$3,Global!$E:$AA,COLUMN()+1,0)),"")</f>
        <v/>
      </c>
      <c r="V170" s="69" t="str">
        <f>IFERROR(IF(VLOOKUP($A170&amp;$A$3,Global!$E:$AA,COLUMN()+1,0)="","",VLOOKUP($A170&amp;$A$3,Global!$E:$AA,COLUMN()+1,0)),"")</f>
        <v/>
      </c>
    </row>
    <row r="171" spans="1:22" s="72" customFormat="1" ht="15.75" x14ac:dyDescent="0.2">
      <c r="A171" s="67" t="str">
        <f>IFERROR(IF(A170="","",IF((A170+1)&lt;=VLOOKUP($A$3,List!$A$1:$B$50,2,0),A170+1,"")),"")</f>
        <v/>
      </c>
      <c r="B171" s="67" t="str">
        <f>IFERROR(IF(VLOOKUP($A171&amp;$A$3,Global!$E:$AA,COLUMN(),0)="","",VLOOKUP($A171&amp;$A$3,Global!$E:$AA,COLUMN(),0)),"")</f>
        <v/>
      </c>
      <c r="C171" s="67" t="str">
        <f>IFERROR(VLOOKUP(B171,List!$D:$E,2,0),"")</f>
        <v/>
      </c>
      <c r="D171" s="68" t="str">
        <f>IFERROR(IF(VLOOKUP($A171&amp;$A$3,Global!$E:$AA,COLUMN()+1,0)="","",VLOOKUP($A171&amp;$A$3,Global!$E:$AA,COLUMN()+1,0)),"")</f>
        <v/>
      </c>
      <c r="E171" s="69" t="str">
        <f>IFERROR(IF(VLOOKUP($A171&amp;$A$3,Global!$E:$AA,COLUMN()+1,0)="","",VLOOKUP($A171&amp;$A$3,Global!$E:$AA,COLUMN()+1,0)),"")</f>
        <v/>
      </c>
      <c r="F171" s="69" t="str">
        <f>IFERROR(IF(VLOOKUP($A171&amp;$A$3,Global!$E:$AA,COLUMN()+1,0)="","",VLOOKUP($A171&amp;$A$3,Global!$E:$AA,COLUMN()+1,0)),"")</f>
        <v/>
      </c>
      <c r="G171" s="69" t="str">
        <f>IFERROR(IF(VLOOKUP($A171&amp;$A$3,Global!$E:$AA,COLUMN()+1,0)="","",VLOOKUP($A171&amp;$A$3,Global!$E:$AA,COLUMN()+1,0)),"")</f>
        <v/>
      </c>
      <c r="H171" s="70" t="str">
        <f>IFERROR(IF(VLOOKUP($A171&amp;$A$3,Global!$E:$AA,COLUMN()+1,0)="","",VLOOKUP($A171&amp;$A$3,Global!$E:$AA,COLUMN()+1,0)),"")</f>
        <v/>
      </c>
      <c r="I171" s="69" t="str">
        <f>IFERROR(IF(VLOOKUP($A171&amp;$A$3,Global!$E:$AA,COLUMN()+1,0)="","",VLOOKUP($A171&amp;$A$3,Global!$E:$AA,COLUMN()+1,0)),"")</f>
        <v/>
      </c>
      <c r="J171" s="69" t="str">
        <f>IFERROR(IF(VLOOKUP($A171&amp;$A$3,Global!$E:$AA,COLUMN()+1,0)="","",VLOOKUP($A171&amp;$A$3,Global!$E:$AA,COLUMN()+1,0)),"")</f>
        <v/>
      </c>
      <c r="K171" s="69" t="str">
        <f>IFERROR(IF(VLOOKUP($A171&amp;$A$3,Global!$E:$AA,COLUMN()+1,0)="","",VLOOKUP($A171&amp;$A$3,Global!$E:$AA,COLUMN()+1,0)),"")</f>
        <v/>
      </c>
      <c r="L171" s="69" t="str">
        <f>IFERROR(IF(VLOOKUP($A171&amp;$A$3,Global!$E:$AA,COLUMN()+1,0)="","",VLOOKUP($A171&amp;$A$3,Global!$E:$AA,COLUMN()+1,0)),"")</f>
        <v/>
      </c>
      <c r="M171" s="68" t="str">
        <f>IFERROR(IF(VLOOKUP($A171&amp;$A$3,Global!$E:$AA,COLUMN()+1,0)="","",VLOOKUP($A171&amp;$A$3,Global!$E:$AA,COLUMN()+1,0)),"")</f>
        <v/>
      </c>
      <c r="N171" s="68" t="str">
        <f>IFERROR(IF(VLOOKUP($A171&amp;$A$3,Global!$E:$AA,COLUMN()+1,0)="","",VLOOKUP($A171&amp;$A$3,Global!$E:$AA,COLUMN()+1,0)),"")</f>
        <v/>
      </c>
      <c r="O171" s="68" t="str">
        <f>IFERROR(IF(VLOOKUP($A171&amp;$A$3,Global!$E:$AA,COLUMN()+1,0)="","",VLOOKUP($A171&amp;$A$3,Global!$E:$AA,COLUMN()+1,0)),"")</f>
        <v/>
      </c>
      <c r="P171" s="68" t="str">
        <f>IFERROR(IF(VLOOKUP($A171&amp;$A$3,Global!$E:$AA,COLUMN()+1,0)="","",VLOOKUP($A171&amp;$A$3,Global!$E:$AA,COLUMN()+1,0)),"")</f>
        <v/>
      </c>
      <c r="Q171" s="68" t="str">
        <f>IFERROR(IF(VLOOKUP($A171&amp;$A$3,Global!$E:$AA,COLUMN()+1,0)="","",VLOOKUP($A171&amp;$A$3,Global!$E:$AA,COLUMN()+1,0)),"")</f>
        <v/>
      </c>
      <c r="R171" s="68" t="str">
        <f>IFERROR(IF(VLOOKUP($A171&amp;$A$3,Global!$E:$AA,COLUMN()+1,0)="","",VLOOKUP($A171&amp;$A$3,Global!$E:$AA,COLUMN()+1,0)),"")</f>
        <v/>
      </c>
      <c r="S171" s="71" t="str">
        <f>IFERROR(IF(VLOOKUP($A171&amp;$A$3,Global!$E:$AA,COLUMN()+1,0)="","",VLOOKUP($A171&amp;$A$3,Global!$E:$AA,COLUMN()+1,0)),"")</f>
        <v/>
      </c>
      <c r="T171" s="71" t="str">
        <f>IFERROR(IF(VLOOKUP($A171&amp;$A$3,Global!$E:$AA,COLUMN()+1,0)="","",VLOOKUP($A171&amp;$A$3,Global!$E:$AA,COLUMN()+1,0)),"")</f>
        <v/>
      </c>
      <c r="U171" s="69" t="str">
        <f>IFERROR(IF(VLOOKUP($A171&amp;$A$3,Global!$E:$AA,COLUMN()+1,0)="","",VLOOKUP($A171&amp;$A$3,Global!$E:$AA,COLUMN()+1,0)),"")</f>
        <v/>
      </c>
      <c r="V171" s="69" t="str">
        <f>IFERROR(IF(VLOOKUP($A171&amp;$A$3,Global!$E:$AA,COLUMN()+1,0)="","",VLOOKUP($A171&amp;$A$3,Global!$E:$AA,COLUMN()+1,0)),"")</f>
        <v/>
      </c>
    </row>
    <row r="172" spans="1:22" s="72" customFormat="1" ht="15.75" x14ac:dyDescent="0.2">
      <c r="A172" s="67" t="str">
        <f>IFERROR(IF(A171="","",IF((A171+1)&lt;=VLOOKUP($A$3,List!$A$1:$B$50,2,0),A171+1,"")),"")</f>
        <v/>
      </c>
      <c r="B172" s="67" t="str">
        <f>IFERROR(IF(VLOOKUP($A172&amp;$A$3,Global!$E:$AA,COLUMN(),0)="","",VLOOKUP($A172&amp;$A$3,Global!$E:$AA,COLUMN(),0)),"")</f>
        <v/>
      </c>
      <c r="C172" s="67" t="str">
        <f>IFERROR(VLOOKUP(B172,List!$D:$E,2,0),"")</f>
        <v/>
      </c>
      <c r="D172" s="68" t="str">
        <f>IFERROR(IF(VLOOKUP($A172&amp;$A$3,Global!$E:$AA,COLUMN()+1,0)="","",VLOOKUP($A172&amp;$A$3,Global!$E:$AA,COLUMN()+1,0)),"")</f>
        <v/>
      </c>
      <c r="E172" s="69" t="str">
        <f>IFERROR(IF(VLOOKUP($A172&amp;$A$3,Global!$E:$AA,COLUMN()+1,0)="","",VLOOKUP($A172&amp;$A$3,Global!$E:$AA,COLUMN()+1,0)),"")</f>
        <v/>
      </c>
      <c r="F172" s="69" t="str">
        <f>IFERROR(IF(VLOOKUP($A172&amp;$A$3,Global!$E:$AA,COLUMN()+1,0)="","",VLOOKUP($A172&amp;$A$3,Global!$E:$AA,COLUMN()+1,0)),"")</f>
        <v/>
      </c>
      <c r="G172" s="69" t="str">
        <f>IFERROR(IF(VLOOKUP($A172&amp;$A$3,Global!$E:$AA,COLUMN()+1,0)="","",VLOOKUP($A172&amp;$A$3,Global!$E:$AA,COLUMN()+1,0)),"")</f>
        <v/>
      </c>
      <c r="H172" s="70" t="str">
        <f>IFERROR(IF(VLOOKUP($A172&amp;$A$3,Global!$E:$AA,COLUMN()+1,0)="","",VLOOKUP($A172&amp;$A$3,Global!$E:$AA,COLUMN()+1,0)),"")</f>
        <v/>
      </c>
      <c r="I172" s="69" t="str">
        <f>IFERROR(IF(VLOOKUP($A172&amp;$A$3,Global!$E:$AA,COLUMN()+1,0)="","",VLOOKUP($A172&amp;$A$3,Global!$E:$AA,COLUMN()+1,0)),"")</f>
        <v/>
      </c>
      <c r="J172" s="69" t="str">
        <f>IFERROR(IF(VLOOKUP($A172&amp;$A$3,Global!$E:$AA,COLUMN()+1,0)="","",VLOOKUP($A172&amp;$A$3,Global!$E:$AA,COLUMN()+1,0)),"")</f>
        <v/>
      </c>
      <c r="K172" s="69" t="str">
        <f>IFERROR(IF(VLOOKUP($A172&amp;$A$3,Global!$E:$AA,COLUMN()+1,0)="","",VLOOKUP($A172&amp;$A$3,Global!$E:$AA,COLUMN()+1,0)),"")</f>
        <v/>
      </c>
      <c r="L172" s="69" t="str">
        <f>IFERROR(IF(VLOOKUP($A172&amp;$A$3,Global!$E:$AA,COLUMN()+1,0)="","",VLOOKUP($A172&amp;$A$3,Global!$E:$AA,COLUMN()+1,0)),"")</f>
        <v/>
      </c>
      <c r="M172" s="68" t="str">
        <f>IFERROR(IF(VLOOKUP($A172&amp;$A$3,Global!$E:$AA,COLUMN()+1,0)="","",VLOOKUP($A172&amp;$A$3,Global!$E:$AA,COLUMN()+1,0)),"")</f>
        <v/>
      </c>
      <c r="N172" s="68" t="str">
        <f>IFERROR(IF(VLOOKUP($A172&amp;$A$3,Global!$E:$AA,COLUMN()+1,0)="","",VLOOKUP($A172&amp;$A$3,Global!$E:$AA,COLUMN()+1,0)),"")</f>
        <v/>
      </c>
      <c r="O172" s="68" t="str">
        <f>IFERROR(IF(VLOOKUP($A172&amp;$A$3,Global!$E:$AA,COLUMN()+1,0)="","",VLOOKUP($A172&amp;$A$3,Global!$E:$AA,COLUMN()+1,0)),"")</f>
        <v/>
      </c>
      <c r="P172" s="68" t="str">
        <f>IFERROR(IF(VLOOKUP($A172&amp;$A$3,Global!$E:$AA,COLUMN()+1,0)="","",VLOOKUP($A172&amp;$A$3,Global!$E:$AA,COLUMN()+1,0)),"")</f>
        <v/>
      </c>
      <c r="Q172" s="68" t="str">
        <f>IFERROR(IF(VLOOKUP($A172&amp;$A$3,Global!$E:$AA,COLUMN()+1,0)="","",VLOOKUP($A172&amp;$A$3,Global!$E:$AA,COLUMN()+1,0)),"")</f>
        <v/>
      </c>
      <c r="R172" s="68" t="str">
        <f>IFERROR(IF(VLOOKUP($A172&amp;$A$3,Global!$E:$AA,COLUMN()+1,0)="","",VLOOKUP($A172&amp;$A$3,Global!$E:$AA,COLUMN()+1,0)),"")</f>
        <v/>
      </c>
      <c r="S172" s="71" t="str">
        <f>IFERROR(IF(VLOOKUP($A172&amp;$A$3,Global!$E:$AA,COLUMN()+1,0)="","",VLOOKUP($A172&amp;$A$3,Global!$E:$AA,COLUMN()+1,0)),"")</f>
        <v/>
      </c>
      <c r="T172" s="71" t="str">
        <f>IFERROR(IF(VLOOKUP($A172&amp;$A$3,Global!$E:$AA,COLUMN()+1,0)="","",VLOOKUP($A172&amp;$A$3,Global!$E:$AA,COLUMN()+1,0)),"")</f>
        <v/>
      </c>
      <c r="U172" s="69" t="str">
        <f>IFERROR(IF(VLOOKUP($A172&amp;$A$3,Global!$E:$AA,COLUMN()+1,0)="","",VLOOKUP($A172&amp;$A$3,Global!$E:$AA,COLUMN()+1,0)),"")</f>
        <v/>
      </c>
      <c r="V172" s="69" t="str">
        <f>IFERROR(IF(VLOOKUP($A172&amp;$A$3,Global!$E:$AA,COLUMN()+1,0)="","",VLOOKUP($A172&amp;$A$3,Global!$E:$AA,COLUMN()+1,0)),"")</f>
        <v/>
      </c>
    </row>
    <row r="173" spans="1:22" s="72" customFormat="1" ht="15.75" x14ac:dyDescent="0.2">
      <c r="A173" s="67" t="str">
        <f>IFERROR(IF(A172="","",IF((A172+1)&lt;=VLOOKUP($A$3,List!$A$1:$B$50,2,0),A172+1,"")),"")</f>
        <v/>
      </c>
      <c r="B173" s="67" t="str">
        <f>IFERROR(IF(VLOOKUP($A173&amp;$A$3,Global!$E:$AA,COLUMN(),0)="","",VLOOKUP($A173&amp;$A$3,Global!$E:$AA,COLUMN(),0)),"")</f>
        <v/>
      </c>
      <c r="C173" s="67" t="str">
        <f>IFERROR(VLOOKUP(B173,List!$D:$E,2,0),"")</f>
        <v/>
      </c>
      <c r="D173" s="68" t="str">
        <f>IFERROR(IF(VLOOKUP($A173&amp;$A$3,Global!$E:$AA,COLUMN()+1,0)="","",VLOOKUP($A173&amp;$A$3,Global!$E:$AA,COLUMN()+1,0)),"")</f>
        <v/>
      </c>
      <c r="E173" s="69" t="str">
        <f>IFERROR(IF(VLOOKUP($A173&amp;$A$3,Global!$E:$AA,COLUMN()+1,0)="","",VLOOKUP($A173&amp;$A$3,Global!$E:$AA,COLUMN()+1,0)),"")</f>
        <v/>
      </c>
      <c r="F173" s="69" t="str">
        <f>IFERROR(IF(VLOOKUP($A173&amp;$A$3,Global!$E:$AA,COLUMN()+1,0)="","",VLOOKUP($A173&amp;$A$3,Global!$E:$AA,COLUMN()+1,0)),"")</f>
        <v/>
      </c>
      <c r="G173" s="69" t="str">
        <f>IFERROR(IF(VLOOKUP($A173&amp;$A$3,Global!$E:$AA,COLUMN()+1,0)="","",VLOOKUP($A173&amp;$A$3,Global!$E:$AA,COLUMN()+1,0)),"")</f>
        <v/>
      </c>
      <c r="H173" s="70" t="str">
        <f>IFERROR(IF(VLOOKUP($A173&amp;$A$3,Global!$E:$AA,COLUMN()+1,0)="","",VLOOKUP($A173&amp;$A$3,Global!$E:$AA,COLUMN()+1,0)),"")</f>
        <v/>
      </c>
      <c r="I173" s="69" t="str">
        <f>IFERROR(IF(VLOOKUP($A173&amp;$A$3,Global!$E:$AA,COLUMN()+1,0)="","",VLOOKUP($A173&amp;$A$3,Global!$E:$AA,COLUMN()+1,0)),"")</f>
        <v/>
      </c>
      <c r="J173" s="69" t="str">
        <f>IFERROR(IF(VLOOKUP($A173&amp;$A$3,Global!$E:$AA,COLUMN()+1,0)="","",VLOOKUP($A173&amp;$A$3,Global!$E:$AA,COLUMN()+1,0)),"")</f>
        <v/>
      </c>
      <c r="K173" s="69" t="str">
        <f>IFERROR(IF(VLOOKUP($A173&amp;$A$3,Global!$E:$AA,COLUMN()+1,0)="","",VLOOKUP($A173&amp;$A$3,Global!$E:$AA,COLUMN()+1,0)),"")</f>
        <v/>
      </c>
      <c r="L173" s="69" t="str">
        <f>IFERROR(IF(VLOOKUP($A173&amp;$A$3,Global!$E:$AA,COLUMN()+1,0)="","",VLOOKUP($A173&amp;$A$3,Global!$E:$AA,COLUMN()+1,0)),"")</f>
        <v/>
      </c>
      <c r="M173" s="68" t="str">
        <f>IFERROR(IF(VLOOKUP($A173&amp;$A$3,Global!$E:$AA,COLUMN()+1,0)="","",VLOOKUP($A173&amp;$A$3,Global!$E:$AA,COLUMN()+1,0)),"")</f>
        <v/>
      </c>
      <c r="N173" s="68" t="str">
        <f>IFERROR(IF(VLOOKUP($A173&amp;$A$3,Global!$E:$AA,COLUMN()+1,0)="","",VLOOKUP($A173&amp;$A$3,Global!$E:$AA,COLUMN()+1,0)),"")</f>
        <v/>
      </c>
      <c r="O173" s="68" t="str">
        <f>IFERROR(IF(VLOOKUP($A173&amp;$A$3,Global!$E:$AA,COLUMN()+1,0)="","",VLOOKUP($A173&amp;$A$3,Global!$E:$AA,COLUMN()+1,0)),"")</f>
        <v/>
      </c>
      <c r="P173" s="68" t="str">
        <f>IFERROR(IF(VLOOKUP($A173&amp;$A$3,Global!$E:$AA,COLUMN()+1,0)="","",VLOOKUP($A173&amp;$A$3,Global!$E:$AA,COLUMN()+1,0)),"")</f>
        <v/>
      </c>
      <c r="Q173" s="68" t="str">
        <f>IFERROR(IF(VLOOKUP($A173&amp;$A$3,Global!$E:$AA,COLUMN()+1,0)="","",VLOOKUP($A173&amp;$A$3,Global!$E:$AA,COLUMN()+1,0)),"")</f>
        <v/>
      </c>
      <c r="R173" s="68" t="str">
        <f>IFERROR(IF(VLOOKUP($A173&amp;$A$3,Global!$E:$AA,COLUMN()+1,0)="","",VLOOKUP($A173&amp;$A$3,Global!$E:$AA,COLUMN()+1,0)),"")</f>
        <v/>
      </c>
      <c r="S173" s="71" t="str">
        <f>IFERROR(IF(VLOOKUP($A173&amp;$A$3,Global!$E:$AA,COLUMN()+1,0)="","",VLOOKUP($A173&amp;$A$3,Global!$E:$AA,COLUMN()+1,0)),"")</f>
        <v/>
      </c>
      <c r="T173" s="71" t="str">
        <f>IFERROR(IF(VLOOKUP($A173&amp;$A$3,Global!$E:$AA,COLUMN()+1,0)="","",VLOOKUP($A173&amp;$A$3,Global!$E:$AA,COLUMN()+1,0)),"")</f>
        <v/>
      </c>
      <c r="U173" s="69" t="str">
        <f>IFERROR(IF(VLOOKUP($A173&amp;$A$3,Global!$E:$AA,COLUMN()+1,0)="","",VLOOKUP($A173&amp;$A$3,Global!$E:$AA,COLUMN()+1,0)),"")</f>
        <v/>
      </c>
      <c r="V173" s="69" t="str">
        <f>IFERROR(IF(VLOOKUP($A173&amp;$A$3,Global!$E:$AA,COLUMN()+1,0)="","",VLOOKUP($A173&amp;$A$3,Global!$E:$AA,COLUMN()+1,0)),"")</f>
        <v/>
      </c>
    </row>
    <row r="174" spans="1:22" s="72" customFormat="1" ht="15.75" x14ac:dyDescent="0.2">
      <c r="A174" s="67" t="str">
        <f>IFERROR(IF(A173="","",IF((A173+1)&lt;=VLOOKUP($A$3,List!$A$1:$B$50,2,0),A173+1,"")),"")</f>
        <v/>
      </c>
      <c r="B174" s="67" t="str">
        <f>IFERROR(IF(VLOOKUP($A174&amp;$A$3,Global!$E:$AA,COLUMN(),0)="","",VLOOKUP($A174&amp;$A$3,Global!$E:$AA,COLUMN(),0)),"")</f>
        <v/>
      </c>
      <c r="C174" s="67" t="str">
        <f>IFERROR(VLOOKUP(B174,List!$D:$E,2,0),"")</f>
        <v/>
      </c>
      <c r="D174" s="68" t="str">
        <f>IFERROR(IF(VLOOKUP($A174&amp;$A$3,Global!$E:$AA,COLUMN()+1,0)="","",VLOOKUP($A174&amp;$A$3,Global!$E:$AA,COLUMN()+1,0)),"")</f>
        <v/>
      </c>
      <c r="E174" s="69" t="str">
        <f>IFERROR(IF(VLOOKUP($A174&amp;$A$3,Global!$E:$AA,COLUMN()+1,0)="","",VLOOKUP($A174&amp;$A$3,Global!$E:$AA,COLUMN()+1,0)),"")</f>
        <v/>
      </c>
      <c r="F174" s="69" t="str">
        <f>IFERROR(IF(VLOOKUP($A174&amp;$A$3,Global!$E:$AA,COLUMN()+1,0)="","",VLOOKUP($A174&amp;$A$3,Global!$E:$AA,COLUMN()+1,0)),"")</f>
        <v/>
      </c>
      <c r="G174" s="69" t="str">
        <f>IFERROR(IF(VLOOKUP($A174&amp;$A$3,Global!$E:$AA,COLUMN()+1,0)="","",VLOOKUP($A174&amp;$A$3,Global!$E:$AA,COLUMN()+1,0)),"")</f>
        <v/>
      </c>
      <c r="H174" s="70" t="str">
        <f>IFERROR(IF(VLOOKUP($A174&amp;$A$3,Global!$E:$AA,COLUMN()+1,0)="","",VLOOKUP($A174&amp;$A$3,Global!$E:$AA,COLUMN()+1,0)),"")</f>
        <v/>
      </c>
      <c r="I174" s="69" t="str">
        <f>IFERROR(IF(VLOOKUP($A174&amp;$A$3,Global!$E:$AA,COLUMN()+1,0)="","",VLOOKUP($A174&amp;$A$3,Global!$E:$AA,COLUMN()+1,0)),"")</f>
        <v/>
      </c>
      <c r="J174" s="69" t="str">
        <f>IFERROR(IF(VLOOKUP($A174&amp;$A$3,Global!$E:$AA,COLUMN()+1,0)="","",VLOOKUP($A174&amp;$A$3,Global!$E:$AA,COLUMN()+1,0)),"")</f>
        <v/>
      </c>
      <c r="K174" s="69" t="str">
        <f>IFERROR(IF(VLOOKUP($A174&amp;$A$3,Global!$E:$AA,COLUMN()+1,0)="","",VLOOKUP($A174&amp;$A$3,Global!$E:$AA,COLUMN()+1,0)),"")</f>
        <v/>
      </c>
      <c r="L174" s="69" t="str">
        <f>IFERROR(IF(VLOOKUP($A174&amp;$A$3,Global!$E:$AA,COLUMN()+1,0)="","",VLOOKUP($A174&amp;$A$3,Global!$E:$AA,COLUMN()+1,0)),"")</f>
        <v/>
      </c>
      <c r="M174" s="68" t="str">
        <f>IFERROR(IF(VLOOKUP($A174&amp;$A$3,Global!$E:$AA,COLUMN()+1,0)="","",VLOOKUP($A174&amp;$A$3,Global!$E:$AA,COLUMN()+1,0)),"")</f>
        <v/>
      </c>
      <c r="N174" s="68" t="str">
        <f>IFERROR(IF(VLOOKUP($A174&amp;$A$3,Global!$E:$AA,COLUMN()+1,0)="","",VLOOKUP($A174&amp;$A$3,Global!$E:$AA,COLUMN()+1,0)),"")</f>
        <v/>
      </c>
      <c r="O174" s="68" t="str">
        <f>IFERROR(IF(VLOOKUP($A174&amp;$A$3,Global!$E:$AA,COLUMN()+1,0)="","",VLOOKUP($A174&amp;$A$3,Global!$E:$AA,COLUMN()+1,0)),"")</f>
        <v/>
      </c>
      <c r="P174" s="68" t="str">
        <f>IFERROR(IF(VLOOKUP($A174&amp;$A$3,Global!$E:$AA,COLUMN()+1,0)="","",VLOOKUP($A174&amp;$A$3,Global!$E:$AA,COLUMN()+1,0)),"")</f>
        <v/>
      </c>
      <c r="Q174" s="68" t="str">
        <f>IFERROR(IF(VLOOKUP($A174&amp;$A$3,Global!$E:$AA,COLUMN()+1,0)="","",VLOOKUP($A174&amp;$A$3,Global!$E:$AA,COLUMN()+1,0)),"")</f>
        <v/>
      </c>
      <c r="R174" s="68" t="str">
        <f>IFERROR(IF(VLOOKUP($A174&amp;$A$3,Global!$E:$AA,COLUMN()+1,0)="","",VLOOKUP($A174&amp;$A$3,Global!$E:$AA,COLUMN()+1,0)),"")</f>
        <v/>
      </c>
      <c r="S174" s="71" t="str">
        <f>IFERROR(IF(VLOOKUP($A174&amp;$A$3,Global!$E:$AA,COLUMN()+1,0)="","",VLOOKUP($A174&amp;$A$3,Global!$E:$AA,COLUMN()+1,0)),"")</f>
        <v/>
      </c>
      <c r="T174" s="71" t="str">
        <f>IFERROR(IF(VLOOKUP($A174&amp;$A$3,Global!$E:$AA,COLUMN()+1,0)="","",VLOOKUP($A174&amp;$A$3,Global!$E:$AA,COLUMN()+1,0)),"")</f>
        <v/>
      </c>
      <c r="U174" s="69" t="str">
        <f>IFERROR(IF(VLOOKUP($A174&amp;$A$3,Global!$E:$AA,COLUMN()+1,0)="","",VLOOKUP($A174&amp;$A$3,Global!$E:$AA,COLUMN()+1,0)),"")</f>
        <v/>
      </c>
      <c r="V174" s="69" t="str">
        <f>IFERROR(IF(VLOOKUP($A174&amp;$A$3,Global!$E:$AA,COLUMN()+1,0)="","",VLOOKUP($A174&amp;$A$3,Global!$E:$AA,COLUMN()+1,0)),"")</f>
        <v/>
      </c>
    </row>
    <row r="175" spans="1:22" s="72" customFormat="1" ht="15.75" x14ac:dyDescent="0.2">
      <c r="A175" s="67" t="str">
        <f>IFERROR(IF(A174="","",IF((A174+1)&lt;=VLOOKUP($A$3,List!$A$1:$B$50,2,0),A174+1,"")),"")</f>
        <v/>
      </c>
      <c r="B175" s="67" t="str">
        <f>IFERROR(IF(VLOOKUP($A175&amp;$A$3,Global!$E:$AA,COLUMN(),0)="","",VLOOKUP($A175&amp;$A$3,Global!$E:$AA,COLUMN(),0)),"")</f>
        <v/>
      </c>
      <c r="C175" s="67" t="str">
        <f>IFERROR(VLOOKUP(B175,List!$D:$E,2,0),"")</f>
        <v/>
      </c>
      <c r="D175" s="68" t="str">
        <f>IFERROR(IF(VLOOKUP($A175&amp;$A$3,Global!$E:$AA,COLUMN()+1,0)="","",VLOOKUP($A175&amp;$A$3,Global!$E:$AA,COLUMN()+1,0)),"")</f>
        <v/>
      </c>
      <c r="E175" s="69" t="str">
        <f>IFERROR(IF(VLOOKUP($A175&amp;$A$3,Global!$E:$AA,COLUMN()+1,0)="","",VLOOKUP($A175&amp;$A$3,Global!$E:$AA,COLUMN()+1,0)),"")</f>
        <v/>
      </c>
      <c r="F175" s="69" t="str">
        <f>IFERROR(IF(VLOOKUP($A175&amp;$A$3,Global!$E:$AA,COLUMN()+1,0)="","",VLOOKUP($A175&amp;$A$3,Global!$E:$AA,COLUMN()+1,0)),"")</f>
        <v/>
      </c>
      <c r="G175" s="69" t="str">
        <f>IFERROR(IF(VLOOKUP($A175&amp;$A$3,Global!$E:$AA,COLUMN()+1,0)="","",VLOOKUP($A175&amp;$A$3,Global!$E:$AA,COLUMN()+1,0)),"")</f>
        <v/>
      </c>
      <c r="H175" s="70" t="str">
        <f>IFERROR(IF(VLOOKUP($A175&amp;$A$3,Global!$E:$AA,COLUMN()+1,0)="","",VLOOKUP($A175&amp;$A$3,Global!$E:$AA,COLUMN()+1,0)),"")</f>
        <v/>
      </c>
      <c r="I175" s="69" t="str">
        <f>IFERROR(IF(VLOOKUP($A175&amp;$A$3,Global!$E:$AA,COLUMN()+1,0)="","",VLOOKUP($A175&amp;$A$3,Global!$E:$AA,COLUMN()+1,0)),"")</f>
        <v/>
      </c>
      <c r="J175" s="69" t="str">
        <f>IFERROR(IF(VLOOKUP($A175&amp;$A$3,Global!$E:$AA,COLUMN()+1,0)="","",VLOOKUP($A175&amp;$A$3,Global!$E:$AA,COLUMN()+1,0)),"")</f>
        <v/>
      </c>
      <c r="K175" s="69" t="str">
        <f>IFERROR(IF(VLOOKUP($A175&amp;$A$3,Global!$E:$AA,COLUMN()+1,0)="","",VLOOKUP($A175&amp;$A$3,Global!$E:$AA,COLUMN()+1,0)),"")</f>
        <v/>
      </c>
      <c r="L175" s="69" t="str">
        <f>IFERROR(IF(VLOOKUP($A175&amp;$A$3,Global!$E:$AA,COLUMN()+1,0)="","",VLOOKUP($A175&amp;$A$3,Global!$E:$AA,COLUMN()+1,0)),"")</f>
        <v/>
      </c>
      <c r="M175" s="68" t="str">
        <f>IFERROR(IF(VLOOKUP($A175&amp;$A$3,Global!$E:$AA,COLUMN()+1,0)="","",VLOOKUP($A175&amp;$A$3,Global!$E:$AA,COLUMN()+1,0)),"")</f>
        <v/>
      </c>
      <c r="N175" s="68" t="str">
        <f>IFERROR(IF(VLOOKUP($A175&amp;$A$3,Global!$E:$AA,COLUMN()+1,0)="","",VLOOKUP($A175&amp;$A$3,Global!$E:$AA,COLUMN()+1,0)),"")</f>
        <v/>
      </c>
      <c r="O175" s="68" t="str">
        <f>IFERROR(IF(VLOOKUP($A175&amp;$A$3,Global!$E:$AA,COLUMN()+1,0)="","",VLOOKUP($A175&amp;$A$3,Global!$E:$AA,COLUMN()+1,0)),"")</f>
        <v/>
      </c>
      <c r="P175" s="68" t="str">
        <f>IFERROR(IF(VLOOKUP($A175&amp;$A$3,Global!$E:$AA,COLUMN()+1,0)="","",VLOOKUP($A175&amp;$A$3,Global!$E:$AA,COLUMN()+1,0)),"")</f>
        <v/>
      </c>
      <c r="Q175" s="68" t="str">
        <f>IFERROR(IF(VLOOKUP($A175&amp;$A$3,Global!$E:$AA,COLUMN()+1,0)="","",VLOOKUP($A175&amp;$A$3,Global!$E:$AA,COLUMN()+1,0)),"")</f>
        <v/>
      </c>
      <c r="R175" s="68" t="str">
        <f>IFERROR(IF(VLOOKUP($A175&amp;$A$3,Global!$E:$AA,COLUMN()+1,0)="","",VLOOKUP($A175&amp;$A$3,Global!$E:$AA,COLUMN()+1,0)),"")</f>
        <v/>
      </c>
      <c r="S175" s="71" t="str">
        <f>IFERROR(IF(VLOOKUP($A175&amp;$A$3,Global!$E:$AA,COLUMN()+1,0)="","",VLOOKUP($A175&amp;$A$3,Global!$E:$AA,COLUMN()+1,0)),"")</f>
        <v/>
      </c>
      <c r="T175" s="71" t="str">
        <f>IFERROR(IF(VLOOKUP($A175&amp;$A$3,Global!$E:$AA,COLUMN()+1,0)="","",VLOOKUP($A175&amp;$A$3,Global!$E:$AA,COLUMN()+1,0)),"")</f>
        <v/>
      </c>
      <c r="U175" s="69" t="str">
        <f>IFERROR(IF(VLOOKUP($A175&amp;$A$3,Global!$E:$AA,COLUMN()+1,0)="","",VLOOKUP($A175&amp;$A$3,Global!$E:$AA,COLUMN()+1,0)),"")</f>
        <v/>
      </c>
      <c r="V175" s="69" t="str">
        <f>IFERROR(IF(VLOOKUP($A175&amp;$A$3,Global!$E:$AA,COLUMN()+1,0)="","",VLOOKUP($A175&amp;$A$3,Global!$E:$AA,COLUMN()+1,0)),"")</f>
        <v/>
      </c>
    </row>
    <row r="176" spans="1:22" s="72" customFormat="1" ht="15.75" x14ac:dyDescent="0.2">
      <c r="A176" s="67" t="str">
        <f>IFERROR(IF(A175="","",IF((A175+1)&lt;=VLOOKUP($A$3,List!$A$1:$B$50,2,0),A175+1,"")),"")</f>
        <v/>
      </c>
      <c r="B176" s="67" t="str">
        <f>IFERROR(IF(VLOOKUP($A176&amp;$A$3,Global!$E:$AA,COLUMN(),0)="","",VLOOKUP($A176&amp;$A$3,Global!$E:$AA,COLUMN(),0)),"")</f>
        <v/>
      </c>
      <c r="C176" s="67" t="str">
        <f>IFERROR(VLOOKUP(B176,List!$D:$E,2,0),"")</f>
        <v/>
      </c>
      <c r="D176" s="68" t="str">
        <f>IFERROR(IF(VLOOKUP($A176&amp;$A$3,Global!$E:$AA,COLUMN()+1,0)="","",VLOOKUP($A176&amp;$A$3,Global!$E:$AA,COLUMN()+1,0)),"")</f>
        <v/>
      </c>
      <c r="E176" s="69" t="str">
        <f>IFERROR(IF(VLOOKUP($A176&amp;$A$3,Global!$E:$AA,COLUMN()+1,0)="","",VLOOKUP($A176&amp;$A$3,Global!$E:$AA,COLUMN()+1,0)),"")</f>
        <v/>
      </c>
      <c r="F176" s="69" t="str">
        <f>IFERROR(IF(VLOOKUP($A176&amp;$A$3,Global!$E:$AA,COLUMN()+1,0)="","",VLOOKUP($A176&amp;$A$3,Global!$E:$AA,COLUMN()+1,0)),"")</f>
        <v/>
      </c>
      <c r="G176" s="69" t="str">
        <f>IFERROR(IF(VLOOKUP($A176&amp;$A$3,Global!$E:$AA,COLUMN()+1,0)="","",VLOOKUP($A176&amp;$A$3,Global!$E:$AA,COLUMN()+1,0)),"")</f>
        <v/>
      </c>
      <c r="H176" s="70" t="str">
        <f>IFERROR(IF(VLOOKUP($A176&amp;$A$3,Global!$E:$AA,COLUMN()+1,0)="","",VLOOKUP($A176&amp;$A$3,Global!$E:$AA,COLUMN()+1,0)),"")</f>
        <v/>
      </c>
      <c r="I176" s="69" t="str">
        <f>IFERROR(IF(VLOOKUP($A176&amp;$A$3,Global!$E:$AA,COLUMN()+1,0)="","",VLOOKUP($A176&amp;$A$3,Global!$E:$AA,COLUMN()+1,0)),"")</f>
        <v/>
      </c>
      <c r="J176" s="69" t="str">
        <f>IFERROR(IF(VLOOKUP($A176&amp;$A$3,Global!$E:$AA,COLUMN()+1,0)="","",VLOOKUP($A176&amp;$A$3,Global!$E:$AA,COLUMN()+1,0)),"")</f>
        <v/>
      </c>
      <c r="K176" s="69" t="str">
        <f>IFERROR(IF(VLOOKUP($A176&amp;$A$3,Global!$E:$AA,COLUMN()+1,0)="","",VLOOKUP($A176&amp;$A$3,Global!$E:$AA,COLUMN()+1,0)),"")</f>
        <v/>
      </c>
      <c r="L176" s="69" t="str">
        <f>IFERROR(IF(VLOOKUP($A176&amp;$A$3,Global!$E:$AA,COLUMN()+1,0)="","",VLOOKUP($A176&amp;$A$3,Global!$E:$AA,COLUMN()+1,0)),"")</f>
        <v/>
      </c>
      <c r="M176" s="68" t="str">
        <f>IFERROR(IF(VLOOKUP($A176&amp;$A$3,Global!$E:$AA,COLUMN()+1,0)="","",VLOOKUP($A176&amp;$A$3,Global!$E:$AA,COLUMN()+1,0)),"")</f>
        <v/>
      </c>
      <c r="N176" s="68" t="str">
        <f>IFERROR(IF(VLOOKUP($A176&amp;$A$3,Global!$E:$AA,COLUMN()+1,0)="","",VLOOKUP($A176&amp;$A$3,Global!$E:$AA,COLUMN()+1,0)),"")</f>
        <v/>
      </c>
      <c r="O176" s="68" t="str">
        <f>IFERROR(IF(VLOOKUP($A176&amp;$A$3,Global!$E:$AA,COLUMN()+1,0)="","",VLOOKUP($A176&amp;$A$3,Global!$E:$AA,COLUMN()+1,0)),"")</f>
        <v/>
      </c>
      <c r="P176" s="68" t="str">
        <f>IFERROR(IF(VLOOKUP($A176&amp;$A$3,Global!$E:$AA,COLUMN()+1,0)="","",VLOOKUP($A176&amp;$A$3,Global!$E:$AA,COLUMN()+1,0)),"")</f>
        <v/>
      </c>
      <c r="Q176" s="68" t="str">
        <f>IFERROR(IF(VLOOKUP($A176&amp;$A$3,Global!$E:$AA,COLUMN()+1,0)="","",VLOOKUP($A176&amp;$A$3,Global!$E:$AA,COLUMN()+1,0)),"")</f>
        <v/>
      </c>
      <c r="R176" s="68" t="str">
        <f>IFERROR(IF(VLOOKUP($A176&amp;$A$3,Global!$E:$AA,COLUMN()+1,0)="","",VLOOKUP($A176&amp;$A$3,Global!$E:$AA,COLUMN()+1,0)),"")</f>
        <v/>
      </c>
      <c r="S176" s="71" t="str">
        <f>IFERROR(IF(VLOOKUP($A176&amp;$A$3,Global!$E:$AA,COLUMN()+1,0)="","",VLOOKUP($A176&amp;$A$3,Global!$E:$AA,COLUMN()+1,0)),"")</f>
        <v/>
      </c>
      <c r="T176" s="71" t="str">
        <f>IFERROR(IF(VLOOKUP($A176&amp;$A$3,Global!$E:$AA,COLUMN()+1,0)="","",VLOOKUP($A176&amp;$A$3,Global!$E:$AA,COLUMN()+1,0)),"")</f>
        <v/>
      </c>
      <c r="U176" s="69" t="str">
        <f>IFERROR(IF(VLOOKUP($A176&amp;$A$3,Global!$E:$AA,COLUMN()+1,0)="","",VLOOKUP($A176&amp;$A$3,Global!$E:$AA,COLUMN()+1,0)),"")</f>
        <v/>
      </c>
      <c r="V176" s="69" t="str">
        <f>IFERROR(IF(VLOOKUP($A176&amp;$A$3,Global!$E:$AA,COLUMN()+1,0)="","",VLOOKUP($A176&amp;$A$3,Global!$E:$AA,COLUMN()+1,0)),"")</f>
        <v/>
      </c>
    </row>
    <row r="177" spans="1:22" s="72" customFormat="1" ht="15.75" x14ac:dyDescent="0.2">
      <c r="A177" s="67" t="str">
        <f>IFERROR(IF(A176="","",IF((A176+1)&lt;=VLOOKUP($A$3,List!$A$1:$B$50,2,0),A176+1,"")),"")</f>
        <v/>
      </c>
      <c r="B177" s="67" t="str">
        <f>IFERROR(IF(VLOOKUP($A177&amp;$A$3,Global!$E:$AA,COLUMN(),0)="","",VLOOKUP($A177&amp;$A$3,Global!$E:$AA,COLUMN(),0)),"")</f>
        <v/>
      </c>
      <c r="C177" s="67" t="str">
        <f>IFERROR(VLOOKUP(B177,List!$D:$E,2,0),"")</f>
        <v/>
      </c>
      <c r="D177" s="68" t="str">
        <f>IFERROR(IF(VLOOKUP($A177&amp;$A$3,Global!$E:$AA,COLUMN()+1,0)="","",VLOOKUP($A177&amp;$A$3,Global!$E:$AA,COLUMN()+1,0)),"")</f>
        <v/>
      </c>
      <c r="E177" s="69" t="str">
        <f>IFERROR(IF(VLOOKUP($A177&amp;$A$3,Global!$E:$AA,COLUMN()+1,0)="","",VLOOKUP($A177&amp;$A$3,Global!$E:$AA,COLUMN()+1,0)),"")</f>
        <v/>
      </c>
      <c r="F177" s="69" t="str">
        <f>IFERROR(IF(VLOOKUP($A177&amp;$A$3,Global!$E:$AA,COLUMN()+1,0)="","",VLOOKUP($A177&amp;$A$3,Global!$E:$AA,COLUMN()+1,0)),"")</f>
        <v/>
      </c>
      <c r="G177" s="69" t="str">
        <f>IFERROR(IF(VLOOKUP($A177&amp;$A$3,Global!$E:$AA,COLUMN()+1,0)="","",VLOOKUP($A177&amp;$A$3,Global!$E:$AA,COLUMN()+1,0)),"")</f>
        <v/>
      </c>
      <c r="H177" s="70" t="str">
        <f>IFERROR(IF(VLOOKUP($A177&amp;$A$3,Global!$E:$AA,COLUMN()+1,0)="","",VLOOKUP($A177&amp;$A$3,Global!$E:$AA,COLUMN()+1,0)),"")</f>
        <v/>
      </c>
      <c r="I177" s="69" t="str">
        <f>IFERROR(IF(VLOOKUP($A177&amp;$A$3,Global!$E:$AA,COLUMN()+1,0)="","",VLOOKUP($A177&amp;$A$3,Global!$E:$AA,COLUMN()+1,0)),"")</f>
        <v/>
      </c>
      <c r="J177" s="69" t="str">
        <f>IFERROR(IF(VLOOKUP($A177&amp;$A$3,Global!$E:$AA,COLUMN()+1,0)="","",VLOOKUP($A177&amp;$A$3,Global!$E:$AA,COLUMN()+1,0)),"")</f>
        <v/>
      </c>
      <c r="K177" s="69" t="str">
        <f>IFERROR(IF(VLOOKUP($A177&amp;$A$3,Global!$E:$AA,COLUMN()+1,0)="","",VLOOKUP($A177&amp;$A$3,Global!$E:$AA,COLUMN()+1,0)),"")</f>
        <v/>
      </c>
      <c r="L177" s="69" t="str">
        <f>IFERROR(IF(VLOOKUP($A177&amp;$A$3,Global!$E:$AA,COLUMN()+1,0)="","",VLOOKUP($A177&amp;$A$3,Global!$E:$AA,COLUMN()+1,0)),"")</f>
        <v/>
      </c>
      <c r="M177" s="68" t="str">
        <f>IFERROR(IF(VLOOKUP($A177&amp;$A$3,Global!$E:$AA,COLUMN()+1,0)="","",VLOOKUP($A177&amp;$A$3,Global!$E:$AA,COLUMN()+1,0)),"")</f>
        <v/>
      </c>
      <c r="N177" s="68" t="str">
        <f>IFERROR(IF(VLOOKUP($A177&amp;$A$3,Global!$E:$AA,COLUMN()+1,0)="","",VLOOKUP($A177&amp;$A$3,Global!$E:$AA,COLUMN()+1,0)),"")</f>
        <v/>
      </c>
      <c r="O177" s="68" t="str">
        <f>IFERROR(IF(VLOOKUP($A177&amp;$A$3,Global!$E:$AA,COLUMN()+1,0)="","",VLOOKUP($A177&amp;$A$3,Global!$E:$AA,COLUMN()+1,0)),"")</f>
        <v/>
      </c>
      <c r="P177" s="68" t="str">
        <f>IFERROR(IF(VLOOKUP($A177&amp;$A$3,Global!$E:$AA,COLUMN()+1,0)="","",VLOOKUP($A177&amp;$A$3,Global!$E:$AA,COLUMN()+1,0)),"")</f>
        <v/>
      </c>
      <c r="Q177" s="68" t="str">
        <f>IFERROR(IF(VLOOKUP($A177&amp;$A$3,Global!$E:$AA,COLUMN()+1,0)="","",VLOOKUP($A177&amp;$A$3,Global!$E:$AA,COLUMN()+1,0)),"")</f>
        <v/>
      </c>
      <c r="R177" s="68" t="str">
        <f>IFERROR(IF(VLOOKUP($A177&amp;$A$3,Global!$E:$AA,COLUMN()+1,0)="","",VLOOKUP($A177&amp;$A$3,Global!$E:$AA,COLUMN()+1,0)),"")</f>
        <v/>
      </c>
      <c r="S177" s="71" t="str">
        <f>IFERROR(IF(VLOOKUP($A177&amp;$A$3,Global!$E:$AA,COLUMN()+1,0)="","",VLOOKUP($A177&amp;$A$3,Global!$E:$AA,COLUMN()+1,0)),"")</f>
        <v/>
      </c>
      <c r="T177" s="71" t="str">
        <f>IFERROR(IF(VLOOKUP($A177&amp;$A$3,Global!$E:$AA,COLUMN()+1,0)="","",VLOOKUP($A177&amp;$A$3,Global!$E:$AA,COLUMN()+1,0)),"")</f>
        <v/>
      </c>
      <c r="U177" s="69" t="str">
        <f>IFERROR(IF(VLOOKUP($A177&amp;$A$3,Global!$E:$AA,COLUMN()+1,0)="","",VLOOKUP($A177&amp;$A$3,Global!$E:$AA,COLUMN()+1,0)),"")</f>
        <v/>
      </c>
      <c r="V177" s="69" t="str">
        <f>IFERROR(IF(VLOOKUP($A177&amp;$A$3,Global!$E:$AA,COLUMN()+1,0)="","",VLOOKUP($A177&amp;$A$3,Global!$E:$AA,COLUMN()+1,0)),"")</f>
        <v/>
      </c>
    </row>
    <row r="178" spans="1:22" s="72" customFormat="1" ht="15.75" x14ac:dyDescent="0.2">
      <c r="A178" s="67" t="str">
        <f>IFERROR(IF(A177="","",IF((A177+1)&lt;=VLOOKUP($A$3,List!$A$1:$B$50,2,0),A177+1,"")),"")</f>
        <v/>
      </c>
      <c r="B178" s="67" t="str">
        <f>IFERROR(IF(VLOOKUP($A178&amp;$A$3,Global!$E:$AA,COLUMN(),0)="","",VLOOKUP($A178&amp;$A$3,Global!$E:$AA,COLUMN(),0)),"")</f>
        <v/>
      </c>
      <c r="C178" s="67" t="str">
        <f>IFERROR(VLOOKUP(B178,List!$D:$E,2,0),"")</f>
        <v/>
      </c>
      <c r="D178" s="68" t="str">
        <f>IFERROR(IF(VLOOKUP($A178&amp;$A$3,Global!$E:$AA,COLUMN()+1,0)="","",VLOOKUP($A178&amp;$A$3,Global!$E:$AA,COLUMN()+1,0)),"")</f>
        <v/>
      </c>
      <c r="E178" s="69" t="str">
        <f>IFERROR(IF(VLOOKUP($A178&amp;$A$3,Global!$E:$AA,COLUMN()+1,0)="","",VLOOKUP($A178&amp;$A$3,Global!$E:$AA,COLUMN()+1,0)),"")</f>
        <v/>
      </c>
      <c r="F178" s="69" t="str">
        <f>IFERROR(IF(VLOOKUP($A178&amp;$A$3,Global!$E:$AA,COLUMN()+1,0)="","",VLOOKUP($A178&amp;$A$3,Global!$E:$AA,COLUMN()+1,0)),"")</f>
        <v/>
      </c>
      <c r="G178" s="69" t="str">
        <f>IFERROR(IF(VLOOKUP($A178&amp;$A$3,Global!$E:$AA,COLUMN()+1,0)="","",VLOOKUP($A178&amp;$A$3,Global!$E:$AA,COLUMN()+1,0)),"")</f>
        <v/>
      </c>
      <c r="H178" s="70" t="str">
        <f>IFERROR(IF(VLOOKUP($A178&amp;$A$3,Global!$E:$AA,COLUMN()+1,0)="","",VLOOKUP($A178&amp;$A$3,Global!$E:$AA,COLUMN()+1,0)),"")</f>
        <v/>
      </c>
      <c r="I178" s="69" t="str">
        <f>IFERROR(IF(VLOOKUP($A178&amp;$A$3,Global!$E:$AA,COLUMN()+1,0)="","",VLOOKUP($A178&amp;$A$3,Global!$E:$AA,COLUMN()+1,0)),"")</f>
        <v/>
      </c>
      <c r="J178" s="69" t="str">
        <f>IFERROR(IF(VLOOKUP($A178&amp;$A$3,Global!$E:$AA,COLUMN()+1,0)="","",VLOOKUP($A178&amp;$A$3,Global!$E:$AA,COLUMN()+1,0)),"")</f>
        <v/>
      </c>
      <c r="K178" s="69" t="str">
        <f>IFERROR(IF(VLOOKUP($A178&amp;$A$3,Global!$E:$AA,COLUMN()+1,0)="","",VLOOKUP($A178&amp;$A$3,Global!$E:$AA,COLUMN()+1,0)),"")</f>
        <v/>
      </c>
      <c r="L178" s="69" t="str">
        <f>IFERROR(IF(VLOOKUP($A178&amp;$A$3,Global!$E:$AA,COLUMN()+1,0)="","",VLOOKUP($A178&amp;$A$3,Global!$E:$AA,COLUMN()+1,0)),"")</f>
        <v/>
      </c>
      <c r="M178" s="68" t="str">
        <f>IFERROR(IF(VLOOKUP($A178&amp;$A$3,Global!$E:$AA,COLUMN()+1,0)="","",VLOOKUP($A178&amp;$A$3,Global!$E:$AA,COLUMN()+1,0)),"")</f>
        <v/>
      </c>
      <c r="N178" s="68" t="str">
        <f>IFERROR(IF(VLOOKUP($A178&amp;$A$3,Global!$E:$AA,COLUMN()+1,0)="","",VLOOKUP($A178&amp;$A$3,Global!$E:$AA,COLUMN()+1,0)),"")</f>
        <v/>
      </c>
      <c r="O178" s="68" t="str">
        <f>IFERROR(IF(VLOOKUP($A178&amp;$A$3,Global!$E:$AA,COLUMN()+1,0)="","",VLOOKUP($A178&amp;$A$3,Global!$E:$AA,COLUMN()+1,0)),"")</f>
        <v/>
      </c>
      <c r="P178" s="68" t="str">
        <f>IFERROR(IF(VLOOKUP($A178&amp;$A$3,Global!$E:$AA,COLUMN()+1,0)="","",VLOOKUP($A178&amp;$A$3,Global!$E:$AA,COLUMN()+1,0)),"")</f>
        <v/>
      </c>
      <c r="Q178" s="68" t="str">
        <f>IFERROR(IF(VLOOKUP($A178&amp;$A$3,Global!$E:$AA,COLUMN()+1,0)="","",VLOOKUP($A178&amp;$A$3,Global!$E:$AA,COLUMN()+1,0)),"")</f>
        <v/>
      </c>
      <c r="R178" s="68" t="str">
        <f>IFERROR(IF(VLOOKUP($A178&amp;$A$3,Global!$E:$AA,COLUMN()+1,0)="","",VLOOKUP($A178&amp;$A$3,Global!$E:$AA,COLUMN()+1,0)),"")</f>
        <v/>
      </c>
      <c r="S178" s="71" t="str">
        <f>IFERROR(IF(VLOOKUP($A178&amp;$A$3,Global!$E:$AA,COLUMN()+1,0)="","",VLOOKUP($A178&amp;$A$3,Global!$E:$AA,COLUMN()+1,0)),"")</f>
        <v/>
      </c>
      <c r="T178" s="71" t="str">
        <f>IFERROR(IF(VLOOKUP($A178&amp;$A$3,Global!$E:$AA,COLUMN()+1,0)="","",VLOOKUP($A178&amp;$A$3,Global!$E:$AA,COLUMN()+1,0)),"")</f>
        <v/>
      </c>
      <c r="U178" s="69" t="str">
        <f>IFERROR(IF(VLOOKUP($A178&amp;$A$3,Global!$E:$AA,COLUMN()+1,0)="","",VLOOKUP($A178&amp;$A$3,Global!$E:$AA,COLUMN()+1,0)),"")</f>
        <v/>
      </c>
      <c r="V178" s="69" t="str">
        <f>IFERROR(IF(VLOOKUP($A178&amp;$A$3,Global!$E:$AA,COLUMN()+1,0)="","",VLOOKUP($A178&amp;$A$3,Global!$E:$AA,COLUMN()+1,0)),"")</f>
        <v/>
      </c>
    </row>
    <row r="179" spans="1:22" s="72" customFormat="1" ht="15.75" x14ac:dyDescent="0.2">
      <c r="A179" s="67" t="str">
        <f>IFERROR(IF(A178="","",IF((A178+1)&lt;=VLOOKUP($A$3,List!$A$1:$B$50,2,0),A178+1,"")),"")</f>
        <v/>
      </c>
      <c r="B179" s="67" t="str">
        <f>IFERROR(IF(VLOOKUP($A179&amp;$A$3,Global!$E:$AA,COLUMN(),0)="","",VLOOKUP($A179&amp;$A$3,Global!$E:$AA,COLUMN(),0)),"")</f>
        <v/>
      </c>
      <c r="C179" s="67" t="str">
        <f>IFERROR(VLOOKUP(B179,List!$D:$E,2,0),"")</f>
        <v/>
      </c>
      <c r="D179" s="68" t="str">
        <f>IFERROR(IF(VLOOKUP($A179&amp;$A$3,Global!$E:$AA,COLUMN()+1,0)="","",VLOOKUP($A179&amp;$A$3,Global!$E:$AA,COLUMN()+1,0)),"")</f>
        <v/>
      </c>
      <c r="E179" s="69" t="str">
        <f>IFERROR(IF(VLOOKUP($A179&amp;$A$3,Global!$E:$AA,COLUMN()+1,0)="","",VLOOKUP($A179&amp;$A$3,Global!$E:$AA,COLUMN()+1,0)),"")</f>
        <v/>
      </c>
      <c r="F179" s="69" t="str">
        <f>IFERROR(IF(VLOOKUP($A179&amp;$A$3,Global!$E:$AA,COLUMN()+1,0)="","",VLOOKUP($A179&amp;$A$3,Global!$E:$AA,COLUMN()+1,0)),"")</f>
        <v/>
      </c>
      <c r="G179" s="69" t="str">
        <f>IFERROR(IF(VLOOKUP($A179&amp;$A$3,Global!$E:$AA,COLUMN()+1,0)="","",VLOOKUP($A179&amp;$A$3,Global!$E:$AA,COLUMN()+1,0)),"")</f>
        <v/>
      </c>
      <c r="H179" s="70" t="str">
        <f>IFERROR(IF(VLOOKUP($A179&amp;$A$3,Global!$E:$AA,COLUMN()+1,0)="","",VLOOKUP($A179&amp;$A$3,Global!$E:$AA,COLUMN()+1,0)),"")</f>
        <v/>
      </c>
      <c r="I179" s="69" t="str">
        <f>IFERROR(IF(VLOOKUP($A179&amp;$A$3,Global!$E:$AA,COLUMN()+1,0)="","",VLOOKUP($A179&amp;$A$3,Global!$E:$AA,COLUMN()+1,0)),"")</f>
        <v/>
      </c>
      <c r="J179" s="69" t="str">
        <f>IFERROR(IF(VLOOKUP($A179&amp;$A$3,Global!$E:$AA,COLUMN()+1,0)="","",VLOOKUP($A179&amp;$A$3,Global!$E:$AA,COLUMN()+1,0)),"")</f>
        <v/>
      </c>
      <c r="K179" s="69" t="str">
        <f>IFERROR(IF(VLOOKUP($A179&amp;$A$3,Global!$E:$AA,COLUMN()+1,0)="","",VLOOKUP($A179&amp;$A$3,Global!$E:$AA,COLUMN()+1,0)),"")</f>
        <v/>
      </c>
      <c r="L179" s="69" t="str">
        <f>IFERROR(IF(VLOOKUP($A179&amp;$A$3,Global!$E:$AA,COLUMN()+1,0)="","",VLOOKUP($A179&amp;$A$3,Global!$E:$AA,COLUMN()+1,0)),"")</f>
        <v/>
      </c>
      <c r="M179" s="68" t="str">
        <f>IFERROR(IF(VLOOKUP($A179&amp;$A$3,Global!$E:$AA,COLUMN()+1,0)="","",VLOOKUP($A179&amp;$A$3,Global!$E:$AA,COLUMN()+1,0)),"")</f>
        <v/>
      </c>
      <c r="N179" s="68" t="str">
        <f>IFERROR(IF(VLOOKUP($A179&amp;$A$3,Global!$E:$AA,COLUMN()+1,0)="","",VLOOKUP($A179&amp;$A$3,Global!$E:$AA,COLUMN()+1,0)),"")</f>
        <v/>
      </c>
      <c r="O179" s="68" t="str">
        <f>IFERROR(IF(VLOOKUP($A179&amp;$A$3,Global!$E:$AA,COLUMN()+1,0)="","",VLOOKUP($A179&amp;$A$3,Global!$E:$AA,COLUMN()+1,0)),"")</f>
        <v/>
      </c>
      <c r="P179" s="68" t="str">
        <f>IFERROR(IF(VLOOKUP($A179&amp;$A$3,Global!$E:$AA,COLUMN()+1,0)="","",VLOOKUP($A179&amp;$A$3,Global!$E:$AA,COLUMN()+1,0)),"")</f>
        <v/>
      </c>
      <c r="Q179" s="68" t="str">
        <f>IFERROR(IF(VLOOKUP($A179&amp;$A$3,Global!$E:$AA,COLUMN()+1,0)="","",VLOOKUP($A179&amp;$A$3,Global!$E:$AA,COLUMN()+1,0)),"")</f>
        <v/>
      </c>
      <c r="R179" s="68" t="str">
        <f>IFERROR(IF(VLOOKUP($A179&amp;$A$3,Global!$E:$AA,COLUMN()+1,0)="","",VLOOKUP($A179&amp;$A$3,Global!$E:$AA,COLUMN()+1,0)),"")</f>
        <v/>
      </c>
      <c r="S179" s="71" t="str">
        <f>IFERROR(IF(VLOOKUP($A179&amp;$A$3,Global!$E:$AA,COLUMN()+1,0)="","",VLOOKUP($A179&amp;$A$3,Global!$E:$AA,COLUMN()+1,0)),"")</f>
        <v/>
      </c>
      <c r="T179" s="71" t="str">
        <f>IFERROR(IF(VLOOKUP($A179&amp;$A$3,Global!$E:$AA,COLUMN()+1,0)="","",VLOOKUP($A179&amp;$A$3,Global!$E:$AA,COLUMN()+1,0)),"")</f>
        <v/>
      </c>
      <c r="U179" s="69" t="str">
        <f>IFERROR(IF(VLOOKUP($A179&amp;$A$3,Global!$E:$AA,COLUMN()+1,0)="","",VLOOKUP($A179&amp;$A$3,Global!$E:$AA,COLUMN()+1,0)),"")</f>
        <v/>
      </c>
      <c r="V179" s="69" t="str">
        <f>IFERROR(IF(VLOOKUP($A179&amp;$A$3,Global!$E:$AA,COLUMN()+1,0)="","",VLOOKUP($A179&amp;$A$3,Global!$E:$AA,COLUMN()+1,0)),"")</f>
        <v/>
      </c>
    </row>
    <row r="180" spans="1:22" s="72" customFormat="1" ht="15.75" x14ac:dyDescent="0.2">
      <c r="A180" s="67" t="str">
        <f>IFERROR(IF(A179="","",IF((A179+1)&lt;=VLOOKUP($A$3,List!$A$1:$B$50,2,0),A179+1,"")),"")</f>
        <v/>
      </c>
      <c r="B180" s="67" t="str">
        <f>IFERROR(IF(VLOOKUP($A180&amp;$A$3,Global!$E:$AA,COLUMN(),0)="","",VLOOKUP($A180&amp;$A$3,Global!$E:$AA,COLUMN(),0)),"")</f>
        <v/>
      </c>
      <c r="C180" s="67" t="str">
        <f>IFERROR(VLOOKUP(B180,List!$D:$E,2,0),"")</f>
        <v/>
      </c>
      <c r="D180" s="68" t="str">
        <f>IFERROR(IF(VLOOKUP($A180&amp;$A$3,Global!$E:$AA,COLUMN()+1,0)="","",VLOOKUP($A180&amp;$A$3,Global!$E:$AA,COLUMN()+1,0)),"")</f>
        <v/>
      </c>
      <c r="E180" s="69" t="str">
        <f>IFERROR(IF(VLOOKUP($A180&amp;$A$3,Global!$E:$AA,COLUMN()+1,0)="","",VLOOKUP($A180&amp;$A$3,Global!$E:$AA,COLUMN()+1,0)),"")</f>
        <v/>
      </c>
      <c r="F180" s="69" t="str">
        <f>IFERROR(IF(VLOOKUP($A180&amp;$A$3,Global!$E:$AA,COLUMN()+1,0)="","",VLOOKUP($A180&amp;$A$3,Global!$E:$AA,COLUMN()+1,0)),"")</f>
        <v/>
      </c>
      <c r="G180" s="69" t="str">
        <f>IFERROR(IF(VLOOKUP($A180&amp;$A$3,Global!$E:$AA,COLUMN()+1,0)="","",VLOOKUP($A180&amp;$A$3,Global!$E:$AA,COLUMN()+1,0)),"")</f>
        <v/>
      </c>
      <c r="H180" s="70" t="str">
        <f>IFERROR(IF(VLOOKUP($A180&amp;$A$3,Global!$E:$AA,COLUMN()+1,0)="","",VLOOKUP($A180&amp;$A$3,Global!$E:$AA,COLUMN()+1,0)),"")</f>
        <v/>
      </c>
      <c r="I180" s="69" t="str">
        <f>IFERROR(IF(VLOOKUP($A180&amp;$A$3,Global!$E:$AA,COLUMN()+1,0)="","",VLOOKUP($A180&amp;$A$3,Global!$E:$AA,COLUMN()+1,0)),"")</f>
        <v/>
      </c>
      <c r="J180" s="69" t="str">
        <f>IFERROR(IF(VLOOKUP($A180&amp;$A$3,Global!$E:$AA,COLUMN()+1,0)="","",VLOOKUP($A180&amp;$A$3,Global!$E:$AA,COLUMN()+1,0)),"")</f>
        <v/>
      </c>
      <c r="K180" s="69" t="str">
        <f>IFERROR(IF(VLOOKUP($A180&amp;$A$3,Global!$E:$AA,COLUMN()+1,0)="","",VLOOKUP($A180&amp;$A$3,Global!$E:$AA,COLUMN()+1,0)),"")</f>
        <v/>
      </c>
      <c r="L180" s="69" t="str">
        <f>IFERROR(IF(VLOOKUP($A180&amp;$A$3,Global!$E:$AA,COLUMN()+1,0)="","",VLOOKUP($A180&amp;$A$3,Global!$E:$AA,COLUMN()+1,0)),"")</f>
        <v/>
      </c>
      <c r="M180" s="68" t="str">
        <f>IFERROR(IF(VLOOKUP($A180&amp;$A$3,Global!$E:$AA,COLUMN()+1,0)="","",VLOOKUP($A180&amp;$A$3,Global!$E:$AA,COLUMN()+1,0)),"")</f>
        <v/>
      </c>
      <c r="N180" s="68" t="str">
        <f>IFERROR(IF(VLOOKUP($A180&amp;$A$3,Global!$E:$AA,COLUMN()+1,0)="","",VLOOKUP($A180&amp;$A$3,Global!$E:$AA,COLUMN()+1,0)),"")</f>
        <v/>
      </c>
      <c r="O180" s="68" t="str">
        <f>IFERROR(IF(VLOOKUP($A180&amp;$A$3,Global!$E:$AA,COLUMN()+1,0)="","",VLOOKUP($A180&amp;$A$3,Global!$E:$AA,COLUMN()+1,0)),"")</f>
        <v/>
      </c>
      <c r="P180" s="68" t="str">
        <f>IFERROR(IF(VLOOKUP($A180&amp;$A$3,Global!$E:$AA,COLUMN()+1,0)="","",VLOOKUP($A180&amp;$A$3,Global!$E:$AA,COLUMN()+1,0)),"")</f>
        <v/>
      </c>
      <c r="Q180" s="68" t="str">
        <f>IFERROR(IF(VLOOKUP($A180&amp;$A$3,Global!$E:$AA,COLUMN()+1,0)="","",VLOOKUP($A180&amp;$A$3,Global!$E:$AA,COLUMN()+1,0)),"")</f>
        <v/>
      </c>
      <c r="R180" s="68" t="str">
        <f>IFERROR(IF(VLOOKUP($A180&amp;$A$3,Global!$E:$AA,COLUMN()+1,0)="","",VLOOKUP($A180&amp;$A$3,Global!$E:$AA,COLUMN()+1,0)),"")</f>
        <v/>
      </c>
      <c r="S180" s="71" t="str">
        <f>IFERROR(IF(VLOOKUP($A180&amp;$A$3,Global!$E:$AA,COLUMN()+1,0)="","",VLOOKUP($A180&amp;$A$3,Global!$E:$AA,COLUMN()+1,0)),"")</f>
        <v/>
      </c>
      <c r="T180" s="71" t="str">
        <f>IFERROR(IF(VLOOKUP($A180&amp;$A$3,Global!$E:$AA,COLUMN()+1,0)="","",VLOOKUP($A180&amp;$A$3,Global!$E:$AA,COLUMN()+1,0)),"")</f>
        <v/>
      </c>
      <c r="U180" s="69" t="str">
        <f>IFERROR(IF(VLOOKUP($A180&amp;$A$3,Global!$E:$AA,COLUMN()+1,0)="","",VLOOKUP($A180&amp;$A$3,Global!$E:$AA,COLUMN()+1,0)),"")</f>
        <v/>
      </c>
      <c r="V180" s="69" t="str">
        <f>IFERROR(IF(VLOOKUP($A180&amp;$A$3,Global!$E:$AA,COLUMN()+1,0)="","",VLOOKUP($A180&amp;$A$3,Global!$E:$AA,COLUMN()+1,0)),"")</f>
        <v/>
      </c>
    </row>
    <row r="181" spans="1:22" s="72" customFormat="1" ht="15.75" x14ac:dyDescent="0.2">
      <c r="A181" s="67" t="str">
        <f>IFERROR(IF(A180="","",IF((A180+1)&lt;=VLOOKUP($A$3,List!$A$1:$B$50,2,0),A180+1,"")),"")</f>
        <v/>
      </c>
      <c r="B181" s="67" t="str">
        <f>IFERROR(IF(VLOOKUP($A181&amp;$A$3,Global!$E:$AA,COLUMN(),0)="","",VLOOKUP($A181&amp;$A$3,Global!$E:$AA,COLUMN(),0)),"")</f>
        <v/>
      </c>
      <c r="C181" s="67" t="str">
        <f>IFERROR(VLOOKUP(B181,List!$D:$E,2,0),"")</f>
        <v/>
      </c>
      <c r="D181" s="68" t="str">
        <f>IFERROR(IF(VLOOKUP($A181&amp;$A$3,Global!$E:$AA,COLUMN()+1,0)="","",VLOOKUP($A181&amp;$A$3,Global!$E:$AA,COLUMN()+1,0)),"")</f>
        <v/>
      </c>
      <c r="E181" s="69" t="str">
        <f>IFERROR(IF(VLOOKUP($A181&amp;$A$3,Global!$E:$AA,COLUMN()+1,0)="","",VLOOKUP($A181&amp;$A$3,Global!$E:$AA,COLUMN()+1,0)),"")</f>
        <v/>
      </c>
      <c r="F181" s="69" t="str">
        <f>IFERROR(IF(VLOOKUP($A181&amp;$A$3,Global!$E:$AA,COLUMN()+1,0)="","",VLOOKUP($A181&amp;$A$3,Global!$E:$AA,COLUMN()+1,0)),"")</f>
        <v/>
      </c>
      <c r="G181" s="69" t="str">
        <f>IFERROR(IF(VLOOKUP($A181&amp;$A$3,Global!$E:$AA,COLUMN()+1,0)="","",VLOOKUP($A181&amp;$A$3,Global!$E:$AA,COLUMN()+1,0)),"")</f>
        <v/>
      </c>
      <c r="H181" s="70" t="str">
        <f>IFERROR(IF(VLOOKUP($A181&amp;$A$3,Global!$E:$AA,COLUMN()+1,0)="","",VLOOKUP($A181&amp;$A$3,Global!$E:$AA,COLUMN()+1,0)),"")</f>
        <v/>
      </c>
      <c r="I181" s="69" t="str">
        <f>IFERROR(IF(VLOOKUP($A181&amp;$A$3,Global!$E:$AA,COLUMN()+1,0)="","",VLOOKUP($A181&amp;$A$3,Global!$E:$AA,COLUMN()+1,0)),"")</f>
        <v/>
      </c>
      <c r="J181" s="69" t="str">
        <f>IFERROR(IF(VLOOKUP($A181&amp;$A$3,Global!$E:$AA,COLUMN()+1,0)="","",VLOOKUP($A181&amp;$A$3,Global!$E:$AA,COLUMN()+1,0)),"")</f>
        <v/>
      </c>
      <c r="K181" s="69" t="str">
        <f>IFERROR(IF(VLOOKUP($A181&amp;$A$3,Global!$E:$AA,COLUMN()+1,0)="","",VLOOKUP($A181&amp;$A$3,Global!$E:$AA,COLUMN()+1,0)),"")</f>
        <v/>
      </c>
      <c r="L181" s="69" t="str">
        <f>IFERROR(IF(VLOOKUP($A181&amp;$A$3,Global!$E:$AA,COLUMN()+1,0)="","",VLOOKUP($A181&amp;$A$3,Global!$E:$AA,COLUMN()+1,0)),"")</f>
        <v/>
      </c>
      <c r="M181" s="68" t="str">
        <f>IFERROR(IF(VLOOKUP($A181&amp;$A$3,Global!$E:$AA,COLUMN()+1,0)="","",VLOOKUP($A181&amp;$A$3,Global!$E:$AA,COLUMN()+1,0)),"")</f>
        <v/>
      </c>
      <c r="N181" s="68" t="str">
        <f>IFERROR(IF(VLOOKUP($A181&amp;$A$3,Global!$E:$AA,COLUMN()+1,0)="","",VLOOKUP($A181&amp;$A$3,Global!$E:$AA,COLUMN()+1,0)),"")</f>
        <v/>
      </c>
      <c r="O181" s="68" t="str">
        <f>IFERROR(IF(VLOOKUP($A181&amp;$A$3,Global!$E:$AA,COLUMN()+1,0)="","",VLOOKUP($A181&amp;$A$3,Global!$E:$AA,COLUMN()+1,0)),"")</f>
        <v/>
      </c>
      <c r="P181" s="68" t="str">
        <f>IFERROR(IF(VLOOKUP($A181&amp;$A$3,Global!$E:$AA,COLUMN()+1,0)="","",VLOOKUP($A181&amp;$A$3,Global!$E:$AA,COLUMN()+1,0)),"")</f>
        <v/>
      </c>
      <c r="Q181" s="68" t="str">
        <f>IFERROR(IF(VLOOKUP($A181&amp;$A$3,Global!$E:$AA,COLUMN()+1,0)="","",VLOOKUP($A181&amp;$A$3,Global!$E:$AA,COLUMN()+1,0)),"")</f>
        <v/>
      </c>
      <c r="R181" s="68" t="str">
        <f>IFERROR(IF(VLOOKUP($A181&amp;$A$3,Global!$E:$AA,COLUMN()+1,0)="","",VLOOKUP($A181&amp;$A$3,Global!$E:$AA,COLUMN()+1,0)),"")</f>
        <v/>
      </c>
      <c r="S181" s="71" t="str">
        <f>IFERROR(IF(VLOOKUP($A181&amp;$A$3,Global!$E:$AA,COLUMN()+1,0)="","",VLOOKUP($A181&amp;$A$3,Global!$E:$AA,COLUMN()+1,0)),"")</f>
        <v/>
      </c>
      <c r="T181" s="71" t="str">
        <f>IFERROR(IF(VLOOKUP($A181&amp;$A$3,Global!$E:$AA,COLUMN()+1,0)="","",VLOOKUP($A181&amp;$A$3,Global!$E:$AA,COLUMN()+1,0)),"")</f>
        <v/>
      </c>
      <c r="U181" s="69" t="str">
        <f>IFERROR(IF(VLOOKUP($A181&amp;$A$3,Global!$E:$AA,COLUMN()+1,0)="","",VLOOKUP($A181&amp;$A$3,Global!$E:$AA,COLUMN()+1,0)),"")</f>
        <v/>
      </c>
      <c r="V181" s="69" t="str">
        <f>IFERROR(IF(VLOOKUP($A181&amp;$A$3,Global!$E:$AA,COLUMN()+1,0)="","",VLOOKUP($A181&amp;$A$3,Global!$E:$AA,COLUMN()+1,0)),"")</f>
        <v/>
      </c>
    </row>
    <row r="182" spans="1:22" s="72" customFormat="1" ht="15.75" x14ac:dyDescent="0.2">
      <c r="A182" s="67" t="str">
        <f>IFERROR(IF(A181="","",IF((A181+1)&lt;=VLOOKUP($A$3,List!$A$1:$B$50,2,0),A181+1,"")),"")</f>
        <v/>
      </c>
      <c r="B182" s="67" t="str">
        <f>IFERROR(IF(VLOOKUP($A182&amp;$A$3,Global!$E:$AA,COLUMN(),0)="","",VLOOKUP($A182&amp;$A$3,Global!$E:$AA,COLUMN(),0)),"")</f>
        <v/>
      </c>
      <c r="C182" s="67" t="str">
        <f>IFERROR(VLOOKUP(B182,List!$D:$E,2,0),"")</f>
        <v/>
      </c>
      <c r="D182" s="68" t="str">
        <f>IFERROR(IF(VLOOKUP($A182&amp;$A$3,Global!$E:$AA,COLUMN()+1,0)="","",VLOOKUP($A182&amp;$A$3,Global!$E:$AA,COLUMN()+1,0)),"")</f>
        <v/>
      </c>
      <c r="E182" s="69" t="str">
        <f>IFERROR(IF(VLOOKUP($A182&amp;$A$3,Global!$E:$AA,COLUMN()+1,0)="","",VLOOKUP($A182&amp;$A$3,Global!$E:$AA,COLUMN()+1,0)),"")</f>
        <v/>
      </c>
      <c r="F182" s="69" t="str">
        <f>IFERROR(IF(VLOOKUP($A182&amp;$A$3,Global!$E:$AA,COLUMN()+1,0)="","",VLOOKUP($A182&amp;$A$3,Global!$E:$AA,COLUMN()+1,0)),"")</f>
        <v/>
      </c>
      <c r="G182" s="69" t="str">
        <f>IFERROR(IF(VLOOKUP($A182&amp;$A$3,Global!$E:$AA,COLUMN()+1,0)="","",VLOOKUP($A182&amp;$A$3,Global!$E:$AA,COLUMN()+1,0)),"")</f>
        <v/>
      </c>
      <c r="H182" s="70" t="str">
        <f>IFERROR(IF(VLOOKUP($A182&amp;$A$3,Global!$E:$AA,COLUMN()+1,0)="","",VLOOKUP($A182&amp;$A$3,Global!$E:$AA,COLUMN()+1,0)),"")</f>
        <v/>
      </c>
      <c r="I182" s="69" t="str">
        <f>IFERROR(IF(VLOOKUP($A182&amp;$A$3,Global!$E:$AA,COLUMN()+1,0)="","",VLOOKUP($A182&amp;$A$3,Global!$E:$AA,COLUMN()+1,0)),"")</f>
        <v/>
      </c>
      <c r="J182" s="69" t="str">
        <f>IFERROR(IF(VLOOKUP($A182&amp;$A$3,Global!$E:$AA,COLUMN()+1,0)="","",VLOOKUP($A182&amp;$A$3,Global!$E:$AA,COLUMN()+1,0)),"")</f>
        <v/>
      </c>
      <c r="K182" s="69" t="str">
        <f>IFERROR(IF(VLOOKUP($A182&amp;$A$3,Global!$E:$AA,COLUMN()+1,0)="","",VLOOKUP($A182&amp;$A$3,Global!$E:$AA,COLUMN()+1,0)),"")</f>
        <v/>
      </c>
      <c r="L182" s="69" t="str">
        <f>IFERROR(IF(VLOOKUP($A182&amp;$A$3,Global!$E:$AA,COLUMN()+1,0)="","",VLOOKUP($A182&amp;$A$3,Global!$E:$AA,COLUMN()+1,0)),"")</f>
        <v/>
      </c>
      <c r="M182" s="68" t="str">
        <f>IFERROR(IF(VLOOKUP($A182&amp;$A$3,Global!$E:$AA,COLUMN()+1,0)="","",VLOOKUP($A182&amp;$A$3,Global!$E:$AA,COLUMN()+1,0)),"")</f>
        <v/>
      </c>
      <c r="N182" s="68" t="str">
        <f>IFERROR(IF(VLOOKUP($A182&amp;$A$3,Global!$E:$AA,COLUMN()+1,0)="","",VLOOKUP($A182&amp;$A$3,Global!$E:$AA,COLUMN()+1,0)),"")</f>
        <v/>
      </c>
      <c r="O182" s="68" t="str">
        <f>IFERROR(IF(VLOOKUP($A182&amp;$A$3,Global!$E:$AA,COLUMN()+1,0)="","",VLOOKUP($A182&amp;$A$3,Global!$E:$AA,COLUMN()+1,0)),"")</f>
        <v/>
      </c>
      <c r="P182" s="68" t="str">
        <f>IFERROR(IF(VLOOKUP($A182&amp;$A$3,Global!$E:$AA,COLUMN()+1,0)="","",VLOOKUP($A182&amp;$A$3,Global!$E:$AA,COLUMN()+1,0)),"")</f>
        <v/>
      </c>
      <c r="Q182" s="68" t="str">
        <f>IFERROR(IF(VLOOKUP($A182&amp;$A$3,Global!$E:$AA,COLUMN()+1,0)="","",VLOOKUP($A182&amp;$A$3,Global!$E:$AA,COLUMN()+1,0)),"")</f>
        <v/>
      </c>
      <c r="R182" s="68" t="str">
        <f>IFERROR(IF(VLOOKUP($A182&amp;$A$3,Global!$E:$AA,COLUMN()+1,0)="","",VLOOKUP($A182&amp;$A$3,Global!$E:$AA,COLUMN()+1,0)),"")</f>
        <v/>
      </c>
      <c r="S182" s="71" t="str">
        <f>IFERROR(IF(VLOOKUP($A182&amp;$A$3,Global!$E:$AA,COLUMN()+1,0)="","",VLOOKUP($A182&amp;$A$3,Global!$E:$AA,COLUMN()+1,0)),"")</f>
        <v/>
      </c>
      <c r="T182" s="71" t="str">
        <f>IFERROR(IF(VLOOKUP($A182&amp;$A$3,Global!$E:$AA,COLUMN()+1,0)="","",VLOOKUP($A182&amp;$A$3,Global!$E:$AA,COLUMN()+1,0)),"")</f>
        <v/>
      </c>
      <c r="U182" s="69" t="str">
        <f>IFERROR(IF(VLOOKUP($A182&amp;$A$3,Global!$E:$AA,COLUMN()+1,0)="","",VLOOKUP($A182&amp;$A$3,Global!$E:$AA,COLUMN()+1,0)),"")</f>
        <v/>
      </c>
      <c r="V182" s="69" t="str">
        <f>IFERROR(IF(VLOOKUP($A182&amp;$A$3,Global!$E:$AA,COLUMN()+1,0)="","",VLOOKUP($A182&amp;$A$3,Global!$E:$AA,COLUMN()+1,0)),"")</f>
        <v/>
      </c>
    </row>
    <row r="183" spans="1:22" s="72" customFormat="1" ht="15.75" x14ac:dyDescent="0.2">
      <c r="A183" s="67" t="str">
        <f>IFERROR(IF(A182="","",IF((A182+1)&lt;=VLOOKUP($A$3,List!$A$1:$B$50,2,0),A182+1,"")),"")</f>
        <v/>
      </c>
      <c r="B183" s="67" t="str">
        <f>IFERROR(IF(VLOOKUP($A183&amp;$A$3,Global!$E:$AA,COLUMN(),0)="","",VLOOKUP($A183&amp;$A$3,Global!$E:$AA,COLUMN(),0)),"")</f>
        <v/>
      </c>
      <c r="C183" s="67" t="str">
        <f>IFERROR(VLOOKUP(B183,List!$D:$E,2,0),"")</f>
        <v/>
      </c>
      <c r="D183" s="68" t="str">
        <f>IFERROR(IF(VLOOKUP($A183&amp;$A$3,Global!$E:$AA,COLUMN()+1,0)="","",VLOOKUP($A183&amp;$A$3,Global!$E:$AA,COLUMN()+1,0)),"")</f>
        <v/>
      </c>
      <c r="E183" s="69" t="str">
        <f>IFERROR(IF(VLOOKUP($A183&amp;$A$3,Global!$E:$AA,COLUMN()+1,0)="","",VLOOKUP($A183&amp;$A$3,Global!$E:$AA,COLUMN()+1,0)),"")</f>
        <v/>
      </c>
      <c r="F183" s="69" t="str">
        <f>IFERROR(IF(VLOOKUP($A183&amp;$A$3,Global!$E:$AA,COLUMN()+1,0)="","",VLOOKUP($A183&amp;$A$3,Global!$E:$AA,COLUMN()+1,0)),"")</f>
        <v/>
      </c>
      <c r="G183" s="69" t="str">
        <f>IFERROR(IF(VLOOKUP($A183&amp;$A$3,Global!$E:$AA,COLUMN()+1,0)="","",VLOOKUP($A183&amp;$A$3,Global!$E:$AA,COLUMN()+1,0)),"")</f>
        <v/>
      </c>
      <c r="H183" s="70" t="str">
        <f>IFERROR(IF(VLOOKUP($A183&amp;$A$3,Global!$E:$AA,COLUMN()+1,0)="","",VLOOKUP($A183&amp;$A$3,Global!$E:$AA,COLUMN()+1,0)),"")</f>
        <v/>
      </c>
      <c r="I183" s="69" t="str">
        <f>IFERROR(IF(VLOOKUP($A183&amp;$A$3,Global!$E:$AA,COLUMN()+1,0)="","",VLOOKUP($A183&amp;$A$3,Global!$E:$AA,COLUMN()+1,0)),"")</f>
        <v/>
      </c>
      <c r="J183" s="69" t="str">
        <f>IFERROR(IF(VLOOKUP($A183&amp;$A$3,Global!$E:$AA,COLUMN()+1,0)="","",VLOOKUP($A183&amp;$A$3,Global!$E:$AA,COLUMN()+1,0)),"")</f>
        <v/>
      </c>
      <c r="K183" s="69" t="str">
        <f>IFERROR(IF(VLOOKUP($A183&amp;$A$3,Global!$E:$AA,COLUMN()+1,0)="","",VLOOKUP($A183&amp;$A$3,Global!$E:$AA,COLUMN()+1,0)),"")</f>
        <v/>
      </c>
      <c r="L183" s="69" t="str">
        <f>IFERROR(IF(VLOOKUP($A183&amp;$A$3,Global!$E:$AA,COLUMN()+1,0)="","",VLOOKUP($A183&amp;$A$3,Global!$E:$AA,COLUMN()+1,0)),"")</f>
        <v/>
      </c>
      <c r="M183" s="68" t="str">
        <f>IFERROR(IF(VLOOKUP($A183&amp;$A$3,Global!$E:$AA,COLUMN()+1,0)="","",VLOOKUP($A183&amp;$A$3,Global!$E:$AA,COLUMN()+1,0)),"")</f>
        <v/>
      </c>
      <c r="N183" s="68" t="str">
        <f>IFERROR(IF(VLOOKUP($A183&amp;$A$3,Global!$E:$AA,COLUMN()+1,0)="","",VLOOKUP($A183&amp;$A$3,Global!$E:$AA,COLUMN()+1,0)),"")</f>
        <v/>
      </c>
      <c r="O183" s="68" t="str">
        <f>IFERROR(IF(VLOOKUP($A183&amp;$A$3,Global!$E:$AA,COLUMN()+1,0)="","",VLOOKUP($A183&amp;$A$3,Global!$E:$AA,COLUMN()+1,0)),"")</f>
        <v/>
      </c>
      <c r="P183" s="68" t="str">
        <f>IFERROR(IF(VLOOKUP($A183&amp;$A$3,Global!$E:$AA,COLUMN()+1,0)="","",VLOOKUP($A183&amp;$A$3,Global!$E:$AA,COLUMN()+1,0)),"")</f>
        <v/>
      </c>
      <c r="Q183" s="68" t="str">
        <f>IFERROR(IF(VLOOKUP($A183&amp;$A$3,Global!$E:$AA,COLUMN()+1,0)="","",VLOOKUP($A183&amp;$A$3,Global!$E:$AA,COLUMN()+1,0)),"")</f>
        <v/>
      </c>
      <c r="R183" s="68" t="str">
        <f>IFERROR(IF(VLOOKUP($A183&amp;$A$3,Global!$E:$AA,COLUMN()+1,0)="","",VLOOKUP($A183&amp;$A$3,Global!$E:$AA,COLUMN()+1,0)),"")</f>
        <v/>
      </c>
      <c r="S183" s="71" t="str">
        <f>IFERROR(IF(VLOOKUP($A183&amp;$A$3,Global!$E:$AA,COLUMN()+1,0)="","",VLOOKUP($A183&amp;$A$3,Global!$E:$AA,COLUMN()+1,0)),"")</f>
        <v/>
      </c>
      <c r="T183" s="71" t="str">
        <f>IFERROR(IF(VLOOKUP($A183&amp;$A$3,Global!$E:$AA,COLUMN()+1,0)="","",VLOOKUP($A183&amp;$A$3,Global!$E:$AA,COLUMN()+1,0)),"")</f>
        <v/>
      </c>
      <c r="U183" s="69" t="str">
        <f>IFERROR(IF(VLOOKUP($A183&amp;$A$3,Global!$E:$AA,COLUMN()+1,0)="","",VLOOKUP($A183&amp;$A$3,Global!$E:$AA,COLUMN()+1,0)),"")</f>
        <v/>
      </c>
      <c r="V183" s="69" t="str">
        <f>IFERROR(IF(VLOOKUP($A183&amp;$A$3,Global!$E:$AA,COLUMN()+1,0)="","",VLOOKUP($A183&amp;$A$3,Global!$E:$AA,COLUMN()+1,0)),"")</f>
        <v/>
      </c>
    </row>
    <row r="184" spans="1:22" s="72" customFormat="1" ht="15.75" x14ac:dyDescent="0.2">
      <c r="A184" s="67" t="str">
        <f>IFERROR(IF(A183="","",IF((A183+1)&lt;=VLOOKUP($A$3,List!$A$1:$B$50,2,0),A183+1,"")),"")</f>
        <v/>
      </c>
      <c r="B184" s="67" t="str">
        <f>IFERROR(IF(VLOOKUP($A184&amp;$A$3,Global!$E:$AA,COLUMN(),0)="","",VLOOKUP($A184&amp;$A$3,Global!$E:$AA,COLUMN(),0)),"")</f>
        <v/>
      </c>
      <c r="C184" s="67" t="str">
        <f>IFERROR(VLOOKUP(B184,List!$D:$E,2,0),"")</f>
        <v/>
      </c>
      <c r="D184" s="68" t="str">
        <f>IFERROR(IF(VLOOKUP($A184&amp;$A$3,Global!$E:$AA,COLUMN()+1,0)="","",VLOOKUP($A184&amp;$A$3,Global!$E:$AA,COLUMN()+1,0)),"")</f>
        <v/>
      </c>
      <c r="E184" s="69" t="str">
        <f>IFERROR(IF(VLOOKUP($A184&amp;$A$3,Global!$E:$AA,COLUMN()+1,0)="","",VLOOKUP($A184&amp;$A$3,Global!$E:$AA,COLUMN()+1,0)),"")</f>
        <v/>
      </c>
      <c r="F184" s="69" t="str">
        <f>IFERROR(IF(VLOOKUP($A184&amp;$A$3,Global!$E:$AA,COLUMN()+1,0)="","",VLOOKUP($A184&amp;$A$3,Global!$E:$AA,COLUMN()+1,0)),"")</f>
        <v/>
      </c>
      <c r="G184" s="69" t="str">
        <f>IFERROR(IF(VLOOKUP($A184&amp;$A$3,Global!$E:$AA,COLUMN()+1,0)="","",VLOOKUP($A184&amp;$A$3,Global!$E:$AA,COLUMN()+1,0)),"")</f>
        <v/>
      </c>
      <c r="H184" s="70" t="str">
        <f>IFERROR(IF(VLOOKUP($A184&amp;$A$3,Global!$E:$AA,COLUMN()+1,0)="","",VLOOKUP($A184&amp;$A$3,Global!$E:$AA,COLUMN()+1,0)),"")</f>
        <v/>
      </c>
      <c r="I184" s="69" t="str">
        <f>IFERROR(IF(VLOOKUP($A184&amp;$A$3,Global!$E:$AA,COLUMN()+1,0)="","",VLOOKUP($A184&amp;$A$3,Global!$E:$AA,COLUMN()+1,0)),"")</f>
        <v/>
      </c>
      <c r="J184" s="69" t="str">
        <f>IFERROR(IF(VLOOKUP($A184&amp;$A$3,Global!$E:$AA,COLUMN()+1,0)="","",VLOOKUP($A184&amp;$A$3,Global!$E:$AA,COLUMN()+1,0)),"")</f>
        <v/>
      </c>
      <c r="K184" s="69" t="str">
        <f>IFERROR(IF(VLOOKUP($A184&amp;$A$3,Global!$E:$AA,COLUMN()+1,0)="","",VLOOKUP($A184&amp;$A$3,Global!$E:$AA,COLUMN()+1,0)),"")</f>
        <v/>
      </c>
      <c r="L184" s="69" t="str">
        <f>IFERROR(IF(VLOOKUP($A184&amp;$A$3,Global!$E:$AA,COLUMN()+1,0)="","",VLOOKUP($A184&amp;$A$3,Global!$E:$AA,COLUMN()+1,0)),"")</f>
        <v/>
      </c>
      <c r="M184" s="68" t="str">
        <f>IFERROR(IF(VLOOKUP($A184&amp;$A$3,Global!$E:$AA,COLUMN()+1,0)="","",VLOOKUP($A184&amp;$A$3,Global!$E:$AA,COLUMN()+1,0)),"")</f>
        <v/>
      </c>
      <c r="N184" s="68" t="str">
        <f>IFERROR(IF(VLOOKUP($A184&amp;$A$3,Global!$E:$AA,COLUMN()+1,0)="","",VLOOKUP($A184&amp;$A$3,Global!$E:$AA,COLUMN()+1,0)),"")</f>
        <v/>
      </c>
      <c r="O184" s="68" t="str">
        <f>IFERROR(IF(VLOOKUP($A184&amp;$A$3,Global!$E:$AA,COLUMN()+1,0)="","",VLOOKUP($A184&amp;$A$3,Global!$E:$AA,COLUMN()+1,0)),"")</f>
        <v/>
      </c>
      <c r="P184" s="68" t="str">
        <f>IFERROR(IF(VLOOKUP($A184&amp;$A$3,Global!$E:$AA,COLUMN()+1,0)="","",VLOOKUP($A184&amp;$A$3,Global!$E:$AA,COLUMN()+1,0)),"")</f>
        <v/>
      </c>
      <c r="Q184" s="68" t="str">
        <f>IFERROR(IF(VLOOKUP($A184&amp;$A$3,Global!$E:$AA,COLUMN()+1,0)="","",VLOOKUP($A184&amp;$A$3,Global!$E:$AA,COLUMN()+1,0)),"")</f>
        <v/>
      </c>
      <c r="R184" s="68" t="str">
        <f>IFERROR(IF(VLOOKUP($A184&amp;$A$3,Global!$E:$AA,COLUMN()+1,0)="","",VLOOKUP($A184&amp;$A$3,Global!$E:$AA,COLUMN()+1,0)),"")</f>
        <v/>
      </c>
      <c r="S184" s="71" t="str">
        <f>IFERROR(IF(VLOOKUP($A184&amp;$A$3,Global!$E:$AA,COLUMN()+1,0)="","",VLOOKUP($A184&amp;$A$3,Global!$E:$AA,COLUMN()+1,0)),"")</f>
        <v/>
      </c>
      <c r="T184" s="71" t="str">
        <f>IFERROR(IF(VLOOKUP($A184&amp;$A$3,Global!$E:$AA,COLUMN()+1,0)="","",VLOOKUP($A184&amp;$A$3,Global!$E:$AA,COLUMN()+1,0)),"")</f>
        <v/>
      </c>
      <c r="U184" s="69" t="str">
        <f>IFERROR(IF(VLOOKUP($A184&amp;$A$3,Global!$E:$AA,COLUMN()+1,0)="","",VLOOKUP($A184&amp;$A$3,Global!$E:$AA,COLUMN()+1,0)),"")</f>
        <v/>
      </c>
      <c r="V184" s="69" t="str">
        <f>IFERROR(IF(VLOOKUP($A184&amp;$A$3,Global!$E:$AA,COLUMN()+1,0)="","",VLOOKUP($A184&amp;$A$3,Global!$E:$AA,COLUMN()+1,0)),"")</f>
        <v/>
      </c>
    </row>
    <row r="185" spans="1:22" s="72" customFormat="1" ht="15.75" x14ac:dyDescent="0.2">
      <c r="A185" s="67" t="str">
        <f>IFERROR(IF(A184="","",IF((A184+1)&lt;=VLOOKUP($A$3,List!$A$1:$B$50,2,0),A184+1,"")),"")</f>
        <v/>
      </c>
      <c r="B185" s="67" t="str">
        <f>IFERROR(IF(VLOOKUP($A185&amp;$A$3,Global!$E:$AA,COLUMN(),0)="","",VLOOKUP($A185&amp;$A$3,Global!$E:$AA,COLUMN(),0)),"")</f>
        <v/>
      </c>
      <c r="C185" s="67" t="str">
        <f>IFERROR(VLOOKUP(B185,List!$D:$E,2,0),"")</f>
        <v/>
      </c>
      <c r="D185" s="68" t="str">
        <f>IFERROR(IF(VLOOKUP($A185&amp;$A$3,Global!$E:$AA,COLUMN()+1,0)="","",VLOOKUP($A185&amp;$A$3,Global!$E:$AA,COLUMN()+1,0)),"")</f>
        <v/>
      </c>
      <c r="E185" s="69" t="str">
        <f>IFERROR(IF(VLOOKUP($A185&amp;$A$3,Global!$E:$AA,COLUMN()+1,0)="","",VLOOKUP($A185&amp;$A$3,Global!$E:$AA,COLUMN()+1,0)),"")</f>
        <v/>
      </c>
      <c r="F185" s="69" t="str">
        <f>IFERROR(IF(VLOOKUP($A185&amp;$A$3,Global!$E:$AA,COLUMN()+1,0)="","",VLOOKUP($A185&amp;$A$3,Global!$E:$AA,COLUMN()+1,0)),"")</f>
        <v/>
      </c>
      <c r="G185" s="69" t="str">
        <f>IFERROR(IF(VLOOKUP($A185&amp;$A$3,Global!$E:$AA,COLUMN()+1,0)="","",VLOOKUP($A185&amp;$A$3,Global!$E:$AA,COLUMN()+1,0)),"")</f>
        <v/>
      </c>
      <c r="H185" s="70" t="str">
        <f>IFERROR(IF(VLOOKUP($A185&amp;$A$3,Global!$E:$AA,COLUMN()+1,0)="","",VLOOKUP($A185&amp;$A$3,Global!$E:$AA,COLUMN()+1,0)),"")</f>
        <v/>
      </c>
      <c r="I185" s="69" t="str">
        <f>IFERROR(IF(VLOOKUP($A185&amp;$A$3,Global!$E:$AA,COLUMN()+1,0)="","",VLOOKUP($A185&amp;$A$3,Global!$E:$AA,COLUMN()+1,0)),"")</f>
        <v/>
      </c>
      <c r="J185" s="69" t="str">
        <f>IFERROR(IF(VLOOKUP($A185&amp;$A$3,Global!$E:$AA,COLUMN()+1,0)="","",VLOOKUP($A185&amp;$A$3,Global!$E:$AA,COLUMN()+1,0)),"")</f>
        <v/>
      </c>
      <c r="K185" s="69" t="str">
        <f>IFERROR(IF(VLOOKUP($A185&amp;$A$3,Global!$E:$AA,COLUMN()+1,0)="","",VLOOKUP($A185&amp;$A$3,Global!$E:$AA,COLUMN()+1,0)),"")</f>
        <v/>
      </c>
      <c r="L185" s="69" t="str">
        <f>IFERROR(IF(VLOOKUP($A185&amp;$A$3,Global!$E:$AA,COLUMN()+1,0)="","",VLOOKUP($A185&amp;$A$3,Global!$E:$AA,COLUMN()+1,0)),"")</f>
        <v/>
      </c>
      <c r="M185" s="68" t="str">
        <f>IFERROR(IF(VLOOKUP($A185&amp;$A$3,Global!$E:$AA,COLUMN()+1,0)="","",VLOOKUP($A185&amp;$A$3,Global!$E:$AA,COLUMN()+1,0)),"")</f>
        <v/>
      </c>
      <c r="N185" s="68" t="str">
        <f>IFERROR(IF(VLOOKUP($A185&amp;$A$3,Global!$E:$AA,COLUMN()+1,0)="","",VLOOKUP($A185&amp;$A$3,Global!$E:$AA,COLUMN()+1,0)),"")</f>
        <v/>
      </c>
      <c r="O185" s="68" t="str">
        <f>IFERROR(IF(VLOOKUP($A185&amp;$A$3,Global!$E:$AA,COLUMN()+1,0)="","",VLOOKUP($A185&amp;$A$3,Global!$E:$AA,COLUMN()+1,0)),"")</f>
        <v/>
      </c>
      <c r="P185" s="68" t="str">
        <f>IFERROR(IF(VLOOKUP($A185&amp;$A$3,Global!$E:$AA,COLUMN()+1,0)="","",VLOOKUP($A185&amp;$A$3,Global!$E:$AA,COLUMN()+1,0)),"")</f>
        <v/>
      </c>
      <c r="Q185" s="68" t="str">
        <f>IFERROR(IF(VLOOKUP($A185&amp;$A$3,Global!$E:$AA,COLUMN()+1,0)="","",VLOOKUP($A185&amp;$A$3,Global!$E:$AA,COLUMN()+1,0)),"")</f>
        <v/>
      </c>
      <c r="R185" s="68" t="str">
        <f>IFERROR(IF(VLOOKUP($A185&amp;$A$3,Global!$E:$AA,COLUMN()+1,0)="","",VLOOKUP($A185&amp;$A$3,Global!$E:$AA,COLUMN()+1,0)),"")</f>
        <v/>
      </c>
      <c r="S185" s="71" t="str">
        <f>IFERROR(IF(VLOOKUP($A185&amp;$A$3,Global!$E:$AA,COLUMN()+1,0)="","",VLOOKUP($A185&amp;$A$3,Global!$E:$AA,COLUMN()+1,0)),"")</f>
        <v/>
      </c>
      <c r="T185" s="71" t="str">
        <f>IFERROR(IF(VLOOKUP($A185&amp;$A$3,Global!$E:$AA,COLUMN()+1,0)="","",VLOOKUP($A185&amp;$A$3,Global!$E:$AA,COLUMN()+1,0)),"")</f>
        <v/>
      </c>
      <c r="U185" s="69" t="str">
        <f>IFERROR(IF(VLOOKUP($A185&amp;$A$3,Global!$E:$AA,COLUMN()+1,0)="","",VLOOKUP($A185&amp;$A$3,Global!$E:$AA,COLUMN()+1,0)),"")</f>
        <v/>
      </c>
      <c r="V185" s="69" t="str">
        <f>IFERROR(IF(VLOOKUP($A185&amp;$A$3,Global!$E:$AA,COLUMN()+1,0)="","",VLOOKUP($A185&amp;$A$3,Global!$E:$AA,COLUMN()+1,0)),"")</f>
        <v/>
      </c>
    </row>
    <row r="186" spans="1:22" s="72" customFormat="1" ht="15.75" x14ac:dyDescent="0.2">
      <c r="A186" s="67" t="str">
        <f>IFERROR(IF(A185="","",IF((A185+1)&lt;=VLOOKUP($A$3,List!$A$1:$B$50,2,0),A185+1,"")),"")</f>
        <v/>
      </c>
      <c r="B186" s="67" t="str">
        <f>IFERROR(IF(VLOOKUP($A186&amp;$A$3,Global!$E:$AA,COLUMN(),0)="","",VLOOKUP($A186&amp;$A$3,Global!$E:$AA,COLUMN(),0)),"")</f>
        <v/>
      </c>
      <c r="C186" s="67" t="str">
        <f>IFERROR(VLOOKUP(B186,List!$D:$E,2,0),"")</f>
        <v/>
      </c>
      <c r="D186" s="68" t="str">
        <f>IFERROR(IF(VLOOKUP($A186&amp;$A$3,Global!$E:$AA,COLUMN()+1,0)="","",VLOOKUP($A186&amp;$A$3,Global!$E:$AA,COLUMN()+1,0)),"")</f>
        <v/>
      </c>
      <c r="E186" s="69" t="str">
        <f>IFERROR(IF(VLOOKUP($A186&amp;$A$3,Global!$E:$AA,COLUMN()+1,0)="","",VLOOKUP($A186&amp;$A$3,Global!$E:$AA,COLUMN()+1,0)),"")</f>
        <v/>
      </c>
      <c r="F186" s="69" t="str">
        <f>IFERROR(IF(VLOOKUP($A186&amp;$A$3,Global!$E:$AA,COLUMN()+1,0)="","",VLOOKUP($A186&amp;$A$3,Global!$E:$AA,COLUMN()+1,0)),"")</f>
        <v/>
      </c>
      <c r="G186" s="69" t="str">
        <f>IFERROR(IF(VLOOKUP($A186&amp;$A$3,Global!$E:$AA,COLUMN()+1,0)="","",VLOOKUP($A186&amp;$A$3,Global!$E:$AA,COLUMN()+1,0)),"")</f>
        <v/>
      </c>
      <c r="H186" s="70" t="str">
        <f>IFERROR(IF(VLOOKUP($A186&amp;$A$3,Global!$E:$AA,COLUMN()+1,0)="","",VLOOKUP($A186&amp;$A$3,Global!$E:$AA,COLUMN()+1,0)),"")</f>
        <v/>
      </c>
      <c r="I186" s="69" t="str">
        <f>IFERROR(IF(VLOOKUP($A186&amp;$A$3,Global!$E:$AA,COLUMN()+1,0)="","",VLOOKUP($A186&amp;$A$3,Global!$E:$AA,COLUMN()+1,0)),"")</f>
        <v/>
      </c>
      <c r="J186" s="69" t="str">
        <f>IFERROR(IF(VLOOKUP($A186&amp;$A$3,Global!$E:$AA,COLUMN()+1,0)="","",VLOOKUP($A186&amp;$A$3,Global!$E:$AA,COLUMN()+1,0)),"")</f>
        <v/>
      </c>
      <c r="K186" s="69" t="str">
        <f>IFERROR(IF(VLOOKUP($A186&amp;$A$3,Global!$E:$AA,COLUMN()+1,0)="","",VLOOKUP($A186&amp;$A$3,Global!$E:$AA,COLUMN()+1,0)),"")</f>
        <v/>
      </c>
      <c r="L186" s="69" t="str">
        <f>IFERROR(IF(VLOOKUP($A186&amp;$A$3,Global!$E:$AA,COLUMN()+1,0)="","",VLOOKUP($A186&amp;$A$3,Global!$E:$AA,COLUMN()+1,0)),"")</f>
        <v/>
      </c>
      <c r="M186" s="68" t="str">
        <f>IFERROR(IF(VLOOKUP($A186&amp;$A$3,Global!$E:$AA,COLUMN()+1,0)="","",VLOOKUP($A186&amp;$A$3,Global!$E:$AA,COLUMN()+1,0)),"")</f>
        <v/>
      </c>
      <c r="N186" s="68" t="str">
        <f>IFERROR(IF(VLOOKUP($A186&amp;$A$3,Global!$E:$AA,COLUMN()+1,0)="","",VLOOKUP($A186&amp;$A$3,Global!$E:$AA,COLUMN()+1,0)),"")</f>
        <v/>
      </c>
      <c r="O186" s="68" t="str">
        <f>IFERROR(IF(VLOOKUP($A186&amp;$A$3,Global!$E:$AA,COLUMN()+1,0)="","",VLOOKUP($A186&amp;$A$3,Global!$E:$AA,COLUMN()+1,0)),"")</f>
        <v/>
      </c>
      <c r="P186" s="68" t="str">
        <f>IFERROR(IF(VLOOKUP($A186&amp;$A$3,Global!$E:$AA,COLUMN()+1,0)="","",VLOOKUP($A186&amp;$A$3,Global!$E:$AA,COLUMN()+1,0)),"")</f>
        <v/>
      </c>
      <c r="Q186" s="68" t="str">
        <f>IFERROR(IF(VLOOKUP($A186&amp;$A$3,Global!$E:$AA,COLUMN()+1,0)="","",VLOOKUP($A186&amp;$A$3,Global!$E:$AA,COLUMN()+1,0)),"")</f>
        <v/>
      </c>
      <c r="R186" s="68" t="str">
        <f>IFERROR(IF(VLOOKUP($A186&amp;$A$3,Global!$E:$AA,COLUMN()+1,0)="","",VLOOKUP($A186&amp;$A$3,Global!$E:$AA,COLUMN()+1,0)),"")</f>
        <v/>
      </c>
      <c r="S186" s="71" t="str">
        <f>IFERROR(IF(VLOOKUP($A186&amp;$A$3,Global!$E:$AA,COLUMN()+1,0)="","",VLOOKUP($A186&amp;$A$3,Global!$E:$AA,COLUMN()+1,0)),"")</f>
        <v/>
      </c>
      <c r="T186" s="71" t="str">
        <f>IFERROR(IF(VLOOKUP($A186&amp;$A$3,Global!$E:$AA,COLUMN()+1,0)="","",VLOOKUP($A186&amp;$A$3,Global!$E:$AA,COLUMN()+1,0)),"")</f>
        <v/>
      </c>
      <c r="U186" s="69" t="str">
        <f>IFERROR(IF(VLOOKUP($A186&amp;$A$3,Global!$E:$AA,COLUMN()+1,0)="","",VLOOKUP($A186&amp;$A$3,Global!$E:$AA,COLUMN()+1,0)),"")</f>
        <v/>
      </c>
      <c r="V186" s="69" t="str">
        <f>IFERROR(IF(VLOOKUP($A186&amp;$A$3,Global!$E:$AA,COLUMN()+1,0)="","",VLOOKUP($A186&amp;$A$3,Global!$E:$AA,COLUMN()+1,0)),"")</f>
        <v/>
      </c>
    </row>
    <row r="187" spans="1:22" s="72" customFormat="1" ht="15.75" x14ac:dyDescent="0.2">
      <c r="A187" s="67" t="str">
        <f>IFERROR(IF(A186="","",IF((A186+1)&lt;=VLOOKUP($A$3,List!$A$1:$B$50,2,0),A186+1,"")),"")</f>
        <v/>
      </c>
      <c r="B187" s="67" t="str">
        <f>IFERROR(IF(VLOOKUP($A187&amp;$A$3,Global!$E:$AA,COLUMN(),0)="","",VLOOKUP($A187&amp;$A$3,Global!$E:$AA,COLUMN(),0)),"")</f>
        <v/>
      </c>
      <c r="C187" s="67" t="str">
        <f>IFERROR(VLOOKUP(B187,List!$D:$E,2,0),"")</f>
        <v/>
      </c>
      <c r="D187" s="68" t="str">
        <f>IFERROR(IF(VLOOKUP($A187&amp;$A$3,Global!$E:$AA,COLUMN()+1,0)="","",VLOOKUP($A187&amp;$A$3,Global!$E:$AA,COLUMN()+1,0)),"")</f>
        <v/>
      </c>
      <c r="E187" s="69" t="str">
        <f>IFERROR(IF(VLOOKUP($A187&amp;$A$3,Global!$E:$AA,COLUMN()+1,0)="","",VLOOKUP($A187&amp;$A$3,Global!$E:$AA,COLUMN()+1,0)),"")</f>
        <v/>
      </c>
      <c r="F187" s="69" t="str">
        <f>IFERROR(IF(VLOOKUP($A187&amp;$A$3,Global!$E:$AA,COLUMN()+1,0)="","",VLOOKUP($A187&amp;$A$3,Global!$E:$AA,COLUMN()+1,0)),"")</f>
        <v/>
      </c>
      <c r="G187" s="69" t="str">
        <f>IFERROR(IF(VLOOKUP($A187&amp;$A$3,Global!$E:$AA,COLUMN()+1,0)="","",VLOOKUP($A187&amp;$A$3,Global!$E:$AA,COLUMN()+1,0)),"")</f>
        <v/>
      </c>
      <c r="H187" s="70" t="str">
        <f>IFERROR(IF(VLOOKUP($A187&amp;$A$3,Global!$E:$AA,COLUMN()+1,0)="","",VLOOKUP($A187&amp;$A$3,Global!$E:$AA,COLUMN()+1,0)),"")</f>
        <v/>
      </c>
      <c r="I187" s="69" t="str">
        <f>IFERROR(IF(VLOOKUP($A187&amp;$A$3,Global!$E:$AA,COLUMN()+1,0)="","",VLOOKUP($A187&amp;$A$3,Global!$E:$AA,COLUMN()+1,0)),"")</f>
        <v/>
      </c>
      <c r="J187" s="69" t="str">
        <f>IFERROR(IF(VLOOKUP($A187&amp;$A$3,Global!$E:$AA,COLUMN()+1,0)="","",VLOOKUP($A187&amp;$A$3,Global!$E:$AA,COLUMN()+1,0)),"")</f>
        <v/>
      </c>
      <c r="K187" s="69" t="str">
        <f>IFERROR(IF(VLOOKUP($A187&amp;$A$3,Global!$E:$AA,COLUMN()+1,0)="","",VLOOKUP($A187&amp;$A$3,Global!$E:$AA,COLUMN()+1,0)),"")</f>
        <v/>
      </c>
      <c r="L187" s="69" t="str">
        <f>IFERROR(IF(VLOOKUP($A187&amp;$A$3,Global!$E:$AA,COLUMN()+1,0)="","",VLOOKUP($A187&amp;$A$3,Global!$E:$AA,COLUMN()+1,0)),"")</f>
        <v/>
      </c>
      <c r="M187" s="68" t="str">
        <f>IFERROR(IF(VLOOKUP($A187&amp;$A$3,Global!$E:$AA,COLUMN()+1,0)="","",VLOOKUP($A187&amp;$A$3,Global!$E:$AA,COLUMN()+1,0)),"")</f>
        <v/>
      </c>
      <c r="N187" s="68" t="str">
        <f>IFERROR(IF(VLOOKUP($A187&amp;$A$3,Global!$E:$AA,COLUMN()+1,0)="","",VLOOKUP($A187&amp;$A$3,Global!$E:$AA,COLUMN()+1,0)),"")</f>
        <v/>
      </c>
      <c r="O187" s="68" t="str">
        <f>IFERROR(IF(VLOOKUP($A187&amp;$A$3,Global!$E:$AA,COLUMN()+1,0)="","",VLOOKUP($A187&amp;$A$3,Global!$E:$AA,COLUMN()+1,0)),"")</f>
        <v/>
      </c>
      <c r="P187" s="68" t="str">
        <f>IFERROR(IF(VLOOKUP($A187&amp;$A$3,Global!$E:$AA,COLUMN()+1,0)="","",VLOOKUP($A187&amp;$A$3,Global!$E:$AA,COLUMN()+1,0)),"")</f>
        <v/>
      </c>
      <c r="Q187" s="68" t="str">
        <f>IFERROR(IF(VLOOKUP($A187&amp;$A$3,Global!$E:$AA,COLUMN()+1,0)="","",VLOOKUP($A187&amp;$A$3,Global!$E:$AA,COLUMN()+1,0)),"")</f>
        <v/>
      </c>
      <c r="R187" s="68" t="str">
        <f>IFERROR(IF(VLOOKUP($A187&amp;$A$3,Global!$E:$AA,COLUMN()+1,0)="","",VLOOKUP($A187&amp;$A$3,Global!$E:$AA,COLUMN()+1,0)),"")</f>
        <v/>
      </c>
      <c r="S187" s="71" t="str">
        <f>IFERROR(IF(VLOOKUP($A187&amp;$A$3,Global!$E:$AA,COLUMN()+1,0)="","",VLOOKUP($A187&amp;$A$3,Global!$E:$AA,COLUMN()+1,0)),"")</f>
        <v/>
      </c>
      <c r="T187" s="71" t="str">
        <f>IFERROR(IF(VLOOKUP($A187&amp;$A$3,Global!$E:$AA,COLUMN()+1,0)="","",VLOOKUP($A187&amp;$A$3,Global!$E:$AA,COLUMN()+1,0)),"")</f>
        <v/>
      </c>
      <c r="U187" s="69" t="str">
        <f>IFERROR(IF(VLOOKUP($A187&amp;$A$3,Global!$E:$AA,COLUMN()+1,0)="","",VLOOKUP($A187&amp;$A$3,Global!$E:$AA,COLUMN()+1,0)),"")</f>
        <v/>
      </c>
      <c r="V187" s="69" t="str">
        <f>IFERROR(IF(VLOOKUP($A187&amp;$A$3,Global!$E:$AA,COLUMN()+1,0)="","",VLOOKUP($A187&amp;$A$3,Global!$E:$AA,COLUMN()+1,0)),"")</f>
        <v/>
      </c>
    </row>
    <row r="188" spans="1:22" s="72" customFormat="1" ht="15.75" x14ac:dyDescent="0.2">
      <c r="A188" s="67" t="str">
        <f>IFERROR(IF(A187="","",IF((A187+1)&lt;=VLOOKUP($A$3,List!$A$1:$B$50,2,0),A187+1,"")),"")</f>
        <v/>
      </c>
      <c r="B188" s="67" t="str">
        <f>IFERROR(IF(VLOOKUP($A188&amp;$A$3,Global!$E:$AA,COLUMN(),0)="","",VLOOKUP($A188&amp;$A$3,Global!$E:$AA,COLUMN(),0)),"")</f>
        <v/>
      </c>
      <c r="C188" s="67" t="str">
        <f>IFERROR(VLOOKUP(B188,List!$D:$E,2,0),"")</f>
        <v/>
      </c>
      <c r="D188" s="68" t="str">
        <f>IFERROR(IF(VLOOKUP($A188&amp;$A$3,Global!$E:$AA,COLUMN()+1,0)="","",VLOOKUP($A188&amp;$A$3,Global!$E:$AA,COLUMN()+1,0)),"")</f>
        <v/>
      </c>
      <c r="E188" s="69" t="str">
        <f>IFERROR(IF(VLOOKUP($A188&amp;$A$3,Global!$E:$AA,COLUMN()+1,0)="","",VLOOKUP($A188&amp;$A$3,Global!$E:$AA,COLUMN()+1,0)),"")</f>
        <v/>
      </c>
      <c r="F188" s="69" t="str">
        <f>IFERROR(IF(VLOOKUP($A188&amp;$A$3,Global!$E:$AA,COLUMN()+1,0)="","",VLOOKUP($A188&amp;$A$3,Global!$E:$AA,COLUMN()+1,0)),"")</f>
        <v/>
      </c>
      <c r="G188" s="69" t="str">
        <f>IFERROR(IF(VLOOKUP($A188&amp;$A$3,Global!$E:$AA,COLUMN()+1,0)="","",VLOOKUP($A188&amp;$A$3,Global!$E:$AA,COLUMN()+1,0)),"")</f>
        <v/>
      </c>
      <c r="H188" s="70" t="str">
        <f>IFERROR(IF(VLOOKUP($A188&amp;$A$3,Global!$E:$AA,COLUMN()+1,0)="","",VLOOKUP($A188&amp;$A$3,Global!$E:$AA,COLUMN()+1,0)),"")</f>
        <v/>
      </c>
      <c r="I188" s="69" t="str">
        <f>IFERROR(IF(VLOOKUP($A188&amp;$A$3,Global!$E:$AA,COLUMN()+1,0)="","",VLOOKUP($A188&amp;$A$3,Global!$E:$AA,COLUMN()+1,0)),"")</f>
        <v/>
      </c>
      <c r="J188" s="69" t="str">
        <f>IFERROR(IF(VLOOKUP($A188&amp;$A$3,Global!$E:$AA,COLUMN()+1,0)="","",VLOOKUP($A188&amp;$A$3,Global!$E:$AA,COLUMN()+1,0)),"")</f>
        <v/>
      </c>
      <c r="K188" s="69" t="str">
        <f>IFERROR(IF(VLOOKUP($A188&amp;$A$3,Global!$E:$AA,COLUMN()+1,0)="","",VLOOKUP($A188&amp;$A$3,Global!$E:$AA,COLUMN()+1,0)),"")</f>
        <v/>
      </c>
      <c r="L188" s="69" t="str">
        <f>IFERROR(IF(VLOOKUP($A188&amp;$A$3,Global!$E:$AA,COLUMN()+1,0)="","",VLOOKUP($A188&amp;$A$3,Global!$E:$AA,COLUMN()+1,0)),"")</f>
        <v/>
      </c>
      <c r="M188" s="68" t="str">
        <f>IFERROR(IF(VLOOKUP($A188&amp;$A$3,Global!$E:$AA,COLUMN()+1,0)="","",VLOOKUP($A188&amp;$A$3,Global!$E:$AA,COLUMN()+1,0)),"")</f>
        <v/>
      </c>
      <c r="N188" s="68" t="str">
        <f>IFERROR(IF(VLOOKUP($A188&amp;$A$3,Global!$E:$AA,COLUMN()+1,0)="","",VLOOKUP($A188&amp;$A$3,Global!$E:$AA,COLUMN()+1,0)),"")</f>
        <v/>
      </c>
      <c r="O188" s="68" t="str">
        <f>IFERROR(IF(VLOOKUP($A188&amp;$A$3,Global!$E:$AA,COLUMN()+1,0)="","",VLOOKUP($A188&amp;$A$3,Global!$E:$AA,COLUMN()+1,0)),"")</f>
        <v/>
      </c>
      <c r="P188" s="68" t="str">
        <f>IFERROR(IF(VLOOKUP($A188&amp;$A$3,Global!$E:$AA,COLUMN()+1,0)="","",VLOOKUP($A188&amp;$A$3,Global!$E:$AA,COLUMN()+1,0)),"")</f>
        <v/>
      </c>
      <c r="Q188" s="68" t="str">
        <f>IFERROR(IF(VLOOKUP($A188&amp;$A$3,Global!$E:$AA,COLUMN()+1,0)="","",VLOOKUP($A188&amp;$A$3,Global!$E:$AA,COLUMN()+1,0)),"")</f>
        <v/>
      </c>
      <c r="R188" s="68" t="str">
        <f>IFERROR(IF(VLOOKUP($A188&amp;$A$3,Global!$E:$AA,COLUMN()+1,0)="","",VLOOKUP($A188&amp;$A$3,Global!$E:$AA,COLUMN()+1,0)),"")</f>
        <v/>
      </c>
      <c r="S188" s="71" t="str">
        <f>IFERROR(IF(VLOOKUP($A188&amp;$A$3,Global!$E:$AA,COLUMN()+1,0)="","",VLOOKUP($A188&amp;$A$3,Global!$E:$AA,COLUMN()+1,0)),"")</f>
        <v/>
      </c>
      <c r="T188" s="71" t="str">
        <f>IFERROR(IF(VLOOKUP($A188&amp;$A$3,Global!$E:$AA,COLUMN()+1,0)="","",VLOOKUP($A188&amp;$A$3,Global!$E:$AA,COLUMN()+1,0)),"")</f>
        <v/>
      </c>
      <c r="U188" s="69" t="str">
        <f>IFERROR(IF(VLOOKUP($A188&amp;$A$3,Global!$E:$AA,COLUMN()+1,0)="","",VLOOKUP($A188&amp;$A$3,Global!$E:$AA,COLUMN()+1,0)),"")</f>
        <v/>
      </c>
      <c r="V188" s="69" t="str">
        <f>IFERROR(IF(VLOOKUP($A188&amp;$A$3,Global!$E:$AA,COLUMN()+1,0)="","",VLOOKUP($A188&amp;$A$3,Global!$E:$AA,COLUMN()+1,0)),"")</f>
        <v/>
      </c>
    </row>
    <row r="189" spans="1:22" s="72" customFormat="1" ht="15.75" x14ac:dyDescent="0.2">
      <c r="A189" s="67" t="str">
        <f>IFERROR(IF(A188="","",IF((A188+1)&lt;=VLOOKUP($A$3,List!$A$1:$B$50,2,0),A188+1,"")),"")</f>
        <v/>
      </c>
      <c r="B189" s="67" t="str">
        <f>IFERROR(IF(VLOOKUP($A189&amp;$A$3,Global!$E:$AA,COLUMN(),0)="","",VLOOKUP($A189&amp;$A$3,Global!$E:$AA,COLUMN(),0)),"")</f>
        <v/>
      </c>
      <c r="C189" s="67" t="str">
        <f>IFERROR(VLOOKUP(B189,List!$D:$E,2,0),"")</f>
        <v/>
      </c>
      <c r="D189" s="68" t="str">
        <f>IFERROR(IF(VLOOKUP($A189&amp;$A$3,Global!$E:$AA,COLUMN()+1,0)="","",VLOOKUP($A189&amp;$A$3,Global!$E:$AA,COLUMN()+1,0)),"")</f>
        <v/>
      </c>
      <c r="E189" s="69" t="str">
        <f>IFERROR(IF(VLOOKUP($A189&amp;$A$3,Global!$E:$AA,COLUMN()+1,0)="","",VLOOKUP($A189&amp;$A$3,Global!$E:$AA,COLUMN()+1,0)),"")</f>
        <v/>
      </c>
      <c r="F189" s="69" t="str">
        <f>IFERROR(IF(VLOOKUP($A189&amp;$A$3,Global!$E:$AA,COLUMN()+1,0)="","",VLOOKUP($A189&amp;$A$3,Global!$E:$AA,COLUMN()+1,0)),"")</f>
        <v/>
      </c>
      <c r="G189" s="69" t="str">
        <f>IFERROR(IF(VLOOKUP($A189&amp;$A$3,Global!$E:$AA,COLUMN()+1,0)="","",VLOOKUP($A189&amp;$A$3,Global!$E:$AA,COLUMN()+1,0)),"")</f>
        <v/>
      </c>
      <c r="H189" s="70" t="str">
        <f>IFERROR(IF(VLOOKUP($A189&amp;$A$3,Global!$E:$AA,COLUMN()+1,0)="","",VLOOKUP($A189&amp;$A$3,Global!$E:$AA,COLUMN()+1,0)),"")</f>
        <v/>
      </c>
      <c r="I189" s="69" t="str">
        <f>IFERROR(IF(VLOOKUP($A189&amp;$A$3,Global!$E:$AA,COLUMN()+1,0)="","",VLOOKUP($A189&amp;$A$3,Global!$E:$AA,COLUMN()+1,0)),"")</f>
        <v/>
      </c>
      <c r="J189" s="69" t="str">
        <f>IFERROR(IF(VLOOKUP($A189&amp;$A$3,Global!$E:$AA,COLUMN()+1,0)="","",VLOOKUP($A189&amp;$A$3,Global!$E:$AA,COLUMN()+1,0)),"")</f>
        <v/>
      </c>
      <c r="K189" s="69" t="str">
        <f>IFERROR(IF(VLOOKUP($A189&amp;$A$3,Global!$E:$AA,COLUMN()+1,0)="","",VLOOKUP($A189&amp;$A$3,Global!$E:$AA,COLUMN()+1,0)),"")</f>
        <v/>
      </c>
      <c r="L189" s="69" t="str">
        <f>IFERROR(IF(VLOOKUP($A189&amp;$A$3,Global!$E:$AA,COLUMN()+1,0)="","",VLOOKUP($A189&amp;$A$3,Global!$E:$AA,COLUMN()+1,0)),"")</f>
        <v/>
      </c>
      <c r="M189" s="68" t="str">
        <f>IFERROR(IF(VLOOKUP($A189&amp;$A$3,Global!$E:$AA,COLUMN()+1,0)="","",VLOOKUP($A189&amp;$A$3,Global!$E:$AA,COLUMN()+1,0)),"")</f>
        <v/>
      </c>
      <c r="N189" s="68" t="str">
        <f>IFERROR(IF(VLOOKUP($A189&amp;$A$3,Global!$E:$AA,COLUMN()+1,0)="","",VLOOKUP($A189&amp;$A$3,Global!$E:$AA,COLUMN()+1,0)),"")</f>
        <v/>
      </c>
      <c r="O189" s="68" t="str">
        <f>IFERROR(IF(VLOOKUP($A189&amp;$A$3,Global!$E:$AA,COLUMN()+1,0)="","",VLOOKUP($A189&amp;$A$3,Global!$E:$AA,COLUMN()+1,0)),"")</f>
        <v/>
      </c>
      <c r="P189" s="68" t="str">
        <f>IFERROR(IF(VLOOKUP($A189&amp;$A$3,Global!$E:$AA,COLUMN()+1,0)="","",VLOOKUP($A189&amp;$A$3,Global!$E:$AA,COLUMN()+1,0)),"")</f>
        <v/>
      </c>
      <c r="Q189" s="68" t="str">
        <f>IFERROR(IF(VLOOKUP($A189&amp;$A$3,Global!$E:$AA,COLUMN()+1,0)="","",VLOOKUP($A189&amp;$A$3,Global!$E:$AA,COLUMN()+1,0)),"")</f>
        <v/>
      </c>
      <c r="R189" s="68" t="str">
        <f>IFERROR(IF(VLOOKUP($A189&amp;$A$3,Global!$E:$AA,COLUMN()+1,0)="","",VLOOKUP($A189&amp;$A$3,Global!$E:$AA,COLUMN()+1,0)),"")</f>
        <v/>
      </c>
      <c r="S189" s="71" t="str">
        <f>IFERROR(IF(VLOOKUP($A189&amp;$A$3,Global!$E:$AA,COLUMN()+1,0)="","",VLOOKUP($A189&amp;$A$3,Global!$E:$AA,COLUMN()+1,0)),"")</f>
        <v/>
      </c>
      <c r="T189" s="71" t="str">
        <f>IFERROR(IF(VLOOKUP($A189&amp;$A$3,Global!$E:$AA,COLUMN()+1,0)="","",VLOOKUP($A189&amp;$A$3,Global!$E:$AA,COLUMN()+1,0)),"")</f>
        <v/>
      </c>
      <c r="U189" s="69" t="str">
        <f>IFERROR(IF(VLOOKUP($A189&amp;$A$3,Global!$E:$AA,COLUMN()+1,0)="","",VLOOKUP($A189&amp;$A$3,Global!$E:$AA,COLUMN()+1,0)),"")</f>
        <v/>
      </c>
      <c r="V189" s="69" t="str">
        <f>IFERROR(IF(VLOOKUP($A189&amp;$A$3,Global!$E:$AA,COLUMN()+1,0)="","",VLOOKUP($A189&amp;$A$3,Global!$E:$AA,COLUMN()+1,0)),"")</f>
        <v/>
      </c>
    </row>
    <row r="190" spans="1:22" s="72" customFormat="1" ht="15.75" x14ac:dyDescent="0.2">
      <c r="A190" s="67" t="str">
        <f>IFERROR(IF(A189="","",IF((A189+1)&lt;=VLOOKUP($A$3,List!$A$1:$B$50,2,0),A189+1,"")),"")</f>
        <v/>
      </c>
      <c r="B190" s="67" t="str">
        <f>IFERROR(IF(VLOOKUP($A190&amp;$A$3,Global!$E:$AA,COLUMN(),0)="","",VLOOKUP($A190&amp;$A$3,Global!$E:$AA,COLUMN(),0)),"")</f>
        <v/>
      </c>
      <c r="C190" s="67" t="str">
        <f>IFERROR(VLOOKUP(B190,List!$D:$E,2,0),"")</f>
        <v/>
      </c>
      <c r="D190" s="68" t="str">
        <f>IFERROR(IF(VLOOKUP($A190&amp;$A$3,Global!$E:$AA,COLUMN()+1,0)="","",VLOOKUP($A190&amp;$A$3,Global!$E:$AA,COLUMN()+1,0)),"")</f>
        <v/>
      </c>
      <c r="E190" s="69" t="str">
        <f>IFERROR(IF(VLOOKUP($A190&amp;$A$3,Global!$E:$AA,COLUMN()+1,0)="","",VLOOKUP($A190&amp;$A$3,Global!$E:$AA,COLUMN()+1,0)),"")</f>
        <v/>
      </c>
      <c r="F190" s="69" t="str">
        <f>IFERROR(IF(VLOOKUP($A190&amp;$A$3,Global!$E:$AA,COLUMN()+1,0)="","",VLOOKUP($A190&amp;$A$3,Global!$E:$AA,COLUMN()+1,0)),"")</f>
        <v/>
      </c>
      <c r="G190" s="69" t="str">
        <f>IFERROR(IF(VLOOKUP($A190&amp;$A$3,Global!$E:$AA,COLUMN()+1,0)="","",VLOOKUP($A190&amp;$A$3,Global!$E:$AA,COLUMN()+1,0)),"")</f>
        <v/>
      </c>
      <c r="H190" s="70" t="str">
        <f>IFERROR(IF(VLOOKUP($A190&amp;$A$3,Global!$E:$AA,COLUMN()+1,0)="","",VLOOKUP($A190&amp;$A$3,Global!$E:$AA,COLUMN()+1,0)),"")</f>
        <v/>
      </c>
      <c r="I190" s="69" t="str">
        <f>IFERROR(IF(VLOOKUP($A190&amp;$A$3,Global!$E:$AA,COLUMN()+1,0)="","",VLOOKUP($A190&amp;$A$3,Global!$E:$AA,COLUMN()+1,0)),"")</f>
        <v/>
      </c>
      <c r="J190" s="69" t="str">
        <f>IFERROR(IF(VLOOKUP($A190&amp;$A$3,Global!$E:$AA,COLUMN()+1,0)="","",VLOOKUP($A190&amp;$A$3,Global!$E:$AA,COLUMN()+1,0)),"")</f>
        <v/>
      </c>
      <c r="K190" s="69" t="str">
        <f>IFERROR(IF(VLOOKUP($A190&amp;$A$3,Global!$E:$AA,COLUMN()+1,0)="","",VLOOKUP($A190&amp;$A$3,Global!$E:$AA,COLUMN()+1,0)),"")</f>
        <v/>
      </c>
      <c r="L190" s="69" t="str">
        <f>IFERROR(IF(VLOOKUP($A190&amp;$A$3,Global!$E:$AA,COLUMN()+1,0)="","",VLOOKUP($A190&amp;$A$3,Global!$E:$AA,COLUMN()+1,0)),"")</f>
        <v/>
      </c>
      <c r="M190" s="68" t="str">
        <f>IFERROR(IF(VLOOKUP($A190&amp;$A$3,Global!$E:$AA,COLUMN()+1,0)="","",VLOOKUP($A190&amp;$A$3,Global!$E:$AA,COLUMN()+1,0)),"")</f>
        <v/>
      </c>
      <c r="N190" s="68" t="str">
        <f>IFERROR(IF(VLOOKUP($A190&amp;$A$3,Global!$E:$AA,COLUMN()+1,0)="","",VLOOKUP($A190&amp;$A$3,Global!$E:$AA,COLUMN()+1,0)),"")</f>
        <v/>
      </c>
      <c r="O190" s="68" t="str">
        <f>IFERROR(IF(VLOOKUP($A190&amp;$A$3,Global!$E:$AA,COLUMN()+1,0)="","",VLOOKUP($A190&amp;$A$3,Global!$E:$AA,COLUMN()+1,0)),"")</f>
        <v/>
      </c>
      <c r="P190" s="68" t="str">
        <f>IFERROR(IF(VLOOKUP($A190&amp;$A$3,Global!$E:$AA,COLUMN()+1,0)="","",VLOOKUP($A190&amp;$A$3,Global!$E:$AA,COLUMN()+1,0)),"")</f>
        <v/>
      </c>
      <c r="Q190" s="68" t="str">
        <f>IFERROR(IF(VLOOKUP($A190&amp;$A$3,Global!$E:$AA,COLUMN()+1,0)="","",VLOOKUP($A190&amp;$A$3,Global!$E:$AA,COLUMN()+1,0)),"")</f>
        <v/>
      </c>
      <c r="R190" s="68" t="str">
        <f>IFERROR(IF(VLOOKUP($A190&amp;$A$3,Global!$E:$AA,COLUMN()+1,0)="","",VLOOKUP($A190&amp;$A$3,Global!$E:$AA,COLUMN()+1,0)),"")</f>
        <v/>
      </c>
      <c r="S190" s="71" t="str">
        <f>IFERROR(IF(VLOOKUP($A190&amp;$A$3,Global!$E:$AA,COLUMN()+1,0)="","",VLOOKUP($A190&amp;$A$3,Global!$E:$AA,COLUMN()+1,0)),"")</f>
        <v/>
      </c>
      <c r="T190" s="71" t="str">
        <f>IFERROR(IF(VLOOKUP($A190&amp;$A$3,Global!$E:$AA,COLUMN()+1,0)="","",VLOOKUP($A190&amp;$A$3,Global!$E:$AA,COLUMN()+1,0)),"")</f>
        <v/>
      </c>
      <c r="U190" s="69" t="str">
        <f>IFERROR(IF(VLOOKUP($A190&amp;$A$3,Global!$E:$AA,COLUMN()+1,0)="","",VLOOKUP($A190&amp;$A$3,Global!$E:$AA,COLUMN()+1,0)),"")</f>
        <v/>
      </c>
      <c r="V190" s="69" t="str">
        <f>IFERROR(IF(VLOOKUP($A190&amp;$A$3,Global!$E:$AA,COLUMN()+1,0)="","",VLOOKUP($A190&amp;$A$3,Global!$E:$AA,COLUMN()+1,0)),"")</f>
        <v/>
      </c>
    </row>
    <row r="191" spans="1:22" s="72" customFormat="1" ht="15.75" x14ac:dyDescent="0.2">
      <c r="A191" s="67" t="str">
        <f>IFERROR(IF(A190="","",IF((A190+1)&lt;=VLOOKUP($A$3,List!$A$1:$B$50,2,0),A190+1,"")),"")</f>
        <v/>
      </c>
      <c r="B191" s="67" t="str">
        <f>IFERROR(IF(VLOOKUP($A191&amp;$A$3,Global!$E:$AA,COLUMN(),0)="","",VLOOKUP($A191&amp;$A$3,Global!$E:$AA,COLUMN(),0)),"")</f>
        <v/>
      </c>
      <c r="C191" s="67" t="str">
        <f>IFERROR(VLOOKUP(B191,List!$D:$E,2,0),"")</f>
        <v/>
      </c>
      <c r="D191" s="68" t="str">
        <f>IFERROR(IF(VLOOKUP($A191&amp;$A$3,Global!$E:$AA,COLUMN()+1,0)="","",VLOOKUP($A191&amp;$A$3,Global!$E:$AA,COLUMN()+1,0)),"")</f>
        <v/>
      </c>
      <c r="E191" s="69" t="str">
        <f>IFERROR(IF(VLOOKUP($A191&amp;$A$3,Global!$E:$AA,COLUMN()+1,0)="","",VLOOKUP($A191&amp;$A$3,Global!$E:$AA,COLUMN()+1,0)),"")</f>
        <v/>
      </c>
      <c r="F191" s="69" t="str">
        <f>IFERROR(IF(VLOOKUP($A191&amp;$A$3,Global!$E:$AA,COLUMN()+1,0)="","",VLOOKUP($A191&amp;$A$3,Global!$E:$AA,COLUMN()+1,0)),"")</f>
        <v/>
      </c>
      <c r="G191" s="69" t="str">
        <f>IFERROR(IF(VLOOKUP($A191&amp;$A$3,Global!$E:$AA,COLUMN()+1,0)="","",VLOOKUP($A191&amp;$A$3,Global!$E:$AA,COLUMN()+1,0)),"")</f>
        <v/>
      </c>
      <c r="H191" s="70" t="str">
        <f>IFERROR(IF(VLOOKUP($A191&amp;$A$3,Global!$E:$AA,COLUMN()+1,0)="","",VLOOKUP($A191&amp;$A$3,Global!$E:$AA,COLUMN()+1,0)),"")</f>
        <v/>
      </c>
      <c r="I191" s="69" t="str">
        <f>IFERROR(IF(VLOOKUP($A191&amp;$A$3,Global!$E:$AA,COLUMN()+1,0)="","",VLOOKUP($A191&amp;$A$3,Global!$E:$AA,COLUMN()+1,0)),"")</f>
        <v/>
      </c>
      <c r="J191" s="69" t="str">
        <f>IFERROR(IF(VLOOKUP($A191&amp;$A$3,Global!$E:$AA,COLUMN()+1,0)="","",VLOOKUP($A191&amp;$A$3,Global!$E:$AA,COLUMN()+1,0)),"")</f>
        <v/>
      </c>
      <c r="K191" s="69" t="str">
        <f>IFERROR(IF(VLOOKUP($A191&amp;$A$3,Global!$E:$AA,COLUMN()+1,0)="","",VLOOKUP($A191&amp;$A$3,Global!$E:$AA,COLUMN()+1,0)),"")</f>
        <v/>
      </c>
      <c r="L191" s="69" t="str">
        <f>IFERROR(IF(VLOOKUP($A191&amp;$A$3,Global!$E:$AA,COLUMN()+1,0)="","",VLOOKUP($A191&amp;$A$3,Global!$E:$AA,COLUMN()+1,0)),"")</f>
        <v/>
      </c>
      <c r="M191" s="68" t="str">
        <f>IFERROR(IF(VLOOKUP($A191&amp;$A$3,Global!$E:$AA,COLUMN()+1,0)="","",VLOOKUP($A191&amp;$A$3,Global!$E:$AA,COLUMN()+1,0)),"")</f>
        <v/>
      </c>
      <c r="N191" s="68" t="str">
        <f>IFERROR(IF(VLOOKUP($A191&amp;$A$3,Global!$E:$AA,COLUMN()+1,0)="","",VLOOKUP($A191&amp;$A$3,Global!$E:$AA,COLUMN()+1,0)),"")</f>
        <v/>
      </c>
      <c r="O191" s="68" t="str">
        <f>IFERROR(IF(VLOOKUP($A191&amp;$A$3,Global!$E:$AA,COLUMN()+1,0)="","",VLOOKUP($A191&amp;$A$3,Global!$E:$AA,COLUMN()+1,0)),"")</f>
        <v/>
      </c>
      <c r="P191" s="68" t="str">
        <f>IFERROR(IF(VLOOKUP($A191&amp;$A$3,Global!$E:$AA,COLUMN()+1,0)="","",VLOOKUP($A191&amp;$A$3,Global!$E:$AA,COLUMN()+1,0)),"")</f>
        <v/>
      </c>
      <c r="Q191" s="68" t="str">
        <f>IFERROR(IF(VLOOKUP($A191&amp;$A$3,Global!$E:$AA,COLUMN()+1,0)="","",VLOOKUP($A191&amp;$A$3,Global!$E:$AA,COLUMN()+1,0)),"")</f>
        <v/>
      </c>
      <c r="R191" s="68" t="str">
        <f>IFERROR(IF(VLOOKUP($A191&amp;$A$3,Global!$E:$AA,COLUMN()+1,0)="","",VLOOKUP($A191&amp;$A$3,Global!$E:$AA,COLUMN()+1,0)),"")</f>
        <v/>
      </c>
      <c r="S191" s="71" t="str">
        <f>IFERROR(IF(VLOOKUP($A191&amp;$A$3,Global!$E:$AA,COLUMN()+1,0)="","",VLOOKUP($A191&amp;$A$3,Global!$E:$AA,COLUMN()+1,0)),"")</f>
        <v/>
      </c>
      <c r="T191" s="71" t="str">
        <f>IFERROR(IF(VLOOKUP($A191&amp;$A$3,Global!$E:$AA,COLUMN()+1,0)="","",VLOOKUP($A191&amp;$A$3,Global!$E:$AA,COLUMN()+1,0)),"")</f>
        <v/>
      </c>
      <c r="U191" s="69" t="str">
        <f>IFERROR(IF(VLOOKUP($A191&amp;$A$3,Global!$E:$AA,COLUMN()+1,0)="","",VLOOKUP($A191&amp;$A$3,Global!$E:$AA,COLUMN()+1,0)),"")</f>
        <v/>
      </c>
      <c r="V191" s="69" t="str">
        <f>IFERROR(IF(VLOOKUP($A191&amp;$A$3,Global!$E:$AA,COLUMN()+1,0)="","",VLOOKUP($A191&amp;$A$3,Global!$E:$AA,COLUMN()+1,0)),"")</f>
        <v/>
      </c>
    </row>
    <row r="192" spans="1:22" s="72" customFormat="1" ht="15.75" x14ac:dyDescent="0.2">
      <c r="A192" s="67" t="str">
        <f>IFERROR(IF(A191="","",IF((A191+1)&lt;=VLOOKUP($A$3,List!$A$1:$B$50,2,0),A191+1,"")),"")</f>
        <v/>
      </c>
      <c r="B192" s="67" t="str">
        <f>IFERROR(IF(VLOOKUP($A192&amp;$A$3,Global!$E:$AA,COLUMN(),0)="","",VLOOKUP($A192&amp;$A$3,Global!$E:$AA,COLUMN(),0)),"")</f>
        <v/>
      </c>
      <c r="C192" s="67" t="str">
        <f>IFERROR(VLOOKUP(B192,List!$D:$E,2,0),"")</f>
        <v/>
      </c>
      <c r="D192" s="68" t="str">
        <f>IFERROR(IF(VLOOKUP($A192&amp;$A$3,Global!$E:$AA,COLUMN()+1,0)="","",VLOOKUP($A192&amp;$A$3,Global!$E:$AA,COLUMN()+1,0)),"")</f>
        <v/>
      </c>
      <c r="E192" s="69" t="str">
        <f>IFERROR(IF(VLOOKUP($A192&amp;$A$3,Global!$E:$AA,COLUMN()+1,0)="","",VLOOKUP($A192&amp;$A$3,Global!$E:$AA,COLUMN()+1,0)),"")</f>
        <v/>
      </c>
      <c r="F192" s="69" t="str">
        <f>IFERROR(IF(VLOOKUP($A192&amp;$A$3,Global!$E:$AA,COLUMN()+1,0)="","",VLOOKUP($A192&amp;$A$3,Global!$E:$AA,COLUMN()+1,0)),"")</f>
        <v/>
      </c>
      <c r="G192" s="69" t="str">
        <f>IFERROR(IF(VLOOKUP($A192&amp;$A$3,Global!$E:$AA,COLUMN()+1,0)="","",VLOOKUP($A192&amp;$A$3,Global!$E:$AA,COLUMN()+1,0)),"")</f>
        <v/>
      </c>
      <c r="H192" s="70" t="str">
        <f>IFERROR(IF(VLOOKUP($A192&amp;$A$3,Global!$E:$AA,COLUMN()+1,0)="","",VLOOKUP($A192&amp;$A$3,Global!$E:$AA,COLUMN()+1,0)),"")</f>
        <v/>
      </c>
      <c r="I192" s="69" t="str">
        <f>IFERROR(IF(VLOOKUP($A192&amp;$A$3,Global!$E:$AA,COLUMN()+1,0)="","",VLOOKUP($A192&amp;$A$3,Global!$E:$AA,COLUMN()+1,0)),"")</f>
        <v/>
      </c>
      <c r="J192" s="69" t="str">
        <f>IFERROR(IF(VLOOKUP($A192&amp;$A$3,Global!$E:$AA,COLUMN()+1,0)="","",VLOOKUP($A192&amp;$A$3,Global!$E:$AA,COLUMN()+1,0)),"")</f>
        <v/>
      </c>
      <c r="K192" s="69" t="str">
        <f>IFERROR(IF(VLOOKUP($A192&amp;$A$3,Global!$E:$AA,COLUMN()+1,0)="","",VLOOKUP($A192&amp;$A$3,Global!$E:$AA,COLUMN()+1,0)),"")</f>
        <v/>
      </c>
      <c r="L192" s="69" t="str">
        <f>IFERROR(IF(VLOOKUP($A192&amp;$A$3,Global!$E:$AA,COLUMN()+1,0)="","",VLOOKUP($A192&amp;$A$3,Global!$E:$AA,COLUMN()+1,0)),"")</f>
        <v/>
      </c>
      <c r="M192" s="68" t="str">
        <f>IFERROR(IF(VLOOKUP($A192&amp;$A$3,Global!$E:$AA,COLUMN()+1,0)="","",VLOOKUP($A192&amp;$A$3,Global!$E:$AA,COLUMN()+1,0)),"")</f>
        <v/>
      </c>
      <c r="N192" s="68" t="str">
        <f>IFERROR(IF(VLOOKUP($A192&amp;$A$3,Global!$E:$AA,COLUMN()+1,0)="","",VLOOKUP($A192&amp;$A$3,Global!$E:$AA,COLUMN()+1,0)),"")</f>
        <v/>
      </c>
      <c r="O192" s="68" t="str">
        <f>IFERROR(IF(VLOOKUP($A192&amp;$A$3,Global!$E:$AA,COLUMN()+1,0)="","",VLOOKUP($A192&amp;$A$3,Global!$E:$AA,COLUMN()+1,0)),"")</f>
        <v/>
      </c>
      <c r="P192" s="68" t="str">
        <f>IFERROR(IF(VLOOKUP($A192&amp;$A$3,Global!$E:$AA,COLUMN()+1,0)="","",VLOOKUP($A192&amp;$A$3,Global!$E:$AA,COLUMN()+1,0)),"")</f>
        <v/>
      </c>
      <c r="Q192" s="68" t="str">
        <f>IFERROR(IF(VLOOKUP($A192&amp;$A$3,Global!$E:$AA,COLUMN()+1,0)="","",VLOOKUP($A192&amp;$A$3,Global!$E:$AA,COLUMN()+1,0)),"")</f>
        <v/>
      </c>
      <c r="R192" s="68" t="str">
        <f>IFERROR(IF(VLOOKUP($A192&amp;$A$3,Global!$E:$AA,COLUMN()+1,0)="","",VLOOKUP($A192&amp;$A$3,Global!$E:$AA,COLUMN()+1,0)),"")</f>
        <v/>
      </c>
      <c r="S192" s="71" t="str">
        <f>IFERROR(IF(VLOOKUP($A192&amp;$A$3,Global!$E:$AA,COLUMN()+1,0)="","",VLOOKUP($A192&amp;$A$3,Global!$E:$AA,COLUMN()+1,0)),"")</f>
        <v/>
      </c>
      <c r="T192" s="71" t="str">
        <f>IFERROR(IF(VLOOKUP($A192&amp;$A$3,Global!$E:$AA,COLUMN()+1,0)="","",VLOOKUP($A192&amp;$A$3,Global!$E:$AA,COLUMN()+1,0)),"")</f>
        <v/>
      </c>
      <c r="U192" s="69" t="str">
        <f>IFERROR(IF(VLOOKUP($A192&amp;$A$3,Global!$E:$AA,COLUMN()+1,0)="","",VLOOKUP($A192&amp;$A$3,Global!$E:$AA,COLUMN()+1,0)),"")</f>
        <v/>
      </c>
      <c r="V192" s="69" t="str">
        <f>IFERROR(IF(VLOOKUP($A192&amp;$A$3,Global!$E:$AA,COLUMN()+1,0)="","",VLOOKUP($A192&amp;$A$3,Global!$E:$AA,COLUMN()+1,0)),"")</f>
        <v/>
      </c>
    </row>
    <row r="193" spans="1:22" s="72" customFormat="1" ht="15.75" x14ac:dyDescent="0.2">
      <c r="A193" s="67" t="str">
        <f>IFERROR(IF(A192="","",IF((A192+1)&lt;=VLOOKUP($A$3,List!$A$1:$B$50,2,0),A192+1,"")),"")</f>
        <v/>
      </c>
      <c r="B193" s="67" t="str">
        <f>IFERROR(IF(VLOOKUP($A193&amp;$A$3,Global!$E:$AA,COLUMN(),0)="","",VLOOKUP($A193&amp;$A$3,Global!$E:$AA,COLUMN(),0)),"")</f>
        <v/>
      </c>
      <c r="C193" s="67" t="str">
        <f>IFERROR(VLOOKUP(B193,List!$D:$E,2,0),"")</f>
        <v/>
      </c>
      <c r="D193" s="68" t="str">
        <f>IFERROR(IF(VLOOKUP($A193&amp;$A$3,Global!$E:$AA,COLUMN()+1,0)="","",VLOOKUP($A193&amp;$A$3,Global!$E:$AA,COLUMN()+1,0)),"")</f>
        <v/>
      </c>
      <c r="E193" s="69" t="str">
        <f>IFERROR(IF(VLOOKUP($A193&amp;$A$3,Global!$E:$AA,COLUMN()+1,0)="","",VLOOKUP($A193&amp;$A$3,Global!$E:$AA,COLUMN()+1,0)),"")</f>
        <v/>
      </c>
      <c r="F193" s="69" t="str">
        <f>IFERROR(IF(VLOOKUP($A193&amp;$A$3,Global!$E:$AA,COLUMN()+1,0)="","",VLOOKUP($A193&amp;$A$3,Global!$E:$AA,COLUMN()+1,0)),"")</f>
        <v/>
      </c>
      <c r="G193" s="69" t="str">
        <f>IFERROR(IF(VLOOKUP($A193&amp;$A$3,Global!$E:$AA,COLUMN()+1,0)="","",VLOOKUP($A193&amp;$A$3,Global!$E:$AA,COLUMN()+1,0)),"")</f>
        <v/>
      </c>
      <c r="H193" s="70" t="str">
        <f>IFERROR(IF(VLOOKUP($A193&amp;$A$3,Global!$E:$AA,COLUMN()+1,0)="","",VLOOKUP($A193&amp;$A$3,Global!$E:$AA,COLUMN()+1,0)),"")</f>
        <v/>
      </c>
      <c r="I193" s="69" t="str">
        <f>IFERROR(IF(VLOOKUP($A193&amp;$A$3,Global!$E:$AA,COLUMN()+1,0)="","",VLOOKUP($A193&amp;$A$3,Global!$E:$AA,COLUMN()+1,0)),"")</f>
        <v/>
      </c>
      <c r="J193" s="69" t="str">
        <f>IFERROR(IF(VLOOKUP($A193&amp;$A$3,Global!$E:$AA,COLUMN()+1,0)="","",VLOOKUP($A193&amp;$A$3,Global!$E:$AA,COLUMN()+1,0)),"")</f>
        <v/>
      </c>
      <c r="K193" s="69" t="str">
        <f>IFERROR(IF(VLOOKUP($A193&amp;$A$3,Global!$E:$AA,COLUMN()+1,0)="","",VLOOKUP($A193&amp;$A$3,Global!$E:$AA,COLUMN()+1,0)),"")</f>
        <v/>
      </c>
      <c r="L193" s="69" t="str">
        <f>IFERROR(IF(VLOOKUP($A193&amp;$A$3,Global!$E:$AA,COLUMN()+1,0)="","",VLOOKUP($A193&amp;$A$3,Global!$E:$AA,COLUMN()+1,0)),"")</f>
        <v/>
      </c>
      <c r="M193" s="68" t="str">
        <f>IFERROR(IF(VLOOKUP($A193&amp;$A$3,Global!$E:$AA,COLUMN()+1,0)="","",VLOOKUP($A193&amp;$A$3,Global!$E:$AA,COLUMN()+1,0)),"")</f>
        <v/>
      </c>
      <c r="N193" s="68" t="str">
        <f>IFERROR(IF(VLOOKUP($A193&amp;$A$3,Global!$E:$AA,COLUMN()+1,0)="","",VLOOKUP($A193&amp;$A$3,Global!$E:$AA,COLUMN()+1,0)),"")</f>
        <v/>
      </c>
      <c r="O193" s="68" t="str">
        <f>IFERROR(IF(VLOOKUP($A193&amp;$A$3,Global!$E:$AA,COLUMN()+1,0)="","",VLOOKUP($A193&amp;$A$3,Global!$E:$AA,COLUMN()+1,0)),"")</f>
        <v/>
      </c>
      <c r="P193" s="68" t="str">
        <f>IFERROR(IF(VLOOKUP($A193&amp;$A$3,Global!$E:$AA,COLUMN()+1,0)="","",VLOOKUP($A193&amp;$A$3,Global!$E:$AA,COLUMN()+1,0)),"")</f>
        <v/>
      </c>
      <c r="Q193" s="68" t="str">
        <f>IFERROR(IF(VLOOKUP($A193&amp;$A$3,Global!$E:$AA,COLUMN()+1,0)="","",VLOOKUP($A193&amp;$A$3,Global!$E:$AA,COLUMN()+1,0)),"")</f>
        <v/>
      </c>
      <c r="R193" s="68" t="str">
        <f>IFERROR(IF(VLOOKUP($A193&amp;$A$3,Global!$E:$AA,COLUMN()+1,0)="","",VLOOKUP($A193&amp;$A$3,Global!$E:$AA,COLUMN()+1,0)),"")</f>
        <v/>
      </c>
      <c r="S193" s="71" t="str">
        <f>IFERROR(IF(VLOOKUP($A193&amp;$A$3,Global!$E:$AA,COLUMN()+1,0)="","",VLOOKUP($A193&amp;$A$3,Global!$E:$AA,COLUMN()+1,0)),"")</f>
        <v/>
      </c>
      <c r="T193" s="71" t="str">
        <f>IFERROR(IF(VLOOKUP($A193&amp;$A$3,Global!$E:$AA,COLUMN()+1,0)="","",VLOOKUP($A193&amp;$A$3,Global!$E:$AA,COLUMN()+1,0)),"")</f>
        <v/>
      </c>
      <c r="U193" s="69" t="str">
        <f>IFERROR(IF(VLOOKUP($A193&amp;$A$3,Global!$E:$AA,COLUMN()+1,0)="","",VLOOKUP($A193&amp;$A$3,Global!$E:$AA,COLUMN()+1,0)),"")</f>
        <v/>
      </c>
      <c r="V193" s="69" t="str">
        <f>IFERROR(IF(VLOOKUP($A193&amp;$A$3,Global!$E:$AA,COLUMN()+1,0)="","",VLOOKUP($A193&amp;$A$3,Global!$E:$AA,COLUMN()+1,0)),"")</f>
        <v/>
      </c>
    </row>
    <row r="194" spans="1:22" s="72" customFormat="1" ht="15.75" x14ac:dyDescent="0.2">
      <c r="A194" s="67" t="str">
        <f>IFERROR(IF(A193="","",IF((A193+1)&lt;=VLOOKUP($A$3,List!$A$1:$B$50,2,0),A193+1,"")),"")</f>
        <v/>
      </c>
      <c r="B194" s="67" t="str">
        <f>IFERROR(IF(VLOOKUP($A194&amp;$A$3,Global!$E:$AA,COLUMN(),0)="","",VLOOKUP($A194&amp;$A$3,Global!$E:$AA,COLUMN(),0)),"")</f>
        <v/>
      </c>
      <c r="C194" s="67" t="str">
        <f>IFERROR(VLOOKUP(B194,List!$D:$E,2,0),"")</f>
        <v/>
      </c>
      <c r="D194" s="68" t="str">
        <f>IFERROR(IF(VLOOKUP($A194&amp;$A$3,Global!$E:$AA,COLUMN()+1,0)="","",VLOOKUP($A194&amp;$A$3,Global!$E:$AA,COLUMN()+1,0)),"")</f>
        <v/>
      </c>
      <c r="E194" s="69" t="str">
        <f>IFERROR(IF(VLOOKUP($A194&amp;$A$3,Global!$E:$AA,COLUMN()+1,0)="","",VLOOKUP($A194&amp;$A$3,Global!$E:$AA,COLUMN()+1,0)),"")</f>
        <v/>
      </c>
      <c r="F194" s="69" t="str">
        <f>IFERROR(IF(VLOOKUP($A194&amp;$A$3,Global!$E:$AA,COLUMN()+1,0)="","",VLOOKUP($A194&amp;$A$3,Global!$E:$AA,COLUMN()+1,0)),"")</f>
        <v/>
      </c>
      <c r="G194" s="69" t="str">
        <f>IFERROR(IF(VLOOKUP($A194&amp;$A$3,Global!$E:$AA,COLUMN()+1,0)="","",VLOOKUP($A194&amp;$A$3,Global!$E:$AA,COLUMN()+1,0)),"")</f>
        <v/>
      </c>
      <c r="H194" s="70" t="str">
        <f>IFERROR(IF(VLOOKUP($A194&amp;$A$3,Global!$E:$AA,COLUMN()+1,0)="","",VLOOKUP($A194&amp;$A$3,Global!$E:$AA,COLUMN()+1,0)),"")</f>
        <v/>
      </c>
      <c r="I194" s="69" t="str">
        <f>IFERROR(IF(VLOOKUP($A194&amp;$A$3,Global!$E:$AA,COLUMN()+1,0)="","",VLOOKUP($A194&amp;$A$3,Global!$E:$AA,COLUMN()+1,0)),"")</f>
        <v/>
      </c>
      <c r="J194" s="69" t="str">
        <f>IFERROR(IF(VLOOKUP($A194&amp;$A$3,Global!$E:$AA,COLUMN()+1,0)="","",VLOOKUP($A194&amp;$A$3,Global!$E:$AA,COLUMN()+1,0)),"")</f>
        <v/>
      </c>
      <c r="K194" s="69" t="str">
        <f>IFERROR(IF(VLOOKUP($A194&amp;$A$3,Global!$E:$AA,COLUMN()+1,0)="","",VLOOKUP($A194&amp;$A$3,Global!$E:$AA,COLUMN()+1,0)),"")</f>
        <v/>
      </c>
      <c r="L194" s="69" t="str">
        <f>IFERROR(IF(VLOOKUP($A194&amp;$A$3,Global!$E:$AA,COLUMN()+1,0)="","",VLOOKUP($A194&amp;$A$3,Global!$E:$AA,COLUMN()+1,0)),"")</f>
        <v/>
      </c>
      <c r="M194" s="68" t="str">
        <f>IFERROR(IF(VLOOKUP($A194&amp;$A$3,Global!$E:$AA,COLUMN()+1,0)="","",VLOOKUP($A194&amp;$A$3,Global!$E:$AA,COLUMN()+1,0)),"")</f>
        <v/>
      </c>
      <c r="N194" s="68" t="str">
        <f>IFERROR(IF(VLOOKUP($A194&amp;$A$3,Global!$E:$AA,COLUMN()+1,0)="","",VLOOKUP($A194&amp;$A$3,Global!$E:$AA,COLUMN()+1,0)),"")</f>
        <v/>
      </c>
      <c r="O194" s="68" t="str">
        <f>IFERROR(IF(VLOOKUP($A194&amp;$A$3,Global!$E:$AA,COLUMN()+1,0)="","",VLOOKUP($A194&amp;$A$3,Global!$E:$AA,COLUMN()+1,0)),"")</f>
        <v/>
      </c>
      <c r="P194" s="68" t="str">
        <f>IFERROR(IF(VLOOKUP($A194&amp;$A$3,Global!$E:$AA,COLUMN()+1,0)="","",VLOOKUP($A194&amp;$A$3,Global!$E:$AA,COLUMN()+1,0)),"")</f>
        <v/>
      </c>
      <c r="Q194" s="68" t="str">
        <f>IFERROR(IF(VLOOKUP($A194&amp;$A$3,Global!$E:$AA,COLUMN()+1,0)="","",VLOOKUP($A194&amp;$A$3,Global!$E:$AA,COLUMN()+1,0)),"")</f>
        <v/>
      </c>
      <c r="R194" s="68" t="str">
        <f>IFERROR(IF(VLOOKUP($A194&amp;$A$3,Global!$E:$AA,COLUMN()+1,0)="","",VLOOKUP($A194&amp;$A$3,Global!$E:$AA,COLUMN()+1,0)),"")</f>
        <v/>
      </c>
      <c r="S194" s="71" t="str">
        <f>IFERROR(IF(VLOOKUP($A194&amp;$A$3,Global!$E:$AA,COLUMN()+1,0)="","",VLOOKUP($A194&amp;$A$3,Global!$E:$AA,COLUMN()+1,0)),"")</f>
        <v/>
      </c>
      <c r="T194" s="71" t="str">
        <f>IFERROR(IF(VLOOKUP($A194&amp;$A$3,Global!$E:$AA,COLUMN()+1,0)="","",VLOOKUP($A194&amp;$A$3,Global!$E:$AA,COLUMN()+1,0)),"")</f>
        <v/>
      </c>
      <c r="U194" s="69" t="str">
        <f>IFERROR(IF(VLOOKUP($A194&amp;$A$3,Global!$E:$AA,COLUMN()+1,0)="","",VLOOKUP($A194&amp;$A$3,Global!$E:$AA,COLUMN()+1,0)),"")</f>
        <v/>
      </c>
      <c r="V194" s="69" t="str">
        <f>IFERROR(IF(VLOOKUP($A194&amp;$A$3,Global!$E:$AA,COLUMN()+1,0)="","",VLOOKUP($A194&amp;$A$3,Global!$E:$AA,COLUMN()+1,0)),"")</f>
        <v/>
      </c>
    </row>
    <row r="195" spans="1:22" s="72" customFormat="1" ht="15.75" x14ac:dyDescent="0.2">
      <c r="A195" s="67" t="str">
        <f>IFERROR(IF(A194="","",IF((A194+1)&lt;=VLOOKUP($A$3,List!$A$1:$B$50,2,0),A194+1,"")),"")</f>
        <v/>
      </c>
      <c r="B195" s="67" t="str">
        <f>IFERROR(IF(VLOOKUP($A195&amp;$A$3,Global!$E:$AA,COLUMN(),0)="","",VLOOKUP($A195&amp;$A$3,Global!$E:$AA,COLUMN(),0)),"")</f>
        <v/>
      </c>
      <c r="C195" s="67" t="str">
        <f>IFERROR(VLOOKUP(B195,List!$D:$E,2,0),"")</f>
        <v/>
      </c>
      <c r="D195" s="68" t="str">
        <f>IFERROR(IF(VLOOKUP($A195&amp;$A$3,Global!$E:$AA,COLUMN()+1,0)="","",VLOOKUP($A195&amp;$A$3,Global!$E:$AA,COLUMN()+1,0)),"")</f>
        <v/>
      </c>
      <c r="E195" s="69" t="str">
        <f>IFERROR(IF(VLOOKUP($A195&amp;$A$3,Global!$E:$AA,COLUMN()+1,0)="","",VLOOKUP($A195&amp;$A$3,Global!$E:$AA,COLUMN()+1,0)),"")</f>
        <v/>
      </c>
      <c r="F195" s="69" t="str">
        <f>IFERROR(IF(VLOOKUP($A195&amp;$A$3,Global!$E:$AA,COLUMN()+1,0)="","",VLOOKUP($A195&amp;$A$3,Global!$E:$AA,COLUMN()+1,0)),"")</f>
        <v/>
      </c>
      <c r="G195" s="69" t="str">
        <f>IFERROR(IF(VLOOKUP($A195&amp;$A$3,Global!$E:$AA,COLUMN()+1,0)="","",VLOOKUP($A195&amp;$A$3,Global!$E:$AA,COLUMN()+1,0)),"")</f>
        <v/>
      </c>
      <c r="H195" s="70" t="str">
        <f>IFERROR(IF(VLOOKUP($A195&amp;$A$3,Global!$E:$AA,COLUMN()+1,0)="","",VLOOKUP($A195&amp;$A$3,Global!$E:$AA,COLUMN()+1,0)),"")</f>
        <v/>
      </c>
      <c r="I195" s="69" t="str">
        <f>IFERROR(IF(VLOOKUP($A195&amp;$A$3,Global!$E:$AA,COLUMN()+1,0)="","",VLOOKUP($A195&amp;$A$3,Global!$E:$AA,COLUMN()+1,0)),"")</f>
        <v/>
      </c>
      <c r="J195" s="69" t="str">
        <f>IFERROR(IF(VLOOKUP($A195&amp;$A$3,Global!$E:$AA,COLUMN()+1,0)="","",VLOOKUP($A195&amp;$A$3,Global!$E:$AA,COLUMN()+1,0)),"")</f>
        <v/>
      </c>
      <c r="K195" s="69" t="str">
        <f>IFERROR(IF(VLOOKUP($A195&amp;$A$3,Global!$E:$AA,COLUMN()+1,0)="","",VLOOKUP($A195&amp;$A$3,Global!$E:$AA,COLUMN()+1,0)),"")</f>
        <v/>
      </c>
      <c r="L195" s="69" t="str">
        <f>IFERROR(IF(VLOOKUP($A195&amp;$A$3,Global!$E:$AA,COLUMN()+1,0)="","",VLOOKUP($A195&amp;$A$3,Global!$E:$AA,COLUMN()+1,0)),"")</f>
        <v/>
      </c>
      <c r="M195" s="68" t="str">
        <f>IFERROR(IF(VLOOKUP($A195&amp;$A$3,Global!$E:$AA,COLUMN()+1,0)="","",VLOOKUP($A195&amp;$A$3,Global!$E:$AA,COLUMN()+1,0)),"")</f>
        <v/>
      </c>
      <c r="N195" s="68" t="str">
        <f>IFERROR(IF(VLOOKUP($A195&amp;$A$3,Global!$E:$AA,COLUMN()+1,0)="","",VLOOKUP($A195&amp;$A$3,Global!$E:$AA,COLUMN()+1,0)),"")</f>
        <v/>
      </c>
      <c r="O195" s="68" t="str">
        <f>IFERROR(IF(VLOOKUP($A195&amp;$A$3,Global!$E:$AA,COLUMN()+1,0)="","",VLOOKUP($A195&amp;$A$3,Global!$E:$AA,COLUMN()+1,0)),"")</f>
        <v/>
      </c>
      <c r="P195" s="68" t="str">
        <f>IFERROR(IF(VLOOKUP($A195&amp;$A$3,Global!$E:$AA,COLUMN()+1,0)="","",VLOOKUP($A195&amp;$A$3,Global!$E:$AA,COLUMN()+1,0)),"")</f>
        <v/>
      </c>
      <c r="Q195" s="68" t="str">
        <f>IFERROR(IF(VLOOKUP($A195&amp;$A$3,Global!$E:$AA,COLUMN()+1,0)="","",VLOOKUP($A195&amp;$A$3,Global!$E:$AA,COLUMN()+1,0)),"")</f>
        <v/>
      </c>
      <c r="R195" s="68" t="str">
        <f>IFERROR(IF(VLOOKUP($A195&amp;$A$3,Global!$E:$AA,COLUMN()+1,0)="","",VLOOKUP($A195&amp;$A$3,Global!$E:$AA,COLUMN()+1,0)),"")</f>
        <v/>
      </c>
      <c r="S195" s="71" t="str">
        <f>IFERROR(IF(VLOOKUP($A195&amp;$A$3,Global!$E:$AA,COLUMN()+1,0)="","",VLOOKUP($A195&amp;$A$3,Global!$E:$AA,COLUMN()+1,0)),"")</f>
        <v/>
      </c>
      <c r="T195" s="71" t="str">
        <f>IFERROR(IF(VLOOKUP($A195&amp;$A$3,Global!$E:$AA,COLUMN()+1,0)="","",VLOOKUP($A195&amp;$A$3,Global!$E:$AA,COLUMN()+1,0)),"")</f>
        <v/>
      </c>
      <c r="U195" s="69" t="str">
        <f>IFERROR(IF(VLOOKUP($A195&amp;$A$3,Global!$E:$AA,COLUMN()+1,0)="","",VLOOKUP($A195&amp;$A$3,Global!$E:$AA,COLUMN()+1,0)),"")</f>
        <v/>
      </c>
      <c r="V195" s="69" t="str">
        <f>IFERROR(IF(VLOOKUP($A195&amp;$A$3,Global!$E:$AA,COLUMN()+1,0)="","",VLOOKUP($A195&amp;$A$3,Global!$E:$AA,COLUMN()+1,0)),"")</f>
        <v/>
      </c>
    </row>
    <row r="196" spans="1:22" s="72" customFormat="1" ht="15.75" x14ac:dyDescent="0.2">
      <c r="A196" s="67" t="str">
        <f>IFERROR(IF(A195="","",IF((A195+1)&lt;=VLOOKUP($A$3,List!$A$1:$B$50,2,0),A195+1,"")),"")</f>
        <v/>
      </c>
      <c r="B196" s="67" t="str">
        <f>IFERROR(IF(VLOOKUP($A196&amp;$A$3,Global!$E:$AA,COLUMN(),0)="","",VLOOKUP($A196&amp;$A$3,Global!$E:$AA,COLUMN(),0)),"")</f>
        <v/>
      </c>
      <c r="C196" s="67" t="str">
        <f>IFERROR(VLOOKUP(B196,List!$D:$E,2,0),"")</f>
        <v/>
      </c>
      <c r="D196" s="68" t="str">
        <f>IFERROR(IF(VLOOKUP($A196&amp;$A$3,Global!$E:$AA,COLUMN()+1,0)="","",VLOOKUP($A196&amp;$A$3,Global!$E:$AA,COLUMN()+1,0)),"")</f>
        <v/>
      </c>
      <c r="E196" s="69" t="str">
        <f>IFERROR(IF(VLOOKUP($A196&amp;$A$3,Global!$E:$AA,COLUMN()+1,0)="","",VLOOKUP($A196&amp;$A$3,Global!$E:$AA,COLUMN()+1,0)),"")</f>
        <v/>
      </c>
      <c r="F196" s="69" t="str">
        <f>IFERROR(IF(VLOOKUP($A196&amp;$A$3,Global!$E:$AA,COLUMN()+1,0)="","",VLOOKUP($A196&amp;$A$3,Global!$E:$AA,COLUMN()+1,0)),"")</f>
        <v/>
      </c>
      <c r="G196" s="69" t="str">
        <f>IFERROR(IF(VLOOKUP($A196&amp;$A$3,Global!$E:$AA,COLUMN()+1,0)="","",VLOOKUP($A196&amp;$A$3,Global!$E:$AA,COLUMN()+1,0)),"")</f>
        <v/>
      </c>
      <c r="H196" s="70" t="str">
        <f>IFERROR(IF(VLOOKUP($A196&amp;$A$3,Global!$E:$AA,COLUMN()+1,0)="","",VLOOKUP($A196&amp;$A$3,Global!$E:$AA,COLUMN()+1,0)),"")</f>
        <v/>
      </c>
      <c r="I196" s="69" t="str">
        <f>IFERROR(IF(VLOOKUP($A196&amp;$A$3,Global!$E:$AA,COLUMN()+1,0)="","",VLOOKUP($A196&amp;$A$3,Global!$E:$AA,COLUMN()+1,0)),"")</f>
        <v/>
      </c>
      <c r="J196" s="69" t="str">
        <f>IFERROR(IF(VLOOKUP($A196&amp;$A$3,Global!$E:$AA,COLUMN()+1,0)="","",VLOOKUP($A196&amp;$A$3,Global!$E:$AA,COLUMN()+1,0)),"")</f>
        <v/>
      </c>
      <c r="K196" s="69" t="str">
        <f>IFERROR(IF(VLOOKUP($A196&amp;$A$3,Global!$E:$AA,COLUMN()+1,0)="","",VLOOKUP($A196&amp;$A$3,Global!$E:$AA,COLUMN()+1,0)),"")</f>
        <v/>
      </c>
      <c r="L196" s="69" t="str">
        <f>IFERROR(IF(VLOOKUP($A196&amp;$A$3,Global!$E:$AA,COLUMN()+1,0)="","",VLOOKUP($A196&amp;$A$3,Global!$E:$AA,COLUMN()+1,0)),"")</f>
        <v/>
      </c>
      <c r="M196" s="68" t="str">
        <f>IFERROR(IF(VLOOKUP($A196&amp;$A$3,Global!$E:$AA,COLUMN()+1,0)="","",VLOOKUP($A196&amp;$A$3,Global!$E:$AA,COLUMN()+1,0)),"")</f>
        <v/>
      </c>
      <c r="N196" s="68" t="str">
        <f>IFERROR(IF(VLOOKUP($A196&amp;$A$3,Global!$E:$AA,COLUMN()+1,0)="","",VLOOKUP($A196&amp;$A$3,Global!$E:$AA,COLUMN()+1,0)),"")</f>
        <v/>
      </c>
      <c r="O196" s="68" t="str">
        <f>IFERROR(IF(VLOOKUP($A196&amp;$A$3,Global!$E:$AA,COLUMN()+1,0)="","",VLOOKUP($A196&amp;$A$3,Global!$E:$AA,COLUMN()+1,0)),"")</f>
        <v/>
      </c>
      <c r="P196" s="68" t="str">
        <f>IFERROR(IF(VLOOKUP($A196&amp;$A$3,Global!$E:$AA,COLUMN()+1,0)="","",VLOOKUP($A196&amp;$A$3,Global!$E:$AA,COLUMN()+1,0)),"")</f>
        <v/>
      </c>
      <c r="Q196" s="68" t="str">
        <f>IFERROR(IF(VLOOKUP($A196&amp;$A$3,Global!$E:$AA,COLUMN()+1,0)="","",VLOOKUP($A196&amp;$A$3,Global!$E:$AA,COLUMN()+1,0)),"")</f>
        <v/>
      </c>
      <c r="R196" s="68" t="str">
        <f>IFERROR(IF(VLOOKUP($A196&amp;$A$3,Global!$E:$AA,COLUMN()+1,0)="","",VLOOKUP($A196&amp;$A$3,Global!$E:$AA,COLUMN()+1,0)),"")</f>
        <v/>
      </c>
      <c r="S196" s="71" t="str">
        <f>IFERROR(IF(VLOOKUP($A196&amp;$A$3,Global!$E:$AA,COLUMN()+1,0)="","",VLOOKUP($A196&amp;$A$3,Global!$E:$AA,COLUMN()+1,0)),"")</f>
        <v/>
      </c>
      <c r="T196" s="71" t="str">
        <f>IFERROR(IF(VLOOKUP($A196&amp;$A$3,Global!$E:$AA,COLUMN()+1,0)="","",VLOOKUP($A196&amp;$A$3,Global!$E:$AA,COLUMN()+1,0)),"")</f>
        <v/>
      </c>
      <c r="U196" s="69" t="str">
        <f>IFERROR(IF(VLOOKUP($A196&amp;$A$3,Global!$E:$AA,COLUMN()+1,0)="","",VLOOKUP($A196&amp;$A$3,Global!$E:$AA,COLUMN()+1,0)),"")</f>
        <v/>
      </c>
      <c r="V196" s="69" t="str">
        <f>IFERROR(IF(VLOOKUP($A196&amp;$A$3,Global!$E:$AA,COLUMN()+1,0)="","",VLOOKUP($A196&amp;$A$3,Global!$E:$AA,COLUMN()+1,0)),"")</f>
        <v/>
      </c>
    </row>
    <row r="197" spans="1:22" s="72" customFormat="1" ht="15.75" x14ac:dyDescent="0.2">
      <c r="A197" s="67" t="str">
        <f>IFERROR(IF(A196="","",IF((A196+1)&lt;=VLOOKUP($A$3,List!$A$1:$B$50,2,0),A196+1,"")),"")</f>
        <v/>
      </c>
      <c r="B197" s="67" t="str">
        <f>IFERROR(IF(VLOOKUP($A197&amp;$A$3,Global!$E:$AA,COLUMN(),0)="","",VLOOKUP($A197&amp;$A$3,Global!$E:$AA,COLUMN(),0)),"")</f>
        <v/>
      </c>
      <c r="C197" s="67" t="str">
        <f>IFERROR(VLOOKUP(B197,List!$D:$E,2,0),"")</f>
        <v/>
      </c>
      <c r="D197" s="68" t="str">
        <f>IFERROR(IF(VLOOKUP($A197&amp;$A$3,Global!$E:$AA,COLUMN()+1,0)="","",VLOOKUP($A197&amp;$A$3,Global!$E:$AA,COLUMN()+1,0)),"")</f>
        <v/>
      </c>
      <c r="E197" s="69" t="str">
        <f>IFERROR(IF(VLOOKUP($A197&amp;$A$3,Global!$E:$AA,COLUMN()+1,0)="","",VLOOKUP($A197&amp;$A$3,Global!$E:$AA,COLUMN()+1,0)),"")</f>
        <v/>
      </c>
      <c r="F197" s="69" t="str">
        <f>IFERROR(IF(VLOOKUP($A197&amp;$A$3,Global!$E:$AA,COLUMN()+1,0)="","",VLOOKUP($A197&amp;$A$3,Global!$E:$AA,COLUMN()+1,0)),"")</f>
        <v/>
      </c>
      <c r="G197" s="69" t="str">
        <f>IFERROR(IF(VLOOKUP($A197&amp;$A$3,Global!$E:$AA,COLUMN()+1,0)="","",VLOOKUP($A197&amp;$A$3,Global!$E:$AA,COLUMN()+1,0)),"")</f>
        <v/>
      </c>
      <c r="H197" s="70" t="str">
        <f>IFERROR(IF(VLOOKUP($A197&amp;$A$3,Global!$E:$AA,COLUMN()+1,0)="","",VLOOKUP($A197&amp;$A$3,Global!$E:$AA,COLUMN()+1,0)),"")</f>
        <v/>
      </c>
      <c r="I197" s="69" t="str">
        <f>IFERROR(IF(VLOOKUP($A197&amp;$A$3,Global!$E:$AA,COLUMN()+1,0)="","",VLOOKUP($A197&amp;$A$3,Global!$E:$AA,COLUMN()+1,0)),"")</f>
        <v/>
      </c>
      <c r="J197" s="69" t="str">
        <f>IFERROR(IF(VLOOKUP($A197&amp;$A$3,Global!$E:$AA,COLUMN()+1,0)="","",VLOOKUP($A197&amp;$A$3,Global!$E:$AA,COLUMN()+1,0)),"")</f>
        <v/>
      </c>
      <c r="K197" s="69" t="str">
        <f>IFERROR(IF(VLOOKUP($A197&amp;$A$3,Global!$E:$AA,COLUMN()+1,0)="","",VLOOKUP($A197&amp;$A$3,Global!$E:$AA,COLUMN()+1,0)),"")</f>
        <v/>
      </c>
      <c r="L197" s="69" t="str">
        <f>IFERROR(IF(VLOOKUP($A197&amp;$A$3,Global!$E:$AA,COLUMN()+1,0)="","",VLOOKUP($A197&amp;$A$3,Global!$E:$AA,COLUMN()+1,0)),"")</f>
        <v/>
      </c>
      <c r="M197" s="68" t="str">
        <f>IFERROR(IF(VLOOKUP($A197&amp;$A$3,Global!$E:$AA,COLUMN()+1,0)="","",VLOOKUP($A197&amp;$A$3,Global!$E:$AA,COLUMN()+1,0)),"")</f>
        <v/>
      </c>
      <c r="N197" s="68" t="str">
        <f>IFERROR(IF(VLOOKUP($A197&amp;$A$3,Global!$E:$AA,COLUMN()+1,0)="","",VLOOKUP($A197&amp;$A$3,Global!$E:$AA,COLUMN()+1,0)),"")</f>
        <v/>
      </c>
      <c r="O197" s="68" t="str">
        <f>IFERROR(IF(VLOOKUP($A197&amp;$A$3,Global!$E:$AA,COLUMN()+1,0)="","",VLOOKUP($A197&amp;$A$3,Global!$E:$AA,COLUMN()+1,0)),"")</f>
        <v/>
      </c>
      <c r="P197" s="68" t="str">
        <f>IFERROR(IF(VLOOKUP($A197&amp;$A$3,Global!$E:$AA,COLUMN()+1,0)="","",VLOOKUP($A197&amp;$A$3,Global!$E:$AA,COLUMN()+1,0)),"")</f>
        <v/>
      </c>
      <c r="Q197" s="68" t="str">
        <f>IFERROR(IF(VLOOKUP($A197&amp;$A$3,Global!$E:$AA,COLUMN()+1,0)="","",VLOOKUP($A197&amp;$A$3,Global!$E:$AA,COLUMN()+1,0)),"")</f>
        <v/>
      </c>
      <c r="R197" s="68" t="str">
        <f>IFERROR(IF(VLOOKUP($A197&amp;$A$3,Global!$E:$AA,COLUMN()+1,0)="","",VLOOKUP($A197&amp;$A$3,Global!$E:$AA,COLUMN()+1,0)),"")</f>
        <v/>
      </c>
      <c r="S197" s="71" t="str">
        <f>IFERROR(IF(VLOOKUP($A197&amp;$A$3,Global!$E:$AA,COLUMN()+1,0)="","",VLOOKUP($A197&amp;$A$3,Global!$E:$AA,COLUMN()+1,0)),"")</f>
        <v/>
      </c>
      <c r="T197" s="71" t="str">
        <f>IFERROR(IF(VLOOKUP($A197&amp;$A$3,Global!$E:$AA,COLUMN()+1,0)="","",VLOOKUP($A197&amp;$A$3,Global!$E:$AA,COLUMN()+1,0)),"")</f>
        <v/>
      </c>
      <c r="U197" s="69" t="str">
        <f>IFERROR(IF(VLOOKUP($A197&amp;$A$3,Global!$E:$AA,COLUMN()+1,0)="","",VLOOKUP($A197&amp;$A$3,Global!$E:$AA,COLUMN()+1,0)),"")</f>
        <v/>
      </c>
      <c r="V197" s="69" t="str">
        <f>IFERROR(IF(VLOOKUP($A197&amp;$A$3,Global!$E:$AA,COLUMN()+1,0)="","",VLOOKUP($A197&amp;$A$3,Global!$E:$AA,COLUMN()+1,0)),"")</f>
        <v/>
      </c>
    </row>
    <row r="198" spans="1:22" s="72" customFormat="1" ht="15.75" x14ac:dyDescent="0.2">
      <c r="A198" s="67" t="str">
        <f>IFERROR(IF(A197="","",IF((A197+1)&lt;=VLOOKUP($A$3,List!$A$1:$B$50,2,0),A197+1,"")),"")</f>
        <v/>
      </c>
      <c r="B198" s="67" t="str">
        <f>IFERROR(IF(VLOOKUP($A198&amp;$A$3,Global!$E:$AA,COLUMN(),0)="","",VLOOKUP($A198&amp;$A$3,Global!$E:$AA,COLUMN(),0)),"")</f>
        <v/>
      </c>
      <c r="C198" s="67" t="str">
        <f>IFERROR(VLOOKUP(B198,List!$D:$E,2,0),"")</f>
        <v/>
      </c>
      <c r="D198" s="68" t="str">
        <f>IFERROR(IF(VLOOKUP($A198&amp;$A$3,Global!$E:$AA,COLUMN()+1,0)="","",VLOOKUP($A198&amp;$A$3,Global!$E:$AA,COLUMN()+1,0)),"")</f>
        <v/>
      </c>
      <c r="E198" s="69" t="str">
        <f>IFERROR(IF(VLOOKUP($A198&amp;$A$3,Global!$E:$AA,COLUMN()+1,0)="","",VLOOKUP($A198&amp;$A$3,Global!$E:$AA,COLUMN()+1,0)),"")</f>
        <v/>
      </c>
      <c r="F198" s="69" t="str">
        <f>IFERROR(IF(VLOOKUP($A198&amp;$A$3,Global!$E:$AA,COLUMN()+1,0)="","",VLOOKUP($A198&amp;$A$3,Global!$E:$AA,COLUMN()+1,0)),"")</f>
        <v/>
      </c>
      <c r="G198" s="69" t="str">
        <f>IFERROR(IF(VLOOKUP($A198&amp;$A$3,Global!$E:$AA,COLUMN()+1,0)="","",VLOOKUP($A198&amp;$A$3,Global!$E:$AA,COLUMN()+1,0)),"")</f>
        <v/>
      </c>
      <c r="H198" s="70" t="str">
        <f>IFERROR(IF(VLOOKUP($A198&amp;$A$3,Global!$E:$AA,COLUMN()+1,0)="","",VLOOKUP($A198&amp;$A$3,Global!$E:$AA,COLUMN()+1,0)),"")</f>
        <v/>
      </c>
      <c r="I198" s="69" t="str">
        <f>IFERROR(IF(VLOOKUP($A198&amp;$A$3,Global!$E:$AA,COLUMN()+1,0)="","",VLOOKUP($A198&amp;$A$3,Global!$E:$AA,COLUMN()+1,0)),"")</f>
        <v/>
      </c>
      <c r="J198" s="69" t="str">
        <f>IFERROR(IF(VLOOKUP($A198&amp;$A$3,Global!$E:$AA,COLUMN()+1,0)="","",VLOOKUP($A198&amp;$A$3,Global!$E:$AA,COLUMN()+1,0)),"")</f>
        <v/>
      </c>
      <c r="K198" s="69" t="str">
        <f>IFERROR(IF(VLOOKUP($A198&amp;$A$3,Global!$E:$AA,COLUMN()+1,0)="","",VLOOKUP($A198&amp;$A$3,Global!$E:$AA,COLUMN()+1,0)),"")</f>
        <v/>
      </c>
      <c r="L198" s="69" t="str">
        <f>IFERROR(IF(VLOOKUP($A198&amp;$A$3,Global!$E:$AA,COLUMN()+1,0)="","",VLOOKUP($A198&amp;$A$3,Global!$E:$AA,COLUMN()+1,0)),"")</f>
        <v/>
      </c>
      <c r="M198" s="68" t="str">
        <f>IFERROR(IF(VLOOKUP($A198&amp;$A$3,Global!$E:$AA,COLUMN()+1,0)="","",VLOOKUP($A198&amp;$A$3,Global!$E:$AA,COLUMN()+1,0)),"")</f>
        <v/>
      </c>
      <c r="N198" s="68" t="str">
        <f>IFERROR(IF(VLOOKUP($A198&amp;$A$3,Global!$E:$AA,COLUMN()+1,0)="","",VLOOKUP($A198&amp;$A$3,Global!$E:$AA,COLUMN()+1,0)),"")</f>
        <v/>
      </c>
      <c r="O198" s="68" t="str">
        <f>IFERROR(IF(VLOOKUP($A198&amp;$A$3,Global!$E:$AA,COLUMN()+1,0)="","",VLOOKUP($A198&amp;$A$3,Global!$E:$AA,COLUMN()+1,0)),"")</f>
        <v/>
      </c>
      <c r="P198" s="68" t="str">
        <f>IFERROR(IF(VLOOKUP($A198&amp;$A$3,Global!$E:$AA,COLUMN()+1,0)="","",VLOOKUP($A198&amp;$A$3,Global!$E:$AA,COLUMN()+1,0)),"")</f>
        <v/>
      </c>
      <c r="Q198" s="68" t="str">
        <f>IFERROR(IF(VLOOKUP($A198&amp;$A$3,Global!$E:$AA,COLUMN()+1,0)="","",VLOOKUP($A198&amp;$A$3,Global!$E:$AA,COLUMN()+1,0)),"")</f>
        <v/>
      </c>
      <c r="R198" s="68" t="str">
        <f>IFERROR(IF(VLOOKUP($A198&amp;$A$3,Global!$E:$AA,COLUMN()+1,0)="","",VLOOKUP($A198&amp;$A$3,Global!$E:$AA,COLUMN()+1,0)),"")</f>
        <v/>
      </c>
      <c r="S198" s="71" t="str">
        <f>IFERROR(IF(VLOOKUP($A198&amp;$A$3,Global!$E:$AA,COLUMN()+1,0)="","",VLOOKUP($A198&amp;$A$3,Global!$E:$AA,COLUMN()+1,0)),"")</f>
        <v/>
      </c>
      <c r="T198" s="71" t="str">
        <f>IFERROR(IF(VLOOKUP($A198&amp;$A$3,Global!$E:$AA,COLUMN()+1,0)="","",VLOOKUP($A198&amp;$A$3,Global!$E:$AA,COLUMN()+1,0)),"")</f>
        <v/>
      </c>
      <c r="U198" s="69" t="str">
        <f>IFERROR(IF(VLOOKUP($A198&amp;$A$3,Global!$E:$AA,COLUMN()+1,0)="","",VLOOKUP($A198&amp;$A$3,Global!$E:$AA,COLUMN()+1,0)),"")</f>
        <v/>
      </c>
      <c r="V198" s="69" t="str">
        <f>IFERROR(IF(VLOOKUP($A198&amp;$A$3,Global!$E:$AA,COLUMN()+1,0)="","",VLOOKUP($A198&amp;$A$3,Global!$E:$AA,COLUMN()+1,0)),"")</f>
        <v/>
      </c>
    </row>
    <row r="199" spans="1:22" s="72" customFormat="1" ht="15.75" x14ac:dyDescent="0.2">
      <c r="A199" s="67" t="str">
        <f>IFERROR(IF(A198="","",IF((A198+1)&lt;=VLOOKUP($A$3,List!$A$1:$B$50,2,0),A198+1,"")),"")</f>
        <v/>
      </c>
      <c r="B199" s="67" t="str">
        <f>IFERROR(IF(VLOOKUP($A199&amp;$A$3,Global!$E:$AA,COLUMN(),0)="","",VLOOKUP($A199&amp;$A$3,Global!$E:$AA,COLUMN(),0)),"")</f>
        <v/>
      </c>
      <c r="C199" s="67" t="str">
        <f>IFERROR(VLOOKUP(B199,List!$D:$E,2,0),"")</f>
        <v/>
      </c>
      <c r="D199" s="68" t="str">
        <f>IFERROR(IF(VLOOKUP($A199&amp;$A$3,Global!$E:$AA,COLUMN()+1,0)="","",VLOOKUP($A199&amp;$A$3,Global!$E:$AA,COLUMN()+1,0)),"")</f>
        <v/>
      </c>
      <c r="E199" s="69" t="str">
        <f>IFERROR(IF(VLOOKUP($A199&amp;$A$3,Global!$E:$AA,COLUMN()+1,0)="","",VLOOKUP($A199&amp;$A$3,Global!$E:$AA,COLUMN()+1,0)),"")</f>
        <v/>
      </c>
      <c r="F199" s="69" t="str">
        <f>IFERROR(IF(VLOOKUP($A199&amp;$A$3,Global!$E:$AA,COLUMN()+1,0)="","",VLOOKUP($A199&amp;$A$3,Global!$E:$AA,COLUMN()+1,0)),"")</f>
        <v/>
      </c>
      <c r="G199" s="69" t="str">
        <f>IFERROR(IF(VLOOKUP($A199&amp;$A$3,Global!$E:$AA,COLUMN()+1,0)="","",VLOOKUP($A199&amp;$A$3,Global!$E:$AA,COLUMN()+1,0)),"")</f>
        <v/>
      </c>
      <c r="H199" s="70" t="str">
        <f>IFERROR(IF(VLOOKUP($A199&amp;$A$3,Global!$E:$AA,COLUMN()+1,0)="","",VLOOKUP($A199&amp;$A$3,Global!$E:$AA,COLUMN()+1,0)),"")</f>
        <v/>
      </c>
      <c r="I199" s="69" t="str">
        <f>IFERROR(IF(VLOOKUP($A199&amp;$A$3,Global!$E:$AA,COLUMN()+1,0)="","",VLOOKUP($A199&amp;$A$3,Global!$E:$AA,COLUMN()+1,0)),"")</f>
        <v/>
      </c>
      <c r="J199" s="69" t="str">
        <f>IFERROR(IF(VLOOKUP($A199&amp;$A$3,Global!$E:$AA,COLUMN()+1,0)="","",VLOOKUP($A199&amp;$A$3,Global!$E:$AA,COLUMN()+1,0)),"")</f>
        <v/>
      </c>
      <c r="K199" s="69" t="str">
        <f>IFERROR(IF(VLOOKUP($A199&amp;$A$3,Global!$E:$AA,COLUMN()+1,0)="","",VLOOKUP($A199&amp;$A$3,Global!$E:$AA,COLUMN()+1,0)),"")</f>
        <v/>
      </c>
      <c r="L199" s="69" t="str">
        <f>IFERROR(IF(VLOOKUP($A199&amp;$A$3,Global!$E:$AA,COLUMN()+1,0)="","",VLOOKUP($A199&amp;$A$3,Global!$E:$AA,COLUMN()+1,0)),"")</f>
        <v/>
      </c>
      <c r="M199" s="68" t="str">
        <f>IFERROR(IF(VLOOKUP($A199&amp;$A$3,Global!$E:$AA,COLUMN()+1,0)="","",VLOOKUP($A199&amp;$A$3,Global!$E:$AA,COLUMN()+1,0)),"")</f>
        <v/>
      </c>
      <c r="N199" s="68" t="str">
        <f>IFERROR(IF(VLOOKUP($A199&amp;$A$3,Global!$E:$AA,COLUMN()+1,0)="","",VLOOKUP($A199&amp;$A$3,Global!$E:$AA,COLUMN()+1,0)),"")</f>
        <v/>
      </c>
      <c r="O199" s="68" t="str">
        <f>IFERROR(IF(VLOOKUP($A199&amp;$A$3,Global!$E:$AA,COLUMN()+1,0)="","",VLOOKUP($A199&amp;$A$3,Global!$E:$AA,COLUMN()+1,0)),"")</f>
        <v/>
      </c>
      <c r="P199" s="68" t="str">
        <f>IFERROR(IF(VLOOKUP($A199&amp;$A$3,Global!$E:$AA,COLUMN()+1,0)="","",VLOOKUP($A199&amp;$A$3,Global!$E:$AA,COLUMN()+1,0)),"")</f>
        <v/>
      </c>
      <c r="Q199" s="68" t="str">
        <f>IFERROR(IF(VLOOKUP($A199&amp;$A$3,Global!$E:$AA,COLUMN()+1,0)="","",VLOOKUP($A199&amp;$A$3,Global!$E:$AA,COLUMN()+1,0)),"")</f>
        <v/>
      </c>
      <c r="R199" s="68" t="str">
        <f>IFERROR(IF(VLOOKUP($A199&amp;$A$3,Global!$E:$AA,COLUMN()+1,0)="","",VLOOKUP($A199&amp;$A$3,Global!$E:$AA,COLUMN()+1,0)),"")</f>
        <v/>
      </c>
      <c r="S199" s="71" t="str">
        <f>IFERROR(IF(VLOOKUP($A199&amp;$A$3,Global!$E:$AA,COLUMN()+1,0)="","",VLOOKUP($A199&amp;$A$3,Global!$E:$AA,COLUMN()+1,0)),"")</f>
        <v/>
      </c>
      <c r="T199" s="71" t="str">
        <f>IFERROR(IF(VLOOKUP($A199&amp;$A$3,Global!$E:$AA,COLUMN()+1,0)="","",VLOOKUP($A199&amp;$A$3,Global!$E:$AA,COLUMN()+1,0)),"")</f>
        <v/>
      </c>
      <c r="U199" s="69" t="str">
        <f>IFERROR(IF(VLOOKUP($A199&amp;$A$3,Global!$E:$AA,COLUMN()+1,0)="","",VLOOKUP($A199&amp;$A$3,Global!$E:$AA,COLUMN()+1,0)),"")</f>
        <v/>
      </c>
      <c r="V199" s="69" t="str">
        <f>IFERROR(IF(VLOOKUP($A199&amp;$A$3,Global!$E:$AA,COLUMN()+1,0)="","",VLOOKUP($A199&amp;$A$3,Global!$E:$AA,COLUMN()+1,0)),"")</f>
        <v/>
      </c>
    </row>
    <row r="200" spans="1:22" s="72" customFormat="1" ht="15.75" x14ac:dyDescent="0.2">
      <c r="A200" s="67" t="str">
        <f>IFERROR(IF(A199="","",IF((A199+1)&lt;=VLOOKUP($A$3,List!$A$1:$B$50,2,0),A199+1,"")),"")</f>
        <v/>
      </c>
      <c r="B200" s="67" t="str">
        <f>IFERROR(IF(VLOOKUP($A200&amp;$A$3,Global!$E:$AA,COLUMN(),0)="","",VLOOKUP($A200&amp;$A$3,Global!$E:$AA,COLUMN(),0)),"")</f>
        <v/>
      </c>
      <c r="C200" s="67" t="str">
        <f>IFERROR(VLOOKUP(B200,List!$D:$E,2,0),"")</f>
        <v/>
      </c>
      <c r="D200" s="68" t="str">
        <f>IFERROR(IF(VLOOKUP($A200&amp;$A$3,Global!$E:$AA,COLUMN()+1,0)="","",VLOOKUP($A200&amp;$A$3,Global!$E:$AA,COLUMN()+1,0)),"")</f>
        <v/>
      </c>
      <c r="E200" s="69" t="str">
        <f>IFERROR(IF(VLOOKUP($A200&amp;$A$3,Global!$E:$AA,COLUMN()+1,0)="","",VLOOKUP($A200&amp;$A$3,Global!$E:$AA,COLUMN()+1,0)),"")</f>
        <v/>
      </c>
      <c r="F200" s="69" t="str">
        <f>IFERROR(IF(VLOOKUP($A200&amp;$A$3,Global!$E:$AA,COLUMN()+1,0)="","",VLOOKUP($A200&amp;$A$3,Global!$E:$AA,COLUMN()+1,0)),"")</f>
        <v/>
      </c>
      <c r="G200" s="69" t="str">
        <f>IFERROR(IF(VLOOKUP($A200&amp;$A$3,Global!$E:$AA,COLUMN()+1,0)="","",VLOOKUP($A200&amp;$A$3,Global!$E:$AA,COLUMN()+1,0)),"")</f>
        <v/>
      </c>
      <c r="H200" s="70" t="str">
        <f>IFERROR(IF(VLOOKUP($A200&amp;$A$3,Global!$E:$AA,COLUMN()+1,0)="","",VLOOKUP($A200&amp;$A$3,Global!$E:$AA,COLUMN()+1,0)),"")</f>
        <v/>
      </c>
      <c r="I200" s="69" t="str">
        <f>IFERROR(IF(VLOOKUP($A200&amp;$A$3,Global!$E:$AA,COLUMN()+1,0)="","",VLOOKUP($A200&amp;$A$3,Global!$E:$AA,COLUMN()+1,0)),"")</f>
        <v/>
      </c>
      <c r="J200" s="69" t="str">
        <f>IFERROR(IF(VLOOKUP($A200&amp;$A$3,Global!$E:$AA,COLUMN()+1,0)="","",VLOOKUP($A200&amp;$A$3,Global!$E:$AA,COLUMN()+1,0)),"")</f>
        <v/>
      </c>
      <c r="K200" s="69" t="str">
        <f>IFERROR(IF(VLOOKUP($A200&amp;$A$3,Global!$E:$AA,COLUMN()+1,0)="","",VLOOKUP($A200&amp;$A$3,Global!$E:$AA,COLUMN()+1,0)),"")</f>
        <v/>
      </c>
      <c r="L200" s="69" t="str">
        <f>IFERROR(IF(VLOOKUP($A200&amp;$A$3,Global!$E:$AA,COLUMN()+1,0)="","",VLOOKUP($A200&amp;$A$3,Global!$E:$AA,COLUMN()+1,0)),"")</f>
        <v/>
      </c>
      <c r="M200" s="68" t="str">
        <f>IFERROR(IF(VLOOKUP($A200&amp;$A$3,Global!$E:$AA,COLUMN()+1,0)="","",VLOOKUP($A200&amp;$A$3,Global!$E:$AA,COLUMN()+1,0)),"")</f>
        <v/>
      </c>
      <c r="N200" s="68" t="str">
        <f>IFERROR(IF(VLOOKUP($A200&amp;$A$3,Global!$E:$AA,COLUMN()+1,0)="","",VLOOKUP($A200&amp;$A$3,Global!$E:$AA,COLUMN()+1,0)),"")</f>
        <v/>
      </c>
      <c r="O200" s="68" t="str">
        <f>IFERROR(IF(VLOOKUP($A200&amp;$A$3,Global!$E:$AA,COLUMN()+1,0)="","",VLOOKUP($A200&amp;$A$3,Global!$E:$AA,COLUMN()+1,0)),"")</f>
        <v/>
      </c>
      <c r="P200" s="68" t="str">
        <f>IFERROR(IF(VLOOKUP($A200&amp;$A$3,Global!$E:$AA,COLUMN()+1,0)="","",VLOOKUP($A200&amp;$A$3,Global!$E:$AA,COLUMN()+1,0)),"")</f>
        <v/>
      </c>
      <c r="Q200" s="68" t="str">
        <f>IFERROR(IF(VLOOKUP($A200&amp;$A$3,Global!$E:$AA,COLUMN()+1,0)="","",VLOOKUP($A200&amp;$A$3,Global!$E:$AA,COLUMN()+1,0)),"")</f>
        <v/>
      </c>
      <c r="R200" s="68" t="str">
        <f>IFERROR(IF(VLOOKUP($A200&amp;$A$3,Global!$E:$AA,COLUMN()+1,0)="","",VLOOKUP($A200&amp;$A$3,Global!$E:$AA,COLUMN()+1,0)),"")</f>
        <v/>
      </c>
      <c r="S200" s="71" t="str">
        <f>IFERROR(IF(VLOOKUP($A200&amp;$A$3,Global!$E:$AA,COLUMN()+1,0)="","",VLOOKUP($A200&amp;$A$3,Global!$E:$AA,COLUMN()+1,0)),"")</f>
        <v/>
      </c>
      <c r="T200" s="71" t="str">
        <f>IFERROR(IF(VLOOKUP($A200&amp;$A$3,Global!$E:$AA,COLUMN()+1,0)="","",VLOOKUP($A200&amp;$A$3,Global!$E:$AA,COLUMN()+1,0)),"")</f>
        <v/>
      </c>
      <c r="U200" s="69" t="str">
        <f>IFERROR(IF(VLOOKUP($A200&amp;$A$3,Global!$E:$AA,COLUMN()+1,0)="","",VLOOKUP($A200&amp;$A$3,Global!$E:$AA,COLUMN()+1,0)),"")</f>
        <v/>
      </c>
      <c r="V200" s="69" t="str">
        <f>IFERROR(IF(VLOOKUP($A200&amp;$A$3,Global!$E:$AA,COLUMN()+1,0)="","",VLOOKUP($A200&amp;$A$3,Global!$E:$AA,COLUMN()+1,0)),"")</f>
        <v/>
      </c>
    </row>
    <row r="201" spans="1:22" s="72" customFormat="1" ht="15.75" x14ac:dyDescent="0.2">
      <c r="A201" s="67" t="str">
        <f>IFERROR(IF(A200="","",IF((A200+1)&lt;=VLOOKUP($A$3,List!$A$1:$B$50,2,0),A200+1,"")),"")</f>
        <v/>
      </c>
      <c r="B201" s="67" t="str">
        <f>IFERROR(IF(VLOOKUP($A201&amp;$A$3,Global!$E:$AA,COLUMN(),0)="","",VLOOKUP($A201&amp;$A$3,Global!$E:$AA,COLUMN(),0)),"")</f>
        <v/>
      </c>
      <c r="C201" s="67" t="str">
        <f>IFERROR(VLOOKUP(B201,List!$D:$E,2,0),"")</f>
        <v/>
      </c>
      <c r="D201" s="68" t="str">
        <f>IFERROR(IF(VLOOKUP($A201&amp;$A$3,Global!$E:$AA,COLUMN()+1,0)="","",VLOOKUP($A201&amp;$A$3,Global!$E:$AA,COLUMN()+1,0)),"")</f>
        <v/>
      </c>
      <c r="E201" s="69" t="str">
        <f>IFERROR(IF(VLOOKUP($A201&amp;$A$3,Global!$E:$AA,COLUMN()+1,0)="","",VLOOKUP($A201&amp;$A$3,Global!$E:$AA,COLUMN()+1,0)),"")</f>
        <v/>
      </c>
      <c r="F201" s="69" t="str">
        <f>IFERROR(IF(VLOOKUP($A201&amp;$A$3,Global!$E:$AA,COLUMN()+1,0)="","",VLOOKUP($A201&amp;$A$3,Global!$E:$AA,COLUMN()+1,0)),"")</f>
        <v/>
      </c>
      <c r="G201" s="69" t="str">
        <f>IFERROR(IF(VLOOKUP($A201&amp;$A$3,Global!$E:$AA,COLUMN()+1,0)="","",VLOOKUP($A201&amp;$A$3,Global!$E:$AA,COLUMN()+1,0)),"")</f>
        <v/>
      </c>
      <c r="H201" s="70" t="str">
        <f>IFERROR(IF(VLOOKUP($A201&amp;$A$3,Global!$E:$AA,COLUMN()+1,0)="","",VLOOKUP($A201&amp;$A$3,Global!$E:$AA,COLUMN()+1,0)),"")</f>
        <v/>
      </c>
      <c r="I201" s="69" t="str">
        <f>IFERROR(IF(VLOOKUP($A201&amp;$A$3,Global!$E:$AA,COLUMN()+1,0)="","",VLOOKUP($A201&amp;$A$3,Global!$E:$AA,COLUMN()+1,0)),"")</f>
        <v/>
      </c>
      <c r="J201" s="69" t="str">
        <f>IFERROR(IF(VLOOKUP($A201&amp;$A$3,Global!$E:$AA,COLUMN()+1,0)="","",VLOOKUP($A201&amp;$A$3,Global!$E:$AA,COLUMN()+1,0)),"")</f>
        <v/>
      </c>
      <c r="K201" s="69" t="str">
        <f>IFERROR(IF(VLOOKUP($A201&amp;$A$3,Global!$E:$AA,COLUMN()+1,0)="","",VLOOKUP($A201&amp;$A$3,Global!$E:$AA,COLUMN()+1,0)),"")</f>
        <v/>
      </c>
      <c r="L201" s="69" t="str">
        <f>IFERROR(IF(VLOOKUP($A201&amp;$A$3,Global!$E:$AA,COLUMN()+1,0)="","",VLOOKUP($A201&amp;$A$3,Global!$E:$AA,COLUMN()+1,0)),"")</f>
        <v/>
      </c>
      <c r="M201" s="68" t="str">
        <f>IFERROR(IF(VLOOKUP($A201&amp;$A$3,Global!$E:$AA,COLUMN()+1,0)="","",VLOOKUP($A201&amp;$A$3,Global!$E:$AA,COLUMN()+1,0)),"")</f>
        <v/>
      </c>
      <c r="N201" s="68" t="str">
        <f>IFERROR(IF(VLOOKUP($A201&amp;$A$3,Global!$E:$AA,COLUMN()+1,0)="","",VLOOKUP($A201&amp;$A$3,Global!$E:$AA,COLUMN()+1,0)),"")</f>
        <v/>
      </c>
      <c r="O201" s="68" t="str">
        <f>IFERROR(IF(VLOOKUP($A201&amp;$A$3,Global!$E:$AA,COLUMN()+1,0)="","",VLOOKUP($A201&amp;$A$3,Global!$E:$AA,COLUMN()+1,0)),"")</f>
        <v/>
      </c>
      <c r="P201" s="68" t="str">
        <f>IFERROR(IF(VLOOKUP($A201&amp;$A$3,Global!$E:$AA,COLUMN()+1,0)="","",VLOOKUP($A201&amp;$A$3,Global!$E:$AA,COLUMN()+1,0)),"")</f>
        <v/>
      </c>
      <c r="Q201" s="68" t="str">
        <f>IFERROR(IF(VLOOKUP($A201&amp;$A$3,Global!$E:$AA,COLUMN()+1,0)="","",VLOOKUP($A201&amp;$A$3,Global!$E:$AA,COLUMN()+1,0)),"")</f>
        <v/>
      </c>
      <c r="R201" s="68" t="str">
        <f>IFERROR(IF(VLOOKUP($A201&amp;$A$3,Global!$E:$AA,COLUMN()+1,0)="","",VLOOKUP($A201&amp;$A$3,Global!$E:$AA,COLUMN()+1,0)),"")</f>
        <v/>
      </c>
      <c r="S201" s="71" t="str">
        <f>IFERROR(IF(VLOOKUP($A201&amp;$A$3,Global!$E:$AA,COLUMN()+1,0)="","",VLOOKUP($A201&amp;$A$3,Global!$E:$AA,COLUMN()+1,0)),"")</f>
        <v/>
      </c>
      <c r="T201" s="71" t="str">
        <f>IFERROR(IF(VLOOKUP($A201&amp;$A$3,Global!$E:$AA,COLUMN()+1,0)="","",VLOOKUP($A201&amp;$A$3,Global!$E:$AA,COLUMN()+1,0)),"")</f>
        <v/>
      </c>
      <c r="U201" s="69" t="str">
        <f>IFERROR(IF(VLOOKUP($A201&amp;$A$3,Global!$E:$AA,COLUMN()+1,0)="","",VLOOKUP($A201&amp;$A$3,Global!$E:$AA,COLUMN()+1,0)),"")</f>
        <v/>
      </c>
      <c r="V201" s="69" t="str">
        <f>IFERROR(IF(VLOOKUP($A201&amp;$A$3,Global!$E:$AA,COLUMN()+1,0)="","",VLOOKUP($A201&amp;$A$3,Global!$E:$AA,COLUMN()+1,0)),"")</f>
        <v/>
      </c>
    </row>
    <row r="202" spans="1:22" s="72" customFormat="1" ht="15.75" x14ac:dyDescent="0.2">
      <c r="A202" s="67" t="str">
        <f>IFERROR(IF(A201="","",IF((A201+1)&lt;=VLOOKUP($A$3,List!$A$1:$B$50,2,0),A201+1,"")),"")</f>
        <v/>
      </c>
      <c r="B202" s="67" t="str">
        <f>IFERROR(IF(VLOOKUP($A202&amp;$A$3,Global!$E:$AA,COLUMN(),0)="","",VLOOKUP($A202&amp;$A$3,Global!$E:$AA,COLUMN(),0)),"")</f>
        <v/>
      </c>
      <c r="C202" s="67" t="str">
        <f>IFERROR(VLOOKUP(B202,List!$D:$E,2,0),"")</f>
        <v/>
      </c>
      <c r="D202" s="68" t="str">
        <f>IFERROR(IF(VLOOKUP($A202&amp;$A$3,Global!$E:$AA,COLUMN()+1,0)="","",VLOOKUP($A202&amp;$A$3,Global!$E:$AA,COLUMN()+1,0)),"")</f>
        <v/>
      </c>
      <c r="E202" s="69" t="str">
        <f>IFERROR(IF(VLOOKUP($A202&amp;$A$3,Global!$E:$AA,COLUMN()+1,0)="","",VLOOKUP($A202&amp;$A$3,Global!$E:$AA,COLUMN()+1,0)),"")</f>
        <v/>
      </c>
      <c r="F202" s="69" t="str">
        <f>IFERROR(IF(VLOOKUP($A202&amp;$A$3,Global!$E:$AA,COLUMN()+1,0)="","",VLOOKUP($A202&amp;$A$3,Global!$E:$AA,COLUMN()+1,0)),"")</f>
        <v/>
      </c>
      <c r="G202" s="69" t="str">
        <f>IFERROR(IF(VLOOKUP($A202&amp;$A$3,Global!$E:$AA,COLUMN()+1,0)="","",VLOOKUP($A202&amp;$A$3,Global!$E:$AA,COLUMN()+1,0)),"")</f>
        <v/>
      </c>
      <c r="H202" s="70" t="str">
        <f>IFERROR(IF(VLOOKUP($A202&amp;$A$3,Global!$E:$AA,COLUMN()+1,0)="","",VLOOKUP($A202&amp;$A$3,Global!$E:$AA,COLUMN()+1,0)),"")</f>
        <v/>
      </c>
      <c r="I202" s="69" t="str">
        <f>IFERROR(IF(VLOOKUP($A202&amp;$A$3,Global!$E:$AA,COLUMN()+1,0)="","",VLOOKUP($A202&amp;$A$3,Global!$E:$AA,COLUMN()+1,0)),"")</f>
        <v/>
      </c>
      <c r="J202" s="69" t="str">
        <f>IFERROR(IF(VLOOKUP($A202&amp;$A$3,Global!$E:$AA,COLUMN()+1,0)="","",VLOOKUP($A202&amp;$A$3,Global!$E:$AA,COLUMN()+1,0)),"")</f>
        <v/>
      </c>
      <c r="K202" s="69" t="str">
        <f>IFERROR(IF(VLOOKUP($A202&amp;$A$3,Global!$E:$AA,COLUMN()+1,0)="","",VLOOKUP($A202&amp;$A$3,Global!$E:$AA,COLUMN()+1,0)),"")</f>
        <v/>
      </c>
      <c r="L202" s="69" t="str">
        <f>IFERROR(IF(VLOOKUP($A202&amp;$A$3,Global!$E:$AA,COLUMN()+1,0)="","",VLOOKUP($A202&amp;$A$3,Global!$E:$AA,COLUMN()+1,0)),"")</f>
        <v/>
      </c>
      <c r="M202" s="68" t="str">
        <f>IFERROR(IF(VLOOKUP($A202&amp;$A$3,Global!$E:$AA,COLUMN()+1,0)="","",VLOOKUP($A202&amp;$A$3,Global!$E:$AA,COLUMN()+1,0)),"")</f>
        <v/>
      </c>
      <c r="N202" s="68" t="str">
        <f>IFERROR(IF(VLOOKUP($A202&amp;$A$3,Global!$E:$AA,COLUMN()+1,0)="","",VLOOKUP($A202&amp;$A$3,Global!$E:$AA,COLUMN()+1,0)),"")</f>
        <v/>
      </c>
      <c r="O202" s="68" t="str">
        <f>IFERROR(IF(VLOOKUP($A202&amp;$A$3,Global!$E:$AA,COLUMN()+1,0)="","",VLOOKUP($A202&amp;$A$3,Global!$E:$AA,COLUMN()+1,0)),"")</f>
        <v/>
      </c>
      <c r="P202" s="68" t="str">
        <f>IFERROR(IF(VLOOKUP($A202&amp;$A$3,Global!$E:$AA,COLUMN()+1,0)="","",VLOOKUP($A202&amp;$A$3,Global!$E:$AA,COLUMN()+1,0)),"")</f>
        <v/>
      </c>
      <c r="Q202" s="68" t="str">
        <f>IFERROR(IF(VLOOKUP($A202&amp;$A$3,Global!$E:$AA,COLUMN()+1,0)="","",VLOOKUP($A202&amp;$A$3,Global!$E:$AA,COLUMN()+1,0)),"")</f>
        <v/>
      </c>
      <c r="R202" s="68" t="str">
        <f>IFERROR(IF(VLOOKUP($A202&amp;$A$3,Global!$E:$AA,COLUMN()+1,0)="","",VLOOKUP($A202&amp;$A$3,Global!$E:$AA,COLUMN()+1,0)),"")</f>
        <v/>
      </c>
      <c r="S202" s="71" t="str">
        <f>IFERROR(IF(VLOOKUP($A202&amp;$A$3,Global!$E:$AA,COLUMN()+1,0)="","",VLOOKUP($A202&amp;$A$3,Global!$E:$AA,COLUMN()+1,0)),"")</f>
        <v/>
      </c>
      <c r="T202" s="71" t="str">
        <f>IFERROR(IF(VLOOKUP($A202&amp;$A$3,Global!$E:$AA,COLUMN()+1,0)="","",VLOOKUP($A202&amp;$A$3,Global!$E:$AA,COLUMN()+1,0)),"")</f>
        <v/>
      </c>
      <c r="U202" s="69" t="str">
        <f>IFERROR(IF(VLOOKUP($A202&amp;$A$3,Global!$E:$AA,COLUMN()+1,0)="","",VLOOKUP($A202&amp;$A$3,Global!$E:$AA,COLUMN()+1,0)),"")</f>
        <v/>
      </c>
      <c r="V202" s="69" t="str">
        <f>IFERROR(IF(VLOOKUP($A202&amp;$A$3,Global!$E:$AA,COLUMN()+1,0)="","",VLOOKUP($A202&amp;$A$3,Global!$E:$AA,COLUMN()+1,0)),"")</f>
        <v/>
      </c>
    </row>
    <row r="203" spans="1:22" s="72" customFormat="1" ht="15.75" x14ac:dyDescent="0.2">
      <c r="A203" s="67" t="str">
        <f>IFERROR(IF(A202="","",IF((A202+1)&lt;=VLOOKUP($A$3,List!$A$1:$B$50,2,0),A202+1,"")),"")</f>
        <v/>
      </c>
      <c r="B203" s="67" t="str">
        <f>IFERROR(IF(VLOOKUP($A203&amp;$A$3,Global!$E:$AA,COLUMN(),0)="","",VLOOKUP($A203&amp;$A$3,Global!$E:$AA,COLUMN(),0)),"")</f>
        <v/>
      </c>
      <c r="C203" s="67" t="str">
        <f>IFERROR(VLOOKUP(B203,List!$D:$E,2,0),"")</f>
        <v/>
      </c>
      <c r="D203" s="68" t="str">
        <f>IFERROR(IF(VLOOKUP($A203&amp;$A$3,Global!$E:$AA,COLUMN()+1,0)="","",VLOOKUP($A203&amp;$A$3,Global!$E:$AA,COLUMN()+1,0)),"")</f>
        <v/>
      </c>
      <c r="E203" s="69" t="str">
        <f>IFERROR(IF(VLOOKUP($A203&amp;$A$3,Global!$E:$AA,COLUMN()+1,0)="","",VLOOKUP($A203&amp;$A$3,Global!$E:$AA,COLUMN()+1,0)),"")</f>
        <v/>
      </c>
      <c r="F203" s="69" t="str">
        <f>IFERROR(IF(VLOOKUP($A203&amp;$A$3,Global!$E:$AA,COLUMN()+1,0)="","",VLOOKUP($A203&amp;$A$3,Global!$E:$AA,COLUMN()+1,0)),"")</f>
        <v/>
      </c>
      <c r="G203" s="69" t="str">
        <f>IFERROR(IF(VLOOKUP($A203&amp;$A$3,Global!$E:$AA,COLUMN()+1,0)="","",VLOOKUP($A203&amp;$A$3,Global!$E:$AA,COLUMN()+1,0)),"")</f>
        <v/>
      </c>
      <c r="H203" s="70" t="str">
        <f>IFERROR(IF(VLOOKUP($A203&amp;$A$3,Global!$E:$AA,COLUMN()+1,0)="","",VLOOKUP($A203&amp;$A$3,Global!$E:$AA,COLUMN()+1,0)),"")</f>
        <v/>
      </c>
      <c r="I203" s="69" t="str">
        <f>IFERROR(IF(VLOOKUP($A203&amp;$A$3,Global!$E:$AA,COLUMN()+1,0)="","",VLOOKUP($A203&amp;$A$3,Global!$E:$AA,COLUMN()+1,0)),"")</f>
        <v/>
      </c>
      <c r="J203" s="69" t="str">
        <f>IFERROR(IF(VLOOKUP($A203&amp;$A$3,Global!$E:$AA,COLUMN()+1,0)="","",VLOOKUP($A203&amp;$A$3,Global!$E:$AA,COLUMN()+1,0)),"")</f>
        <v/>
      </c>
      <c r="K203" s="69" t="str">
        <f>IFERROR(IF(VLOOKUP($A203&amp;$A$3,Global!$E:$AA,COLUMN()+1,0)="","",VLOOKUP($A203&amp;$A$3,Global!$E:$AA,COLUMN()+1,0)),"")</f>
        <v/>
      </c>
      <c r="L203" s="69" t="str">
        <f>IFERROR(IF(VLOOKUP($A203&amp;$A$3,Global!$E:$AA,COLUMN()+1,0)="","",VLOOKUP($A203&amp;$A$3,Global!$E:$AA,COLUMN()+1,0)),"")</f>
        <v/>
      </c>
      <c r="M203" s="68" t="str">
        <f>IFERROR(IF(VLOOKUP($A203&amp;$A$3,Global!$E:$AA,COLUMN()+1,0)="","",VLOOKUP($A203&amp;$A$3,Global!$E:$AA,COLUMN()+1,0)),"")</f>
        <v/>
      </c>
      <c r="N203" s="68" t="str">
        <f>IFERROR(IF(VLOOKUP($A203&amp;$A$3,Global!$E:$AA,COLUMN()+1,0)="","",VLOOKUP($A203&amp;$A$3,Global!$E:$AA,COLUMN()+1,0)),"")</f>
        <v/>
      </c>
      <c r="O203" s="68" t="str">
        <f>IFERROR(IF(VLOOKUP($A203&amp;$A$3,Global!$E:$AA,COLUMN()+1,0)="","",VLOOKUP($A203&amp;$A$3,Global!$E:$AA,COLUMN()+1,0)),"")</f>
        <v/>
      </c>
      <c r="P203" s="68" t="str">
        <f>IFERROR(IF(VLOOKUP($A203&amp;$A$3,Global!$E:$AA,COLUMN()+1,0)="","",VLOOKUP($A203&amp;$A$3,Global!$E:$AA,COLUMN()+1,0)),"")</f>
        <v/>
      </c>
      <c r="Q203" s="68" t="str">
        <f>IFERROR(IF(VLOOKUP($A203&amp;$A$3,Global!$E:$AA,COLUMN()+1,0)="","",VLOOKUP($A203&amp;$A$3,Global!$E:$AA,COLUMN()+1,0)),"")</f>
        <v/>
      </c>
      <c r="R203" s="68" t="str">
        <f>IFERROR(IF(VLOOKUP($A203&amp;$A$3,Global!$E:$AA,COLUMN()+1,0)="","",VLOOKUP($A203&amp;$A$3,Global!$E:$AA,COLUMN()+1,0)),"")</f>
        <v/>
      </c>
      <c r="S203" s="71" t="str">
        <f>IFERROR(IF(VLOOKUP($A203&amp;$A$3,Global!$E:$AA,COLUMN()+1,0)="","",VLOOKUP($A203&amp;$A$3,Global!$E:$AA,COLUMN()+1,0)),"")</f>
        <v/>
      </c>
      <c r="T203" s="71" t="str">
        <f>IFERROR(IF(VLOOKUP($A203&amp;$A$3,Global!$E:$AA,COLUMN()+1,0)="","",VLOOKUP($A203&amp;$A$3,Global!$E:$AA,COLUMN()+1,0)),"")</f>
        <v/>
      </c>
      <c r="U203" s="69" t="str">
        <f>IFERROR(IF(VLOOKUP($A203&amp;$A$3,Global!$E:$AA,COLUMN()+1,0)="","",VLOOKUP($A203&amp;$A$3,Global!$E:$AA,COLUMN()+1,0)),"")</f>
        <v/>
      </c>
      <c r="V203" s="69" t="str">
        <f>IFERROR(IF(VLOOKUP($A203&amp;$A$3,Global!$E:$AA,COLUMN()+1,0)="","",VLOOKUP($A203&amp;$A$3,Global!$E:$AA,COLUMN()+1,0)),"")</f>
        <v/>
      </c>
    </row>
    <row r="204" spans="1:22" s="72" customFormat="1" ht="15.75" x14ac:dyDescent="0.2">
      <c r="A204" s="67" t="str">
        <f>IFERROR(IF(A203="","",IF((A203+1)&lt;=VLOOKUP($A$3,List!$A$1:$B$50,2,0),A203+1,"")),"")</f>
        <v/>
      </c>
      <c r="B204" s="67" t="str">
        <f>IFERROR(IF(VLOOKUP($A204&amp;$A$3,Global!$E:$AA,COLUMN(),0)="","",VLOOKUP($A204&amp;$A$3,Global!$E:$AA,COLUMN(),0)),"")</f>
        <v/>
      </c>
      <c r="C204" s="67" t="str">
        <f>IFERROR(VLOOKUP(B204,List!$D:$E,2,0),"")</f>
        <v/>
      </c>
      <c r="D204" s="68" t="str">
        <f>IFERROR(IF(VLOOKUP($A204&amp;$A$3,Global!$E:$AA,COLUMN()+1,0)="","",VLOOKUP($A204&amp;$A$3,Global!$E:$AA,COLUMN()+1,0)),"")</f>
        <v/>
      </c>
      <c r="E204" s="69" t="str">
        <f>IFERROR(IF(VLOOKUP($A204&amp;$A$3,Global!$E:$AA,COLUMN()+1,0)="","",VLOOKUP($A204&amp;$A$3,Global!$E:$AA,COLUMN()+1,0)),"")</f>
        <v/>
      </c>
      <c r="F204" s="69" t="str">
        <f>IFERROR(IF(VLOOKUP($A204&amp;$A$3,Global!$E:$AA,COLUMN()+1,0)="","",VLOOKUP($A204&amp;$A$3,Global!$E:$AA,COLUMN()+1,0)),"")</f>
        <v/>
      </c>
      <c r="G204" s="69" t="str">
        <f>IFERROR(IF(VLOOKUP($A204&amp;$A$3,Global!$E:$AA,COLUMN()+1,0)="","",VLOOKUP($A204&amp;$A$3,Global!$E:$AA,COLUMN()+1,0)),"")</f>
        <v/>
      </c>
      <c r="H204" s="70" t="str">
        <f>IFERROR(IF(VLOOKUP($A204&amp;$A$3,Global!$E:$AA,COLUMN()+1,0)="","",VLOOKUP($A204&amp;$A$3,Global!$E:$AA,COLUMN()+1,0)),"")</f>
        <v/>
      </c>
      <c r="I204" s="69" t="str">
        <f>IFERROR(IF(VLOOKUP($A204&amp;$A$3,Global!$E:$AA,COLUMN()+1,0)="","",VLOOKUP($A204&amp;$A$3,Global!$E:$AA,COLUMN()+1,0)),"")</f>
        <v/>
      </c>
      <c r="J204" s="69" t="str">
        <f>IFERROR(IF(VLOOKUP($A204&amp;$A$3,Global!$E:$AA,COLUMN()+1,0)="","",VLOOKUP($A204&amp;$A$3,Global!$E:$AA,COLUMN()+1,0)),"")</f>
        <v/>
      </c>
      <c r="K204" s="69" t="str">
        <f>IFERROR(IF(VLOOKUP($A204&amp;$A$3,Global!$E:$AA,COLUMN()+1,0)="","",VLOOKUP($A204&amp;$A$3,Global!$E:$AA,COLUMN()+1,0)),"")</f>
        <v/>
      </c>
      <c r="L204" s="69" t="str">
        <f>IFERROR(IF(VLOOKUP($A204&amp;$A$3,Global!$E:$AA,COLUMN()+1,0)="","",VLOOKUP($A204&amp;$A$3,Global!$E:$AA,COLUMN()+1,0)),"")</f>
        <v/>
      </c>
      <c r="M204" s="68" t="str">
        <f>IFERROR(IF(VLOOKUP($A204&amp;$A$3,Global!$E:$AA,COLUMN()+1,0)="","",VLOOKUP($A204&amp;$A$3,Global!$E:$AA,COLUMN()+1,0)),"")</f>
        <v/>
      </c>
      <c r="N204" s="68" t="str">
        <f>IFERROR(IF(VLOOKUP($A204&amp;$A$3,Global!$E:$AA,COLUMN()+1,0)="","",VLOOKUP($A204&amp;$A$3,Global!$E:$AA,COLUMN()+1,0)),"")</f>
        <v/>
      </c>
      <c r="O204" s="68" t="str">
        <f>IFERROR(IF(VLOOKUP($A204&amp;$A$3,Global!$E:$AA,COLUMN()+1,0)="","",VLOOKUP($A204&amp;$A$3,Global!$E:$AA,COLUMN()+1,0)),"")</f>
        <v/>
      </c>
      <c r="P204" s="68" t="str">
        <f>IFERROR(IF(VLOOKUP($A204&amp;$A$3,Global!$E:$AA,COLUMN()+1,0)="","",VLOOKUP($A204&amp;$A$3,Global!$E:$AA,COLUMN()+1,0)),"")</f>
        <v/>
      </c>
      <c r="Q204" s="68" t="str">
        <f>IFERROR(IF(VLOOKUP($A204&amp;$A$3,Global!$E:$AA,COLUMN()+1,0)="","",VLOOKUP($A204&amp;$A$3,Global!$E:$AA,COLUMN()+1,0)),"")</f>
        <v/>
      </c>
      <c r="R204" s="68" t="str">
        <f>IFERROR(IF(VLOOKUP($A204&amp;$A$3,Global!$E:$AA,COLUMN()+1,0)="","",VLOOKUP($A204&amp;$A$3,Global!$E:$AA,COLUMN()+1,0)),"")</f>
        <v/>
      </c>
      <c r="S204" s="71" t="str">
        <f>IFERROR(IF(VLOOKUP($A204&amp;$A$3,Global!$E:$AA,COLUMN()+1,0)="","",VLOOKUP($A204&amp;$A$3,Global!$E:$AA,COLUMN()+1,0)),"")</f>
        <v/>
      </c>
      <c r="T204" s="71" t="str">
        <f>IFERROR(IF(VLOOKUP($A204&amp;$A$3,Global!$E:$AA,COLUMN()+1,0)="","",VLOOKUP($A204&amp;$A$3,Global!$E:$AA,COLUMN()+1,0)),"")</f>
        <v/>
      </c>
      <c r="U204" s="69" t="str">
        <f>IFERROR(IF(VLOOKUP($A204&amp;$A$3,Global!$E:$AA,COLUMN()+1,0)="","",VLOOKUP($A204&amp;$A$3,Global!$E:$AA,COLUMN()+1,0)),"")</f>
        <v/>
      </c>
      <c r="V204" s="69" t="str">
        <f>IFERROR(IF(VLOOKUP($A204&amp;$A$3,Global!$E:$AA,COLUMN()+1,0)="","",VLOOKUP($A204&amp;$A$3,Global!$E:$AA,COLUMN()+1,0)),"")</f>
        <v/>
      </c>
    </row>
    <row r="205" spans="1:22" s="72" customFormat="1" ht="15.75" x14ac:dyDescent="0.2">
      <c r="A205" s="67" t="str">
        <f>IFERROR(IF(A204="","",IF((A204+1)&lt;=VLOOKUP($A$3,List!$A$1:$B$50,2,0),A204+1,"")),"")</f>
        <v/>
      </c>
      <c r="B205" s="67" t="str">
        <f>IFERROR(IF(VLOOKUP($A205&amp;$A$3,Global!$E:$AA,COLUMN(),0)="","",VLOOKUP($A205&amp;$A$3,Global!$E:$AA,COLUMN(),0)),"")</f>
        <v/>
      </c>
      <c r="C205" s="67" t="str">
        <f>IFERROR(VLOOKUP(B205,List!$D:$E,2,0),"")</f>
        <v/>
      </c>
      <c r="D205" s="68" t="str">
        <f>IFERROR(IF(VLOOKUP($A205&amp;$A$3,Global!$E:$AA,COLUMN()+1,0)="","",VLOOKUP($A205&amp;$A$3,Global!$E:$AA,COLUMN()+1,0)),"")</f>
        <v/>
      </c>
      <c r="E205" s="69" t="str">
        <f>IFERROR(IF(VLOOKUP($A205&amp;$A$3,Global!$E:$AA,COLUMN()+1,0)="","",VLOOKUP($A205&amp;$A$3,Global!$E:$AA,COLUMN()+1,0)),"")</f>
        <v/>
      </c>
      <c r="F205" s="69" t="str">
        <f>IFERROR(IF(VLOOKUP($A205&amp;$A$3,Global!$E:$AA,COLUMN()+1,0)="","",VLOOKUP($A205&amp;$A$3,Global!$E:$AA,COLUMN()+1,0)),"")</f>
        <v/>
      </c>
      <c r="G205" s="69" t="str">
        <f>IFERROR(IF(VLOOKUP($A205&amp;$A$3,Global!$E:$AA,COLUMN()+1,0)="","",VLOOKUP($A205&amp;$A$3,Global!$E:$AA,COLUMN()+1,0)),"")</f>
        <v/>
      </c>
      <c r="H205" s="70" t="str">
        <f>IFERROR(IF(VLOOKUP($A205&amp;$A$3,Global!$E:$AA,COLUMN()+1,0)="","",VLOOKUP($A205&amp;$A$3,Global!$E:$AA,COLUMN()+1,0)),"")</f>
        <v/>
      </c>
      <c r="I205" s="69" t="str">
        <f>IFERROR(IF(VLOOKUP($A205&amp;$A$3,Global!$E:$AA,COLUMN()+1,0)="","",VLOOKUP($A205&amp;$A$3,Global!$E:$AA,COLUMN()+1,0)),"")</f>
        <v/>
      </c>
      <c r="J205" s="69" t="str">
        <f>IFERROR(IF(VLOOKUP($A205&amp;$A$3,Global!$E:$AA,COLUMN()+1,0)="","",VLOOKUP($A205&amp;$A$3,Global!$E:$AA,COLUMN()+1,0)),"")</f>
        <v/>
      </c>
      <c r="K205" s="69" t="str">
        <f>IFERROR(IF(VLOOKUP($A205&amp;$A$3,Global!$E:$AA,COLUMN()+1,0)="","",VLOOKUP($A205&amp;$A$3,Global!$E:$AA,COLUMN()+1,0)),"")</f>
        <v/>
      </c>
      <c r="L205" s="69" t="str">
        <f>IFERROR(IF(VLOOKUP($A205&amp;$A$3,Global!$E:$AA,COLUMN()+1,0)="","",VLOOKUP($A205&amp;$A$3,Global!$E:$AA,COLUMN()+1,0)),"")</f>
        <v/>
      </c>
      <c r="M205" s="68" t="str">
        <f>IFERROR(IF(VLOOKUP($A205&amp;$A$3,Global!$E:$AA,COLUMN()+1,0)="","",VLOOKUP($A205&amp;$A$3,Global!$E:$AA,COLUMN()+1,0)),"")</f>
        <v/>
      </c>
      <c r="N205" s="68" t="str">
        <f>IFERROR(IF(VLOOKUP($A205&amp;$A$3,Global!$E:$AA,COLUMN()+1,0)="","",VLOOKUP($A205&amp;$A$3,Global!$E:$AA,COLUMN()+1,0)),"")</f>
        <v/>
      </c>
      <c r="O205" s="68" t="str">
        <f>IFERROR(IF(VLOOKUP($A205&amp;$A$3,Global!$E:$AA,COLUMN()+1,0)="","",VLOOKUP($A205&amp;$A$3,Global!$E:$AA,COLUMN()+1,0)),"")</f>
        <v/>
      </c>
      <c r="P205" s="68" t="str">
        <f>IFERROR(IF(VLOOKUP($A205&amp;$A$3,Global!$E:$AA,COLUMN()+1,0)="","",VLOOKUP($A205&amp;$A$3,Global!$E:$AA,COLUMN()+1,0)),"")</f>
        <v/>
      </c>
      <c r="Q205" s="68" t="str">
        <f>IFERROR(IF(VLOOKUP($A205&amp;$A$3,Global!$E:$AA,COLUMN()+1,0)="","",VLOOKUP($A205&amp;$A$3,Global!$E:$AA,COLUMN()+1,0)),"")</f>
        <v/>
      </c>
      <c r="R205" s="68" t="str">
        <f>IFERROR(IF(VLOOKUP($A205&amp;$A$3,Global!$E:$AA,COLUMN()+1,0)="","",VLOOKUP($A205&amp;$A$3,Global!$E:$AA,COLUMN()+1,0)),"")</f>
        <v/>
      </c>
      <c r="S205" s="71" t="str">
        <f>IFERROR(IF(VLOOKUP($A205&amp;$A$3,Global!$E:$AA,COLUMN()+1,0)="","",VLOOKUP($A205&amp;$A$3,Global!$E:$AA,COLUMN()+1,0)),"")</f>
        <v/>
      </c>
      <c r="T205" s="71" t="str">
        <f>IFERROR(IF(VLOOKUP($A205&amp;$A$3,Global!$E:$AA,COLUMN()+1,0)="","",VLOOKUP($A205&amp;$A$3,Global!$E:$AA,COLUMN()+1,0)),"")</f>
        <v/>
      </c>
      <c r="U205" s="69" t="str">
        <f>IFERROR(IF(VLOOKUP($A205&amp;$A$3,Global!$E:$AA,COLUMN()+1,0)="","",VLOOKUP($A205&amp;$A$3,Global!$E:$AA,COLUMN()+1,0)),"")</f>
        <v/>
      </c>
      <c r="V205" s="69" t="str">
        <f>IFERROR(IF(VLOOKUP($A205&amp;$A$3,Global!$E:$AA,COLUMN()+1,0)="","",VLOOKUP($A205&amp;$A$3,Global!$E:$AA,COLUMN()+1,0)),"")</f>
        <v/>
      </c>
    </row>
    <row r="206" spans="1:22" s="72" customFormat="1" ht="15.75" x14ac:dyDescent="0.2">
      <c r="A206" s="67" t="str">
        <f>IFERROR(IF(A205="","",IF((A205+1)&lt;=VLOOKUP($A$3,List!$A$1:$B$50,2,0),A205+1,"")),"")</f>
        <v/>
      </c>
      <c r="B206" s="67" t="str">
        <f>IFERROR(IF(VLOOKUP($A206&amp;$A$3,Global!$E:$AA,COLUMN(),0)="","",VLOOKUP($A206&amp;$A$3,Global!$E:$AA,COLUMN(),0)),"")</f>
        <v/>
      </c>
      <c r="C206" s="67" t="str">
        <f>IFERROR(VLOOKUP(B206,List!$D:$E,2,0),"")</f>
        <v/>
      </c>
      <c r="D206" s="68" t="str">
        <f>IFERROR(IF(VLOOKUP($A206&amp;$A$3,Global!$E:$AA,COLUMN()+1,0)="","",VLOOKUP($A206&amp;$A$3,Global!$E:$AA,COLUMN()+1,0)),"")</f>
        <v/>
      </c>
      <c r="E206" s="69" t="str">
        <f>IFERROR(IF(VLOOKUP($A206&amp;$A$3,Global!$E:$AA,COLUMN()+1,0)="","",VLOOKUP($A206&amp;$A$3,Global!$E:$AA,COLUMN()+1,0)),"")</f>
        <v/>
      </c>
      <c r="F206" s="69" t="str">
        <f>IFERROR(IF(VLOOKUP($A206&amp;$A$3,Global!$E:$AA,COLUMN()+1,0)="","",VLOOKUP($A206&amp;$A$3,Global!$E:$AA,COLUMN()+1,0)),"")</f>
        <v/>
      </c>
      <c r="G206" s="69" t="str">
        <f>IFERROR(IF(VLOOKUP($A206&amp;$A$3,Global!$E:$AA,COLUMN()+1,0)="","",VLOOKUP($A206&amp;$A$3,Global!$E:$AA,COLUMN()+1,0)),"")</f>
        <v/>
      </c>
      <c r="H206" s="70" t="str">
        <f>IFERROR(IF(VLOOKUP($A206&amp;$A$3,Global!$E:$AA,COLUMN()+1,0)="","",VLOOKUP($A206&amp;$A$3,Global!$E:$AA,COLUMN()+1,0)),"")</f>
        <v/>
      </c>
      <c r="I206" s="69" t="str">
        <f>IFERROR(IF(VLOOKUP($A206&amp;$A$3,Global!$E:$AA,COLUMN()+1,0)="","",VLOOKUP($A206&amp;$A$3,Global!$E:$AA,COLUMN()+1,0)),"")</f>
        <v/>
      </c>
      <c r="J206" s="69" t="str">
        <f>IFERROR(IF(VLOOKUP($A206&amp;$A$3,Global!$E:$AA,COLUMN()+1,0)="","",VLOOKUP($A206&amp;$A$3,Global!$E:$AA,COLUMN()+1,0)),"")</f>
        <v/>
      </c>
      <c r="K206" s="69" t="str">
        <f>IFERROR(IF(VLOOKUP($A206&amp;$A$3,Global!$E:$AA,COLUMN()+1,0)="","",VLOOKUP($A206&amp;$A$3,Global!$E:$AA,COLUMN()+1,0)),"")</f>
        <v/>
      </c>
      <c r="L206" s="69" t="str">
        <f>IFERROR(IF(VLOOKUP($A206&amp;$A$3,Global!$E:$AA,COLUMN()+1,0)="","",VLOOKUP($A206&amp;$A$3,Global!$E:$AA,COLUMN()+1,0)),"")</f>
        <v/>
      </c>
      <c r="M206" s="68" t="str">
        <f>IFERROR(IF(VLOOKUP($A206&amp;$A$3,Global!$E:$AA,COLUMN()+1,0)="","",VLOOKUP($A206&amp;$A$3,Global!$E:$AA,COLUMN()+1,0)),"")</f>
        <v/>
      </c>
      <c r="N206" s="68" t="str">
        <f>IFERROR(IF(VLOOKUP($A206&amp;$A$3,Global!$E:$AA,COLUMN()+1,0)="","",VLOOKUP($A206&amp;$A$3,Global!$E:$AA,COLUMN()+1,0)),"")</f>
        <v/>
      </c>
      <c r="O206" s="68" t="str">
        <f>IFERROR(IF(VLOOKUP($A206&amp;$A$3,Global!$E:$AA,COLUMN()+1,0)="","",VLOOKUP($A206&amp;$A$3,Global!$E:$AA,COLUMN()+1,0)),"")</f>
        <v/>
      </c>
      <c r="P206" s="68" t="str">
        <f>IFERROR(IF(VLOOKUP($A206&amp;$A$3,Global!$E:$AA,COLUMN()+1,0)="","",VLOOKUP($A206&amp;$A$3,Global!$E:$AA,COLUMN()+1,0)),"")</f>
        <v/>
      </c>
      <c r="Q206" s="68" t="str">
        <f>IFERROR(IF(VLOOKUP($A206&amp;$A$3,Global!$E:$AA,COLUMN()+1,0)="","",VLOOKUP($A206&amp;$A$3,Global!$E:$AA,COLUMN()+1,0)),"")</f>
        <v/>
      </c>
      <c r="R206" s="68" t="str">
        <f>IFERROR(IF(VLOOKUP($A206&amp;$A$3,Global!$E:$AA,COLUMN()+1,0)="","",VLOOKUP($A206&amp;$A$3,Global!$E:$AA,COLUMN()+1,0)),"")</f>
        <v/>
      </c>
      <c r="S206" s="71" t="str">
        <f>IFERROR(IF(VLOOKUP($A206&amp;$A$3,Global!$E:$AA,COLUMN()+1,0)="","",VLOOKUP($A206&amp;$A$3,Global!$E:$AA,COLUMN()+1,0)),"")</f>
        <v/>
      </c>
      <c r="T206" s="71" t="str">
        <f>IFERROR(IF(VLOOKUP($A206&amp;$A$3,Global!$E:$AA,COLUMN()+1,0)="","",VLOOKUP($A206&amp;$A$3,Global!$E:$AA,COLUMN()+1,0)),"")</f>
        <v/>
      </c>
      <c r="U206" s="69" t="str">
        <f>IFERROR(IF(VLOOKUP($A206&amp;$A$3,Global!$E:$AA,COLUMN()+1,0)="","",VLOOKUP($A206&amp;$A$3,Global!$E:$AA,COLUMN()+1,0)),"")</f>
        <v/>
      </c>
      <c r="V206" s="69" t="str">
        <f>IFERROR(IF(VLOOKUP($A206&amp;$A$3,Global!$E:$AA,COLUMN()+1,0)="","",VLOOKUP($A206&amp;$A$3,Global!$E:$AA,COLUMN()+1,0)),"")</f>
        <v/>
      </c>
    </row>
    <row r="207" spans="1:22" s="72" customFormat="1" ht="15.75" x14ac:dyDescent="0.2">
      <c r="A207" s="67" t="str">
        <f>IFERROR(IF(A206="","",IF((A206+1)&lt;=VLOOKUP($A$3,List!$A$1:$B$50,2,0),A206+1,"")),"")</f>
        <v/>
      </c>
      <c r="B207" s="67" t="str">
        <f>IFERROR(IF(VLOOKUP($A207&amp;$A$3,Global!$E:$AA,COLUMN(),0)="","",VLOOKUP($A207&amp;$A$3,Global!$E:$AA,COLUMN(),0)),"")</f>
        <v/>
      </c>
      <c r="C207" s="67" t="str">
        <f>IFERROR(VLOOKUP(B207,List!$D:$E,2,0),"")</f>
        <v/>
      </c>
      <c r="D207" s="68" t="str">
        <f>IFERROR(IF(VLOOKUP($A207&amp;$A$3,Global!$E:$AA,COLUMN()+1,0)="","",VLOOKUP($A207&amp;$A$3,Global!$E:$AA,COLUMN()+1,0)),"")</f>
        <v/>
      </c>
      <c r="E207" s="69" t="str">
        <f>IFERROR(IF(VLOOKUP($A207&amp;$A$3,Global!$E:$AA,COLUMN()+1,0)="","",VLOOKUP($A207&amp;$A$3,Global!$E:$AA,COLUMN()+1,0)),"")</f>
        <v/>
      </c>
      <c r="F207" s="69" t="str">
        <f>IFERROR(IF(VLOOKUP($A207&amp;$A$3,Global!$E:$AA,COLUMN()+1,0)="","",VLOOKUP($A207&amp;$A$3,Global!$E:$AA,COLUMN()+1,0)),"")</f>
        <v/>
      </c>
      <c r="G207" s="69" t="str">
        <f>IFERROR(IF(VLOOKUP($A207&amp;$A$3,Global!$E:$AA,COLUMN()+1,0)="","",VLOOKUP($A207&amp;$A$3,Global!$E:$AA,COLUMN()+1,0)),"")</f>
        <v/>
      </c>
      <c r="H207" s="70" t="str">
        <f>IFERROR(IF(VLOOKUP($A207&amp;$A$3,Global!$E:$AA,COLUMN()+1,0)="","",VLOOKUP($A207&amp;$A$3,Global!$E:$AA,COLUMN()+1,0)),"")</f>
        <v/>
      </c>
      <c r="I207" s="69" t="str">
        <f>IFERROR(IF(VLOOKUP($A207&amp;$A$3,Global!$E:$AA,COLUMN()+1,0)="","",VLOOKUP($A207&amp;$A$3,Global!$E:$AA,COLUMN()+1,0)),"")</f>
        <v/>
      </c>
      <c r="J207" s="69" t="str">
        <f>IFERROR(IF(VLOOKUP($A207&amp;$A$3,Global!$E:$AA,COLUMN()+1,0)="","",VLOOKUP($A207&amp;$A$3,Global!$E:$AA,COLUMN()+1,0)),"")</f>
        <v/>
      </c>
      <c r="K207" s="69" t="str">
        <f>IFERROR(IF(VLOOKUP($A207&amp;$A$3,Global!$E:$AA,COLUMN()+1,0)="","",VLOOKUP($A207&amp;$A$3,Global!$E:$AA,COLUMN()+1,0)),"")</f>
        <v/>
      </c>
      <c r="L207" s="69" t="str">
        <f>IFERROR(IF(VLOOKUP($A207&amp;$A$3,Global!$E:$AA,COLUMN()+1,0)="","",VLOOKUP($A207&amp;$A$3,Global!$E:$AA,COLUMN()+1,0)),"")</f>
        <v/>
      </c>
      <c r="M207" s="68" t="str">
        <f>IFERROR(IF(VLOOKUP($A207&amp;$A$3,Global!$E:$AA,COLUMN()+1,0)="","",VLOOKUP($A207&amp;$A$3,Global!$E:$AA,COLUMN()+1,0)),"")</f>
        <v/>
      </c>
      <c r="N207" s="68" t="str">
        <f>IFERROR(IF(VLOOKUP($A207&amp;$A$3,Global!$E:$AA,COLUMN()+1,0)="","",VLOOKUP($A207&amp;$A$3,Global!$E:$AA,COLUMN()+1,0)),"")</f>
        <v/>
      </c>
      <c r="O207" s="68" t="str">
        <f>IFERROR(IF(VLOOKUP($A207&amp;$A$3,Global!$E:$AA,COLUMN()+1,0)="","",VLOOKUP($A207&amp;$A$3,Global!$E:$AA,COLUMN()+1,0)),"")</f>
        <v/>
      </c>
      <c r="P207" s="68" t="str">
        <f>IFERROR(IF(VLOOKUP($A207&amp;$A$3,Global!$E:$AA,COLUMN()+1,0)="","",VLOOKUP($A207&amp;$A$3,Global!$E:$AA,COLUMN()+1,0)),"")</f>
        <v/>
      </c>
      <c r="Q207" s="68" t="str">
        <f>IFERROR(IF(VLOOKUP($A207&amp;$A$3,Global!$E:$AA,COLUMN()+1,0)="","",VLOOKUP($A207&amp;$A$3,Global!$E:$AA,COLUMN()+1,0)),"")</f>
        <v/>
      </c>
      <c r="R207" s="68" t="str">
        <f>IFERROR(IF(VLOOKUP($A207&amp;$A$3,Global!$E:$AA,COLUMN()+1,0)="","",VLOOKUP($A207&amp;$A$3,Global!$E:$AA,COLUMN()+1,0)),"")</f>
        <v/>
      </c>
      <c r="S207" s="71" t="str">
        <f>IFERROR(IF(VLOOKUP($A207&amp;$A$3,Global!$E:$AA,COLUMN()+1,0)="","",VLOOKUP($A207&amp;$A$3,Global!$E:$AA,COLUMN()+1,0)),"")</f>
        <v/>
      </c>
      <c r="T207" s="71" t="str">
        <f>IFERROR(IF(VLOOKUP($A207&amp;$A$3,Global!$E:$AA,COLUMN()+1,0)="","",VLOOKUP($A207&amp;$A$3,Global!$E:$AA,COLUMN()+1,0)),"")</f>
        <v/>
      </c>
      <c r="U207" s="69" t="str">
        <f>IFERROR(IF(VLOOKUP($A207&amp;$A$3,Global!$E:$AA,COLUMN()+1,0)="","",VLOOKUP($A207&amp;$A$3,Global!$E:$AA,COLUMN()+1,0)),"")</f>
        <v/>
      </c>
      <c r="V207" s="69" t="str">
        <f>IFERROR(IF(VLOOKUP($A207&amp;$A$3,Global!$E:$AA,COLUMN()+1,0)="","",VLOOKUP($A207&amp;$A$3,Global!$E:$AA,COLUMN()+1,0)),"")</f>
        <v/>
      </c>
    </row>
    <row r="208" spans="1:22" s="72" customFormat="1" ht="15.75" x14ac:dyDescent="0.2">
      <c r="A208" s="67" t="str">
        <f>IFERROR(IF(A207="","",IF((A207+1)&lt;=VLOOKUP($A$3,List!$A$1:$B$50,2,0),A207+1,"")),"")</f>
        <v/>
      </c>
      <c r="B208" s="67" t="str">
        <f>IFERROR(IF(VLOOKUP($A208&amp;$A$3,Global!$E:$AA,COLUMN(),0)="","",VLOOKUP($A208&amp;$A$3,Global!$E:$AA,COLUMN(),0)),"")</f>
        <v/>
      </c>
      <c r="C208" s="67" t="str">
        <f>IFERROR(VLOOKUP(B208,List!$D:$E,2,0),"")</f>
        <v/>
      </c>
      <c r="D208" s="68" t="str">
        <f>IFERROR(IF(VLOOKUP($A208&amp;$A$3,Global!$E:$AA,COLUMN()+1,0)="","",VLOOKUP($A208&amp;$A$3,Global!$E:$AA,COLUMN()+1,0)),"")</f>
        <v/>
      </c>
      <c r="E208" s="69" t="str">
        <f>IFERROR(IF(VLOOKUP($A208&amp;$A$3,Global!$E:$AA,COLUMN()+1,0)="","",VLOOKUP($A208&amp;$A$3,Global!$E:$AA,COLUMN()+1,0)),"")</f>
        <v/>
      </c>
      <c r="F208" s="69" t="str">
        <f>IFERROR(IF(VLOOKUP($A208&amp;$A$3,Global!$E:$AA,COLUMN()+1,0)="","",VLOOKUP($A208&amp;$A$3,Global!$E:$AA,COLUMN()+1,0)),"")</f>
        <v/>
      </c>
      <c r="G208" s="69" t="str">
        <f>IFERROR(IF(VLOOKUP($A208&amp;$A$3,Global!$E:$AA,COLUMN()+1,0)="","",VLOOKUP($A208&amp;$A$3,Global!$E:$AA,COLUMN()+1,0)),"")</f>
        <v/>
      </c>
      <c r="H208" s="70" t="str">
        <f>IFERROR(IF(VLOOKUP($A208&amp;$A$3,Global!$E:$AA,COLUMN()+1,0)="","",VLOOKUP($A208&amp;$A$3,Global!$E:$AA,COLUMN()+1,0)),"")</f>
        <v/>
      </c>
      <c r="I208" s="69" t="str">
        <f>IFERROR(IF(VLOOKUP($A208&amp;$A$3,Global!$E:$AA,COLUMN()+1,0)="","",VLOOKUP($A208&amp;$A$3,Global!$E:$AA,COLUMN()+1,0)),"")</f>
        <v/>
      </c>
      <c r="J208" s="69" t="str">
        <f>IFERROR(IF(VLOOKUP($A208&amp;$A$3,Global!$E:$AA,COLUMN()+1,0)="","",VLOOKUP($A208&amp;$A$3,Global!$E:$AA,COLUMN()+1,0)),"")</f>
        <v/>
      </c>
      <c r="K208" s="69" t="str">
        <f>IFERROR(IF(VLOOKUP($A208&amp;$A$3,Global!$E:$AA,COLUMN()+1,0)="","",VLOOKUP($A208&amp;$A$3,Global!$E:$AA,COLUMN()+1,0)),"")</f>
        <v/>
      </c>
      <c r="L208" s="69" t="str">
        <f>IFERROR(IF(VLOOKUP($A208&amp;$A$3,Global!$E:$AA,COLUMN()+1,0)="","",VLOOKUP($A208&amp;$A$3,Global!$E:$AA,COLUMN()+1,0)),"")</f>
        <v/>
      </c>
      <c r="M208" s="68" t="str">
        <f>IFERROR(IF(VLOOKUP($A208&amp;$A$3,Global!$E:$AA,COLUMN()+1,0)="","",VLOOKUP($A208&amp;$A$3,Global!$E:$AA,COLUMN()+1,0)),"")</f>
        <v/>
      </c>
      <c r="N208" s="68" t="str">
        <f>IFERROR(IF(VLOOKUP($A208&amp;$A$3,Global!$E:$AA,COLUMN()+1,0)="","",VLOOKUP($A208&amp;$A$3,Global!$E:$AA,COLUMN()+1,0)),"")</f>
        <v/>
      </c>
      <c r="O208" s="68" t="str">
        <f>IFERROR(IF(VLOOKUP($A208&amp;$A$3,Global!$E:$AA,COLUMN()+1,0)="","",VLOOKUP($A208&amp;$A$3,Global!$E:$AA,COLUMN()+1,0)),"")</f>
        <v/>
      </c>
      <c r="P208" s="68" t="str">
        <f>IFERROR(IF(VLOOKUP($A208&amp;$A$3,Global!$E:$AA,COLUMN()+1,0)="","",VLOOKUP($A208&amp;$A$3,Global!$E:$AA,COLUMN()+1,0)),"")</f>
        <v/>
      </c>
      <c r="Q208" s="68" t="str">
        <f>IFERROR(IF(VLOOKUP($A208&amp;$A$3,Global!$E:$AA,COLUMN()+1,0)="","",VLOOKUP($A208&amp;$A$3,Global!$E:$AA,COLUMN()+1,0)),"")</f>
        <v/>
      </c>
      <c r="R208" s="68" t="str">
        <f>IFERROR(IF(VLOOKUP($A208&amp;$A$3,Global!$E:$AA,COLUMN()+1,0)="","",VLOOKUP($A208&amp;$A$3,Global!$E:$AA,COLUMN()+1,0)),"")</f>
        <v/>
      </c>
      <c r="S208" s="71" t="str">
        <f>IFERROR(IF(VLOOKUP($A208&amp;$A$3,Global!$E:$AA,COLUMN()+1,0)="","",VLOOKUP($A208&amp;$A$3,Global!$E:$AA,COLUMN()+1,0)),"")</f>
        <v/>
      </c>
      <c r="T208" s="71" t="str">
        <f>IFERROR(IF(VLOOKUP($A208&amp;$A$3,Global!$E:$AA,COLUMN()+1,0)="","",VLOOKUP($A208&amp;$A$3,Global!$E:$AA,COLUMN()+1,0)),"")</f>
        <v/>
      </c>
      <c r="U208" s="69" t="str">
        <f>IFERROR(IF(VLOOKUP($A208&amp;$A$3,Global!$E:$AA,COLUMN()+1,0)="","",VLOOKUP($A208&amp;$A$3,Global!$E:$AA,COLUMN()+1,0)),"")</f>
        <v/>
      </c>
      <c r="V208" s="69" t="str">
        <f>IFERROR(IF(VLOOKUP($A208&amp;$A$3,Global!$E:$AA,COLUMN()+1,0)="","",VLOOKUP($A208&amp;$A$3,Global!$E:$AA,COLUMN()+1,0)),"")</f>
        <v/>
      </c>
    </row>
    <row r="209" spans="1:22" s="72" customFormat="1" ht="15.75" x14ac:dyDescent="0.2">
      <c r="A209" s="67" t="str">
        <f>IFERROR(IF(A208="","",IF((A208+1)&lt;=VLOOKUP($A$3,List!$A$1:$B$50,2,0),A208+1,"")),"")</f>
        <v/>
      </c>
      <c r="B209" s="67" t="str">
        <f>IFERROR(IF(VLOOKUP($A209&amp;$A$3,Global!$E:$AA,COLUMN(),0)="","",VLOOKUP($A209&amp;$A$3,Global!$E:$AA,COLUMN(),0)),"")</f>
        <v/>
      </c>
      <c r="C209" s="67" t="str">
        <f>IFERROR(VLOOKUP(B209,List!$D:$E,2,0),"")</f>
        <v/>
      </c>
      <c r="D209" s="68" t="str">
        <f>IFERROR(IF(VLOOKUP($A209&amp;$A$3,Global!$E:$AA,COLUMN()+1,0)="","",VLOOKUP($A209&amp;$A$3,Global!$E:$AA,COLUMN()+1,0)),"")</f>
        <v/>
      </c>
      <c r="E209" s="69" t="str">
        <f>IFERROR(IF(VLOOKUP($A209&amp;$A$3,Global!$E:$AA,COLUMN()+1,0)="","",VLOOKUP($A209&amp;$A$3,Global!$E:$AA,COLUMN()+1,0)),"")</f>
        <v/>
      </c>
      <c r="F209" s="69" t="str">
        <f>IFERROR(IF(VLOOKUP($A209&amp;$A$3,Global!$E:$AA,COLUMN()+1,0)="","",VLOOKUP($A209&amp;$A$3,Global!$E:$AA,COLUMN()+1,0)),"")</f>
        <v/>
      </c>
      <c r="G209" s="69" t="str">
        <f>IFERROR(IF(VLOOKUP($A209&amp;$A$3,Global!$E:$AA,COLUMN()+1,0)="","",VLOOKUP($A209&amp;$A$3,Global!$E:$AA,COLUMN()+1,0)),"")</f>
        <v/>
      </c>
      <c r="H209" s="70" t="str">
        <f>IFERROR(IF(VLOOKUP($A209&amp;$A$3,Global!$E:$AA,COLUMN()+1,0)="","",VLOOKUP($A209&amp;$A$3,Global!$E:$AA,COLUMN()+1,0)),"")</f>
        <v/>
      </c>
      <c r="I209" s="69" t="str">
        <f>IFERROR(IF(VLOOKUP($A209&amp;$A$3,Global!$E:$AA,COLUMN()+1,0)="","",VLOOKUP($A209&amp;$A$3,Global!$E:$AA,COLUMN()+1,0)),"")</f>
        <v/>
      </c>
      <c r="J209" s="69" t="str">
        <f>IFERROR(IF(VLOOKUP($A209&amp;$A$3,Global!$E:$AA,COLUMN()+1,0)="","",VLOOKUP($A209&amp;$A$3,Global!$E:$AA,COLUMN()+1,0)),"")</f>
        <v/>
      </c>
      <c r="K209" s="69" t="str">
        <f>IFERROR(IF(VLOOKUP($A209&amp;$A$3,Global!$E:$AA,COLUMN()+1,0)="","",VLOOKUP($A209&amp;$A$3,Global!$E:$AA,COLUMN()+1,0)),"")</f>
        <v/>
      </c>
      <c r="L209" s="69" t="str">
        <f>IFERROR(IF(VLOOKUP($A209&amp;$A$3,Global!$E:$AA,COLUMN()+1,0)="","",VLOOKUP($A209&amp;$A$3,Global!$E:$AA,COLUMN()+1,0)),"")</f>
        <v/>
      </c>
      <c r="M209" s="68" t="str">
        <f>IFERROR(IF(VLOOKUP($A209&amp;$A$3,Global!$E:$AA,COLUMN()+1,0)="","",VLOOKUP($A209&amp;$A$3,Global!$E:$AA,COLUMN()+1,0)),"")</f>
        <v/>
      </c>
      <c r="N209" s="68" t="str">
        <f>IFERROR(IF(VLOOKUP($A209&amp;$A$3,Global!$E:$AA,COLUMN()+1,0)="","",VLOOKUP($A209&amp;$A$3,Global!$E:$AA,COLUMN()+1,0)),"")</f>
        <v/>
      </c>
      <c r="O209" s="68" t="str">
        <f>IFERROR(IF(VLOOKUP($A209&amp;$A$3,Global!$E:$AA,COLUMN()+1,0)="","",VLOOKUP($A209&amp;$A$3,Global!$E:$AA,COLUMN()+1,0)),"")</f>
        <v/>
      </c>
      <c r="P209" s="68" t="str">
        <f>IFERROR(IF(VLOOKUP($A209&amp;$A$3,Global!$E:$AA,COLUMN()+1,0)="","",VLOOKUP($A209&amp;$A$3,Global!$E:$AA,COLUMN()+1,0)),"")</f>
        <v/>
      </c>
      <c r="Q209" s="68" t="str">
        <f>IFERROR(IF(VLOOKUP($A209&amp;$A$3,Global!$E:$AA,COLUMN()+1,0)="","",VLOOKUP($A209&amp;$A$3,Global!$E:$AA,COLUMN()+1,0)),"")</f>
        <v/>
      </c>
      <c r="R209" s="68" t="str">
        <f>IFERROR(IF(VLOOKUP($A209&amp;$A$3,Global!$E:$AA,COLUMN()+1,0)="","",VLOOKUP($A209&amp;$A$3,Global!$E:$AA,COLUMN()+1,0)),"")</f>
        <v/>
      </c>
      <c r="S209" s="71" t="str">
        <f>IFERROR(IF(VLOOKUP($A209&amp;$A$3,Global!$E:$AA,COLUMN()+1,0)="","",VLOOKUP($A209&amp;$A$3,Global!$E:$AA,COLUMN()+1,0)),"")</f>
        <v/>
      </c>
      <c r="T209" s="71" t="str">
        <f>IFERROR(IF(VLOOKUP($A209&amp;$A$3,Global!$E:$AA,COLUMN()+1,0)="","",VLOOKUP($A209&amp;$A$3,Global!$E:$AA,COLUMN()+1,0)),"")</f>
        <v/>
      </c>
      <c r="U209" s="69" t="str">
        <f>IFERROR(IF(VLOOKUP($A209&amp;$A$3,Global!$E:$AA,COLUMN()+1,0)="","",VLOOKUP($A209&amp;$A$3,Global!$E:$AA,COLUMN()+1,0)),"")</f>
        <v/>
      </c>
      <c r="V209" s="69" t="str">
        <f>IFERROR(IF(VLOOKUP($A209&amp;$A$3,Global!$E:$AA,COLUMN()+1,0)="","",VLOOKUP($A209&amp;$A$3,Global!$E:$AA,COLUMN()+1,0)),"")</f>
        <v/>
      </c>
    </row>
    <row r="210" spans="1:22" s="72" customFormat="1" ht="15.75" x14ac:dyDescent="0.2">
      <c r="A210" s="67" t="str">
        <f>IFERROR(IF(A209="","",IF((A209+1)&lt;=VLOOKUP($A$3,List!$A$1:$B$50,2,0),A209+1,"")),"")</f>
        <v/>
      </c>
      <c r="B210" s="67" t="str">
        <f>IFERROR(IF(VLOOKUP($A210&amp;$A$3,Global!$E:$AA,COLUMN(),0)="","",VLOOKUP($A210&amp;$A$3,Global!$E:$AA,COLUMN(),0)),"")</f>
        <v/>
      </c>
      <c r="C210" s="67" t="str">
        <f>IFERROR(VLOOKUP(B210,List!$D:$E,2,0),"")</f>
        <v/>
      </c>
      <c r="D210" s="68" t="str">
        <f>IFERROR(IF(VLOOKUP($A210&amp;$A$3,Global!$E:$AA,COLUMN()+1,0)="","",VLOOKUP($A210&amp;$A$3,Global!$E:$AA,COLUMN()+1,0)),"")</f>
        <v/>
      </c>
      <c r="E210" s="69" t="str">
        <f>IFERROR(IF(VLOOKUP($A210&amp;$A$3,Global!$E:$AA,COLUMN()+1,0)="","",VLOOKUP($A210&amp;$A$3,Global!$E:$AA,COLUMN()+1,0)),"")</f>
        <v/>
      </c>
      <c r="F210" s="69" t="str">
        <f>IFERROR(IF(VLOOKUP($A210&amp;$A$3,Global!$E:$AA,COLUMN()+1,0)="","",VLOOKUP($A210&amp;$A$3,Global!$E:$AA,COLUMN()+1,0)),"")</f>
        <v/>
      </c>
      <c r="G210" s="69" t="str">
        <f>IFERROR(IF(VLOOKUP($A210&amp;$A$3,Global!$E:$AA,COLUMN()+1,0)="","",VLOOKUP($A210&amp;$A$3,Global!$E:$AA,COLUMN()+1,0)),"")</f>
        <v/>
      </c>
      <c r="H210" s="70" t="str">
        <f>IFERROR(IF(VLOOKUP($A210&amp;$A$3,Global!$E:$AA,COLUMN()+1,0)="","",VLOOKUP($A210&amp;$A$3,Global!$E:$AA,COLUMN()+1,0)),"")</f>
        <v/>
      </c>
      <c r="I210" s="69" t="str">
        <f>IFERROR(IF(VLOOKUP($A210&amp;$A$3,Global!$E:$AA,COLUMN()+1,0)="","",VLOOKUP($A210&amp;$A$3,Global!$E:$AA,COLUMN()+1,0)),"")</f>
        <v/>
      </c>
      <c r="J210" s="69" t="str">
        <f>IFERROR(IF(VLOOKUP($A210&amp;$A$3,Global!$E:$AA,COLUMN()+1,0)="","",VLOOKUP($A210&amp;$A$3,Global!$E:$AA,COLUMN()+1,0)),"")</f>
        <v/>
      </c>
      <c r="K210" s="69" t="str">
        <f>IFERROR(IF(VLOOKUP($A210&amp;$A$3,Global!$E:$AA,COLUMN()+1,0)="","",VLOOKUP($A210&amp;$A$3,Global!$E:$AA,COLUMN()+1,0)),"")</f>
        <v/>
      </c>
      <c r="L210" s="69" t="str">
        <f>IFERROR(IF(VLOOKUP($A210&amp;$A$3,Global!$E:$AA,COLUMN()+1,0)="","",VLOOKUP($A210&amp;$A$3,Global!$E:$AA,COLUMN()+1,0)),"")</f>
        <v/>
      </c>
      <c r="M210" s="68" t="str">
        <f>IFERROR(IF(VLOOKUP($A210&amp;$A$3,Global!$E:$AA,COLUMN()+1,0)="","",VLOOKUP($A210&amp;$A$3,Global!$E:$AA,COLUMN()+1,0)),"")</f>
        <v/>
      </c>
      <c r="N210" s="68" t="str">
        <f>IFERROR(IF(VLOOKUP($A210&amp;$A$3,Global!$E:$AA,COLUMN()+1,0)="","",VLOOKUP($A210&amp;$A$3,Global!$E:$AA,COLUMN()+1,0)),"")</f>
        <v/>
      </c>
      <c r="O210" s="68" t="str">
        <f>IFERROR(IF(VLOOKUP($A210&amp;$A$3,Global!$E:$AA,COLUMN()+1,0)="","",VLOOKUP($A210&amp;$A$3,Global!$E:$AA,COLUMN()+1,0)),"")</f>
        <v/>
      </c>
      <c r="P210" s="68" t="str">
        <f>IFERROR(IF(VLOOKUP($A210&amp;$A$3,Global!$E:$AA,COLUMN()+1,0)="","",VLOOKUP($A210&amp;$A$3,Global!$E:$AA,COLUMN()+1,0)),"")</f>
        <v/>
      </c>
      <c r="Q210" s="68" t="str">
        <f>IFERROR(IF(VLOOKUP($A210&amp;$A$3,Global!$E:$AA,COLUMN()+1,0)="","",VLOOKUP($A210&amp;$A$3,Global!$E:$AA,COLUMN()+1,0)),"")</f>
        <v/>
      </c>
      <c r="R210" s="68" t="str">
        <f>IFERROR(IF(VLOOKUP($A210&amp;$A$3,Global!$E:$AA,COLUMN()+1,0)="","",VLOOKUP($A210&amp;$A$3,Global!$E:$AA,COLUMN()+1,0)),"")</f>
        <v/>
      </c>
      <c r="S210" s="71" t="str">
        <f>IFERROR(IF(VLOOKUP($A210&amp;$A$3,Global!$E:$AA,COLUMN()+1,0)="","",VLOOKUP($A210&amp;$A$3,Global!$E:$AA,COLUMN()+1,0)),"")</f>
        <v/>
      </c>
      <c r="T210" s="71" t="str">
        <f>IFERROR(IF(VLOOKUP($A210&amp;$A$3,Global!$E:$AA,COLUMN()+1,0)="","",VLOOKUP($A210&amp;$A$3,Global!$E:$AA,COLUMN()+1,0)),"")</f>
        <v/>
      </c>
      <c r="U210" s="69" t="str">
        <f>IFERROR(IF(VLOOKUP($A210&amp;$A$3,Global!$E:$AA,COLUMN()+1,0)="","",VLOOKUP($A210&amp;$A$3,Global!$E:$AA,COLUMN()+1,0)),"")</f>
        <v/>
      </c>
      <c r="V210" s="69" t="str">
        <f>IFERROR(IF(VLOOKUP($A210&amp;$A$3,Global!$E:$AA,COLUMN()+1,0)="","",VLOOKUP($A210&amp;$A$3,Global!$E:$AA,COLUMN()+1,0)),"")</f>
        <v/>
      </c>
    </row>
    <row r="211" spans="1:22" s="72" customFormat="1" ht="15.75" x14ac:dyDescent="0.2">
      <c r="A211" s="67" t="str">
        <f>IFERROR(IF(A210="","",IF((A210+1)&lt;=VLOOKUP($A$3,List!$A$1:$B$50,2,0),A210+1,"")),"")</f>
        <v/>
      </c>
      <c r="B211" s="67" t="str">
        <f>IFERROR(IF(VLOOKUP($A211&amp;$A$3,Global!$E:$AA,COLUMN(),0)="","",VLOOKUP($A211&amp;$A$3,Global!$E:$AA,COLUMN(),0)),"")</f>
        <v/>
      </c>
      <c r="C211" s="67" t="str">
        <f>IFERROR(VLOOKUP(B211,List!$D:$E,2,0),"")</f>
        <v/>
      </c>
      <c r="D211" s="68" t="str">
        <f>IFERROR(IF(VLOOKUP($A211&amp;$A$3,Global!$E:$AA,COLUMN()+1,0)="","",VLOOKUP($A211&amp;$A$3,Global!$E:$AA,COLUMN()+1,0)),"")</f>
        <v/>
      </c>
      <c r="E211" s="69" t="str">
        <f>IFERROR(IF(VLOOKUP($A211&amp;$A$3,Global!$E:$AA,COLUMN()+1,0)="","",VLOOKUP($A211&amp;$A$3,Global!$E:$AA,COLUMN()+1,0)),"")</f>
        <v/>
      </c>
      <c r="F211" s="69" t="str">
        <f>IFERROR(IF(VLOOKUP($A211&amp;$A$3,Global!$E:$AA,COLUMN()+1,0)="","",VLOOKUP($A211&amp;$A$3,Global!$E:$AA,COLUMN()+1,0)),"")</f>
        <v/>
      </c>
      <c r="G211" s="69" t="str">
        <f>IFERROR(IF(VLOOKUP($A211&amp;$A$3,Global!$E:$AA,COLUMN()+1,0)="","",VLOOKUP($A211&amp;$A$3,Global!$E:$AA,COLUMN()+1,0)),"")</f>
        <v/>
      </c>
      <c r="H211" s="70" t="str">
        <f>IFERROR(IF(VLOOKUP($A211&amp;$A$3,Global!$E:$AA,COLUMN()+1,0)="","",VLOOKUP($A211&amp;$A$3,Global!$E:$AA,COLUMN()+1,0)),"")</f>
        <v/>
      </c>
      <c r="I211" s="69" t="str">
        <f>IFERROR(IF(VLOOKUP($A211&amp;$A$3,Global!$E:$AA,COLUMN()+1,0)="","",VLOOKUP($A211&amp;$A$3,Global!$E:$AA,COLUMN()+1,0)),"")</f>
        <v/>
      </c>
      <c r="J211" s="69" t="str">
        <f>IFERROR(IF(VLOOKUP($A211&amp;$A$3,Global!$E:$AA,COLUMN()+1,0)="","",VLOOKUP($A211&amp;$A$3,Global!$E:$AA,COLUMN()+1,0)),"")</f>
        <v/>
      </c>
      <c r="K211" s="69" t="str">
        <f>IFERROR(IF(VLOOKUP($A211&amp;$A$3,Global!$E:$AA,COLUMN()+1,0)="","",VLOOKUP($A211&amp;$A$3,Global!$E:$AA,COLUMN()+1,0)),"")</f>
        <v/>
      </c>
      <c r="L211" s="69" t="str">
        <f>IFERROR(IF(VLOOKUP($A211&amp;$A$3,Global!$E:$AA,COLUMN()+1,0)="","",VLOOKUP($A211&amp;$A$3,Global!$E:$AA,COLUMN()+1,0)),"")</f>
        <v/>
      </c>
      <c r="M211" s="68" t="str">
        <f>IFERROR(IF(VLOOKUP($A211&amp;$A$3,Global!$E:$AA,COLUMN()+1,0)="","",VLOOKUP($A211&amp;$A$3,Global!$E:$AA,COLUMN()+1,0)),"")</f>
        <v/>
      </c>
      <c r="N211" s="68" t="str">
        <f>IFERROR(IF(VLOOKUP($A211&amp;$A$3,Global!$E:$AA,COLUMN()+1,0)="","",VLOOKUP($A211&amp;$A$3,Global!$E:$AA,COLUMN()+1,0)),"")</f>
        <v/>
      </c>
      <c r="O211" s="68" t="str">
        <f>IFERROR(IF(VLOOKUP($A211&amp;$A$3,Global!$E:$AA,COLUMN()+1,0)="","",VLOOKUP($A211&amp;$A$3,Global!$E:$AA,COLUMN()+1,0)),"")</f>
        <v/>
      </c>
      <c r="P211" s="68" t="str">
        <f>IFERROR(IF(VLOOKUP($A211&amp;$A$3,Global!$E:$AA,COLUMN()+1,0)="","",VLOOKUP($A211&amp;$A$3,Global!$E:$AA,COLUMN()+1,0)),"")</f>
        <v/>
      </c>
      <c r="Q211" s="68" t="str">
        <f>IFERROR(IF(VLOOKUP($A211&amp;$A$3,Global!$E:$AA,COLUMN()+1,0)="","",VLOOKUP($A211&amp;$A$3,Global!$E:$AA,COLUMN()+1,0)),"")</f>
        <v/>
      </c>
      <c r="R211" s="68" t="str">
        <f>IFERROR(IF(VLOOKUP($A211&amp;$A$3,Global!$E:$AA,COLUMN()+1,0)="","",VLOOKUP($A211&amp;$A$3,Global!$E:$AA,COLUMN()+1,0)),"")</f>
        <v/>
      </c>
      <c r="S211" s="71" t="str">
        <f>IFERROR(IF(VLOOKUP($A211&amp;$A$3,Global!$E:$AA,COLUMN()+1,0)="","",VLOOKUP($A211&amp;$A$3,Global!$E:$AA,COLUMN()+1,0)),"")</f>
        <v/>
      </c>
      <c r="T211" s="71" t="str">
        <f>IFERROR(IF(VLOOKUP($A211&amp;$A$3,Global!$E:$AA,COLUMN()+1,0)="","",VLOOKUP($A211&amp;$A$3,Global!$E:$AA,COLUMN()+1,0)),"")</f>
        <v/>
      </c>
      <c r="U211" s="69" t="str">
        <f>IFERROR(IF(VLOOKUP($A211&amp;$A$3,Global!$E:$AA,COLUMN()+1,0)="","",VLOOKUP($A211&amp;$A$3,Global!$E:$AA,COLUMN()+1,0)),"")</f>
        <v/>
      </c>
      <c r="V211" s="69" t="str">
        <f>IFERROR(IF(VLOOKUP($A211&amp;$A$3,Global!$E:$AA,COLUMN()+1,0)="","",VLOOKUP($A211&amp;$A$3,Global!$E:$AA,COLUMN()+1,0)),"")</f>
        <v/>
      </c>
    </row>
    <row r="212" spans="1:22" s="72" customFormat="1" ht="15.75" x14ac:dyDescent="0.2">
      <c r="A212" s="67" t="str">
        <f>IFERROR(IF(A211="","",IF((A211+1)&lt;=VLOOKUP($A$3,List!$A$1:$B$50,2,0),A211+1,"")),"")</f>
        <v/>
      </c>
      <c r="B212" s="67" t="str">
        <f>IFERROR(IF(VLOOKUP($A212&amp;$A$3,Global!$E:$AA,COLUMN(),0)="","",VLOOKUP($A212&amp;$A$3,Global!$E:$AA,COLUMN(),0)),"")</f>
        <v/>
      </c>
      <c r="C212" s="67" t="str">
        <f>IFERROR(VLOOKUP(B212,List!$D:$E,2,0),"")</f>
        <v/>
      </c>
      <c r="D212" s="68" t="str">
        <f>IFERROR(IF(VLOOKUP($A212&amp;$A$3,Global!$E:$AA,COLUMN()+1,0)="","",VLOOKUP($A212&amp;$A$3,Global!$E:$AA,COLUMN()+1,0)),"")</f>
        <v/>
      </c>
      <c r="E212" s="69" t="str">
        <f>IFERROR(IF(VLOOKUP($A212&amp;$A$3,Global!$E:$AA,COLUMN()+1,0)="","",VLOOKUP($A212&amp;$A$3,Global!$E:$AA,COLUMN()+1,0)),"")</f>
        <v/>
      </c>
      <c r="F212" s="69" t="str">
        <f>IFERROR(IF(VLOOKUP($A212&amp;$A$3,Global!$E:$AA,COLUMN()+1,0)="","",VLOOKUP($A212&amp;$A$3,Global!$E:$AA,COLUMN()+1,0)),"")</f>
        <v/>
      </c>
      <c r="G212" s="69" t="str">
        <f>IFERROR(IF(VLOOKUP($A212&amp;$A$3,Global!$E:$AA,COLUMN()+1,0)="","",VLOOKUP($A212&amp;$A$3,Global!$E:$AA,COLUMN()+1,0)),"")</f>
        <v/>
      </c>
      <c r="H212" s="70" t="str">
        <f>IFERROR(IF(VLOOKUP($A212&amp;$A$3,Global!$E:$AA,COLUMN()+1,0)="","",VLOOKUP($A212&amp;$A$3,Global!$E:$AA,COLUMN()+1,0)),"")</f>
        <v/>
      </c>
      <c r="I212" s="69" t="str">
        <f>IFERROR(IF(VLOOKUP($A212&amp;$A$3,Global!$E:$AA,COLUMN()+1,0)="","",VLOOKUP($A212&amp;$A$3,Global!$E:$AA,COLUMN()+1,0)),"")</f>
        <v/>
      </c>
      <c r="J212" s="69" t="str">
        <f>IFERROR(IF(VLOOKUP($A212&amp;$A$3,Global!$E:$AA,COLUMN()+1,0)="","",VLOOKUP($A212&amp;$A$3,Global!$E:$AA,COLUMN()+1,0)),"")</f>
        <v/>
      </c>
      <c r="K212" s="69" t="str">
        <f>IFERROR(IF(VLOOKUP($A212&amp;$A$3,Global!$E:$AA,COLUMN()+1,0)="","",VLOOKUP($A212&amp;$A$3,Global!$E:$AA,COLUMN()+1,0)),"")</f>
        <v/>
      </c>
      <c r="L212" s="69" t="str">
        <f>IFERROR(IF(VLOOKUP($A212&amp;$A$3,Global!$E:$AA,COLUMN()+1,0)="","",VLOOKUP($A212&amp;$A$3,Global!$E:$AA,COLUMN()+1,0)),"")</f>
        <v/>
      </c>
      <c r="M212" s="68" t="str">
        <f>IFERROR(IF(VLOOKUP($A212&amp;$A$3,Global!$E:$AA,COLUMN()+1,0)="","",VLOOKUP($A212&amp;$A$3,Global!$E:$AA,COLUMN()+1,0)),"")</f>
        <v/>
      </c>
      <c r="N212" s="68" t="str">
        <f>IFERROR(IF(VLOOKUP($A212&amp;$A$3,Global!$E:$AA,COLUMN()+1,0)="","",VLOOKUP($A212&amp;$A$3,Global!$E:$AA,COLUMN()+1,0)),"")</f>
        <v/>
      </c>
      <c r="O212" s="68" t="str">
        <f>IFERROR(IF(VLOOKUP($A212&amp;$A$3,Global!$E:$AA,COLUMN()+1,0)="","",VLOOKUP($A212&amp;$A$3,Global!$E:$AA,COLUMN()+1,0)),"")</f>
        <v/>
      </c>
      <c r="P212" s="68" t="str">
        <f>IFERROR(IF(VLOOKUP($A212&amp;$A$3,Global!$E:$AA,COLUMN()+1,0)="","",VLOOKUP($A212&amp;$A$3,Global!$E:$AA,COLUMN()+1,0)),"")</f>
        <v/>
      </c>
      <c r="Q212" s="68" t="str">
        <f>IFERROR(IF(VLOOKUP($A212&amp;$A$3,Global!$E:$AA,COLUMN()+1,0)="","",VLOOKUP($A212&amp;$A$3,Global!$E:$AA,COLUMN()+1,0)),"")</f>
        <v/>
      </c>
      <c r="R212" s="68" t="str">
        <f>IFERROR(IF(VLOOKUP($A212&amp;$A$3,Global!$E:$AA,COLUMN()+1,0)="","",VLOOKUP($A212&amp;$A$3,Global!$E:$AA,COLUMN()+1,0)),"")</f>
        <v/>
      </c>
      <c r="S212" s="71" t="str">
        <f>IFERROR(IF(VLOOKUP($A212&amp;$A$3,Global!$E:$AA,COLUMN()+1,0)="","",VLOOKUP($A212&amp;$A$3,Global!$E:$AA,COLUMN()+1,0)),"")</f>
        <v/>
      </c>
      <c r="T212" s="71" t="str">
        <f>IFERROR(IF(VLOOKUP($A212&amp;$A$3,Global!$E:$AA,COLUMN()+1,0)="","",VLOOKUP($A212&amp;$A$3,Global!$E:$AA,COLUMN()+1,0)),"")</f>
        <v/>
      </c>
      <c r="U212" s="69" t="str">
        <f>IFERROR(IF(VLOOKUP($A212&amp;$A$3,Global!$E:$AA,COLUMN()+1,0)="","",VLOOKUP($A212&amp;$A$3,Global!$E:$AA,COLUMN()+1,0)),"")</f>
        <v/>
      </c>
      <c r="V212" s="69" t="str">
        <f>IFERROR(IF(VLOOKUP($A212&amp;$A$3,Global!$E:$AA,COLUMN()+1,0)="","",VLOOKUP($A212&amp;$A$3,Global!$E:$AA,COLUMN()+1,0)),"")</f>
        <v/>
      </c>
    </row>
    <row r="213" spans="1:22" s="72" customFormat="1" ht="15.75" x14ac:dyDescent="0.2">
      <c r="A213" s="67" t="str">
        <f>IFERROR(IF(A212="","",IF((A212+1)&lt;=VLOOKUP($A$3,List!$A$1:$B$50,2,0),A212+1,"")),"")</f>
        <v/>
      </c>
      <c r="B213" s="67" t="str">
        <f>IFERROR(IF(VLOOKUP($A213&amp;$A$3,Global!$E:$AA,COLUMN(),0)="","",VLOOKUP($A213&amp;$A$3,Global!$E:$AA,COLUMN(),0)),"")</f>
        <v/>
      </c>
      <c r="C213" s="67" t="str">
        <f>IFERROR(VLOOKUP(B213,List!$D:$E,2,0),"")</f>
        <v/>
      </c>
      <c r="D213" s="68" t="str">
        <f>IFERROR(IF(VLOOKUP($A213&amp;$A$3,Global!$E:$AA,COLUMN()+1,0)="","",VLOOKUP($A213&amp;$A$3,Global!$E:$AA,COLUMN()+1,0)),"")</f>
        <v/>
      </c>
      <c r="E213" s="69" t="str">
        <f>IFERROR(IF(VLOOKUP($A213&amp;$A$3,Global!$E:$AA,COLUMN()+1,0)="","",VLOOKUP($A213&amp;$A$3,Global!$E:$AA,COLUMN()+1,0)),"")</f>
        <v/>
      </c>
      <c r="F213" s="69" t="str">
        <f>IFERROR(IF(VLOOKUP($A213&amp;$A$3,Global!$E:$AA,COLUMN()+1,0)="","",VLOOKUP($A213&amp;$A$3,Global!$E:$AA,COLUMN()+1,0)),"")</f>
        <v/>
      </c>
      <c r="G213" s="69" t="str">
        <f>IFERROR(IF(VLOOKUP($A213&amp;$A$3,Global!$E:$AA,COLUMN()+1,0)="","",VLOOKUP($A213&amp;$A$3,Global!$E:$AA,COLUMN()+1,0)),"")</f>
        <v/>
      </c>
      <c r="H213" s="70" t="str">
        <f>IFERROR(IF(VLOOKUP($A213&amp;$A$3,Global!$E:$AA,COLUMN()+1,0)="","",VLOOKUP($A213&amp;$A$3,Global!$E:$AA,COLUMN()+1,0)),"")</f>
        <v/>
      </c>
      <c r="I213" s="69" t="str">
        <f>IFERROR(IF(VLOOKUP($A213&amp;$A$3,Global!$E:$AA,COLUMN()+1,0)="","",VLOOKUP($A213&amp;$A$3,Global!$E:$AA,COLUMN()+1,0)),"")</f>
        <v/>
      </c>
      <c r="J213" s="69" t="str">
        <f>IFERROR(IF(VLOOKUP($A213&amp;$A$3,Global!$E:$AA,COLUMN()+1,0)="","",VLOOKUP($A213&amp;$A$3,Global!$E:$AA,COLUMN()+1,0)),"")</f>
        <v/>
      </c>
      <c r="K213" s="69" t="str">
        <f>IFERROR(IF(VLOOKUP($A213&amp;$A$3,Global!$E:$AA,COLUMN()+1,0)="","",VLOOKUP($A213&amp;$A$3,Global!$E:$AA,COLUMN()+1,0)),"")</f>
        <v/>
      </c>
      <c r="L213" s="69" t="str">
        <f>IFERROR(IF(VLOOKUP($A213&amp;$A$3,Global!$E:$AA,COLUMN()+1,0)="","",VLOOKUP($A213&amp;$A$3,Global!$E:$AA,COLUMN()+1,0)),"")</f>
        <v/>
      </c>
      <c r="M213" s="68" t="str">
        <f>IFERROR(IF(VLOOKUP($A213&amp;$A$3,Global!$E:$AA,COLUMN()+1,0)="","",VLOOKUP($A213&amp;$A$3,Global!$E:$AA,COLUMN()+1,0)),"")</f>
        <v/>
      </c>
      <c r="N213" s="68" t="str">
        <f>IFERROR(IF(VLOOKUP($A213&amp;$A$3,Global!$E:$AA,COLUMN()+1,0)="","",VLOOKUP($A213&amp;$A$3,Global!$E:$AA,COLUMN()+1,0)),"")</f>
        <v/>
      </c>
      <c r="O213" s="68" t="str">
        <f>IFERROR(IF(VLOOKUP($A213&amp;$A$3,Global!$E:$AA,COLUMN()+1,0)="","",VLOOKUP($A213&amp;$A$3,Global!$E:$AA,COLUMN()+1,0)),"")</f>
        <v/>
      </c>
      <c r="P213" s="68" t="str">
        <f>IFERROR(IF(VLOOKUP($A213&amp;$A$3,Global!$E:$AA,COLUMN()+1,0)="","",VLOOKUP($A213&amp;$A$3,Global!$E:$AA,COLUMN()+1,0)),"")</f>
        <v/>
      </c>
      <c r="Q213" s="68" t="str">
        <f>IFERROR(IF(VLOOKUP($A213&amp;$A$3,Global!$E:$AA,COLUMN()+1,0)="","",VLOOKUP($A213&amp;$A$3,Global!$E:$AA,COLUMN()+1,0)),"")</f>
        <v/>
      </c>
      <c r="R213" s="68" t="str">
        <f>IFERROR(IF(VLOOKUP($A213&amp;$A$3,Global!$E:$AA,COLUMN()+1,0)="","",VLOOKUP($A213&amp;$A$3,Global!$E:$AA,COLUMN()+1,0)),"")</f>
        <v/>
      </c>
      <c r="S213" s="71" t="str">
        <f>IFERROR(IF(VLOOKUP($A213&amp;$A$3,Global!$E:$AA,COLUMN()+1,0)="","",VLOOKUP($A213&amp;$A$3,Global!$E:$AA,COLUMN()+1,0)),"")</f>
        <v/>
      </c>
      <c r="T213" s="71" t="str">
        <f>IFERROR(IF(VLOOKUP($A213&amp;$A$3,Global!$E:$AA,COLUMN()+1,0)="","",VLOOKUP($A213&amp;$A$3,Global!$E:$AA,COLUMN()+1,0)),"")</f>
        <v/>
      </c>
      <c r="U213" s="69" t="str">
        <f>IFERROR(IF(VLOOKUP($A213&amp;$A$3,Global!$E:$AA,COLUMN()+1,0)="","",VLOOKUP($A213&amp;$A$3,Global!$E:$AA,COLUMN()+1,0)),"")</f>
        <v/>
      </c>
      <c r="V213" s="69" t="str">
        <f>IFERROR(IF(VLOOKUP($A213&amp;$A$3,Global!$E:$AA,COLUMN()+1,0)="","",VLOOKUP($A213&amp;$A$3,Global!$E:$AA,COLUMN()+1,0)),"")</f>
        <v/>
      </c>
    </row>
    <row r="214" spans="1:22" s="72" customFormat="1" ht="15.75" x14ac:dyDescent="0.2">
      <c r="A214" s="67" t="str">
        <f>IFERROR(IF(A213="","",IF((A213+1)&lt;=VLOOKUP($A$3,List!$A$1:$B$50,2,0),A213+1,"")),"")</f>
        <v/>
      </c>
      <c r="B214" s="67" t="str">
        <f>IFERROR(IF(VLOOKUP($A214&amp;$A$3,Global!$E:$AA,COLUMN(),0)="","",VLOOKUP($A214&amp;$A$3,Global!$E:$AA,COLUMN(),0)),"")</f>
        <v/>
      </c>
      <c r="C214" s="67" t="str">
        <f>IFERROR(VLOOKUP(B214,List!$D:$E,2,0),"")</f>
        <v/>
      </c>
      <c r="D214" s="68" t="str">
        <f>IFERROR(IF(VLOOKUP($A214&amp;$A$3,Global!$E:$AA,COLUMN()+1,0)="","",VLOOKUP($A214&amp;$A$3,Global!$E:$AA,COLUMN()+1,0)),"")</f>
        <v/>
      </c>
      <c r="E214" s="69" t="str">
        <f>IFERROR(IF(VLOOKUP($A214&amp;$A$3,Global!$E:$AA,COLUMN()+1,0)="","",VLOOKUP($A214&amp;$A$3,Global!$E:$AA,COLUMN()+1,0)),"")</f>
        <v/>
      </c>
      <c r="F214" s="69" t="str">
        <f>IFERROR(IF(VLOOKUP($A214&amp;$A$3,Global!$E:$AA,COLUMN()+1,0)="","",VLOOKUP($A214&amp;$A$3,Global!$E:$AA,COLUMN()+1,0)),"")</f>
        <v/>
      </c>
      <c r="G214" s="69" t="str">
        <f>IFERROR(IF(VLOOKUP($A214&amp;$A$3,Global!$E:$AA,COLUMN()+1,0)="","",VLOOKUP($A214&amp;$A$3,Global!$E:$AA,COLUMN()+1,0)),"")</f>
        <v/>
      </c>
      <c r="H214" s="70" t="str">
        <f>IFERROR(IF(VLOOKUP($A214&amp;$A$3,Global!$E:$AA,COLUMN()+1,0)="","",VLOOKUP($A214&amp;$A$3,Global!$E:$AA,COLUMN()+1,0)),"")</f>
        <v/>
      </c>
      <c r="I214" s="69" t="str">
        <f>IFERROR(IF(VLOOKUP($A214&amp;$A$3,Global!$E:$AA,COLUMN()+1,0)="","",VLOOKUP($A214&amp;$A$3,Global!$E:$AA,COLUMN()+1,0)),"")</f>
        <v/>
      </c>
      <c r="J214" s="69" t="str">
        <f>IFERROR(IF(VLOOKUP($A214&amp;$A$3,Global!$E:$AA,COLUMN()+1,0)="","",VLOOKUP($A214&amp;$A$3,Global!$E:$AA,COLUMN()+1,0)),"")</f>
        <v/>
      </c>
      <c r="K214" s="69" t="str">
        <f>IFERROR(IF(VLOOKUP($A214&amp;$A$3,Global!$E:$AA,COLUMN()+1,0)="","",VLOOKUP($A214&amp;$A$3,Global!$E:$AA,COLUMN()+1,0)),"")</f>
        <v/>
      </c>
      <c r="L214" s="69" t="str">
        <f>IFERROR(IF(VLOOKUP($A214&amp;$A$3,Global!$E:$AA,COLUMN()+1,0)="","",VLOOKUP($A214&amp;$A$3,Global!$E:$AA,COLUMN()+1,0)),"")</f>
        <v/>
      </c>
      <c r="M214" s="68" t="str">
        <f>IFERROR(IF(VLOOKUP($A214&amp;$A$3,Global!$E:$AA,COLUMN()+1,0)="","",VLOOKUP($A214&amp;$A$3,Global!$E:$AA,COLUMN()+1,0)),"")</f>
        <v/>
      </c>
      <c r="N214" s="68" t="str">
        <f>IFERROR(IF(VLOOKUP($A214&amp;$A$3,Global!$E:$AA,COLUMN()+1,0)="","",VLOOKUP($A214&amp;$A$3,Global!$E:$AA,COLUMN()+1,0)),"")</f>
        <v/>
      </c>
      <c r="O214" s="68" t="str">
        <f>IFERROR(IF(VLOOKUP($A214&amp;$A$3,Global!$E:$AA,COLUMN()+1,0)="","",VLOOKUP($A214&amp;$A$3,Global!$E:$AA,COLUMN()+1,0)),"")</f>
        <v/>
      </c>
      <c r="P214" s="68" t="str">
        <f>IFERROR(IF(VLOOKUP($A214&amp;$A$3,Global!$E:$AA,COLUMN()+1,0)="","",VLOOKUP($A214&amp;$A$3,Global!$E:$AA,COLUMN()+1,0)),"")</f>
        <v/>
      </c>
      <c r="Q214" s="68" t="str">
        <f>IFERROR(IF(VLOOKUP($A214&amp;$A$3,Global!$E:$AA,COLUMN()+1,0)="","",VLOOKUP($A214&amp;$A$3,Global!$E:$AA,COLUMN()+1,0)),"")</f>
        <v/>
      </c>
      <c r="R214" s="68" t="str">
        <f>IFERROR(IF(VLOOKUP($A214&amp;$A$3,Global!$E:$AA,COLUMN()+1,0)="","",VLOOKUP($A214&amp;$A$3,Global!$E:$AA,COLUMN()+1,0)),"")</f>
        <v/>
      </c>
      <c r="S214" s="71" t="str">
        <f>IFERROR(IF(VLOOKUP($A214&amp;$A$3,Global!$E:$AA,COLUMN()+1,0)="","",VLOOKUP($A214&amp;$A$3,Global!$E:$AA,COLUMN()+1,0)),"")</f>
        <v/>
      </c>
      <c r="T214" s="71" t="str">
        <f>IFERROR(IF(VLOOKUP($A214&amp;$A$3,Global!$E:$AA,COLUMN()+1,0)="","",VLOOKUP($A214&amp;$A$3,Global!$E:$AA,COLUMN()+1,0)),"")</f>
        <v/>
      </c>
      <c r="U214" s="69" t="str">
        <f>IFERROR(IF(VLOOKUP($A214&amp;$A$3,Global!$E:$AA,COLUMN()+1,0)="","",VLOOKUP($A214&amp;$A$3,Global!$E:$AA,COLUMN()+1,0)),"")</f>
        <v/>
      </c>
      <c r="V214" s="69" t="str">
        <f>IFERROR(IF(VLOOKUP($A214&amp;$A$3,Global!$E:$AA,COLUMN()+1,0)="","",VLOOKUP($A214&amp;$A$3,Global!$E:$AA,COLUMN()+1,0)),"")</f>
        <v/>
      </c>
    </row>
    <row r="215" spans="1:22" s="72" customFormat="1" ht="15.75" x14ac:dyDescent="0.2">
      <c r="A215" s="67" t="str">
        <f>IFERROR(IF(A214="","",IF((A214+1)&lt;=VLOOKUP($A$3,List!$A$1:$B$50,2,0),A214+1,"")),"")</f>
        <v/>
      </c>
      <c r="B215" s="67" t="str">
        <f>IFERROR(IF(VLOOKUP($A215&amp;$A$3,Global!$E:$AA,COLUMN(),0)="","",VLOOKUP($A215&amp;$A$3,Global!$E:$AA,COLUMN(),0)),"")</f>
        <v/>
      </c>
      <c r="C215" s="67" t="str">
        <f>IFERROR(VLOOKUP(B215,List!$D:$E,2,0),"")</f>
        <v/>
      </c>
      <c r="D215" s="68" t="str">
        <f>IFERROR(IF(VLOOKUP($A215&amp;$A$3,Global!$E:$AA,COLUMN()+1,0)="","",VLOOKUP($A215&amp;$A$3,Global!$E:$AA,COLUMN()+1,0)),"")</f>
        <v/>
      </c>
      <c r="E215" s="69" t="str">
        <f>IFERROR(IF(VLOOKUP($A215&amp;$A$3,Global!$E:$AA,COLUMN()+1,0)="","",VLOOKUP($A215&amp;$A$3,Global!$E:$AA,COLUMN()+1,0)),"")</f>
        <v/>
      </c>
      <c r="F215" s="69" t="str">
        <f>IFERROR(IF(VLOOKUP($A215&amp;$A$3,Global!$E:$AA,COLUMN()+1,0)="","",VLOOKUP($A215&amp;$A$3,Global!$E:$AA,COLUMN()+1,0)),"")</f>
        <v/>
      </c>
      <c r="G215" s="69" t="str">
        <f>IFERROR(IF(VLOOKUP($A215&amp;$A$3,Global!$E:$AA,COLUMN()+1,0)="","",VLOOKUP($A215&amp;$A$3,Global!$E:$AA,COLUMN()+1,0)),"")</f>
        <v/>
      </c>
      <c r="H215" s="70" t="str">
        <f>IFERROR(IF(VLOOKUP($A215&amp;$A$3,Global!$E:$AA,COLUMN()+1,0)="","",VLOOKUP($A215&amp;$A$3,Global!$E:$AA,COLUMN()+1,0)),"")</f>
        <v/>
      </c>
      <c r="I215" s="69" t="str">
        <f>IFERROR(IF(VLOOKUP($A215&amp;$A$3,Global!$E:$AA,COLUMN()+1,0)="","",VLOOKUP($A215&amp;$A$3,Global!$E:$AA,COLUMN()+1,0)),"")</f>
        <v/>
      </c>
      <c r="J215" s="69" t="str">
        <f>IFERROR(IF(VLOOKUP($A215&amp;$A$3,Global!$E:$AA,COLUMN()+1,0)="","",VLOOKUP($A215&amp;$A$3,Global!$E:$AA,COLUMN()+1,0)),"")</f>
        <v/>
      </c>
      <c r="K215" s="69" t="str">
        <f>IFERROR(IF(VLOOKUP($A215&amp;$A$3,Global!$E:$AA,COLUMN()+1,0)="","",VLOOKUP($A215&amp;$A$3,Global!$E:$AA,COLUMN()+1,0)),"")</f>
        <v/>
      </c>
      <c r="L215" s="69" t="str">
        <f>IFERROR(IF(VLOOKUP($A215&amp;$A$3,Global!$E:$AA,COLUMN()+1,0)="","",VLOOKUP($A215&amp;$A$3,Global!$E:$AA,COLUMN()+1,0)),"")</f>
        <v/>
      </c>
      <c r="M215" s="68" t="str">
        <f>IFERROR(IF(VLOOKUP($A215&amp;$A$3,Global!$E:$AA,COLUMN()+1,0)="","",VLOOKUP($A215&amp;$A$3,Global!$E:$AA,COLUMN()+1,0)),"")</f>
        <v/>
      </c>
      <c r="N215" s="68" t="str">
        <f>IFERROR(IF(VLOOKUP($A215&amp;$A$3,Global!$E:$AA,COLUMN()+1,0)="","",VLOOKUP($A215&amp;$A$3,Global!$E:$AA,COLUMN()+1,0)),"")</f>
        <v/>
      </c>
      <c r="O215" s="68" t="str">
        <f>IFERROR(IF(VLOOKUP($A215&amp;$A$3,Global!$E:$AA,COLUMN()+1,0)="","",VLOOKUP($A215&amp;$A$3,Global!$E:$AA,COLUMN()+1,0)),"")</f>
        <v/>
      </c>
      <c r="P215" s="68" t="str">
        <f>IFERROR(IF(VLOOKUP($A215&amp;$A$3,Global!$E:$AA,COLUMN()+1,0)="","",VLOOKUP($A215&amp;$A$3,Global!$E:$AA,COLUMN()+1,0)),"")</f>
        <v/>
      </c>
      <c r="Q215" s="68" t="str">
        <f>IFERROR(IF(VLOOKUP($A215&amp;$A$3,Global!$E:$AA,COLUMN()+1,0)="","",VLOOKUP($A215&amp;$A$3,Global!$E:$AA,COLUMN()+1,0)),"")</f>
        <v/>
      </c>
      <c r="R215" s="68" t="str">
        <f>IFERROR(IF(VLOOKUP($A215&amp;$A$3,Global!$E:$AA,COLUMN()+1,0)="","",VLOOKUP($A215&amp;$A$3,Global!$E:$AA,COLUMN()+1,0)),"")</f>
        <v/>
      </c>
      <c r="S215" s="71" t="str">
        <f>IFERROR(IF(VLOOKUP($A215&amp;$A$3,Global!$E:$AA,COLUMN()+1,0)="","",VLOOKUP($A215&amp;$A$3,Global!$E:$AA,COLUMN()+1,0)),"")</f>
        <v/>
      </c>
      <c r="T215" s="71" t="str">
        <f>IFERROR(IF(VLOOKUP($A215&amp;$A$3,Global!$E:$AA,COLUMN()+1,0)="","",VLOOKUP($A215&amp;$A$3,Global!$E:$AA,COLUMN()+1,0)),"")</f>
        <v/>
      </c>
      <c r="U215" s="69" t="str">
        <f>IFERROR(IF(VLOOKUP($A215&amp;$A$3,Global!$E:$AA,COLUMN()+1,0)="","",VLOOKUP($A215&amp;$A$3,Global!$E:$AA,COLUMN()+1,0)),"")</f>
        <v/>
      </c>
      <c r="V215" s="69" t="str">
        <f>IFERROR(IF(VLOOKUP($A215&amp;$A$3,Global!$E:$AA,COLUMN()+1,0)="","",VLOOKUP($A215&amp;$A$3,Global!$E:$AA,COLUMN()+1,0)),"")</f>
        <v/>
      </c>
    </row>
    <row r="216" spans="1:22" s="72" customFormat="1" ht="15.75" x14ac:dyDescent="0.2">
      <c r="A216" s="67" t="str">
        <f>IFERROR(IF(A215="","",IF((A215+1)&lt;=VLOOKUP($A$3,List!$A$1:$B$50,2,0),A215+1,"")),"")</f>
        <v/>
      </c>
      <c r="B216" s="67" t="str">
        <f>IFERROR(IF(VLOOKUP($A216&amp;$A$3,Global!$E:$AA,COLUMN(),0)="","",VLOOKUP($A216&amp;$A$3,Global!$E:$AA,COLUMN(),0)),"")</f>
        <v/>
      </c>
      <c r="C216" s="67" t="str">
        <f>IFERROR(VLOOKUP(B216,List!$D:$E,2,0),"")</f>
        <v/>
      </c>
      <c r="D216" s="68" t="str">
        <f>IFERROR(IF(VLOOKUP($A216&amp;$A$3,Global!$E:$AA,COLUMN()+1,0)="","",VLOOKUP($A216&amp;$A$3,Global!$E:$AA,COLUMN()+1,0)),"")</f>
        <v/>
      </c>
      <c r="E216" s="69" t="str">
        <f>IFERROR(IF(VLOOKUP($A216&amp;$A$3,Global!$E:$AA,COLUMN()+1,0)="","",VLOOKUP($A216&amp;$A$3,Global!$E:$AA,COLUMN()+1,0)),"")</f>
        <v/>
      </c>
      <c r="F216" s="69" t="str">
        <f>IFERROR(IF(VLOOKUP($A216&amp;$A$3,Global!$E:$AA,COLUMN()+1,0)="","",VLOOKUP($A216&amp;$A$3,Global!$E:$AA,COLUMN()+1,0)),"")</f>
        <v/>
      </c>
      <c r="G216" s="69" t="str">
        <f>IFERROR(IF(VLOOKUP($A216&amp;$A$3,Global!$E:$AA,COLUMN()+1,0)="","",VLOOKUP($A216&amp;$A$3,Global!$E:$AA,COLUMN()+1,0)),"")</f>
        <v/>
      </c>
      <c r="H216" s="70" t="str">
        <f>IFERROR(IF(VLOOKUP($A216&amp;$A$3,Global!$E:$AA,COLUMN()+1,0)="","",VLOOKUP($A216&amp;$A$3,Global!$E:$AA,COLUMN()+1,0)),"")</f>
        <v/>
      </c>
      <c r="I216" s="69" t="str">
        <f>IFERROR(IF(VLOOKUP($A216&amp;$A$3,Global!$E:$AA,COLUMN()+1,0)="","",VLOOKUP($A216&amp;$A$3,Global!$E:$AA,COLUMN()+1,0)),"")</f>
        <v/>
      </c>
      <c r="J216" s="69" t="str">
        <f>IFERROR(IF(VLOOKUP($A216&amp;$A$3,Global!$E:$AA,COLUMN()+1,0)="","",VLOOKUP($A216&amp;$A$3,Global!$E:$AA,COLUMN()+1,0)),"")</f>
        <v/>
      </c>
      <c r="K216" s="69" t="str">
        <f>IFERROR(IF(VLOOKUP($A216&amp;$A$3,Global!$E:$AA,COLUMN()+1,0)="","",VLOOKUP($A216&amp;$A$3,Global!$E:$AA,COLUMN()+1,0)),"")</f>
        <v/>
      </c>
      <c r="L216" s="69" t="str">
        <f>IFERROR(IF(VLOOKUP($A216&amp;$A$3,Global!$E:$AA,COLUMN()+1,0)="","",VLOOKUP($A216&amp;$A$3,Global!$E:$AA,COLUMN()+1,0)),"")</f>
        <v/>
      </c>
      <c r="M216" s="68" t="str">
        <f>IFERROR(IF(VLOOKUP($A216&amp;$A$3,Global!$E:$AA,COLUMN()+1,0)="","",VLOOKUP($A216&amp;$A$3,Global!$E:$AA,COLUMN()+1,0)),"")</f>
        <v/>
      </c>
      <c r="N216" s="68" t="str">
        <f>IFERROR(IF(VLOOKUP($A216&amp;$A$3,Global!$E:$AA,COLUMN()+1,0)="","",VLOOKUP($A216&amp;$A$3,Global!$E:$AA,COLUMN()+1,0)),"")</f>
        <v/>
      </c>
      <c r="O216" s="68" t="str">
        <f>IFERROR(IF(VLOOKUP($A216&amp;$A$3,Global!$E:$AA,COLUMN()+1,0)="","",VLOOKUP($A216&amp;$A$3,Global!$E:$AA,COLUMN()+1,0)),"")</f>
        <v/>
      </c>
      <c r="P216" s="68" t="str">
        <f>IFERROR(IF(VLOOKUP($A216&amp;$A$3,Global!$E:$AA,COLUMN()+1,0)="","",VLOOKUP($A216&amp;$A$3,Global!$E:$AA,COLUMN()+1,0)),"")</f>
        <v/>
      </c>
      <c r="Q216" s="68" t="str">
        <f>IFERROR(IF(VLOOKUP($A216&amp;$A$3,Global!$E:$AA,COLUMN()+1,0)="","",VLOOKUP($A216&amp;$A$3,Global!$E:$AA,COLUMN()+1,0)),"")</f>
        <v/>
      </c>
      <c r="R216" s="68" t="str">
        <f>IFERROR(IF(VLOOKUP($A216&amp;$A$3,Global!$E:$AA,COLUMN()+1,0)="","",VLOOKUP($A216&amp;$A$3,Global!$E:$AA,COLUMN()+1,0)),"")</f>
        <v/>
      </c>
      <c r="S216" s="71" t="str">
        <f>IFERROR(IF(VLOOKUP($A216&amp;$A$3,Global!$E:$AA,COLUMN()+1,0)="","",VLOOKUP($A216&amp;$A$3,Global!$E:$AA,COLUMN()+1,0)),"")</f>
        <v/>
      </c>
      <c r="T216" s="71" t="str">
        <f>IFERROR(IF(VLOOKUP($A216&amp;$A$3,Global!$E:$AA,COLUMN()+1,0)="","",VLOOKUP($A216&amp;$A$3,Global!$E:$AA,COLUMN()+1,0)),"")</f>
        <v/>
      </c>
      <c r="U216" s="69" t="str">
        <f>IFERROR(IF(VLOOKUP($A216&amp;$A$3,Global!$E:$AA,COLUMN()+1,0)="","",VLOOKUP($A216&amp;$A$3,Global!$E:$AA,COLUMN()+1,0)),"")</f>
        <v/>
      </c>
      <c r="V216" s="69" t="str">
        <f>IFERROR(IF(VLOOKUP($A216&amp;$A$3,Global!$E:$AA,COLUMN()+1,0)="","",VLOOKUP($A216&amp;$A$3,Global!$E:$AA,COLUMN()+1,0)),"")</f>
        <v/>
      </c>
    </row>
    <row r="217" spans="1:22" s="72" customFormat="1" ht="15.75" x14ac:dyDescent="0.2">
      <c r="A217" s="67" t="str">
        <f>IFERROR(IF(A216="","",IF((A216+1)&lt;=VLOOKUP($A$3,List!$A$1:$B$50,2,0),A216+1,"")),"")</f>
        <v/>
      </c>
      <c r="B217" s="67" t="str">
        <f>IFERROR(IF(VLOOKUP($A217&amp;$A$3,Global!$E:$AA,COLUMN(),0)="","",VLOOKUP($A217&amp;$A$3,Global!$E:$AA,COLUMN(),0)),"")</f>
        <v/>
      </c>
      <c r="C217" s="67" t="str">
        <f>IFERROR(VLOOKUP(B217,List!$D:$E,2,0),"")</f>
        <v/>
      </c>
      <c r="D217" s="68" t="str">
        <f>IFERROR(IF(VLOOKUP($A217&amp;$A$3,Global!$E:$AA,COLUMN()+1,0)="","",VLOOKUP($A217&amp;$A$3,Global!$E:$AA,COLUMN()+1,0)),"")</f>
        <v/>
      </c>
      <c r="E217" s="69" t="str">
        <f>IFERROR(IF(VLOOKUP($A217&amp;$A$3,Global!$E:$AA,COLUMN()+1,0)="","",VLOOKUP($A217&amp;$A$3,Global!$E:$AA,COLUMN()+1,0)),"")</f>
        <v/>
      </c>
      <c r="F217" s="69" t="str">
        <f>IFERROR(IF(VLOOKUP($A217&amp;$A$3,Global!$E:$AA,COLUMN()+1,0)="","",VLOOKUP($A217&amp;$A$3,Global!$E:$AA,COLUMN()+1,0)),"")</f>
        <v/>
      </c>
      <c r="G217" s="69" t="str">
        <f>IFERROR(IF(VLOOKUP($A217&amp;$A$3,Global!$E:$AA,COLUMN()+1,0)="","",VLOOKUP($A217&amp;$A$3,Global!$E:$AA,COLUMN()+1,0)),"")</f>
        <v/>
      </c>
      <c r="H217" s="70" t="str">
        <f>IFERROR(IF(VLOOKUP($A217&amp;$A$3,Global!$E:$AA,COLUMN()+1,0)="","",VLOOKUP($A217&amp;$A$3,Global!$E:$AA,COLUMN()+1,0)),"")</f>
        <v/>
      </c>
      <c r="I217" s="69" t="str">
        <f>IFERROR(IF(VLOOKUP($A217&amp;$A$3,Global!$E:$AA,COLUMN()+1,0)="","",VLOOKUP($A217&amp;$A$3,Global!$E:$AA,COLUMN()+1,0)),"")</f>
        <v/>
      </c>
      <c r="J217" s="69" t="str">
        <f>IFERROR(IF(VLOOKUP($A217&amp;$A$3,Global!$E:$AA,COLUMN()+1,0)="","",VLOOKUP($A217&amp;$A$3,Global!$E:$AA,COLUMN()+1,0)),"")</f>
        <v/>
      </c>
      <c r="K217" s="69" t="str">
        <f>IFERROR(IF(VLOOKUP($A217&amp;$A$3,Global!$E:$AA,COLUMN()+1,0)="","",VLOOKUP($A217&amp;$A$3,Global!$E:$AA,COLUMN()+1,0)),"")</f>
        <v/>
      </c>
      <c r="L217" s="69" t="str">
        <f>IFERROR(IF(VLOOKUP($A217&amp;$A$3,Global!$E:$AA,COLUMN()+1,0)="","",VLOOKUP($A217&amp;$A$3,Global!$E:$AA,COLUMN()+1,0)),"")</f>
        <v/>
      </c>
      <c r="M217" s="68" t="str">
        <f>IFERROR(IF(VLOOKUP($A217&amp;$A$3,Global!$E:$AA,COLUMN()+1,0)="","",VLOOKUP($A217&amp;$A$3,Global!$E:$AA,COLUMN()+1,0)),"")</f>
        <v/>
      </c>
      <c r="N217" s="68" t="str">
        <f>IFERROR(IF(VLOOKUP($A217&amp;$A$3,Global!$E:$AA,COLUMN()+1,0)="","",VLOOKUP($A217&amp;$A$3,Global!$E:$AA,COLUMN()+1,0)),"")</f>
        <v/>
      </c>
      <c r="O217" s="68" t="str">
        <f>IFERROR(IF(VLOOKUP($A217&amp;$A$3,Global!$E:$AA,COLUMN()+1,0)="","",VLOOKUP($A217&amp;$A$3,Global!$E:$AA,COLUMN()+1,0)),"")</f>
        <v/>
      </c>
      <c r="P217" s="68" t="str">
        <f>IFERROR(IF(VLOOKUP($A217&amp;$A$3,Global!$E:$AA,COLUMN()+1,0)="","",VLOOKUP($A217&amp;$A$3,Global!$E:$AA,COLUMN()+1,0)),"")</f>
        <v/>
      </c>
      <c r="Q217" s="68" t="str">
        <f>IFERROR(IF(VLOOKUP($A217&amp;$A$3,Global!$E:$AA,COLUMN()+1,0)="","",VLOOKUP($A217&amp;$A$3,Global!$E:$AA,COLUMN()+1,0)),"")</f>
        <v/>
      </c>
      <c r="R217" s="68" t="str">
        <f>IFERROR(IF(VLOOKUP($A217&amp;$A$3,Global!$E:$AA,COLUMN()+1,0)="","",VLOOKUP($A217&amp;$A$3,Global!$E:$AA,COLUMN()+1,0)),"")</f>
        <v/>
      </c>
      <c r="S217" s="71" t="str">
        <f>IFERROR(IF(VLOOKUP($A217&amp;$A$3,Global!$E:$AA,COLUMN()+1,0)="","",VLOOKUP($A217&amp;$A$3,Global!$E:$AA,COLUMN()+1,0)),"")</f>
        <v/>
      </c>
      <c r="T217" s="71" t="str">
        <f>IFERROR(IF(VLOOKUP($A217&amp;$A$3,Global!$E:$AA,COLUMN()+1,0)="","",VLOOKUP($A217&amp;$A$3,Global!$E:$AA,COLUMN()+1,0)),"")</f>
        <v/>
      </c>
      <c r="U217" s="69" t="str">
        <f>IFERROR(IF(VLOOKUP($A217&amp;$A$3,Global!$E:$AA,COLUMN()+1,0)="","",VLOOKUP($A217&amp;$A$3,Global!$E:$AA,COLUMN()+1,0)),"")</f>
        <v/>
      </c>
      <c r="V217" s="69" t="str">
        <f>IFERROR(IF(VLOOKUP($A217&amp;$A$3,Global!$E:$AA,COLUMN()+1,0)="","",VLOOKUP($A217&amp;$A$3,Global!$E:$AA,COLUMN()+1,0)),"")</f>
        <v/>
      </c>
    </row>
    <row r="218" spans="1:22" s="72" customFormat="1" ht="15.75" x14ac:dyDescent="0.2">
      <c r="A218" s="67" t="str">
        <f>IFERROR(IF(A217="","",IF((A217+1)&lt;=VLOOKUP($A$3,List!$A$1:$B$50,2,0),A217+1,"")),"")</f>
        <v/>
      </c>
      <c r="B218" s="67" t="str">
        <f>IFERROR(IF(VLOOKUP($A218&amp;$A$3,Global!$E:$AA,COLUMN(),0)="","",VLOOKUP($A218&amp;$A$3,Global!$E:$AA,COLUMN(),0)),"")</f>
        <v/>
      </c>
      <c r="C218" s="67" t="str">
        <f>IFERROR(VLOOKUP(B218,List!$D:$E,2,0),"")</f>
        <v/>
      </c>
      <c r="D218" s="68" t="str">
        <f>IFERROR(IF(VLOOKUP($A218&amp;$A$3,Global!$E:$AA,COLUMN()+1,0)="","",VLOOKUP($A218&amp;$A$3,Global!$E:$AA,COLUMN()+1,0)),"")</f>
        <v/>
      </c>
      <c r="E218" s="69" t="str">
        <f>IFERROR(IF(VLOOKUP($A218&amp;$A$3,Global!$E:$AA,COLUMN()+1,0)="","",VLOOKUP($A218&amp;$A$3,Global!$E:$AA,COLUMN()+1,0)),"")</f>
        <v/>
      </c>
      <c r="F218" s="69" t="str">
        <f>IFERROR(IF(VLOOKUP($A218&amp;$A$3,Global!$E:$AA,COLUMN()+1,0)="","",VLOOKUP($A218&amp;$A$3,Global!$E:$AA,COLUMN()+1,0)),"")</f>
        <v/>
      </c>
      <c r="G218" s="69" t="str">
        <f>IFERROR(IF(VLOOKUP($A218&amp;$A$3,Global!$E:$AA,COLUMN()+1,0)="","",VLOOKUP($A218&amp;$A$3,Global!$E:$AA,COLUMN()+1,0)),"")</f>
        <v/>
      </c>
      <c r="H218" s="70" t="str">
        <f>IFERROR(IF(VLOOKUP($A218&amp;$A$3,Global!$E:$AA,COLUMN()+1,0)="","",VLOOKUP($A218&amp;$A$3,Global!$E:$AA,COLUMN()+1,0)),"")</f>
        <v/>
      </c>
      <c r="I218" s="69" t="str">
        <f>IFERROR(IF(VLOOKUP($A218&amp;$A$3,Global!$E:$AA,COLUMN()+1,0)="","",VLOOKUP($A218&amp;$A$3,Global!$E:$AA,COLUMN()+1,0)),"")</f>
        <v/>
      </c>
      <c r="J218" s="69" t="str">
        <f>IFERROR(IF(VLOOKUP($A218&amp;$A$3,Global!$E:$AA,COLUMN()+1,0)="","",VLOOKUP($A218&amp;$A$3,Global!$E:$AA,COLUMN()+1,0)),"")</f>
        <v/>
      </c>
      <c r="K218" s="69" t="str">
        <f>IFERROR(IF(VLOOKUP($A218&amp;$A$3,Global!$E:$AA,COLUMN()+1,0)="","",VLOOKUP($A218&amp;$A$3,Global!$E:$AA,COLUMN()+1,0)),"")</f>
        <v/>
      </c>
      <c r="L218" s="69" t="str">
        <f>IFERROR(IF(VLOOKUP($A218&amp;$A$3,Global!$E:$AA,COLUMN()+1,0)="","",VLOOKUP($A218&amp;$A$3,Global!$E:$AA,COLUMN()+1,0)),"")</f>
        <v/>
      </c>
      <c r="M218" s="68" t="str">
        <f>IFERROR(IF(VLOOKUP($A218&amp;$A$3,Global!$E:$AA,COLUMN()+1,0)="","",VLOOKUP($A218&amp;$A$3,Global!$E:$AA,COLUMN()+1,0)),"")</f>
        <v/>
      </c>
      <c r="N218" s="68" t="str">
        <f>IFERROR(IF(VLOOKUP($A218&amp;$A$3,Global!$E:$AA,COLUMN()+1,0)="","",VLOOKUP($A218&amp;$A$3,Global!$E:$AA,COLUMN()+1,0)),"")</f>
        <v/>
      </c>
      <c r="O218" s="68" t="str">
        <f>IFERROR(IF(VLOOKUP($A218&amp;$A$3,Global!$E:$AA,COLUMN()+1,0)="","",VLOOKUP($A218&amp;$A$3,Global!$E:$AA,COLUMN()+1,0)),"")</f>
        <v/>
      </c>
      <c r="P218" s="68" t="str">
        <f>IFERROR(IF(VLOOKUP($A218&amp;$A$3,Global!$E:$AA,COLUMN()+1,0)="","",VLOOKUP($A218&amp;$A$3,Global!$E:$AA,COLUMN()+1,0)),"")</f>
        <v/>
      </c>
      <c r="Q218" s="68" t="str">
        <f>IFERROR(IF(VLOOKUP($A218&amp;$A$3,Global!$E:$AA,COLUMN()+1,0)="","",VLOOKUP($A218&amp;$A$3,Global!$E:$AA,COLUMN()+1,0)),"")</f>
        <v/>
      </c>
      <c r="R218" s="68" t="str">
        <f>IFERROR(IF(VLOOKUP($A218&amp;$A$3,Global!$E:$AA,COLUMN()+1,0)="","",VLOOKUP($A218&amp;$A$3,Global!$E:$AA,COLUMN()+1,0)),"")</f>
        <v/>
      </c>
      <c r="S218" s="71" t="str">
        <f>IFERROR(IF(VLOOKUP($A218&amp;$A$3,Global!$E:$AA,COLUMN()+1,0)="","",VLOOKUP($A218&amp;$A$3,Global!$E:$AA,COLUMN()+1,0)),"")</f>
        <v/>
      </c>
      <c r="T218" s="71" t="str">
        <f>IFERROR(IF(VLOOKUP($A218&amp;$A$3,Global!$E:$AA,COLUMN()+1,0)="","",VLOOKUP($A218&amp;$A$3,Global!$E:$AA,COLUMN()+1,0)),"")</f>
        <v/>
      </c>
      <c r="U218" s="69" t="str">
        <f>IFERROR(IF(VLOOKUP($A218&amp;$A$3,Global!$E:$AA,COLUMN()+1,0)="","",VLOOKUP($A218&amp;$A$3,Global!$E:$AA,COLUMN()+1,0)),"")</f>
        <v/>
      </c>
      <c r="V218" s="69" t="str">
        <f>IFERROR(IF(VLOOKUP($A218&amp;$A$3,Global!$E:$AA,COLUMN()+1,0)="","",VLOOKUP($A218&amp;$A$3,Global!$E:$AA,COLUMN()+1,0)),"")</f>
        <v/>
      </c>
    </row>
    <row r="219" spans="1:22" s="72" customFormat="1" ht="15.75" x14ac:dyDescent="0.2">
      <c r="A219" s="67" t="str">
        <f>IFERROR(IF(A218="","",IF((A218+1)&lt;=VLOOKUP($A$3,List!$A$1:$B$50,2,0),A218+1,"")),"")</f>
        <v/>
      </c>
      <c r="B219" s="67" t="str">
        <f>IFERROR(IF(VLOOKUP($A219&amp;$A$3,Global!$E:$AA,COLUMN(),0)="","",VLOOKUP($A219&amp;$A$3,Global!$E:$AA,COLUMN(),0)),"")</f>
        <v/>
      </c>
      <c r="C219" s="67" t="str">
        <f>IFERROR(VLOOKUP(B219,List!$D:$E,2,0),"")</f>
        <v/>
      </c>
      <c r="D219" s="68" t="str">
        <f>IFERROR(IF(VLOOKUP($A219&amp;$A$3,Global!$E:$AA,COLUMN()+1,0)="","",VLOOKUP($A219&amp;$A$3,Global!$E:$AA,COLUMN()+1,0)),"")</f>
        <v/>
      </c>
      <c r="E219" s="69" t="str">
        <f>IFERROR(IF(VLOOKUP($A219&amp;$A$3,Global!$E:$AA,COLUMN()+1,0)="","",VLOOKUP($A219&amp;$A$3,Global!$E:$AA,COLUMN()+1,0)),"")</f>
        <v/>
      </c>
      <c r="F219" s="69" t="str">
        <f>IFERROR(IF(VLOOKUP($A219&amp;$A$3,Global!$E:$AA,COLUMN()+1,0)="","",VLOOKUP($A219&amp;$A$3,Global!$E:$AA,COLUMN()+1,0)),"")</f>
        <v/>
      </c>
      <c r="G219" s="69" t="str">
        <f>IFERROR(IF(VLOOKUP($A219&amp;$A$3,Global!$E:$AA,COLUMN()+1,0)="","",VLOOKUP($A219&amp;$A$3,Global!$E:$AA,COLUMN()+1,0)),"")</f>
        <v/>
      </c>
      <c r="H219" s="70" t="str">
        <f>IFERROR(IF(VLOOKUP($A219&amp;$A$3,Global!$E:$AA,COLUMN()+1,0)="","",VLOOKUP($A219&amp;$A$3,Global!$E:$AA,COLUMN()+1,0)),"")</f>
        <v/>
      </c>
      <c r="I219" s="69" t="str">
        <f>IFERROR(IF(VLOOKUP($A219&amp;$A$3,Global!$E:$AA,COLUMN()+1,0)="","",VLOOKUP($A219&amp;$A$3,Global!$E:$AA,COLUMN()+1,0)),"")</f>
        <v/>
      </c>
      <c r="J219" s="69" t="str">
        <f>IFERROR(IF(VLOOKUP($A219&amp;$A$3,Global!$E:$AA,COLUMN()+1,0)="","",VLOOKUP($A219&amp;$A$3,Global!$E:$AA,COLUMN()+1,0)),"")</f>
        <v/>
      </c>
      <c r="K219" s="69" t="str">
        <f>IFERROR(IF(VLOOKUP($A219&amp;$A$3,Global!$E:$AA,COLUMN()+1,0)="","",VLOOKUP($A219&amp;$A$3,Global!$E:$AA,COLUMN()+1,0)),"")</f>
        <v/>
      </c>
      <c r="L219" s="69" t="str">
        <f>IFERROR(IF(VLOOKUP($A219&amp;$A$3,Global!$E:$AA,COLUMN()+1,0)="","",VLOOKUP($A219&amp;$A$3,Global!$E:$AA,COLUMN()+1,0)),"")</f>
        <v/>
      </c>
      <c r="M219" s="68" t="str">
        <f>IFERROR(IF(VLOOKUP($A219&amp;$A$3,Global!$E:$AA,COLUMN()+1,0)="","",VLOOKUP($A219&amp;$A$3,Global!$E:$AA,COLUMN()+1,0)),"")</f>
        <v/>
      </c>
      <c r="N219" s="68" t="str">
        <f>IFERROR(IF(VLOOKUP($A219&amp;$A$3,Global!$E:$AA,COLUMN()+1,0)="","",VLOOKUP($A219&amp;$A$3,Global!$E:$AA,COLUMN()+1,0)),"")</f>
        <v/>
      </c>
      <c r="O219" s="68" t="str">
        <f>IFERROR(IF(VLOOKUP($A219&amp;$A$3,Global!$E:$AA,COLUMN()+1,0)="","",VLOOKUP($A219&amp;$A$3,Global!$E:$AA,COLUMN()+1,0)),"")</f>
        <v/>
      </c>
      <c r="P219" s="68" t="str">
        <f>IFERROR(IF(VLOOKUP($A219&amp;$A$3,Global!$E:$AA,COLUMN()+1,0)="","",VLOOKUP($A219&amp;$A$3,Global!$E:$AA,COLUMN()+1,0)),"")</f>
        <v/>
      </c>
      <c r="Q219" s="68" t="str">
        <f>IFERROR(IF(VLOOKUP($A219&amp;$A$3,Global!$E:$AA,COLUMN()+1,0)="","",VLOOKUP($A219&amp;$A$3,Global!$E:$AA,COLUMN()+1,0)),"")</f>
        <v/>
      </c>
      <c r="R219" s="68" t="str">
        <f>IFERROR(IF(VLOOKUP($A219&amp;$A$3,Global!$E:$AA,COLUMN()+1,0)="","",VLOOKUP($A219&amp;$A$3,Global!$E:$AA,COLUMN()+1,0)),"")</f>
        <v/>
      </c>
      <c r="S219" s="71" t="str">
        <f>IFERROR(IF(VLOOKUP($A219&amp;$A$3,Global!$E:$AA,COLUMN()+1,0)="","",VLOOKUP($A219&amp;$A$3,Global!$E:$AA,COLUMN()+1,0)),"")</f>
        <v/>
      </c>
      <c r="T219" s="71" t="str">
        <f>IFERROR(IF(VLOOKUP($A219&amp;$A$3,Global!$E:$AA,COLUMN()+1,0)="","",VLOOKUP($A219&amp;$A$3,Global!$E:$AA,COLUMN()+1,0)),"")</f>
        <v/>
      </c>
      <c r="U219" s="69" t="str">
        <f>IFERROR(IF(VLOOKUP($A219&amp;$A$3,Global!$E:$AA,COLUMN()+1,0)="","",VLOOKUP($A219&amp;$A$3,Global!$E:$AA,COLUMN()+1,0)),"")</f>
        <v/>
      </c>
      <c r="V219" s="69" t="str">
        <f>IFERROR(IF(VLOOKUP($A219&amp;$A$3,Global!$E:$AA,COLUMN()+1,0)="","",VLOOKUP($A219&amp;$A$3,Global!$E:$AA,COLUMN()+1,0)),"")</f>
        <v/>
      </c>
    </row>
    <row r="220" spans="1:22" s="72" customFormat="1" ht="15.75" x14ac:dyDescent="0.2">
      <c r="A220" s="67" t="str">
        <f>IFERROR(IF(A219="","",IF((A219+1)&lt;=VLOOKUP($A$3,List!$A$1:$B$50,2,0),A219+1,"")),"")</f>
        <v/>
      </c>
      <c r="B220" s="67" t="str">
        <f>IFERROR(IF(VLOOKUP($A220&amp;$A$3,Global!$E:$AA,COLUMN(),0)="","",VLOOKUP($A220&amp;$A$3,Global!$E:$AA,COLUMN(),0)),"")</f>
        <v/>
      </c>
      <c r="C220" s="67" t="str">
        <f>IFERROR(VLOOKUP(B220,List!$D:$E,2,0),"")</f>
        <v/>
      </c>
      <c r="D220" s="68" t="str">
        <f>IFERROR(IF(VLOOKUP($A220&amp;$A$3,Global!$E:$AA,COLUMN()+1,0)="","",VLOOKUP($A220&amp;$A$3,Global!$E:$AA,COLUMN()+1,0)),"")</f>
        <v/>
      </c>
      <c r="E220" s="69" t="str">
        <f>IFERROR(IF(VLOOKUP($A220&amp;$A$3,Global!$E:$AA,COLUMN()+1,0)="","",VLOOKUP($A220&amp;$A$3,Global!$E:$AA,COLUMN()+1,0)),"")</f>
        <v/>
      </c>
      <c r="F220" s="69" t="str">
        <f>IFERROR(IF(VLOOKUP($A220&amp;$A$3,Global!$E:$AA,COLUMN()+1,0)="","",VLOOKUP($A220&amp;$A$3,Global!$E:$AA,COLUMN()+1,0)),"")</f>
        <v/>
      </c>
      <c r="G220" s="69" t="str">
        <f>IFERROR(IF(VLOOKUP($A220&amp;$A$3,Global!$E:$AA,COLUMN()+1,0)="","",VLOOKUP($A220&amp;$A$3,Global!$E:$AA,COLUMN()+1,0)),"")</f>
        <v/>
      </c>
      <c r="H220" s="70" t="str">
        <f>IFERROR(IF(VLOOKUP($A220&amp;$A$3,Global!$E:$AA,COLUMN()+1,0)="","",VLOOKUP($A220&amp;$A$3,Global!$E:$AA,COLUMN()+1,0)),"")</f>
        <v/>
      </c>
      <c r="I220" s="69" t="str">
        <f>IFERROR(IF(VLOOKUP($A220&amp;$A$3,Global!$E:$AA,COLUMN()+1,0)="","",VLOOKUP($A220&amp;$A$3,Global!$E:$AA,COLUMN()+1,0)),"")</f>
        <v/>
      </c>
      <c r="J220" s="69" t="str">
        <f>IFERROR(IF(VLOOKUP($A220&amp;$A$3,Global!$E:$AA,COLUMN()+1,0)="","",VLOOKUP($A220&amp;$A$3,Global!$E:$AA,COLUMN()+1,0)),"")</f>
        <v/>
      </c>
      <c r="K220" s="69" t="str">
        <f>IFERROR(IF(VLOOKUP($A220&amp;$A$3,Global!$E:$AA,COLUMN()+1,0)="","",VLOOKUP($A220&amp;$A$3,Global!$E:$AA,COLUMN()+1,0)),"")</f>
        <v/>
      </c>
      <c r="L220" s="69" t="str">
        <f>IFERROR(IF(VLOOKUP($A220&amp;$A$3,Global!$E:$AA,COLUMN()+1,0)="","",VLOOKUP($A220&amp;$A$3,Global!$E:$AA,COLUMN()+1,0)),"")</f>
        <v/>
      </c>
      <c r="M220" s="68" t="str">
        <f>IFERROR(IF(VLOOKUP($A220&amp;$A$3,Global!$E:$AA,COLUMN()+1,0)="","",VLOOKUP($A220&amp;$A$3,Global!$E:$AA,COLUMN()+1,0)),"")</f>
        <v/>
      </c>
      <c r="N220" s="68" t="str">
        <f>IFERROR(IF(VLOOKUP($A220&amp;$A$3,Global!$E:$AA,COLUMN()+1,0)="","",VLOOKUP($A220&amp;$A$3,Global!$E:$AA,COLUMN()+1,0)),"")</f>
        <v/>
      </c>
      <c r="O220" s="68" t="str">
        <f>IFERROR(IF(VLOOKUP($A220&amp;$A$3,Global!$E:$AA,COLUMN()+1,0)="","",VLOOKUP($A220&amp;$A$3,Global!$E:$AA,COLUMN()+1,0)),"")</f>
        <v/>
      </c>
      <c r="P220" s="68" t="str">
        <f>IFERROR(IF(VLOOKUP($A220&amp;$A$3,Global!$E:$AA,COLUMN()+1,0)="","",VLOOKUP($A220&amp;$A$3,Global!$E:$AA,COLUMN()+1,0)),"")</f>
        <v/>
      </c>
      <c r="Q220" s="68" t="str">
        <f>IFERROR(IF(VLOOKUP($A220&amp;$A$3,Global!$E:$AA,COLUMN()+1,0)="","",VLOOKUP($A220&amp;$A$3,Global!$E:$AA,COLUMN()+1,0)),"")</f>
        <v/>
      </c>
      <c r="R220" s="68" t="str">
        <f>IFERROR(IF(VLOOKUP($A220&amp;$A$3,Global!$E:$AA,COLUMN()+1,0)="","",VLOOKUP($A220&amp;$A$3,Global!$E:$AA,COLUMN()+1,0)),"")</f>
        <v/>
      </c>
      <c r="S220" s="71" t="str">
        <f>IFERROR(IF(VLOOKUP($A220&amp;$A$3,Global!$E:$AA,COLUMN()+1,0)="","",VLOOKUP($A220&amp;$A$3,Global!$E:$AA,COLUMN()+1,0)),"")</f>
        <v/>
      </c>
      <c r="T220" s="71" t="str">
        <f>IFERROR(IF(VLOOKUP($A220&amp;$A$3,Global!$E:$AA,COLUMN()+1,0)="","",VLOOKUP($A220&amp;$A$3,Global!$E:$AA,COLUMN()+1,0)),"")</f>
        <v/>
      </c>
      <c r="U220" s="69" t="str">
        <f>IFERROR(IF(VLOOKUP($A220&amp;$A$3,Global!$E:$AA,COLUMN()+1,0)="","",VLOOKUP($A220&amp;$A$3,Global!$E:$AA,COLUMN()+1,0)),"")</f>
        <v/>
      </c>
      <c r="V220" s="69" t="str">
        <f>IFERROR(IF(VLOOKUP($A220&amp;$A$3,Global!$E:$AA,COLUMN()+1,0)="","",VLOOKUP($A220&amp;$A$3,Global!$E:$AA,COLUMN()+1,0)),"")</f>
        <v/>
      </c>
    </row>
    <row r="221" spans="1:22" s="72" customFormat="1" ht="15.75" x14ac:dyDescent="0.2">
      <c r="A221" s="67" t="str">
        <f>IFERROR(IF(A220="","",IF((A220+1)&lt;=VLOOKUP($A$3,List!$A$1:$B$50,2,0),A220+1,"")),"")</f>
        <v/>
      </c>
      <c r="B221" s="67" t="str">
        <f>IFERROR(IF(VLOOKUP($A221&amp;$A$3,Global!$E:$AA,COLUMN(),0)="","",VLOOKUP($A221&amp;$A$3,Global!$E:$AA,COLUMN(),0)),"")</f>
        <v/>
      </c>
      <c r="C221" s="67" t="str">
        <f>IFERROR(VLOOKUP(B221,List!$D:$E,2,0),"")</f>
        <v/>
      </c>
      <c r="D221" s="68" t="str">
        <f>IFERROR(IF(VLOOKUP($A221&amp;$A$3,Global!$E:$AA,COLUMN()+1,0)="","",VLOOKUP($A221&amp;$A$3,Global!$E:$AA,COLUMN()+1,0)),"")</f>
        <v/>
      </c>
      <c r="E221" s="69" t="str">
        <f>IFERROR(IF(VLOOKUP($A221&amp;$A$3,Global!$E:$AA,COLUMN()+1,0)="","",VLOOKUP($A221&amp;$A$3,Global!$E:$AA,COLUMN()+1,0)),"")</f>
        <v/>
      </c>
      <c r="F221" s="69" t="str">
        <f>IFERROR(IF(VLOOKUP($A221&amp;$A$3,Global!$E:$AA,COLUMN()+1,0)="","",VLOOKUP($A221&amp;$A$3,Global!$E:$AA,COLUMN()+1,0)),"")</f>
        <v/>
      </c>
      <c r="G221" s="69" t="str">
        <f>IFERROR(IF(VLOOKUP($A221&amp;$A$3,Global!$E:$AA,COLUMN()+1,0)="","",VLOOKUP($A221&amp;$A$3,Global!$E:$AA,COLUMN()+1,0)),"")</f>
        <v/>
      </c>
      <c r="H221" s="70" t="str">
        <f>IFERROR(IF(VLOOKUP($A221&amp;$A$3,Global!$E:$AA,COLUMN()+1,0)="","",VLOOKUP($A221&amp;$A$3,Global!$E:$AA,COLUMN()+1,0)),"")</f>
        <v/>
      </c>
      <c r="I221" s="69" t="str">
        <f>IFERROR(IF(VLOOKUP($A221&amp;$A$3,Global!$E:$AA,COLUMN()+1,0)="","",VLOOKUP($A221&amp;$A$3,Global!$E:$AA,COLUMN()+1,0)),"")</f>
        <v/>
      </c>
      <c r="J221" s="69" t="str">
        <f>IFERROR(IF(VLOOKUP($A221&amp;$A$3,Global!$E:$AA,COLUMN()+1,0)="","",VLOOKUP($A221&amp;$A$3,Global!$E:$AA,COLUMN()+1,0)),"")</f>
        <v/>
      </c>
      <c r="K221" s="69" t="str">
        <f>IFERROR(IF(VLOOKUP($A221&amp;$A$3,Global!$E:$AA,COLUMN()+1,0)="","",VLOOKUP($A221&amp;$A$3,Global!$E:$AA,COLUMN()+1,0)),"")</f>
        <v/>
      </c>
      <c r="L221" s="69" t="str">
        <f>IFERROR(IF(VLOOKUP($A221&amp;$A$3,Global!$E:$AA,COLUMN()+1,0)="","",VLOOKUP($A221&amp;$A$3,Global!$E:$AA,COLUMN()+1,0)),"")</f>
        <v/>
      </c>
      <c r="M221" s="68" t="str">
        <f>IFERROR(IF(VLOOKUP($A221&amp;$A$3,Global!$E:$AA,COLUMN()+1,0)="","",VLOOKUP($A221&amp;$A$3,Global!$E:$AA,COLUMN()+1,0)),"")</f>
        <v/>
      </c>
      <c r="N221" s="68" t="str">
        <f>IFERROR(IF(VLOOKUP($A221&amp;$A$3,Global!$E:$AA,COLUMN()+1,0)="","",VLOOKUP($A221&amp;$A$3,Global!$E:$AA,COLUMN()+1,0)),"")</f>
        <v/>
      </c>
      <c r="O221" s="68" t="str">
        <f>IFERROR(IF(VLOOKUP($A221&amp;$A$3,Global!$E:$AA,COLUMN()+1,0)="","",VLOOKUP($A221&amp;$A$3,Global!$E:$AA,COLUMN()+1,0)),"")</f>
        <v/>
      </c>
      <c r="P221" s="68" t="str">
        <f>IFERROR(IF(VLOOKUP($A221&amp;$A$3,Global!$E:$AA,COLUMN()+1,0)="","",VLOOKUP($A221&amp;$A$3,Global!$E:$AA,COLUMN()+1,0)),"")</f>
        <v/>
      </c>
      <c r="Q221" s="68" t="str">
        <f>IFERROR(IF(VLOOKUP($A221&amp;$A$3,Global!$E:$AA,COLUMN()+1,0)="","",VLOOKUP($A221&amp;$A$3,Global!$E:$AA,COLUMN()+1,0)),"")</f>
        <v/>
      </c>
      <c r="R221" s="68" t="str">
        <f>IFERROR(IF(VLOOKUP($A221&amp;$A$3,Global!$E:$AA,COLUMN()+1,0)="","",VLOOKUP($A221&amp;$A$3,Global!$E:$AA,COLUMN()+1,0)),"")</f>
        <v/>
      </c>
      <c r="S221" s="71" t="str">
        <f>IFERROR(IF(VLOOKUP($A221&amp;$A$3,Global!$E:$AA,COLUMN()+1,0)="","",VLOOKUP($A221&amp;$A$3,Global!$E:$AA,COLUMN()+1,0)),"")</f>
        <v/>
      </c>
      <c r="T221" s="71" t="str">
        <f>IFERROR(IF(VLOOKUP($A221&amp;$A$3,Global!$E:$AA,COLUMN()+1,0)="","",VLOOKUP($A221&amp;$A$3,Global!$E:$AA,COLUMN()+1,0)),"")</f>
        <v/>
      </c>
      <c r="U221" s="69" t="str">
        <f>IFERROR(IF(VLOOKUP($A221&amp;$A$3,Global!$E:$AA,COLUMN()+1,0)="","",VLOOKUP($A221&amp;$A$3,Global!$E:$AA,COLUMN()+1,0)),"")</f>
        <v/>
      </c>
      <c r="V221" s="69" t="str">
        <f>IFERROR(IF(VLOOKUP($A221&amp;$A$3,Global!$E:$AA,COLUMN()+1,0)="","",VLOOKUP($A221&amp;$A$3,Global!$E:$AA,COLUMN()+1,0)),"")</f>
        <v/>
      </c>
    </row>
    <row r="222" spans="1:22" s="72" customFormat="1" ht="15.75" x14ac:dyDescent="0.2">
      <c r="A222" s="67" t="str">
        <f>IFERROR(IF(A221="","",IF((A221+1)&lt;=VLOOKUP($A$3,List!$A$1:$B$50,2,0),A221+1,"")),"")</f>
        <v/>
      </c>
      <c r="B222" s="67" t="str">
        <f>IFERROR(IF(VLOOKUP($A222&amp;$A$3,Global!$E:$AA,COLUMN(),0)="","",VLOOKUP($A222&amp;$A$3,Global!$E:$AA,COLUMN(),0)),"")</f>
        <v/>
      </c>
      <c r="C222" s="67" t="str">
        <f>IFERROR(VLOOKUP(B222,List!$D:$E,2,0),"")</f>
        <v/>
      </c>
      <c r="D222" s="68" t="str">
        <f>IFERROR(IF(VLOOKUP($A222&amp;$A$3,Global!$E:$AA,COLUMN()+1,0)="","",VLOOKUP($A222&amp;$A$3,Global!$E:$AA,COLUMN()+1,0)),"")</f>
        <v/>
      </c>
      <c r="E222" s="69" t="str">
        <f>IFERROR(IF(VLOOKUP($A222&amp;$A$3,Global!$E:$AA,COLUMN()+1,0)="","",VLOOKUP($A222&amp;$A$3,Global!$E:$AA,COLUMN()+1,0)),"")</f>
        <v/>
      </c>
      <c r="F222" s="69" t="str">
        <f>IFERROR(IF(VLOOKUP($A222&amp;$A$3,Global!$E:$AA,COLUMN()+1,0)="","",VLOOKUP($A222&amp;$A$3,Global!$E:$AA,COLUMN()+1,0)),"")</f>
        <v/>
      </c>
      <c r="G222" s="69" t="str">
        <f>IFERROR(IF(VLOOKUP($A222&amp;$A$3,Global!$E:$AA,COLUMN()+1,0)="","",VLOOKUP($A222&amp;$A$3,Global!$E:$AA,COLUMN()+1,0)),"")</f>
        <v/>
      </c>
      <c r="H222" s="70" t="str">
        <f>IFERROR(IF(VLOOKUP($A222&amp;$A$3,Global!$E:$AA,COLUMN()+1,0)="","",VLOOKUP($A222&amp;$A$3,Global!$E:$AA,COLUMN()+1,0)),"")</f>
        <v/>
      </c>
      <c r="I222" s="69" t="str">
        <f>IFERROR(IF(VLOOKUP($A222&amp;$A$3,Global!$E:$AA,COLUMN()+1,0)="","",VLOOKUP($A222&amp;$A$3,Global!$E:$AA,COLUMN()+1,0)),"")</f>
        <v/>
      </c>
      <c r="J222" s="69" t="str">
        <f>IFERROR(IF(VLOOKUP($A222&amp;$A$3,Global!$E:$AA,COLUMN()+1,0)="","",VLOOKUP($A222&amp;$A$3,Global!$E:$AA,COLUMN()+1,0)),"")</f>
        <v/>
      </c>
      <c r="K222" s="69" t="str">
        <f>IFERROR(IF(VLOOKUP($A222&amp;$A$3,Global!$E:$AA,COLUMN()+1,0)="","",VLOOKUP($A222&amp;$A$3,Global!$E:$AA,COLUMN()+1,0)),"")</f>
        <v/>
      </c>
      <c r="L222" s="69" t="str">
        <f>IFERROR(IF(VLOOKUP($A222&amp;$A$3,Global!$E:$AA,COLUMN()+1,0)="","",VLOOKUP($A222&amp;$A$3,Global!$E:$AA,COLUMN()+1,0)),"")</f>
        <v/>
      </c>
      <c r="M222" s="68" t="str">
        <f>IFERROR(IF(VLOOKUP($A222&amp;$A$3,Global!$E:$AA,COLUMN()+1,0)="","",VLOOKUP($A222&amp;$A$3,Global!$E:$AA,COLUMN()+1,0)),"")</f>
        <v/>
      </c>
      <c r="N222" s="68" t="str">
        <f>IFERROR(IF(VLOOKUP($A222&amp;$A$3,Global!$E:$AA,COLUMN()+1,0)="","",VLOOKUP($A222&amp;$A$3,Global!$E:$AA,COLUMN()+1,0)),"")</f>
        <v/>
      </c>
      <c r="O222" s="68" t="str">
        <f>IFERROR(IF(VLOOKUP($A222&amp;$A$3,Global!$E:$AA,COLUMN()+1,0)="","",VLOOKUP($A222&amp;$A$3,Global!$E:$AA,COLUMN()+1,0)),"")</f>
        <v/>
      </c>
      <c r="P222" s="68" t="str">
        <f>IFERROR(IF(VLOOKUP($A222&amp;$A$3,Global!$E:$AA,COLUMN()+1,0)="","",VLOOKUP($A222&amp;$A$3,Global!$E:$AA,COLUMN()+1,0)),"")</f>
        <v/>
      </c>
      <c r="Q222" s="68" t="str">
        <f>IFERROR(IF(VLOOKUP($A222&amp;$A$3,Global!$E:$AA,COLUMN()+1,0)="","",VLOOKUP($A222&amp;$A$3,Global!$E:$AA,COLUMN()+1,0)),"")</f>
        <v/>
      </c>
      <c r="R222" s="68" t="str">
        <f>IFERROR(IF(VLOOKUP($A222&amp;$A$3,Global!$E:$AA,COLUMN()+1,0)="","",VLOOKUP($A222&amp;$A$3,Global!$E:$AA,COLUMN()+1,0)),"")</f>
        <v/>
      </c>
      <c r="S222" s="71" t="str">
        <f>IFERROR(IF(VLOOKUP($A222&amp;$A$3,Global!$E:$AA,COLUMN()+1,0)="","",VLOOKUP($A222&amp;$A$3,Global!$E:$AA,COLUMN()+1,0)),"")</f>
        <v/>
      </c>
      <c r="T222" s="71" t="str">
        <f>IFERROR(IF(VLOOKUP($A222&amp;$A$3,Global!$E:$AA,COLUMN()+1,0)="","",VLOOKUP($A222&amp;$A$3,Global!$E:$AA,COLUMN()+1,0)),"")</f>
        <v/>
      </c>
      <c r="U222" s="69" t="str">
        <f>IFERROR(IF(VLOOKUP($A222&amp;$A$3,Global!$E:$AA,COLUMN()+1,0)="","",VLOOKUP($A222&amp;$A$3,Global!$E:$AA,COLUMN()+1,0)),"")</f>
        <v/>
      </c>
      <c r="V222" s="69" t="str">
        <f>IFERROR(IF(VLOOKUP($A222&amp;$A$3,Global!$E:$AA,COLUMN()+1,0)="","",VLOOKUP($A222&amp;$A$3,Global!$E:$AA,COLUMN()+1,0)),"")</f>
        <v/>
      </c>
    </row>
    <row r="223" spans="1:22" s="72" customFormat="1" ht="15.75" x14ac:dyDescent="0.2">
      <c r="A223" s="67" t="str">
        <f>IFERROR(IF(A222="","",IF((A222+1)&lt;=VLOOKUP($A$3,List!$A$1:$B$50,2,0),A222+1,"")),"")</f>
        <v/>
      </c>
      <c r="B223" s="67" t="str">
        <f>IFERROR(IF(VLOOKUP($A223&amp;$A$3,Global!$E:$AA,COLUMN(),0)="","",VLOOKUP($A223&amp;$A$3,Global!$E:$AA,COLUMN(),0)),"")</f>
        <v/>
      </c>
      <c r="C223" s="67" t="str">
        <f>IFERROR(VLOOKUP(B223,List!$D:$E,2,0),"")</f>
        <v/>
      </c>
      <c r="D223" s="68" t="str">
        <f>IFERROR(IF(VLOOKUP($A223&amp;$A$3,Global!$E:$AA,COLUMN()+1,0)="","",VLOOKUP($A223&amp;$A$3,Global!$E:$AA,COLUMN()+1,0)),"")</f>
        <v/>
      </c>
      <c r="E223" s="69" t="str">
        <f>IFERROR(IF(VLOOKUP($A223&amp;$A$3,Global!$E:$AA,COLUMN()+1,0)="","",VLOOKUP($A223&amp;$A$3,Global!$E:$AA,COLUMN()+1,0)),"")</f>
        <v/>
      </c>
      <c r="F223" s="69" t="str">
        <f>IFERROR(IF(VLOOKUP($A223&amp;$A$3,Global!$E:$AA,COLUMN()+1,0)="","",VLOOKUP($A223&amp;$A$3,Global!$E:$AA,COLUMN()+1,0)),"")</f>
        <v/>
      </c>
      <c r="G223" s="69" t="str">
        <f>IFERROR(IF(VLOOKUP($A223&amp;$A$3,Global!$E:$AA,COLUMN()+1,0)="","",VLOOKUP($A223&amp;$A$3,Global!$E:$AA,COLUMN()+1,0)),"")</f>
        <v/>
      </c>
      <c r="H223" s="70" t="str">
        <f>IFERROR(IF(VLOOKUP($A223&amp;$A$3,Global!$E:$AA,COLUMN()+1,0)="","",VLOOKUP($A223&amp;$A$3,Global!$E:$AA,COLUMN()+1,0)),"")</f>
        <v/>
      </c>
      <c r="I223" s="69" t="str">
        <f>IFERROR(IF(VLOOKUP($A223&amp;$A$3,Global!$E:$AA,COLUMN()+1,0)="","",VLOOKUP($A223&amp;$A$3,Global!$E:$AA,COLUMN()+1,0)),"")</f>
        <v/>
      </c>
      <c r="J223" s="69" t="str">
        <f>IFERROR(IF(VLOOKUP($A223&amp;$A$3,Global!$E:$AA,COLUMN()+1,0)="","",VLOOKUP($A223&amp;$A$3,Global!$E:$AA,COLUMN()+1,0)),"")</f>
        <v/>
      </c>
      <c r="K223" s="69" t="str">
        <f>IFERROR(IF(VLOOKUP($A223&amp;$A$3,Global!$E:$AA,COLUMN()+1,0)="","",VLOOKUP($A223&amp;$A$3,Global!$E:$AA,COLUMN()+1,0)),"")</f>
        <v/>
      </c>
      <c r="L223" s="69" t="str">
        <f>IFERROR(IF(VLOOKUP($A223&amp;$A$3,Global!$E:$AA,COLUMN()+1,0)="","",VLOOKUP($A223&amp;$A$3,Global!$E:$AA,COLUMN()+1,0)),"")</f>
        <v/>
      </c>
      <c r="M223" s="68" t="str">
        <f>IFERROR(IF(VLOOKUP($A223&amp;$A$3,Global!$E:$AA,COLUMN()+1,0)="","",VLOOKUP($A223&amp;$A$3,Global!$E:$AA,COLUMN()+1,0)),"")</f>
        <v/>
      </c>
      <c r="N223" s="68" t="str">
        <f>IFERROR(IF(VLOOKUP($A223&amp;$A$3,Global!$E:$AA,COLUMN()+1,0)="","",VLOOKUP($A223&amp;$A$3,Global!$E:$AA,COLUMN()+1,0)),"")</f>
        <v/>
      </c>
      <c r="O223" s="68" t="str">
        <f>IFERROR(IF(VLOOKUP($A223&amp;$A$3,Global!$E:$AA,COLUMN()+1,0)="","",VLOOKUP($A223&amp;$A$3,Global!$E:$AA,COLUMN()+1,0)),"")</f>
        <v/>
      </c>
      <c r="P223" s="68" t="str">
        <f>IFERROR(IF(VLOOKUP($A223&amp;$A$3,Global!$E:$AA,COLUMN()+1,0)="","",VLOOKUP($A223&amp;$A$3,Global!$E:$AA,COLUMN()+1,0)),"")</f>
        <v/>
      </c>
      <c r="Q223" s="68" t="str">
        <f>IFERROR(IF(VLOOKUP($A223&amp;$A$3,Global!$E:$AA,COLUMN()+1,0)="","",VLOOKUP($A223&amp;$A$3,Global!$E:$AA,COLUMN()+1,0)),"")</f>
        <v/>
      </c>
      <c r="R223" s="68" t="str">
        <f>IFERROR(IF(VLOOKUP($A223&amp;$A$3,Global!$E:$AA,COLUMN()+1,0)="","",VLOOKUP($A223&amp;$A$3,Global!$E:$AA,COLUMN()+1,0)),"")</f>
        <v/>
      </c>
      <c r="S223" s="71" t="str">
        <f>IFERROR(IF(VLOOKUP($A223&amp;$A$3,Global!$E:$AA,COLUMN()+1,0)="","",VLOOKUP($A223&amp;$A$3,Global!$E:$AA,COLUMN()+1,0)),"")</f>
        <v/>
      </c>
      <c r="T223" s="71" t="str">
        <f>IFERROR(IF(VLOOKUP($A223&amp;$A$3,Global!$E:$AA,COLUMN()+1,0)="","",VLOOKUP($A223&amp;$A$3,Global!$E:$AA,COLUMN()+1,0)),"")</f>
        <v/>
      </c>
      <c r="U223" s="69" t="str">
        <f>IFERROR(IF(VLOOKUP($A223&amp;$A$3,Global!$E:$AA,COLUMN()+1,0)="","",VLOOKUP($A223&amp;$A$3,Global!$E:$AA,COLUMN()+1,0)),"")</f>
        <v/>
      </c>
      <c r="V223" s="69" t="str">
        <f>IFERROR(IF(VLOOKUP($A223&amp;$A$3,Global!$E:$AA,COLUMN()+1,0)="","",VLOOKUP($A223&amp;$A$3,Global!$E:$AA,COLUMN()+1,0)),"")</f>
        <v/>
      </c>
    </row>
    <row r="224" spans="1:22" s="72" customFormat="1" ht="15.75" x14ac:dyDescent="0.2">
      <c r="A224" s="67" t="str">
        <f>IFERROR(IF(A223="","",IF((A223+1)&lt;=VLOOKUP($A$3,List!$A$1:$B$50,2,0),A223+1,"")),"")</f>
        <v/>
      </c>
      <c r="B224" s="67" t="str">
        <f>IFERROR(IF(VLOOKUP($A224&amp;$A$3,Global!$E:$AA,COLUMN(),0)="","",VLOOKUP($A224&amp;$A$3,Global!$E:$AA,COLUMN(),0)),"")</f>
        <v/>
      </c>
      <c r="C224" s="67" t="str">
        <f>IFERROR(VLOOKUP(B224,List!$D:$E,2,0),"")</f>
        <v/>
      </c>
      <c r="D224" s="68" t="str">
        <f>IFERROR(IF(VLOOKUP($A224&amp;$A$3,Global!$E:$AA,COLUMN()+1,0)="","",VLOOKUP($A224&amp;$A$3,Global!$E:$AA,COLUMN()+1,0)),"")</f>
        <v/>
      </c>
      <c r="E224" s="69" t="str">
        <f>IFERROR(IF(VLOOKUP($A224&amp;$A$3,Global!$E:$AA,COLUMN()+1,0)="","",VLOOKUP($A224&amp;$A$3,Global!$E:$AA,COLUMN()+1,0)),"")</f>
        <v/>
      </c>
      <c r="F224" s="69" t="str">
        <f>IFERROR(IF(VLOOKUP($A224&amp;$A$3,Global!$E:$AA,COLUMN()+1,0)="","",VLOOKUP($A224&amp;$A$3,Global!$E:$AA,COLUMN()+1,0)),"")</f>
        <v/>
      </c>
      <c r="G224" s="69" t="str">
        <f>IFERROR(IF(VLOOKUP($A224&amp;$A$3,Global!$E:$AA,COLUMN()+1,0)="","",VLOOKUP($A224&amp;$A$3,Global!$E:$AA,COLUMN()+1,0)),"")</f>
        <v/>
      </c>
      <c r="H224" s="70" t="str">
        <f>IFERROR(IF(VLOOKUP($A224&amp;$A$3,Global!$E:$AA,COLUMN()+1,0)="","",VLOOKUP($A224&amp;$A$3,Global!$E:$AA,COLUMN()+1,0)),"")</f>
        <v/>
      </c>
      <c r="I224" s="69" t="str">
        <f>IFERROR(IF(VLOOKUP($A224&amp;$A$3,Global!$E:$AA,COLUMN()+1,0)="","",VLOOKUP($A224&amp;$A$3,Global!$E:$AA,COLUMN()+1,0)),"")</f>
        <v/>
      </c>
      <c r="J224" s="69" t="str">
        <f>IFERROR(IF(VLOOKUP($A224&amp;$A$3,Global!$E:$AA,COLUMN()+1,0)="","",VLOOKUP($A224&amp;$A$3,Global!$E:$AA,COLUMN()+1,0)),"")</f>
        <v/>
      </c>
      <c r="K224" s="69" t="str">
        <f>IFERROR(IF(VLOOKUP($A224&amp;$A$3,Global!$E:$AA,COLUMN()+1,0)="","",VLOOKUP($A224&amp;$A$3,Global!$E:$AA,COLUMN()+1,0)),"")</f>
        <v/>
      </c>
      <c r="L224" s="69" t="str">
        <f>IFERROR(IF(VLOOKUP($A224&amp;$A$3,Global!$E:$AA,COLUMN()+1,0)="","",VLOOKUP($A224&amp;$A$3,Global!$E:$AA,COLUMN()+1,0)),"")</f>
        <v/>
      </c>
      <c r="M224" s="68" t="str">
        <f>IFERROR(IF(VLOOKUP($A224&amp;$A$3,Global!$E:$AA,COLUMN()+1,0)="","",VLOOKUP($A224&amp;$A$3,Global!$E:$AA,COLUMN()+1,0)),"")</f>
        <v/>
      </c>
      <c r="N224" s="68" t="str">
        <f>IFERROR(IF(VLOOKUP($A224&amp;$A$3,Global!$E:$AA,COLUMN()+1,0)="","",VLOOKUP($A224&amp;$A$3,Global!$E:$AA,COLUMN()+1,0)),"")</f>
        <v/>
      </c>
      <c r="O224" s="68" t="str">
        <f>IFERROR(IF(VLOOKUP($A224&amp;$A$3,Global!$E:$AA,COLUMN()+1,0)="","",VLOOKUP($A224&amp;$A$3,Global!$E:$AA,COLUMN()+1,0)),"")</f>
        <v/>
      </c>
      <c r="P224" s="68" t="str">
        <f>IFERROR(IF(VLOOKUP($A224&amp;$A$3,Global!$E:$AA,COLUMN()+1,0)="","",VLOOKUP($A224&amp;$A$3,Global!$E:$AA,COLUMN()+1,0)),"")</f>
        <v/>
      </c>
      <c r="Q224" s="68" t="str">
        <f>IFERROR(IF(VLOOKUP($A224&amp;$A$3,Global!$E:$AA,COLUMN()+1,0)="","",VLOOKUP($A224&amp;$A$3,Global!$E:$AA,COLUMN()+1,0)),"")</f>
        <v/>
      </c>
      <c r="R224" s="68" t="str">
        <f>IFERROR(IF(VLOOKUP($A224&amp;$A$3,Global!$E:$AA,COLUMN()+1,0)="","",VLOOKUP($A224&amp;$A$3,Global!$E:$AA,COLUMN()+1,0)),"")</f>
        <v/>
      </c>
      <c r="S224" s="71" t="str">
        <f>IFERROR(IF(VLOOKUP($A224&amp;$A$3,Global!$E:$AA,COLUMN()+1,0)="","",VLOOKUP($A224&amp;$A$3,Global!$E:$AA,COLUMN()+1,0)),"")</f>
        <v/>
      </c>
      <c r="T224" s="71" t="str">
        <f>IFERROR(IF(VLOOKUP($A224&amp;$A$3,Global!$E:$AA,COLUMN()+1,0)="","",VLOOKUP($A224&amp;$A$3,Global!$E:$AA,COLUMN()+1,0)),"")</f>
        <v/>
      </c>
      <c r="U224" s="69" t="str">
        <f>IFERROR(IF(VLOOKUP($A224&amp;$A$3,Global!$E:$AA,COLUMN()+1,0)="","",VLOOKUP($A224&amp;$A$3,Global!$E:$AA,COLUMN()+1,0)),"")</f>
        <v/>
      </c>
      <c r="V224" s="69" t="str">
        <f>IFERROR(IF(VLOOKUP($A224&amp;$A$3,Global!$E:$AA,COLUMN()+1,0)="","",VLOOKUP($A224&amp;$A$3,Global!$E:$AA,COLUMN()+1,0)),"")</f>
        <v/>
      </c>
    </row>
    <row r="225" spans="1:22" s="72" customFormat="1" ht="15.75" x14ac:dyDescent="0.2">
      <c r="A225" s="67" t="str">
        <f>IFERROR(IF(A224="","",IF((A224+1)&lt;=VLOOKUP($A$3,List!$A$1:$B$50,2,0),A224+1,"")),"")</f>
        <v/>
      </c>
      <c r="B225" s="67" t="str">
        <f>IFERROR(IF(VLOOKUP($A225&amp;$A$3,Global!$E:$AA,COLUMN(),0)="","",VLOOKUP($A225&amp;$A$3,Global!$E:$AA,COLUMN(),0)),"")</f>
        <v/>
      </c>
      <c r="C225" s="67" t="str">
        <f>IFERROR(VLOOKUP(B225,List!$D:$E,2,0),"")</f>
        <v/>
      </c>
      <c r="D225" s="68" t="str">
        <f>IFERROR(IF(VLOOKUP($A225&amp;$A$3,Global!$E:$AA,COLUMN()+1,0)="","",VLOOKUP($A225&amp;$A$3,Global!$E:$AA,COLUMN()+1,0)),"")</f>
        <v/>
      </c>
      <c r="E225" s="69" t="str">
        <f>IFERROR(IF(VLOOKUP($A225&amp;$A$3,Global!$E:$AA,COLUMN()+1,0)="","",VLOOKUP($A225&amp;$A$3,Global!$E:$AA,COLUMN()+1,0)),"")</f>
        <v/>
      </c>
      <c r="F225" s="69" t="str">
        <f>IFERROR(IF(VLOOKUP($A225&amp;$A$3,Global!$E:$AA,COLUMN()+1,0)="","",VLOOKUP($A225&amp;$A$3,Global!$E:$AA,COLUMN()+1,0)),"")</f>
        <v/>
      </c>
      <c r="G225" s="69" t="str">
        <f>IFERROR(IF(VLOOKUP($A225&amp;$A$3,Global!$E:$AA,COLUMN()+1,0)="","",VLOOKUP($A225&amp;$A$3,Global!$E:$AA,COLUMN()+1,0)),"")</f>
        <v/>
      </c>
      <c r="H225" s="70" t="str">
        <f>IFERROR(IF(VLOOKUP($A225&amp;$A$3,Global!$E:$AA,COLUMN()+1,0)="","",VLOOKUP($A225&amp;$A$3,Global!$E:$AA,COLUMN()+1,0)),"")</f>
        <v/>
      </c>
      <c r="I225" s="69" t="str">
        <f>IFERROR(IF(VLOOKUP($A225&amp;$A$3,Global!$E:$AA,COLUMN()+1,0)="","",VLOOKUP($A225&amp;$A$3,Global!$E:$AA,COLUMN()+1,0)),"")</f>
        <v/>
      </c>
      <c r="J225" s="69" t="str">
        <f>IFERROR(IF(VLOOKUP($A225&amp;$A$3,Global!$E:$AA,COLUMN()+1,0)="","",VLOOKUP($A225&amp;$A$3,Global!$E:$AA,COLUMN()+1,0)),"")</f>
        <v/>
      </c>
      <c r="K225" s="69" t="str">
        <f>IFERROR(IF(VLOOKUP($A225&amp;$A$3,Global!$E:$AA,COLUMN()+1,0)="","",VLOOKUP($A225&amp;$A$3,Global!$E:$AA,COLUMN()+1,0)),"")</f>
        <v/>
      </c>
      <c r="L225" s="69" t="str">
        <f>IFERROR(IF(VLOOKUP($A225&amp;$A$3,Global!$E:$AA,COLUMN()+1,0)="","",VLOOKUP($A225&amp;$A$3,Global!$E:$AA,COLUMN()+1,0)),"")</f>
        <v/>
      </c>
      <c r="M225" s="68" t="str">
        <f>IFERROR(IF(VLOOKUP($A225&amp;$A$3,Global!$E:$AA,COLUMN()+1,0)="","",VLOOKUP($A225&amp;$A$3,Global!$E:$AA,COLUMN()+1,0)),"")</f>
        <v/>
      </c>
      <c r="N225" s="68" t="str">
        <f>IFERROR(IF(VLOOKUP($A225&amp;$A$3,Global!$E:$AA,COLUMN()+1,0)="","",VLOOKUP($A225&amp;$A$3,Global!$E:$AA,COLUMN()+1,0)),"")</f>
        <v/>
      </c>
      <c r="O225" s="68" t="str">
        <f>IFERROR(IF(VLOOKUP($A225&amp;$A$3,Global!$E:$AA,COLUMN()+1,0)="","",VLOOKUP($A225&amp;$A$3,Global!$E:$AA,COLUMN()+1,0)),"")</f>
        <v/>
      </c>
      <c r="P225" s="68" t="str">
        <f>IFERROR(IF(VLOOKUP($A225&amp;$A$3,Global!$E:$AA,COLUMN()+1,0)="","",VLOOKUP($A225&amp;$A$3,Global!$E:$AA,COLUMN()+1,0)),"")</f>
        <v/>
      </c>
      <c r="Q225" s="68" t="str">
        <f>IFERROR(IF(VLOOKUP($A225&amp;$A$3,Global!$E:$AA,COLUMN()+1,0)="","",VLOOKUP($A225&amp;$A$3,Global!$E:$AA,COLUMN()+1,0)),"")</f>
        <v/>
      </c>
      <c r="R225" s="68" t="str">
        <f>IFERROR(IF(VLOOKUP($A225&amp;$A$3,Global!$E:$AA,COLUMN()+1,0)="","",VLOOKUP($A225&amp;$A$3,Global!$E:$AA,COLUMN()+1,0)),"")</f>
        <v/>
      </c>
      <c r="S225" s="71" t="str">
        <f>IFERROR(IF(VLOOKUP($A225&amp;$A$3,Global!$E:$AA,COLUMN()+1,0)="","",VLOOKUP($A225&amp;$A$3,Global!$E:$AA,COLUMN()+1,0)),"")</f>
        <v/>
      </c>
      <c r="T225" s="71" t="str">
        <f>IFERROR(IF(VLOOKUP($A225&amp;$A$3,Global!$E:$AA,COLUMN()+1,0)="","",VLOOKUP($A225&amp;$A$3,Global!$E:$AA,COLUMN()+1,0)),"")</f>
        <v/>
      </c>
      <c r="U225" s="69" t="str">
        <f>IFERROR(IF(VLOOKUP($A225&amp;$A$3,Global!$E:$AA,COLUMN()+1,0)="","",VLOOKUP($A225&amp;$A$3,Global!$E:$AA,COLUMN()+1,0)),"")</f>
        <v/>
      </c>
      <c r="V225" s="69" t="str">
        <f>IFERROR(IF(VLOOKUP($A225&amp;$A$3,Global!$E:$AA,COLUMN()+1,0)="","",VLOOKUP($A225&amp;$A$3,Global!$E:$AA,COLUMN()+1,0)),"")</f>
        <v/>
      </c>
    </row>
    <row r="226" spans="1:22" s="72" customFormat="1" ht="15.75" x14ac:dyDescent="0.2">
      <c r="A226" s="67" t="str">
        <f>IFERROR(IF(A225="","",IF((A225+1)&lt;=VLOOKUP($A$3,List!$A$1:$B$50,2,0),A225+1,"")),"")</f>
        <v/>
      </c>
      <c r="B226" s="67" t="str">
        <f>IFERROR(IF(VLOOKUP($A226&amp;$A$3,Global!$E:$AA,COLUMN(),0)="","",VLOOKUP($A226&amp;$A$3,Global!$E:$AA,COLUMN(),0)),"")</f>
        <v/>
      </c>
      <c r="C226" s="67" t="str">
        <f>IFERROR(VLOOKUP(B226,List!$D:$E,2,0),"")</f>
        <v/>
      </c>
      <c r="D226" s="68" t="str">
        <f>IFERROR(IF(VLOOKUP($A226&amp;$A$3,Global!$E:$AA,COLUMN()+1,0)="","",VLOOKUP($A226&amp;$A$3,Global!$E:$AA,COLUMN()+1,0)),"")</f>
        <v/>
      </c>
      <c r="E226" s="69" t="str">
        <f>IFERROR(IF(VLOOKUP($A226&amp;$A$3,Global!$E:$AA,COLUMN()+1,0)="","",VLOOKUP($A226&amp;$A$3,Global!$E:$AA,COLUMN()+1,0)),"")</f>
        <v/>
      </c>
      <c r="F226" s="69" t="str">
        <f>IFERROR(IF(VLOOKUP($A226&amp;$A$3,Global!$E:$AA,COLUMN()+1,0)="","",VLOOKUP($A226&amp;$A$3,Global!$E:$AA,COLUMN()+1,0)),"")</f>
        <v/>
      </c>
      <c r="G226" s="69" t="str">
        <f>IFERROR(IF(VLOOKUP($A226&amp;$A$3,Global!$E:$AA,COLUMN()+1,0)="","",VLOOKUP($A226&amp;$A$3,Global!$E:$AA,COLUMN()+1,0)),"")</f>
        <v/>
      </c>
      <c r="H226" s="70" t="str">
        <f>IFERROR(IF(VLOOKUP($A226&amp;$A$3,Global!$E:$AA,COLUMN()+1,0)="","",VLOOKUP($A226&amp;$A$3,Global!$E:$AA,COLUMN()+1,0)),"")</f>
        <v/>
      </c>
      <c r="I226" s="69" t="str">
        <f>IFERROR(IF(VLOOKUP($A226&amp;$A$3,Global!$E:$AA,COLUMN()+1,0)="","",VLOOKUP($A226&amp;$A$3,Global!$E:$AA,COLUMN()+1,0)),"")</f>
        <v/>
      </c>
      <c r="J226" s="69" t="str">
        <f>IFERROR(IF(VLOOKUP($A226&amp;$A$3,Global!$E:$AA,COLUMN()+1,0)="","",VLOOKUP($A226&amp;$A$3,Global!$E:$AA,COLUMN()+1,0)),"")</f>
        <v/>
      </c>
      <c r="K226" s="69" t="str">
        <f>IFERROR(IF(VLOOKUP($A226&amp;$A$3,Global!$E:$AA,COLUMN()+1,0)="","",VLOOKUP($A226&amp;$A$3,Global!$E:$AA,COLUMN()+1,0)),"")</f>
        <v/>
      </c>
      <c r="L226" s="69" t="str">
        <f>IFERROR(IF(VLOOKUP($A226&amp;$A$3,Global!$E:$AA,COLUMN()+1,0)="","",VLOOKUP($A226&amp;$A$3,Global!$E:$AA,COLUMN()+1,0)),"")</f>
        <v/>
      </c>
      <c r="M226" s="68" t="str">
        <f>IFERROR(IF(VLOOKUP($A226&amp;$A$3,Global!$E:$AA,COLUMN()+1,0)="","",VLOOKUP($A226&amp;$A$3,Global!$E:$AA,COLUMN()+1,0)),"")</f>
        <v/>
      </c>
      <c r="N226" s="68" t="str">
        <f>IFERROR(IF(VLOOKUP($A226&amp;$A$3,Global!$E:$AA,COLUMN()+1,0)="","",VLOOKUP($A226&amp;$A$3,Global!$E:$AA,COLUMN()+1,0)),"")</f>
        <v/>
      </c>
      <c r="O226" s="68" t="str">
        <f>IFERROR(IF(VLOOKUP($A226&amp;$A$3,Global!$E:$AA,COLUMN()+1,0)="","",VLOOKUP($A226&amp;$A$3,Global!$E:$AA,COLUMN()+1,0)),"")</f>
        <v/>
      </c>
      <c r="P226" s="68" t="str">
        <f>IFERROR(IF(VLOOKUP($A226&amp;$A$3,Global!$E:$AA,COLUMN()+1,0)="","",VLOOKUP($A226&amp;$A$3,Global!$E:$AA,COLUMN()+1,0)),"")</f>
        <v/>
      </c>
      <c r="Q226" s="68" t="str">
        <f>IFERROR(IF(VLOOKUP($A226&amp;$A$3,Global!$E:$AA,COLUMN()+1,0)="","",VLOOKUP($A226&amp;$A$3,Global!$E:$AA,COLUMN()+1,0)),"")</f>
        <v/>
      </c>
      <c r="R226" s="68" t="str">
        <f>IFERROR(IF(VLOOKUP($A226&amp;$A$3,Global!$E:$AA,COLUMN()+1,0)="","",VLOOKUP($A226&amp;$A$3,Global!$E:$AA,COLUMN()+1,0)),"")</f>
        <v/>
      </c>
      <c r="S226" s="71" t="str">
        <f>IFERROR(IF(VLOOKUP($A226&amp;$A$3,Global!$E:$AA,COLUMN()+1,0)="","",VLOOKUP($A226&amp;$A$3,Global!$E:$AA,COLUMN()+1,0)),"")</f>
        <v/>
      </c>
      <c r="T226" s="71" t="str">
        <f>IFERROR(IF(VLOOKUP($A226&amp;$A$3,Global!$E:$AA,COLUMN()+1,0)="","",VLOOKUP($A226&amp;$A$3,Global!$E:$AA,COLUMN()+1,0)),"")</f>
        <v/>
      </c>
      <c r="U226" s="69" t="str">
        <f>IFERROR(IF(VLOOKUP($A226&amp;$A$3,Global!$E:$AA,COLUMN()+1,0)="","",VLOOKUP($A226&amp;$A$3,Global!$E:$AA,COLUMN()+1,0)),"")</f>
        <v/>
      </c>
      <c r="V226" s="69" t="str">
        <f>IFERROR(IF(VLOOKUP($A226&amp;$A$3,Global!$E:$AA,COLUMN()+1,0)="","",VLOOKUP($A226&amp;$A$3,Global!$E:$AA,COLUMN()+1,0)),"")</f>
        <v/>
      </c>
    </row>
    <row r="227" spans="1:22" s="72" customFormat="1" ht="15.75" x14ac:dyDescent="0.2">
      <c r="A227" s="67" t="str">
        <f>IFERROR(IF(A226="","",IF((A226+1)&lt;=VLOOKUP($A$3,List!$A$1:$B$50,2,0),A226+1,"")),"")</f>
        <v/>
      </c>
      <c r="B227" s="67" t="str">
        <f>IFERROR(IF(VLOOKUP($A227&amp;$A$3,Global!$E:$AA,COLUMN(),0)="","",VLOOKUP($A227&amp;$A$3,Global!$E:$AA,COLUMN(),0)),"")</f>
        <v/>
      </c>
      <c r="C227" s="67" t="str">
        <f>IFERROR(VLOOKUP(B227,List!$D:$E,2,0),"")</f>
        <v/>
      </c>
      <c r="D227" s="68" t="str">
        <f>IFERROR(IF(VLOOKUP($A227&amp;$A$3,Global!$E:$AA,COLUMN()+1,0)="","",VLOOKUP($A227&amp;$A$3,Global!$E:$AA,COLUMN()+1,0)),"")</f>
        <v/>
      </c>
      <c r="E227" s="69" t="str">
        <f>IFERROR(IF(VLOOKUP($A227&amp;$A$3,Global!$E:$AA,COLUMN()+1,0)="","",VLOOKUP($A227&amp;$A$3,Global!$E:$AA,COLUMN()+1,0)),"")</f>
        <v/>
      </c>
      <c r="F227" s="69" t="str">
        <f>IFERROR(IF(VLOOKUP($A227&amp;$A$3,Global!$E:$AA,COLUMN()+1,0)="","",VLOOKUP($A227&amp;$A$3,Global!$E:$AA,COLUMN()+1,0)),"")</f>
        <v/>
      </c>
      <c r="G227" s="69" t="str">
        <f>IFERROR(IF(VLOOKUP($A227&amp;$A$3,Global!$E:$AA,COLUMN()+1,0)="","",VLOOKUP($A227&amp;$A$3,Global!$E:$AA,COLUMN()+1,0)),"")</f>
        <v/>
      </c>
      <c r="H227" s="70" t="str">
        <f>IFERROR(IF(VLOOKUP($A227&amp;$A$3,Global!$E:$AA,COLUMN()+1,0)="","",VLOOKUP($A227&amp;$A$3,Global!$E:$AA,COLUMN()+1,0)),"")</f>
        <v/>
      </c>
      <c r="I227" s="69" t="str">
        <f>IFERROR(IF(VLOOKUP($A227&amp;$A$3,Global!$E:$AA,COLUMN()+1,0)="","",VLOOKUP($A227&amp;$A$3,Global!$E:$AA,COLUMN()+1,0)),"")</f>
        <v/>
      </c>
      <c r="J227" s="69" t="str">
        <f>IFERROR(IF(VLOOKUP($A227&amp;$A$3,Global!$E:$AA,COLUMN()+1,0)="","",VLOOKUP($A227&amp;$A$3,Global!$E:$AA,COLUMN()+1,0)),"")</f>
        <v/>
      </c>
      <c r="K227" s="69" t="str">
        <f>IFERROR(IF(VLOOKUP($A227&amp;$A$3,Global!$E:$AA,COLUMN()+1,0)="","",VLOOKUP($A227&amp;$A$3,Global!$E:$AA,COLUMN()+1,0)),"")</f>
        <v/>
      </c>
      <c r="L227" s="69" t="str">
        <f>IFERROR(IF(VLOOKUP($A227&amp;$A$3,Global!$E:$AA,COLUMN()+1,0)="","",VLOOKUP($A227&amp;$A$3,Global!$E:$AA,COLUMN()+1,0)),"")</f>
        <v/>
      </c>
      <c r="M227" s="68" t="str">
        <f>IFERROR(IF(VLOOKUP($A227&amp;$A$3,Global!$E:$AA,COLUMN()+1,0)="","",VLOOKUP($A227&amp;$A$3,Global!$E:$AA,COLUMN()+1,0)),"")</f>
        <v/>
      </c>
      <c r="N227" s="68" t="str">
        <f>IFERROR(IF(VLOOKUP($A227&amp;$A$3,Global!$E:$AA,COLUMN()+1,0)="","",VLOOKUP($A227&amp;$A$3,Global!$E:$AA,COLUMN()+1,0)),"")</f>
        <v/>
      </c>
      <c r="O227" s="68" t="str">
        <f>IFERROR(IF(VLOOKUP($A227&amp;$A$3,Global!$E:$AA,COLUMN()+1,0)="","",VLOOKUP($A227&amp;$A$3,Global!$E:$AA,COLUMN()+1,0)),"")</f>
        <v/>
      </c>
      <c r="P227" s="68" t="str">
        <f>IFERROR(IF(VLOOKUP($A227&amp;$A$3,Global!$E:$AA,COLUMN()+1,0)="","",VLOOKUP($A227&amp;$A$3,Global!$E:$AA,COLUMN()+1,0)),"")</f>
        <v/>
      </c>
      <c r="Q227" s="68" t="str">
        <f>IFERROR(IF(VLOOKUP($A227&amp;$A$3,Global!$E:$AA,COLUMN()+1,0)="","",VLOOKUP($A227&amp;$A$3,Global!$E:$AA,COLUMN()+1,0)),"")</f>
        <v/>
      </c>
      <c r="R227" s="68" t="str">
        <f>IFERROR(IF(VLOOKUP($A227&amp;$A$3,Global!$E:$AA,COLUMN()+1,0)="","",VLOOKUP($A227&amp;$A$3,Global!$E:$AA,COLUMN()+1,0)),"")</f>
        <v/>
      </c>
      <c r="S227" s="71" t="str">
        <f>IFERROR(IF(VLOOKUP($A227&amp;$A$3,Global!$E:$AA,COLUMN()+1,0)="","",VLOOKUP($A227&amp;$A$3,Global!$E:$AA,COLUMN()+1,0)),"")</f>
        <v/>
      </c>
      <c r="T227" s="71" t="str">
        <f>IFERROR(IF(VLOOKUP($A227&amp;$A$3,Global!$E:$AA,COLUMN()+1,0)="","",VLOOKUP($A227&amp;$A$3,Global!$E:$AA,COLUMN()+1,0)),"")</f>
        <v/>
      </c>
      <c r="U227" s="69" t="str">
        <f>IFERROR(IF(VLOOKUP($A227&amp;$A$3,Global!$E:$AA,COLUMN()+1,0)="","",VLOOKUP($A227&amp;$A$3,Global!$E:$AA,COLUMN()+1,0)),"")</f>
        <v/>
      </c>
      <c r="V227" s="69" t="str">
        <f>IFERROR(IF(VLOOKUP($A227&amp;$A$3,Global!$E:$AA,COLUMN()+1,0)="","",VLOOKUP($A227&amp;$A$3,Global!$E:$AA,COLUMN()+1,0)),"")</f>
        <v/>
      </c>
    </row>
    <row r="228" spans="1:22" s="72" customFormat="1" ht="15.75" x14ac:dyDescent="0.2">
      <c r="A228" s="67" t="str">
        <f>IFERROR(IF(A227="","",IF((A227+1)&lt;=VLOOKUP($A$3,List!$A$1:$B$50,2,0),A227+1,"")),"")</f>
        <v/>
      </c>
      <c r="B228" s="67" t="str">
        <f>IFERROR(IF(VLOOKUP($A228&amp;$A$3,Global!$E:$AA,COLUMN(),0)="","",VLOOKUP($A228&amp;$A$3,Global!$E:$AA,COLUMN(),0)),"")</f>
        <v/>
      </c>
      <c r="C228" s="67" t="str">
        <f>IFERROR(VLOOKUP(B228,List!$D:$E,2,0),"")</f>
        <v/>
      </c>
      <c r="D228" s="68" t="str">
        <f>IFERROR(IF(VLOOKUP($A228&amp;$A$3,Global!$E:$AA,COLUMN()+1,0)="","",VLOOKUP($A228&amp;$A$3,Global!$E:$AA,COLUMN()+1,0)),"")</f>
        <v/>
      </c>
      <c r="E228" s="69" t="str">
        <f>IFERROR(IF(VLOOKUP($A228&amp;$A$3,Global!$E:$AA,COLUMN()+1,0)="","",VLOOKUP($A228&amp;$A$3,Global!$E:$AA,COLUMN()+1,0)),"")</f>
        <v/>
      </c>
      <c r="F228" s="69" t="str">
        <f>IFERROR(IF(VLOOKUP($A228&amp;$A$3,Global!$E:$AA,COLUMN()+1,0)="","",VLOOKUP($A228&amp;$A$3,Global!$E:$AA,COLUMN()+1,0)),"")</f>
        <v/>
      </c>
      <c r="G228" s="69" t="str">
        <f>IFERROR(IF(VLOOKUP($A228&amp;$A$3,Global!$E:$AA,COLUMN()+1,0)="","",VLOOKUP($A228&amp;$A$3,Global!$E:$AA,COLUMN()+1,0)),"")</f>
        <v/>
      </c>
      <c r="H228" s="70" t="str">
        <f>IFERROR(IF(VLOOKUP($A228&amp;$A$3,Global!$E:$AA,COLUMN()+1,0)="","",VLOOKUP($A228&amp;$A$3,Global!$E:$AA,COLUMN()+1,0)),"")</f>
        <v/>
      </c>
      <c r="I228" s="69" t="str">
        <f>IFERROR(IF(VLOOKUP($A228&amp;$A$3,Global!$E:$AA,COLUMN()+1,0)="","",VLOOKUP($A228&amp;$A$3,Global!$E:$AA,COLUMN()+1,0)),"")</f>
        <v/>
      </c>
      <c r="J228" s="69" t="str">
        <f>IFERROR(IF(VLOOKUP($A228&amp;$A$3,Global!$E:$AA,COLUMN()+1,0)="","",VLOOKUP($A228&amp;$A$3,Global!$E:$AA,COLUMN()+1,0)),"")</f>
        <v/>
      </c>
      <c r="K228" s="69" t="str">
        <f>IFERROR(IF(VLOOKUP($A228&amp;$A$3,Global!$E:$AA,COLUMN()+1,0)="","",VLOOKUP($A228&amp;$A$3,Global!$E:$AA,COLUMN()+1,0)),"")</f>
        <v/>
      </c>
      <c r="L228" s="69" t="str">
        <f>IFERROR(IF(VLOOKUP($A228&amp;$A$3,Global!$E:$AA,COLUMN()+1,0)="","",VLOOKUP($A228&amp;$A$3,Global!$E:$AA,COLUMN()+1,0)),"")</f>
        <v/>
      </c>
      <c r="M228" s="68" t="str">
        <f>IFERROR(IF(VLOOKUP($A228&amp;$A$3,Global!$E:$AA,COLUMN()+1,0)="","",VLOOKUP($A228&amp;$A$3,Global!$E:$AA,COLUMN()+1,0)),"")</f>
        <v/>
      </c>
      <c r="N228" s="68" t="str">
        <f>IFERROR(IF(VLOOKUP($A228&amp;$A$3,Global!$E:$AA,COLUMN()+1,0)="","",VLOOKUP($A228&amp;$A$3,Global!$E:$AA,COLUMN()+1,0)),"")</f>
        <v/>
      </c>
      <c r="O228" s="68" t="str">
        <f>IFERROR(IF(VLOOKUP($A228&amp;$A$3,Global!$E:$AA,COLUMN()+1,0)="","",VLOOKUP($A228&amp;$A$3,Global!$E:$AA,COLUMN()+1,0)),"")</f>
        <v/>
      </c>
      <c r="P228" s="68" t="str">
        <f>IFERROR(IF(VLOOKUP($A228&amp;$A$3,Global!$E:$AA,COLUMN()+1,0)="","",VLOOKUP($A228&amp;$A$3,Global!$E:$AA,COLUMN()+1,0)),"")</f>
        <v/>
      </c>
      <c r="Q228" s="68" t="str">
        <f>IFERROR(IF(VLOOKUP($A228&amp;$A$3,Global!$E:$AA,COLUMN()+1,0)="","",VLOOKUP($A228&amp;$A$3,Global!$E:$AA,COLUMN()+1,0)),"")</f>
        <v/>
      </c>
      <c r="R228" s="68" t="str">
        <f>IFERROR(IF(VLOOKUP($A228&amp;$A$3,Global!$E:$AA,COLUMN()+1,0)="","",VLOOKUP($A228&amp;$A$3,Global!$E:$AA,COLUMN()+1,0)),"")</f>
        <v/>
      </c>
      <c r="S228" s="71" t="str">
        <f>IFERROR(IF(VLOOKUP($A228&amp;$A$3,Global!$E:$AA,COLUMN()+1,0)="","",VLOOKUP($A228&amp;$A$3,Global!$E:$AA,COLUMN()+1,0)),"")</f>
        <v/>
      </c>
      <c r="T228" s="71" t="str">
        <f>IFERROR(IF(VLOOKUP($A228&amp;$A$3,Global!$E:$AA,COLUMN()+1,0)="","",VLOOKUP($A228&amp;$A$3,Global!$E:$AA,COLUMN()+1,0)),"")</f>
        <v/>
      </c>
      <c r="U228" s="69" t="str">
        <f>IFERROR(IF(VLOOKUP($A228&amp;$A$3,Global!$E:$AA,COLUMN()+1,0)="","",VLOOKUP($A228&amp;$A$3,Global!$E:$AA,COLUMN()+1,0)),"")</f>
        <v/>
      </c>
      <c r="V228" s="69" t="str">
        <f>IFERROR(IF(VLOOKUP($A228&amp;$A$3,Global!$E:$AA,COLUMN()+1,0)="","",VLOOKUP($A228&amp;$A$3,Global!$E:$AA,COLUMN()+1,0)),"")</f>
        <v/>
      </c>
    </row>
    <row r="229" spans="1:22" s="72" customFormat="1" ht="15.75" x14ac:dyDescent="0.2">
      <c r="A229" s="67" t="str">
        <f>IFERROR(IF(A228="","",IF((A228+1)&lt;=VLOOKUP($A$3,List!$A$1:$B$50,2,0),A228+1,"")),"")</f>
        <v/>
      </c>
      <c r="B229" s="67" t="str">
        <f>IFERROR(IF(VLOOKUP($A229&amp;$A$3,Global!$E:$AA,COLUMN(),0)="","",VLOOKUP($A229&amp;$A$3,Global!$E:$AA,COLUMN(),0)),"")</f>
        <v/>
      </c>
      <c r="C229" s="67" t="str">
        <f>IFERROR(VLOOKUP(B229,List!$D:$E,2,0),"")</f>
        <v/>
      </c>
      <c r="D229" s="68" t="str">
        <f>IFERROR(IF(VLOOKUP($A229&amp;$A$3,Global!$E:$AA,COLUMN()+1,0)="","",VLOOKUP($A229&amp;$A$3,Global!$E:$AA,COLUMN()+1,0)),"")</f>
        <v/>
      </c>
      <c r="E229" s="69" t="str">
        <f>IFERROR(IF(VLOOKUP($A229&amp;$A$3,Global!$E:$AA,COLUMN()+1,0)="","",VLOOKUP($A229&amp;$A$3,Global!$E:$AA,COLUMN()+1,0)),"")</f>
        <v/>
      </c>
      <c r="F229" s="69" t="str">
        <f>IFERROR(IF(VLOOKUP($A229&amp;$A$3,Global!$E:$AA,COLUMN()+1,0)="","",VLOOKUP($A229&amp;$A$3,Global!$E:$AA,COLUMN()+1,0)),"")</f>
        <v/>
      </c>
      <c r="G229" s="69" t="str">
        <f>IFERROR(IF(VLOOKUP($A229&amp;$A$3,Global!$E:$AA,COLUMN()+1,0)="","",VLOOKUP($A229&amp;$A$3,Global!$E:$AA,COLUMN()+1,0)),"")</f>
        <v/>
      </c>
      <c r="H229" s="70" t="str">
        <f>IFERROR(IF(VLOOKUP($A229&amp;$A$3,Global!$E:$AA,COLUMN()+1,0)="","",VLOOKUP($A229&amp;$A$3,Global!$E:$AA,COLUMN()+1,0)),"")</f>
        <v/>
      </c>
      <c r="I229" s="69" t="str">
        <f>IFERROR(IF(VLOOKUP($A229&amp;$A$3,Global!$E:$AA,COLUMN()+1,0)="","",VLOOKUP($A229&amp;$A$3,Global!$E:$AA,COLUMN()+1,0)),"")</f>
        <v/>
      </c>
      <c r="J229" s="69" t="str">
        <f>IFERROR(IF(VLOOKUP($A229&amp;$A$3,Global!$E:$AA,COLUMN()+1,0)="","",VLOOKUP($A229&amp;$A$3,Global!$E:$AA,COLUMN()+1,0)),"")</f>
        <v/>
      </c>
      <c r="K229" s="69" t="str">
        <f>IFERROR(IF(VLOOKUP($A229&amp;$A$3,Global!$E:$AA,COLUMN()+1,0)="","",VLOOKUP($A229&amp;$A$3,Global!$E:$AA,COLUMN()+1,0)),"")</f>
        <v/>
      </c>
      <c r="L229" s="69" t="str">
        <f>IFERROR(IF(VLOOKUP($A229&amp;$A$3,Global!$E:$AA,COLUMN()+1,0)="","",VLOOKUP($A229&amp;$A$3,Global!$E:$AA,COLUMN()+1,0)),"")</f>
        <v/>
      </c>
      <c r="M229" s="68" t="str">
        <f>IFERROR(IF(VLOOKUP($A229&amp;$A$3,Global!$E:$AA,COLUMN()+1,0)="","",VLOOKUP($A229&amp;$A$3,Global!$E:$AA,COLUMN()+1,0)),"")</f>
        <v/>
      </c>
      <c r="N229" s="68" t="str">
        <f>IFERROR(IF(VLOOKUP($A229&amp;$A$3,Global!$E:$AA,COLUMN()+1,0)="","",VLOOKUP($A229&amp;$A$3,Global!$E:$AA,COLUMN()+1,0)),"")</f>
        <v/>
      </c>
      <c r="O229" s="68" t="str">
        <f>IFERROR(IF(VLOOKUP($A229&amp;$A$3,Global!$E:$AA,COLUMN()+1,0)="","",VLOOKUP($A229&amp;$A$3,Global!$E:$AA,COLUMN()+1,0)),"")</f>
        <v/>
      </c>
      <c r="P229" s="68" t="str">
        <f>IFERROR(IF(VLOOKUP($A229&amp;$A$3,Global!$E:$AA,COLUMN()+1,0)="","",VLOOKUP($A229&amp;$A$3,Global!$E:$AA,COLUMN()+1,0)),"")</f>
        <v/>
      </c>
      <c r="Q229" s="68" t="str">
        <f>IFERROR(IF(VLOOKUP($A229&amp;$A$3,Global!$E:$AA,COLUMN()+1,0)="","",VLOOKUP($A229&amp;$A$3,Global!$E:$AA,COLUMN()+1,0)),"")</f>
        <v/>
      </c>
      <c r="R229" s="68" t="str">
        <f>IFERROR(IF(VLOOKUP($A229&amp;$A$3,Global!$E:$AA,COLUMN()+1,0)="","",VLOOKUP($A229&amp;$A$3,Global!$E:$AA,COLUMN()+1,0)),"")</f>
        <v/>
      </c>
      <c r="S229" s="71" t="str">
        <f>IFERROR(IF(VLOOKUP($A229&amp;$A$3,Global!$E:$AA,COLUMN()+1,0)="","",VLOOKUP($A229&amp;$A$3,Global!$E:$AA,COLUMN()+1,0)),"")</f>
        <v/>
      </c>
      <c r="T229" s="71" t="str">
        <f>IFERROR(IF(VLOOKUP($A229&amp;$A$3,Global!$E:$AA,COLUMN()+1,0)="","",VLOOKUP($A229&amp;$A$3,Global!$E:$AA,COLUMN()+1,0)),"")</f>
        <v/>
      </c>
      <c r="U229" s="69" t="str">
        <f>IFERROR(IF(VLOOKUP($A229&amp;$A$3,Global!$E:$AA,COLUMN()+1,0)="","",VLOOKUP($A229&amp;$A$3,Global!$E:$AA,COLUMN()+1,0)),"")</f>
        <v/>
      </c>
      <c r="V229" s="69" t="str">
        <f>IFERROR(IF(VLOOKUP($A229&amp;$A$3,Global!$E:$AA,COLUMN()+1,0)="","",VLOOKUP($A229&amp;$A$3,Global!$E:$AA,COLUMN()+1,0)),"")</f>
        <v/>
      </c>
    </row>
    <row r="230" spans="1:22" s="72" customFormat="1" ht="15.75" x14ac:dyDescent="0.2">
      <c r="A230" s="67" t="str">
        <f>IFERROR(IF(A229="","",IF((A229+1)&lt;=VLOOKUP($A$3,List!$A$1:$B$50,2,0),A229+1,"")),"")</f>
        <v/>
      </c>
      <c r="B230" s="67" t="str">
        <f>IFERROR(IF(VLOOKUP($A230&amp;$A$3,Global!$E:$AA,COLUMN(),0)="","",VLOOKUP($A230&amp;$A$3,Global!$E:$AA,COLUMN(),0)),"")</f>
        <v/>
      </c>
      <c r="C230" s="67" t="str">
        <f>IFERROR(VLOOKUP(B230,List!$D:$E,2,0),"")</f>
        <v/>
      </c>
      <c r="D230" s="68" t="str">
        <f>IFERROR(IF(VLOOKUP($A230&amp;$A$3,Global!$E:$AA,COLUMN()+1,0)="","",VLOOKUP($A230&amp;$A$3,Global!$E:$AA,COLUMN()+1,0)),"")</f>
        <v/>
      </c>
      <c r="E230" s="69" t="str">
        <f>IFERROR(IF(VLOOKUP($A230&amp;$A$3,Global!$E:$AA,COLUMN()+1,0)="","",VLOOKUP($A230&amp;$A$3,Global!$E:$AA,COLUMN()+1,0)),"")</f>
        <v/>
      </c>
      <c r="F230" s="69" t="str">
        <f>IFERROR(IF(VLOOKUP($A230&amp;$A$3,Global!$E:$AA,COLUMN()+1,0)="","",VLOOKUP($A230&amp;$A$3,Global!$E:$AA,COLUMN()+1,0)),"")</f>
        <v/>
      </c>
      <c r="G230" s="69" t="str">
        <f>IFERROR(IF(VLOOKUP($A230&amp;$A$3,Global!$E:$AA,COLUMN()+1,0)="","",VLOOKUP($A230&amp;$A$3,Global!$E:$AA,COLUMN()+1,0)),"")</f>
        <v/>
      </c>
      <c r="H230" s="70" t="str">
        <f>IFERROR(IF(VLOOKUP($A230&amp;$A$3,Global!$E:$AA,COLUMN()+1,0)="","",VLOOKUP($A230&amp;$A$3,Global!$E:$AA,COLUMN()+1,0)),"")</f>
        <v/>
      </c>
      <c r="I230" s="69" t="str">
        <f>IFERROR(IF(VLOOKUP($A230&amp;$A$3,Global!$E:$AA,COLUMN()+1,0)="","",VLOOKUP($A230&amp;$A$3,Global!$E:$AA,COLUMN()+1,0)),"")</f>
        <v/>
      </c>
      <c r="J230" s="69" t="str">
        <f>IFERROR(IF(VLOOKUP($A230&amp;$A$3,Global!$E:$AA,COLUMN()+1,0)="","",VLOOKUP($A230&amp;$A$3,Global!$E:$AA,COLUMN()+1,0)),"")</f>
        <v/>
      </c>
      <c r="K230" s="69" t="str">
        <f>IFERROR(IF(VLOOKUP($A230&amp;$A$3,Global!$E:$AA,COLUMN()+1,0)="","",VLOOKUP($A230&amp;$A$3,Global!$E:$AA,COLUMN()+1,0)),"")</f>
        <v/>
      </c>
      <c r="L230" s="69" t="str">
        <f>IFERROR(IF(VLOOKUP($A230&amp;$A$3,Global!$E:$AA,COLUMN()+1,0)="","",VLOOKUP($A230&amp;$A$3,Global!$E:$AA,COLUMN()+1,0)),"")</f>
        <v/>
      </c>
      <c r="M230" s="68" t="str">
        <f>IFERROR(IF(VLOOKUP($A230&amp;$A$3,Global!$E:$AA,COLUMN()+1,0)="","",VLOOKUP($A230&amp;$A$3,Global!$E:$AA,COLUMN()+1,0)),"")</f>
        <v/>
      </c>
      <c r="N230" s="68" t="str">
        <f>IFERROR(IF(VLOOKUP($A230&amp;$A$3,Global!$E:$AA,COLUMN()+1,0)="","",VLOOKUP($A230&amp;$A$3,Global!$E:$AA,COLUMN()+1,0)),"")</f>
        <v/>
      </c>
      <c r="O230" s="68" t="str">
        <f>IFERROR(IF(VLOOKUP($A230&amp;$A$3,Global!$E:$AA,COLUMN()+1,0)="","",VLOOKUP($A230&amp;$A$3,Global!$E:$AA,COLUMN()+1,0)),"")</f>
        <v/>
      </c>
      <c r="P230" s="68" t="str">
        <f>IFERROR(IF(VLOOKUP($A230&amp;$A$3,Global!$E:$AA,COLUMN()+1,0)="","",VLOOKUP($A230&amp;$A$3,Global!$E:$AA,COLUMN()+1,0)),"")</f>
        <v/>
      </c>
      <c r="Q230" s="68" t="str">
        <f>IFERROR(IF(VLOOKUP($A230&amp;$A$3,Global!$E:$AA,COLUMN()+1,0)="","",VLOOKUP($A230&amp;$A$3,Global!$E:$AA,COLUMN()+1,0)),"")</f>
        <v/>
      </c>
      <c r="R230" s="68" t="str">
        <f>IFERROR(IF(VLOOKUP($A230&amp;$A$3,Global!$E:$AA,COLUMN()+1,0)="","",VLOOKUP($A230&amp;$A$3,Global!$E:$AA,COLUMN()+1,0)),"")</f>
        <v/>
      </c>
      <c r="S230" s="71" t="str">
        <f>IFERROR(IF(VLOOKUP($A230&amp;$A$3,Global!$E:$AA,COLUMN()+1,0)="","",VLOOKUP($A230&amp;$A$3,Global!$E:$AA,COLUMN()+1,0)),"")</f>
        <v/>
      </c>
      <c r="T230" s="71" t="str">
        <f>IFERROR(IF(VLOOKUP($A230&amp;$A$3,Global!$E:$AA,COLUMN()+1,0)="","",VLOOKUP($A230&amp;$A$3,Global!$E:$AA,COLUMN()+1,0)),"")</f>
        <v/>
      </c>
      <c r="U230" s="69" t="str">
        <f>IFERROR(IF(VLOOKUP($A230&amp;$A$3,Global!$E:$AA,COLUMN()+1,0)="","",VLOOKUP($A230&amp;$A$3,Global!$E:$AA,COLUMN()+1,0)),"")</f>
        <v/>
      </c>
      <c r="V230" s="69" t="str">
        <f>IFERROR(IF(VLOOKUP($A230&amp;$A$3,Global!$E:$AA,COLUMN()+1,0)="","",VLOOKUP($A230&amp;$A$3,Global!$E:$AA,COLUMN()+1,0)),"")</f>
        <v/>
      </c>
    </row>
    <row r="231" spans="1:22" s="72" customFormat="1" ht="15.75" x14ac:dyDescent="0.2">
      <c r="A231" s="67" t="str">
        <f>IFERROR(IF(A230="","",IF((A230+1)&lt;=VLOOKUP($A$3,List!$A$1:$B$50,2,0),A230+1,"")),"")</f>
        <v/>
      </c>
      <c r="B231" s="67" t="str">
        <f>IFERROR(IF(VLOOKUP($A231&amp;$A$3,Global!$E:$AA,COLUMN(),0)="","",VLOOKUP($A231&amp;$A$3,Global!$E:$AA,COLUMN(),0)),"")</f>
        <v/>
      </c>
      <c r="C231" s="67" t="str">
        <f>IFERROR(VLOOKUP(B231,List!$D:$E,2,0),"")</f>
        <v/>
      </c>
      <c r="D231" s="68" t="str">
        <f>IFERROR(IF(VLOOKUP($A231&amp;$A$3,Global!$E:$AA,COLUMN()+1,0)="","",VLOOKUP($A231&amp;$A$3,Global!$E:$AA,COLUMN()+1,0)),"")</f>
        <v/>
      </c>
      <c r="E231" s="69" t="str">
        <f>IFERROR(IF(VLOOKUP($A231&amp;$A$3,Global!$E:$AA,COLUMN()+1,0)="","",VLOOKUP($A231&amp;$A$3,Global!$E:$AA,COLUMN()+1,0)),"")</f>
        <v/>
      </c>
      <c r="F231" s="69" t="str">
        <f>IFERROR(IF(VLOOKUP($A231&amp;$A$3,Global!$E:$AA,COLUMN()+1,0)="","",VLOOKUP($A231&amp;$A$3,Global!$E:$AA,COLUMN()+1,0)),"")</f>
        <v/>
      </c>
      <c r="G231" s="69" t="str">
        <f>IFERROR(IF(VLOOKUP($A231&amp;$A$3,Global!$E:$AA,COLUMN()+1,0)="","",VLOOKUP($A231&amp;$A$3,Global!$E:$AA,COLUMN()+1,0)),"")</f>
        <v/>
      </c>
      <c r="H231" s="70" t="str">
        <f>IFERROR(IF(VLOOKUP($A231&amp;$A$3,Global!$E:$AA,COLUMN()+1,0)="","",VLOOKUP($A231&amp;$A$3,Global!$E:$AA,COLUMN()+1,0)),"")</f>
        <v/>
      </c>
      <c r="I231" s="69" t="str">
        <f>IFERROR(IF(VLOOKUP($A231&amp;$A$3,Global!$E:$AA,COLUMN()+1,0)="","",VLOOKUP($A231&amp;$A$3,Global!$E:$AA,COLUMN()+1,0)),"")</f>
        <v/>
      </c>
      <c r="J231" s="69" t="str">
        <f>IFERROR(IF(VLOOKUP($A231&amp;$A$3,Global!$E:$AA,COLUMN()+1,0)="","",VLOOKUP($A231&amp;$A$3,Global!$E:$AA,COLUMN()+1,0)),"")</f>
        <v/>
      </c>
      <c r="K231" s="69" t="str">
        <f>IFERROR(IF(VLOOKUP($A231&amp;$A$3,Global!$E:$AA,COLUMN()+1,0)="","",VLOOKUP($A231&amp;$A$3,Global!$E:$AA,COLUMN()+1,0)),"")</f>
        <v/>
      </c>
      <c r="L231" s="69" t="str">
        <f>IFERROR(IF(VLOOKUP($A231&amp;$A$3,Global!$E:$AA,COLUMN()+1,0)="","",VLOOKUP($A231&amp;$A$3,Global!$E:$AA,COLUMN()+1,0)),"")</f>
        <v/>
      </c>
      <c r="M231" s="68" t="str">
        <f>IFERROR(IF(VLOOKUP($A231&amp;$A$3,Global!$E:$AA,COLUMN()+1,0)="","",VLOOKUP($A231&amp;$A$3,Global!$E:$AA,COLUMN()+1,0)),"")</f>
        <v/>
      </c>
      <c r="N231" s="68" t="str">
        <f>IFERROR(IF(VLOOKUP($A231&amp;$A$3,Global!$E:$AA,COLUMN()+1,0)="","",VLOOKUP($A231&amp;$A$3,Global!$E:$AA,COLUMN()+1,0)),"")</f>
        <v/>
      </c>
      <c r="O231" s="68" t="str">
        <f>IFERROR(IF(VLOOKUP($A231&amp;$A$3,Global!$E:$AA,COLUMN()+1,0)="","",VLOOKUP($A231&amp;$A$3,Global!$E:$AA,COLUMN()+1,0)),"")</f>
        <v/>
      </c>
      <c r="P231" s="68" t="str">
        <f>IFERROR(IF(VLOOKUP($A231&amp;$A$3,Global!$E:$AA,COLUMN()+1,0)="","",VLOOKUP($A231&amp;$A$3,Global!$E:$AA,COLUMN()+1,0)),"")</f>
        <v/>
      </c>
      <c r="Q231" s="68" t="str">
        <f>IFERROR(IF(VLOOKUP($A231&amp;$A$3,Global!$E:$AA,COLUMN()+1,0)="","",VLOOKUP($A231&amp;$A$3,Global!$E:$AA,COLUMN()+1,0)),"")</f>
        <v/>
      </c>
      <c r="R231" s="68" t="str">
        <f>IFERROR(IF(VLOOKUP($A231&amp;$A$3,Global!$E:$AA,COLUMN()+1,0)="","",VLOOKUP($A231&amp;$A$3,Global!$E:$AA,COLUMN()+1,0)),"")</f>
        <v/>
      </c>
      <c r="S231" s="71" t="str">
        <f>IFERROR(IF(VLOOKUP($A231&amp;$A$3,Global!$E:$AA,COLUMN()+1,0)="","",VLOOKUP($A231&amp;$A$3,Global!$E:$AA,COLUMN()+1,0)),"")</f>
        <v/>
      </c>
      <c r="T231" s="71" t="str">
        <f>IFERROR(IF(VLOOKUP($A231&amp;$A$3,Global!$E:$AA,COLUMN()+1,0)="","",VLOOKUP($A231&amp;$A$3,Global!$E:$AA,COLUMN()+1,0)),"")</f>
        <v/>
      </c>
      <c r="U231" s="69" t="str">
        <f>IFERROR(IF(VLOOKUP($A231&amp;$A$3,Global!$E:$AA,COLUMN()+1,0)="","",VLOOKUP($A231&amp;$A$3,Global!$E:$AA,COLUMN()+1,0)),"")</f>
        <v/>
      </c>
      <c r="V231" s="69" t="str">
        <f>IFERROR(IF(VLOOKUP($A231&amp;$A$3,Global!$E:$AA,COLUMN()+1,0)="","",VLOOKUP($A231&amp;$A$3,Global!$E:$AA,COLUMN()+1,0)),"")</f>
        <v/>
      </c>
    </row>
    <row r="232" spans="1:22" s="72" customFormat="1" ht="15.75" x14ac:dyDescent="0.2">
      <c r="A232" s="67" t="str">
        <f>IFERROR(IF(A231="","",IF((A231+1)&lt;=VLOOKUP($A$3,List!$A$1:$B$50,2,0),A231+1,"")),"")</f>
        <v/>
      </c>
      <c r="B232" s="67" t="str">
        <f>IFERROR(IF(VLOOKUP($A232&amp;$A$3,Global!$E:$AA,COLUMN(),0)="","",VLOOKUP($A232&amp;$A$3,Global!$E:$AA,COLUMN(),0)),"")</f>
        <v/>
      </c>
      <c r="C232" s="67" t="str">
        <f>IFERROR(VLOOKUP(B232,List!$D:$E,2,0),"")</f>
        <v/>
      </c>
      <c r="D232" s="68" t="str">
        <f>IFERROR(IF(VLOOKUP($A232&amp;$A$3,Global!$E:$AA,COLUMN()+1,0)="","",VLOOKUP($A232&amp;$A$3,Global!$E:$AA,COLUMN()+1,0)),"")</f>
        <v/>
      </c>
      <c r="E232" s="69" t="str">
        <f>IFERROR(IF(VLOOKUP($A232&amp;$A$3,Global!$E:$AA,COLUMN()+1,0)="","",VLOOKUP($A232&amp;$A$3,Global!$E:$AA,COLUMN()+1,0)),"")</f>
        <v/>
      </c>
      <c r="F232" s="69" t="str">
        <f>IFERROR(IF(VLOOKUP($A232&amp;$A$3,Global!$E:$AA,COLUMN()+1,0)="","",VLOOKUP($A232&amp;$A$3,Global!$E:$AA,COLUMN()+1,0)),"")</f>
        <v/>
      </c>
      <c r="G232" s="69" t="str">
        <f>IFERROR(IF(VLOOKUP($A232&amp;$A$3,Global!$E:$AA,COLUMN()+1,0)="","",VLOOKUP($A232&amp;$A$3,Global!$E:$AA,COLUMN()+1,0)),"")</f>
        <v/>
      </c>
      <c r="H232" s="70" t="str">
        <f>IFERROR(IF(VLOOKUP($A232&amp;$A$3,Global!$E:$AA,COLUMN()+1,0)="","",VLOOKUP($A232&amp;$A$3,Global!$E:$AA,COLUMN()+1,0)),"")</f>
        <v/>
      </c>
      <c r="I232" s="69" t="str">
        <f>IFERROR(IF(VLOOKUP($A232&amp;$A$3,Global!$E:$AA,COLUMN()+1,0)="","",VLOOKUP($A232&amp;$A$3,Global!$E:$AA,COLUMN()+1,0)),"")</f>
        <v/>
      </c>
      <c r="J232" s="69" t="str">
        <f>IFERROR(IF(VLOOKUP($A232&amp;$A$3,Global!$E:$AA,COLUMN()+1,0)="","",VLOOKUP($A232&amp;$A$3,Global!$E:$AA,COLUMN()+1,0)),"")</f>
        <v/>
      </c>
      <c r="K232" s="69" t="str">
        <f>IFERROR(IF(VLOOKUP($A232&amp;$A$3,Global!$E:$AA,COLUMN()+1,0)="","",VLOOKUP($A232&amp;$A$3,Global!$E:$AA,COLUMN()+1,0)),"")</f>
        <v/>
      </c>
      <c r="L232" s="69" t="str">
        <f>IFERROR(IF(VLOOKUP($A232&amp;$A$3,Global!$E:$AA,COLUMN()+1,0)="","",VLOOKUP($A232&amp;$A$3,Global!$E:$AA,COLUMN()+1,0)),"")</f>
        <v/>
      </c>
      <c r="M232" s="68" t="str">
        <f>IFERROR(IF(VLOOKUP($A232&amp;$A$3,Global!$E:$AA,COLUMN()+1,0)="","",VLOOKUP($A232&amp;$A$3,Global!$E:$AA,COLUMN()+1,0)),"")</f>
        <v/>
      </c>
      <c r="N232" s="68" t="str">
        <f>IFERROR(IF(VLOOKUP($A232&amp;$A$3,Global!$E:$AA,COLUMN()+1,0)="","",VLOOKUP($A232&amp;$A$3,Global!$E:$AA,COLUMN()+1,0)),"")</f>
        <v/>
      </c>
      <c r="O232" s="68" t="str">
        <f>IFERROR(IF(VLOOKUP($A232&amp;$A$3,Global!$E:$AA,COLUMN()+1,0)="","",VLOOKUP($A232&amp;$A$3,Global!$E:$AA,COLUMN()+1,0)),"")</f>
        <v/>
      </c>
      <c r="P232" s="68" t="str">
        <f>IFERROR(IF(VLOOKUP($A232&amp;$A$3,Global!$E:$AA,COLUMN()+1,0)="","",VLOOKUP($A232&amp;$A$3,Global!$E:$AA,COLUMN()+1,0)),"")</f>
        <v/>
      </c>
      <c r="Q232" s="68" t="str">
        <f>IFERROR(IF(VLOOKUP($A232&amp;$A$3,Global!$E:$AA,COLUMN()+1,0)="","",VLOOKUP($A232&amp;$A$3,Global!$E:$AA,COLUMN()+1,0)),"")</f>
        <v/>
      </c>
      <c r="R232" s="68" t="str">
        <f>IFERROR(IF(VLOOKUP($A232&amp;$A$3,Global!$E:$AA,COLUMN()+1,0)="","",VLOOKUP($A232&amp;$A$3,Global!$E:$AA,COLUMN()+1,0)),"")</f>
        <v/>
      </c>
      <c r="S232" s="71" t="str">
        <f>IFERROR(IF(VLOOKUP($A232&amp;$A$3,Global!$E:$AA,COLUMN()+1,0)="","",VLOOKUP($A232&amp;$A$3,Global!$E:$AA,COLUMN()+1,0)),"")</f>
        <v/>
      </c>
      <c r="T232" s="71" t="str">
        <f>IFERROR(IF(VLOOKUP($A232&amp;$A$3,Global!$E:$AA,COLUMN()+1,0)="","",VLOOKUP($A232&amp;$A$3,Global!$E:$AA,COLUMN()+1,0)),"")</f>
        <v/>
      </c>
      <c r="U232" s="69" t="str">
        <f>IFERROR(IF(VLOOKUP($A232&amp;$A$3,Global!$E:$AA,COLUMN()+1,0)="","",VLOOKUP($A232&amp;$A$3,Global!$E:$AA,COLUMN()+1,0)),"")</f>
        <v/>
      </c>
      <c r="V232" s="69" t="str">
        <f>IFERROR(IF(VLOOKUP($A232&amp;$A$3,Global!$E:$AA,COLUMN()+1,0)="","",VLOOKUP($A232&amp;$A$3,Global!$E:$AA,COLUMN()+1,0)),"")</f>
        <v/>
      </c>
    </row>
    <row r="233" spans="1:22" s="72" customFormat="1" ht="15.75" x14ac:dyDescent="0.2">
      <c r="A233" s="67" t="str">
        <f>IFERROR(IF(A232="","",IF((A232+1)&lt;=VLOOKUP($A$3,List!$A$1:$B$50,2,0),A232+1,"")),"")</f>
        <v/>
      </c>
      <c r="B233" s="67" t="str">
        <f>IFERROR(IF(VLOOKUP($A233&amp;$A$3,Global!$E:$AA,COLUMN(),0)="","",VLOOKUP($A233&amp;$A$3,Global!$E:$AA,COLUMN(),0)),"")</f>
        <v/>
      </c>
      <c r="C233" s="67" t="str">
        <f>IFERROR(VLOOKUP(B233,List!$D:$E,2,0),"")</f>
        <v/>
      </c>
      <c r="D233" s="68" t="str">
        <f>IFERROR(IF(VLOOKUP($A233&amp;$A$3,Global!$E:$AA,COLUMN()+1,0)="","",VLOOKUP($A233&amp;$A$3,Global!$E:$AA,COLUMN()+1,0)),"")</f>
        <v/>
      </c>
      <c r="E233" s="69" t="str">
        <f>IFERROR(IF(VLOOKUP($A233&amp;$A$3,Global!$E:$AA,COLUMN()+1,0)="","",VLOOKUP($A233&amp;$A$3,Global!$E:$AA,COLUMN()+1,0)),"")</f>
        <v/>
      </c>
      <c r="F233" s="69" t="str">
        <f>IFERROR(IF(VLOOKUP($A233&amp;$A$3,Global!$E:$AA,COLUMN()+1,0)="","",VLOOKUP($A233&amp;$A$3,Global!$E:$AA,COLUMN()+1,0)),"")</f>
        <v/>
      </c>
      <c r="G233" s="69" t="str">
        <f>IFERROR(IF(VLOOKUP($A233&amp;$A$3,Global!$E:$AA,COLUMN()+1,0)="","",VLOOKUP($A233&amp;$A$3,Global!$E:$AA,COLUMN()+1,0)),"")</f>
        <v/>
      </c>
      <c r="H233" s="70" t="str">
        <f>IFERROR(IF(VLOOKUP($A233&amp;$A$3,Global!$E:$AA,COLUMN()+1,0)="","",VLOOKUP($A233&amp;$A$3,Global!$E:$AA,COLUMN()+1,0)),"")</f>
        <v/>
      </c>
      <c r="I233" s="69" t="str">
        <f>IFERROR(IF(VLOOKUP($A233&amp;$A$3,Global!$E:$AA,COLUMN()+1,0)="","",VLOOKUP($A233&amp;$A$3,Global!$E:$AA,COLUMN()+1,0)),"")</f>
        <v/>
      </c>
      <c r="J233" s="69" t="str">
        <f>IFERROR(IF(VLOOKUP($A233&amp;$A$3,Global!$E:$AA,COLUMN()+1,0)="","",VLOOKUP($A233&amp;$A$3,Global!$E:$AA,COLUMN()+1,0)),"")</f>
        <v/>
      </c>
      <c r="K233" s="69" t="str">
        <f>IFERROR(IF(VLOOKUP($A233&amp;$A$3,Global!$E:$AA,COLUMN()+1,0)="","",VLOOKUP($A233&amp;$A$3,Global!$E:$AA,COLUMN()+1,0)),"")</f>
        <v/>
      </c>
      <c r="L233" s="69" t="str">
        <f>IFERROR(IF(VLOOKUP($A233&amp;$A$3,Global!$E:$AA,COLUMN()+1,0)="","",VLOOKUP($A233&amp;$A$3,Global!$E:$AA,COLUMN()+1,0)),"")</f>
        <v/>
      </c>
      <c r="M233" s="68" t="str">
        <f>IFERROR(IF(VLOOKUP($A233&amp;$A$3,Global!$E:$AA,COLUMN()+1,0)="","",VLOOKUP($A233&amp;$A$3,Global!$E:$AA,COLUMN()+1,0)),"")</f>
        <v/>
      </c>
      <c r="N233" s="68" t="str">
        <f>IFERROR(IF(VLOOKUP($A233&amp;$A$3,Global!$E:$AA,COLUMN()+1,0)="","",VLOOKUP($A233&amp;$A$3,Global!$E:$AA,COLUMN()+1,0)),"")</f>
        <v/>
      </c>
      <c r="O233" s="68" t="str">
        <f>IFERROR(IF(VLOOKUP($A233&amp;$A$3,Global!$E:$AA,COLUMN()+1,0)="","",VLOOKUP($A233&amp;$A$3,Global!$E:$AA,COLUMN()+1,0)),"")</f>
        <v/>
      </c>
      <c r="P233" s="68" t="str">
        <f>IFERROR(IF(VLOOKUP($A233&amp;$A$3,Global!$E:$AA,COLUMN()+1,0)="","",VLOOKUP($A233&amp;$A$3,Global!$E:$AA,COLUMN()+1,0)),"")</f>
        <v/>
      </c>
      <c r="Q233" s="68" t="str">
        <f>IFERROR(IF(VLOOKUP($A233&amp;$A$3,Global!$E:$AA,COLUMN()+1,0)="","",VLOOKUP($A233&amp;$A$3,Global!$E:$AA,COLUMN()+1,0)),"")</f>
        <v/>
      </c>
      <c r="R233" s="68" t="str">
        <f>IFERROR(IF(VLOOKUP($A233&amp;$A$3,Global!$E:$AA,COLUMN()+1,0)="","",VLOOKUP($A233&amp;$A$3,Global!$E:$AA,COLUMN()+1,0)),"")</f>
        <v/>
      </c>
      <c r="S233" s="71" t="str">
        <f>IFERROR(IF(VLOOKUP($A233&amp;$A$3,Global!$E:$AA,COLUMN()+1,0)="","",VLOOKUP($A233&amp;$A$3,Global!$E:$AA,COLUMN()+1,0)),"")</f>
        <v/>
      </c>
      <c r="T233" s="71" t="str">
        <f>IFERROR(IF(VLOOKUP($A233&amp;$A$3,Global!$E:$AA,COLUMN()+1,0)="","",VLOOKUP($A233&amp;$A$3,Global!$E:$AA,COLUMN()+1,0)),"")</f>
        <v/>
      </c>
      <c r="U233" s="69" t="str">
        <f>IFERROR(IF(VLOOKUP($A233&amp;$A$3,Global!$E:$AA,COLUMN()+1,0)="","",VLOOKUP($A233&amp;$A$3,Global!$E:$AA,COLUMN()+1,0)),"")</f>
        <v/>
      </c>
      <c r="V233" s="69" t="str">
        <f>IFERROR(IF(VLOOKUP($A233&amp;$A$3,Global!$E:$AA,COLUMN()+1,0)="","",VLOOKUP($A233&amp;$A$3,Global!$E:$AA,COLUMN()+1,0)),"")</f>
        <v/>
      </c>
    </row>
    <row r="234" spans="1:22" s="72" customFormat="1" ht="15.75" x14ac:dyDescent="0.2">
      <c r="A234" s="67" t="str">
        <f>IFERROR(IF(A233="","",IF((A233+1)&lt;=VLOOKUP($A$3,List!$A$1:$B$50,2,0),A233+1,"")),"")</f>
        <v/>
      </c>
      <c r="B234" s="67" t="str">
        <f>IFERROR(IF(VLOOKUP($A234&amp;$A$3,Global!$E:$AA,COLUMN(),0)="","",VLOOKUP($A234&amp;$A$3,Global!$E:$AA,COLUMN(),0)),"")</f>
        <v/>
      </c>
      <c r="C234" s="67" t="str">
        <f>IFERROR(VLOOKUP(B234,List!$D:$E,2,0),"")</f>
        <v/>
      </c>
      <c r="D234" s="68" t="str">
        <f>IFERROR(IF(VLOOKUP($A234&amp;$A$3,Global!$E:$AA,COLUMN()+1,0)="","",VLOOKUP($A234&amp;$A$3,Global!$E:$AA,COLUMN()+1,0)),"")</f>
        <v/>
      </c>
      <c r="E234" s="69" t="str">
        <f>IFERROR(IF(VLOOKUP($A234&amp;$A$3,Global!$E:$AA,COLUMN()+1,0)="","",VLOOKUP($A234&amp;$A$3,Global!$E:$AA,COLUMN()+1,0)),"")</f>
        <v/>
      </c>
      <c r="F234" s="69" t="str">
        <f>IFERROR(IF(VLOOKUP($A234&amp;$A$3,Global!$E:$AA,COLUMN()+1,0)="","",VLOOKUP($A234&amp;$A$3,Global!$E:$AA,COLUMN()+1,0)),"")</f>
        <v/>
      </c>
      <c r="G234" s="69" t="str">
        <f>IFERROR(IF(VLOOKUP($A234&amp;$A$3,Global!$E:$AA,COLUMN()+1,0)="","",VLOOKUP($A234&amp;$A$3,Global!$E:$AA,COLUMN()+1,0)),"")</f>
        <v/>
      </c>
      <c r="H234" s="70" t="str">
        <f>IFERROR(IF(VLOOKUP($A234&amp;$A$3,Global!$E:$AA,COLUMN()+1,0)="","",VLOOKUP($A234&amp;$A$3,Global!$E:$AA,COLUMN()+1,0)),"")</f>
        <v/>
      </c>
      <c r="I234" s="69" t="str">
        <f>IFERROR(IF(VLOOKUP($A234&amp;$A$3,Global!$E:$AA,COLUMN()+1,0)="","",VLOOKUP($A234&amp;$A$3,Global!$E:$AA,COLUMN()+1,0)),"")</f>
        <v/>
      </c>
      <c r="J234" s="69" t="str">
        <f>IFERROR(IF(VLOOKUP($A234&amp;$A$3,Global!$E:$AA,COLUMN()+1,0)="","",VLOOKUP($A234&amp;$A$3,Global!$E:$AA,COLUMN()+1,0)),"")</f>
        <v/>
      </c>
      <c r="K234" s="69" t="str">
        <f>IFERROR(IF(VLOOKUP($A234&amp;$A$3,Global!$E:$AA,COLUMN()+1,0)="","",VLOOKUP($A234&amp;$A$3,Global!$E:$AA,COLUMN()+1,0)),"")</f>
        <v/>
      </c>
      <c r="L234" s="69" t="str">
        <f>IFERROR(IF(VLOOKUP($A234&amp;$A$3,Global!$E:$AA,COLUMN()+1,0)="","",VLOOKUP($A234&amp;$A$3,Global!$E:$AA,COLUMN()+1,0)),"")</f>
        <v/>
      </c>
      <c r="M234" s="68" t="str">
        <f>IFERROR(IF(VLOOKUP($A234&amp;$A$3,Global!$E:$AA,COLUMN()+1,0)="","",VLOOKUP($A234&amp;$A$3,Global!$E:$AA,COLUMN()+1,0)),"")</f>
        <v/>
      </c>
      <c r="N234" s="68" t="str">
        <f>IFERROR(IF(VLOOKUP($A234&amp;$A$3,Global!$E:$AA,COLUMN()+1,0)="","",VLOOKUP($A234&amp;$A$3,Global!$E:$AA,COLUMN()+1,0)),"")</f>
        <v/>
      </c>
      <c r="O234" s="68" t="str">
        <f>IFERROR(IF(VLOOKUP($A234&amp;$A$3,Global!$E:$AA,COLUMN()+1,0)="","",VLOOKUP($A234&amp;$A$3,Global!$E:$AA,COLUMN()+1,0)),"")</f>
        <v/>
      </c>
      <c r="P234" s="68" t="str">
        <f>IFERROR(IF(VLOOKUP($A234&amp;$A$3,Global!$E:$AA,COLUMN()+1,0)="","",VLOOKUP($A234&amp;$A$3,Global!$E:$AA,COLUMN()+1,0)),"")</f>
        <v/>
      </c>
      <c r="Q234" s="68" t="str">
        <f>IFERROR(IF(VLOOKUP($A234&amp;$A$3,Global!$E:$AA,COLUMN()+1,0)="","",VLOOKUP($A234&amp;$A$3,Global!$E:$AA,COLUMN()+1,0)),"")</f>
        <v/>
      </c>
      <c r="R234" s="68" t="str">
        <f>IFERROR(IF(VLOOKUP($A234&amp;$A$3,Global!$E:$AA,COLUMN()+1,0)="","",VLOOKUP($A234&amp;$A$3,Global!$E:$AA,COLUMN()+1,0)),"")</f>
        <v/>
      </c>
      <c r="S234" s="71" t="str">
        <f>IFERROR(IF(VLOOKUP($A234&amp;$A$3,Global!$E:$AA,COLUMN()+1,0)="","",VLOOKUP($A234&amp;$A$3,Global!$E:$AA,COLUMN()+1,0)),"")</f>
        <v/>
      </c>
      <c r="T234" s="71" t="str">
        <f>IFERROR(IF(VLOOKUP($A234&amp;$A$3,Global!$E:$AA,COLUMN()+1,0)="","",VLOOKUP($A234&amp;$A$3,Global!$E:$AA,COLUMN()+1,0)),"")</f>
        <v/>
      </c>
      <c r="U234" s="69" t="str">
        <f>IFERROR(IF(VLOOKUP($A234&amp;$A$3,Global!$E:$AA,COLUMN()+1,0)="","",VLOOKUP($A234&amp;$A$3,Global!$E:$AA,COLUMN()+1,0)),"")</f>
        <v/>
      </c>
      <c r="V234" s="69" t="str">
        <f>IFERROR(IF(VLOOKUP($A234&amp;$A$3,Global!$E:$AA,COLUMN()+1,0)="","",VLOOKUP($A234&amp;$A$3,Global!$E:$AA,COLUMN()+1,0)),"")</f>
        <v/>
      </c>
    </row>
    <row r="235" spans="1:22" s="72" customFormat="1" ht="15.75" x14ac:dyDescent="0.2">
      <c r="A235" s="67" t="str">
        <f>IFERROR(IF(A234="","",IF((A234+1)&lt;=VLOOKUP($A$3,List!$A$1:$B$50,2,0),A234+1,"")),"")</f>
        <v/>
      </c>
      <c r="B235" s="67" t="str">
        <f>IFERROR(IF(VLOOKUP($A235&amp;$A$3,Global!$E:$AA,COLUMN(),0)="","",VLOOKUP($A235&amp;$A$3,Global!$E:$AA,COLUMN(),0)),"")</f>
        <v/>
      </c>
      <c r="C235" s="67" t="str">
        <f>IFERROR(VLOOKUP(B235,List!$D:$E,2,0),"")</f>
        <v/>
      </c>
      <c r="D235" s="68" t="str">
        <f>IFERROR(IF(VLOOKUP($A235&amp;$A$3,Global!$E:$AA,COLUMN()+1,0)="","",VLOOKUP($A235&amp;$A$3,Global!$E:$AA,COLUMN()+1,0)),"")</f>
        <v/>
      </c>
      <c r="E235" s="69" t="str">
        <f>IFERROR(IF(VLOOKUP($A235&amp;$A$3,Global!$E:$AA,COLUMN()+1,0)="","",VLOOKUP($A235&amp;$A$3,Global!$E:$AA,COLUMN()+1,0)),"")</f>
        <v/>
      </c>
      <c r="F235" s="69" t="str">
        <f>IFERROR(IF(VLOOKUP($A235&amp;$A$3,Global!$E:$AA,COLUMN()+1,0)="","",VLOOKUP($A235&amp;$A$3,Global!$E:$AA,COLUMN()+1,0)),"")</f>
        <v/>
      </c>
      <c r="G235" s="69" t="str">
        <f>IFERROR(IF(VLOOKUP($A235&amp;$A$3,Global!$E:$AA,COLUMN()+1,0)="","",VLOOKUP($A235&amp;$A$3,Global!$E:$AA,COLUMN()+1,0)),"")</f>
        <v/>
      </c>
      <c r="H235" s="70" t="str">
        <f>IFERROR(IF(VLOOKUP($A235&amp;$A$3,Global!$E:$AA,COLUMN()+1,0)="","",VLOOKUP($A235&amp;$A$3,Global!$E:$AA,COLUMN()+1,0)),"")</f>
        <v/>
      </c>
      <c r="I235" s="69" t="str">
        <f>IFERROR(IF(VLOOKUP($A235&amp;$A$3,Global!$E:$AA,COLUMN()+1,0)="","",VLOOKUP($A235&amp;$A$3,Global!$E:$AA,COLUMN()+1,0)),"")</f>
        <v/>
      </c>
      <c r="J235" s="69" t="str">
        <f>IFERROR(IF(VLOOKUP($A235&amp;$A$3,Global!$E:$AA,COLUMN()+1,0)="","",VLOOKUP($A235&amp;$A$3,Global!$E:$AA,COLUMN()+1,0)),"")</f>
        <v/>
      </c>
      <c r="K235" s="69" t="str">
        <f>IFERROR(IF(VLOOKUP($A235&amp;$A$3,Global!$E:$AA,COLUMN()+1,0)="","",VLOOKUP($A235&amp;$A$3,Global!$E:$AA,COLUMN()+1,0)),"")</f>
        <v/>
      </c>
      <c r="L235" s="69" t="str">
        <f>IFERROR(IF(VLOOKUP($A235&amp;$A$3,Global!$E:$AA,COLUMN()+1,0)="","",VLOOKUP($A235&amp;$A$3,Global!$E:$AA,COLUMN()+1,0)),"")</f>
        <v/>
      </c>
      <c r="M235" s="68" t="str">
        <f>IFERROR(IF(VLOOKUP($A235&amp;$A$3,Global!$E:$AA,COLUMN()+1,0)="","",VLOOKUP($A235&amp;$A$3,Global!$E:$AA,COLUMN()+1,0)),"")</f>
        <v/>
      </c>
      <c r="N235" s="68" t="str">
        <f>IFERROR(IF(VLOOKUP($A235&amp;$A$3,Global!$E:$AA,COLUMN()+1,0)="","",VLOOKUP($A235&amp;$A$3,Global!$E:$AA,COLUMN()+1,0)),"")</f>
        <v/>
      </c>
      <c r="O235" s="68" t="str">
        <f>IFERROR(IF(VLOOKUP($A235&amp;$A$3,Global!$E:$AA,COLUMN()+1,0)="","",VLOOKUP($A235&amp;$A$3,Global!$E:$AA,COLUMN()+1,0)),"")</f>
        <v/>
      </c>
      <c r="P235" s="68" t="str">
        <f>IFERROR(IF(VLOOKUP($A235&amp;$A$3,Global!$E:$AA,COLUMN()+1,0)="","",VLOOKUP($A235&amp;$A$3,Global!$E:$AA,COLUMN()+1,0)),"")</f>
        <v/>
      </c>
      <c r="Q235" s="68" t="str">
        <f>IFERROR(IF(VLOOKUP($A235&amp;$A$3,Global!$E:$AA,COLUMN()+1,0)="","",VLOOKUP($A235&amp;$A$3,Global!$E:$AA,COLUMN()+1,0)),"")</f>
        <v/>
      </c>
      <c r="R235" s="68" t="str">
        <f>IFERROR(IF(VLOOKUP($A235&amp;$A$3,Global!$E:$AA,COLUMN()+1,0)="","",VLOOKUP($A235&amp;$A$3,Global!$E:$AA,COLUMN()+1,0)),"")</f>
        <v/>
      </c>
      <c r="S235" s="71" t="str">
        <f>IFERROR(IF(VLOOKUP($A235&amp;$A$3,Global!$E:$AA,COLUMN()+1,0)="","",VLOOKUP($A235&amp;$A$3,Global!$E:$AA,COLUMN()+1,0)),"")</f>
        <v/>
      </c>
      <c r="T235" s="71" t="str">
        <f>IFERROR(IF(VLOOKUP($A235&amp;$A$3,Global!$E:$AA,COLUMN()+1,0)="","",VLOOKUP($A235&amp;$A$3,Global!$E:$AA,COLUMN()+1,0)),"")</f>
        <v/>
      </c>
      <c r="U235" s="69" t="str">
        <f>IFERROR(IF(VLOOKUP($A235&amp;$A$3,Global!$E:$AA,COLUMN()+1,0)="","",VLOOKUP($A235&amp;$A$3,Global!$E:$AA,COLUMN()+1,0)),"")</f>
        <v/>
      </c>
      <c r="V235" s="69" t="str">
        <f>IFERROR(IF(VLOOKUP($A235&amp;$A$3,Global!$E:$AA,COLUMN()+1,0)="","",VLOOKUP($A235&amp;$A$3,Global!$E:$AA,COLUMN()+1,0)),"")</f>
        <v/>
      </c>
    </row>
    <row r="236" spans="1:22" s="72" customFormat="1" ht="15.75" x14ac:dyDescent="0.2">
      <c r="A236" s="67" t="str">
        <f>IFERROR(IF(A235="","",IF((A235+1)&lt;=VLOOKUP($A$3,List!$A$1:$B$50,2,0),A235+1,"")),"")</f>
        <v/>
      </c>
      <c r="B236" s="67" t="str">
        <f>IFERROR(IF(VLOOKUP($A236&amp;$A$3,Global!$E:$AA,COLUMN(),0)="","",VLOOKUP($A236&amp;$A$3,Global!$E:$AA,COLUMN(),0)),"")</f>
        <v/>
      </c>
      <c r="C236" s="67" t="str">
        <f>IFERROR(VLOOKUP(B236,List!$D:$E,2,0),"")</f>
        <v/>
      </c>
      <c r="D236" s="68" t="str">
        <f>IFERROR(IF(VLOOKUP($A236&amp;$A$3,Global!$E:$AA,COLUMN()+1,0)="","",VLOOKUP($A236&amp;$A$3,Global!$E:$AA,COLUMN()+1,0)),"")</f>
        <v/>
      </c>
      <c r="E236" s="69" t="str">
        <f>IFERROR(IF(VLOOKUP($A236&amp;$A$3,Global!$E:$AA,COLUMN()+1,0)="","",VLOOKUP($A236&amp;$A$3,Global!$E:$AA,COLUMN()+1,0)),"")</f>
        <v/>
      </c>
      <c r="F236" s="69" t="str">
        <f>IFERROR(IF(VLOOKUP($A236&amp;$A$3,Global!$E:$AA,COLUMN()+1,0)="","",VLOOKUP($A236&amp;$A$3,Global!$E:$AA,COLUMN()+1,0)),"")</f>
        <v/>
      </c>
      <c r="G236" s="69" t="str">
        <f>IFERROR(IF(VLOOKUP($A236&amp;$A$3,Global!$E:$AA,COLUMN()+1,0)="","",VLOOKUP($A236&amp;$A$3,Global!$E:$AA,COLUMN()+1,0)),"")</f>
        <v/>
      </c>
      <c r="H236" s="70" t="str">
        <f>IFERROR(IF(VLOOKUP($A236&amp;$A$3,Global!$E:$AA,COLUMN()+1,0)="","",VLOOKUP($A236&amp;$A$3,Global!$E:$AA,COLUMN()+1,0)),"")</f>
        <v/>
      </c>
      <c r="I236" s="69" t="str">
        <f>IFERROR(IF(VLOOKUP($A236&amp;$A$3,Global!$E:$AA,COLUMN()+1,0)="","",VLOOKUP($A236&amp;$A$3,Global!$E:$AA,COLUMN()+1,0)),"")</f>
        <v/>
      </c>
      <c r="J236" s="69" t="str">
        <f>IFERROR(IF(VLOOKUP($A236&amp;$A$3,Global!$E:$AA,COLUMN()+1,0)="","",VLOOKUP($A236&amp;$A$3,Global!$E:$AA,COLUMN()+1,0)),"")</f>
        <v/>
      </c>
      <c r="K236" s="69" t="str">
        <f>IFERROR(IF(VLOOKUP($A236&amp;$A$3,Global!$E:$AA,COLUMN()+1,0)="","",VLOOKUP($A236&amp;$A$3,Global!$E:$AA,COLUMN()+1,0)),"")</f>
        <v/>
      </c>
      <c r="L236" s="69" t="str">
        <f>IFERROR(IF(VLOOKUP($A236&amp;$A$3,Global!$E:$AA,COLUMN()+1,0)="","",VLOOKUP($A236&amp;$A$3,Global!$E:$AA,COLUMN()+1,0)),"")</f>
        <v/>
      </c>
      <c r="M236" s="68" t="str">
        <f>IFERROR(IF(VLOOKUP($A236&amp;$A$3,Global!$E:$AA,COLUMN()+1,0)="","",VLOOKUP($A236&amp;$A$3,Global!$E:$AA,COLUMN()+1,0)),"")</f>
        <v/>
      </c>
      <c r="N236" s="68" t="str">
        <f>IFERROR(IF(VLOOKUP($A236&amp;$A$3,Global!$E:$AA,COLUMN()+1,0)="","",VLOOKUP($A236&amp;$A$3,Global!$E:$AA,COLUMN()+1,0)),"")</f>
        <v/>
      </c>
      <c r="O236" s="68" t="str">
        <f>IFERROR(IF(VLOOKUP($A236&amp;$A$3,Global!$E:$AA,COLUMN()+1,0)="","",VLOOKUP($A236&amp;$A$3,Global!$E:$AA,COLUMN()+1,0)),"")</f>
        <v/>
      </c>
      <c r="P236" s="68" t="str">
        <f>IFERROR(IF(VLOOKUP($A236&amp;$A$3,Global!$E:$AA,COLUMN()+1,0)="","",VLOOKUP($A236&amp;$A$3,Global!$E:$AA,COLUMN()+1,0)),"")</f>
        <v/>
      </c>
      <c r="Q236" s="68" t="str">
        <f>IFERROR(IF(VLOOKUP($A236&amp;$A$3,Global!$E:$AA,COLUMN()+1,0)="","",VLOOKUP($A236&amp;$A$3,Global!$E:$AA,COLUMN()+1,0)),"")</f>
        <v/>
      </c>
      <c r="R236" s="68" t="str">
        <f>IFERROR(IF(VLOOKUP($A236&amp;$A$3,Global!$E:$AA,COLUMN()+1,0)="","",VLOOKUP($A236&amp;$A$3,Global!$E:$AA,COLUMN()+1,0)),"")</f>
        <v/>
      </c>
      <c r="S236" s="71" t="str">
        <f>IFERROR(IF(VLOOKUP($A236&amp;$A$3,Global!$E:$AA,COLUMN()+1,0)="","",VLOOKUP($A236&amp;$A$3,Global!$E:$AA,COLUMN()+1,0)),"")</f>
        <v/>
      </c>
      <c r="T236" s="71" t="str">
        <f>IFERROR(IF(VLOOKUP($A236&amp;$A$3,Global!$E:$AA,COLUMN()+1,0)="","",VLOOKUP($A236&amp;$A$3,Global!$E:$AA,COLUMN()+1,0)),"")</f>
        <v/>
      </c>
      <c r="U236" s="69" t="str">
        <f>IFERROR(IF(VLOOKUP($A236&amp;$A$3,Global!$E:$AA,COLUMN()+1,0)="","",VLOOKUP($A236&amp;$A$3,Global!$E:$AA,COLUMN()+1,0)),"")</f>
        <v/>
      </c>
      <c r="V236" s="69" t="str">
        <f>IFERROR(IF(VLOOKUP($A236&amp;$A$3,Global!$E:$AA,COLUMN()+1,0)="","",VLOOKUP($A236&amp;$A$3,Global!$E:$AA,COLUMN()+1,0)),"")</f>
        <v/>
      </c>
    </row>
    <row r="237" spans="1:22" s="72" customFormat="1" ht="15.75" x14ac:dyDescent="0.2">
      <c r="A237" s="67" t="str">
        <f>IFERROR(IF(A236="","",IF((A236+1)&lt;=VLOOKUP($A$3,List!$A$1:$B$50,2,0),A236+1,"")),"")</f>
        <v/>
      </c>
      <c r="B237" s="67" t="str">
        <f>IFERROR(IF(VLOOKUP($A237&amp;$A$3,Global!$E:$AA,COLUMN(),0)="","",VLOOKUP($A237&amp;$A$3,Global!$E:$AA,COLUMN(),0)),"")</f>
        <v/>
      </c>
      <c r="C237" s="67" t="str">
        <f>IFERROR(VLOOKUP(B237,List!$D:$E,2,0),"")</f>
        <v/>
      </c>
      <c r="D237" s="68" t="str">
        <f>IFERROR(IF(VLOOKUP($A237&amp;$A$3,Global!$E:$AA,COLUMN()+1,0)="","",VLOOKUP($A237&amp;$A$3,Global!$E:$AA,COLUMN()+1,0)),"")</f>
        <v/>
      </c>
      <c r="E237" s="69" t="str">
        <f>IFERROR(IF(VLOOKUP($A237&amp;$A$3,Global!$E:$AA,COLUMN()+1,0)="","",VLOOKUP($A237&amp;$A$3,Global!$E:$AA,COLUMN()+1,0)),"")</f>
        <v/>
      </c>
      <c r="F237" s="69" t="str">
        <f>IFERROR(IF(VLOOKUP($A237&amp;$A$3,Global!$E:$AA,COLUMN()+1,0)="","",VLOOKUP($A237&amp;$A$3,Global!$E:$AA,COLUMN()+1,0)),"")</f>
        <v/>
      </c>
      <c r="G237" s="69" t="str">
        <f>IFERROR(IF(VLOOKUP($A237&amp;$A$3,Global!$E:$AA,COLUMN()+1,0)="","",VLOOKUP($A237&amp;$A$3,Global!$E:$AA,COLUMN()+1,0)),"")</f>
        <v/>
      </c>
      <c r="H237" s="70" t="str">
        <f>IFERROR(IF(VLOOKUP($A237&amp;$A$3,Global!$E:$AA,COLUMN()+1,0)="","",VLOOKUP($A237&amp;$A$3,Global!$E:$AA,COLUMN()+1,0)),"")</f>
        <v/>
      </c>
      <c r="I237" s="69" t="str">
        <f>IFERROR(IF(VLOOKUP($A237&amp;$A$3,Global!$E:$AA,COLUMN()+1,0)="","",VLOOKUP($A237&amp;$A$3,Global!$E:$AA,COLUMN()+1,0)),"")</f>
        <v/>
      </c>
      <c r="J237" s="69" t="str">
        <f>IFERROR(IF(VLOOKUP($A237&amp;$A$3,Global!$E:$AA,COLUMN()+1,0)="","",VLOOKUP($A237&amp;$A$3,Global!$E:$AA,COLUMN()+1,0)),"")</f>
        <v/>
      </c>
      <c r="K237" s="69" t="str">
        <f>IFERROR(IF(VLOOKUP($A237&amp;$A$3,Global!$E:$AA,COLUMN()+1,0)="","",VLOOKUP($A237&amp;$A$3,Global!$E:$AA,COLUMN()+1,0)),"")</f>
        <v/>
      </c>
      <c r="L237" s="69" t="str">
        <f>IFERROR(IF(VLOOKUP($A237&amp;$A$3,Global!$E:$AA,COLUMN()+1,0)="","",VLOOKUP($A237&amp;$A$3,Global!$E:$AA,COLUMN()+1,0)),"")</f>
        <v/>
      </c>
      <c r="M237" s="68" t="str">
        <f>IFERROR(IF(VLOOKUP($A237&amp;$A$3,Global!$E:$AA,COLUMN()+1,0)="","",VLOOKUP($A237&amp;$A$3,Global!$E:$AA,COLUMN()+1,0)),"")</f>
        <v/>
      </c>
      <c r="N237" s="68" t="str">
        <f>IFERROR(IF(VLOOKUP($A237&amp;$A$3,Global!$E:$AA,COLUMN()+1,0)="","",VLOOKUP($A237&amp;$A$3,Global!$E:$AA,COLUMN()+1,0)),"")</f>
        <v/>
      </c>
      <c r="O237" s="68" t="str">
        <f>IFERROR(IF(VLOOKUP($A237&amp;$A$3,Global!$E:$AA,COLUMN()+1,0)="","",VLOOKUP($A237&amp;$A$3,Global!$E:$AA,COLUMN()+1,0)),"")</f>
        <v/>
      </c>
      <c r="P237" s="68" t="str">
        <f>IFERROR(IF(VLOOKUP($A237&amp;$A$3,Global!$E:$AA,COLUMN()+1,0)="","",VLOOKUP($A237&amp;$A$3,Global!$E:$AA,COLUMN()+1,0)),"")</f>
        <v/>
      </c>
      <c r="Q237" s="68" t="str">
        <f>IFERROR(IF(VLOOKUP($A237&amp;$A$3,Global!$E:$AA,COLUMN()+1,0)="","",VLOOKUP($A237&amp;$A$3,Global!$E:$AA,COLUMN()+1,0)),"")</f>
        <v/>
      </c>
      <c r="R237" s="68" t="str">
        <f>IFERROR(IF(VLOOKUP($A237&amp;$A$3,Global!$E:$AA,COLUMN()+1,0)="","",VLOOKUP($A237&amp;$A$3,Global!$E:$AA,COLUMN()+1,0)),"")</f>
        <v/>
      </c>
      <c r="S237" s="71" t="str">
        <f>IFERROR(IF(VLOOKUP($A237&amp;$A$3,Global!$E:$AA,COLUMN()+1,0)="","",VLOOKUP($A237&amp;$A$3,Global!$E:$AA,COLUMN()+1,0)),"")</f>
        <v/>
      </c>
      <c r="T237" s="71" t="str">
        <f>IFERROR(IF(VLOOKUP($A237&amp;$A$3,Global!$E:$AA,COLUMN()+1,0)="","",VLOOKUP($A237&amp;$A$3,Global!$E:$AA,COLUMN()+1,0)),"")</f>
        <v/>
      </c>
      <c r="U237" s="69" t="str">
        <f>IFERROR(IF(VLOOKUP($A237&amp;$A$3,Global!$E:$AA,COLUMN()+1,0)="","",VLOOKUP($A237&amp;$A$3,Global!$E:$AA,COLUMN()+1,0)),"")</f>
        <v/>
      </c>
      <c r="V237" s="69" t="str">
        <f>IFERROR(IF(VLOOKUP($A237&amp;$A$3,Global!$E:$AA,COLUMN()+1,0)="","",VLOOKUP($A237&amp;$A$3,Global!$E:$AA,COLUMN()+1,0)),"")</f>
        <v/>
      </c>
    </row>
    <row r="238" spans="1:22" s="72" customFormat="1" ht="15.75" x14ac:dyDescent="0.2">
      <c r="A238" s="67" t="str">
        <f>IFERROR(IF(A237="","",IF((A237+1)&lt;=VLOOKUP($A$3,List!$A$1:$B$50,2,0),A237+1,"")),"")</f>
        <v/>
      </c>
      <c r="B238" s="67" t="str">
        <f>IFERROR(IF(VLOOKUP($A238&amp;$A$3,Global!$E:$AA,COLUMN(),0)="","",VLOOKUP($A238&amp;$A$3,Global!$E:$AA,COLUMN(),0)),"")</f>
        <v/>
      </c>
      <c r="C238" s="67" t="str">
        <f>IFERROR(VLOOKUP(B238,List!$D:$E,2,0),"")</f>
        <v/>
      </c>
      <c r="D238" s="68" t="str">
        <f>IFERROR(IF(VLOOKUP($A238&amp;$A$3,Global!$E:$AA,COLUMN()+1,0)="","",VLOOKUP($A238&amp;$A$3,Global!$E:$AA,COLUMN()+1,0)),"")</f>
        <v/>
      </c>
      <c r="E238" s="69" t="str">
        <f>IFERROR(IF(VLOOKUP($A238&amp;$A$3,Global!$E:$AA,COLUMN()+1,0)="","",VLOOKUP($A238&amp;$A$3,Global!$E:$AA,COLUMN()+1,0)),"")</f>
        <v/>
      </c>
      <c r="F238" s="69" t="str">
        <f>IFERROR(IF(VLOOKUP($A238&amp;$A$3,Global!$E:$AA,COLUMN()+1,0)="","",VLOOKUP($A238&amp;$A$3,Global!$E:$AA,COLUMN()+1,0)),"")</f>
        <v/>
      </c>
      <c r="G238" s="69" t="str">
        <f>IFERROR(IF(VLOOKUP($A238&amp;$A$3,Global!$E:$AA,COLUMN()+1,0)="","",VLOOKUP($A238&amp;$A$3,Global!$E:$AA,COLUMN()+1,0)),"")</f>
        <v/>
      </c>
      <c r="H238" s="70" t="str">
        <f>IFERROR(IF(VLOOKUP($A238&amp;$A$3,Global!$E:$AA,COLUMN()+1,0)="","",VLOOKUP($A238&amp;$A$3,Global!$E:$AA,COLUMN()+1,0)),"")</f>
        <v/>
      </c>
      <c r="I238" s="69" t="str">
        <f>IFERROR(IF(VLOOKUP($A238&amp;$A$3,Global!$E:$AA,COLUMN()+1,0)="","",VLOOKUP($A238&amp;$A$3,Global!$E:$AA,COLUMN()+1,0)),"")</f>
        <v/>
      </c>
      <c r="J238" s="69" t="str">
        <f>IFERROR(IF(VLOOKUP($A238&amp;$A$3,Global!$E:$AA,COLUMN()+1,0)="","",VLOOKUP($A238&amp;$A$3,Global!$E:$AA,COLUMN()+1,0)),"")</f>
        <v/>
      </c>
      <c r="K238" s="69" t="str">
        <f>IFERROR(IF(VLOOKUP($A238&amp;$A$3,Global!$E:$AA,COLUMN()+1,0)="","",VLOOKUP($A238&amp;$A$3,Global!$E:$AA,COLUMN()+1,0)),"")</f>
        <v/>
      </c>
      <c r="L238" s="69" t="str">
        <f>IFERROR(IF(VLOOKUP($A238&amp;$A$3,Global!$E:$AA,COLUMN()+1,0)="","",VLOOKUP($A238&amp;$A$3,Global!$E:$AA,COLUMN()+1,0)),"")</f>
        <v/>
      </c>
      <c r="M238" s="68" t="str">
        <f>IFERROR(IF(VLOOKUP($A238&amp;$A$3,Global!$E:$AA,COLUMN()+1,0)="","",VLOOKUP($A238&amp;$A$3,Global!$E:$AA,COLUMN()+1,0)),"")</f>
        <v/>
      </c>
      <c r="N238" s="68" t="str">
        <f>IFERROR(IF(VLOOKUP($A238&amp;$A$3,Global!$E:$AA,COLUMN()+1,0)="","",VLOOKUP($A238&amp;$A$3,Global!$E:$AA,COLUMN()+1,0)),"")</f>
        <v/>
      </c>
      <c r="O238" s="68" t="str">
        <f>IFERROR(IF(VLOOKUP($A238&amp;$A$3,Global!$E:$AA,COLUMN()+1,0)="","",VLOOKUP($A238&amp;$A$3,Global!$E:$AA,COLUMN()+1,0)),"")</f>
        <v/>
      </c>
      <c r="P238" s="68" t="str">
        <f>IFERROR(IF(VLOOKUP($A238&amp;$A$3,Global!$E:$AA,COLUMN()+1,0)="","",VLOOKUP($A238&amp;$A$3,Global!$E:$AA,COLUMN()+1,0)),"")</f>
        <v/>
      </c>
      <c r="Q238" s="68" t="str">
        <f>IFERROR(IF(VLOOKUP($A238&amp;$A$3,Global!$E:$AA,COLUMN()+1,0)="","",VLOOKUP($A238&amp;$A$3,Global!$E:$AA,COLUMN()+1,0)),"")</f>
        <v/>
      </c>
      <c r="R238" s="68" t="str">
        <f>IFERROR(IF(VLOOKUP($A238&amp;$A$3,Global!$E:$AA,COLUMN()+1,0)="","",VLOOKUP($A238&amp;$A$3,Global!$E:$AA,COLUMN()+1,0)),"")</f>
        <v/>
      </c>
      <c r="S238" s="71" t="str">
        <f>IFERROR(IF(VLOOKUP($A238&amp;$A$3,Global!$E:$AA,COLUMN()+1,0)="","",VLOOKUP($A238&amp;$A$3,Global!$E:$AA,COLUMN()+1,0)),"")</f>
        <v/>
      </c>
      <c r="T238" s="71" t="str">
        <f>IFERROR(IF(VLOOKUP($A238&amp;$A$3,Global!$E:$AA,COLUMN()+1,0)="","",VLOOKUP($A238&amp;$A$3,Global!$E:$AA,COLUMN()+1,0)),"")</f>
        <v/>
      </c>
      <c r="U238" s="69" t="str">
        <f>IFERROR(IF(VLOOKUP($A238&amp;$A$3,Global!$E:$AA,COLUMN()+1,0)="","",VLOOKUP($A238&amp;$A$3,Global!$E:$AA,COLUMN()+1,0)),"")</f>
        <v/>
      </c>
      <c r="V238" s="69" t="str">
        <f>IFERROR(IF(VLOOKUP($A238&amp;$A$3,Global!$E:$AA,COLUMN()+1,0)="","",VLOOKUP($A238&amp;$A$3,Global!$E:$AA,COLUMN()+1,0)),"")</f>
        <v/>
      </c>
    </row>
    <row r="239" spans="1:22" s="72" customFormat="1" ht="15.75" x14ac:dyDescent="0.2">
      <c r="A239" s="67" t="str">
        <f>IFERROR(IF(A238="","",IF((A238+1)&lt;=VLOOKUP($A$3,List!$A$1:$B$50,2,0),A238+1,"")),"")</f>
        <v/>
      </c>
      <c r="B239" s="67" t="str">
        <f>IFERROR(IF(VLOOKUP($A239&amp;$A$3,Global!$E:$AA,COLUMN(),0)="","",VLOOKUP($A239&amp;$A$3,Global!$E:$AA,COLUMN(),0)),"")</f>
        <v/>
      </c>
      <c r="C239" s="67" t="str">
        <f>IFERROR(VLOOKUP(B239,List!$D:$E,2,0),"")</f>
        <v/>
      </c>
      <c r="D239" s="68" t="str">
        <f>IFERROR(IF(VLOOKUP($A239&amp;$A$3,Global!$E:$AA,COLUMN()+1,0)="","",VLOOKUP($A239&amp;$A$3,Global!$E:$AA,COLUMN()+1,0)),"")</f>
        <v/>
      </c>
      <c r="E239" s="69" t="str">
        <f>IFERROR(IF(VLOOKUP($A239&amp;$A$3,Global!$E:$AA,COLUMN()+1,0)="","",VLOOKUP($A239&amp;$A$3,Global!$E:$AA,COLUMN()+1,0)),"")</f>
        <v/>
      </c>
      <c r="F239" s="69" t="str">
        <f>IFERROR(IF(VLOOKUP($A239&amp;$A$3,Global!$E:$AA,COLUMN()+1,0)="","",VLOOKUP($A239&amp;$A$3,Global!$E:$AA,COLUMN()+1,0)),"")</f>
        <v/>
      </c>
      <c r="G239" s="69" t="str">
        <f>IFERROR(IF(VLOOKUP($A239&amp;$A$3,Global!$E:$AA,COLUMN()+1,0)="","",VLOOKUP($A239&amp;$A$3,Global!$E:$AA,COLUMN()+1,0)),"")</f>
        <v/>
      </c>
      <c r="H239" s="70" t="str">
        <f>IFERROR(IF(VLOOKUP($A239&amp;$A$3,Global!$E:$AA,COLUMN()+1,0)="","",VLOOKUP($A239&amp;$A$3,Global!$E:$AA,COLUMN()+1,0)),"")</f>
        <v/>
      </c>
      <c r="I239" s="69" t="str">
        <f>IFERROR(IF(VLOOKUP($A239&amp;$A$3,Global!$E:$AA,COLUMN()+1,0)="","",VLOOKUP($A239&amp;$A$3,Global!$E:$AA,COLUMN()+1,0)),"")</f>
        <v/>
      </c>
      <c r="J239" s="69" t="str">
        <f>IFERROR(IF(VLOOKUP($A239&amp;$A$3,Global!$E:$AA,COLUMN()+1,0)="","",VLOOKUP($A239&amp;$A$3,Global!$E:$AA,COLUMN()+1,0)),"")</f>
        <v/>
      </c>
      <c r="K239" s="69" t="str">
        <f>IFERROR(IF(VLOOKUP($A239&amp;$A$3,Global!$E:$AA,COLUMN()+1,0)="","",VLOOKUP($A239&amp;$A$3,Global!$E:$AA,COLUMN()+1,0)),"")</f>
        <v/>
      </c>
      <c r="L239" s="69" t="str">
        <f>IFERROR(IF(VLOOKUP($A239&amp;$A$3,Global!$E:$AA,COLUMN()+1,0)="","",VLOOKUP($A239&amp;$A$3,Global!$E:$AA,COLUMN()+1,0)),"")</f>
        <v/>
      </c>
      <c r="M239" s="68" t="str">
        <f>IFERROR(IF(VLOOKUP($A239&amp;$A$3,Global!$E:$AA,COLUMN()+1,0)="","",VLOOKUP($A239&amp;$A$3,Global!$E:$AA,COLUMN()+1,0)),"")</f>
        <v/>
      </c>
      <c r="N239" s="68" t="str">
        <f>IFERROR(IF(VLOOKUP($A239&amp;$A$3,Global!$E:$AA,COLUMN()+1,0)="","",VLOOKUP($A239&amp;$A$3,Global!$E:$AA,COLUMN()+1,0)),"")</f>
        <v/>
      </c>
      <c r="O239" s="68" t="str">
        <f>IFERROR(IF(VLOOKUP($A239&amp;$A$3,Global!$E:$AA,COLUMN()+1,0)="","",VLOOKUP($A239&amp;$A$3,Global!$E:$AA,COLUMN()+1,0)),"")</f>
        <v/>
      </c>
      <c r="P239" s="68" t="str">
        <f>IFERROR(IF(VLOOKUP($A239&amp;$A$3,Global!$E:$AA,COLUMN()+1,0)="","",VLOOKUP($A239&amp;$A$3,Global!$E:$AA,COLUMN()+1,0)),"")</f>
        <v/>
      </c>
      <c r="Q239" s="68" t="str">
        <f>IFERROR(IF(VLOOKUP($A239&amp;$A$3,Global!$E:$AA,COLUMN()+1,0)="","",VLOOKUP($A239&amp;$A$3,Global!$E:$AA,COLUMN()+1,0)),"")</f>
        <v/>
      </c>
      <c r="R239" s="68" t="str">
        <f>IFERROR(IF(VLOOKUP($A239&amp;$A$3,Global!$E:$AA,COLUMN()+1,0)="","",VLOOKUP($A239&amp;$A$3,Global!$E:$AA,COLUMN()+1,0)),"")</f>
        <v/>
      </c>
      <c r="S239" s="71" t="str">
        <f>IFERROR(IF(VLOOKUP($A239&amp;$A$3,Global!$E:$AA,COLUMN()+1,0)="","",VLOOKUP($A239&amp;$A$3,Global!$E:$AA,COLUMN()+1,0)),"")</f>
        <v/>
      </c>
      <c r="T239" s="71" t="str">
        <f>IFERROR(IF(VLOOKUP($A239&amp;$A$3,Global!$E:$AA,COLUMN()+1,0)="","",VLOOKUP($A239&amp;$A$3,Global!$E:$AA,COLUMN()+1,0)),"")</f>
        <v/>
      </c>
      <c r="U239" s="69" t="str">
        <f>IFERROR(IF(VLOOKUP($A239&amp;$A$3,Global!$E:$AA,COLUMN()+1,0)="","",VLOOKUP($A239&amp;$A$3,Global!$E:$AA,COLUMN()+1,0)),"")</f>
        <v/>
      </c>
      <c r="V239" s="69" t="str">
        <f>IFERROR(IF(VLOOKUP($A239&amp;$A$3,Global!$E:$AA,COLUMN()+1,0)="","",VLOOKUP($A239&amp;$A$3,Global!$E:$AA,COLUMN()+1,0)),"")</f>
        <v/>
      </c>
    </row>
    <row r="240" spans="1:22" s="72" customFormat="1" ht="15.75" x14ac:dyDescent="0.2">
      <c r="A240" s="67" t="str">
        <f>IFERROR(IF(A239="","",IF((A239+1)&lt;=VLOOKUP($A$3,List!$A$1:$B$50,2,0),A239+1,"")),"")</f>
        <v/>
      </c>
      <c r="B240" s="67" t="str">
        <f>IFERROR(IF(VLOOKUP($A240&amp;$A$3,Global!$E:$AA,COLUMN(),0)="","",VLOOKUP($A240&amp;$A$3,Global!$E:$AA,COLUMN(),0)),"")</f>
        <v/>
      </c>
      <c r="C240" s="67" t="str">
        <f>IFERROR(VLOOKUP(B240,List!$D:$E,2,0),"")</f>
        <v/>
      </c>
      <c r="D240" s="68" t="str">
        <f>IFERROR(IF(VLOOKUP($A240&amp;$A$3,Global!$E:$AA,COLUMN()+1,0)="","",VLOOKUP($A240&amp;$A$3,Global!$E:$AA,COLUMN()+1,0)),"")</f>
        <v/>
      </c>
      <c r="E240" s="69" t="str">
        <f>IFERROR(IF(VLOOKUP($A240&amp;$A$3,Global!$E:$AA,COLUMN()+1,0)="","",VLOOKUP($A240&amp;$A$3,Global!$E:$AA,COLUMN()+1,0)),"")</f>
        <v/>
      </c>
      <c r="F240" s="69" t="str">
        <f>IFERROR(IF(VLOOKUP($A240&amp;$A$3,Global!$E:$AA,COLUMN()+1,0)="","",VLOOKUP($A240&amp;$A$3,Global!$E:$AA,COLUMN()+1,0)),"")</f>
        <v/>
      </c>
      <c r="G240" s="69" t="str">
        <f>IFERROR(IF(VLOOKUP($A240&amp;$A$3,Global!$E:$AA,COLUMN()+1,0)="","",VLOOKUP($A240&amp;$A$3,Global!$E:$AA,COLUMN()+1,0)),"")</f>
        <v/>
      </c>
      <c r="H240" s="70" t="str">
        <f>IFERROR(IF(VLOOKUP($A240&amp;$A$3,Global!$E:$AA,COLUMN()+1,0)="","",VLOOKUP($A240&amp;$A$3,Global!$E:$AA,COLUMN()+1,0)),"")</f>
        <v/>
      </c>
      <c r="I240" s="69" t="str">
        <f>IFERROR(IF(VLOOKUP($A240&amp;$A$3,Global!$E:$AA,COLUMN()+1,0)="","",VLOOKUP($A240&amp;$A$3,Global!$E:$AA,COLUMN()+1,0)),"")</f>
        <v/>
      </c>
      <c r="J240" s="69" t="str">
        <f>IFERROR(IF(VLOOKUP($A240&amp;$A$3,Global!$E:$AA,COLUMN()+1,0)="","",VLOOKUP($A240&amp;$A$3,Global!$E:$AA,COLUMN()+1,0)),"")</f>
        <v/>
      </c>
      <c r="K240" s="69" t="str">
        <f>IFERROR(IF(VLOOKUP($A240&amp;$A$3,Global!$E:$AA,COLUMN()+1,0)="","",VLOOKUP($A240&amp;$A$3,Global!$E:$AA,COLUMN()+1,0)),"")</f>
        <v/>
      </c>
      <c r="L240" s="69" t="str">
        <f>IFERROR(IF(VLOOKUP($A240&amp;$A$3,Global!$E:$AA,COLUMN()+1,0)="","",VLOOKUP($A240&amp;$A$3,Global!$E:$AA,COLUMN()+1,0)),"")</f>
        <v/>
      </c>
      <c r="M240" s="68" t="str">
        <f>IFERROR(IF(VLOOKUP($A240&amp;$A$3,Global!$E:$AA,COLUMN()+1,0)="","",VLOOKUP($A240&amp;$A$3,Global!$E:$AA,COLUMN()+1,0)),"")</f>
        <v/>
      </c>
      <c r="N240" s="68" t="str">
        <f>IFERROR(IF(VLOOKUP($A240&amp;$A$3,Global!$E:$AA,COLUMN()+1,0)="","",VLOOKUP($A240&amp;$A$3,Global!$E:$AA,COLUMN()+1,0)),"")</f>
        <v/>
      </c>
      <c r="O240" s="68" t="str">
        <f>IFERROR(IF(VLOOKUP($A240&amp;$A$3,Global!$E:$AA,COLUMN()+1,0)="","",VLOOKUP($A240&amp;$A$3,Global!$E:$AA,COLUMN()+1,0)),"")</f>
        <v/>
      </c>
      <c r="P240" s="68" t="str">
        <f>IFERROR(IF(VLOOKUP($A240&amp;$A$3,Global!$E:$AA,COLUMN()+1,0)="","",VLOOKUP($A240&amp;$A$3,Global!$E:$AA,COLUMN()+1,0)),"")</f>
        <v/>
      </c>
      <c r="Q240" s="68" t="str">
        <f>IFERROR(IF(VLOOKUP($A240&amp;$A$3,Global!$E:$AA,COLUMN()+1,0)="","",VLOOKUP($A240&amp;$A$3,Global!$E:$AA,COLUMN()+1,0)),"")</f>
        <v/>
      </c>
      <c r="R240" s="68" t="str">
        <f>IFERROR(IF(VLOOKUP($A240&amp;$A$3,Global!$E:$AA,COLUMN()+1,0)="","",VLOOKUP($A240&amp;$A$3,Global!$E:$AA,COLUMN()+1,0)),"")</f>
        <v/>
      </c>
      <c r="S240" s="71" t="str">
        <f>IFERROR(IF(VLOOKUP($A240&amp;$A$3,Global!$E:$AA,COLUMN()+1,0)="","",VLOOKUP($A240&amp;$A$3,Global!$E:$AA,COLUMN()+1,0)),"")</f>
        <v/>
      </c>
      <c r="T240" s="71" t="str">
        <f>IFERROR(IF(VLOOKUP($A240&amp;$A$3,Global!$E:$AA,COLUMN()+1,0)="","",VLOOKUP($A240&amp;$A$3,Global!$E:$AA,COLUMN()+1,0)),"")</f>
        <v/>
      </c>
      <c r="U240" s="69" t="str">
        <f>IFERROR(IF(VLOOKUP($A240&amp;$A$3,Global!$E:$AA,COLUMN()+1,0)="","",VLOOKUP($A240&amp;$A$3,Global!$E:$AA,COLUMN()+1,0)),"")</f>
        <v/>
      </c>
      <c r="V240" s="69" t="str">
        <f>IFERROR(IF(VLOOKUP($A240&amp;$A$3,Global!$E:$AA,COLUMN()+1,0)="","",VLOOKUP($A240&amp;$A$3,Global!$E:$AA,COLUMN()+1,0)),"")</f>
        <v/>
      </c>
    </row>
    <row r="241" spans="1:22" s="72" customFormat="1" ht="15.75" x14ac:dyDescent="0.2">
      <c r="A241" s="67" t="str">
        <f>IFERROR(IF(A240="","",IF((A240+1)&lt;=VLOOKUP($A$3,List!$A$1:$B$50,2,0),A240+1,"")),"")</f>
        <v/>
      </c>
      <c r="B241" s="67" t="str">
        <f>IFERROR(IF(VLOOKUP($A241&amp;$A$3,Global!$E:$AA,COLUMN(),0)="","",VLOOKUP($A241&amp;$A$3,Global!$E:$AA,COLUMN(),0)),"")</f>
        <v/>
      </c>
      <c r="C241" s="67" t="str">
        <f>IFERROR(VLOOKUP(B241,List!$D:$E,2,0),"")</f>
        <v/>
      </c>
      <c r="D241" s="68" t="str">
        <f>IFERROR(IF(VLOOKUP($A241&amp;$A$3,Global!$E:$AA,COLUMN()+1,0)="","",VLOOKUP($A241&amp;$A$3,Global!$E:$AA,COLUMN()+1,0)),"")</f>
        <v/>
      </c>
      <c r="E241" s="69" t="str">
        <f>IFERROR(IF(VLOOKUP($A241&amp;$A$3,Global!$E:$AA,COLUMN()+1,0)="","",VLOOKUP($A241&amp;$A$3,Global!$E:$AA,COLUMN()+1,0)),"")</f>
        <v/>
      </c>
      <c r="F241" s="69" t="str">
        <f>IFERROR(IF(VLOOKUP($A241&amp;$A$3,Global!$E:$AA,COLUMN()+1,0)="","",VLOOKUP($A241&amp;$A$3,Global!$E:$AA,COLUMN()+1,0)),"")</f>
        <v/>
      </c>
      <c r="G241" s="69" t="str">
        <f>IFERROR(IF(VLOOKUP($A241&amp;$A$3,Global!$E:$AA,COLUMN()+1,0)="","",VLOOKUP($A241&amp;$A$3,Global!$E:$AA,COLUMN()+1,0)),"")</f>
        <v/>
      </c>
      <c r="H241" s="70" t="str">
        <f>IFERROR(IF(VLOOKUP($A241&amp;$A$3,Global!$E:$AA,COLUMN()+1,0)="","",VLOOKUP($A241&amp;$A$3,Global!$E:$AA,COLUMN()+1,0)),"")</f>
        <v/>
      </c>
      <c r="I241" s="69" t="str">
        <f>IFERROR(IF(VLOOKUP($A241&amp;$A$3,Global!$E:$AA,COLUMN()+1,0)="","",VLOOKUP($A241&amp;$A$3,Global!$E:$AA,COLUMN()+1,0)),"")</f>
        <v/>
      </c>
      <c r="J241" s="69" t="str">
        <f>IFERROR(IF(VLOOKUP($A241&amp;$A$3,Global!$E:$AA,COLUMN()+1,0)="","",VLOOKUP($A241&amp;$A$3,Global!$E:$AA,COLUMN()+1,0)),"")</f>
        <v/>
      </c>
      <c r="K241" s="69" t="str">
        <f>IFERROR(IF(VLOOKUP($A241&amp;$A$3,Global!$E:$AA,COLUMN()+1,0)="","",VLOOKUP($A241&amp;$A$3,Global!$E:$AA,COLUMN()+1,0)),"")</f>
        <v/>
      </c>
      <c r="L241" s="69" t="str">
        <f>IFERROR(IF(VLOOKUP($A241&amp;$A$3,Global!$E:$AA,COLUMN()+1,0)="","",VLOOKUP($A241&amp;$A$3,Global!$E:$AA,COLUMN()+1,0)),"")</f>
        <v/>
      </c>
      <c r="M241" s="68" t="str">
        <f>IFERROR(IF(VLOOKUP($A241&amp;$A$3,Global!$E:$AA,COLUMN()+1,0)="","",VLOOKUP($A241&amp;$A$3,Global!$E:$AA,COLUMN()+1,0)),"")</f>
        <v/>
      </c>
      <c r="N241" s="68" t="str">
        <f>IFERROR(IF(VLOOKUP($A241&amp;$A$3,Global!$E:$AA,COLUMN()+1,0)="","",VLOOKUP($A241&amp;$A$3,Global!$E:$AA,COLUMN()+1,0)),"")</f>
        <v/>
      </c>
      <c r="O241" s="68" t="str">
        <f>IFERROR(IF(VLOOKUP($A241&amp;$A$3,Global!$E:$AA,COLUMN()+1,0)="","",VLOOKUP($A241&amp;$A$3,Global!$E:$AA,COLUMN()+1,0)),"")</f>
        <v/>
      </c>
      <c r="P241" s="68" t="str">
        <f>IFERROR(IF(VLOOKUP($A241&amp;$A$3,Global!$E:$AA,COLUMN()+1,0)="","",VLOOKUP($A241&amp;$A$3,Global!$E:$AA,COLUMN()+1,0)),"")</f>
        <v/>
      </c>
      <c r="Q241" s="68" t="str">
        <f>IFERROR(IF(VLOOKUP($A241&amp;$A$3,Global!$E:$AA,COLUMN()+1,0)="","",VLOOKUP($A241&amp;$A$3,Global!$E:$AA,COLUMN()+1,0)),"")</f>
        <v/>
      </c>
      <c r="R241" s="68" t="str">
        <f>IFERROR(IF(VLOOKUP($A241&amp;$A$3,Global!$E:$AA,COLUMN()+1,0)="","",VLOOKUP($A241&amp;$A$3,Global!$E:$AA,COLUMN()+1,0)),"")</f>
        <v/>
      </c>
      <c r="S241" s="71" t="str">
        <f>IFERROR(IF(VLOOKUP($A241&amp;$A$3,Global!$E:$AA,COLUMN()+1,0)="","",VLOOKUP($A241&amp;$A$3,Global!$E:$AA,COLUMN()+1,0)),"")</f>
        <v/>
      </c>
      <c r="T241" s="71" t="str">
        <f>IFERROR(IF(VLOOKUP($A241&amp;$A$3,Global!$E:$AA,COLUMN()+1,0)="","",VLOOKUP($A241&amp;$A$3,Global!$E:$AA,COLUMN()+1,0)),"")</f>
        <v/>
      </c>
      <c r="U241" s="69" t="str">
        <f>IFERROR(IF(VLOOKUP($A241&amp;$A$3,Global!$E:$AA,COLUMN()+1,0)="","",VLOOKUP($A241&amp;$A$3,Global!$E:$AA,COLUMN()+1,0)),"")</f>
        <v/>
      </c>
      <c r="V241" s="69" t="str">
        <f>IFERROR(IF(VLOOKUP($A241&amp;$A$3,Global!$E:$AA,COLUMN()+1,0)="","",VLOOKUP($A241&amp;$A$3,Global!$E:$AA,COLUMN()+1,0)),"")</f>
        <v/>
      </c>
    </row>
    <row r="242" spans="1:22" s="72" customFormat="1" ht="15.75" x14ac:dyDescent="0.2">
      <c r="A242" s="67" t="str">
        <f>IFERROR(IF(A241="","",IF((A241+1)&lt;=VLOOKUP($A$3,List!$A$1:$B$50,2,0),A241+1,"")),"")</f>
        <v/>
      </c>
      <c r="B242" s="67" t="str">
        <f>IFERROR(IF(VLOOKUP($A242&amp;$A$3,Global!$E:$AA,COLUMN(),0)="","",VLOOKUP($A242&amp;$A$3,Global!$E:$AA,COLUMN(),0)),"")</f>
        <v/>
      </c>
      <c r="C242" s="67" t="str">
        <f>IFERROR(VLOOKUP(B242,List!$D:$E,2,0),"")</f>
        <v/>
      </c>
      <c r="D242" s="68" t="str">
        <f>IFERROR(IF(VLOOKUP($A242&amp;$A$3,Global!$E:$AA,COLUMN()+1,0)="","",VLOOKUP($A242&amp;$A$3,Global!$E:$AA,COLUMN()+1,0)),"")</f>
        <v/>
      </c>
      <c r="E242" s="69" t="str">
        <f>IFERROR(IF(VLOOKUP($A242&amp;$A$3,Global!$E:$AA,COLUMN()+1,0)="","",VLOOKUP($A242&amp;$A$3,Global!$E:$AA,COLUMN()+1,0)),"")</f>
        <v/>
      </c>
      <c r="F242" s="69" t="str">
        <f>IFERROR(IF(VLOOKUP($A242&amp;$A$3,Global!$E:$AA,COLUMN()+1,0)="","",VLOOKUP($A242&amp;$A$3,Global!$E:$AA,COLUMN()+1,0)),"")</f>
        <v/>
      </c>
      <c r="G242" s="69" t="str">
        <f>IFERROR(IF(VLOOKUP($A242&amp;$A$3,Global!$E:$AA,COLUMN()+1,0)="","",VLOOKUP($A242&amp;$A$3,Global!$E:$AA,COLUMN()+1,0)),"")</f>
        <v/>
      </c>
      <c r="H242" s="70" t="str">
        <f>IFERROR(IF(VLOOKUP($A242&amp;$A$3,Global!$E:$AA,COLUMN()+1,0)="","",VLOOKUP($A242&amp;$A$3,Global!$E:$AA,COLUMN()+1,0)),"")</f>
        <v/>
      </c>
      <c r="I242" s="69" t="str">
        <f>IFERROR(IF(VLOOKUP($A242&amp;$A$3,Global!$E:$AA,COLUMN()+1,0)="","",VLOOKUP($A242&amp;$A$3,Global!$E:$AA,COLUMN()+1,0)),"")</f>
        <v/>
      </c>
      <c r="J242" s="69" t="str">
        <f>IFERROR(IF(VLOOKUP($A242&amp;$A$3,Global!$E:$AA,COLUMN()+1,0)="","",VLOOKUP($A242&amp;$A$3,Global!$E:$AA,COLUMN()+1,0)),"")</f>
        <v/>
      </c>
      <c r="K242" s="69" t="str">
        <f>IFERROR(IF(VLOOKUP($A242&amp;$A$3,Global!$E:$AA,COLUMN()+1,0)="","",VLOOKUP($A242&amp;$A$3,Global!$E:$AA,COLUMN()+1,0)),"")</f>
        <v/>
      </c>
      <c r="L242" s="69" t="str">
        <f>IFERROR(IF(VLOOKUP($A242&amp;$A$3,Global!$E:$AA,COLUMN()+1,0)="","",VLOOKUP($A242&amp;$A$3,Global!$E:$AA,COLUMN()+1,0)),"")</f>
        <v/>
      </c>
      <c r="M242" s="68" t="str">
        <f>IFERROR(IF(VLOOKUP($A242&amp;$A$3,Global!$E:$AA,COLUMN()+1,0)="","",VLOOKUP($A242&amp;$A$3,Global!$E:$AA,COLUMN()+1,0)),"")</f>
        <v/>
      </c>
      <c r="N242" s="68" t="str">
        <f>IFERROR(IF(VLOOKUP($A242&amp;$A$3,Global!$E:$AA,COLUMN()+1,0)="","",VLOOKUP($A242&amp;$A$3,Global!$E:$AA,COLUMN()+1,0)),"")</f>
        <v/>
      </c>
      <c r="O242" s="68" t="str">
        <f>IFERROR(IF(VLOOKUP($A242&amp;$A$3,Global!$E:$AA,COLUMN()+1,0)="","",VLOOKUP($A242&amp;$A$3,Global!$E:$AA,COLUMN()+1,0)),"")</f>
        <v/>
      </c>
      <c r="P242" s="68" t="str">
        <f>IFERROR(IF(VLOOKUP($A242&amp;$A$3,Global!$E:$AA,COLUMN()+1,0)="","",VLOOKUP($A242&amp;$A$3,Global!$E:$AA,COLUMN()+1,0)),"")</f>
        <v/>
      </c>
      <c r="Q242" s="68" t="str">
        <f>IFERROR(IF(VLOOKUP($A242&amp;$A$3,Global!$E:$AA,COLUMN()+1,0)="","",VLOOKUP($A242&amp;$A$3,Global!$E:$AA,COLUMN()+1,0)),"")</f>
        <v/>
      </c>
      <c r="R242" s="68" t="str">
        <f>IFERROR(IF(VLOOKUP($A242&amp;$A$3,Global!$E:$AA,COLUMN()+1,0)="","",VLOOKUP($A242&amp;$A$3,Global!$E:$AA,COLUMN()+1,0)),"")</f>
        <v/>
      </c>
      <c r="S242" s="71" t="str">
        <f>IFERROR(IF(VLOOKUP($A242&amp;$A$3,Global!$E:$AA,COLUMN()+1,0)="","",VLOOKUP($A242&amp;$A$3,Global!$E:$AA,COLUMN()+1,0)),"")</f>
        <v/>
      </c>
      <c r="T242" s="71" t="str">
        <f>IFERROR(IF(VLOOKUP($A242&amp;$A$3,Global!$E:$AA,COLUMN()+1,0)="","",VLOOKUP($A242&amp;$A$3,Global!$E:$AA,COLUMN()+1,0)),"")</f>
        <v/>
      </c>
      <c r="U242" s="69" t="str">
        <f>IFERROR(IF(VLOOKUP($A242&amp;$A$3,Global!$E:$AA,COLUMN()+1,0)="","",VLOOKUP($A242&amp;$A$3,Global!$E:$AA,COLUMN()+1,0)),"")</f>
        <v/>
      </c>
      <c r="V242" s="69" t="str">
        <f>IFERROR(IF(VLOOKUP($A242&amp;$A$3,Global!$E:$AA,COLUMN()+1,0)="","",VLOOKUP($A242&amp;$A$3,Global!$E:$AA,COLUMN()+1,0)),"")</f>
        <v/>
      </c>
    </row>
    <row r="243" spans="1:22" s="72" customFormat="1" ht="15.75" x14ac:dyDescent="0.2">
      <c r="A243" s="67" t="str">
        <f>IFERROR(IF(A242="","",IF((A242+1)&lt;=VLOOKUP($A$3,List!$A$1:$B$50,2,0),A242+1,"")),"")</f>
        <v/>
      </c>
      <c r="B243" s="67" t="str">
        <f>IFERROR(IF(VLOOKUP($A243&amp;$A$3,Global!$E:$AA,COLUMN(),0)="","",VLOOKUP($A243&amp;$A$3,Global!$E:$AA,COLUMN(),0)),"")</f>
        <v/>
      </c>
      <c r="C243" s="67" t="str">
        <f>IFERROR(VLOOKUP(B243,List!$D:$E,2,0),"")</f>
        <v/>
      </c>
      <c r="D243" s="68" t="str">
        <f>IFERROR(IF(VLOOKUP($A243&amp;$A$3,Global!$E:$AA,COLUMN()+1,0)="","",VLOOKUP($A243&amp;$A$3,Global!$E:$AA,COLUMN()+1,0)),"")</f>
        <v/>
      </c>
      <c r="E243" s="69" t="str">
        <f>IFERROR(IF(VLOOKUP($A243&amp;$A$3,Global!$E:$AA,COLUMN()+1,0)="","",VLOOKUP($A243&amp;$A$3,Global!$E:$AA,COLUMN()+1,0)),"")</f>
        <v/>
      </c>
      <c r="F243" s="69" t="str">
        <f>IFERROR(IF(VLOOKUP($A243&amp;$A$3,Global!$E:$AA,COLUMN()+1,0)="","",VLOOKUP($A243&amp;$A$3,Global!$E:$AA,COLUMN()+1,0)),"")</f>
        <v/>
      </c>
      <c r="G243" s="69" t="str">
        <f>IFERROR(IF(VLOOKUP($A243&amp;$A$3,Global!$E:$AA,COLUMN()+1,0)="","",VLOOKUP($A243&amp;$A$3,Global!$E:$AA,COLUMN()+1,0)),"")</f>
        <v/>
      </c>
      <c r="H243" s="70" t="str">
        <f>IFERROR(IF(VLOOKUP($A243&amp;$A$3,Global!$E:$AA,COLUMN()+1,0)="","",VLOOKUP($A243&amp;$A$3,Global!$E:$AA,COLUMN()+1,0)),"")</f>
        <v/>
      </c>
      <c r="I243" s="69" t="str">
        <f>IFERROR(IF(VLOOKUP($A243&amp;$A$3,Global!$E:$AA,COLUMN()+1,0)="","",VLOOKUP($A243&amp;$A$3,Global!$E:$AA,COLUMN()+1,0)),"")</f>
        <v/>
      </c>
      <c r="J243" s="69" t="str">
        <f>IFERROR(IF(VLOOKUP($A243&amp;$A$3,Global!$E:$AA,COLUMN()+1,0)="","",VLOOKUP($A243&amp;$A$3,Global!$E:$AA,COLUMN()+1,0)),"")</f>
        <v/>
      </c>
      <c r="K243" s="69" t="str">
        <f>IFERROR(IF(VLOOKUP($A243&amp;$A$3,Global!$E:$AA,COLUMN()+1,0)="","",VLOOKUP($A243&amp;$A$3,Global!$E:$AA,COLUMN()+1,0)),"")</f>
        <v/>
      </c>
      <c r="L243" s="69" t="str">
        <f>IFERROR(IF(VLOOKUP($A243&amp;$A$3,Global!$E:$AA,COLUMN()+1,0)="","",VLOOKUP($A243&amp;$A$3,Global!$E:$AA,COLUMN()+1,0)),"")</f>
        <v/>
      </c>
      <c r="M243" s="68" t="str">
        <f>IFERROR(IF(VLOOKUP($A243&amp;$A$3,Global!$E:$AA,COLUMN()+1,0)="","",VLOOKUP($A243&amp;$A$3,Global!$E:$AA,COLUMN()+1,0)),"")</f>
        <v/>
      </c>
      <c r="N243" s="68" t="str">
        <f>IFERROR(IF(VLOOKUP($A243&amp;$A$3,Global!$E:$AA,COLUMN()+1,0)="","",VLOOKUP($A243&amp;$A$3,Global!$E:$AA,COLUMN()+1,0)),"")</f>
        <v/>
      </c>
      <c r="O243" s="68" t="str">
        <f>IFERROR(IF(VLOOKUP($A243&amp;$A$3,Global!$E:$AA,COLUMN()+1,0)="","",VLOOKUP($A243&amp;$A$3,Global!$E:$AA,COLUMN()+1,0)),"")</f>
        <v/>
      </c>
      <c r="P243" s="68" t="str">
        <f>IFERROR(IF(VLOOKUP($A243&amp;$A$3,Global!$E:$AA,COLUMN()+1,0)="","",VLOOKUP($A243&amp;$A$3,Global!$E:$AA,COLUMN()+1,0)),"")</f>
        <v/>
      </c>
      <c r="Q243" s="68" t="str">
        <f>IFERROR(IF(VLOOKUP($A243&amp;$A$3,Global!$E:$AA,COLUMN()+1,0)="","",VLOOKUP($A243&amp;$A$3,Global!$E:$AA,COLUMN()+1,0)),"")</f>
        <v/>
      </c>
      <c r="R243" s="68" t="str">
        <f>IFERROR(IF(VLOOKUP($A243&amp;$A$3,Global!$E:$AA,COLUMN()+1,0)="","",VLOOKUP($A243&amp;$A$3,Global!$E:$AA,COLUMN()+1,0)),"")</f>
        <v/>
      </c>
      <c r="S243" s="71" t="str">
        <f>IFERROR(IF(VLOOKUP($A243&amp;$A$3,Global!$E:$AA,COLUMN()+1,0)="","",VLOOKUP($A243&amp;$A$3,Global!$E:$AA,COLUMN()+1,0)),"")</f>
        <v/>
      </c>
      <c r="T243" s="71" t="str">
        <f>IFERROR(IF(VLOOKUP($A243&amp;$A$3,Global!$E:$AA,COLUMN()+1,0)="","",VLOOKUP($A243&amp;$A$3,Global!$E:$AA,COLUMN()+1,0)),"")</f>
        <v/>
      </c>
      <c r="U243" s="69" t="str">
        <f>IFERROR(IF(VLOOKUP($A243&amp;$A$3,Global!$E:$AA,COLUMN()+1,0)="","",VLOOKUP($A243&amp;$A$3,Global!$E:$AA,COLUMN()+1,0)),"")</f>
        <v/>
      </c>
      <c r="V243" s="69" t="str">
        <f>IFERROR(IF(VLOOKUP($A243&amp;$A$3,Global!$E:$AA,COLUMN()+1,0)="","",VLOOKUP($A243&amp;$A$3,Global!$E:$AA,COLUMN()+1,0)),"")</f>
        <v/>
      </c>
    </row>
    <row r="244" spans="1:22" s="72" customFormat="1" ht="15.75" x14ac:dyDescent="0.2">
      <c r="A244" s="67" t="str">
        <f>IFERROR(IF(A243="","",IF((A243+1)&lt;=VLOOKUP($A$3,List!$A$1:$B$50,2,0),A243+1,"")),"")</f>
        <v/>
      </c>
      <c r="B244" s="67" t="str">
        <f>IFERROR(IF(VLOOKUP($A244&amp;$A$3,Global!$E:$AA,COLUMN(),0)="","",VLOOKUP($A244&amp;$A$3,Global!$E:$AA,COLUMN(),0)),"")</f>
        <v/>
      </c>
      <c r="C244" s="67" t="str">
        <f>IFERROR(VLOOKUP(B244,List!$D:$E,2,0),"")</f>
        <v/>
      </c>
      <c r="D244" s="68" t="str">
        <f>IFERROR(IF(VLOOKUP($A244&amp;$A$3,Global!$E:$AA,COLUMN()+1,0)="","",VLOOKUP($A244&amp;$A$3,Global!$E:$AA,COLUMN()+1,0)),"")</f>
        <v/>
      </c>
      <c r="E244" s="69" t="str">
        <f>IFERROR(IF(VLOOKUP($A244&amp;$A$3,Global!$E:$AA,COLUMN()+1,0)="","",VLOOKUP($A244&amp;$A$3,Global!$E:$AA,COLUMN()+1,0)),"")</f>
        <v/>
      </c>
      <c r="F244" s="69" t="str">
        <f>IFERROR(IF(VLOOKUP($A244&amp;$A$3,Global!$E:$AA,COLUMN()+1,0)="","",VLOOKUP($A244&amp;$A$3,Global!$E:$AA,COLUMN()+1,0)),"")</f>
        <v/>
      </c>
      <c r="G244" s="69" t="str">
        <f>IFERROR(IF(VLOOKUP($A244&amp;$A$3,Global!$E:$AA,COLUMN()+1,0)="","",VLOOKUP($A244&amp;$A$3,Global!$E:$AA,COLUMN()+1,0)),"")</f>
        <v/>
      </c>
      <c r="H244" s="70" t="str">
        <f>IFERROR(IF(VLOOKUP($A244&amp;$A$3,Global!$E:$AA,COLUMN()+1,0)="","",VLOOKUP($A244&amp;$A$3,Global!$E:$AA,COLUMN()+1,0)),"")</f>
        <v/>
      </c>
      <c r="I244" s="69" t="str">
        <f>IFERROR(IF(VLOOKUP($A244&amp;$A$3,Global!$E:$AA,COLUMN()+1,0)="","",VLOOKUP($A244&amp;$A$3,Global!$E:$AA,COLUMN()+1,0)),"")</f>
        <v/>
      </c>
      <c r="J244" s="69" t="str">
        <f>IFERROR(IF(VLOOKUP($A244&amp;$A$3,Global!$E:$AA,COLUMN()+1,0)="","",VLOOKUP($A244&amp;$A$3,Global!$E:$AA,COLUMN()+1,0)),"")</f>
        <v/>
      </c>
      <c r="K244" s="69" t="str">
        <f>IFERROR(IF(VLOOKUP($A244&amp;$A$3,Global!$E:$AA,COLUMN()+1,0)="","",VLOOKUP($A244&amp;$A$3,Global!$E:$AA,COLUMN()+1,0)),"")</f>
        <v/>
      </c>
      <c r="L244" s="69" t="str">
        <f>IFERROR(IF(VLOOKUP($A244&amp;$A$3,Global!$E:$AA,COLUMN()+1,0)="","",VLOOKUP($A244&amp;$A$3,Global!$E:$AA,COLUMN()+1,0)),"")</f>
        <v/>
      </c>
      <c r="M244" s="68" t="str">
        <f>IFERROR(IF(VLOOKUP($A244&amp;$A$3,Global!$E:$AA,COLUMN()+1,0)="","",VLOOKUP($A244&amp;$A$3,Global!$E:$AA,COLUMN()+1,0)),"")</f>
        <v/>
      </c>
      <c r="N244" s="68" t="str">
        <f>IFERROR(IF(VLOOKUP($A244&amp;$A$3,Global!$E:$AA,COLUMN()+1,0)="","",VLOOKUP($A244&amp;$A$3,Global!$E:$AA,COLUMN()+1,0)),"")</f>
        <v/>
      </c>
      <c r="O244" s="68" t="str">
        <f>IFERROR(IF(VLOOKUP($A244&amp;$A$3,Global!$E:$AA,COLUMN()+1,0)="","",VLOOKUP($A244&amp;$A$3,Global!$E:$AA,COLUMN()+1,0)),"")</f>
        <v/>
      </c>
      <c r="P244" s="68" t="str">
        <f>IFERROR(IF(VLOOKUP($A244&amp;$A$3,Global!$E:$AA,COLUMN()+1,0)="","",VLOOKUP($A244&amp;$A$3,Global!$E:$AA,COLUMN()+1,0)),"")</f>
        <v/>
      </c>
      <c r="Q244" s="68" t="str">
        <f>IFERROR(IF(VLOOKUP($A244&amp;$A$3,Global!$E:$AA,COLUMN()+1,0)="","",VLOOKUP($A244&amp;$A$3,Global!$E:$AA,COLUMN()+1,0)),"")</f>
        <v/>
      </c>
      <c r="R244" s="68" t="str">
        <f>IFERROR(IF(VLOOKUP($A244&amp;$A$3,Global!$E:$AA,COLUMN()+1,0)="","",VLOOKUP($A244&amp;$A$3,Global!$E:$AA,COLUMN()+1,0)),"")</f>
        <v/>
      </c>
      <c r="S244" s="71" t="str">
        <f>IFERROR(IF(VLOOKUP($A244&amp;$A$3,Global!$E:$AA,COLUMN()+1,0)="","",VLOOKUP($A244&amp;$A$3,Global!$E:$AA,COLUMN()+1,0)),"")</f>
        <v/>
      </c>
      <c r="T244" s="71" t="str">
        <f>IFERROR(IF(VLOOKUP($A244&amp;$A$3,Global!$E:$AA,COLUMN()+1,0)="","",VLOOKUP($A244&amp;$A$3,Global!$E:$AA,COLUMN()+1,0)),"")</f>
        <v/>
      </c>
      <c r="U244" s="69" t="str">
        <f>IFERROR(IF(VLOOKUP($A244&amp;$A$3,Global!$E:$AA,COLUMN()+1,0)="","",VLOOKUP($A244&amp;$A$3,Global!$E:$AA,COLUMN()+1,0)),"")</f>
        <v/>
      </c>
      <c r="V244" s="69" t="str">
        <f>IFERROR(IF(VLOOKUP($A244&amp;$A$3,Global!$E:$AA,COLUMN()+1,0)="","",VLOOKUP($A244&amp;$A$3,Global!$E:$AA,COLUMN()+1,0)),"")</f>
        <v/>
      </c>
    </row>
    <row r="245" spans="1:22" s="72" customFormat="1" ht="15.75" x14ac:dyDescent="0.2">
      <c r="A245" s="67" t="str">
        <f>IFERROR(IF(A244="","",IF((A244+1)&lt;=VLOOKUP($A$3,List!$A$1:$B$50,2,0),A244+1,"")),"")</f>
        <v/>
      </c>
      <c r="B245" s="67" t="str">
        <f>IFERROR(IF(VLOOKUP($A245&amp;$A$3,Global!$E:$AA,COLUMN(),0)="","",VLOOKUP($A245&amp;$A$3,Global!$E:$AA,COLUMN(),0)),"")</f>
        <v/>
      </c>
      <c r="C245" s="67" t="str">
        <f>IFERROR(VLOOKUP(B245,List!$D:$E,2,0),"")</f>
        <v/>
      </c>
      <c r="D245" s="68" t="str">
        <f>IFERROR(IF(VLOOKUP($A245&amp;$A$3,Global!$E:$AA,COLUMN()+1,0)="","",VLOOKUP($A245&amp;$A$3,Global!$E:$AA,COLUMN()+1,0)),"")</f>
        <v/>
      </c>
      <c r="E245" s="69" t="str">
        <f>IFERROR(IF(VLOOKUP($A245&amp;$A$3,Global!$E:$AA,COLUMN()+1,0)="","",VLOOKUP($A245&amp;$A$3,Global!$E:$AA,COLUMN()+1,0)),"")</f>
        <v/>
      </c>
      <c r="F245" s="69" t="str">
        <f>IFERROR(IF(VLOOKUP($A245&amp;$A$3,Global!$E:$AA,COLUMN()+1,0)="","",VLOOKUP($A245&amp;$A$3,Global!$E:$AA,COLUMN()+1,0)),"")</f>
        <v/>
      </c>
      <c r="G245" s="69" t="str">
        <f>IFERROR(IF(VLOOKUP($A245&amp;$A$3,Global!$E:$AA,COLUMN()+1,0)="","",VLOOKUP($A245&amp;$A$3,Global!$E:$AA,COLUMN()+1,0)),"")</f>
        <v/>
      </c>
      <c r="H245" s="70" t="str">
        <f>IFERROR(IF(VLOOKUP($A245&amp;$A$3,Global!$E:$AA,COLUMN()+1,0)="","",VLOOKUP($A245&amp;$A$3,Global!$E:$AA,COLUMN()+1,0)),"")</f>
        <v/>
      </c>
      <c r="I245" s="69" t="str">
        <f>IFERROR(IF(VLOOKUP($A245&amp;$A$3,Global!$E:$AA,COLUMN()+1,0)="","",VLOOKUP($A245&amp;$A$3,Global!$E:$AA,COLUMN()+1,0)),"")</f>
        <v/>
      </c>
      <c r="J245" s="69" t="str">
        <f>IFERROR(IF(VLOOKUP($A245&amp;$A$3,Global!$E:$AA,COLUMN()+1,0)="","",VLOOKUP($A245&amp;$A$3,Global!$E:$AA,COLUMN()+1,0)),"")</f>
        <v/>
      </c>
      <c r="K245" s="69" t="str">
        <f>IFERROR(IF(VLOOKUP($A245&amp;$A$3,Global!$E:$AA,COLUMN()+1,0)="","",VLOOKUP($A245&amp;$A$3,Global!$E:$AA,COLUMN()+1,0)),"")</f>
        <v/>
      </c>
      <c r="L245" s="69" t="str">
        <f>IFERROR(IF(VLOOKUP($A245&amp;$A$3,Global!$E:$AA,COLUMN()+1,0)="","",VLOOKUP($A245&amp;$A$3,Global!$E:$AA,COLUMN()+1,0)),"")</f>
        <v/>
      </c>
      <c r="M245" s="68" t="str">
        <f>IFERROR(IF(VLOOKUP($A245&amp;$A$3,Global!$E:$AA,COLUMN()+1,0)="","",VLOOKUP($A245&amp;$A$3,Global!$E:$AA,COLUMN()+1,0)),"")</f>
        <v/>
      </c>
      <c r="N245" s="68" t="str">
        <f>IFERROR(IF(VLOOKUP($A245&amp;$A$3,Global!$E:$AA,COLUMN()+1,0)="","",VLOOKUP($A245&amp;$A$3,Global!$E:$AA,COLUMN()+1,0)),"")</f>
        <v/>
      </c>
      <c r="O245" s="68" t="str">
        <f>IFERROR(IF(VLOOKUP($A245&amp;$A$3,Global!$E:$AA,COLUMN()+1,0)="","",VLOOKUP($A245&amp;$A$3,Global!$E:$AA,COLUMN()+1,0)),"")</f>
        <v/>
      </c>
      <c r="P245" s="68" t="str">
        <f>IFERROR(IF(VLOOKUP($A245&amp;$A$3,Global!$E:$AA,COLUMN()+1,0)="","",VLOOKUP($A245&amp;$A$3,Global!$E:$AA,COLUMN()+1,0)),"")</f>
        <v/>
      </c>
      <c r="Q245" s="68" t="str">
        <f>IFERROR(IF(VLOOKUP($A245&amp;$A$3,Global!$E:$AA,COLUMN()+1,0)="","",VLOOKUP($A245&amp;$A$3,Global!$E:$AA,COLUMN()+1,0)),"")</f>
        <v/>
      </c>
      <c r="R245" s="68" t="str">
        <f>IFERROR(IF(VLOOKUP($A245&amp;$A$3,Global!$E:$AA,COLUMN()+1,0)="","",VLOOKUP($A245&amp;$A$3,Global!$E:$AA,COLUMN()+1,0)),"")</f>
        <v/>
      </c>
      <c r="S245" s="71" t="str">
        <f>IFERROR(IF(VLOOKUP($A245&amp;$A$3,Global!$E:$AA,COLUMN()+1,0)="","",VLOOKUP($A245&amp;$A$3,Global!$E:$AA,COLUMN()+1,0)),"")</f>
        <v/>
      </c>
      <c r="T245" s="71" t="str">
        <f>IFERROR(IF(VLOOKUP($A245&amp;$A$3,Global!$E:$AA,COLUMN()+1,0)="","",VLOOKUP($A245&amp;$A$3,Global!$E:$AA,COLUMN()+1,0)),"")</f>
        <v/>
      </c>
      <c r="U245" s="69" t="str">
        <f>IFERROR(IF(VLOOKUP($A245&amp;$A$3,Global!$E:$AA,COLUMN()+1,0)="","",VLOOKUP($A245&amp;$A$3,Global!$E:$AA,COLUMN()+1,0)),"")</f>
        <v/>
      </c>
      <c r="V245" s="69" t="str">
        <f>IFERROR(IF(VLOOKUP($A245&amp;$A$3,Global!$E:$AA,COLUMN()+1,0)="","",VLOOKUP($A245&amp;$A$3,Global!$E:$AA,COLUMN()+1,0)),"")</f>
        <v/>
      </c>
    </row>
    <row r="246" spans="1:22" s="72" customFormat="1" ht="15.75" x14ac:dyDescent="0.2">
      <c r="A246" s="67" t="str">
        <f>IFERROR(IF(A245="","",IF((A245+1)&lt;=VLOOKUP($A$3,List!$A$1:$B$50,2,0),A245+1,"")),"")</f>
        <v/>
      </c>
      <c r="B246" s="67" t="str">
        <f>IFERROR(IF(VLOOKUP($A246&amp;$A$3,Global!$E:$AA,COLUMN(),0)="","",VLOOKUP($A246&amp;$A$3,Global!$E:$AA,COLUMN(),0)),"")</f>
        <v/>
      </c>
      <c r="C246" s="67" t="str">
        <f>IFERROR(VLOOKUP(B246,List!$D:$E,2,0),"")</f>
        <v/>
      </c>
      <c r="D246" s="68" t="str">
        <f>IFERROR(IF(VLOOKUP($A246&amp;$A$3,Global!$E:$AA,COLUMN()+1,0)="","",VLOOKUP($A246&amp;$A$3,Global!$E:$AA,COLUMN()+1,0)),"")</f>
        <v/>
      </c>
      <c r="E246" s="69" t="str">
        <f>IFERROR(IF(VLOOKUP($A246&amp;$A$3,Global!$E:$AA,COLUMN()+1,0)="","",VLOOKUP($A246&amp;$A$3,Global!$E:$AA,COLUMN()+1,0)),"")</f>
        <v/>
      </c>
      <c r="F246" s="69" t="str">
        <f>IFERROR(IF(VLOOKUP($A246&amp;$A$3,Global!$E:$AA,COLUMN()+1,0)="","",VLOOKUP($A246&amp;$A$3,Global!$E:$AA,COLUMN()+1,0)),"")</f>
        <v/>
      </c>
      <c r="G246" s="69" t="str">
        <f>IFERROR(IF(VLOOKUP($A246&amp;$A$3,Global!$E:$AA,COLUMN()+1,0)="","",VLOOKUP($A246&amp;$A$3,Global!$E:$AA,COLUMN()+1,0)),"")</f>
        <v/>
      </c>
      <c r="H246" s="70" t="str">
        <f>IFERROR(IF(VLOOKUP($A246&amp;$A$3,Global!$E:$AA,COLUMN()+1,0)="","",VLOOKUP($A246&amp;$A$3,Global!$E:$AA,COLUMN()+1,0)),"")</f>
        <v/>
      </c>
      <c r="I246" s="69" t="str">
        <f>IFERROR(IF(VLOOKUP($A246&amp;$A$3,Global!$E:$AA,COLUMN()+1,0)="","",VLOOKUP($A246&amp;$A$3,Global!$E:$AA,COLUMN()+1,0)),"")</f>
        <v/>
      </c>
      <c r="J246" s="69" t="str">
        <f>IFERROR(IF(VLOOKUP($A246&amp;$A$3,Global!$E:$AA,COLUMN()+1,0)="","",VLOOKUP($A246&amp;$A$3,Global!$E:$AA,COLUMN()+1,0)),"")</f>
        <v/>
      </c>
      <c r="K246" s="69" t="str">
        <f>IFERROR(IF(VLOOKUP($A246&amp;$A$3,Global!$E:$AA,COLUMN()+1,0)="","",VLOOKUP($A246&amp;$A$3,Global!$E:$AA,COLUMN()+1,0)),"")</f>
        <v/>
      </c>
      <c r="L246" s="69" t="str">
        <f>IFERROR(IF(VLOOKUP($A246&amp;$A$3,Global!$E:$AA,COLUMN()+1,0)="","",VLOOKUP($A246&amp;$A$3,Global!$E:$AA,COLUMN()+1,0)),"")</f>
        <v/>
      </c>
      <c r="M246" s="68" t="str">
        <f>IFERROR(IF(VLOOKUP($A246&amp;$A$3,Global!$E:$AA,COLUMN()+1,0)="","",VLOOKUP($A246&amp;$A$3,Global!$E:$AA,COLUMN()+1,0)),"")</f>
        <v/>
      </c>
      <c r="N246" s="68" t="str">
        <f>IFERROR(IF(VLOOKUP($A246&amp;$A$3,Global!$E:$AA,COLUMN()+1,0)="","",VLOOKUP($A246&amp;$A$3,Global!$E:$AA,COLUMN()+1,0)),"")</f>
        <v/>
      </c>
      <c r="O246" s="68" t="str">
        <f>IFERROR(IF(VLOOKUP($A246&amp;$A$3,Global!$E:$AA,COLUMN()+1,0)="","",VLOOKUP($A246&amp;$A$3,Global!$E:$AA,COLUMN()+1,0)),"")</f>
        <v/>
      </c>
      <c r="P246" s="68" t="str">
        <f>IFERROR(IF(VLOOKUP($A246&amp;$A$3,Global!$E:$AA,COLUMN()+1,0)="","",VLOOKUP($A246&amp;$A$3,Global!$E:$AA,COLUMN()+1,0)),"")</f>
        <v/>
      </c>
      <c r="Q246" s="68" t="str">
        <f>IFERROR(IF(VLOOKUP($A246&amp;$A$3,Global!$E:$AA,COLUMN()+1,0)="","",VLOOKUP($A246&amp;$A$3,Global!$E:$AA,COLUMN()+1,0)),"")</f>
        <v/>
      </c>
      <c r="R246" s="68" t="str">
        <f>IFERROR(IF(VLOOKUP($A246&amp;$A$3,Global!$E:$AA,COLUMN()+1,0)="","",VLOOKUP($A246&amp;$A$3,Global!$E:$AA,COLUMN()+1,0)),"")</f>
        <v/>
      </c>
      <c r="S246" s="71" t="str">
        <f>IFERROR(IF(VLOOKUP($A246&amp;$A$3,Global!$E:$AA,COLUMN()+1,0)="","",VLOOKUP($A246&amp;$A$3,Global!$E:$AA,COLUMN()+1,0)),"")</f>
        <v/>
      </c>
      <c r="T246" s="71" t="str">
        <f>IFERROR(IF(VLOOKUP($A246&amp;$A$3,Global!$E:$AA,COLUMN()+1,0)="","",VLOOKUP($A246&amp;$A$3,Global!$E:$AA,COLUMN()+1,0)),"")</f>
        <v/>
      </c>
      <c r="U246" s="69" t="str">
        <f>IFERROR(IF(VLOOKUP($A246&amp;$A$3,Global!$E:$AA,COLUMN()+1,0)="","",VLOOKUP($A246&amp;$A$3,Global!$E:$AA,COLUMN()+1,0)),"")</f>
        <v/>
      </c>
      <c r="V246" s="69" t="str">
        <f>IFERROR(IF(VLOOKUP($A246&amp;$A$3,Global!$E:$AA,COLUMN()+1,0)="","",VLOOKUP($A246&amp;$A$3,Global!$E:$AA,COLUMN()+1,0)),"")</f>
        <v/>
      </c>
    </row>
    <row r="247" spans="1:22" s="72" customFormat="1" ht="15.75" x14ac:dyDescent="0.2">
      <c r="A247" s="67" t="str">
        <f>IFERROR(IF(A246="","",IF((A246+1)&lt;=VLOOKUP($A$3,List!$A$1:$B$50,2,0),A246+1,"")),"")</f>
        <v/>
      </c>
      <c r="B247" s="67" t="str">
        <f>IFERROR(IF(VLOOKUP($A247&amp;$A$3,Global!$E:$AA,COLUMN(),0)="","",VLOOKUP($A247&amp;$A$3,Global!$E:$AA,COLUMN(),0)),"")</f>
        <v/>
      </c>
      <c r="C247" s="67" t="str">
        <f>IFERROR(VLOOKUP(B247,List!$D:$E,2,0),"")</f>
        <v/>
      </c>
      <c r="D247" s="68" t="str">
        <f>IFERROR(IF(VLOOKUP($A247&amp;$A$3,Global!$E:$AA,COLUMN()+1,0)="","",VLOOKUP($A247&amp;$A$3,Global!$E:$AA,COLUMN()+1,0)),"")</f>
        <v/>
      </c>
      <c r="E247" s="69" t="str">
        <f>IFERROR(IF(VLOOKUP($A247&amp;$A$3,Global!$E:$AA,COLUMN()+1,0)="","",VLOOKUP($A247&amp;$A$3,Global!$E:$AA,COLUMN()+1,0)),"")</f>
        <v/>
      </c>
      <c r="F247" s="69" t="str">
        <f>IFERROR(IF(VLOOKUP($A247&amp;$A$3,Global!$E:$AA,COLUMN()+1,0)="","",VLOOKUP($A247&amp;$A$3,Global!$E:$AA,COLUMN()+1,0)),"")</f>
        <v/>
      </c>
      <c r="G247" s="69" t="str">
        <f>IFERROR(IF(VLOOKUP($A247&amp;$A$3,Global!$E:$AA,COLUMN()+1,0)="","",VLOOKUP($A247&amp;$A$3,Global!$E:$AA,COLUMN()+1,0)),"")</f>
        <v/>
      </c>
      <c r="H247" s="70" t="str">
        <f>IFERROR(IF(VLOOKUP($A247&amp;$A$3,Global!$E:$AA,COLUMN()+1,0)="","",VLOOKUP($A247&amp;$A$3,Global!$E:$AA,COLUMN()+1,0)),"")</f>
        <v/>
      </c>
      <c r="I247" s="69" t="str">
        <f>IFERROR(IF(VLOOKUP($A247&amp;$A$3,Global!$E:$AA,COLUMN()+1,0)="","",VLOOKUP($A247&amp;$A$3,Global!$E:$AA,COLUMN()+1,0)),"")</f>
        <v/>
      </c>
      <c r="J247" s="69" t="str">
        <f>IFERROR(IF(VLOOKUP($A247&amp;$A$3,Global!$E:$AA,COLUMN()+1,0)="","",VLOOKUP($A247&amp;$A$3,Global!$E:$AA,COLUMN()+1,0)),"")</f>
        <v/>
      </c>
      <c r="K247" s="69" t="str">
        <f>IFERROR(IF(VLOOKUP($A247&amp;$A$3,Global!$E:$AA,COLUMN()+1,0)="","",VLOOKUP($A247&amp;$A$3,Global!$E:$AA,COLUMN()+1,0)),"")</f>
        <v/>
      </c>
      <c r="L247" s="69" t="str">
        <f>IFERROR(IF(VLOOKUP($A247&amp;$A$3,Global!$E:$AA,COLUMN()+1,0)="","",VLOOKUP($A247&amp;$A$3,Global!$E:$AA,COLUMN()+1,0)),"")</f>
        <v/>
      </c>
      <c r="M247" s="68" t="str">
        <f>IFERROR(IF(VLOOKUP($A247&amp;$A$3,Global!$E:$AA,COLUMN()+1,0)="","",VLOOKUP($A247&amp;$A$3,Global!$E:$AA,COLUMN()+1,0)),"")</f>
        <v/>
      </c>
      <c r="N247" s="68" t="str">
        <f>IFERROR(IF(VLOOKUP($A247&amp;$A$3,Global!$E:$AA,COLUMN()+1,0)="","",VLOOKUP($A247&amp;$A$3,Global!$E:$AA,COLUMN()+1,0)),"")</f>
        <v/>
      </c>
      <c r="O247" s="68" t="str">
        <f>IFERROR(IF(VLOOKUP($A247&amp;$A$3,Global!$E:$AA,COLUMN()+1,0)="","",VLOOKUP($A247&amp;$A$3,Global!$E:$AA,COLUMN()+1,0)),"")</f>
        <v/>
      </c>
      <c r="P247" s="68" t="str">
        <f>IFERROR(IF(VLOOKUP($A247&amp;$A$3,Global!$E:$AA,COLUMN()+1,0)="","",VLOOKUP($A247&amp;$A$3,Global!$E:$AA,COLUMN()+1,0)),"")</f>
        <v/>
      </c>
      <c r="Q247" s="68" t="str">
        <f>IFERROR(IF(VLOOKUP($A247&amp;$A$3,Global!$E:$AA,COLUMN()+1,0)="","",VLOOKUP($A247&amp;$A$3,Global!$E:$AA,COLUMN()+1,0)),"")</f>
        <v/>
      </c>
      <c r="R247" s="68" t="str">
        <f>IFERROR(IF(VLOOKUP($A247&amp;$A$3,Global!$E:$AA,COLUMN()+1,0)="","",VLOOKUP($A247&amp;$A$3,Global!$E:$AA,COLUMN()+1,0)),"")</f>
        <v/>
      </c>
      <c r="S247" s="71" t="str">
        <f>IFERROR(IF(VLOOKUP($A247&amp;$A$3,Global!$E:$AA,COLUMN()+1,0)="","",VLOOKUP($A247&amp;$A$3,Global!$E:$AA,COLUMN()+1,0)),"")</f>
        <v/>
      </c>
      <c r="T247" s="71" t="str">
        <f>IFERROR(IF(VLOOKUP($A247&amp;$A$3,Global!$E:$AA,COLUMN()+1,0)="","",VLOOKUP($A247&amp;$A$3,Global!$E:$AA,COLUMN()+1,0)),"")</f>
        <v/>
      </c>
      <c r="U247" s="69" t="str">
        <f>IFERROR(IF(VLOOKUP($A247&amp;$A$3,Global!$E:$AA,COLUMN()+1,0)="","",VLOOKUP($A247&amp;$A$3,Global!$E:$AA,COLUMN()+1,0)),"")</f>
        <v/>
      </c>
      <c r="V247" s="69" t="str">
        <f>IFERROR(IF(VLOOKUP($A247&amp;$A$3,Global!$E:$AA,COLUMN()+1,0)="","",VLOOKUP($A247&amp;$A$3,Global!$E:$AA,COLUMN()+1,0)),"")</f>
        <v/>
      </c>
    </row>
    <row r="248" spans="1:22" s="72" customFormat="1" ht="15.75" x14ac:dyDescent="0.2">
      <c r="A248" s="67" t="str">
        <f>IFERROR(IF(A247="","",IF((A247+1)&lt;=VLOOKUP($A$3,List!$A$1:$B$50,2,0),A247+1,"")),"")</f>
        <v/>
      </c>
      <c r="B248" s="67" t="str">
        <f>IFERROR(IF(VLOOKUP($A248&amp;$A$3,Global!$E:$AA,COLUMN(),0)="","",VLOOKUP($A248&amp;$A$3,Global!$E:$AA,COLUMN(),0)),"")</f>
        <v/>
      </c>
      <c r="C248" s="67" t="str">
        <f>IFERROR(VLOOKUP(B248,List!$D:$E,2,0),"")</f>
        <v/>
      </c>
      <c r="D248" s="68" t="str">
        <f>IFERROR(IF(VLOOKUP($A248&amp;$A$3,Global!$E:$AA,COLUMN()+1,0)="","",VLOOKUP($A248&amp;$A$3,Global!$E:$AA,COLUMN()+1,0)),"")</f>
        <v/>
      </c>
      <c r="E248" s="69" t="str">
        <f>IFERROR(IF(VLOOKUP($A248&amp;$A$3,Global!$E:$AA,COLUMN()+1,0)="","",VLOOKUP($A248&amp;$A$3,Global!$E:$AA,COLUMN()+1,0)),"")</f>
        <v/>
      </c>
      <c r="F248" s="69" t="str">
        <f>IFERROR(IF(VLOOKUP($A248&amp;$A$3,Global!$E:$AA,COLUMN()+1,0)="","",VLOOKUP($A248&amp;$A$3,Global!$E:$AA,COLUMN()+1,0)),"")</f>
        <v/>
      </c>
      <c r="G248" s="69" t="str">
        <f>IFERROR(IF(VLOOKUP($A248&amp;$A$3,Global!$E:$AA,COLUMN()+1,0)="","",VLOOKUP($A248&amp;$A$3,Global!$E:$AA,COLUMN()+1,0)),"")</f>
        <v/>
      </c>
      <c r="H248" s="70" t="str">
        <f>IFERROR(IF(VLOOKUP($A248&amp;$A$3,Global!$E:$AA,COLUMN()+1,0)="","",VLOOKUP($A248&amp;$A$3,Global!$E:$AA,COLUMN()+1,0)),"")</f>
        <v/>
      </c>
      <c r="I248" s="69" t="str">
        <f>IFERROR(IF(VLOOKUP($A248&amp;$A$3,Global!$E:$AA,COLUMN()+1,0)="","",VLOOKUP($A248&amp;$A$3,Global!$E:$AA,COLUMN()+1,0)),"")</f>
        <v/>
      </c>
      <c r="J248" s="69" t="str">
        <f>IFERROR(IF(VLOOKUP($A248&amp;$A$3,Global!$E:$AA,COLUMN()+1,0)="","",VLOOKUP($A248&amp;$A$3,Global!$E:$AA,COLUMN()+1,0)),"")</f>
        <v/>
      </c>
      <c r="K248" s="69" t="str">
        <f>IFERROR(IF(VLOOKUP($A248&amp;$A$3,Global!$E:$AA,COLUMN()+1,0)="","",VLOOKUP($A248&amp;$A$3,Global!$E:$AA,COLUMN()+1,0)),"")</f>
        <v/>
      </c>
      <c r="L248" s="69" t="str">
        <f>IFERROR(IF(VLOOKUP($A248&amp;$A$3,Global!$E:$AA,COLUMN()+1,0)="","",VLOOKUP($A248&amp;$A$3,Global!$E:$AA,COLUMN()+1,0)),"")</f>
        <v/>
      </c>
      <c r="M248" s="68" t="str">
        <f>IFERROR(IF(VLOOKUP($A248&amp;$A$3,Global!$E:$AA,COLUMN()+1,0)="","",VLOOKUP($A248&amp;$A$3,Global!$E:$AA,COLUMN()+1,0)),"")</f>
        <v/>
      </c>
      <c r="N248" s="68" t="str">
        <f>IFERROR(IF(VLOOKUP($A248&amp;$A$3,Global!$E:$AA,COLUMN()+1,0)="","",VLOOKUP($A248&amp;$A$3,Global!$E:$AA,COLUMN()+1,0)),"")</f>
        <v/>
      </c>
      <c r="O248" s="68" t="str">
        <f>IFERROR(IF(VLOOKUP($A248&amp;$A$3,Global!$E:$AA,COLUMN()+1,0)="","",VLOOKUP($A248&amp;$A$3,Global!$E:$AA,COLUMN()+1,0)),"")</f>
        <v/>
      </c>
      <c r="P248" s="68" t="str">
        <f>IFERROR(IF(VLOOKUP($A248&amp;$A$3,Global!$E:$AA,COLUMN()+1,0)="","",VLOOKUP($A248&amp;$A$3,Global!$E:$AA,COLUMN()+1,0)),"")</f>
        <v/>
      </c>
      <c r="Q248" s="68" t="str">
        <f>IFERROR(IF(VLOOKUP($A248&amp;$A$3,Global!$E:$AA,COLUMN()+1,0)="","",VLOOKUP($A248&amp;$A$3,Global!$E:$AA,COLUMN()+1,0)),"")</f>
        <v/>
      </c>
      <c r="R248" s="68" t="str">
        <f>IFERROR(IF(VLOOKUP($A248&amp;$A$3,Global!$E:$AA,COLUMN()+1,0)="","",VLOOKUP($A248&amp;$A$3,Global!$E:$AA,COLUMN()+1,0)),"")</f>
        <v/>
      </c>
      <c r="S248" s="71" t="str">
        <f>IFERROR(IF(VLOOKUP($A248&amp;$A$3,Global!$E:$AA,COLUMN()+1,0)="","",VLOOKUP($A248&amp;$A$3,Global!$E:$AA,COLUMN()+1,0)),"")</f>
        <v/>
      </c>
      <c r="T248" s="71" t="str">
        <f>IFERROR(IF(VLOOKUP($A248&amp;$A$3,Global!$E:$AA,COLUMN()+1,0)="","",VLOOKUP($A248&amp;$A$3,Global!$E:$AA,COLUMN()+1,0)),"")</f>
        <v/>
      </c>
      <c r="U248" s="69" t="str">
        <f>IFERROR(IF(VLOOKUP($A248&amp;$A$3,Global!$E:$AA,COLUMN()+1,0)="","",VLOOKUP($A248&amp;$A$3,Global!$E:$AA,COLUMN()+1,0)),"")</f>
        <v/>
      </c>
      <c r="V248" s="69" t="str">
        <f>IFERROR(IF(VLOOKUP($A248&amp;$A$3,Global!$E:$AA,COLUMN()+1,0)="","",VLOOKUP($A248&amp;$A$3,Global!$E:$AA,COLUMN()+1,0)),"")</f>
        <v/>
      </c>
    </row>
    <row r="249" spans="1:22" s="72" customFormat="1" ht="15.75" x14ac:dyDescent="0.2">
      <c r="A249" s="67" t="str">
        <f>IFERROR(IF(A248="","",IF((A248+1)&lt;=VLOOKUP($A$3,List!$A$1:$B$50,2,0),A248+1,"")),"")</f>
        <v/>
      </c>
      <c r="B249" s="67" t="str">
        <f>IFERROR(IF(VLOOKUP($A249&amp;$A$3,Global!$E:$AA,COLUMN(),0)="","",VLOOKUP($A249&amp;$A$3,Global!$E:$AA,COLUMN(),0)),"")</f>
        <v/>
      </c>
      <c r="C249" s="67" t="str">
        <f>IFERROR(VLOOKUP(B249,List!$D:$E,2,0),"")</f>
        <v/>
      </c>
      <c r="D249" s="68" t="str">
        <f>IFERROR(IF(VLOOKUP($A249&amp;$A$3,Global!$E:$AA,COLUMN()+1,0)="","",VLOOKUP($A249&amp;$A$3,Global!$E:$AA,COLUMN()+1,0)),"")</f>
        <v/>
      </c>
      <c r="E249" s="69" t="str">
        <f>IFERROR(IF(VLOOKUP($A249&amp;$A$3,Global!$E:$AA,COLUMN()+1,0)="","",VLOOKUP($A249&amp;$A$3,Global!$E:$AA,COLUMN()+1,0)),"")</f>
        <v/>
      </c>
      <c r="F249" s="69" t="str">
        <f>IFERROR(IF(VLOOKUP($A249&amp;$A$3,Global!$E:$AA,COLUMN()+1,0)="","",VLOOKUP($A249&amp;$A$3,Global!$E:$AA,COLUMN()+1,0)),"")</f>
        <v/>
      </c>
      <c r="G249" s="69" t="str">
        <f>IFERROR(IF(VLOOKUP($A249&amp;$A$3,Global!$E:$AA,COLUMN()+1,0)="","",VLOOKUP($A249&amp;$A$3,Global!$E:$AA,COLUMN()+1,0)),"")</f>
        <v/>
      </c>
      <c r="H249" s="70" t="str">
        <f>IFERROR(IF(VLOOKUP($A249&amp;$A$3,Global!$E:$AA,COLUMN()+1,0)="","",VLOOKUP($A249&amp;$A$3,Global!$E:$AA,COLUMN()+1,0)),"")</f>
        <v/>
      </c>
      <c r="I249" s="69" t="str">
        <f>IFERROR(IF(VLOOKUP($A249&amp;$A$3,Global!$E:$AA,COLUMN()+1,0)="","",VLOOKUP($A249&amp;$A$3,Global!$E:$AA,COLUMN()+1,0)),"")</f>
        <v/>
      </c>
      <c r="J249" s="69" t="str">
        <f>IFERROR(IF(VLOOKUP($A249&amp;$A$3,Global!$E:$AA,COLUMN()+1,0)="","",VLOOKUP($A249&amp;$A$3,Global!$E:$AA,COLUMN()+1,0)),"")</f>
        <v/>
      </c>
      <c r="K249" s="69" t="str">
        <f>IFERROR(IF(VLOOKUP($A249&amp;$A$3,Global!$E:$AA,COLUMN()+1,0)="","",VLOOKUP($A249&amp;$A$3,Global!$E:$AA,COLUMN()+1,0)),"")</f>
        <v/>
      </c>
      <c r="L249" s="69" t="str">
        <f>IFERROR(IF(VLOOKUP($A249&amp;$A$3,Global!$E:$AA,COLUMN()+1,0)="","",VLOOKUP($A249&amp;$A$3,Global!$E:$AA,COLUMN()+1,0)),"")</f>
        <v/>
      </c>
      <c r="M249" s="68" t="str">
        <f>IFERROR(IF(VLOOKUP($A249&amp;$A$3,Global!$E:$AA,COLUMN()+1,0)="","",VLOOKUP($A249&amp;$A$3,Global!$E:$AA,COLUMN()+1,0)),"")</f>
        <v/>
      </c>
      <c r="N249" s="68" t="str">
        <f>IFERROR(IF(VLOOKUP($A249&amp;$A$3,Global!$E:$AA,COLUMN()+1,0)="","",VLOOKUP($A249&amp;$A$3,Global!$E:$AA,COLUMN()+1,0)),"")</f>
        <v/>
      </c>
      <c r="O249" s="68" t="str">
        <f>IFERROR(IF(VLOOKUP($A249&amp;$A$3,Global!$E:$AA,COLUMN()+1,0)="","",VLOOKUP($A249&amp;$A$3,Global!$E:$AA,COLUMN()+1,0)),"")</f>
        <v/>
      </c>
      <c r="P249" s="68" t="str">
        <f>IFERROR(IF(VLOOKUP($A249&amp;$A$3,Global!$E:$AA,COLUMN()+1,0)="","",VLOOKUP($A249&amp;$A$3,Global!$E:$AA,COLUMN()+1,0)),"")</f>
        <v/>
      </c>
      <c r="Q249" s="68" t="str">
        <f>IFERROR(IF(VLOOKUP($A249&amp;$A$3,Global!$E:$AA,COLUMN()+1,0)="","",VLOOKUP($A249&amp;$A$3,Global!$E:$AA,COLUMN()+1,0)),"")</f>
        <v/>
      </c>
      <c r="R249" s="68" t="str">
        <f>IFERROR(IF(VLOOKUP($A249&amp;$A$3,Global!$E:$AA,COLUMN()+1,0)="","",VLOOKUP($A249&amp;$A$3,Global!$E:$AA,COLUMN()+1,0)),"")</f>
        <v/>
      </c>
      <c r="S249" s="71" t="str">
        <f>IFERROR(IF(VLOOKUP($A249&amp;$A$3,Global!$E:$AA,COLUMN()+1,0)="","",VLOOKUP($A249&amp;$A$3,Global!$E:$AA,COLUMN()+1,0)),"")</f>
        <v/>
      </c>
      <c r="T249" s="71" t="str">
        <f>IFERROR(IF(VLOOKUP($A249&amp;$A$3,Global!$E:$AA,COLUMN()+1,0)="","",VLOOKUP($A249&amp;$A$3,Global!$E:$AA,COLUMN()+1,0)),"")</f>
        <v/>
      </c>
      <c r="U249" s="69" t="str">
        <f>IFERROR(IF(VLOOKUP($A249&amp;$A$3,Global!$E:$AA,COLUMN()+1,0)="","",VLOOKUP($A249&amp;$A$3,Global!$E:$AA,COLUMN()+1,0)),"")</f>
        <v/>
      </c>
      <c r="V249" s="69" t="str">
        <f>IFERROR(IF(VLOOKUP($A249&amp;$A$3,Global!$E:$AA,COLUMN()+1,0)="","",VLOOKUP($A249&amp;$A$3,Global!$E:$AA,COLUMN()+1,0)),"")</f>
        <v/>
      </c>
    </row>
    <row r="250" spans="1:22" s="72" customFormat="1" ht="15.75" x14ac:dyDescent="0.2">
      <c r="A250" s="67" t="str">
        <f>IFERROR(IF(A249="","",IF((A249+1)&lt;=VLOOKUP($A$3,List!$A$1:$B$50,2,0),A249+1,"")),"")</f>
        <v/>
      </c>
      <c r="B250" s="67" t="str">
        <f>IFERROR(IF(VLOOKUP($A250&amp;$A$3,Global!$E:$AA,COLUMN(),0)="","",VLOOKUP($A250&amp;$A$3,Global!$E:$AA,COLUMN(),0)),"")</f>
        <v/>
      </c>
      <c r="C250" s="67" t="str">
        <f>IFERROR(VLOOKUP(B250,List!$D:$E,2,0),"")</f>
        <v/>
      </c>
      <c r="D250" s="68" t="str">
        <f>IFERROR(IF(VLOOKUP($A250&amp;$A$3,Global!$E:$AA,COLUMN()+1,0)="","",VLOOKUP($A250&amp;$A$3,Global!$E:$AA,COLUMN()+1,0)),"")</f>
        <v/>
      </c>
      <c r="E250" s="69" t="str">
        <f>IFERROR(IF(VLOOKUP($A250&amp;$A$3,Global!$E:$AA,COLUMN()+1,0)="","",VLOOKUP($A250&amp;$A$3,Global!$E:$AA,COLUMN()+1,0)),"")</f>
        <v/>
      </c>
      <c r="F250" s="69" t="str">
        <f>IFERROR(IF(VLOOKUP($A250&amp;$A$3,Global!$E:$AA,COLUMN()+1,0)="","",VLOOKUP($A250&amp;$A$3,Global!$E:$AA,COLUMN()+1,0)),"")</f>
        <v/>
      </c>
      <c r="G250" s="69" t="str">
        <f>IFERROR(IF(VLOOKUP($A250&amp;$A$3,Global!$E:$AA,COLUMN()+1,0)="","",VLOOKUP($A250&amp;$A$3,Global!$E:$AA,COLUMN()+1,0)),"")</f>
        <v/>
      </c>
      <c r="H250" s="70" t="str">
        <f>IFERROR(IF(VLOOKUP($A250&amp;$A$3,Global!$E:$AA,COLUMN()+1,0)="","",VLOOKUP($A250&amp;$A$3,Global!$E:$AA,COLUMN()+1,0)),"")</f>
        <v/>
      </c>
      <c r="I250" s="69" t="str">
        <f>IFERROR(IF(VLOOKUP($A250&amp;$A$3,Global!$E:$AA,COLUMN()+1,0)="","",VLOOKUP($A250&amp;$A$3,Global!$E:$AA,COLUMN()+1,0)),"")</f>
        <v/>
      </c>
      <c r="J250" s="69" t="str">
        <f>IFERROR(IF(VLOOKUP($A250&amp;$A$3,Global!$E:$AA,COLUMN()+1,0)="","",VLOOKUP($A250&amp;$A$3,Global!$E:$AA,COLUMN()+1,0)),"")</f>
        <v/>
      </c>
      <c r="K250" s="69" t="str">
        <f>IFERROR(IF(VLOOKUP($A250&amp;$A$3,Global!$E:$AA,COLUMN()+1,0)="","",VLOOKUP($A250&amp;$A$3,Global!$E:$AA,COLUMN()+1,0)),"")</f>
        <v/>
      </c>
      <c r="L250" s="69" t="str">
        <f>IFERROR(IF(VLOOKUP($A250&amp;$A$3,Global!$E:$AA,COLUMN()+1,0)="","",VLOOKUP($A250&amp;$A$3,Global!$E:$AA,COLUMN()+1,0)),"")</f>
        <v/>
      </c>
      <c r="M250" s="68" t="str">
        <f>IFERROR(IF(VLOOKUP($A250&amp;$A$3,Global!$E:$AA,COLUMN()+1,0)="","",VLOOKUP($A250&amp;$A$3,Global!$E:$AA,COLUMN()+1,0)),"")</f>
        <v/>
      </c>
      <c r="N250" s="68" t="str">
        <f>IFERROR(IF(VLOOKUP($A250&amp;$A$3,Global!$E:$AA,COLUMN()+1,0)="","",VLOOKUP($A250&amp;$A$3,Global!$E:$AA,COLUMN()+1,0)),"")</f>
        <v/>
      </c>
      <c r="O250" s="68" t="str">
        <f>IFERROR(IF(VLOOKUP($A250&amp;$A$3,Global!$E:$AA,COLUMN()+1,0)="","",VLOOKUP($A250&amp;$A$3,Global!$E:$AA,COLUMN()+1,0)),"")</f>
        <v/>
      </c>
      <c r="P250" s="68" t="str">
        <f>IFERROR(IF(VLOOKUP($A250&amp;$A$3,Global!$E:$AA,COLUMN()+1,0)="","",VLOOKUP($A250&amp;$A$3,Global!$E:$AA,COLUMN()+1,0)),"")</f>
        <v/>
      </c>
      <c r="Q250" s="68" t="str">
        <f>IFERROR(IF(VLOOKUP($A250&amp;$A$3,Global!$E:$AA,COLUMN()+1,0)="","",VLOOKUP($A250&amp;$A$3,Global!$E:$AA,COLUMN()+1,0)),"")</f>
        <v/>
      </c>
      <c r="R250" s="68" t="str">
        <f>IFERROR(IF(VLOOKUP($A250&amp;$A$3,Global!$E:$AA,COLUMN()+1,0)="","",VLOOKUP($A250&amp;$A$3,Global!$E:$AA,COLUMN()+1,0)),"")</f>
        <v/>
      </c>
      <c r="S250" s="71" t="str">
        <f>IFERROR(IF(VLOOKUP($A250&amp;$A$3,Global!$E:$AA,COLUMN()+1,0)="","",VLOOKUP($A250&amp;$A$3,Global!$E:$AA,COLUMN()+1,0)),"")</f>
        <v/>
      </c>
      <c r="T250" s="71" t="str">
        <f>IFERROR(IF(VLOOKUP($A250&amp;$A$3,Global!$E:$AA,COLUMN()+1,0)="","",VLOOKUP($A250&amp;$A$3,Global!$E:$AA,COLUMN()+1,0)),"")</f>
        <v/>
      </c>
      <c r="U250" s="69" t="str">
        <f>IFERROR(IF(VLOOKUP($A250&amp;$A$3,Global!$E:$AA,COLUMN()+1,0)="","",VLOOKUP($A250&amp;$A$3,Global!$E:$AA,COLUMN()+1,0)),"")</f>
        <v/>
      </c>
      <c r="V250" s="69" t="str">
        <f>IFERROR(IF(VLOOKUP($A250&amp;$A$3,Global!$E:$AA,COLUMN()+1,0)="","",VLOOKUP($A250&amp;$A$3,Global!$E:$AA,COLUMN()+1,0)),"")</f>
        <v/>
      </c>
    </row>
    <row r="251" spans="1:22" s="72" customFormat="1" ht="15.75" x14ac:dyDescent="0.2">
      <c r="A251" s="67" t="str">
        <f>IFERROR(IF(A250="","",IF((A250+1)&lt;=VLOOKUP($A$3,List!$A$1:$B$50,2,0),A250+1,"")),"")</f>
        <v/>
      </c>
      <c r="B251" s="67" t="str">
        <f>IFERROR(IF(VLOOKUP($A251&amp;$A$3,Global!$E:$AA,COLUMN(),0)="","",VLOOKUP($A251&amp;$A$3,Global!$E:$AA,COLUMN(),0)),"")</f>
        <v/>
      </c>
      <c r="C251" s="67" t="str">
        <f>IFERROR(VLOOKUP(B251,List!$D:$E,2,0),"")</f>
        <v/>
      </c>
      <c r="D251" s="68" t="str">
        <f>IFERROR(IF(VLOOKUP($A251&amp;$A$3,Global!$E:$AA,COLUMN()+1,0)="","",VLOOKUP($A251&amp;$A$3,Global!$E:$AA,COLUMN()+1,0)),"")</f>
        <v/>
      </c>
      <c r="E251" s="69" t="str">
        <f>IFERROR(IF(VLOOKUP($A251&amp;$A$3,Global!$E:$AA,COLUMN()+1,0)="","",VLOOKUP($A251&amp;$A$3,Global!$E:$AA,COLUMN()+1,0)),"")</f>
        <v/>
      </c>
      <c r="F251" s="69" t="str">
        <f>IFERROR(IF(VLOOKUP($A251&amp;$A$3,Global!$E:$AA,COLUMN()+1,0)="","",VLOOKUP($A251&amp;$A$3,Global!$E:$AA,COLUMN()+1,0)),"")</f>
        <v/>
      </c>
      <c r="G251" s="69" t="str">
        <f>IFERROR(IF(VLOOKUP($A251&amp;$A$3,Global!$E:$AA,COLUMN()+1,0)="","",VLOOKUP($A251&amp;$A$3,Global!$E:$AA,COLUMN()+1,0)),"")</f>
        <v/>
      </c>
      <c r="H251" s="70" t="str">
        <f>IFERROR(IF(VLOOKUP($A251&amp;$A$3,Global!$E:$AA,COLUMN()+1,0)="","",VLOOKUP($A251&amp;$A$3,Global!$E:$AA,COLUMN()+1,0)),"")</f>
        <v/>
      </c>
      <c r="I251" s="69" t="str">
        <f>IFERROR(IF(VLOOKUP($A251&amp;$A$3,Global!$E:$AA,COLUMN()+1,0)="","",VLOOKUP($A251&amp;$A$3,Global!$E:$AA,COLUMN()+1,0)),"")</f>
        <v/>
      </c>
      <c r="J251" s="69" t="str">
        <f>IFERROR(IF(VLOOKUP($A251&amp;$A$3,Global!$E:$AA,COLUMN()+1,0)="","",VLOOKUP($A251&amp;$A$3,Global!$E:$AA,COLUMN()+1,0)),"")</f>
        <v/>
      </c>
      <c r="K251" s="69" t="str">
        <f>IFERROR(IF(VLOOKUP($A251&amp;$A$3,Global!$E:$AA,COLUMN()+1,0)="","",VLOOKUP($A251&amp;$A$3,Global!$E:$AA,COLUMN()+1,0)),"")</f>
        <v/>
      </c>
      <c r="L251" s="69" t="str">
        <f>IFERROR(IF(VLOOKUP($A251&amp;$A$3,Global!$E:$AA,COLUMN()+1,0)="","",VLOOKUP($A251&amp;$A$3,Global!$E:$AA,COLUMN()+1,0)),"")</f>
        <v/>
      </c>
      <c r="M251" s="68" t="str">
        <f>IFERROR(IF(VLOOKUP($A251&amp;$A$3,Global!$E:$AA,COLUMN()+1,0)="","",VLOOKUP($A251&amp;$A$3,Global!$E:$AA,COLUMN()+1,0)),"")</f>
        <v/>
      </c>
      <c r="N251" s="68" t="str">
        <f>IFERROR(IF(VLOOKUP($A251&amp;$A$3,Global!$E:$AA,COLUMN()+1,0)="","",VLOOKUP($A251&amp;$A$3,Global!$E:$AA,COLUMN()+1,0)),"")</f>
        <v/>
      </c>
      <c r="O251" s="68" t="str">
        <f>IFERROR(IF(VLOOKUP($A251&amp;$A$3,Global!$E:$AA,COLUMN()+1,0)="","",VLOOKUP($A251&amp;$A$3,Global!$E:$AA,COLUMN()+1,0)),"")</f>
        <v/>
      </c>
      <c r="P251" s="68" t="str">
        <f>IFERROR(IF(VLOOKUP($A251&amp;$A$3,Global!$E:$AA,COLUMN()+1,0)="","",VLOOKUP($A251&amp;$A$3,Global!$E:$AA,COLUMN()+1,0)),"")</f>
        <v/>
      </c>
      <c r="Q251" s="68" t="str">
        <f>IFERROR(IF(VLOOKUP($A251&amp;$A$3,Global!$E:$AA,COLUMN()+1,0)="","",VLOOKUP($A251&amp;$A$3,Global!$E:$AA,COLUMN()+1,0)),"")</f>
        <v/>
      </c>
      <c r="R251" s="68" t="str">
        <f>IFERROR(IF(VLOOKUP($A251&amp;$A$3,Global!$E:$AA,COLUMN()+1,0)="","",VLOOKUP($A251&amp;$A$3,Global!$E:$AA,COLUMN()+1,0)),"")</f>
        <v/>
      </c>
      <c r="S251" s="71" t="str">
        <f>IFERROR(IF(VLOOKUP($A251&amp;$A$3,Global!$E:$AA,COLUMN()+1,0)="","",VLOOKUP($A251&amp;$A$3,Global!$E:$AA,COLUMN()+1,0)),"")</f>
        <v/>
      </c>
      <c r="T251" s="71" t="str">
        <f>IFERROR(IF(VLOOKUP($A251&amp;$A$3,Global!$E:$AA,COLUMN()+1,0)="","",VLOOKUP($A251&amp;$A$3,Global!$E:$AA,COLUMN()+1,0)),"")</f>
        <v/>
      </c>
      <c r="U251" s="69" t="str">
        <f>IFERROR(IF(VLOOKUP($A251&amp;$A$3,Global!$E:$AA,COLUMN()+1,0)="","",VLOOKUP($A251&amp;$A$3,Global!$E:$AA,COLUMN()+1,0)),"")</f>
        <v/>
      </c>
      <c r="V251" s="69" t="str">
        <f>IFERROR(IF(VLOOKUP($A251&amp;$A$3,Global!$E:$AA,COLUMN()+1,0)="","",VLOOKUP($A251&amp;$A$3,Global!$E:$AA,COLUMN()+1,0)),"")</f>
        <v/>
      </c>
    </row>
    <row r="252" spans="1:22" s="72" customFormat="1" ht="15.75" x14ac:dyDescent="0.2">
      <c r="A252" s="67" t="str">
        <f>IFERROR(IF(A251="","",IF((A251+1)&lt;=VLOOKUP($A$3,List!$A$1:$B$50,2,0),A251+1,"")),"")</f>
        <v/>
      </c>
      <c r="B252" s="67" t="str">
        <f>IFERROR(IF(VLOOKUP($A252&amp;$A$3,Global!$E:$AA,COLUMN(),0)="","",VLOOKUP($A252&amp;$A$3,Global!$E:$AA,COLUMN(),0)),"")</f>
        <v/>
      </c>
      <c r="C252" s="67" t="str">
        <f>IFERROR(VLOOKUP(B252,List!$D:$E,2,0),"")</f>
        <v/>
      </c>
      <c r="D252" s="68" t="str">
        <f>IFERROR(IF(VLOOKUP($A252&amp;$A$3,Global!$E:$AA,COLUMN()+1,0)="","",VLOOKUP($A252&amp;$A$3,Global!$E:$AA,COLUMN()+1,0)),"")</f>
        <v/>
      </c>
      <c r="E252" s="69" t="str">
        <f>IFERROR(IF(VLOOKUP($A252&amp;$A$3,Global!$E:$AA,COLUMN()+1,0)="","",VLOOKUP($A252&amp;$A$3,Global!$E:$AA,COLUMN()+1,0)),"")</f>
        <v/>
      </c>
      <c r="F252" s="69" t="str">
        <f>IFERROR(IF(VLOOKUP($A252&amp;$A$3,Global!$E:$AA,COLUMN()+1,0)="","",VLOOKUP($A252&amp;$A$3,Global!$E:$AA,COLUMN()+1,0)),"")</f>
        <v/>
      </c>
      <c r="G252" s="69" t="str">
        <f>IFERROR(IF(VLOOKUP($A252&amp;$A$3,Global!$E:$AA,COLUMN()+1,0)="","",VLOOKUP($A252&amp;$A$3,Global!$E:$AA,COLUMN()+1,0)),"")</f>
        <v/>
      </c>
      <c r="H252" s="70" t="str">
        <f>IFERROR(IF(VLOOKUP($A252&amp;$A$3,Global!$E:$AA,COLUMN()+1,0)="","",VLOOKUP($A252&amp;$A$3,Global!$E:$AA,COLUMN()+1,0)),"")</f>
        <v/>
      </c>
      <c r="I252" s="69" t="str">
        <f>IFERROR(IF(VLOOKUP($A252&amp;$A$3,Global!$E:$AA,COLUMN()+1,0)="","",VLOOKUP($A252&amp;$A$3,Global!$E:$AA,COLUMN()+1,0)),"")</f>
        <v/>
      </c>
      <c r="J252" s="69" t="str">
        <f>IFERROR(IF(VLOOKUP($A252&amp;$A$3,Global!$E:$AA,COLUMN()+1,0)="","",VLOOKUP($A252&amp;$A$3,Global!$E:$AA,COLUMN()+1,0)),"")</f>
        <v/>
      </c>
      <c r="K252" s="69" t="str">
        <f>IFERROR(IF(VLOOKUP($A252&amp;$A$3,Global!$E:$AA,COLUMN()+1,0)="","",VLOOKUP($A252&amp;$A$3,Global!$E:$AA,COLUMN()+1,0)),"")</f>
        <v/>
      </c>
      <c r="L252" s="69" t="str">
        <f>IFERROR(IF(VLOOKUP($A252&amp;$A$3,Global!$E:$AA,COLUMN()+1,0)="","",VLOOKUP($A252&amp;$A$3,Global!$E:$AA,COLUMN()+1,0)),"")</f>
        <v/>
      </c>
      <c r="M252" s="68" t="str">
        <f>IFERROR(IF(VLOOKUP($A252&amp;$A$3,Global!$E:$AA,COLUMN()+1,0)="","",VLOOKUP($A252&amp;$A$3,Global!$E:$AA,COLUMN()+1,0)),"")</f>
        <v/>
      </c>
      <c r="N252" s="68" t="str">
        <f>IFERROR(IF(VLOOKUP($A252&amp;$A$3,Global!$E:$AA,COLUMN()+1,0)="","",VLOOKUP($A252&amp;$A$3,Global!$E:$AA,COLUMN()+1,0)),"")</f>
        <v/>
      </c>
      <c r="O252" s="68" t="str">
        <f>IFERROR(IF(VLOOKUP($A252&amp;$A$3,Global!$E:$AA,COLUMN()+1,0)="","",VLOOKUP($A252&amp;$A$3,Global!$E:$AA,COLUMN()+1,0)),"")</f>
        <v/>
      </c>
      <c r="P252" s="68" t="str">
        <f>IFERROR(IF(VLOOKUP($A252&amp;$A$3,Global!$E:$AA,COLUMN()+1,0)="","",VLOOKUP($A252&amp;$A$3,Global!$E:$AA,COLUMN()+1,0)),"")</f>
        <v/>
      </c>
      <c r="Q252" s="68" t="str">
        <f>IFERROR(IF(VLOOKUP($A252&amp;$A$3,Global!$E:$AA,COLUMN()+1,0)="","",VLOOKUP($A252&amp;$A$3,Global!$E:$AA,COLUMN()+1,0)),"")</f>
        <v/>
      </c>
      <c r="R252" s="68" t="str">
        <f>IFERROR(IF(VLOOKUP($A252&amp;$A$3,Global!$E:$AA,COLUMN()+1,0)="","",VLOOKUP($A252&amp;$A$3,Global!$E:$AA,COLUMN()+1,0)),"")</f>
        <v/>
      </c>
      <c r="S252" s="71" t="str">
        <f>IFERROR(IF(VLOOKUP($A252&amp;$A$3,Global!$E:$AA,COLUMN()+1,0)="","",VLOOKUP($A252&amp;$A$3,Global!$E:$AA,COLUMN()+1,0)),"")</f>
        <v/>
      </c>
      <c r="T252" s="71" t="str">
        <f>IFERROR(IF(VLOOKUP($A252&amp;$A$3,Global!$E:$AA,COLUMN()+1,0)="","",VLOOKUP($A252&amp;$A$3,Global!$E:$AA,COLUMN()+1,0)),"")</f>
        <v/>
      </c>
      <c r="U252" s="69" t="str">
        <f>IFERROR(IF(VLOOKUP($A252&amp;$A$3,Global!$E:$AA,COLUMN()+1,0)="","",VLOOKUP($A252&amp;$A$3,Global!$E:$AA,COLUMN()+1,0)),"")</f>
        <v/>
      </c>
      <c r="V252" s="69" t="str">
        <f>IFERROR(IF(VLOOKUP($A252&amp;$A$3,Global!$E:$AA,COLUMN()+1,0)="","",VLOOKUP($A252&amp;$A$3,Global!$E:$AA,COLUMN()+1,0)),"")</f>
        <v/>
      </c>
    </row>
    <row r="253" spans="1:22" s="72" customFormat="1" ht="15.75" x14ac:dyDescent="0.2">
      <c r="A253" s="67" t="str">
        <f>IFERROR(IF(A252="","",IF((A252+1)&lt;=VLOOKUP($A$3,List!$A$1:$B$50,2,0),A252+1,"")),"")</f>
        <v/>
      </c>
      <c r="B253" s="67" t="str">
        <f>IFERROR(IF(VLOOKUP($A253&amp;$A$3,Global!$E:$AA,COLUMN(),0)="","",VLOOKUP($A253&amp;$A$3,Global!$E:$AA,COLUMN(),0)),"")</f>
        <v/>
      </c>
      <c r="C253" s="67" t="str">
        <f>IFERROR(VLOOKUP(B253,List!$D:$E,2,0),"")</f>
        <v/>
      </c>
      <c r="D253" s="68" t="str">
        <f>IFERROR(IF(VLOOKUP($A253&amp;$A$3,Global!$E:$AA,COLUMN()+1,0)="","",VLOOKUP($A253&amp;$A$3,Global!$E:$AA,COLUMN()+1,0)),"")</f>
        <v/>
      </c>
      <c r="E253" s="69" t="str">
        <f>IFERROR(IF(VLOOKUP($A253&amp;$A$3,Global!$E:$AA,COLUMN()+1,0)="","",VLOOKUP($A253&amp;$A$3,Global!$E:$AA,COLUMN()+1,0)),"")</f>
        <v/>
      </c>
      <c r="F253" s="69" t="str">
        <f>IFERROR(IF(VLOOKUP($A253&amp;$A$3,Global!$E:$AA,COLUMN()+1,0)="","",VLOOKUP($A253&amp;$A$3,Global!$E:$AA,COLUMN()+1,0)),"")</f>
        <v/>
      </c>
      <c r="G253" s="69" t="str">
        <f>IFERROR(IF(VLOOKUP($A253&amp;$A$3,Global!$E:$AA,COLUMN()+1,0)="","",VLOOKUP($A253&amp;$A$3,Global!$E:$AA,COLUMN()+1,0)),"")</f>
        <v/>
      </c>
      <c r="H253" s="70" t="str">
        <f>IFERROR(IF(VLOOKUP($A253&amp;$A$3,Global!$E:$AA,COLUMN()+1,0)="","",VLOOKUP($A253&amp;$A$3,Global!$E:$AA,COLUMN()+1,0)),"")</f>
        <v/>
      </c>
      <c r="I253" s="69" t="str">
        <f>IFERROR(IF(VLOOKUP($A253&amp;$A$3,Global!$E:$AA,COLUMN()+1,0)="","",VLOOKUP($A253&amp;$A$3,Global!$E:$AA,COLUMN()+1,0)),"")</f>
        <v/>
      </c>
      <c r="J253" s="69" t="str">
        <f>IFERROR(IF(VLOOKUP($A253&amp;$A$3,Global!$E:$AA,COLUMN()+1,0)="","",VLOOKUP($A253&amp;$A$3,Global!$E:$AA,COLUMN()+1,0)),"")</f>
        <v/>
      </c>
      <c r="K253" s="69" t="str">
        <f>IFERROR(IF(VLOOKUP($A253&amp;$A$3,Global!$E:$AA,COLUMN()+1,0)="","",VLOOKUP($A253&amp;$A$3,Global!$E:$AA,COLUMN()+1,0)),"")</f>
        <v/>
      </c>
      <c r="L253" s="69" t="str">
        <f>IFERROR(IF(VLOOKUP($A253&amp;$A$3,Global!$E:$AA,COLUMN()+1,0)="","",VLOOKUP($A253&amp;$A$3,Global!$E:$AA,COLUMN()+1,0)),"")</f>
        <v/>
      </c>
      <c r="M253" s="68" t="str">
        <f>IFERROR(IF(VLOOKUP($A253&amp;$A$3,Global!$E:$AA,COLUMN()+1,0)="","",VLOOKUP($A253&amp;$A$3,Global!$E:$AA,COLUMN()+1,0)),"")</f>
        <v/>
      </c>
      <c r="N253" s="68" t="str">
        <f>IFERROR(IF(VLOOKUP($A253&amp;$A$3,Global!$E:$AA,COLUMN()+1,0)="","",VLOOKUP($A253&amp;$A$3,Global!$E:$AA,COLUMN()+1,0)),"")</f>
        <v/>
      </c>
      <c r="O253" s="68" t="str">
        <f>IFERROR(IF(VLOOKUP($A253&amp;$A$3,Global!$E:$AA,COLUMN()+1,0)="","",VLOOKUP($A253&amp;$A$3,Global!$E:$AA,COLUMN()+1,0)),"")</f>
        <v/>
      </c>
      <c r="P253" s="68" t="str">
        <f>IFERROR(IF(VLOOKUP($A253&amp;$A$3,Global!$E:$AA,COLUMN()+1,0)="","",VLOOKUP($A253&amp;$A$3,Global!$E:$AA,COLUMN()+1,0)),"")</f>
        <v/>
      </c>
      <c r="Q253" s="68" t="str">
        <f>IFERROR(IF(VLOOKUP($A253&amp;$A$3,Global!$E:$AA,COLUMN()+1,0)="","",VLOOKUP($A253&amp;$A$3,Global!$E:$AA,COLUMN()+1,0)),"")</f>
        <v/>
      </c>
      <c r="R253" s="68" t="str">
        <f>IFERROR(IF(VLOOKUP($A253&amp;$A$3,Global!$E:$AA,COLUMN()+1,0)="","",VLOOKUP($A253&amp;$A$3,Global!$E:$AA,COLUMN()+1,0)),"")</f>
        <v/>
      </c>
      <c r="S253" s="71" t="str">
        <f>IFERROR(IF(VLOOKUP($A253&amp;$A$3,Global!$E:$AA,COLUMN()+1,0)="","",VLOOKUP($A253&amp;$A$3,Global!$E:$AA,COLUMN()+1,0)),"")</f>
        <v/>
      </c>
      <c r="T253" s="71" t="str">
        <f>IFERROR(IF(VLOOKUP($A253&amp;$A$3,Global!$E:$AA,COLUMN()+1,0)="","",VLOOKUP($A253&amp;$A$3,Global!$E:$AA,COLUMN()+1,0)),"")</f>
        <v/>
      </c>
      <c r="U253" s="69" t="str">
        <f>IFERROR(IF(VLOOKUP($A253&amp;$A$3,Global!$E:$AA,COLUMN()+1,0)="","",VLOOKUP($A253&amp;$A$3,Global!$E:$AA,COLUMN()+1,0)),"")</f>
        <v/>
      </c>
      <c r="V253" s="69" t="str">
        <f>IFERROR(IF(VLOOKUP($A253&amp;$A$3,Global!$E:$AA,COLUMN()+1,0)="","",VLOOKUP($A253&amp;$A$3,Global!$E:$AA,COLUMN()+1,0)),"")</f>
        <v/>
      </c>
    </row>
    <row r="254" spans="1:22" s="72" customFormat="1" ht="15.75" x14ac:dyDescent="0.2">
      <c r="A254" s="67" t="str">
        <f>IFERROR(IF(A253="","",IF((A253+1)&lt;=VLOOKUP($A$3,List!$A$1:$B$50,2,0),A253+1,"")),"")</f>
        <v/>
      </c>
      <c r="B254" s="67" t="str">
        <f>IFERROR(IF(VLOOKUP($A254&amp;$A$3,Global!$E:$AA,COLUMN(),0)="","",VLOOKUP($A254&amp;$A$3,Global!$E:$AA,COLUMN(),0)),"")</f>
        <v/>
      </c>
      <c r="C254" s="67" t="str">
        <f>IFERROR(VLOOKUP(B254,List!$D:$E,2,0),"")</f>
        <v/>
      </c>
      <c r="D254" s="68" t="str">
        <f>IFERROR(IF(VLOOKUP($A254&amp;$A$3,Global!$E:$AA,COLUMN()+1,0)="","",VLOOKUP($A254&amp;$A$3,Global!$E:$AA,COLUMN()+1,0)),"")</f>
        <v/>
      </c>
      <c r="E254" s="69" t="str">
        <f>IFERROR(IF(VLOOKUP($A254&amp;$A$3,Global!$E:$AA,COLUMN()+1,0)="","",VLOOKUP($A254&amp;$A$3,Global!$E:$AA,COLUMN()+1,0)),"")</f>
        <v/>
      </c>
      <c r="F254" s="69" t="str">
        <f>IFERROR(IF(VLOOKUP($A254&amp;$A$3,Global!$E:$AA,COLUMN()+1,0)="","",VLOOKUP($A254&amp;$A$3,Global!$E:$AA,COLUMN()+1,0)),"")</f>
        <v/>
      </c>
      <c r="G254" s="69" t="str">
        <f>IFERROR(IF(VLOOKUP($A254&amp;$A$3,Global!$E:$AA,COLUMN()+1,0)="","",VLOOKUP($A254&amp;$A$3,Global!$E:$AA,COLUMN()+1,0)),"")</f>
        <v/>
      </c>
      <c r="H254" s="70" t="str">
        <f>IFERROR(IF(VLOOKUP($A254&amp;$A$3,Global!$E:$AA,COLUMN()+1,0)="","",VLOOKUP($A254&amp;$A$3,Global!$E:$AA,COLUMN()+1,0)),"")</f>
        <v/>
      </c>
      <c r="I254" s="69" t="str">
        <f>IFERROR(IF(VLOOKUP($A254&amp;$A$3,Global!$E:$AA,COLUMN()+1,0)="","",VLOOKUP($A254&amp;$A$3,Global!$E:$AA,COLUMN()+1,0)),"")</f>
        <v/>
      </c>
      <c r="J254" s="69" t="str">
        <f>IFERROR(IF(VLOOKUP($A254&amp;$A$3,Global!$E:$AA,COLUMN()+1,0)="","",VLOOKUP($A254&amp;$A$3,Global!$E:$AA,COLUMN()+1,0)),"")</f>
        <v/>
      </c>
      <c r="K254" s="69" t="str">
        <f>IFERROR(IF(VLOOKUP($A254&amp;$A$3,Global!$E:$AA,COLUMN()+1,0)="","",VLOOKUP($A254&amp;$A$3,Global!$E:$AA,COLUMN()+1,0)),"")</f>
        <v/>
      </c>
      <c r="L254" s="69" t="str">
        <f>IFERROR(IF(VLOOKUP($A254&amp;$A$3,Global!$E:$AA,COLUMN()+1,0)="","",VLOOKUP($A254&amp;$A$3,Global!$E:$AA,COLUMN()+1,0)),"")</f>
        <v/>
      </c>
      <c r="M254" s="68" t="str">
        <f>IFERROR(IF(VLOOKUP($A254&amp;$A$3,Global!$E:$AA,COLUMN()+1,0)="","",VLOOKUP($A254&amp;$A$3,Global!$E:$AA,COLUMN()+1,0)),"")</f>
        <v/>
      </c>
      <c r="N254" s="68" t="str">
        <f>IFERROR(IF(VLOOKUP($A254&amp;$A$3,Global!$E:$AA,COLUMN()+1,0)="","",VLOOKUP($A254&amp;$A$3,Global!$E:$AA,COLUMN()+1,0)),"")</f>
        <v/>
      </c>
      <c r="O254" s="68" t="str">
        <f>IFERROR(IF(VLOOKUP($A254&amp;$A$3,Global!$E:$AA,COLUMN()+1,0)="","",VLOOKUP($A254&amp;$A$3,Global!$E:$AA,COLUMN()+1,0)),"")</f>
        <v/>
      </c>
      <c r="P254" s="68" t="str">
        <f>IFERROR(IF(VLOOKUP($A254&amp;$A$3,Global!$E:$AA,COLUMN()+1,0)="","",VLOOKUP($A254&amp;$A$3,Global!$E:$AA,COLUMN()+1,0)),"")</f>
        <v/>
      </c>
      <c r="Q254" s="68" t="str">
        <f>IFERROR(IF(VLOOKUP($A254&amp;$A$3,Global!$E:$AA,COLUMN()+1,0)="","",VLOOKUP($A254&amp;$A$3,Global!$E:$AA,COLUMN()+1,0)),"")</f>
        <v/>
      </c>
      <c r="R254" s="68" t="str">
        <f>IFERROR(IF(VLOOKUP($A254&amp;$A$3,Global!$E:$AA,COLUMN()+1,0)="","",VLOOKUP($A254&amp;$A$3,Global!$E:$AA,COLUMN()+1,0)),"")</f>
        <v/>
      </c>
      <c r="S254" s="71" t="str">
        <f>IFERROR(IF(VLOOKUP($A254&amp;$A$3,Global!$E:$AA,COLUMN()+1,0)="","",VLOOKUP($A254&amp;$A$3,Global!$E:$AA,COLUMN()+1,0)),"")</f>
        <v/>
      </c>
      <c r="T254" s="71" t="str">
        <f>IFERROR(IF(VLOOKUP($A254&amp;$A$3,Global!$E:$AA,COLUMN()+1,0)="","",VLOOKUP($A254&amp;$A$3,Global!$E:$AA,COLUMN()+1,0)),"")</f>
        <v/>
      </c>
      <c r="U254" s="69" t="str">
        <f>IFERROR(IF(VLOOKUP($A254&amp;$A$3,Global!$E:$AA,COLUMN()+1,0)="","",VLOOKUP($A254&amp;$A$3,Global!$E:$AA,COLUMN()+1,0)),"")</f>
        <v/>
      </c>
      <c r="V254" s="69" t="str">
        <f>IFERROR(IF(VLOOKUP($A254&amp;$A$3,Global!$E:$AA,COLUMN()+1,0)="","",VLOOKUP($A254&amp;$A$3,Global!$E:$AA,COLUMN()+1,0)),"")</f>
        <v/>
      </c>
    </row>
    <row r="255" spans="1:22" s="72" customFormat="1" ht="15.75" x14ac:dyDescent="0.2">
      <c r="A255" s="67" t="str">
        <f>IFERROR(IF(A254="","",IF((A254+1)&lt;=VLOOKUP($A$3,List!$A$1:$B$50,2,0),A254+1,"")),"")</f>
        <v/>
      </c>
      <c r="B255" s="67" t="str">
        <f>IFERROR(IF(VLOOKUP($A255&amp;$A$3,Global!$E:$AA,COLUMN(),0)="","",VLOOKUP($A255&amp;$A$3,Global!$E:$AA,COLUMN(),0)),"")</f>
        <v/>
      </c>
      <c r="C255" s="67" t="str">
        <f>IFERROR(VLOOKUP(B255,List!$D:$E,2,0),"")</f>
        <v/>
      </c>
      <c r="D255" s="68" t="str">
        <f>IFERROR(IF(VLOOKUP($A255&amp;$A$3,Global!$E:$AA,COLUMN()+1,0)="","",VLOOKUP($A255&amp;$A$3,Global!$E:$AA,COLUMN()+1,0)),"")</f>
        <v/>
      </c>
      <c r="E255" s="69" t="str">
        <f>IFERROR(IF(VLOOKUP($A255&amp;$A$3,Global!$E:$AA,COLUMN()+1,0)="","",VLOOKUP($A255&amp;$A$3,Global!$E:$AA,COLUMN()+1,0)),"")</f>
        <v/>
      </c>
      <c r="F255" s="69" t="str">
        <f>IFERROR(IF(VLOOKUP($A255&amp;$A$3,Global!$E:$AA,COLUMN()+1,0)="","",VLOOKUP($A255&amp;$A$3,Global!$E:$AA,COLUMN()+1,0)),"")</f>
        <v/>
      </c>
      <c r="G255" s="69" t="str">
        <f>IFERROR(IF(VLOOKUP($A255&amp;$A$3,Global!$E:$AA,COLUMN()+1,0)="","",VLOOKUP($A255&amp;$A$3,Global!$E:$AA,COLUMN()+1,0)),"")</f>
        <v/>
      </c>
      <c r="H255" s="70" t="str">
        <f>IFERROR(IF(VLOOKUP($A255&amp;$A$3,Global!$E:$AA,COLUMN()+1,0)="","",VLOOKUP($A255&amp;$A$3,Global!$E:$AA,COLUMN()+1,0)),"")</f>
        <v/>
      </c>
      <c r="I255" s="69" t="str">
        <f>IFERROR(IF(VLOOKUP($A255&amp;$A$3,Global!$E:$AA,COLUMN()+1,0)="","",VLOOKUP($A255&amp;$A$3,Global!$E:$AA,COLUMN()+1,0)),"")</f>
        <v/>
      </c>
      <c r="J255" s="69" t="str">
        <f>IFERROR(IF(VLOOKUP($A255&amp;$A$3,Global!$E:$AA,COLUMN()+1,0)="","",VLOOKUP($A255&amp;$A$3,Global!$E:$AA,COLUMN()+1,0)),"")</f>
        <v/>
      </c>
      <c r="K255" s="69" t="str">
        <f>IFERROR(IF(VLOOKUP($A255&amp;$A$3,Global!$E:$AA,COLUMN()+1,0)="","",VLOOKUP($A255&amp;$A$3,Global!$E:$AA,COLUMN()+1,0)),"")</f>
        <v/>
      </c>
      <c r="L255" s="69" t="str">
        <f>IFERROR(IF(VLOOKUP($A255&amp;$A$3,Global!$E:$AA,COLUMN()+1,0)="","",VLOOKUP($A255&amp;$A$3,Global!$E:$AA,COLUMN()+1,0)),"")</f>
        <v/>
      </c>
      <c r="M255" s="68" t="str">
        <f>IFERROR(IF(VLOOKUP($A255&amp;$A$3,Global!$E:$AA,COLUMN()+1,0)="","",VLOOKUP($A255&amp;$A$3,Global!$E:$AA,COLUMN()+1,0)),"")</f>
        <v/>
      </c>
      <c r="N255" s="68" t="str">
        <f>IFERROR(IF(VLOOKUP($A255&amp;$A$3,Global!$E:$AA,COLUMN()+1,0)="","",VLOOKUP($A255&amp;$A$3,Global!$E:$AA,COLUMN()+1,0)),"")</f>
        <v/>
      </c>
      <c r="O255" s="68" t="str">
        <f>IFERROR(IF(VLOOKUP($A255&amp;$A$3,Global!$E:$AA,COLUMN()+1,0)="","",VLOOKUP($A255&amp;$A$3,Global!$E:$AA,COLUMN()+1,0)),"")</f>
        <v/>
      </c>
      <c r="P255" s="68" t="str">
        <f>IFERROR(IF(VLOOKUP($A255&amp;$A$3,Global!$E:$AA,COLUMN()+1,0)="","",VLOOKUP($A255&amp;$A$3,Global!$E:$AA,COLUMN()+1,0)),"")</f>
        <v/>
      </c>
      <c r="Q255" s="68" t="str">
        <f>IFERROR(IF(VLOOKUP($A255&amp;$A$3,Global!$E:$AA,COLUMN()+1,0)="","",VLOOKUP($A255&amp;$A$3,Global!$E:$AA,COLUMN()+1,0)),"")</f>
        <v/>
      </c>
      <c r="R255" s="68" t="str">
        <f>IFERROR(IF(VLOOKUP($A255&amp;$A$3,Global!$E:$AA,COLUMN()+1,0)="","",VLOOKUP($A255&amp;$A$3,Global!$E:$AA,COLUMN()+1,0)),"")</f>
        <v/>
      </c>
      <c r="S255" s="71" t="str">
        <f>IFERROR(IF(VLOOKUP($A255&amp;$A$3,Global!$E:$AA,COLUMN()+1,0)="","",VLOOKUP($A255&amp;$A$3,Global!$E:$AA,COLUMN()+1,0)),"")</f>
        <v/>
      </c>
      <c r="T255" s="71" t="str">
        <f>IFERROR(IF(VLOOKUP($A255&amp;$A$3,Global!$E:$AA,COLUMN()+1,0)="","",VLOOKUP($A255&amp;$A$3,Global!$E:$AA,COLUMN()+1,0)),"")</f>
        <v/>
      </c>
      <c r="U255" s="69" t="str">
        <f>IFERROR(IF(VLOOKUP($A255&amp;$A$3,Global!$E:$AA,COLUMN()+1,0)="","",VLOOKUP($A255&amp;$A$3,Global!$E:$AA,COLUMN()+1,0)),"")</f>
        <v/>
      </c>
      <c r="V255" s="69" t="str">
        <f>IFERROR(IF(VLOOKUP($A255&amp;$A$3,Global!$E:$AA,COLUMN()+1,0)="","",VLOOKUP($A255&amp;$A$3,Global!$E:$AA,COLUMN()+1,0)),"")</f>
        <v/>
      </c>
    </row>
    <row r="256" spans="1:22" s="72" customFormat="1" ht="15.75" x14ac:dyDescent="0.2">
      <c r="A256" s="67" t="str">
        <f>IFERROR(IF(A255="","",IF((A255+1)&lt;=VLOOKUP($A$3,List!$A$1:$B$50,2,0),A255+1,"")),"")</f>
        <v/>
      </c>
      <c r="B256" s="67" t="str">
        <f>IFERROR(IF(VLOOKUP($A256&amp;$A$3,Global!$E:$AA,COLUMN(),0)="","",VLOOKUP($A256&amp;$A$3,Global!$E:$AA,COLUMN(),0)),"")</f>
        <v/>
      </c>
      <c r="C256" s="67" t="str">
        <f>IFERROR(VLOOKUP(B256,List!$D:$E,2,0),"")</f>
        <v/>
      </c>
      <c r="D256" s="68" t="str">
        <f>IFERROR(IF(VLOOKUP($A256&amp;$A$3,Global!$E:$AA,COLUMN()+1,0)="","",VLOOKUP($A256&amp;$A$3,Global!$E:$AA,COLUMN()+1,0)),"")</f>
        <v/>
      </c>
      <c r="E256" s="69" t="str">
        <f>IFERROR(IF(VLOOKUP($A256&amp;$A$3,Global!$E:$AA,COLUMN()+1,0)="","",VLOOKUP($A256&amp;$A$3,Global!$E:$AA,COLUMN()+1,0)),"")</f>
        <v/>
      </c>
      <c r="F256" s="69" t="str">
        <f>IFERROR(IF(VLOOKUP($A256&amp;$A$3,Global!$E:$AA,COLUMN()+1,0)="","",VLOOKUP($A256&amp;$A$3,Global!$E:$AA,COLUMN()+1,0)),"")</f>
        <v/>
      </c>
      <c r="G256" s="69" t="str">
        <f>IFERROR(IF(VLOOKUP($A256&amp;$A$3,Global!$E:$AA,COLUMN()+1,0)="","",VLOOKUP($A256&amp;$A$3,Global!$E:$AA,COLUMN()+1,0)),"")</f>
        <v/>
      </c>
      <c r="H256" s="70" t="str">
        <f>IFERROR(IF(VLOOKUP($A256&amp;$A$3,Global!$E:$AA,COLUMN()+1,0)="","",VLOOKUP($A256&amp;$A$3,Global!$E:$AA,COLUMN()+1,0)),"")</f>
        <v/>
      </c>
      <c r="I256" s="69" t="str">
        <f>IFERROR(IF(VLOOKUP($A256&amp;$A$3,Global!$E:$AA,COLUMN()+1,0)="","",VLOOKUP($A256&amp;$A$3,Global!$E:$AA,COLUMN()+1,0)),"")</f>
        <v/>
      </c>
      <c r="J256" s="69" t="str">
        <f>IFERROR(IF(VLOOKUP($A256&amp;$A$3,Global!$E:$AA,COLUMN()+1,0)="","",VLOOKUP($A256&amp;$A$3,Global!$E:$AA,COLUMN()+1,0)),"")</f>
        <v/>
      </c>
      <c r="K256" s="69" t="str">
        <f>IFERROR(IF(VLOOKUP($A256&amp;$A$3,Global!$E:$AA,COLUMN()+1,0)="","",VLOOKUP($A256&amp;$A$3,Global!$E:$AA,COLUMN()+1,0)),"")</f>
        <v/>
      </c>
      <c r="L256" s="69" t="str">
        <f>IFERROR(IF(VLOOKUP($A256&amp;$A$3,Global!$E:$AA,COLUMN()+1,0)="","",VLOOKUP($A256&amp;$A$3,Global!$E:$AA,COLUMN()+1,0)),"")</f>
        <v/>
      </c>
      <c r="M256" s="68" t="str">
        <f>IFERROR(IF(VLOOKUP($A256&amp;$A$3,Global!$E:$AA,COLUMN()+1,0)="","",VLOOKUP($A256&amp;$A$3,Global!$E:$AA,COLUMN()+1,0)),"")</f>
        <v/>
      </c>
      <c r="N256" s="68" t="str">
        <f>IFERROR(IF(VLOOKUP($A256&amp;$A$3,Global!$E:$AA,COLUMN()+1,0)="","",VLOOKUP($A256&amp;$A$3,Global!$E:$AA,COLUMN()+1,0)),"")</f>
        <v/>
      </c>
      <c r="O256" s="68" t="str">
        <f>IFERROR(IF(VLOOKUP($A256&amp;$A$3,Global!$E:$AA,COLUMN()+1,0)="","",VLOOKUP($A256&amp;$A$3,Global!$E:$AA,COLUMN()+1,0)),"")</f>
        <v/>
      </c>
      <c r="P256" s="68" t="str">
        <f>IFERROR(IF(VLOOKUP($A256&amp;$A$3,Global!$E:$AA,COLUMN()+1,0)="","",VLOOKUP($A256&amp;$A$3,Global!$E:$AA,COLUMN()+1,0)),"")</f>
        <v/>
      </c>
      <c r="Q256" s="68" t="str">
        <f>IFERROR(IF(VLOOKUP($A256&amp;$A$3,Global!$E:$AA,COLUMN()+1,0)="","",VLOOKUP($A256&amp;$A$3,Global!$E:$AA,COLUMN()+1,0)),"")</f>
        <v/>
      </c>
      <c r="R256" s="68" t="str">
        <f>IFERROR(IF(VLOOKUP($A256&amp;$A$3,Global!$E:$AA,COLUMN()+1,0)="","",VLOOKUP($A256&amp;$A$3,Global!$E:$AA,COLUMN()+1,0)),"")</f>
        <v/>
      </c>
      <c r="S256" s="71" t="str">
        <f>IFERROR(IF(VLOOKUP($A256&amp;$A$3,Global!$E:$AA,COLUMN()+1,0)="","",VLOOKUP($A256&amp;$A$3,Global!$E:$AA,COLUMN()+1,0)),"")</f>
        <v/>
      </c>
      <c r="T256" s="71" t="str">
        <f>IFERROR(IF(VLOOKUP($A256&amp;$A$3,Global!$E:$AA,COLUMN()+1,0)="","",VLOOKUP($A256&amp;$A$3,Global!$E:$AA,COLUMN()+1,0)),"")</f>
        <v/>
      </c>
      <c r="U256" s="69" t="str">
        <f>IFERROR(IF(VLOOKUP($A256&amp;$A$3,Global!$E:$AA,COLUMN()+1,0)="","",VLOOKUP($A256&amp;$A$3,Global!$E:$AA,COLUMN()+1,0)),"")</f>
        <v/>
      </c>
      <c r="V256" s="69" t="str">
        <f>IFERROR(IF(VLOOKUP($A256&amp;$A$3,Global!$E:$AA,COLUMN()+1,0)="","",VLOOKUP($A256&amp;$A$3,Global!$E:$AA,COLUMN()+1,0)),"")</f>
        <v/>
      </c>
    </row>
    <row r="257" spans="1:22" s="72" customFormat="1" ht="15.75" x14ac:dyDescent="0.2">
      <c r="A257" s="67" t="str">
        <f>IFERROR(IF(A256="","",IF((A256+1)&lt;=VLOOKUP($A$3,List!$A$1:$B$50,2,0),A256+1,"")),"")</f>
        <v/>
      </c>
      <c r="B257" s="67" t="str">
        <f>IFERROR(IF(VLOOKUP($A257&amp;$A$3,Global!$E:$AA,COLUMN(),0)="","",VLOOKUP($A257&amp;$A$3,Global!$E:$AA,COLUMN(),0)),"")</f>
        <v/>
      </c>
      <c r="C257" s="67" t="str">
        <f>IFERROR(VLOOKUP(B257,List!$D:$E,2,0),"")</f>
        <v/>
      </c>
      <c r="D257" s="68" t="str">
        <f>IFERROR(IF(VLOOKUP($A257&amp;$A$3,Global!$E:$AA,COLUMN()+1,0)="","",VLOOKUP($A257&amp;$A$3,Global!$E:$AA,COLUMN()+1,0)),"")</f>
        <v/>
      </c>
      <c r="E257" s="69" t="str">
        <f>IFERROR(IF(VLOOKUP($A257&amp;$A$3,Global!$E:$AA,COLUMN()+1,0)="","",VLOOKUP($A257&amp;$A$3,Global!$E:$AA,COLUMN()+1,0)),"")</f>
        <v/>
      </c>
      <c r="F257" s="69" t="str">
        <f>IFERROR(IF(VLOOKUP($A257&amp;$A$3,Global!$E:$AA,COLUMN()+1,0)="","",VLOOKUP($A257&amp;$A$3,Global!$E:$AA,COLUMN()+1,0)),"")</f>
        <v/>
      </c>
      <c r="G257" s="69" t="str">
        <f>IFERROR(IF(VLOOKUP($A257&amp;$A$3,Global!$E:$AA,COLUMN()+1,0)="","",VLOOKUP($A257&amp;$A$3,Global!$E:$AA,COLUMN()+1,0)),"")</f>
        <v/>
      </c>
      <c r="H257" s="70" t="str">
        <f>IFERROR(IF(VLOOKUP($A257&amp;$A$3,Global!$E:$AA,COLUMN()+1,0)="","",VLOOKUP($A257&amp;$A$3,Global!$E:$AA,COLUMN()+1,0)),"")</f>
        <v/>
      </c>
      <c r="I257" s="69" t="str">
        <f>IFERROR(IF(VLOOKUP($A257&amp;$A$3,Global!$E:$AA,COLUMN()+1,0)="","",VLOOKUP($A257&amp;$A$3,Global!$E:$AA,COLUMN()+1,0)),"")</f>
        <v/>
      </c>
      <c r="J257" s="69" t="str">
        <f>IFERROR(IF(VLOOKUP($A257&amp;$A$3,Global!$E:$AA,COLUMN()+1,0)="","",VLOOKUP($A257&amp;$A$3,Global!$E:$AA,COLUMN()+1,0)),"")</f>
        <v/>
      </c>
      <c r="K257" s="69" t="str">
        <f>IFERROR(IF(VLOOKUP($A257&amp;$A$3,Global!$E:$AA,COLUMN()+1,0)="","",VLOOKUP($A257&amp;$A$3,Global!$E:$AA,COLUMN()+1,0)),"")</f>
        <v/>
      </c>
      <c r="L257" s="69" t="str">
        <f>IFERROR(IF(VLOOKUP($A257&amp;$A$3,Global!$E:$AA,COLUMN()+1,0)="","",VLOOKUP($A257&amp;$A$3,Global!$E:$AA,COLUMN()+1,0)),"")</f>
        <v/>
      </c>
      <c r="M257" s="68" t="str">
        <f>IFERROR(IF(VLOOKUP($A257&amp;$A$3,Global!$E:$AA,COLUMN()+1,0)="","",VLOOKUP($A257&amp;$A$3,Global!$E:$AA,COLUMN()+1,0)),"")</f>
        <v/>
      </c>
      <c r="N257" s="68" t="str">
        <f>IFERROR(IF(VLOOKUP($A257&amp;$A$3,Global!$E:$AA,COLUMN()+1,0)="","",VLOOKUP($A257&amp;$A$3,Global!$E:$AA,COLUMN()+1,0)),"")</f>
        <v/>
      </c>
      <c r="O257" s="68" t="str">
        <f>IFERROR(IF(VLOOKUP($A257&amp;$A$3,Global!$E:$AA,COLUMN()+1,0)="","",VLOOKUP($A257&amp;$A$3,Global!$E:$AA,COLUMN()+1,0)),"")</f>
        <v/>
      </c>
      <c r="P257" s="68" t="str">
        <f>IFERROR(IF(VLOOKUP($A257&amp;$A$3,Global!$E:$AA,COLUMN()+1,0)="","",VLOOKUP($A257&amp;$A$3,Global!$E:$AA,COLUMN()+1,0)),"")</f>
        <v/>
      </c>
      <c r="Q257" s="68" t="str">
        <f>IFERROR(IF(VLOOKUP($A257&amp;$A$3,Global!$E:$AA,COLUMN()+1,0)="","",VLOOKUP($A257&amp;$A$3,Global!$E:$AA,COLUMN()+1,0)),"")</f>
        <v/>
      </c>
      <c r="R257" s="68" t="str">
        <f>IFERROR(IF(VLOOKUP($A257&amp;$A$3,Global!$E:$AA,COLUMN()+1,0)="","",VLOOKUP($A257&amp;$A$3,Global!$E:$AA,COLUMN()+1,0)),"")</f>
        <v/>
      </c>
      <c r="S257" s="71" t="str">
        <f>IFERROR(IF(VLOOKUP($A257&amp;$A$3,Global!$E:$AA,COLUMN()+1,0)="","",VLOOKUP($A257&amp;$A$3,Global!$E:$AA,COLUMN()+1,0)),"")</f>
        <v/>
      </c>
      <c r="T257" s="71" t="str">
        <f>IFERROR(IF(VLOOKUP($A257&amp;$A$3,Global!$E:$AA,COLUMN()+1,0)="","",VLOOKUP($A257&amp;$A$3,Global!$E:$AA,COLUMN()+1,0)),"")</f>
        <v/>
      </c>
      <c r="U257" s="69" t="str">
        <f>IFERROR(IF(VLOOKUP($A257&amp;$A$3,Global!$E:$AA,COLUMN()+1,0)="","",VLOOKUP($A257&amp;$A$3,Global!$E:$AA,COLUMN()+1,0)),"")</f>
        <v/>
      </c>
      <c r="V257" s="69" t="str">
        <f>IFERROR(IF(VLOOKUP($A257&amp;$A$3,Global!$E:$AA,COLUMN()+1,0)="","",VLOOKUP($A257&amp;$A$3,Global!$E:$AA,COLUMN()+1,0)),"")</f>
        <v/>
      </c>
    </row>
    <row r="258" spans="1:22" s="72" customFormat="1" ht="15.75" x14ac:dyDescent="0.2">
      <c r="A258" s="67" t="str">
        <f>IFERROR(IF(A257="","",IF((A257+1)&lt;=VLOOKUP($A$3,List!$A$1:$B$50,2,0),A257+1,"")),"")</f>
        <v/>
      </c>
      <c r="B258" s="67" t="str">
        <f>IFERROR(IF(VLOOKUP($A258&amp;$A$3,Global!$E:$AA,COLUMN(),0)="","",VLOOKUP($A258&amp;$A$3,Global!$E:$AA,COLUMN(),0)),"")</f>
        <v/>
      </c>
      <c r="C258" s="67" t="str">
        <f>IFERROR(VLOOKUP(B258,List!$D:$E,2,0),"")</f>
        <v/>
      </c>
      <c r="D258" s="68" t="str">
        <f>IFERROR(IF(VLOOKUP($A258&amp;$A$3,Global!$E:$AA,COLUMN()+1,0)="","",VLOOKUP($A258&amp;$A$3,Global!$E:$AA,COLUMN()+1,0)),"")</f>
        <v/>
      </c>
      <c r="E258" s="69" t="str">
        <f>IFERROR(IF(VLOOKUP($A258&amp;$A$3,Global!$E:$AA,COLUMN()+1,0)="","",VLOOKUP($A258&amp;$A$3,Global!$E:$AA,COLUMN()+1,0)),"")</f>
        <v/>
      </c>
      <c r="F258" s="69" t="str">
        <f>IFERROR(IF(VLOOKUP($A258&amp;$A$3,Global!$E:$AA,COLUMN()+1,0)="","",VLOOKUP($A258&amp;$A$3,Global!$E:$AA,COLUMN()+1,0)),"")</f>
        <v/>
      </c>
      <c r="G258" s="69" t="str">
        <f>IFERROR(IF(VLOOKUP($A258&amp;$A$3,Global!$E:$AA,COLUMN()+1,0)="","",VLOOKUP($A258&amp;$A$3,Global!$E:$AA,COLUMN()+1,0)),"")</f>
        <v/>
      </c>
      <c r="H258" s="70" t="str">
        <f>IFERROR(IF(VLOOKUP($A258&amp;$A$3,Global!$E:$AA,COLUMN()+1,0)="","",VLOOKUP($A258&amp;$A$3,Global!$E:$AA,COLUMN()+1,0)),"")</f>
        <v/>
      </c>
      <c r="I258" s="69" t="str">
        <f>IFERROR(IF(VLOOKUP($A258&amp;$A$3,Global!$E:$AA,COLUMN()+1,0)="","",VLOOKUP($A258&amp;$A$3,Global!$E:$AA,COLUMN()+1,0)),"")</f>
        <v/>
      </c>
      <c r="J258" s="69" t="str">
        <f>IFERROR(IF(VLOOKUP($A258&amp;$A$3,Global!$E:$AA,COLUMN()+1,0)="","",VLOOKUP($A258&amp;$A$3,Global!$E:$AA,COLUMN()+1,0)),"")</f>
        <v/>
      </c>
      <c r="K258" s="69" t="str">
        <f>IFERROR(IF(VLOOKUP($A258&amp;$A$3,Global!$E:$AA,COLUMN()+1,0)="","",VLOOKUP($A258&amp;$A$3,Global!$E:$AA,COLUMN()+1,0)),"")</f>
        <v/>
      </c>
      <c r="L258" s="69" t="str">
        <f>IFERROR(IF(VLOOKUP($A258&amp;$A$3,Global!$E:$AA,COLUMN()+1,0)="","",VLOOKUP($A258&amp;$A$3,Global!$E:$AA,COLUMN()+1,0)),"")</f>
        <v/>
      </c>
      <c r="M258" s="68" t="str">
        <f>IFERROR(IF(VLOOKUP($A258&amp;$A$3,Global!$E:$AA,COLUMN()+1,0)="","",VLOOKUP($A258&amp;$A$3,Global!$E:$AA,COLUMN()+1,0)),"")</f>
        <v/>
      </c>
      <c r="N258" s="68" t="str">
        <f>IFERROR(IF(VLOOKUP($A258&amp;$A$3,Global!$E:$AA,COLUMN()+1,0)="","",VLOOKUP($A258&amp;$A$3,Global!$E:$AA,COLUMN()+1,0)),"")</f>
        <v/>
      </c>
      <c r="O258" s="68" t="str">
        <f>IFERROR(IF(VLOOKUP($A258&amp;$A$3,Global!$E:$AA,COLUMN()+1,0)="","",VLOOKUP($A258&amp;$A$3,Global!$E:$AA,COLUMN()+1,0)),"")</f>
        <v/>
      </c>
      <c r="P258" s="68" t="str">
        <f>IFERROR(IF(VLOOKUP($A258&amp;$A$3,Global!$E:$AA,COLUMN()+1,0)="","",VLOOKUP($A258&amp;$A$3,Global!$E:$AA,COLUMN()+1,0)),"")</f>
        <v/>
      </c>
      <c r="Q258" s="68" t="str">
        <f>IFERROR(IF(VLOOKUP($A258&amp;$A$3,Global!$E:$AA,COLUMN()+1,0)="","",VLOOKUP($A258&amp;$A$3,Global!$E:$AA,COLUMN()+1,0)),"")</f>
        <v/>
      </c>
      <c r="R258" s="68" t="str">
        <f>IFERROR(IF(VLOOKUP($A258&amp;$A$3,Global!$E:$AA,COLUMN()+1,0)="","",VLOOKUP($A258&amp;$A$3,Global!$E:$AA,COLUMN()+1,0)),"")</f>
        <v/>
      </c>
      <c r="S258" s="71" t="str">
        <f>IFERROR(IF(VLOOKUP($A258&amp;$A$3,Global!$E:$AA,COLUMN()+1,0)="","",VLOOKUP($A258&amp;$A$3,Global!$E:$AA,COLUMN()+1,0)),"")</f>
        <v/>
      </c>
      <c r="T258" s="71" t="str">
        <f>IFERROR(IF(VLOOKUP($A258&amp;$A$3,Global!$E:$AA,COLUMN()+1,0)="","",VLOOKUP($A258&amp;$A$3,Global!$E:$AA,COLUMN()+1,0)),"")</f>
        <v/>
      </c>
      <c r="U258" s="69" t="str">
        <f>IFERROR(IF(VLOOKUP($A258&amp;$A$3,Global!$E:$AA,COLUMN()+1,0)="","",VLOOKUP($A258&amp;$A$3,Global!$E:$AA,COLUMN()+1,0)),"")</f>
        <v/>
      </c>
      <c r="V258" s="69" t="str">
        <f>IFERROR(IF(VLOOKUP($A258&amp;$A$3,Global!$E:$AA,COLUMN()+1,0)="","",VLOOKUP($A258&amp;$A$3,Global!$E:$AA,COLUMN()+1,0)),"")</f>
        <v/>
      </c>
    </row>
    <row r="259" spans="1:22" s="72" customFormat="1" ht="15.75" x14ac:dyDescent="0.2">
      <c r="A259" s="67" t="str">
        <f>IFERROR(IF(A258="","",IF((A258+1)&lt;=VLOOKUP($A$3,List!$A$1:$B$50,2,0),A258+1,"")),"")</f>
        <v/>
      </c>
      <c r="B259" s="67" t="str">
        <f>IFERROR(IF(VLOOKUP($A259&amp;$A$3,Global!$E:$AA,COLUMN(),0)="","",VLOOKUP($A259&amp;$A$3,Global!$E:$AA,COLUMN(),0)),"")</f>
        <v/>
      </c>
      <c r="C259" s="67" t="str">
        <f>IFERROR(VLOOKUP(B259,List!$D:$E,2,0),"")</f>
        <v/>
      </c>
      <c r="D259" s="68" t="str">
        <f>IFERROR(IF(VLOOKUP($A259&amp;$A$3,Global!$E:$AA,COLUMN()+1,0)="","",VLOOKUP($A259&amp;$A$3,Global!$E:$AA,COLUMN()+1,0)),"")</f>
        <v/>
      </c>
      <c r="E259" s="69" t="str">
        <f>IFERROR(IF(VLOOKUP($A259&amp;$A$3,Global!$E:$AA,COLUMN()+1,0)="","",VLOOKUP($A259&amp;$A$3,Global!$E:$AA,COLUMN()+1,0)),"")</f>
        <v/>
      </c>
      <c r="F259" s="69" t="str">
        <f>IFERROR(IF(VLOOKUP($A259&amp;$A$3,Global!$E:$AA,COLUMN()+1,0)="","",VLOOKUP($A259&amp;$A$3,Global!$E:$AA,COLUMN()+1,0)),"")</f>
        <v/>
      </c>
      <c r="G259" s="69" t="str">
        <f>IFERROR(IF(VLOOKUP($A259&amp;$A$3,Global!$E:$AA,COLUMN()+1,0)="","",VLOOKUP($A259&amp;$A$3,Global!$E:$AA,COLUMN()+1,0)),"")</f>
        <v/>
      </c>
      <c r="H259" s="70" t="str">
        <f>IFERROR(IF(VLOOKUP($A259&amp;$A$3,Global!$E:$AA,COLUMN()+1,0)="","",VLOOKUP($A259&amp;$A$3,Global!$E:$AA,COLUMN()+1,0)),"")</f>
        <v/>
      </c>
      <c r="I259" s="69" t="str">
        <f>IFERROR(IF(VLOOKUP($A259&amp;$A$3,Global!$E:$AA,COLUMN()+1,0)="","",VLOOKUP($A259&amp;$A$3,Global!$E:$AA,COLUMN()+1,0)),"")</f>
        <v/>
      </c>
      <c r="J259" s="69" t="str">
        <f>IFERROR(IF(VLOOKUP($A259&amp;$A$3,Global!$E:$AA,COLUMN()+1,0)="","",VLOOKUP($A259&amp;$A$3,Global!$E:$AA,COLUMN()+1,0)),"")</f>
        <v/>
      </c>
      <c r="K259" s="69" t="str">
        <f>IFERROR(IF(VLOOKUP($A259&amp;$A$3,Global!$E:$AA,COLUMN()+1,0)="","",VLOOKUP($A259&amp;$A$3,Global!$E:$AA,COLUMN()+1,0)),"")</f>
        <v/>
      </c>
      <c r="L259" s="69" t="str">
        <f>IFERROR(IF(VLOOKUP($A259&amp;$A$3,Global!$E:$AA,COLUMN()+1,0)="","",VLOOKUP($A259&amp;$A$3,Global!$E:$AA,COLUMN()+1,0)),"")</f>
        <v/>
      </c>
      <c r="M259" s="68" t="str">
        <f>IFERROR(IF(VLOOKUP($A259&amp;$A$3,Global!$E:$AA,COLUMN()+1,0)="","",VLOOKUP($A259&amp;$A$3,Global!$E:$AA,COLUMN()+1,0)),"")</f>
        <v/>
      </c>
      <c r="N259" s="68" t="str">
        <f>IFERROR(IF(VLOOKUP($A259&amp;$A$3,Global!$E:$AA,COLUMN()+1,0)="","",VLOOKUP($A259&amp;$A$3,Global!$E:$AA,COLUMN()+1,0)),"")</f>
        <v/>
      </c>
      <c r="O259" s="68" t="str">
        <f>IFERROR(IF(VLOOKUP($A259&amp;$A$3,Global!$E:$AA,COLUMN()+1,0)="","",VLOOKUP($A259&amp;$A$3,Global!$E:$AA,COLUMN()+1,0)),"")</f>
        <v/>
      </c>
      <c r="P259" s="68" t="str">
        <f>IFERROR(IF(VLOOKUP($A259&amp;$A$3,Global!$E:$AA,COLUMN()+1,0)="","",VLOOKUP($A259&amp;$A$3,Global!$E:$AA,COLUMN()+1,0)),"")</f>
        <v/>
      </c>
      <c r="Q259" s="68" t="str">
        <f>IFERROR(IF(VLOOKUP($A259&amp;$A$3,Global!$E:$AA,COLUMN()+1,0)="","",VLOOKUP($A259&amp;$A$3,Global!$E:$AA,COLUMN()+1,0)),"")</f>
        <v/>
      </c>
      <c r="R259" s="68" t="str">
        <f>IFERROR(IF(VLOOKUP($A259&amp;$A$3,Global!$E:$AA,COLUMN()+1,0)="","",VLOOKUP($A259&amp;$A$3,Global!$E:$AA,COLUMN()+1,0)),"")</f>
        <v/>
      </c>
      <c r="S259" s="71" t="str">
        <f>IFERROR(IF(VLOOKUP($A259&amp;$A$3,Global!$E:$AA,COLUMN()+1,0)="","",VLOOKUP($A259&amp;$A$3,Global!$E:$AA,COLUMN()+1,0)),"")</f>
        <v/>
      </c>
      <c r="T259" s="71" t="str">
        <f>IFERROR(IF(VLOOKUP($A259&amp;$A$3,Global!$E:$AA,COLUMN()+1,0)="","",VLOOKUP($A259&amp;$A$3,Global!$E:$AA,COLUMN()+1,0)),"")</f>
        <v/>
      </c>
      <c r="U259" s="69" t="str">
        <f>IFERROR(IF(VLOOKUP($A259&amp;$A$3,Global!$E:$AA,COLUMN()+1,0)="","",VLOOKUP($A259&amp;$A$3,Global!$E:$AA,COLUMN()+1,0)),"")</f>
        <v/>
      </c>
      <c r="V259" s="69" t="str">
        <f>IFERROR(IF(VLOOKUP($A259&amp;$A$3,Global!$E:$AA,COLUMN()+1,0)="","",VLOOKUP($A259&amp;$A$3,Global!$E:$AA,COLUMN()+1,0)),"")</f>
        <v/>
      </c>
    </row>
    <row r="260" spans="1:22" s="72" customFormat="1" ht="15.75" x14ac:dyDescent="0.2">
      <c r="A260" s="67" t="str">
        <f>IFERROR(IF(A259="","",IF((A259+1)&lt;=VLOOKUP($A$3,List!$A$1:$B$50,2,0),A259+1,"")),"")</f>
        <v/>
      </c>
      <c r="B260" s="67" t="str">
        <f>IFERROR(IF(VLOOKUP($A260&amp;$A$3,Global!$E:$AA,COLUMN(),0)="","",VLOOKUP($A260&amp;$A$3,Global!$E:$AA,COLUMN(),0)),"")</f>
        <v/>
      </c>
      <c r="C260" s="67" t="str">
        <f>IFERROR(VLOOKUP(B260,List!$D:$E,2,0),"")</f>
        <v/>
      </c>
      <c r="D260" s="68" t="str">
        <f>IFERROR(IF(VLOOKUP($A260&amp;$A$3,Global!$E:$AA,COLUMN()+1,0)="","",VLOOKUP($A260&amp;$A$3,Global!$E:$AA,COLUMN()+1,0)),"")</f>
        <v/>
      </c>
      <c r="E260" s="69" t="str">
        <f>IFERROR(IF(VLOOKUP($A260&amp;$A$3,Global!$E:$AA,COLUMN()+1,0)="","",VLOOKUP($A260&amp;$A$3,Global!$E:$AA,COLUMN()+1,0)),"")</f>
        <v/>
      </c>
      <c r="F260" s="69" t="str">
        <f>IFERROR(IF(VLOOKUP($A260&amp;$A$3,Global!$E:$AA,COLUMN()+1,0)="","",VLOOKUP($A260&amp;$A$3,Global!$E:$AA,COLUMN()+1,0)),"")</f>
        <v/>
      </c>
      <c r="G260" s="69" t="str">
        <f>IFERROR(IF(VLOOKUP($A260&amp;$A$3,Global!$E:$AA,COLUMN()+1,0)="","",VLOOKUP($A260&amp;$A$3,Global!$E:$AA,COLUMN()+1,0)),"")</f>
        <v/>
      </c>
      <c r="H260" s="70" t="str">
        <f>IFERROR(IF(VLOOKUP($A260&amp;$A$3,Global!$E:$AA,COLUMN()+1,0)="","",VLOOKUP($A260&amp;$A$3,Global!$E:$AA,COLUMN()+1,0)),"")</f>
        <v/>
      </c>
      <c r="I260" s="69" t="str">
        <f>IFERROR(IF(VLOOKUP($A260&amp;$A$3,Global!$E:$AA,COLUMN()+1,0)="","",VLOOKUP($A260&amp;$A$3,Global!$E:$AA,COLUMN()+1,0)),"")</f>
        <v/>
      </c>
      <c r="J260" s="69" t="str">
        <f>IFERROR(IF(VLOOKUP($A260&amp;$A$3,Global!$E:$AA,COLUMN()+1,0)="","",VLOOKUP($A260&amp;$A$3,Global!$E:$AA,COLUMN()+1,0)),"")</f>
        <v/>
      </c>
      <c r="K260" s="69" t="str">
        <f>IFERROR(IF(VLOOKUP($A260&amp;$A$3,Global!$E:$AA,COLUMN()+1,0)="","",VLOOKUP($A260&amp;$A$3,Global!$E:$AA,COLUMN()+1,0)),"")</f>
        <v/>
      </c>
      <c r="L260" s="69" t="str">
        <f>IFERROR(IF(VLOOKUP($A260&amp;$A$3,Global!$E:$AA,COLUMN()+1,0)="","",VLOOKUP($A260&amp;$A$3,Global!$E:$AA,COLUMN()+1,0)),"")</f>
        <v/>
      </c>
      <c r="M260" s="68" t="str">
        <f>IFERROR(IF(VLOOKUP($A260&amp;$A$3,Global!$E:$AA,COLUMN()+1,0)="","",VLOOKUP($A260&amp;$A$3,Global!$E:$AA,COLUMN()+1,0)),"")</f>
        <v/>
      </c>
      <c r="N260" s="68" t="str">
        <f>IFERROR(IF(VLOOKUP($A260&amp;$A$3,Global!$E:$AA,COLUMN()+1,0)="","",VLOOKUP($A260&amp;$A$3,Global!$E:$AA,COLUMN()+1,0)),"")</f>
        <v/>
      </c>
      <c r="O260" s="68" t="str">
        <f>IFERROR(IF(VLOOKUP($A260&amp;$A$3,Global!$E:$AA,COLUMN()+1,0)="","",VLOOKUP($A260&amp;$A$3,Global!$E:$AA,COLUMN()+1,0)),"")</f>
        <v/>
      </c>
      <c r="P260" s="68" t="str">
        <f>IFERROR(IF(VLOOKUP($A260&amp;$A$3,Global!$E:$AA,COLUMN()+1,0)="","",VLOOKUP($A260&amp;$A$3,Global!$E:$AA,COLUMN()+1,0)),"")</f>
        <v/>
      </c>
      <c r="Q260" s="68" t="str">
        <f>IFERROR(IF(VLOOKUP($A260&amp;$A$3,Global!$E:$AA,COLUMN()+1,0)="","",VLOOKUP($A260&amp;$A$3,Global!$E:$AA,COLUMN()+1,0)),"")</f>
        <v/>
      </c>
      <c r="R260" s="68" t="str">
        <f>IFERROR(IF(VLOOKUP($A260&amp;$A$3,Global!$E:$AA,COLUMN()+1,0)="","",VLOOKUP($A260&amp;$A$3,Global!$E:$AA,COLUMN()+1,0)),"")</f>
        <v/>
      </c>
      <c r="S260" s="71" t="str">
        <f>IFERROR(IF(VLOOKUP($A260&amp;$A$3,Global!$E:$AA,COLUMN()+1,0)="","",VLOOKUP($A260&amp;$A$3,Global!$E:$AA,COLUMN()+1,0)),"")</f>
        <v/>
      </c>
      <c r="T260" s="71" t="str">
        <f>IFERROR(IF(VLOOKUP($A260&amp;$A$3,Global!$E:$AA,COLUMN()+1,0)="","",VLOOKUP($A260&amp;$A$3,Global!$E:$AA,COLUMN()+1,0)),"")</f>
        <v/>
      </c>
      <c r="U260" s="69" t="str">
        <f>IFERROR(IF(VLOOKUP($A260&amp;$A$3,Global!$E:$AA,COLUMN()+1,0)="","",VLOOKUP($A260&amp;$A$3,Global!$E:$AA,COLUMN()+1,0)),"")</f>
        <v/>
      </c>
      <c r="V260" s="69" t="str">
        <f>IFERROR(IF(VLOOKUP($A260&amp;$A$3,Global!$E:$AA,COLUMN()+1,0)="","",VLOOKUP($A260&amp;$A$3,Global!$E:$AA,COLUMN()+1,0)),"")</f>
        <v/>
      </c>
    </row>
    <row r="261" spans="1:22" s="72" customFormat="1" ht="15.75" x14ac:dyDescent="0.2">
      <c r="A261" s="67" t="str">
        <f>IFERROR(IF(A260="","",IF((A260+1)&lt;=VLOOKUP($A$3,List!$A$1:$B$50,2,0),A260+1,"")),"")</f>
        <v/>
      </c>
      <c r="B261" s="67" t="str">
        <f>IFERROR(IF(VLOOKUP($A261&amp;$A$3,Global!$E:$AA,COLUMN(),0)="","",VLOOKUP($A261&amp;$A$3,Global!$E:$AA,COLUMN(),0)),"")</f>
        <v/>
      </c>
      <c r="C261" s="67" t="str">
        <f>IFERROR(VLOOKUP(B261,List!$D:$E,2,0),"")</f>
        <v/>
      </c>
      <c r="D261" s="68" t="str">
        <f>IFERROR(IF(VLOOKUP($A261&amp;$A$3,Global!$E:$AA,COLUMN()+1,0)="","",VLOOKUP($A261&amp;$A$3,Global!$E:$AA,COLUMN()+1,0)),"")</f>
        <v/>
      </c>
      <c r="E261" s="69" t="str">
        <f>IFERROR(IF(VLOOKUP($A261&amp;$A$3,Global!$E:$AA,COLUMN()+1,0)="","",VLOOKUP($A261&amp;$A$3,Global!$E:$AA,COLUMN()+1,0)),"")</f>
        <v/>
      </c>
      <c r="F261" s="69" t="str">
        <f>IFERROR(IF(VLOOKUP($A261&amp;$A$3,Global!$E:$AA,COLUMN()+1,0)="","",VLOOKUP($A261&amp;$A$3,Global!$E:$AA,COLUMN()+1,0)),"")</f>
        <v/>
      </c>
      <c r="G261" s="69" t="str">
        <f>IFERROR(IF(VLOOKUP($A261&amp;$A$3,Global!$E:$AA,COLUMN()+1,0)="","",VLOOKUP($A261&amp;$A$3,Global!$E:$AA,COLUMN()+1,0)),"")</f>
        <v/>
      </c>
      <c r="H261" s="70" t="str">
        <f>IFERROR(IF(VLOOKUP($A261&amp;$A$3,Global!$E:$AA,COLUMN()+1,0)="","",VLOOKUP($A261&amp;$A$3,Global!$E:$AA,COLUMN()+1,0)),"")</f>
        <v/>
      </c>
      <c r="I261" s="69" t="str">
        <f>IFERROR(IF(VLOOKUP($A261&amp;$A$3,Global!$E:$AA,COLUMN()+1,0)="","",VLOOKUP($A261&amp;$A$3,Global!$E:$AA,COLUMN()+1,0)),"")</f>
        <v/>
      </c>
      <c r="J261" s="69" t="str">
        <f>IFERROR(IF(VLOOKUP($A261&amp;$A$3,Global!$E:$AA,COLUMN()+1,0)="","",VLOOKUP($A261&amp;$A$3,Global!$E:$AA,COLUMN()+1,0)),"")</f>
        <v/>
      </c>
      <c r="K261" s="69" t="str">
        <f>IFERROR(IF(VLOOKUP($A261&amp;$A$3,Global!$E:$AA,COLUMN()+1,0)="","",VLOOKUP($A261&amp;$A$3,Global!$E:$AA,COLUMN()+1,0)),"")</f>
        <v/>
      </c>
      <c r="L261" s="69" t="str">
        <f>IFERROR(IF(VLOOKUP($A261&amp;$A$3,Global!$E:$AA,COLUMN()+1,0)="","",VLOOKUP($A261&amp;$A$3,Global!$E:$AA,COLUMN()+1,0)),"")</f>
        <v/>
      </c>
      <c r="M261" s="68" t="str">
        <f>IFERROR(IF(VLOOKUP($A261&amp;$A$3,Global!$E:$AA,COLUMN()+1,0)="","",VLOOKUP($A261&amp;$A$3,Global!$E:$AA,COLUMN()+1,0)),"")</f>
        <v/>
      </c>
      <c r="N261" s="68" t="str">
        <f>IFERROR(IF(VLOOKUP($A261&amp;$A$3,Global!$E:$AA,COLUMN()+1,0)="","",VLOOKUP($A261&amp;$A$3,Global!$E:$AA,COLUMN()+1,0)),"")</f>
        <v/>
      </c>
      <c r="O261" s="68" t="str">
        <f>IFERROR(IF(VLOOKUP($A261&amp;$A$3,Global!$E:$AA,COLUMN()+1,0)="","",VLOOKUP($A261&amp;$A$3,Global!$E:$AA,COLUMN()+1,0)),"")</f>
        <v/>
      </c>
      <c r="P261" s="68" t="str">
        <f>IFERROR(IF(VLOOKUP($A261&amp;$A$3,Global!$E:$AA,COLUMN()+1,0)="","",VLOOKUP($A261&amp;$A$3,Global!$E:$AA,COLUMN()+1,0)),"")</f>
        <v/>
      </c>
      <c r="Q261" s="68" t="str">
        <f>IFERROR(IF(VLOOKUP($A261&amp;$A$3,Global!$E:$AA,COLUMN()+1,0)="","",VLOOKUP($A261&amp;$A$3,Global!$E:$AA,COLUMN()+1,0)),"")</f>
        <v/>
      </c>
      <c r="R261" s="68" t="str">
        <f>IFERROR(IF(VLOOKUP($A261&amp;$A$3,Global!$E:$AA,COLUMN()+1,0)="","",VLOOKUP($A261&amp;$A$3,Global!$E:$AA,COLUMN()+1,0)),"")</f>
        <v/>
      </c>
      <c r="S261" s="71" t="str">
        <f>IFERROR(IF(VLOOKUP($A261&amp;$A$3,Global!$E:$AA,COLUMN()+1,0)="","",VLOOKUP($A261&amp;$A$3,Global!$E:$AA,COLUMN()+1,0)),"")</f>
        <v/>
      </c>
      <c r="T261" s="71" t="str">
        <f>IFERROR(IF(VLOOKUP($A261&amp;$A$3,Global!$E:$AA,COLUMN()+1,0)="","",VLOOKUP($A261&amp;$A$3,Global!$E:$AA,COLUMN()+1,0)),"")</f>
        <v/>
      </c>
      <c r="U261" s="69" t="str">
        <f>IFERROR(IF(VLOOKUP($A261&amp;$A$3,Global!$E:$AA,COLUMN()+1,0)="","",VLOOKUP($A261&amp;$A$3,Global!$E:$AA,COLUMN()+1,0)),"")</f>
        <v/>
      </c>
      <c r="V261" s="69" t="str">
        <f>IFERROR(IF(VLOOKUP($A261&amp;$A$3,Global!$E:$AA,COLUMN()+1,0)="","",VLOOKUP($A261&amp;$A$3,Global!$E:$AA,COLUMN()+1,0)),"")</f>
        <v/>
      </c>
    </row>
    <row r="262" spans="1:22" s="72" customFormat="1" ht="15.75" x14ac:dyDescent="0.2">
      <c r="A262" s="67" t="str">
        <f>IFERROR(IF(A261="","",IF((A261+1)&lt;=VLOOKUP($A$3,List!$A$1:$B$50,2,0),A261+1,"")),"")</f>
        <v/>
      </c>
      <c r="B262" s="67" t="str">
        <f>IFERROR(IF(VLOOKUP($A262&amp;$A$3,Global!$E:$AA,COLUMN(),0)="","",VLOOKUP($A262&amp;$A$3,Global!$E:$AA,COLUMN(),0)),"")</f>
        <v/>
      </c>
      <c r="C262" s="67" t="str">
        <f>IFERROR(VLOOKUP(B262,List!$D:$E,2,0),"")</f>
        <v/>
      </c>
      <c r="D262" s="68" t="str">
        <f>IFERROR(IF(VLOOKUP($A262&amp;$A$3,Global!$E:$AA,COLUMN()+1,0)="","",VLOOKUP($A262&amp;$A$3,Global!$E:$AA,COLUMN()+1,0)),"")</f>
        <v/>
      </c>
      <c r="E262" s="69" t="str">
        <f>IFERROR(IF(VLOOKUP($A262&amp;$A$3,Global!$E:$AA,COLUMN()+1,0)="","",VLOOKUP($A262&amp;$A$3,Global!$E:$AA,COLUMN()+1,0)),"")</f>
        <v/>
      </c>
      <c r="F262" s="69" t="str">
        <f>IFERROR(IF(VLOOKUP($A262&amp;$A$3,Global!$E:$AA,COLUMN()+1,0)="","",VLOOKUP($A262&amp;$A$3,Global!$E:$AA,COLUMN()+1,0)),"")</f>
        <v/>
      </c>
      <c r="G262" s="69" t="str">
        <f>IFERROR(IF(VLOOKUP($A262&amp;$A$3,Global!$E:$AA,COLUMN()+1,0)="","",VLOOKUP($A262&amp;$A$3,Global!$E:$AA,COLUMN()+1,0)),"")</f>
        <v/>
      </c>
      <c r="H262" s="70" t="str">
        <f>IFERROR(IF(VLOOKUP($A262&amp;$A$3,Global!$E:$AA,COLUMN()+1,0)="","",VLOOKUP($A262&amp;$A$3,Global!$E:$AA,COLUMN()+1,0)),"")</f>
        <v/>
      </c>
      <c r="I262" s="69" t="str">
        <f>IFERROR(IF(VLOOKUP($A262&amp;$A$3,Global!$E:$AA,COLUMN()+1,0)="","",VLOOKUP($A262&amp;$A$3,Global!$E:$AA,COLUMN()+1,0)),"")</f>
        <v/>
      </c>
      <c r="J262" s="69" t="str">
        <f>IFERROR(IF(VLOOKUP($A262&amp;$A$3,Global!$E:$AA,COLUMN()+1,0)="","",VLOOKUP($A262&amp;$A$3,Global!$E:$AA,COLUMN()+1,0)),"")</f>
        <v/>
      </c>
      <c r="K262" s="69" t="str">
        <f>IFERROR(IF(VLOOKUP($A262&amp;$A$3,Global!$E:$AA,COLUMN()+1,0)="","",VLOOKUP($A262&amp;$A$3,Global!$E:$AA,COLUMN()+1,0)),"")</f>
        <v/>
      </c>
      <c r="L262" s="69" t="str">
        <f>IFERROR(IF(VLOOKUP($A262&amp;$A$3,Global!$E:$AA,COLUMN()+1,0)="","",VLOOKUP($A262&amp;$A$3,Global!$E:$AA,COLUMN()+1,0)),"")</f>
        <v/>
      </c>
      <c r="M262" s="68" t="str">
        <f>IFERROR(IF(VLOOKUP($A262&amp;$A$3,Global!$E:$AA,COLUMN()+1,0)="","",VLOOKUP($A262&amp;$A$3,Global!$E:$AA,COLUMN()+1,0)),"")</f>
        <v/>
      </c>
      <c r="N262" s="68" t="str">
        <f>IFERROR(IF(VLOOKUP($A262&amp;$A$3,Global!$E:$AA,COLUMN()+1,0)="","",VLOOKUP($A262&amp;$A$3,Global!$E:$AA,COLUMN()+1,0)),"")</f>
        <v/>
      </c>
      <c r="O262" s="68" t="str">
        <f>IFERROR(IF(VLOOKUP($A262&amp;$A$3,Global!$E:$AA,COLUMN()+1,0)="","",VLOOKUP($A262&amp;$A$3,Global!$E:$AA,COLUMN()+1,0)),"")</f>
        <v/>
      </c>
      <c r="P262" s="68" t="str">
        <f>IFERROR(IF(VLOOKUP($A262&amp;$A$3,Global!$E:$AA,COLUMN()+1,0)="","",VLOOKUP($A262&amp;$A$3,Global!$E:$AA,COLUMN()+1,0)),"")</f>
        <v/>
      </c>
      <c r="Q262" s="68" t="str">
        <f>IFERROR(IF(VLOOKUP($A262&amp;$A$3,Global!$E:$AA,COLUMN()+1,0)="","",VLOOKUP($A262&amp;$A$3,Global!$E:$AA,COLUMN()+1,0)),"")</f>
        <v/>
      </c>
      <c r="R262" s="68" t="str">
        <f>IFERROR(IF(VLOOKUP($A262&amp;$A$3,Global!$E:$AA,COLUMN()+1,0)="","",VLOOKUP($A262&amp;$A$3,Global!$E:$AA,COLUMN()+1,0)),"")</f>
        <v/>
      </c>
      <c r="S262" s="71" t="str">
        <f>IFERROR(IF(VLOOKUP($A262&amp;$A$3,Global!$E:$AA,COLUMN()+1,0)="","",VLOOKUP($A262&amp;$A$3,Global!$E:$AA,COLUMN()+1,0)),"")</f>
        <v/>
      </c>
      <c r="T262" s="71" t="str">
        <f>IFERROR(IF(VLOOKUP($A262&amp;$A$3,Global!$E:$AA,COLUMN()+1,0)="","",VLOOKUP($A262&amp;$A$3,Global!$E:$AA,COLUMN()+1,0)),"")</f>
        <v/>
      </c>
      <c r="U262" s="69" t="str">
        <f>IFERROR(IF(VLOOKUP($A262&amp;$A$3,Global!$E:$AA,COLUMN()+1,0)="","",VLOOKUP($A262&amp;$A$3,Global!$E:$AA,COLUMN()+1,0)),"")</f>
        <v/>
      </c>
      <c r="V262" s="69" t="str">
        <f>IFERROR(IF(VLOOKUP($A262&amp;$A$3,Global!$E:$AA,COLUMN()+1,0)="","",VLOOKUP($A262&amp;$A$3,Global!$E:$AA,COLUMN()+1,0)),"")</f>
        <v/>
      </c>
    </row>
    <row r="263" spans="1:22" s="72" customFormat="1" ht="15.75" x14ac:dyDescent="0.2">
      <c r="A263" s="67" t="str">
        <f>IFERROR(IF(A262="","",IF((A262+1)&lt;=VLOOKUP($A$3,List!$A$1:$B$50,2,0),A262+1,"")),"")</f>
        <v/>
      </c>
      <c r="B263" s="67" t="str">
        <f>IFERROR(IF(VLOOKUP($A263&amp;$A$3,Global!$E:$AA,COLUMN(),0)="","",VLOOKUP($A263&amp;$A$3,Global!$E:$AA,COLUMN(),0)),"")</f>
        <v/>
      </c>
      <c r="C263" s="67" t="str">
        <f>IFERROR(VLOOKUP(B263,List!$D:$E,2,0),"")</f>
        <v/>
      </c>
      <c r="D263" s="68" t="str">
        <f>IFERROR(IF(VLOOKUP($A263&amp;$A$3,Global!$E:$AA,COLUMN()+1,0)="","",VLOOKUP($A263&amp;$A$3,Global!$E:$AA,COLUMN()+1,0)),"")</f>
        <v/>
      </c>
      <c r="E263" s="69" t="str">
        <f>IFERROR(IF(VLOOKUP($A263&amp;$A$3,Global!$E:$AA,COLUMN()+1,0)="","",VLOOKUP($A263&amp;$A$3,Global!$E:$AA,COLUMN()+1,0)),"")</f>
        <v/>
      </c>
      <c r="F263" s="69" t="str">
        <f>IFERROR(IF(VLOOKUP($A263&amp;$A$3,Global!$E:$AA,COLUMN()+1,0)="","",VLOOKUP($A263&amp;$A$3,Global!$E:$AA,COLUMN()+1,0)),"")</f>
        <v/>
      </c>
      <c r="G263" s="69" t="str">
        <f>IFERROR(IF(VLOOKUP($A263&amp;$A$3,Global!$E:$AA,COLUMN()+1,0)="","",VLOOKUP($A263&amp;$A$3,Global!$E:$AA,COLUMN()+1,0)),"")</f>
        <v/>
      </c>
      <c r="H263" s="70" t="str">
        <f>IFERROR(IF(VLOOKUP($A263&amp;$A$3,Global!$E:$AA,COLUMN()+1,0)="","",VLOOKUP($A263&amp;$A$3,Global!$E:$AA,COLUMN()+1,0)),"")</f>
        <v/>
      </c>
      <c r="I263" s="69" t="str">
        <f>IFERROR(IF(VLOOKUP($A263&amp;$A$3,Global!$E:$AA,COLUMN()+1,0)="","",VLOOKUP($A263&amp;$A$3,Global!$E:$AA,COLUMN()+1,0)),"")</f>
        <v/>
      </c>
      <c r="J263" s="69" t="str">
        <f>IFERROR(IF(VLOOKUP($A263&amp;$A$3,Global!$E:$AA,COLUMN()+1,0)="","",VLOOKUP($A263&amp;$A$3,Global!$E:$AA,COLUMN()+1,0)),"")</f>
        <v/>
      </c>
      <c r="K263" s="69" t="str">
        <f>IFERROR(IF(VLOOKUP($A263&amp;$A$3,Global!$E:$AA,COLUMN()+1,0)="","",VLOOKUP($A263&amp;$A$3,Global!$E:$AA,COLUMN()+1,0)),"")</f>
        <v/>
      </c>
      <c r="L263" s="69" t="str">
        <f>IFERROR(IF(VLOOKUP($A263&amp;$A$3,Global!$E:$AA,COLUMN()+1,0)="","",VLOOKUP($A263&amp;$A$3,Global!$E:$AA,COLUMN()+1,0)),"")</f>
        <v/>
      </c>
      <c r="M263" s="68" t="str">
        <f>IFERROR(IF(VLOOKUP($A263&amp;$A$3,Global!$E:$AA,COLUMN()+1,0)="","",VLOOKUP($A263&amp;$A$3,Global!$E:$AA,COLUMN()+1,0)),"")</f>
        <v/>
      </c>
      <c r="N263" s="68" t="str">
        <f>IFERROR(IF(VLOOKUP($A263&amp;$A$3,Global!$E:$AA,COLUMN()+1,0)="","",VLOOKUP($A263&amp;$A$3,Global!$E:$AA,COLUMN()+1,0)),"")</f>
        <v/>
      </c>
      <c r="O263" s="68" t="str">
        <f>IFERROR(IF(VLOOKUP($A263&amp;$A$3,Global!$E:$AA,COLUMN()+1,0)="","",VLOOKUP($A263&amp;$A$3,Global!$E:$AA,COLUMN()+1,0)),"")</f>
        <v/>
      </c>
      <c r="P263" s="68" t="str">
        <f>IFERROR(IF(VLOOKUP($A263&amp;$A$3,Global!$E:$AA,COLUMN()+1,0)="","",VLOOKUP($A263&amp;$A$3,Global!$E:$AA,COLUMN()+1,0)),"")</f>
        <v/>
      </c>
      <c r="Q263" s="68" t="str">
        <f>IFERROR(IF(VLOOKUP($A263&amp;$A$3,Global!$E:$AA,COLUMN()+1,0)="","",VLOOKUP($A263&amp;$A$3,Global!$E:$AA,COLUMN()+1,0)),"")</f>
        <v/>
      </c>
      <c r="R263" s="68" t="str">
        <f>IFERROR(IF(VLOOKUP($A263&amp;$A$3,Global!$E:$AA,COLUMN()+1,0)="","",VLOOKUP($A263&amp;$A$3,Global!$E:$AA,COLUMN()+1,0)),"")</f>
        <v/>
      </c>
      <c r="S263" s="71" t="str">
        <f>IFERROR(IF(VLOOKUP($A263&amp;$A$3,Global!$E:$AA,COLUMN()+1,0)="","",VLOOKUP($A263&amp;$A$3,Global!$E:$AA,COLUMN()+1,0)),"")</f>
        <v/>
      </c>
      <c r="T263" s="71" t="str">
        <f>IFERROR(IF(VLOOKUP($A263&amp;$A$3,Global!$E:$AA,COLUMN()+1,0)="","",VLOOKUP($A263&amp;$A$3,Global!$E:$AA,COLUMN()+1,0)),"")</f>
        <v/>
      </c>
      <c r="U263" s="69" t="str">
        <f>IFERROR(IF(VLOOKUP($A263&amp;$A$3,Global!$E:$AA,COLUMN()+1,0)="","",VLOOKUP($A263&amp;$A$3,Global!$E:$AA,COLUMN()+1,0)),"")</f>
        <v/>
      </c>
      <c r="V263" s="69" t="str">
        <f>IFERROR(IF(VLOOKUP($A263&amp;$A$3,Global!$E:$AA,COLUMN()+1,0)="","",VLOOKUP($A263&amp;$A$3,Global!$E:$AA,COLUMN()+1,0)),"")</f>
        <v/>
      </c>
    </row>
    <row r="264" spans="1:22" s="72" customFormat="1" ht="15.75" x14ac:dyDescent="0.2">
      <c r="A264" s="67" t="str">
        <f>IFERROR(IF(A263="","",IF((A263+1)&lt;=VLOOKUP($A$3,List!$A$1:$B$50,2,0),A263+1,"")),"")</f>
        <v/>
      </c>
      <c r="B264" s="67" t="str">
        <f>IFERROR(IF(VLOOKUP($A264&amp;$A$3,Global!$E:$AA,COLUMN(),0)="","",VLOOKUP($A264&amp;$A$3,Global!$E:$AA,COLUMN(),0)),"")</f>
        <v/>
      </c>
      <c r="C264" s="67" t="str">
        <f>IFERROR(VLOOKUP(B264,List!$D:$E,2,0),"")</f>
        <v/>
      </c>
      <c r="D264" s="68" t="str">
        <f>IFERROR(IF(VLOOKUP($A264&amp;$A$3,Global!$E:$AA,COLUMN()+1,0)="","",VLOOKUP($A264&amp;$A$3,Global!$E:$AA,COLUMN()+1,0)),"")</f>
        <v/>
      </c>
      <c r="E264" s="69" t="str">
        <f>IFERROR(IF(VLOOKUP($A264&amp;$A$3,Global!$E:$AA,COLUMN()+1,0)="","",VLOOKUP($A264&amp;$A$3,Global!$E:$AA,COLUMN()+1,0)),"")</f>
        <v/>
      </c>
      <c r="F264" s="69" t="str">
        <f>IFERROR(IF(VLOOKUP($A264&amp;$A$3,Global!$E:$AA,COLUMN()+1,0)="","",VLOOKUP($A264&amp;$A$3,Global!$E:$AA,COLUMN()+1,0)),"")</f>
        <v/>
      </c>
      <c r="G264" s="69" t="str">
        <f>IFERROR(IF(VLOOKUP($A264&amp;$A$3,Global!$E:$AA,COLUMN()+1,0)="","",VLOOKUP($A264&amp;$A$3,Global!$E:$AA,COLUMN()+1,0)),"")</f>
        <v/>
      </c>
      <c r="H264" s="70" t="str">
        <f>IFERROR(IF(VLOOKUP($A264&amp;$A$3,Global!$E:$AA,COLUMN()+1,0)="","",VLOOKUP($A264&amp;$A$3,Global!$E:$AA,COLUMN()+1,0)),"")</f>
        <v/>
      </c>
      <c r="I264" s="69" t="str">
        <f>IFERROR(IF(VLOOKUP($A264&amp;$A$3,Global!$E:$AA,COLUMN()+1,0)="","",VLOOKUP($A264&amp;$A$3,Global!$E:$AA,COLUMN()+1,0)),"")</f>
        <v/>
      </c>
      <c r="J264" s="69" t="str">
        <f>IFERROR(IF(VLOOKUP($A264&amp;$A$3,Global!$E:$AA,COLUMN()+1,0)="","",VLOOKUP($A264&amp;$A$3,Global!$E:$AA,COLUMN()+1,0)),"")</f>
        <v/>
      </c>
      <c r="K264" s="69" t="str">
        <f>IFERROR(IF(VLOOKUP($A264&amp;$A$3,Global!$E:$AA,COLUMN()+1,0)="","",VLOOKUP($A264&amp;$A$3,Global!$E:$AA,COLUMN()+1,0)),"")</f>
        <v/>
      </c>
      <c r="L264" s="69" t="str">
        <f>IFERROR(IF(VLOOKUP($A264&amp;$A$3,Global!$E:$AA,COLUMN()+1,0)="","",VLOOKUP($A264&amp;$A$3,Global!$E:$AA,COLUMN()+1,0)),"")</f>
        <v/>
      </c>
      <c r="M264" s="68" t="str">
        <f>IFERROR(IF(VLOOKUP($A264&amp;$A$3,Global!$E:$AA,COLUMN()+1,0)="","",VLOOKUP($A264&amp;$A$3,Global!$E:$AA,COLUMN()+1,0)),"")</f>
        <v/>
      </c>
      <c r="N264" s="68" t="str">
        <f>IFERROR(IF(VLOOKUP($A264&amp;$A$3,Global!$E:$AA,COLUMN()+1,0)="","",VLOOKUP($A264&amp;$A$3,Global!$E:$AA,COLUMN()+1,0)),"")</f>
        <v/>
      </c>
      <c r="O264" s="68" t="str">
        <f>IFERROR(IF(VLOOKUP($A264&amp;$A$3,Global!$E:$AA,COLUMN()+1,0)="","",VLOOKUP($A264&amp;$A$3,Global!$E:$AA,COLUMN()+1,0)),"")</f>
        <v/>
      </c>
      <c r="P264" s="68" t="str">
        <f>IFERROR(IF(VLOOKUP($A264&amp;$A$3,Global!$E:$AA,COLUMN()+1,0)="","",VLOOKUP($A264&amp;$A$3,Global!$E:$AA,COLUMN()+1,0)),"")</f>
        <v/>
      </c>
      <c r="Q264" s="68" t="str">
        <f>IFERROR(IF(VLOOKUP($A264&amp;$A$3,Global!$E:$AA,COLUMN()+1,0)="","",VLOOKUP($A264&amp;$A$3,Global!$E:$AA,COLUMN()+1,0)),"")</f>
        <v/>
      </c>
      <c r="R264" s="68" t="str">
        <f>IFERROR(IF(VLOOKUP($A264&amp;$A$3,Global!$E:$AA,COLUMN()+1,0)="","",VLOOKUP($A264&amp;$A$3,Global!$E:$AA,COLUMN()+1,0)),"")</f>
        <v/>
      </c>
      <c r="S264" s="71" t="str">
        <f>IFERROR(IF(VLOOKUP($A264&amp;$A$3,Global!$E:$AA,COLUMN()+1,0)="","",VLOOKUP($A264&amp;$A$3,Global!$E:$AA,COLUMN()+1,0)),"")</f>
        <v/>
      </c>
      <c r="T264" s="71" t="str">
        <f>IFERROR(IF(VLOOKUP($A264&amp;$A$3,Global!$E:$AA,COLUMN()+1,0)="","",VLOOKUP($A264&amp;$A$3,Global!$E:$AA,COLUMN()+1,0)),"")</f>
        <v/>
      </c>
      <c r="U264" s="69" t="str">
        <f>IFERROR(IF(VLOOKUP($A264&amp;$A$3,Global!$E:$AA,COLUMN()+1,0)="","",VLOOKUP($A264&amp;$A$3,Global!$E:$AA,COLUMN()+1,0)),"")</f>
        <v/>
      </c>
      <c r="V264" s="69" t="str">
        <f>IFERROR(IF(VLOOKUP($A264&amp;$A$3,Global!$E:$AA,COLUMN()+1,0)="","",VLOOKUP($A264&amp;$A$3,Global!$E:$AA,COLUMN()+1,0)),"")</f>
        <v/>
      </c>
    </row>
    <row r="265" spans="1:22" s="72" customFormat="1" ht="15.75" x14ac:dyDescent="0.2">
      <c r="A265" s="67" t="str">
        <f>IFERROR(IF(A264="","",IF((A264+1)&lt;=VLOOKUP($A$3,List!$A$1:$B$50,2,0),A264+1,"")),"")</f>
        <v/>
      </c>
      <c r="B265" s="67" t="str">
        <f>IFERROR(IF(VLOOKUP($A265&amp;$A$3,Global!$E:$AA,COLUMN(),0)="","",VLOOKUP($A265&amp;$A$3,Global!$E:$AA,COLUMN(),0)),"")</f>
        <v/>
      </c>
      <c r="C265" s="67" t="str">
        <f>IFERROR(VLOOKUP(B265,List!$D:$E,2,0),"")</f>
        <v/>
      </c>
      <c r="D265" s="68" t="str">
        <f>IFERROR(IF(VLOOKUP($A265&amp;$A$3,Global!$E:$AA,COLUMN()+1,0)="","",VLOOKUP($A265&amp;$A$3,Global!$E:$AA,COLUMN()+1,0)),"")</f>
        <v/>
      </c>
      <c r="E265" s="69" t="str">
        <f>IFERROR(IF(VLOOKUP($A265&amp;$A$3,Global!$E:$AA,COLUMN()+1,0)="","",VLOOKUP($A265&amp;$A$3,Global!$E:$AA,COLUMN()+1,0)),"")</f>
        <v/>
      </c>
      <c r="F265" s="69" t="str">
        <f>IFERROR(IF(VLOOKUP($A265&amp;$A$3,Global!$E:$AA,COLUMN()+1,0)="","",VLOOKUP($A265&amp;$A$3,Global!$E:$AA,COLUMN()+1,0)),"")</f>
        <v/>
      </c>
      <c r="G265" s="69" t="str">
        <f>IFERROR(IF(VLOOKUP($A265&amp;$A$3,Global!$E:$AA,COLUMN()+1,0)="","",VLOOKUP($A265&amp;$A$3,Global!$E:$AA,COLUMN()+1,0)),"")</f>
        <v/>
      </c>
      <c r="H265" s="70" t="str">
        <f>IFERROR(IF(VLOOKUP($A265&amp;$A$3,Global!$E:$AA,COLUMN()+1,0)="","",VLOOKUP($A265&amp;$A$3,Global!$E:$AA,COLUMN()+1,0)),"")</f>
        <v/>
      </c>
      <c r="I265" s="69" t="str">
        <f>IFERROR(IF(VLOOKUP($A265&amp;$A$3,Global!$E:$AA,COLUMN()+1,0)="","",VLOOKUP($A265&amp;$A$3,Global!$E:$AA,COLUMN()+1,0)),"")</f>
        <v/>
      </c>
      <c r="J265" s="69" t="str">
        <f>IFERROR(IF(VLOOKUP($A265&amp;$A$3,Global!$E:$AA,COLUMN()+1,0)="","",VLOOKUP($A265&amp;$A$3,Global!$E:$AA,COLUMN()+1,0)),"")</f>
        <v/>
      </c>
      <c r="K265" s="69" t="str">
        <f>IFERROR(IF(VLOOKUP($A265&amp;$A$3,Global!$E:$AA,COLUMN()+1,0)="","",VLOOKUP($A265&amp;$A$3,Global!$E:$AA,COLUMN()+1,0)),"")</f>
        <v/>
      </c>
      <c r="L265" s="69" t="str">
        <f>IFERROR(IF(VLOOKUP($A265&amp;$A$3,Global!$E:$AA,COLUMN()+1,0)="","",VLOOKUP($A265&amp;$A$3,Global!$E:$AA,COLUMN()+1,0)),"")</f>
        <v/>
      </c>
      <c r="M265" s="68" t="str">
        <f>IFERROR(IF(VLOOKUP($A265&amp;$A$3,Global!$E:$AA,COLUMN()+1,0)="","",VLOOKUP($A265&amp;$A$3,Global!$E:$AA,COLUMN()+1,0)),"")</f>
        <v/>
      </c>
      <c r="N265" s="68" t="str">
        <f>IFERROR(IF(VLOOKUP($A265&amp;$A$3,Global!$E:$AA,COLUMN()+1,0)="","",VLOOKUP($A265&amp;$A$3,Global!$E:$AA,COLUMN()+1,0)),"")</f>
        <v/>
      </c>
      <c r="O265" s="68" t="str">
        <f>IFERROR(IF(VLOOKUP($A265&amp;$A$3,Global!$E:$AA,COLUMN()+1,0)="","",VLOOKUP($A265&amp;$A$3,Global!$E:$AA,COLUMN()+1,0)),"")</f>
        <v/>
      </c>
      <c r="P265" s="68" t="str">
        <f>IFERROR(IF(VLOOKUP($A265&amp;$A$3,Global!$E:$AA,COLUMN()+1,0)="","",VLOOKUP($A265&amp;$A$3,Global!$E:$AA,COLUMN()+1,0)),"")</f>
        <v/>
      </c>
      <c r="Q265" s="68" t="str">
        <f>IFERROR(IF(VLOOKUP($A265&amp;$A$3,Global!$E:$AA,COLUMN()+1,0)="","",VLOOKUP($A265&amp;$A$3,Global!$E:$AA,COLUMN()+1,0)),"")</f>
        <v/>
      </c>
      <c r="R265" s="68" t="str">
        <f>IFERROR(IF(VLOOKUP($A265&amp;$A$3,Global!$E:$AA,COLUMN()+1,0)="","",VLOOKUP($A265&amp;$A$3,Global!$E:$AA,COLUMN()+1,0)),"")</f>
        <v/>
      </c>
      <c r="S265" s="71" t="str">
        <f>IFERROR(IF(VLOOKUP($A265&amp;$A$3,Global!$E:$AA,COLUMN()+1,0)="","",VLOOKUP($A265&amp;$A$3,Global!$E:$AA,COLUMN()+1,0)),"")</f>
        <v/>
      </c>
      <c r="T265" s="71" t="str">
        <f>IFERROR(IF(VLOOKUP($A265&amp;$A$3,Global!$E:$AA,COLUMN()+1,0)="","",VLOOKUP($A265&amp;$A$3,Global!$E:$AA,COLUMN()+1,0)),"")</f>
        <v/>
      </c>
      <c r="U265" s="69" t="str">
        <f>IFERROR(IF(VLOOKUP($A265&amp;$A$3,Global!$E:$AA,COLUMN()+1,0)="","",VLOOKUP($A265&amp;$A$3,Global!$E:$AA,COLUMN()+1,0)),"")</f>
        <v/>
      </c>
      <c r="V265" s="69" t="str">
        <f>IFERROR(IF(VLOOKUP($A265&amp;$A$3,Global!$E:$AA,COLUMN()+1,0)="","",VLOOKUP($A265&amp;$A$3,Global!$E:$AA,COLUMN()+1,0)),"")</f>
        <v/>
      </c>
    </row>
    <row r="266" spans="1:22" s="72" customFormat="1" ht="15.75" x14ac:dyDescent="0.2">
      <c r="A266" s="67" t="str">
        <f>IFERROR(IF(A265="","",IF((A265+1)&lt;=VLOOKUP($A$3,List!$A$1:$B$50,2,0),A265+1,"")),"")</f>
        <v/>
      </c>
      <c r="B266" s="67" t="str">
        <f>IFERROR(IF(VLOOKUP($A266&amp;$A$3,Global!$E:$AA,COLUMN(),0)="","",VLOOKUP($A266&amp;$A$3,Global!$E:$AA,COLUMN(),0)),"")</f>
        <v/>
      </c>
      <c r="C266" s="67" t="str">
        <f>IFERROR(VLOOKUP(B266,List!$D:$E,2,0),"")</f>
        <v/>
      </c>
      <c r="D266" s="68" t="str">
        <f>IFERROR(IF(VLOOKUP($A266&amp;$A$3,Global!$E:$AA,COLUMN()+1,0)="","",VLOOKUP($A266&amp;$A$3,Global!$E:$AA,COLUMN()+1,0)),"")</f>
        <v/>
      </c>
      <c r="E266" s="69" t="str">
        <f>IFERROR(IF(VLOOKUP($A266&amp;$A$3,Global!$E:$AA,COLUMN()+1,0)="","",VLOOKUP($A266&amp;$A$3,Global!$E:$AA,COLUMN()+1,0)),"")</f>
        <v/>
      </c>
      <c r="F266" s="69" t="str">
        <f>IFERROR(IF(VLOOKUP($A266&amp;$A$3,Global!$E:$AA,COLUMN()+1,0)="","",VLOOKUP($A266&amp;$A$3,Global!$E:$AA,COLUMN()+1,0)),"")</f>
        <v/>
      </c>
      <c r="G266" s="69" t="str">
        <f>IFERROR(IF(VLOOKUP($A266&amp;$A$3,Global!$E:$AA,COLUMN()+1,0)="","",VLOOKUP($A266&amp;$A$3,Global!$E:$AA,COLUMN()+1,0)),"")</f>
        <v/>
      </c>
      <c r="H266" s="70" t="str">
        <f>IFERROR(IF(VLOOKUP($A266&amp;$A$3,Global!$E:$AA,COLUMN()+1,0)="","",VLOOKUP($A266&amp;$A$3,Global!$E:$AA,COLUMN()+1,0)),"")</f>
        <v/>
      </c>
      <c r="I266" s="69" t="str">
        <f>IFERROR(IF(VLOOKUP($A266&amp;$A$3,Global!$E:$AA,COLUMN()+1,0)="","",VLOOKUP($A266&amp;$A$3,Global!$E:$AA,COLUMN()+1,0)),"")</f>
        <v/>
      </c>
      <c r="J266" s="69" t="str">
        <f>IFERROR(IF(VLOOKUP($A266&amp;$A$3,Global!$E:$AA,COLUMN()+1,0)="","",VLOOKUP($A266&amp;$A$3,Global!$E:$AA,COLUMN()+1,0)),"")</f>
        <v/>
      </c>
      <c r="K266" s="69" t="str">
        <f>IFERROR(IF(VLOOKUP($A266&amp;$A$3,Global!$E:$AA,COLUMN()+1,0)="","",VLOOKUP($A266&amp;$A$3,Global!$E:$AA,COLUMN()+1,0)),"")</f>
        <v/>
      </c>
      <c r="L266" s="69" t="str">
        <f>IFERROR(IF(VLOOKUP($A266&amp;$A$3,Global!$E:$AA,COLUMN()+1,0)="","",VLOOKUP($A266&amp;$A$3,Global!$E:$AA,COLUMN()+1,0)),"")</f>
        <v/>
      </c>
      <c r="M266" s="68" t="str">
        <f>IFERROR(IF(VLOOKUP($A266&amp;$A$3,Global!$E:$AA,COLUMN()+1,0)="","",VLOOKUP($A266&amp;$A$3,Global!$E:$AA,COLUMN()+1,0)),"")</f>
        <v/>
      </c>
      <c r="N266" s="68" t="str">
        <f>IFERROR(IF(VLOOKUP($A266&amp;$A$3,Global!$E:$AA,COLUMN()+1,0)="","",VLOOKUP($A266&amp;$A$3,Global!$E:$AA,COLUMN()+1,0)),"")</f>
        <v/>
      </c>
      <c r="O266" s="68" t="str">
        <f>IFERROR(IF(VLOOKUP($A266&amp;$A$3,Global!$E:$AA,COLUMN()+1,0)="","",VLOOKUP($A266&amp;$A$3,Global!$E:$AA,COLUMN()+1,0)),"")</f>
        <v/>
      </c>
      <c r="P266" s="68" t="str">
        <f>IFERROR(IF(VLOOKUP($A266&amp;$A$3,Global!$E:$AA,COLUMN()+1,0)="","",VLOOKUP($A266&amp;$A$3,Global!$E:$AA,COLUMN()+1,0)),"")</f>
        <v/>
      </c>
      <c r="Q266" s="68" t="str">
        <f>IFERROR(IF(VLOOKUP($A266&amp;$A$3,Global!$E:$AA,COLUMN()+1,0)="","",VLOOKUP($A266&amp;$A$3,Global!$E:$AA,COLUMN()+1,0)),"")</f>
        <v/>
      </c>
      <c r="R266" s="68" t="str">
        <f>IFERROR(IF(VLOOKUP($A266&amp;$A$3,Global!$E:$AA,COLUMN()+1,0)="","",VLOOKUP($A266&amp;$A$3,Global!$E:$AA,COLUMN()+1,0)),"")</f>
        <v/>
      </c>
      <c r="S266" s="71" t="str">
        <f>IFERROR(IF(VLOOKUP($A266&amp;$A$3,Global!$E:$AA,COLUMN()+1,0)="","",VLOOKUP($A266&amp;$A$3,Global!$E:$AA,COLUMN()+1,0)),"")</f>
        <v/>
      </c>
      <c r="T266" s="71" t="str">
        <f>IFERROR(IF(VLOOKUP($A266&amp;$A$3,Global!$E:$AA,COLUMN()+1,0)="","",VLOOKUP($A266&amp;$A$3,Global!$E:$AA,COLUMN()+1,0)),"")</f>
        <v/>
      </c>
      <c r="U266" s="69" t="str">
        <f>IFERROR(IF(VLOOKUP($A266&amp;$A$3,Global!$E:$AA,COLUMN()+1,0)="","",VLOOKUP($A266&amp;$A$3,Global!$E:$AA,COLUMN()+1,0)),"")</f>
        <v/>
      </c>
      <c r="V266" s="69" t="str">
        <f>IFERROR(IF(VLOOKUP($A266&amp;$A$3,Global!$E:$AA,COLUMN()+1,0)="","",VLOOKUP($A266&amp;$A$3,Global!$E:$AA,COLUMN()+1,0)),"")</f>
        <v/>
      </c>
    </row>
    <row r="267" spans="1:22" s="72" customFormat="1" ht="15.75" x14ac:dyDescent="0.2">
      <c r="A267" s="67" t="str">
        <f>IFERROR(IF(A266="","",IF((A266+1)&lt;=VLOOKUP($A$3,List!$A$1:$B$50,2,0),A266+1,"")),"")</f>
        <v/>
      </c>
      <c r="B267" s="67" t="str">
        <f>IFERROR(IF(VLOOKUP($A267&amp;$A$3,Global!$E:$AA,COLUMN(),0)="","",VLOOKUP($A267&amp;$A$3,Global!$E:$AA,COLUMN(),0)),"")</f>
        <v/>
      </c>
      <c r="C267" s="67" t="str">
        <f>IFERROR(VLOOKUP(B267,List!$D:$E,2,0),"")</f>
        <v/>
      </c>
      <c r="D267" s="68" t="str">
        <f>IFERROR(IF(VLOOKUP($A267&amp;$A$3,Global!$E:$AA,COLUMN()+1,0)="","",VLOOKUP($A267&amp;$A$3,Global!$E:$AA,COLUMN()+1,0)),"")</f>
        <v/>
      </c>
      <c r="E267" s="69" t="str">
        <f>IFERROR(IF(VLOOKUP($A267&amp;$A$3,Global!$E:$AA,COLUMN()+1,0)="","",VLOOKUP($A267&amp;$A$3,Global!$E:$AA,COLUMN()+1,0)),"")</f>
        <v/>
      </c>
      <c r="F267" s="69" t="str">
        <f>IFERROR(IF(VLOOKUP($A267&amp;$A$3,Global!$E:$AA,COLUMN()+1,0)="","",VLOOKUP($A267&amp;$A$3,Global!$E:$AA,COLUMN()+1,0)),"")</f>
        <v/>
      </c>
      <c r="G267" s="69" t="str">
        <f>IFERROR(IF(VLOOKUP($A267&amp;$A$3,Global!$E:$AA,COLUMN()+1,0)="","",VLOOKUP($A267&amp;$A$3,Global!$E:$AA,COLUMN()+1,0)),"")</f>
        <v/>
      </c>
      <c r="H267" s="70" t="str">
        <f>IFERROR(IF(VLOOKUP($A267&amp;$A$3,Global!$E:$AA,COLUMN()+1,0)="","",VLOOKUP($A267&amp;$A$3,Global!$E:$AA,COLUMN()+1,0)),"")</f>
        <v/>
      </c>
      <c r="I267" s="69" t="str">
        <f>IFERROR(IF(VLOOKUP($A267&amp;$A$3,Global!$E:$AA,COLUMN()+1,0)="","",VLOOKUP($A267&amp;$A$3,Global!$E:$AA,COLUMN()+1,0)),"")</f>
        <v/>
      </c>
      <c r="J267" s="69" t="str">
        <f>IFERROR(IF(VLOOKUP($A267&amp;$A$3,Global!$E:$AA,COLUMN()+1,0)="","",VLOOKUP($A267&amp;$A$3,Global!$E:$AA,COLUMN()+1,0)),"")</f>
        <v/>
      </c>
      <c r="K267" s="69" t="str">
        <f>IFERROR(IF(VLOOKUP($A267&amp;$A$3,Global!$E:$AA,COLUMN()+1,0)="","",VLOOKUP($A267&amp;$A$3,Global!$E:$AA,COLUMN()+1,0)),"")</f>
        <v/>
      </c>
      <c r="L267" s="69" t="str">
        <f>IFERROR(IF(VLOOKUP($A267&amp;$A$3,Global!$E:$AA,COLUMN()+1,0)="","",VLOOKUP($A267&amp;$A$3,Global!$E:$AA,COLUMN()+1,0)),"")</f>
        <v/>
      </c>
      <c r="M267" s="68" t="str">
        <f>IFERROR(IF(VLOOKUP($A267&amp;$A$3,Global!$E:$AA,COLUMN()+1,0)="","",VLOOKUP($A267&amp;$A$3,Global!$E:$AA,COLUMN()+1,0)),"")</f>
        <v/>
      </c>
      <c r="N267" s="68" t="str">
        <f>IFERROR(IF(VLOOKUP($A267&amp;$A$3,Global!$E:$AA,COLUMN()+1,0)="","",VLOOKUP($A267&amp;$A$3,Global!$E:$AA,COLUMN()+1,0)),"")</f>
        <v/>
      </c>
      <c r="O267" s="68" t="str">
        <f>IFERROR(IF(VLOOKUP($A267&amp;$A$3,Global!$E:$AA,COLUMN()+1,0)="","",VLOOKUP($A267&amp;$A$3,Global!$E:$AA,COLUMN()+1,0)),"")</f>
        <v/>
      </c>
      <c r="P267" s="68" t="str">
        <f>IFERROR(IF(VLOOKUP($A267&amp;$A$3,Global!$E:$AA,COLUMN()+1,0)="","",VLOOKUP($A267&amp;$A$3,Global!$E:$AA,COLUMN()+1,0)),"")</f>
        <v/>
      </c>
      <c r="Q267" s="68" t="str">
        <f>IFERROR(IF(VLOOKUP($A267&amp;$A$3,Global!$E:$AA,COLUMN()+1,0)="","",VLOOKUP($A267&amp;$A$3,Global!$E:$AA,COLUMN()+1,0)),"")</f>
        <v/>
      </c>
      <c r="R267" s="68" t="str">
        <f>IFERROR(IF(VLOOKUP($A267&amp;$A$3,Global!$E:$AA,COLUMN()+1,0)="","",VLOOKUP($A267&amp;$A$3,Global!$E:$AA,COLUMN()+1,0)),"")</f>
        <v/>
      </c>
      <c r="S267" s="71" t="str">
        <f>IFERROR(IF(VLOOKUP($A267&amp;$A$3,Global!$E:$AA,COLUMN()+1,0)="","",VLOOKUP($A267&amp;$A$3,Global!$E:$AA,COLUMN()+1,0)),"")</f>
        <v/>
      </c>
      <c r="T267" s="71" t="str">
        <f>IFERROR(IF(VLOOKUP($A267&amp;$A$3,Global!$E:$AA,COLUMN()+1,0)="","",VLOOKUP($A267&amp;$A$3,Global!$E:$AA,COLUMN()+1,0)),"")</f>
        <v/>
      </c>
      <c r="U267" s="69" t="str">
        <f>IFERROR(IF(VLOOKUP($A267&amp;$A$3,Global!$E:$AA,COLUMN()+1,0)="","",VLOOKUP($A267&amp;$A$3,Global!$E:$AA,COLUMN()+1,0)),"")</f>
        <v/>
      </c>
      <c r="V267" s="69" t="str">
        <f>IFERROR(IF(VLOOKUP($A267&amp;$A$3,Global!$E:$AA,COLUMN()+1,0)="","",VLOOKUP($A267&amp;$A$3,Global!$E:$AA,COLUMN()+1,0)),"")</f>
        <v/>
      </c>
    </row>
    <row r="268" spans="1:22" s="72" customFormat="1" ht="15.75" x14ac:dyDescent="0.2">
      <c r="A268" s="67" t="str">
        <f>IFERROR(IF(A267="","",IF((A267+1)&lt;=VLOOKUP($A$3,List!$A$1:$B$50,2,0),A267+1,"")),"")</f>
        <v/>
      </c>
      <c r="B268" s="67" t="str">
        <f>IFERROR(IF(VLOOKUP($A268&amp;$A$3,Global!$E:$AA,COLUMN(),0)="","",VLOOKUP($A268&amp;$A$3,Global!$E:$AA,COLUMN(),0)),"")</f>
        <v/>
      </c>
      <c r="C268" s="67" t="str">
        <f>IFERROR(VLOOKUP(B268,List!$D:$E,2,0),"")</f>
        <v/>
      </c>
      <c r="D268" s="68" t="str">
        <f>IFERROR(IF(VLOOKUP($A268&amp;$A$3,Global!$E:$AA,COLUMN()+1,0)="","",VLOOKUP($A268&amp;$A$3,Global!$E:$AA,COLUMN()+1,0)),"")</f>
        <v/>
      </c>
      <c r="E268" s="69" t="str">
        <f>IFERROR(IF(VLOOKUP($A268&amp;$A$3,Global!$E:$AA,COLUMN()+1,0)="","",VLOOKUP($A268&amp;$A$3,Global!$E:$AA,COLUMN()+1,0)),"")</f>
        <v/>
      </c>
      <c r="F268" s="69" t="str">
        <f>IFERROR(IF(VLOOKUP($A268&amp;$A$3,Global!$E:$AA,COLUMN()+1,0)="","",VLOOKUP($A268&amp;$A$3,Global!$E:$AA,COLUMN()+1,0)),"")</f>
        <v/>
      </c>
      <c r="G268" s="69" t="str">
        <f>IFERROR(IF(VLOOKUP($A268&amp;$A$3,Global!$E:$AA,COLUMN()+1,0)="","",VLOOKUP($A268&amp;$A$3,Global!$E:$AA,COLUMN()+1,0)),"")</f>
        <v/>
      </c>
      <c r="H268" s="70" t="str">
        <f>IFERROR(IF(VLOOKUP($A268&amp;$A$3,Global!$E:$AA,COLUMN()+1,0)="","",VLOOKUP($A268&amp;$A$3,Global!$E:$AA,COLUMN()+1,0)),"")</f>
        <v/>
      </c>
      <c r="I268" s="69" t="str">
        <f>IFERROR(IF(VLOOKUP($A268&amp;$A$3,Global!$E:$AA,COLUMN()+1,0)="","",VLOOKUP($A268&amp;$A$3,Global!$E:$AA,COLUMN()+1,0)),"")</f>
        <v/>
      </c>
      <c r="J268" s="69" t="str">
        <f>IFERROR(IF(VLOOKUP($A268&amp;$A$3,Global!$E:$AA,COLUMN()+1,0)="","",VLOOKUP($A268&amp;$A$3,Global!$E:$AA,COLUMN()+1,0)),"")</f>
        <v/>
      </c>
      <c r="K268" s="69" t="str">
        <f>IFERROR(IF(VLOOKUP($A268&amp;$A$3,Global!$E:$AA,COLUMN()+1,0)="","",VLOOKUP($A268&amp;$A$3,Global!$E:$AA,COLUMN()+1,0)),"")</f>
        <v/>
      </c>
      <c r="L268" s="69" t="str">
        <f>IFERROR(IF(VLOOKUP($A268&amp;$A$3,Global!$E:$AA,COLUMN()+1,0)="","",VLOOKUP($A268&amp;$A$3,Global!$E:$AA,COLUMN()+1,0)),"")</f>
        <v/>
      </c>
      <c r="M268" s="68" t="str">
        <f>IFERROR(IF(VLOOKUP($A268&amp;$A$3,Global!$E:$AA,COLUMN()+1,0)="","",VLOOKUP($A268&amp;$A$3,Global!$E:$AA,COLUMN()+1,0)),"")</f>
        <v/>
      </c>
      <c r="N268" s="68" t="str">
        <f>IFERROR(IF(VLOOKUP($A268&amp;$A$3,Global!$E:$AA,COLUMN()+1,0)="","",VLOOKUP($A268&amp;$A$3,Global!$E:$AA,COLUMN()+1,0)),"")</f>
        <v/>
      </c>
      <c r="O268" s="68" t="str">
        <f>IFERROR(IF(VLOOKUP($A268&amp;$A$3,Global!$E:$AA,COLUMN()+1,0)="","",VLOOKUP($A268&amp;$A$3,Global!$E:$AA,COLUMN()+1,0)),"")</f>
        <v/>
      </c>
      <c r="P268" s="68" t="str">
        <f>IFERROR(IF(VLOOKUP($A268&amp;$A$3,Global!$E:$AA,COLUMN()+1,0)="","",VLOOKUP($A268&amp;$A$3,Global!$E:$AA,COLUMN()+1,0)),"")</f>
        <v/>
      </c>
      <c r="Q268" s="68" t="str">
        <f>IFERROR(IF(VLOOKUP($A268&amp;$A$3,Global!$E:$AA,COLUMN()+1,0)="","",VLOOKUP($A268&amp;$A$3,Global!$E:$AA,COLUMN()+1,0)),"")</f>
        <v/>
      </c>
      <c r="R268" s="68" t="str">
        <f>IFERROR(IF(VLOOKUP($A268&amp;$A$3,Global!$E:$AA,COLUMN()+1,0)="","",VLOOKUP($A268&amp;$A$3,Global!$E:$AA,COLUMN()+1,0)),"")</f>
        <v/>
      </c>
      <c r="S268" s="71" t="str">
        <f>IFERROR(IF(VLOOKUP($A268&amp;$A$3,Global!$E:$AA,COLUMN()+1,0)="","",VLOOKUP($A268&amp;$A$3,Global!$E:$AA,COLUMN()+1,0)),"")</f>
        <v/>
      </c>
      <c r="T268" s="71" t="str">
        <f>IFERROR(IF(VLOOKUP($A268&amp;$A$3,Global!$E:$AA,COLUMN()+1,0)="","",VLOOKUP($A268&amp;$A$3,Global!$E:$AA,COLUMN()+1,0)),"")</f>
        <v/>
      </c>
      <c r="U268" s="69" t="str">
        <f>IFERROR(IF(VLOOKUP($A268&amp;$A$3,Global!$E:$AA,COLUMN()+1,0)="","",VLOOKUP($A268&amp;$A$3,Global!$E:$AA,COLUMN()+1,0)),"")</f>
        <v/>
      </c>
      <c r="V268" s="69" t="str">
        <f>IFERROR(IF(VLOOKUP($A268&amp;$A$3,Global!$E:$AA,COLUMN()+1,0)="","",VLOOKUP($A268&amp;$A$3,Global!$E:$AA,COLUMN()+1,0)),"")</f>
        <v/>
      </c>
    </row>
    <row r="269" spans="1:22" s="72" customFormat="1" ht="15.75" x14ac:dyDescent="0.2">
      <c r="A269" s="67" t="str">
        <f>IFERROR(IF(A268="","",IF((A268+1)&lt;=VLOOKUP($A$3,List!$A$1:$B$50,2,0),A268+1,"")),"")</f>
        <v/>
      </c>
      <c r="B269" s="67" t="str">
        <f>IFERROR(IF(VLOOKUP($A269&amp;$A$3,Global!$E:$AA,COLUMN(),0)="","",VLOOKUP($A269&amp;$A$3,Global!$E:$AA,COLUMN(),0)),"")</f>
        <v/>
      </c>
      <c r="C269" s="67" t="str">
        <f>IFERROR(VLOOKUP(B269,List!$D:$E,2,0),"")</f>
        <v/>
      </c>
      <c r="D269" s="68" t="str">
        <f>IFERROR(IF(VLOOKUP($A269&amp;$A$3,Global!$E:$AA,COLUMN()+1,0)="","",VLOOKUP($A269&amp;$A$3,Global!$E:$AA,COLUMN()+1,0)),"")</f>
        <v/>
      </c>
      <c r="E269" s="69" t="str">
        <f>IFERROR(IF(VLOOKUP($A269&amp;$A$3,Global!$E:$AA,COLUMN()+1,0)="","",VLOOKUP($A269&amp;$A$3,Global!$E:$AA,COLUMN()+1,0)),"")</f>
        <v/>
      </c>
      <c r="F269" s="69" t="str">
        <f>IFERROR(IF(VLOOKUP($A269&amp;$A$3,Global!$E:$AA,COLUMN()+1,0)="","",VLOOKUP($A269&amp;$A$3,Global!$E:$AA,COLUMN()+1,0)),"")</f>
        <v/>
      </c>
      <c r="G269" s="69" t="str">
        <f>IFERROR(IF(VLOOKUP($A269&amp;$A$3,Global!$E:$AA,COLUMN()+1,0)="","",VLOOKUP($A269&amp;$A$3,Global!$E:$AA,COLUMN()+1,0)),"")</f>
        <v/>
      </c>
      <c r="H269" s="70" t="str">
        <f>IFERROR(IF(VLOOKUP($A269&amp;$A$3,Global!$E:$AA,COLUMN()+1,0)="","",VLOOKUP($A269&amp;$A$3,Global!$E:$AA,COLUMN()+1,0)),"")</f>
        <v/>
      </c>
      <c r="I269" s="69" t="str">
        <f>IFERROR(IF(VLOOKUP($A269&amp;$A$3,Global!$E:$AA,COLUMN()+1,0)="","",VLOOKUP($A269&amp;$A$3,Global!$E:$AA,COLUMN()+1,0)),"")</f>
        <v/>
      </c>
      <c r="J269" s="69" t="str">
        <f>IFERROR(IF(VLOOKUP($A269&amp;$A$3,Global!$E:$AA,COLUMN()+1,0)="","",VLOOKUP($A269&amp;$A$3,Global!$E:$AA,COLUMN()+1,0)),"")</f>
        <v/>
      </c>
      <c r="K269" s="69" t="str">
        <f>IFERROR(IF(VLOOKUP($A269&amp;$A$3,Global!$E:$AA,COLUMN()+1,0)="","",VLOOKUP($A269&amp;$A$3,Global!$E:$AA,COLUMN()+1,0)),"")</f>
        <v/>
      </c>
      <c r="L269" s="69" t="str">
        <f>IFERROR(IF(VLOOKUP($A269&amp;$A$3,Global!$E:$AA,COLUMN()+1,0)="","",VLOOKUP($A269&amp;$A$3,Global!$E:$AA,COLUMN()+1,0)),"")</f>
        <v/>
      </c>
      <c r="M269" s="68" t="str">
        <f>IFERROR(IF(VLOOKUP($A269&amp;$A$3,Global!$E:$AA,COLUMN()+1,0)="","",VLOOKUP($A269&amp;$A$3,Global!$E:$AA,COLUMN()+1,0)),"")</f>
        <v/>
      </c>
      <c r="N269" s="68" t="str">
        <f>IFERROR(IF(VLOOKUP($A269&amp;$A$3,Global!$E:$AA,COLUMN()+1,0)="","",VLOOKUP($A269&amp;$A$3,Global!$E:$AA,COLUMN()+1,0)),"")</f>
        <v/>
      </c>
      <c r="O269" s="68" t="str">
        <f>IFERROR(IF(VLOOKUP($A269&amp;$A$3,Global!$E:$AA,COLUMN()+1,0)="","",VLOOKUP($A269&amp;$A$3,Global!$E:$AA,COLUMN()+1,0)),"")</f>
        <v/>
      </c>
      <c r="P269" s="68" t="str">
        <f>IFERROR(IF(VLOOKUP($A269&amp;$A$3,Global!$E:$AA,COLUMN()+1,0)="","",VLOOKUP($A269&amp;$A$3,Global!$E:$AA,COLUMN()+1,0)),"")</f>
        <v/>
      </c>
      <c r="Q269" s="68" t="str">
        <f>IFERROR(IF(VLOOKUP($A269&amp;$A$3,Global!$E:$AA,COLUMN()+1,0)="","",VLOOKUP($A269&amp;$A$3,Global!$E:$AA,COLUMN()+1,0)),"")</f>
        <v/>
      </c>
      <c r="R269" s="68" t="str">
        <f>IFERROR(IF(VLOOKUP($A269&amp;$A$3,Global!$E:$AA,COLUMN()+1,0)="","",VLOOKUP($A269&amp;$A$3,Global!$E:$AA,COLUMN()+1,0)),"")</f>
        <v/>
      </c>
      <c r="S269" s="71" t="str">
        <f>IFERROR(IF(VLOOKUP($A269&amp;$A$3,Global!$E:$AA,COLUMN()+1,0)="","",VLOOKUP($A269&amp;$A$3,Global!$E:$AA,COLUMN()+1,0)),"")</f>
        <v/>
      </c>
      <c r="T269" s="71" t="str">
        <f>IFERROR(IF(VLOOKUP($A269&amp;$A$3,Global!$E:$AA,COLUMN()+1,0)="","",VLOOKUP($A269&amp;$A$3,Global!$E:$AA,COLUMN()+1,0)),"")</f>
        <v/>
      </c>
      <c r="U269" s="69" t="str">
        <f>IFERROR(IF(VLOOKUP($A269&amp;$A$3,Global!$E:$AA,COLUMN()+1,0)="","",VLOOKUP($A269&amp;$A$3,Global!$E:$AA,COLUMN()+1,0)),"")</f>
        <v/>
      </c>
      <c r="V269" s="69" t="str">
        <f>IFERROR(IF(VLOOKUP($A269&amp;$A$3,Global!$E:$AA,COLUMN()+1,0)="","",VLOOKUP($A269&amp;$A$3,Global!$E:$AA,COLUMN()+1,0)),"")</f>
        <v/>
      </c>
    </row>
    <row r="270" spans="1:22" s="72" customFormat="1" ht="15.75" x14ac:dyDescent="0.2">
      <c r="A270" s="67" t="str">
        <f>IFERROR(IF(A269="","",IF((A269+1)&lt;=VLOOKUP($A$3,List!$A$1:$B$50,2,0),A269+1,"")),"")</f>
        <v/>
      </c>
      <c r="B270" s="67" t="str">
        <f>IFERROR(IF(VLOOKUP($A270&amp;$A$3,Global!$E:$AA,COLUMN(),0)="","",VLOOKUP($A270&amp;$A$3,Global!$E:$AA,COLUMN(),0)),"")</f>
        <v/>
      </c>
      <c r="C270" s="67" t="str">
        <f>IFERROR(VLOOKUP(B270,List!$D:$E,2,0),"")</f>
        <v/>
      </c>
      <c r="D270" s="68" t="str">
        <f>IFERROR(IF(VLOOKUP($A270&amp;$A$3,Global!$E:$AA,COLUMN()+1,0)="","",VLOOKUP($A270&amp;$A$3,Global!$E:$AA,COLUMN()+1,0)),"")</f>
        <v/>
      </c>
      <c r="E270" s="69" t="str">
        <f>IFERROR(IF(VLOOKUP($A270&amp;$A$3,Global!$E:$AA,COLUMN()+1,0)="","",VLOOKUP($A270&amp;$A$3,Global!$E:$AA,COLUMN()+1,0)),"")</f>
        <v/>
      </c>
      <c r="F270" s="69" t="str">
        <f>IFERROR(IF(VLOOKUP($A270&amp;$A$3,Global!$E:$AA,COLUMN()+1,0)="","",VLOOKUP($A270&amp;$A$3,Global!$E:$AA,COLUMN()+1,0)),"")</f>
        <v/>
      </c>
      <c r="G270" s="69" t="str">
        <f>IFERROR(IF(VLOOKUP($A270&amp;$A$3,Global!$E:$AA,COLUMN()+1,0)="","",VLOOKUP($A270&amp;$A$3,Global!$E:$AA,COLUMN()+1,0)),"")</f>
        <v/>
      </c>
      <c r="H270" s="70" t="str">
        <f>IFERROR(IF(VLOOKUP($A270&amp;$A$3,Global!$E:$AA,COLUMN()+1,0)="","",VLOOKUP($A270&amp;$A$3,Global!$E:$AA,COLUMN()+1,0)),"")</f>
        <v/>
      </c>
      <c r="I270" s="69" t="str">
        <f>IFERROR(IF(VLOOKUP($A270&amp;$A$3,Global!$E:$AA,COLUMN()+1,0)="","",VLOOKUP($A270&amp;$A$3,Global!$E:$AA,COLUMN()+1,0)),"")</f>
        <v/>
      </c>
      <c r="J270" s="69" t="str">
        <f>IFERROR(IF(VLOOKUP($A270&amp;$A$3,Global!$E:$AA,COLUMN()+1,0)="","",VLOOKUP($A270&amp;$A$3,Global!$E:$AA,COLUMN()+1,0)),"")</f>
        <v/>
      </c>
      <c r="K270" s="69" t="str">
        <f>IFERROR(IF(VLOOKUP($A270&amp;$A$3,Global!$E:$AA,COLUMN()+1,0)="","",VLOOKUP($A270&amp;$A$3,Global!$E:$AA,COLUMN()+1,0)),"")</f>
        <v/>
      </c>
      <c r="L270" s="69" t="str">
        <f>IFERROR(IF(VLOOKUP($A270&amp;$A$3,Global!$E:$AA,COLUMN()+1,0)="","",VLOOKUP($A270&amp;$A$3,Global!$E:$AA,COLUMN()+1,0)),"")</f>
        <v/>
      </c>
      <c r="M270" s="68" t="str">
        <f>IFERROR(IF(VLOOKUP($A270&amp;$A$3,Global!$E:$AA,COLUMN()+1,0)="","",VLOOKUP($A270&amp;$A$3,Global!$E:$AA,COLUMN()+1,0)),"")</f>
        <v/>
      </c>
      <c r="N270" s="68" t="str">
        <f>IFERROR(IF(VLOOKUP($A270&amp;$A$3,Global!$E:$AA,COLUMN()+1,0)="","",VLOOKUP($A270&amp;$A$3,Global!$E:$AA,COLUMN()+1,0)),"")</f>
        <v/>
      </c>
      <c r="O270" s="68" t="str">
        <f>IFERROR(IF(VLOOKUP($A270&amp;$A$3,Global!$E:$AA,COLUMN()+1,0)="","",VLOOKUP($A270&amp;$A$3,Global!$E:$AA,COLUMN()+1,0)),"")</f>
        <v/>
      </c>
      <c r="P270" s="68" t="str">
        <f>IFERROR(IF(VLOOKUP($A270&amp;$A$3,Global!$E:$AA,COLUMN()+1,0)="","",VLOOKUP($A270&amp;$A$3,Global!$E:$AA,COLUMN()+1,0)),"")</f>
        <v/>
      </c>
      <c r="Q270" s="68" t="str">
        <f>IFERROR(IF(VLOOKUP($A270&amp;$A$3,Global!$E:$AA,COLUMN()+1,0)="","",VLOOKUP($A270&amp;$A$3,Global!$E:$AA,COLUMN()+1,0)),"")</f>
        <v/>
      </c>
      <c r="R270" s="68" t="str">
        <f>IFERROR(IF(VLOOKUP($A270&amp;$A$3,Global!$E:$AA,COLUMN()+1,0)="","",VLOOKUP($A270&amp;$A$3,Global!$E:$AA,COLUMN()+1,0)),"")</f>
        <v/>
      </c>
      <c r="S270" s="71" t="str">
        <f>IFERROR(IF(VLOOKUP($A270&amp;$A$3,Global!$E:$AA,COLUMN()+1,0)="","",VLOOKUP($A270&amp;$A$3,Global!$E:$AA,COLUMN()+1,0)),"")</f>
        <v/>
      </c>
      <c r="T270" s="71" t="str">
        <f>IFERROR(IF(VLOOKUP($A270&amp;$A$3,Global!$E:$AA,COLUMN()+1,0)="","",VLOOKUP($A270&amp;$A$3,Global!$E:$AA,COLUMN()+1,0)),"")</f>
        <v/>
      </c>
      <c r="U270" s="69" t="str">
        <f>IFERROR(IF(VLOOKUP($A270&amp;$A$3,Global!$E:$AA,COLUMN()+1,0)="","",VLOOKUP($A270&amp;$A$3,Global!$E:$AA,COLUMN()+1,0)),"")</f>
        <v/>
      </c>
      <c r="V270" s="69" t="str">
        <f>IFERROR(IF(VLOOKUP($A270&amp;$A$3,Global!$E:$AA,COLUMN()+1,0)="","",VLOOKUP($A270&amp;$A$3,Global!$E:$AA,COLUMN()+1,0)),"")</f>
        <v/>
      </c>
    </row>
    <row r="271" spans="1:22" s="72" customFormat="1" ht="15.75" x14ac:dyDescent="0.2">
      <c r="A271" s="67" t="str">
        <f>IFERROR(IF(A270="","",IF((A270+1)&lt;=VLOOKUP($A$3,List!$A$1:$B$50,2,0),A270+1,"")),"")</f>
        <v/>
      </c>
      <c r="B271" s="67" t="str">
        <f>IFERROR(IF(VLOOKUP($A271&amp;$A$3,Global!$E:$AA,COLUMN(),0)="","",VLOOKUP($A271&amp;$A$3,Global!$E:$AA,COLUMN(),0)),"")</f>
        <v/>
      </c>
      <c r="C271" s="67" t="str">
        <f>IFERROR(VLOOKUP(B271,List!$D:$E,2,0),"")</f>
        <v/>
      </c>
      <c r="D271" s="68" t="str">
        <f>IFERROR(IF(VLOOKUP($A271&amp;$A$3,Global!$E:$AA,COLUMN()+1,0)="","",VLOOKUP($A271&amp;$A$3,Global!$E:$AA,COLUMN()+1,0)),"")</f>
        <v/>
      </c>
      <c r="E271" s="69" t="str">
        <f>IFERROR(IF(VLOOKUP($A271&amp;$A$3,Global!$E:$AA,COLUMN()+1,0)="","",VLOOKUP($A271&amp;$A$3,Global!$E:$AA,COLUMN()+1,0)),"")</f>
        <v/>
      </c>
      <c r="F271" s="69" t="str">
        <f>IFERROR(IF(VLOOKUP($A271&amp;$A$3,Global!$E:$AA,COLUMN()+1,0)="","",VLOOKUP($A271&amp;$A$3,Global!$E:$AA,COLUMN()+1,0)),"")</f>
        <v/>
      </c>
      <c r="G271" s="69" t="str">
        <f>IFERROR(IF(VLOOKUP($A271&amp;$A$3,Global!$E:$AA,COLUMN()+1,0)="","",VLOOKUP($A271&amp;$A$3,Global!$E:$AA,COLUMN()+1,0)),"")</f>
        <v/>
      </c>
      <c r="H271" s="70" t="str">
        <f>IFERROR(IF(VLOOKUP($A271&amp;$A$3,Global!$E:$AA,COLUMN()+1,0)="","",VLOOKUP($A271&amp;$A$3,Global!$E:$AA,COLUMN()+1,0)),"")</f>
        <v/>
      </c>
      <c r="I271" s="69" t="str">
        <f>IFERROR(IF(VLOOKUP($A271&amp;$A$3,Global!$E:$AA,COLUMN()+1,0)="","",VLOOKUP($A271&amp;$A$3,Global!$E:$AA,COLUMN()+1,0)),"")</f>
        <v/>
      </c>
      <c r="J271" s="69" t="str">
        <f>IFERROR(IF(VLOOKUP($A271&amp;$A$3,Global!$E:$AA,COLUMN()+1,0)="","",VLOOKUP($A271&amp;$A$3,Global!$E:$AA,COLUMN()+1,0)),"")</f>
        <v/>
      </c>
      <c r="K271" s="69" t="str">
        <f>IFERROR(IF(VLOOKUP($A271&amp;$A$3,Global!$E:$AA,COLUMN()+1,0)="","",VLOOKUP($A271&amp;$A$3,Global!$E:$AA,COLUMN()+1,0)),"")</f>
        <v/>
      </c>
      <c r="L271" s="69" t="str">
        <f>IFERROR(IF(VLOOKUP($A271&amp;$A$3,Global!$E:$AA,COLUMN()+1,0)="","",VLOOKUP($A271&amp;$A$3,Global!$E:$AA,COLUMN()+1,0)),"")</f>
        <v/>
      </c>
      <c r="M271" s="68" t="str">
        <f>IFERROR(IF(VLOOKUP($A271&amp;$A$3,Global!$E:$AA,COLUMN()+1,0)="","",VLOOKUP($A271&amp;$A$3,Global!$E:$AA,COLUMN()+1,0)),"")</f>
        <v/>
      </c>
      <c r="N271" s="68" t="str">
        <f>IFERROR(IF(VLOOKUP($A271&amp;$A$3,Global!$E:$AA,COLUMN()+1,0)="","",VLOOKUP($A271&amp;$A$3,Global!$E:$AA,COLUMN()+1,0)),"")</f>
        <v/>
      </c>
      <c r="O271" s="68" t="str">
        <f>IFERROR(IF(VLOOKUP($A271&amp;$A$3,Global!$E:$AA,COLUMN()+1,0)="","",VLOOKUP($A271&amp;$A$3,Global!$E:$AA,COLUMN()+1,0)),"")</f>
        <v/>
      </c>
      <c r="P271" s="68" t="str">
        <f>IFERROR(IF(VLOOKUP($A271&amp;$A$3,Global!$E:$AA,COLUMN()+1,0)="","",VLOOKUP($A271&amp;$A$3,Global!$E:$AA,COLUMN()+1,0)),"")</f>
        <v/>
      </c>
      <c r="Q271" s="68" t="str">
        <f>IFERROR(IF(VLOOKUP($A271&amp;$A$3,Global!$E:$AA,COLUMN()+1,0)="","",VLOOKUP($A271&amp;$A$3,Global!$E:$AA,COLUMN()+1,0)),"")</f>
        <v/>
      </c>
      <c r="R271" s="68" t="str">
        <f>IFERROR(IF(VLOOKUP($A271&amp;$A$3,Global!$E:$AA,COLUMN()+1,0)="","",VLOOKUP($A271&amp;$A$3,Global!$E:$AA,COLUMN()+1,0)),"")</f>
        <v/>
      </c>
      <c r="S271" s="71" t="str">
        <f>IFERROR(IF(VLOOKUP($A271&amp;$A$3,Global!$E:$AA,COLUMN()+1,0)="","",VLOOKUP($A271&amp;$A$3,Global!$E:$AA,COLUMN()+1,0)),"")</f>
        <v/>
      </c>
      <c r="T271" s="71" t="str">
        <f>IFERROR(IF(VLOOKUP($A271&amp;$A$3,Global!$E:$AA,COLUMN()+1,0)="","",VLOOKUP($A271&amp;$A$3,Global!$E:$AA,COLUMN()+1,0)),"")</f>
        <v/>
      </c>
      <c r="U271" s="69" t="str">
        <f>IFERROR(IF(VLOOKUP($A271&amp;$A$3,Global!$E:$AA,COLUMN()+1,0)="","",VLOOKUP($A271&amp;$A$3,Global!$E:$AA,COLUMN()+1,0)),"")</f>
        <v/>
      </c>
      <c r="V271" s="69" t="str">
        <f>IFERROR(IF(VLOOKUP($A271&amp;$A$3,Global!$E:$AA,COLUMN()+1,0)="","",VLOOKUP($A271&amp;$A$3,Global!$E:$AA,COLUMN()+1,0)),"")</f>
        <v/>
      </c>
    </row>
    <row r="272" spans="1:22" s="72" customFormat="1" ht="15.75" x14ac:dyDescent="0.2">
      <c r="A272" s="67" t="str">
        <f>IFERROR(IF(A271="","",IF((A271+1)&lt;=VLOOKUP($A$3,List!$A$1:$B$50,2,0),A271+1,"")),"")</f>
        <v/>
      </c>
      <c r="B272" s="67" t="str">
        <f>IFERROR(IF(VLOOKUP($A272&amp;$A$3,Global!$E:$AA,COLUMN(),0)="","",VLOOKUP($A272&amp;$A$3,Global!$E:$AA,COLUMN(),0)),"")</f>
        <v/>
      </c>
      <c r="C272" s="67" t="str">
        <f>IFERROR(VLOOKUP(B272,List!$D:$E,2,0),"")</f>
        <v/>
      </c>
      <c r="D272" s="68" t="str">
        <f>IFERROR(IF(VLOOKUP($A272&amp;$A$3,Global!$E:$AA,COLUMN()+1,0)="","",VLOOKUP($A272&amp;$A$3,Global!$E:$AA,COLUMN()+1,0)),"")</f>
        <v/>
      </c>
      <c r="E272" s="69" t="str">
        <f>IFERROR(IF(VLOOKUP($A272&amp;$A$3,Global!$E:$AA,COLUMN()+1,0)="","",VLOOKUP($A272&amp;$A$3,Global!$E:$AA,COLUMN()+1,0)),"")</f>
        <v/>
      </c>
      <c r="F272" s="69" t="str">
        <f>IFERROR(IF(VLOOKUP($A272&amp;$A$3,Global!$E:$AA,COLUMN()+1,0)="","",VLOOKUP($A272&amp;$A$3,Global!$E:$AA,COLUMN()+1,0)),"")</f>
        <v/>
      </c>
      <c r="G272" s="69" t="str">
        <f>IFERROR(IF(VLOOKUP($A272&amp;$A$3,Global!$E:$AA,COLUMN()+1,0)="","",VLOOKUP($A272&amp;$A$3,Global!$E:$AA,COLUMN()+1,0)),"")</f>
        <v/>
      </c>
      <c r="H272" s="70" t="str">
        <f>IFERROR(IF(VLOOKUP($A272&amp;$A$3,Global!$E:$AA,COLUMN()+1,0)="","",VLOOKUP($A272&amp;$A$3,Global!$E:$AA,COLUMN()+1,0)),"")</f>
        <v/>
      </c>
      <c r="I272" s="69" t="str">
        <f>IFERROR(IF(VLOOKUP($A272&amp;$A$3,Global!$E:$AA,COLUMN()+1,0)="","",VLOOKUP($A272&amp;$A$3,Global!$E:$AA,COLUMN()+1,0)),"")</f>
        <v/>
      </c>
      <c r="J272" s="69" t="str">
        <f>IFERROR(IF(VLOOKUP($A272&amp;$A$3,Global!$E:$AA,COLUMN()+1,0)="","",VLOOKUP($A272&amp;$A$3,Global!$E:$AA,COLUMN()+1,0)),"")</f>
        <v/>
      </c>
      <c r="K272" s="69" t="str">
        <f>IFERROR(IF(VLOOKUP($A272&amp;$A$3,Global!$E:$AA,COLUMN()+1,0)="","",VLOOKUP($A272&amp;$A$3,Global!$E:$AA,COLUMN()+1,0)),"")</f>
        <v/>
      </c>
      <c r="L272" s="69" t="str">
        <f>IFERROR(IF(VLOOKUP($A272&amp;$A$3,Global!$E:$AA,COLUMN()+1,0)="","",VLOOKUP($A272&amp;$A$3,Global!$E:$AA,COLUMN()+1,0)),"")</f>
        <v/>
      </c>
      <c r="M272" s="68" t="str">
        <f>IFERROR(IF(VLOOKUP($A272&amp;$A$3,Global!$E:$AA,COLUMN()+1,0)="","",VLOOKUP($A272&amp;$A$3,Global!$E:$AA,COLUMN()+1,0)),"")</f>
        <v/>
      </c>
      <c r="N272" s="68" t="str">
        <f>IFERROR(IF(VLOOKUP($A272&amp;$A$3,Global!$E:$AA,COLUMN()+1,0)="","",VLOOKUP($A272&amp;$A$3,Global!$E:$AA,COLUMN()+1,0)),"")</f>
        <v/>
      </c>
      <c r="O272" s="68" t="str">
        <f>IFERROR(IF(VLOOKUP($A272&amp;$A$3,Global!$E:$AA,COLUMN()+1,0)="","",VLOOKUP($A272&amp;$A$3,Global!$E:$AA,COLUMN()+1,0)),"")</f>
        <v/>
      </c>
      <c r="P272" s="68" t="str">
        <f>IFERROR(IF(VLOOKUP($A272&amp;$A$3,Global!$E:$AA,COLUMN()+1,0)="","",VLOOKUP($A272&amp;$A$3,Global!$E:$AA,COLUMN()+1,0)),"")</f>
        <v/>
      </c>
      <c r="Q272" s="68" t="str">
        <f>IFERROR(IF(VLOOKUP($A272&amp;$A$3,Global!$E:$AA,COLUMN()+1,0)="","",VLOOKUP($A272&amp;$A$3,Global!$E:$AA,COLUMN()+1,0)),"")</f>
        <v/>
      </c>
      <c r="R272" s="68" t="str">
        <f>IFERROR(IF(VLOOKUP($A272&amp;$A$3,Global!$E:$AA,COLUMN()+1,0)="","",VLOOKUP($A272&amp;$A$3,Global!$E:$AA,COLUMN()+1,0)),"")</f>
        <v/>
      </c>
      <c r="S272" s="71" t="str">
        <f>IFERROR(IF(VLOOKUP($A272&amp;$A$3,Global!$E:$AA,COLUMN()+1,0)="","",VLOOKUP($A272&amp;$A$3,Global!$E:$AA,COLUMN()+1,0)),"")</f>
        <v/>
      </c>
      <c r="T272" s="71" t="str">
        <f>IFERROR(IF(VLOOKUP($A272&amp;$A$3,Global!$E:$AA,COLUMN()+1,0)="","",VLOOKUP($A272&amp;$A$3,Global!$E:$AA,COLUMN()+1,0)),"")</f>
        <v/>
      </c>
      <c r="U272" s="69" t="str">
        <f>IFERROR(IF(VLOOKUP($A272&amp;$A$3,Global!$E:$AA,COLUMN()+1,0)="","",VLOOKUP($A272&amp;$A$3,Global!$E:$AA,COLUMN()+1,0)),"")</f>
        <v/>
      </c>
      <c r="V272" s="69" t="str">
        <f>IFERROR(IF(VLOOKUP($A272&amp;$A$3,Global!$E:$AA,COLUMN()+1,0)="","",VLOOKUP($A272&amp;$A$3,Global!$E:$AA,COLUMN()+1,0)),"")</f>
        <v/>
      </c>
    </row>
    <row r="273" spans="1:22" s="72" customFormat="1" ht="15.75" x14ac:dyDescent="0.2">
      <c r="A273" s="67" t="str">
        <f>IFERROR(IF(A272="","",IF((A272+1)&lt;=VLOOKUP($A$3,List!$A$1:$B$50,2,0),A272+1,"")),"")</f>
        <v/>
      </c>
      <c r="B273" s="67" t="str">
        <f>IFERROR(IF(VLOOKUP($A273&amp;$A$3,Global!$E:$AA,COLUMN(),0)="","",VLOOKUP($A273&amp;$A$3,Global!$E:$AA,COLUMN(),0)),"")</f>
        <v/>
      </c>
      <c r="C273" s="67" t="str">
        <f>IFERROR(VLOOKUP(B273,List!$D:$E,2,0),"")</f>
        <v/>
      </c>
      <c r="D273" s="68" t="str">
        <f>IFERROR(IF(VLOOKUP($A273&amp;$A$3,Global!$E:$AA,COLUMN()+1,0)="","",VLOOKUP($A273&amp;$A$3,Global!$E:$AA,COLUMN()+1,0)),"")</f>
        <v/>
      </c>
      <c r="E273" s="69" t="str">
        <f>IFERROR(IF(VLOOKUP($A273&amp;$A$3,Global!$E:$AA,COLUMN()+1,0)="","",VLOOKUP($A273&amp;$A$3,Global!$E:$AA,COLUMN()+1,0)),"")</f>
        <v/>
      </c>
      <c r="F273" s="69" t="str">
        <f>IFERROR(IF(VLOOKUP($A273&amp;$A$3,Global!$E:$AA,COLUMN()+1,0)="","",VLOOKUP($A273&amp;$A$3,Global!$E:$AA,COLUMN()+1,0)),"")</f>
        <v/>
      </c>
      <c r="G273" s="69" t="str">
        <f>IFERROR(IF(VLOOKUP($A273&amp;$A$3,Global!$E:$AA,COLUMN()+1,0)="","",VLOOKUP($A273&amp;$A$3,Global!$E:$AA,COLUMN()+1,0)),"")</f>
        <v/>
      </c>
      <c r="H273" s="70" t="str">
        <f>IFERROR(IF(VLOOKUP($A273&amp;$A$3,Global!$E:$AA,COLUMN()+1,0)="","",VLOOKUP($A273&amp;$A$3,Global!$E:$AA,COLUMN()+1,0)),"")</f>
        <v/>
      </c>
      <c r="I273" s="69" t="str">
        <f>IFERROR(IF(VLOOKUP($A273&amp;$A$3,Global!$E:$AA,COLUMN()+1,0)="","",VLOOKUP($A273&amp;$A$3,Global!$E:$AA,COLUMN()+1,0)),"")</f>
        <v/>
      </c>
      <c r="J273" s="69" t="str">
        <f>IFERROR(IF(VLOOKUP($A273&amp;$A$3,Global!$E:$AA,COLUMN()+1,0)="","",VLOOKUP($A273&amp;$A$3,Global!$E:$AA,COLUMN()+1,0)),"")</f>
        <v/>
      </c>
      <c r="K273" s="69" t="str">
        <f>IFERROR(IF(VLOOKUP($A273&amp;$A$3,Global!$E:$AA,COLUMN()+1,0)="","",VLOOKUP($A273&amp;$A$3,Global!$E:$AA,COLUMN()+1,0)),"")</f>
        <v/>
      </c>
      <c r="L273" s="69" t="str">
        <f>IFERROR(IF(VLOOKUP($A273&amp;$A$3,Global!$E:$AA,COLUMN()+1,0)="","",VLOOKUP($A273&amp;$A$3,Global!$E:$AA,COLUMN()+1,0)),"")</f>
        <v/>
      </c>
      <c r="M273" s="68" t="str">
        <f>IFERROR(IF(VLOOKUP($A273&amp;$A$3,Global!$E:$AA,COLUMN()+1,0)="","",VLOOKUP($A273&amp;$A$3,Global!$E:$AA,COLUMN()+1,0)),"")</f>
        <v/>
      </c>
      <c r="N273" s="68" t="str">
        <f>IFERROR(IF(VLOOKUP($A273&amp;$A$3,Global!$E:$AA,COLUMN()+1,0)="","",VLOOKUP($A273&amp;$A$3,Global!$E:$AA,COLUMN()+1,0)),"")</f>
        <v/>
      </c>
      <c r="O273" s="68" t="str">
        <f>IFERROR(IF(VLOOKUP($A273&amp;$A$3,Global!$E:$AA,COLUMN()+1,0)="","",VLOOKUP($A273&amp;$A$3,Global!$E:$AA,COLUMN()+1,0)),"")</f>
        <v/>
      </c>
      <c r="P273" s="68" t="str">
        <f>IFERROR(IF(VLOOKUP($A273&amp;$A$3,Global!$E:$AA,COLUMN()+1,0)="","",VLOOKUP($A273&amp;$A$3,Global!$E:$AA,COLUMN()+1,0)),"")</f>
        <v/>
      </c>
      <c r="Q273" s="68" t="str">
        <f>IFERROR(IF(VLOOKUP($A273&amp;$A$3,Global!$E:$AA,COLUMN()+1,0)="","",VLOOKUP($A273&amp;$A$3,Global!$E:$AA,COLUMN()+1,0)),"")</f>
        <v/>
      </c>
      <c r="R273" s="68" t="str">
        <f>IFERROR(IF(VLOOKUP($A273&amp;$A$3,Global!$E:$AA,COLUMN()+1,0)="","",VLOOKUP($A273&amp;$A$3,Global!$E:$AA,COLUMN()+1,0)),"")</f>
        <v/>
      </c>
      <c r="S273" s="71" t="str">
        <f>IFERROR(IF(VLOOKUP($A273&amp;$A$3,Global!$E:$AA,COLUMN()+1,0)="","",VLOOKUP($A273&amp;$A$3,Global!$E:$AA,COLUMN()+1,0)),"")</f>
        <v/>
      </c>
      <c r="T273" s="71" t="str">
        <f>IFERROR(IF(VLOOKUP($A273&amp;$A$3,Global!$E:$AA,COLUMN()+1,0)="","",VLOOKUP($A273&amp;$A$3,Global!$E:$AA,COLUMN()+1,0)),"")</f>
        <v/>
      </c>
      <c r="U273" s="69" t="str">
        <f>IFERROR(IF(VLOOKUP($A273&amp;$A$3,Global!$E:$AA,COLUMN()+1,0)="","",VLOOKUP($A273&amp;$A$3,Global!$E:$AA,COLUMN()+1,0)),"")</f>
        <v/>
      </c>
      <c r="V273" s="69" t="str">
        <f>IFERROR(IF(VLOOKUP($A273&amp;$A$3,Global!$E:$AA,COLUMN()+1,0)="","",VLOOKUP($A273&amp;$A$3,Global!$E:$AA,COLUMN()+1,0)),"")</f>
        <v/>
      </c>
    </row>
    <row r="274" spans="1:22" s="72" customFormat="1" ht="15.75" x14ac:dyDescent="0.2">
      <c r="A274" s="67" t="str">
        <f>IFERROR(IF(A273="","",IF((A273+1)&lt;=VLOOKUP($A$3,List!$A$1:$B$50,2,0),A273+1,"")),"")</f>
        <v/>
      </c>
      <c r="B274" s="67" t="str">
        <f>IFERROR(IF(VLOOKUP($A274&amp;$A$3,Global!$E:$AA,COLUMN(),0)="","",VLOOKUP($A274&amp;$A$3,Global!$E:$AA,COLUMN(),0)),"")</f>
        <v/>
      </c>
      <c r="C274" s="67" t="str">
        <f>IFERROR(VLOOKUP(B274,List!$D:$E,2,0),"")</f>
        <v/>
      </c>
      <c r="D274" s="68" t="str">
        <f>IFERROR(IF(VLOOKUP($A274&amp;$A$3,Global!$E:$AA,COLUMN()+1,0)="","",VLOOKUP($A274&amp;$A$3,Global!$E:$AA,COLUMN()+1,0)),"")</f>
        <v/>
      </c>
      <c r="E274" s="69" t="str">
        <f>IFERROR(IF(VLOOKUP($A274&amp;$A$3,Global!$E:$AA,COLUMN()+1,0)="","",VLOOKUP($A274&amp;$A$3,Global!$E:$AA,COLUMN()+1,0)),"")</f>
        <v/>
      </c>
      <c r="F274" s="69" t="str">
        <f>IFERROR(IF(VLOOKUP($A274&amp;$A$3,Global!$E:$AA,COLUMN()+1,0)="","",VLOOKUP($A274&amp;$A$3,Global!$E:$AA,COLUMN()+1,0)),"")</f>
        <v/>
      </c>
      <c r="G274" s="69" t="str">
        <f>IFERROR(IF(VLOOKUP($A274&amp;$A$3,Global!$E:$AA,COLUMN()+1,0)="","",VLOOKUP($A274&amp;$A$3,Global!$E:$AA,COLUMN()+1,0)),"")</f>
        <v/>
      </c>
      <c r="H274" s="70" t="str">
        <f>IFERROR(IF(VLOOKUP($A274&amp;$A$3,Global!$E:$AA,COLUMN()+1,0)="","",VLOOKUP($A274&amp;$A$3,Global!$E:$AA,COLUMN()+1,0)),"")</f>
        <v/>
      </c>
      <c r="I274" s="69" t="str">
        <f>IFERROR(IF(VLOOKUP($A274&amp;$A$3,Global!$E:$AA,COLUMN()+1,0)="","",VLOOKUP($A274&amp;$A$3,Global!$E:$AA,COLUMN()+1,0)),"")</f>
        <v/>
      </c>
      <c r="J274" s="69" t="str">
        <f>IFERROR(IF(VLOOKUP($A274&amp;$A$3,Global!$E:$AA,COLUMN()+1,0)="","",VLOOKUP($A274&amp;$A$3,Global!$E:$AA,COLUMN()+1,0)),"")</f>
        <v/>
      </c>
      <c r="K274" s="69" t="str">
        <f>IFERROR(IF(VLOOKUP($A274&amp;$A$3,Global!$E:$AA,COLUMN()+1,0)="","",VLOOKUP($A274&amp;$A$3,Global!$E:$AA,COLUMN()+1,0)),"")</f>
        <v/>
      </c>
      <c r="L274" s="69" t="str">
        <f>IFERROR(IF(VLOOKUP($A274&amp;$A$3,Global!$E:$AA,COLUMN()+1,0)="","",VLOOKUP($A274&amp;$A$3,Global!$E:$AA,COLUMN()+1,0)),"")</f>
        <v/>
      </c>
      <c r="M274" s="68" t="str">
        <f>IFERROR(IF(VLOOKUP($A274&amp;$A$3,Global!$E:$AA,COLUMN()+1,0)="","",VLOOKUP($A274&amp;$A$3,Global!$E:$AA,COLUMN()+1,0)),"")</f>
        <v/>
      </c>
      <c r="N274" s="68" t="str">
        <f>IFERROR(IF(VLOOKUP($A274&amp;$A$3,Global!$E:$AA,COLUMN()+1,0)="","",VLOOKUP($A274&amp;$A$3,Global!$E:$AA,COLUMN()+1,0)),"")</f>
        <v/>
      </c>
      <c r="O274" s="68" t="str">
        <f>IFERROR(IF(VLOOKUP($A274&amp;$A$3,Global!$E:$AA,COLUMN()+1,0)="","",VLOOKUP($A274&amp;$A$3,Global!$E:$AA,COLUMN()+1,0)),"")</f>
        <v/>
      </c>
      <c r="P274" s="68" t="str">
        <f>IFERROR(IF(VLOOKUP($A274&amp;$A$3,Global!$E:$AA,COLUMN()+1,0)="","",VLOOKUP($A274&amp;$A$3,Global!$E:$AA,COLUMN()+1,0)),"")</f>
        <v/>
      </c>
      <c r="Q274" s="68" t="str">
        <f>IFERROR(IF(VLOOKUP($A274&amp;$A$3,Global!$E:$AA,COLUMN()+1,0)="","",VLOOKUP($A274&amp;$A$3,Global!$E:$AA,COLUMN()+1,0)),"")</f>
        <v/>
      </c>
      <c r="R274" s="68" t="str">
        <f>IFERROR(IF(VLOOKUP($A274&amp;$A$3,Global!$E:$AA,COLUMN()+1,0)="","",VLOOKUP($A274&amp;$A$3,Global!$E:$AA,COLUMN()+1,0)),"")</f>
        <v/>
      </c>
      <c r="S274" s="71" t="str">
        <f>IFERROR(IF(VLOOKUP($A274&amp;$A$3,Global!$E:$AA,COLUMN()+1,0)="","",VLOOKUP($A274&amp;$A$3,Global!$E:$AA,COLUMN()+1,0)),"")</f>
        <v/>
      </c>
      <c r="T274" s="71" t="str">
        <f>IFERROR(IF(VLOOKUP($A274&amp;$A$3,Global!$E:$AA,COLUMN()+1,0)="","",VLOOKUP($A274&amp;$A$3,Global!$E:$AA,COLUMN()+1,0)),"")</f>
        <v/>
      </c>
      <c r="U274" s="69" t="str">
        <f>IFERROR(IF(VLOOKUP($A274&amp;$A$3,Global!$E:$AA,COLUMN()+1,0)="","",VLOOKUP($A274&amp;$A$3,Global!$E:$AA,COLUMN()+1,0)),"")</f>
        <v/>
      </c>
      <c r="V274" s="69" t="str">
        <f>IFERROR(IF(VLOOKUP($A274&amp;$A$3,Global!$E:$AA,COLUMN()+1,0)="","",VLOOKUP($A274&amp;$A$3,Global!$E:$AA,COLUMN()+1,0)),"")</f>
        <v/>
      </c>
    </row>
    <row r="275" spans="1:22" s="72" customFormat="1" ht="15.75" x14ac:dyDescent="0.2">
      <c r="A275" s="67" t="str">
        <f>IFERROR(IF(A274="","",IF((A274+1)&lt;=VLOOKUP($A$3,List!$A$1:$B$50,2,0),A274+1,"")),"")</f>
        <v/>
      </c>
      <c r="B275" s="67" t="str">
        <f>IFERROR(IF(VLOOKUP($A275&amp;$A$3,Global!$E:$AA,COLUMN(),0)="","",VLOOKUP($A275&amp;$A$3,Global!$E:$AA,COLUMN(),0)),"")</f>
        <v/>
      </c>
      <c r="C275" s="67" t="str">
        <f>IFERROR(VLOOKUP(B275,List!$D:$E,2,0),"")</f>
        <v/>
      </c>
      <c r="D275" s="68" t="str">
        <f>IFERROR(IF(VLOOKUP($A275&amp;$A$3,Global!$E:$AA,COLUMN()+1,0)="","",VLOOKUP($A275&amp;$A$3,Global!$E:$AA,COLUMN()+1,0)),"")</f>
        <v/>
      </c>
      <c r="E275" s="69" t="str">
        <f>IFERROR(IF(VLOOKUP($A275&amp;$A$3,Global!$E:$AA,COLUMN()+1,0)="","",VLOOKUP($A275&amp;$A$3,Global!$E:$AA,COLUMN()+1,0)),"")</f>
        <v/>
      </c>
      <c r="F275" s="69" t="str">
        <f>IFERROR(IF(VLOOKUP($A275&amp;$A$3,Global!$E:$AA,COLUMN()+1,0)="","",VLOOKUP($A275&amp;$A$3,Global!$E:$AA,COLUMN()+1,0)),"")</f>
        <v/>
      </c>
      <c r="G275" s="69" t="str">
        <f>IFERROR(IF(VLOOKUP($A275&amp;$A$3,Global!$E:$AA,COLUMN()+1,0)="","",VLOOKUP($A275&amp;$A$3,Global!$E:$AA,COLUMN()+1,0)),"")</f>
        <v/>
      </c>
      <c r="H275" s="70" t="str">
        <f>IFERROR(IF(VLOOKUP($A275&amp;$A$3,Global!$E:$AA,COLUMN()+1,0)="","",VLOOKUP($A275&amp;$A$3,Global!$E:$AA,COLUMN()+1,0)),"")</f>
        <v/>
      </c>
      <c r="I275" s="69" t="str">
        <f>IFERROR(IF(VLOOKUP($A275&amp;$A$3,Global!$E:$AA,COLUMN()+1,0)="","",VLOOKUP($A275&amp;$A$3,Global!$E:$AA,COLUMN()+1,0)),"")</f>
        <v/>
      </c>
      <c r="J275" s="69" t="str">
        <f>IFERROR(IF(VLOOKUP($A275&amp;$A$3,Global!$E:$AA,COLUMN()+1,0)="","",VLOOKUP($A275&amp;$A$3,Global!$E:$AA,COLUMN()+1,0)),"")</f>
        <v/>
      </c>
      <c r="K275" s="69" t="str">
        <f>IFERROR(IF(VLOOKUP($A275&amp;$A$3,Global!$E:$AA,COLUMN()+1,0)="","",VLOOKUP($A275&amp;$A$3,Global!$E:$AA,COLUMN()+1,0)),"")</f>
        <v/>
      </c>
      <c r="L275" s="69" t="str">
        <f>IFERROR(IF(VLOOKUP($A275&amp;$A$3,Global!$E:$AA,COLUMN()+1,0)="","",VLOOKUP($A275&amp;$A$3,Global!$E:$AA,COLUMN()+1,0)),"")</f>
        <v/>
      </c>
      <c r="M275" s="68" t="str">
        <f>IFERROR(IF(VLOOKUP($A275&amp;$A$3,Global!$E:$AA,COLUMN()+1,0)="","",VLOOKUP($A275&amp;$A$3,Global!$E:$AA,COLUMN()+1,0)),"")</f>
        <v/>
      </c>
      <c r="N275" s="68" t="str">
        <f>IFERROR(IF(VLOOKUP($A275&amp;$A$3,Global!$E:$AA,COLUMN()+1,0)="","",VLOOKUP($A275&amp;$A$3,Global!$E:$AA,COLUMN()+1,0)),"")</f>
        <v/>
      </c>
      <c r="O275" s="68" t="str">
        <f>IFERROR(IF(VLOOKUP($A275&amp;$A$3,Global!$E:$AA,COLUMN()+1,0)="","",VLOOKUP($A275&amp;$A$3,Global!$E:$AA,COLUMN()+1,0)),"")</f>
        <v/>
      </c>
      <c r="P275" s="68" t="str">
        <f>IFERROR(IF(VLOOKUP($A275&amp;$A$3,Global!$E:$AA,COLUMN()+1,0)="","",VLOOKUP($A275&amp;$A$3,Global!$E:$AA,COLUMN()+1,0)),"")</f>
        <v/>
      </c>
      <c r="Q275" s="68" t="str">
        <f>IFERROR(IF(VLOOKUP($A275&amp;$A$3,Global!$E:$AA,COLUMN()+1,0)="","",VLOOKUP($A275&amp;$A$3,Global!$E:$AA,COLUMN()+1,0)),"")</f>
        <v/>
      </c>
      <c r="R275" s="68" t="str">
        <f>IFERROR(IF(VLOOKUP($A275&amp;$A$3,Global!$E:$AA,COLUMN()+1,0)="","",VLOOKUP($A275&amp;$A$3,Global!$E:$AA,COLUMN()+1,0)),"")</f>
        <v/>
      </c>
      <c r="S275" s="71" t="str">
        <f>IFERROR(IF(VLOOKUP($A275&amp;$A$3,Global!$E:$AA,COLUMN()+1,0)="","",VLOOKUP($A275&amp;$A$3,Global!$E:$AA,COLUMN()+1,0)),"")</f>
        <v/>
      </c>
      <c r="T275" s="71" t="str">
        <f>IFERROR(IF(VLOOKUP($A275&amp;$A$3,Global!$E:$AA,COLUMN()+1,0)="","",VLOOKUP($A275&amp;$A$3,Global!$E:$AA,COLUMN()+1,0)),"")</f>
        <v/>
      </c>
      <c r="U275" s="69" t="str">
        <f>IFERROR(IF(VLOOKUP($A275&amp;$A$3,Global!$E:$AA,COLUMN()+1,0)="","",VLOOKUP($A275&amp;$A$3,Global!$E:$AA,COLUMN()+1,0)),"")</f>
        <v/>
      </c>
      <c r="V275" s="69" t="str">
        <f>IFERROR(IF(VLOOKUP($A275&amp;$A$3,Global!$E:$AA,COLUMN()+1,0)="","",VLOOKUP($A275&amp;$A$3,Global!$E:$AA,COLUMN()+1,0)),"")</f>
        <v/>
      </c>
    </row>
    <row r="276" spans="1:22" s="72" customFormat="1" ht="15.75" x14ac:dyDescent="0.2">
      <c r="A276" s="67" t="str">
        <f>IFERROR(IF(A275="","",IF((A275+1)&lt;=VLOOKUP($A$3,List!$A$1:$B$50,2,0),A275+1,"")),"")</f>
        <v/>
      </c>
      <c r="B276" s="67" t="str">
        <f>IFERROR(IF(VLOOKUP($A276&amp;$A$3,Global!$E:$AA,COLUMN(),0)="","",VLOOKUP($A276&amp;$A$3,Global!$E:$AA,COLUMN(),0)),"")</f>
        <v/>
      </c>
      <c r="C276" s="67" t="str">
        <f>IFERROR(VLOOKUP(B276,List!$D:$E,2,0),"")</f>
        <v/>
      </c>
      <c r="D276" s="68" t="str">
        <f>IFERROR(IF(VLOOKUP($A276&amp;$A$3,Global!$E:$AA,COLUMN()+1,0)="","",VLOOKUP($A276&amp;$A$3,Global!$E:$AA,COLUMN()+1,0)),"")</f>
        <v/>
      </c>
      <c r="E276" s="69" t="str">
        <f>IFERROR(IF(VLOOKUP($A276&amp;$A$3,Global!$E:$AA,COLUMN()+1,0)="","",VLOOKUP($A276&amp;$A$3,Global!$E:$AA,COLUMN()+1,0)),"")</f>
        <v/>
      </c>
      <c r="F276" s="69" t="str">
        <f>IFERROR(IF(VLOOKUP($A276&amp;$A$3,Global!$E:$AA,COLUMN()+1,0)="","",VLOOKUP($A276&amp;$A$3,Global!$E:$AA,COLUMN()+1,0)),"")</f>
        <v/>
      </c>
      <c r="G276" s="69" t="str">
        <f>IFERROR(IF(VLOOKUP($A276&amp;$A$3,Global!$E:$AA,COLUMN()+1,0)="","",VLOOKUP($A276&amp;$A$3,Global!$E:$AA,COLUMN()+1,0)),"")</f>
        <v/>
      </c>
      <c r="H276" s="70" t="str">
        <f>IFERROR(IF(VLOOKUP($A276&amp;$A$3,Global!$E:$AA,COLUMN()+1,0)="","",VLOOKUP($A276&amp;$A$3,Global!$E:$AA,COLUMN()+1,0)),"")</f>
        <v/>
      </c>
      <c r="I276" s="69" t="str">
        <f>IFERROR(IF(VLOOKUP($A276&amp;$A$3,Global!$E:$AA,COLUMN()+1,0)="","",VLOOKUP($A276&amp;$A$3,Global!$E:$AA,COLUMN()+1,0)),"")</f>
        <v/>
      </c>
      <c r="J276" s="69" t="str">
        <f>IFERROR(IF(VLOOKUP($A276&amp;$A$3,Global!$E:$AA,COLUMN()+1,0)="","",VLOOKUP($A276&amp;$A$3,Global!$E:$AA,COLUMN()+1,0)),"")</f>
        <v/>
      </c>
      <c r="K276" s="69" t="str">
        <f>IFERROR(IF(VLOOKUP($A276&amp;$A$3,Global!$E:$AA,COLUMN()+1,0)="","",VLOOKUP($A276&amp;$A$3,Global!$E:$AA,COLUMN()+1,0)),"")</f>
        <v/>
      </c>
      <c r="L276" s="69" t="str">
        <f>IFERROR(IF(VLOOKUP($A276&amp;$A$3,Global!$E:$AA,COLUMN()+1,0)="","",VLOOKUP($A276&amp;$A$3,Global!$E:$AA,COLUMN()+1,0)),"")</f>
        <v/>
      </c>
      <c r="M276" s="68" t="str">
        <f>IFERROR(IF(VLOOKUP($A276&amp;$A$3,Global!$E:$AA,COLUMN()+1,0)="","",VLOOKUP($A276&amp;$A$3,Global!$E:$AA,COLUMN()+1,0)),"")</f>
        <v/>
      </c>
      <c r="N276" s="68" t="str">
        <f>IFERROR(IF(VLOOKUP($A276&amp;$A$3,Global!$E:$AA,COLUMN()+1,0)="","",VLOOKUP($A276&amp;$A$3,Global!$E:$AA,COLUMN()+1,0)),"")</f>
        <v/>
      </c>
      <c r="O276" s="68" t="str">
        <f>IFERROR(IF(VLOOKUP($A276&amp;$A$3,Global!$E:$AA,COLUMN()+1,0)="","",VLOOKUP($A276&amp;$A$3,Global!$E:$AA,COLUMN()+1,0)),"")</f>
        <v/>
      </c>
      <c r="P276" s="68" t="str">
        <f>IFERROR(IF(VLOOKUP($A276&amp;$A$3,Global!$E:$AA,COLUMN()+1,0)="","",VLOOKUP($A276&amp;$A$3,Global!$E:$AA,COLUMN()+1,0)),"")</f>
        <v/>
      </c>
      <c r="Q276" s="68" t="str">
        <f>IFERROR(IF(VLOOKUP($A276&amp;$A$3,Global!$E:$AA,COLUMN()+1,0)="","",VLOOKUP($A276&amp;$A$3,Global!$E:$AA,COLUMN()+1,0)),"")</f>
        <v/>
      </c>
      <c r="R276" s="68" t="str">
        <f>IFERROR(IF(VLOOKUP($A276&amp;$A$3,Global!$E:$AA,COLUMN()+1,0)="","",VLOOKUP($A276&amp;$A$3,Global!$E:$AA,COLUMN()+1,0)),"")</f>
        <v/>
      </c>
      <c r="S276" s="71" t="str">
        <f>IFERROR(IF(VLOOKUP($A276&amp;$A$3,Global!$E:$AA,COLUMN()+1,0)="","",VLOOKUP($A276&amp;$A$3,Global!$E:$AA,COLUMN()+1,0)),"")</f>
        <v/>
      </c>
      <c r="T276" s="71" t="str">
        <f>IFERROR(IF(VLOOKUP($A276&amp;$A$3,Global!$E:$AA,COLUMN()+1,0)="","",VLOOKUP($A276&amp;$A$3,Global!$E:$AA,COLUMN()+1,0)),"")</f>
        <v/>
      </c>
      <c r="U276" s="69" t="str">
        <f>IFERROR(IF(VLOOKUP($A276&amp;$A$3,Global!$E:$AA,COLUMN()+1,0)="","",VLOOKUP($A276&amp;$A$3,Global!$E:$AA,COLUMN()+1,0)),"")</f>
        <v/>
      </c>
      <c r="V276" s="69" t="str">
        <f>IFERROR(IF(VLOOKUP($A276&amp;$A$3,Global!$E:$AA,COLUMN()+1,0)="","",VLOOKUP($A276&amp;$A$3,Global!$E:$AA,COLUMN()+1,0)),"")</f>
        <v/>
      </c>
    </row>
    <row r="277" spans="1:22" s="72" customFormat="1" ht="15.75" x14ac:dyDescent="0.2">
      <c r="A277" s="67" t="str">
        <f>IFERROR(IF(A276="","",IF((A276+1)&lt;=VLOOKUP($A$3,List!$A$1:$B$50,2,0),A276+1,"")),"")</f>
        <v/>
      </c>
      <c r="B277" s="67" t="str">
        <f>IFERROR(IF(VLOOKUP($A277&amp;$A$3,Global!$E:$AA,COLUMN(),0)="","",VLOOKUP($A277&amp;$A$3,Global!$E:$AA,COLUMN(),0)),"")</f>
        <v/>
      </c>
      <c r="C277" s="67" t="str">
        <f>IFERROR(VLOOKUP(B277,List!$D:$E,2,0),"")</f>
        <v/>
      </c>
      <c r="D277" s="68" t="str">
        <f>IFERROR(IF(VLOOKUP($A277&amp;$A$3,Global!$E:$AA,COLUMN()+1,0)="","",VLOOKUP($A277&amp;$A$3,Global!$E:$AA,COLUMN()+1,0)),"")</f>
        <v/>
      </c>
      <c r="E277" s="69" t="str">
        <f>IFERROR(IF(VLOOKUP($A277&amp;$A$3,Global!$E:$AA,COLUMN()+1,0)="","",VLOOKUP($A277&amp;$A$3,Global!$E:$AA,COLUMN()+1,0)),"")</f>
        <v/>
      </c>
      <c r="F277" s="69" t="str">
        <f>IFERROR(IF(VLOOKUP($A277&amp;$A$3,Global!$E:$AA,COLUMN()+1,0)="","",VLOOKUP($A277&amp;$A$3,Global!$E:$AA,COLUMN()+1,0)),"")</f>
        <v/>
      </c>
      <c r="G277" s="69" t="str">
        <f>IFERROR(IF(VLOOKUP($A277&amp;$A$3,Global!$E:$AA,COLUMN()+1,0)="","",VLOOKUP($A277&amp;$A$3,Global!$E:$AA,COLUMN()+1,0)),"")</f>
        <v/>
      </c>
      <c r="H277" s="70" t="str">
        <f>IFERROR(IF(VLOOKUP($A277&amp;$A$3,Global!$E:$AA,COLUMN()+1,0)="","",VLOOKUP($A277&amp;$A$3,Global!$E:$AA,COLUMN()+1,0)),"")</f>
        <v/>
      </c>
      <c r="I277" s="69" t="str">
        <f>IFERROR(IF(VLOOKUP($A277&amp;$A$3,Global!$E:$AA,COLUMN()+1,0)="","",VLOOKUP($A277&amp;$A$3,Global!$E:$AA,COLUMN()+1,0)),"")</f>
        <v/>
      </c>
      <c r="J277" s="69" t="str">
        <f>IFERROR(IF(VLOOKUP($A277&amp;$A$3,Global!$E:$AA,COLUMN()+1,0)="","",VLOOKUP($A277&amp;$A$3,Global!$E:$AA,COLUMN()+1,0)),"")</f>
        <v/>
      </c>
      <c r="K277" s="69" t="str">
        <f>IFERROR(IF(VLOOKUP($A277&amp;$A$3,Global!$E:$AA,COLUMN()+1,0)="","",VLOOKUP($A277&amp;$A$3,Global!$E:$AA,COLUMN()+1,0)),"")</f>
        <v/>
      </c>
      <c r="L277" s="69" t="str">
        <f>IFERROR(IF(VLOOKUP($A277&amp;$A$3,Global!$E:$AA,COLUMN()+1,0)="","",VLOOKUP($A277&amp;$A$3,Global!$E:$AA,COLUMN()+1,0)),"")</f>
        <v/>
      </c>
      <c r="M277" s="68" t="str">
        <f>IFERROR(IF(VLOOKUP($A277&amp;$A$3,Global!$E:$AA,COLUMN()+1,0)="","",VLOOKUP($A277&amp;$A$3,Global!$E:$AA,COLUMN()+1,0)),"")</f>
        <v/>
      </c>
      <c r="N277" s="68" t="str">
        <f>IFERROR(IF(VLOOKUP($A277&amp;$A$3,Global!$E:$AA,COLUMN()+1,0)="","",VLOOKUP($A277&amp;$A$3,Global!$E:$AA,COLUMN()+1,0)),"")</f>
        <v/>
      </c>
      <c r="O277" s="68" t="str">
        <f>IFERROR(IF(VLOOKUP($A277&amp;$A$3,Global!$E:$AA,COLUMN()+1,0)="","",VLOOKUP($A277&amp;$A$3,Global!$E:$AA,COLUMN()+1,0)),"")</f>
        <v/>
      </c>
      <c r="P277" s="68" t="str">
        <f>IFERROR(IF(VLOOKUP($A277&amp;$A$3,Global!$E:$AA,COLUMN()+1,0)="","",VLOOKUP($A277&amp;$A$3,Global!$E:$AA,COLUMN()+1,0)),"")</f>
        <v/>
      </c>
      <c r="Q277" s="68" t="str">
        <f>IFERROR(IF(VLOOKUP($A277&amp;$A$3,Global!$E:$AA,COLUMN()+1,0)="","",VLOOKUP($A277&amp;$A$3,Global!$E:$AA,COLUMN()+1,0)),"")</f>
        <v/>
      </c>
      <c r="R277" s="68" t="str">
        <f>IFERROR(IF(VLOOKUP($A277&amp;$A$3,Global!$E:$AA,COLUMN()+1,0)="","",VLOOKUP($A277&amp;$A$3,Global!$E:$AA,COLUMN()+1,0)),"")</f>
        <v/>
      </c>
      <c r="S277" s="71" t="str">
        <f>IFERROR(IF(VLOOKUP($A277&amp;$A$3,Global!$E:$AA,COLUMN()+1,0)="","",VLOOKUP($A277&amp;$A$3,Global!$E:$AA,COLUMN()+1,0)),"")</f>
        <v/>
      </c>
      <c r="T277" s="71" t="str">
        <f>IFERROR(IF(VLOOKUP($A277&amp;$A$3,Global!$E:$AA,COLUMN()+1,0)="","",VLOOKUP($A277&amp;$A$3,Global!$E:$AA,COLUMN()+1,0)),"")</f>
        <v/>
      </c>
      <c r="U277" s="69" t="str">
        <f>IFERROR(IF(VLOOKUP($A277&amp;$A$3,Global!$E:$AA,COLUMN()+1,0)="","",VLOOKUP($A277&amp;$A$3,Global!$E:$AA,COLUMN()+1,0)),"")</f>
        <v/>
      </c>
      <c r="V277" s="69" t="str">
        <f>IFERROR(IF(VLOOKUP($A277&amp;$A$3,Global!$E:$AA,COLUMN()+1,0)="","",VLOOKUP($A277&amp;$A$3,Global!$E:$AA,COLUMN()+1,0)),"")</f>
        <v/>
      </c>
    </row>
    <row r="278" spans="1:22" s="72" customFormat="1" ht="15.75" x14ac:dyDescent="0.2">
      <c r="A278" s="67" t="str">
        <f>IFERROR(IF(A277="","",IF((A277+1)&lt;=VLOOKUP($A$3,List!$A$1:$B$50,2,0),A277+1,"")),"")</f>
        <v/>
      </c>
      <c r="B278" s="67" t="str">
        <f>IFERROR(IF(VLOOKUP($A278&amp;$A$3,Global!$E:$AA,COLUMN(),0)="","",VLOOKUP($A278&amp;$A$3,Global!$E:$AA,COLUMN(),0)),"")</f>
        <v/>
      </c>
      <c r="C278" s="67" t="str">
        <f>IFERROR(VLOOKUP(B278,List!$D:$E,2,0),"")</f>
        <v/>
      </c>
      <c r="D278" s="68" t="str">
        <f>IFERROR(IF(VLOOKUP($A278&amp;$A$3,Global!$E:$AA,COLUMN()+1,0)="","",VLOOKUP($A278&amp;$A$3,Global!$E:$AA,COLUMN()+1,0)),"")</f>
        <v/>
      </c>
      <c r="E278" s="69" t="str">
        <f>IFERROR(IF(VLOOKUP($A278&amp;$A$3,Global!$E:$AA,COLUMN()+1,0)="","",VLOOKUP($A278&amp;$A$3,Global!$E:$AA,COLUMN()+1,0)),"")</f>
        <v/>
      </c>
      <c r="F278" s="69" t="str">
        <f>IFERROR(IF(VLOOKUP($A278&amp;$A$3,Global!$E:$AA,COLUMN()+1,0)="","",VLOOKUP($A278&amp;$A$3,Global!$E:$AA,COLUMN()+1,0)),"")</f>
        <v/>
      </c>
      <c r="G278" s="69" t="str">
        <f>IFERROR(IF(VLOOKUP($A278&amp;$A$3,Global!$E:$AA,COLUMN()+1,0)="","",VLOOKUP($A278&amp;$A$3,Global!$E:$AA,COLUMN()+1,0)),"")</f>
        <v/>
      </c>
      <c r="H278" s="70" t="str">
        <f>IFERROR(IF(VLOOKUP($A278&amp;$A$3,Global!$E:$AA,COLUMN()+1,0)="","",VLOOKUP($A278&amp;$A$3,Global!$E:$AA,COLUMN()+1,0)),"")</f>
        <v/>
      </c>
      <c r="I278" s="69" t="str">
        <f>IFERROR(IF(VLOOKUP($A278&amp;$A$3,Global!$E:$AA,COLUMN()+1,0)="","",VLOOKUP($A278&amp;$A$3,Global!$E:$AA,COLUMN()+1,0)),"")</f>
        <v/>
      </c>
      <c r="J278" s="69" t="str">
        <f>IFERROR(IF(VLOOKUP($A278&amp;$A$3,Global!$E:$AA,COLUMN()+1,0)="","",VLOOKUP($A278&amp;$A$3,Global!$E:$AA,COLUMN()+1,0)),"")</f>
        <v/>
      </c>
      <c r="K278" s="69" t="str">
        <f>IFERROR(IF(VLOOKUP($A278&amp;$A$3,Global!$E:$AA,COLUMN()+1,0)="","",VLOOKUP($A278&amp;$A$3,Global!$E:$AA,COLUMN()+1,0)),"")</f>
        <v/>
      </c>
      <c r="L278" s="69" t="str">
        <f>IFERROR(IF(VLOOKUP($A278&amp;$A$3,Global!$E:$AA,COLUMN()+1,0)="","",VLOOKUP($A278&amp;$A$3,Global!$E:$AA,COLUMN()+1,0)),"")</f>
        <v/>
      </c>
      <c r="M278" s="68" t="str">
        <f>IFERROR(IF(VLOOKUP($A278&amp;$A$3,Global!$E:$AA,COLUMN()+1,0)="","",VLOOKUP($A278&amp;$A$3,Global!$E:$AA,COLUMN()+1,0)),"")</f>
        <v/>
      </c>
      <c r="N278" s="68" t="str">
        <f>IFERROR(IF(VLOOKUP($A278&amp;$A$3,Global!$E:$AA,COLUMN()+1,0)="","",VLOOKUP($A278&amp;$A$3,Global!$E:$AA,COLUMN()+1,0)),"")</f>
        <v/>
      </c>
      <c r="O278" s="68" t="str">
        <f>IFERROR(IF(VLOOKUP($A278&amp;$A$3,Global!$E:$AA,COLUMN()+1,0)="","",VLOOKUP($A278&amp;$A$3,Global!$E:$AA,COLUMN()+1,0)),"")</f>
        <v/>
      </c>
      <c r="P278" s="68" t="str">
        <f>IFERROR(IF(VLOOKUP($A278&amp;$A$3,Global!$E:$AA,COLUMN()+1,0)="","",VLOOKUP($A278&amp;$A$3,Global!$E:$AA,COLUMN()+1,0)),"")</f>
        <v/>
      </c>
      <c r="Q278" s="68" t="str">
        <f>IFERROR(IF(VLOOKUP($A278&amp;$A$3,Global!$E:$AA,COLUMN()+1,0)="","",VLOOKUP($A278&amp;$A$3,Global!$E:$AA,COLUMN()+1,0)),"")</f>
        <v/>
      </c>
      <c r="R278" s="68" t="str">
        <f>IFERROR(IF(VLOOKUP($A278&amp;$A$3,Global!$E:$AA,COLUMN()+1,0)="","",VLOOKUP($A278&amp;$A$3,Global!$E:$AA,COLUMN()+1,0)),"")</f>
        <v/>
      </c>
      <c r="S278" s="71" t="str">
        <f>IFERROR(IF(VLOOKUP($A278&amp;$A$3,Global!$E:$AA,COLUMN()+1,0)="","",VLOOKUP($A278&amp;$A$3,Global!$E:$AA,COLUMN()+1,0)),"")</f>
        <v/>
      </c>
      <c r="T278" s="71" t="str">
        <f>IFERROR(IF(VLOOKUP($A278&amp;$A$3,Global!$E:$AA,COLUMN()+1,0)="","",VLOOKUP($A278&amp;$A$3,Global!$E:$AA,COLUMN()+1,0)),"")</f>
        <v/>
      </c>
      <c r="U278" s="69" t="str">
        <f>IFERROR(IF(VLOOKUP($A278&amp;$A$3,Global!$E:$AA,COLUMN()+1,0)="","",VLOOKUP($A278&amp;$A$3,Global!$E:$AA,COLUMN()+1,0)),"")</f>
        <v/>
      </c>
      <c r="V278" s="69" t="str">
        <f>IFERROR(IF(VLOOKUP($A278&amp;$A$3,Global!$E:$AA,COLUMN()+1,0)="","",VLOOKUP($A278&amp;$A$3,Global!$E:$AA,COLUMN()+1,0)),"")</f>
        <v/>
      </c>
    </row>
    <row r="279" spans="1:22" s="72" customFormat="1" ht="15.75" x14ac:dyDescent="0.2">
      <c r="A279" s="67" t="str">
        <f>IFERROR(IF(A278="","",IF((A278+1)&lt;=VLOOKUP($A$3,List!$A$1:$B$50,2,0),A278+1,"")),"")</f>
        <v/>
      </c>
      <c r="B279" s="67" t="str">
        <f>IFERROR(IF(VLOOKUP($A279&amp;$A$3,Global!$E:$AA,COLUMN(),0)="","",VLOOKUP($A279&amp;$A$3,Global!$E:$AA,COLUMN(),0)),"")</f>
        <v/>
      </c>
      <c r="C279" s="67" t="str">
        <f>IFERROR(VLOOKUP(B279,List!$D:$E,2,0),"")</f>
        <v/>
      </c>
      <c r="D279" s="68" t="str">
        <f>IFERROR(IF(VLOOKUP($A279&amp;$A$3,Global!$E:$AA,COLUMN()+1,0)="","",VLOOKUP($A279&amp;$A$3,Global!$E:$AA,COLUMN()+1,0)),"")</f>
        <v/>
      </c>
      <c r="E279" s="69" t="str">
        <f>IFERROR(IF(VLOOKUP($A279&amp;$A$3,Global!$E:$AA,COLUMN()+1,0)="","",VLOOKUP($A279&amp;$A$3,Global!$E:$AA,COLUMN()+1,0)),"")</f>
        <v/>
      </c>
      <c r="F279" s="69" t="str">
        <f>IFERROR(IF(VLOOKUP($A279&amp;$A$3,Global!$E:$AA,COLUMN()+1,0)="","",VLOOKUP($A279&amp;$A$3,Global!$E:$AA,COLUMN()+1,0)),"")</f>
        <v/>
      </c>
      <c r="G279" s="69" t="str">
        <f>IFERROR(IF(VLOOKUP($A279&amp;$A$3,Global!$E:$AA,COLUMN()+1,0)="","",VLOOKUP($A279&amp;$A$3,Global!$E:$AA,COLUMN()+1,0)),"")</f>
        <v/>
      </c>
      <c r="H279" s="70" t="str">
        <f>IFERROR(IF(VLOOKUP($A279&amp;$A$3,Global!$E:$AA,COLUMN()+1,0)="","",VLOOKUP($A279&amp;$A$3,Global!$E:$AA,COLUMN()+1,0)),"")</f>
        <v/>
      </c>
      <c r="I279" s="69" t="str">
        <f>IFERROR(IF(VLOOKUP($A279&amp;$A$3,Global!$E:$AA,COLUMN()+1,0)="","",VLOOKUP($A279&amp;$A$3,Global!$E:$AA,COLUMN()+1,0)),"")</f>
        <v/>
      </c>
      <c r="J279" s="69" t="str">
        <f>IFERROR(IF(VLOOKUP($A279&amp;$A$3,Global!$E:$AA,COLUMN()+1,0)="","",VLOOKUP($A279&amp;$A$3,Global!$E:$AA,COLUMN()+1,0)),"")</f>
        <v/>
      </c>
      <c r="K279" s="69" t="str">
        <f>IFERROR(IF(VLOOKUP($A279&amp;$A$3,Global!$E:$AA,COLUMN()+1,0)="","",VLOOKUP($A279&amp;$A$3,Global!$E:$AA,COLUMN()+1,0)),"")</f>
        <v/>
      </c>
      <c r="L279" s="69" t="str">
        <f>IFERROR(IF(VLOOKUP($A279&amp;$A$3,Global!$E:$AA,COLUMN()+1,0)="","",VLOOKUP($A279&amp;$A$3,Global!$E:$AA,COLUMN()+1,0)),"")</f>
        <v/>
      </c>
      <c r="M279" s="68" t="str">
        <f>IFERROR(IF(VLOOKUP($A279&amp;$A$3,Global!$E:$AA,COLUMN()+1,0)="","",VLOOKUP($A279&amp;$A$3,Global!$E:$AA,COLUMN()+1,0)),"")</f>
        <v/>
      </c>
      <c r="N279" s="68" t="str">
        <f>IFERROR(IF(VLOOKUP($A279&amp;$A$3,Global!$E:$AA,COLUMN()+1,0)="","",VLOOKUP($A279&amp;$A$3,Global!$E:$AA,COLUMN()+1,0)),"")</f>
        <v/>
      </c>
      <c r="O279" s="68" t="str">
        <f>IFERROR(IF(VLOOKUP($A279&amp;$A$3,Global!$E:$AA,COLUMN()+1,0)="","",VLOOKUP($A279&amp;$A$3,Global!$E:$AA,COLUMN()+1,0)),"")</f>
        <v/>
      </c>
      <c r="P279" s="68" t="str">
        <f>IFERROR(IF(VLOOKUP($A279&amp;$A$3,Global!$E:$AA,COLUMN()+1,0)="","",VLOOKUP($A279&amp;$A$3,Global!$E:$AA,COLUMN()+1,0)),"")</f>
        <v/>
      </c>
      <c r="Q279" s="68" t="str">
        <f>IFERROR(IF(VLOOKUP($A279&amp;$A$3,Global!$E:$AA,COLUMN()+1,0)="","",VLOOKUP($A279&amp;$A$3,Global!$E:$AA,COLUMN()+1,0)),"")</f>
        <v/>
      </c>
      <c r="R279" s="68" t="str">
        <f>IFERROR(IF(VLOOKUP($A279&amp;$A$3,Global!$E:$AA,COLUMN()+1,0)="","",VLOOKUP($A279&amp;$A$3,Global!$E:$AA,COLUMN()+1,0)),"")</f>
        <v/>
      </c>
      <c r="S279" s="71" t="str">
        <f>IFERROR(IF(VLOOKUP($A279&amp;$A$3,Global!$E:$AA,COLUMN()+1,0)="","",VLOOKUP($A279&amp;$A$3,Global!$E:$AA,COLUMN()+1,0)),"")</f>
        <v/>
      </c>
      <c r="T279" s="71" t="str">
        <f>IFERROR(IF(VLOOKUP($A279&amp;$A$3,Global!$E:$AA,COLUMN()+1,0)="","",VLOOKUP($A279&amp;$A$3,Global!$E:$AA,COLUMN()+1,0)),"")</f>
        <v/>
      </c>
      <c r="U279" s="69" t="str">
        <f>IFERROR(IF(VLOOKUP($A279&amp;$A$3,Global!$E:$AA,COLUMN()+1,0)="","",VLOOKUP($A279&amp;$A$3,Global!$E:$AA,COLUMN()+1,0)),"")</f>
        <v/>
      </c>
      <c r="V279" s="69" t="str">
        <f>IFERROR(IF(VLOOKUP($A279&amp;$A$3,Global!$E:$AA,COLUMN()+1,0)="","",VLOOKUP($A279&amp;$A$3,Global!$E:$AA,COLUMN()+1,0)),"")</f>
        <v/>
      </c>
    </row>
    <row r="280" spans="1:22" s="72" customFormat="1" ht="15.75" x14ac:dyDescent="0.2">
      <c r="A280" s="67" t="str">
        <f>IFERROR(IF(A279="","",IF((A279+1)&lt;=VLOOKUP($A$3,List!$A$1:$B$50,2,0),A279+1,"")),"")</f>
        <v/>
      </c>
      <c r="B280" s="67" t="str">
        <f>IFERROR(IF(VLOOKUP($A280&amp;$A$3,Global!$E:$AA,COLUMN(),0)="","",VLOOKUP($A280&amp;$A$3,Global!$E:$AA,COLUMN(),0)),"")</f>
        <v/>
      </c>
      <c r="C280" s="67" t="str">
        <f>IFERROR(VLOOKUP(B280,List!$D:$E,2,0),"")</f>
        <v/>
      </c>
      <c r="D280" s="68" t="str">
        <f>IFERROR(IF(VLOOKUP($A280&amp;$A$3,Global!$E:$AA,COLUMN()+1,0)="","",VLOOKUP($A280&amp;$A$3,Global!$E:$AA,COLUMN()+1,0)),"")</f>
        <v/>
      </c>
      <c r="E280" s="69" t="str">
        <f>IFERROR(IF(VLOOKUP($A280&amp;$A$3,Global!$E:$AA,COLUMN()+1,0)="","",VLOOKUP($A280&amp;$A$3,Global!$E:$AA,COLUMN()+1,0)),"")</f>
        <v/>
      </c>
      <c r="F280" s="69" t="str">
        <f>IFERROR(IF(VLOOKUP($A280&amp;$A$3,Global!$E:$AA,COLUMN()+1,0)="","",VLOOKUP($A280&amp;$A$3,Global!$E:$AA,COLUMN()+1,0)),"")</f>
        <v/>
      </c>
      <c r="G280" s="69" t="str">
        <f>IFERROR(IF(VLOOKUP($A280&amp;$A$3,Global!$E:$AA,COLUMN()+1,0)="","",VLOOKUP($A280&amp;$A$3,Global!$E:$AA,COLUMN()+1,0)),"")</f>
        <v/>
      </c>
      <c r="H280" s="70" t="str">
        <f>IFERROR(IF(VLOOKUP($A280&amp;$A$3,Global!$E:$AA,COLUMN()+1,0)="","",VLOOKUP($A280&amp;$A$3,Global!$E:$AA,COLUMN()+1,0)),"")</f>
        <v/>
      </c>
      <c r="I280" s="69" t="str">
        <f>IFERROR(IF(VLOOKUP($A280&amp;$A$3,Global!$E:$AA,COLUMN()+1,0)="","",VLOOKUP($A280&amp;$A$3,Global!$E:$AA,COLUMN()+1,0)),"")</f>
        <v/>
      </c>
      <c r="J280" s="69" t="str">
        <f>IFERROR(IF(VLOOKUP($A280&amp;$A$3,Global!$E:$AA,COLUMN()+1,0)="","",VLOOKUP($A280&amp;$A$3,Global!$E:$AA,COLUMN()+1,0)),"")</f>
        <v/>
      </c>
      <c r="K280" s="69" t="str">
        <f>IFERROR(IF(VLOOKUP($A280&amp;$A$3,Global!$E:$AA,COLUMN()+1,0)="","",VLOOKUP($A280&amp;$A$3,Global!$E:$AA,COLUMN()+1,0)),"")</f>
        <v/>
      </c>
      <c r="L280" s="69" t="str">
        <f>IFERROR(IF(VLOOKUP($A280&amp;$A$3,Global!$E:$AA,COLUMN()+1,0)="","",VLOOKUP($A280&amp;$A$3,Global!$E:$AA,COLUMN()+1,0)),"")</f>
        <v/>
      </c>
      <c r="M280" s="68" t="str">
        <f>IFERROR(IF(VLOOKUP($A280&amp;$A$3,Global!$E:$AA,COLUMN()+1,0)="","",VLOOKUP($A280&amp;$A$3,Global!$E:$AA,COLUMN()+1,0)),"")</f>
        <v/>
      </c>
      <c r="N280" s="68" t="str">
        <f>IFERROR(IF(VLOOKUP($A280&amp;$A$3,Global!$E:$AA,COLUMN()+1,0)="","",VLOOKUP($A280&amp;$A$3,Global!$E:$AA,COLUMN()+1,0)),"")</f>
        <v/>
      </c>
      <c r="O280" s="68" t="str">
        <f>IFERROR(IF(VLOOKUP($A280&amp;$A$3,Global!$E:$AA,COLUMN()+1,0)="","",VLOOKUP($A280&amp;$A$3,Global!$E:$AA,COLUMN()+1,0)),"")</f>
        <v/>
      </c>
      <c r="P280" s="68" t="str">
        <f>IFERROR(IF(VLOOKUP($A280&amp;$A$3,Global!$E:$AA,COLUMN()+1,0)="","",VLOOKUP($A280&amp;$A$3,Global!$E:$AA,COLUMN()+1,0)),"")</f>
        <v/>
      </c>
      <c r="Q280" s="68" t="str">
        <f>IFERROR(IF(VLOOKUP($A280&amp;$A$3,Global!$E:$AA,COLUMN()+1,0)="","",VLOOKUP($A280&amp;$A$3,Global!$E:$AA,COLUMN()+1,0)),"")</f>
        <v/>
      </c>
      <c r="R280" s="68" t="str">
        <f>IFERROR(IF(VLOOKUP($A280&amp;$A$3,Global!$E:$AA,COLUMN()+1,0)="","",VLOOKUP($A280&amp;$A$3,Global!$E:$AA,COLUMN()+1,0)),"")</f>
        <v/>
      </c>
      <c r="S280" s="71" t="str">
        <f>IFERROR(IF(VLOOKUP($A280&amp;$A$3,Global!$E:$AA,COLUMN()+1,0)="","",VLOOKUP($A280&amp;$A$3,Global!$E:$AA,COLUMN()+1,0)),"")</f>
        <v/>
      </c>
      <c r="T280" s="71" t="str">
        <f>IFERROR(IF(VLOOKUP($A280&amp;$A$3,Global!$E:$AA,COLUMN()+1,0)="","",VLOOKUP($A280&amp;$A$3,Global!$E:$AA,COLUMN()+1,0)),"")</f>
        <v/>
      </c>
      <c r="U280" s="69" t="str">
        <f>IFERROR(IF(VLOOKUP($A280&amp;$A$3,Global!$E:$AA,COLUMN()+1,0)="","",VLOOKUP($A280&amp;$A$3,Global!$E:$AA,COLUMN()+1,0)),"")</f>
        <v/>
      </c>
      <c r="V280" s="69" t="str">
        <f>IFERROR(IF(VLOOKUP($A280&amp;$A$3,Global!$E:$AA,COLUMN()+1,0)="","",VLOOKUP($A280&amp;$A$3,Global!$E:$AA,COLUMN()+1,0)),"")</f>
        <v/>
      </c>
    </row>
    <row r="281" spans="1:22" s="72" customFormat="1" ht="15.75" x14ac:dyDescent="0.2">
      <c r="A281" s="67" t="str">
        <f>IFERROR(IF(A280="","",IF((A280+1)&lt;=VLOOKUP($A$3,List!$A$1:$B$50,2,0),A280+1,"")),"")</f>
        <v/>
      </c>
      <c r="B281" s="67" t="str">
        <f>IFERROR(IF(VLOOKUP($A281&amp;$A$3,Global!$E:$AA,COLUMN(),0)="","",VLOOKUP($A281&amp;$A$3,Global!$E:$AA,COLUMN(),0)),"")</f>
        <v/>
      </c>
      <c r="C281" s="67" t="str">
        <f>IFERROR(VLOOKUP(B281,List!$D:$E,2,0),"")</f>
        <v/>
      </c>
      <c r="D281" s="68" t="str">
        <f>IFERROR(IF(VLOOKUP($A281&amp;$A$3,Global!$E:$AA,COLUMN()+1,0)="","",VLOOKUP($A281&amp;$A$3,Global!$E:$AA,COLUMN()+1,0)),"")</f>
        <v/>
      </c>
      <c r="E281" s="69" t="str">
        <f>IFERROR(IF(VLOOKUP($A281&amp;$A$3,Global!$E:$AA,COLUMN()+1,0)="","",VLOOKUP($A281&amp;$A$3,Global!$E:$AA,COLUMN()+1,0)),"")</f>
        <v/>
      </c>
      <c r="F281" s="69" t="str">
        <f>IFERROR(IF(VLOOKUP($A281&amp;$A$3,Global!$E:$AA,COLUMN()+1,0)="","",VLOOKUP($A281&amp;$A$3,Global!$E:$AA,COLUMN()+1,0)),"")</f>
        <v/>
      </c>
      <c r="G281" s="69" t="str">
        <f>IFERROR(IF(VLOOKUP($A281&amp;$A$3,Global!$E:$AA,COLUMN()+1,0)="","",VLOOKUP($A281&amp;$A$3,Global!$E:$AA,COLUMN()+1,0)),"")</f>
        <v/>
      </c>
      <c r="H281" s="70" t="str">
        <f>IFERROR(IF(VLOOKUP($A281&amp;$A$3,Global!$E:$AA,COLUMN()+1,0)="","",VLOOKUP($A281&amp;$A$3,Global!$E:$AA,COLUMN()+1,0)),"")</f>
        <v/>
      </c>
      <c r="I281" s="69" t="str">
        <f>IFERROR(IF(VLOOKUP($A281&amp;$A$3,Global!$E:$AA,COLUMN()+1,0)="","",VLOOKUP($A281&amp;$A$3,Global!$E:$AA,COLUMN()+1,0)),"")</f>
        <v/>
      </c>
      <c r="J281" s="69" t="str">
        <f>IFERROR(IF(VLOOKUP($A281&amp;$A$3,Global!$E:$AA,COLUMN()+1,0)="","",VLOOKUP($A281&amp;$A$3,Global!$E:$AA,COLUMN()+1,0)),"")</f>
        <v/>
      </c>
      <c r="K281" s="69" t="str">
        <f>IFERROR(IF(VLOOKUP($A281&amp;$A$3,Global!$E:$AA,COLUMN()+1,0)="","",VLOOKUP($A281&amp;$A$3,Global!$E:$AA,COLUMN()+1,0)),"")</f>
        <v/>
      </c>
      <c r="L281" s="69" t="str">
        <f>IFERROR(IF(VLOOKUP($A281&amp;$A$3,Global!$E:$AA,COLUMN()+1,0)="","",VLOOKUP($A281&amp;$A$3,Global!$E:$AA,COLUMN()+1,0)),"")</f>
        <v/>
      </c>
      <c r="M281" s="68" t="str">
        <f>IFERROR(IF(VLOOKUP($A281&amp;$A$3,Global!$E:$AA,COLUMN()+1,0)="","",VLOOKUP($A281&amp;$A$3,Global!$E:$AA,COLUMN()+1,0)),"")</f>
        <v/>
      </c>
      <c r="N281" s="68" t="str">
        <f>IFERROR(IF(VLOOKUP($A281&amp;$A$3,Global!$E:$AA,COLUMN()+1,0)="","",VLOOKUP($A281&amp;$A$3,Global!$E:$AA,COLUMN()+1,0)),"")</f>
        <v/>
      </c>
      <c r="O281" s="68" t="str">
        <f>IFERROR(IF(VLOOKUP($A281&amp;$A$3,Global!$E:$AA,COLUMN()+1,0)="","",VLOOKUP($A281&amp;$A$3,Global!$E:$AA,COLUMN()+1,0)),"")</f>
        <v/>
      </c>
      <c r="P281" s="68" t="str">
        <f>IFERROR(IF(VLOOKUP($A281&amp;$A$3,Global!$E:$AA,COLUMN()+1,0)="","",VLOOKUP($A281&amp;$A$3,Global!$E:$AA,COLUMN()+1,0)),"")</f>
        <v/>
      </c>
      <c r="Q281" s="68" t="str">
        <f>IFERROR(IF(VLOOKUP($A281&amp;$A$3,Global!$E:$AA,COLUMN()+1,0)="","",VLOOKUP($A281&amp;$A$3,Global!$E:$AA,COLUMN()+1,0)),"")</f>
        <v/>
      </c>
      <c r="R281" s="68" t="str">
        <f>IFERROR(IF(VLOOKUP($A281&amp;$A$3,Global!$E:$AA,COLUMN()+1,0)="","",VLOOKUP($A281&amp;$A$3,Global!$E:$AA,COLUMN()+1,0)),"")</f>
        <v/>
      </c>
      <c r="S281" s="71" t="str">
        <f>IFERROR(IF(VLOOKUP($A281&amp;$A$3,Global!$E:$AA,COLUMN()+1,0)="","",VLOOKUP($A281&amp;$A$3,Global!$E:$AA,COLUMN()+1,0)),"")</f>
        <v/>
      </c>
      <c r="T281" s="71" t="str">
        <f>IFERROR(IF(VLOOKUP($A281&amp;$A$3,Global!$E:$AA,COLUMN()+1,0)="","",VLOOKUP($A281&amp;$A$3,Global!$E:$AA,COLUMN()+1,0)),"")</f>
        <v/>
      </c>
      <c r="U281" s="69" t="str">
        <f>IFERROR(IF(VLOOKUP($A281&amp;$A$3,Global!$E:$AA,COLUMN()+1,0)="","",VLOOKUP($A281&amp;$A$3,Global!$E:$AA,COLUMN()+1,0)),"")</f>
        <v/>
      </c>
      <c r="V281" s="69" t="str">
        <f>IFERROR(IF(VLOOKUP($A281&amp;$A$3,Global!$E:$AA,COLUMN()+1,0)="","",VLOOKUP($A281&amp;$A$3,Global!$E:$AA,COLUMN()+1,0)),"")</f>
        <v/>
      </c>
    </row>
    <row r="282" spans="1:22" s="72" customFormat="1" ht="15.75" x14ac:dyDescent="0.2">
      <c r="A282" s="67" t="str">
        <f>IFERROR(IF(A281="","",IF((A281+1)&lt;=VLOOKUP($A$3,List!$A$1:$B$50,2,0),A281+1,"")),"")</f>
        <v/>
      </c>
      <c r="B282" s="67" t="str">
        <f>IFERROR(IF(VLOOKUP($A282&amp;$A$3,Global!$E:$AA,COLUMN(),0)="","",VLOOKUP($A282&amp;$A$3,Global!$E:$AA,COLUMN(),0)),"")</f>
        <v/>
      </c>
      <c r="C282" s="67" t="str">
        <f>IFERROR(VLOOKUP(B282,List!$D:$E,2,0),"")</f>
        <v/>
      </c>
      <c r="D282" s="68" t="str">
        <f>IFERROR(IF(VLOOKUP($A282&amp;$A$3,Global!$E:$AA,COLUMN()+1,0)="","",VLOOKUP($A282&amp;$A$3,Global!$E:$AA,COLUMN()+1,0)),"")</f>
        <v/>
      </c>
      <c r="E282" s="69" t="str">
        <f>IFERROR(IF(VLOOKUP($A282&amp;$A$3,Global!$E:$AA,COLUMN()+1,0)="","",VLOOKUP($A282&amp;$A$3,Global!$E:$AA,COLUMN()+1,0)),"")</f>
        <v/>
      </c>
      <c r="F282" s="69" t="str">
        <f>IFERROR(IF(VLOOKUP($A282&amp;$A$3,Global!$E:$AA,COLUMN()+1,0)="","",VLOOKUP($A282&amp;$A$3,Global!$E:$AA,COLUMN()+1,0)),"")</f>
        <v/>
      </c>
      <c r="G282" s="69" t="str">
        <f>IFERROR(IF(VLOOKUP($A282&amp;$A$3,Global!$E:$AA,COLUMN()+1,0)="","",VLOOKUP($A282&amp;$A$3,Global!$E:$AA,COLUMN()+1,0)),"")</f>
        <v/>
      </c>
      <c r="H282" s="70" t="str">
        <f>IFERROR(IF(VLOOKUP($A282&amp;$A$3,Global!$E:$AA,COLUMN()+1,0)="","",VLOOKUP($A282&amp;$A$3,Global!$E:$AA,COLUMN()+1,0)),"")</f>
        <v/>
      </c>
      <c r="I282" s="69" t="str">
        <f>IFERROR(IF(VLOOKUP($A282&amp;$A$3,Global!$E:$AA,COLUMN()+1,0)="","",VLOOKUP($A282&amp;$A$3,Global!$E:$AA,COLUMN()+1,0)),"")</f>
        <v/>
      </c>
      <c r="J282" s="69" t="str">
        <f>IFERROR(IF(VLOOKUP($A282&amp;$A$3,Global!$E:$AA,COLUMN()+1,0)="","",VLOOKUP($A282&amp;$A$3,Global!$E:$AA,COLUMN()+1,0)),"")</f>
        <v/>
      </c>
      <c r="K282" s="69" t="str">
        <f>IFERROR(IF(VLOOKUP($A282&amp;$A$3,Global!$E:$AA,COLUMN()+1,0)="","",VLOOKUP($A282&amp;$A$3,Global!$E:$AA,COLUMN()+1,0)),"")</f>
        <v/>
      </c>
      <c r="L282" s="69" t="str">
        <f>IFERROR(IF(VLOOKUP($A282&amp;$A$3,Global!$E:$AA,COLUMN()+1,0)="","",VLOOKUP($A282&amp;$A$3,Global!$E:$AA,COLUMN()+1,0)),"")</f>
        <v/>
      </c>
      <c r="M282" s="68" t="str">
        <f>IFERROR(IF(VLOOKUP($A282&amp;$A$3,Global!$E:$AA,COLUMN()+1,0)="","",VLOOKUP($A282&amp;$A$3,Global!$E:$AA,COLUMN()+1,0)),"")</f>
        <v/>
      </c>
      <c r="N282" s="68" t="str">
        <f>IFERROR(IF(VLOOKUP($A282&amp;$A$3,Global!$E:$AA,COLUMN()+1,0)="","",VLOOKUP($A282&amp;$A$3,Global!$E:$AA,COLUMN()+1,0)),"")</f>
        <v/>
      </c>
      <c r="O282" s="68" t="str">
        <f>IFERROR(IF(VLOOKUP($A282&amp;$A$3,Global!$E:$AA,COLUMN()+1,0)="","",VLOOKUP($A282&amp;$A$3,Global!$E:$AA,COLUMN()+1,0)),"")</f>
        <v/>
      </c>
      <c r="P282" s="68" t="str">
        <f>IFERROR(IF(VLOOKUP($A282&amp;$A$3,Global!$E:$AA,COLUMN()+1,0)="","",VLOOKUP($A282&amp;$A$3,Global!$E:$AA,COLUMN()+1,0)),"")</f>
        <v/>
      </c>
      <c r="Q282" s="68" t="str">
        <f>IFERROR(IF(VLOOKUP($A282&amp;$A$3,Global!$E:$AA,COLUMN()+1,0)="","",VLOOKUP($A282&amp;$A$3,Global!$E:$AA,COLUMN()+1,0)),"")</f>
        <v/>
      </c>
      <c r="R282" s="68" t="str">
        <f>IFERROR(IF(VLOOKUP($A282&amp;$A$3,Global!$E:$AA,COLUMN()+1,0)="","",VLOOKUP($A282&amp;$A$3,Global!$E:$AA,COLUMN()+1,0)),"")</f>
        <v/>
      </c>
      <c r="S282" s="71" t="str">
        <f>IFERROR(IF(VLOOKUP($A282&amp;$A$3,Global!$E:$AA,COLUMN()+1,0)="","",VLOOKUP($A282&amp;$A$3,Global!$E:$AA,COLUMN()+1,0)),"")</f>
        <v/>
      </c>
      <c r="T282" s="71" t="str">
        <f>IFERROR(IF(VLOOKUP($A282&amp;$A$3,Global!$E:$AA,COLUMN()+1,0)="","",VLOOKUP($A282&amp;$A$3,Global!$E:$AA,COLUMN()+1,0)),"")</f>
        <v/>
      </c>
      <c r="U282" s="69" t="str">
        <f>IFERROR(IF(VLOOKUP($A282&amp;$A$3,Global!$E:$AA,COLUMN()+1,0)="","",VLOOKUP($A282&amp;$A$3,Global!$E:$AA,COLUMN()+1,0)),"")</f>
        <v/>
      </c>
      <c r="V282" s="69" t="str">
        <f>IFERROR(IF(VLOOKUP($A282&amp;$A$3,Global!$E:$AA,COLUMN()+1,0)="","",VLOOKUP($A282&amp;$A$3,Global!$E:$AA,COLUMN()+1,0)),"")</f>
        <v/>
      </c>
    </row>
    <row r="283" spans="1:22" s="72" customFormat="1" ht="15.75" x14ac:dyDescent="0.2">
      <c r="A283" s="67" t="str">
        <f>IFERROR(IF(A282="","",IF((A282+1)&lt;=VLOOKUP($A$3,List!$A$1:$B$50,2,0),A282+1,"")),"")</f>
        <v/>
      </c>
      <c r="B283" s="67" t="str">
        <f>IFERROR(IF(VLOOKUP($A283&amp;$A$3,Global!$E:$AA,COLUMN(),0)="","",VLOOKUP($A283&amp;$A$3,Global!$E:$AA,COLUMN(),0)),"")</f>
        <v/>
      </c>
      <c r="C283" s="67" t="str">
        <f>IFERROR(VLOOKUP(B283,List!$D:$E,2,0),"")</f>
        <v/>
      </c>
      <c r="D283" s="68" t="str">
        <f>IFERROR(IF(VLOOKUP($A283&amp;$A$3,Global!$E:$AA,COLUMN()+1,0)="","",VLOOKUP($A283&amp;$A$3,Global!$E:$AA,COLUMN()+1,0)),"")</f>
        <v/>
      </c>
      <c r="E283" s="69" t="str">
        <f>IFERROR(IF(VLOOKUP($A283&amp;$A$3,Global!$E:$AA,COLUMN()+1,0)="","",VLOOKUP($A283&amp;$A$3,Global!$E:$AA,COLUMN()+1,0)),"")</f>
        <v/>
      </c>
      <c r="F283" s="69" t="str">
        <f>IFERROR(IF(VLOOKUP($A283&amp;$A$3,Global!$E:$AA,COLUMN()+1,0)="","",VLOOKUP($A283&amp;$A$3,Global!$E:$AA,COLUMN()+1,0)),"")</f>
        <v/>
      </c>
      <c r="G283" s="69" t="str">
        <f>IFERROR(IF(VLOOKUP($A283&amp;$A$3,Global!$E:$AA,COLUMN()+1,0)="","",VLOOKUP($A283&amp;$A$3,Global!$E:$AA,COLUMN()+1,0)),"")</f>
        <v/>
      </c>
      <c r="H283" s="70" t="str">
        <f>IFERROR(IF(VLOOKUP($A283&amp;$A$3,Global!$E:$AA,COLUMN()+1,0)="","",VLOOKUP($A283&amp;$A$3,Global!$E:$AA,COLUMN()+1,0)),"")</f>
        <v/>
      </c>
      <c r="I283" s="69" t="str">
        <f>IFERROR(IF(VLOOKUP($A283&amp;$A$3,Global!$E:$AA,COLUMN()+1,0)="","",VLOOKUP($A283&amp;$A$3,Global!$E:$AA,COLUMN()+1,0)),"")</f>
        <v/>
      </c>
      <c r="J283" s="69" t="str">
        <f>IFERROR(IF(VLOOKUP($A283&amp;$A$3,Global!$E:$AA,COLUMN()+1,0)="","",VLOOKUP($A283&amp;$A$3,Global!$E:$AA,COLUMN()+1,0)),"")</f>
        <v/>
      </c>
      <c r="K283" s="69" t="str">
        <f>IFERROR(IF(VLOOKUP($A283&amp;$A$3,Global!$E:$AA,COLUMN()+1,0)="","",VLOOKUP($A283&amp;$A$3,Global!$E:$AA,COLUMN()+1,0)),"")</f>
        <v/>
      </c>
      <c r="L283" s="69" t="str">
        <f>IFERROR(IF(VLOOKUP($A283&amp;$A$3,Global!$E:$AA,COLUMN()+1,0)="","",VLOOKUP($A283&amp;$A$3,Global!$E:$AA,COLUMN()+1,0)),"")</f>
        <v/>
      </c>
      <c r="M283" s="68" t="str">
        <f>IFERROR(IF(VLOOKUP($A283&amp;$A$3,Global!$E:$AA,COLUMN()+1,0)="","",VLOOKUP($A283&amp;$A$3,Global!$E:$AA,COLUMN()+1,0)),"")</f>
        <v/>
      </c>
      <c r="N283" s="68" t="str">
        <f>IFERROR(IF(VLOOKUP($A283&amp;$A$3,Global!$E:$AA,COLUMN()+1,0)="","",VLOOKUP($A283&amp;$A$3,Global!$E:$AA,COLUMN()+1,0)),"")</f>
        <v/>
      </c>
      <c r="O283" s="68" t="str">
        <f>IFERROR(IF(VLOOKUP($A283&amp;$A$3,Global!$E:$AA,COLUMN()+1,0)="","",VLOOKUP($A283&amp;$A$3,Global!$E:$AA,COLUMN()+1,0)),"")</f>
        <v/>
      </c>
      <c r="P283" s="68" t="str">
        <f>IFERROR(IF(VLOOKUP($A283&amp;$A$3,Global!$E:$AA,COLUMN()+1,0)="","",VLOOKUP($A283&amp;$A$3,Global!$E:$AA,COLUMN()+1,0)),"")</f>
        <v/>
      </c>
      <c r="Q283" s="68" t="str">
        <f>IFERROR(IF(VLOOKUP($A283&amp;$A$3,Global!$E:$AA,COLUMN()+1,0)="","",VLOOKUP($A283&amp;$A$3,Global!$E:$AA,COLUMN()+1,0)),"")</f>
        <v/>
      </c>
      <c r="R283" s="68" t="str">
        <f>IFERROR(IF(VLOOKUP($A283&amp;$A$3,Global!$E:$AA,COLUMN()+1,0)="","",VLOOKUP($A283&amp;$A$3,Global!$E:$AA,COLUMN()+1,0)),"")</f>
        <v/>
      </c>
      <c r="S283" s="71" t="str">
        <f>IFERROR(IF(VLOOKUP($A283&amp;$A$3,Global!$E:$AA,COLUMN()+1,0)="","",VLOOKUP($A283&amp;$A$3,Global!$E:$AA,COLUMN()+1,0)),"")</f>
        <v/>
      </c>
      <c r="T283" s="71" t="str">
        <f>IFERROR(IF(VLOOKUP($A283&amp;$A$3,Global!$E:$AA,COLUMN()+1,0)="","",VLOOKUP($A283&amp;$A$3,Global!$E:$AA,COLUMN()+1,0)),"")</f>
        <v/>
      </c>
      <c r="U283" s="69" t="str">
        <f>IFERROR(IF(VLOOKUP($A283&amp;$A$3,Global!$E:$AA,COLUMN()+1,0)="","",VLOOKUP($A283&amp;$A$3,Global!$E:$AA,COLUMN()+1,0)),"")</f>
        <v/>
      </c>
      <c r="V283" s="69" t="str">
        <f>IFERROR(IF(VLOOKUP($A283&amp;$A$3,Global!$E:$AA,COLUMN()+1,0)="","",VLOOKUP($A283&amp;$A$3,Global!$E:$AA,COLUMN()+1,0)),"")</f>
        <v/>
      </c>
    </row>
    <row r="284" spans="1:22" s="72" customFormat="1" ht="15.75" x14ac:dyDescent="0.2">
      <c r="A284" s="67" t="str">
        <f>IFERROR(IF(A283="","",IF((A283+1)&lt;=VLOOKUP($A$3,List!$A$1:$B$50,2,0),A283+1,"")),"")</f>
        <v/>
      </c>
      <c r="B284" s="67" t="str">
        <f>IFERROR(IF(VLOOKUP($A284&amp;$A$3,Global!$E:$AA,COLUMN(),0)="","",VLOOKUP($A284&amp;$A$3,Global!$E:$AA,COLUMN(),0)),"")</f>
        <v/>
      </c>
      <c r="C284" s="67" t="str">
        <f>IFERROR(VLOOKUP(B284,List!$D:$E,2,0),"")</f>
        <v/>
      </c>
      <c r="D284" s="68" t="str">
        <f>IFERROR(IF(VLOOKUP($A284&amp;$A$3,Global!$E:$AA,COLUMN()+1,0)="","",VLOOKUP($A284&amp;$A$3,Global!$E:$AA,COLUMN()+1,0)),"")</f>
        <v/>
      </c>
      <c r="E284" s="69" t="str">
        <f>IFERROR(IF(VLOOKUP($A284&amp;$A$3,Global!$E:$AA,COLUMN()+1,0)="","",VLOOKUP($A284&amp;$A$3,Global!$E:$AA,COLUMN()+1,0)),"")</f>
        <v/>
      </c>
      <c r="F284" s="69" t="str">
        <f>IFERROR(IF(VLOOKUP($A284&amp;$A$3,Global!$E:$AA,COLUMN()+1,0)="","",VLOOKUP($A284&amp;$A$3,Global!$E:$AA,COLUMN()+1,0)),"")</f>
        <v/>
      </c>
      <c r="G284" s="69" t="str">
        <f>IFERROR(IF(VLOOKUP($A284&amp;$A$3,Global!$E:$AA,COLUMN()+1,0)="","",VLOOKUP($A284&amp;$A$3,Global!$E:$AA,COLUMN()+1,0)),"")</f>
        <v/>
      </c>
      <c r="H284" s="70" t="str">
        <f>IFERROR(IF(VLOOKUP($A284&amp;$A$3,Global!$E:$AA,COLUMN()+1,0)="","",VLOOKUP($A284&amp;$A$3,Global!$E:$AA,COLUMN()+1,0)),"")</f>
        <v/>
      </c>
      <c r="I284" s="69" t="str">
        <f>IFERROR(IF(VLOOKUP($A284&amp;$A$3,Global!$E:$AA,COLUMN()+1,0)="","",VLOOKUP($A284&amp;$A$3,Global!$E:$AA,COLUMN()+1,0)),"")</f>
        <v/>
      </c>
      <c r="J284" s="69" t="str">
        <f>IFERROR(IF(VLOOKUP($A284&amp;$A$3,Global!$E:$AA,COLUMN()+1,0)="","",VLOOKUP($A284&amp;$A$3,Global!$E:$AA,COLUMN()+1,0)),"")</f>
        <v/>
      </c>
      <c r="K284" s="69" t="str">
        <f>IFERROR(IF(VLOOKUP($A284&amp;$A$3,Global!$E:$AA,COLUMN()+1,0)="","",VLOOKUP($A284&amp;$A$3,Global!$E:$AA,COLUMN()+1,0)),"")</f>
        <v/>
      </c>
      <c r="L284" s="69" t="str">
        <f>IFERROR(IF(VLOOKUP($A284&amp;$A$3,Global!$E:$AA,COLUMN()+1,0)="","",VLOOKUP($A284&amp;$A$3,Global!$E:$AA,COLUMN()+1,0)),"")</f>
        <v/>
      </c>
      <c r="M284" s="68" t="str">
        <f>IFERROR(IF(VLOOKUP($A284&amp;$A$3,Global!$E:$AA,COLUMN()+1,0)="","",VLOOKUP($A284&amp;$A$3,Global!$E:$AA,COLUMN()+1,0)),"")</f>
        <v/>
      </c>
      <c r="N284" s="68" t="str">
        <f>IFERROR(IF(VLOOKUP($A284&amp;$A$3,Global!$E:$AA,COLUMN()+1,0)="","",VLOOKUP($A284&amp;$A$3,Global!$E:$AA,COLUMN()+1,0)),"")</f>
        <v/>
      </c>
      <c r="O284" s="68" t="str">
        <f>IFERROR(IF(VLOOKUP($A284&amp;$A$3,Global!$E:$AA,COLUMN()+1,0)="","",VLOOKUP($A284&amp;$A$3,Global!$E:$AA,COLUMN()+1,0)),"")</f>
        <v/>
      </c>
      <c r="P284" s="68" t="str">
        <f>IFERROR(IF(VLOOKUP($A284&amp;$A$3,Global!$E:$AA,COLUMN()+1,0)="","",VLOOKUP($A284&amp;$A$3,Global!$E:$AA,COLUMN()+1,0)),"")</f>
        <v/>
      </c>
      <c r="Q284" s="68" t="str">
        <f>IFERROR(IF(VLOOKUP($A284&amp;$A$3,Global!$E:$AA,COLUMN()+1,0)="","",VLOOKUP($A284&amp;$A$3,Global!$E:$AA,COLUMN()+1,0)),"")</f>
        <v/>
      </c>
      <c r="R284" s="68" t="str">
        <f>IFERROR(IF(VLOOKUP($A284&amp;$A$3,Global!$E:$AA,COLUMN()+1,0)="","",VLOOKUP($A284&amp;$A$3,Global!$E:$AA,COLUMN()+1,0)),"")</f>
        <v/>
      </c>
      <c r="S284" s="71" t="str">
        <f>IFERROR(IF(VLOOKUP($A284&amp;$A$3,Global!$E:$AA,COLUMN()+1,0)="","",VLOOKUP($A284&amp;$A$3,Global!$E:$AA,COLUMN()+1,0)),"")</f>
        <v/>
      </c>
      <c r="T284" s="71" t="str">
        <f>IFERROR(IF(VLOOKUP($A284&amp;$A$3,Global!$E:$AA,COLUMN()+1,0)="","",VLOOKUP($A284&amp;$A$3,Global!$E:$AA,COLUMN()+1,0)),"")</f>
        <v/>
      </c>
      <c r="U284" s="69" t="str">
        <f>IFERROR(IF(VLOOKUP($A284&amp;$A$3,Global!$E:$AA,COLUMN()+1,0)="","",VLOOKUP($A284&amp;$A$3,Global!$E:$AA,COLUMN()+1,0)),"")</f>
        <v/>
      </c>
      <c r="V284" s="69" t="str">
        <f>IFERROR(IF(VLOOKUP($A284&amp;$A$3,Global!$E:$AA,COLUMN()+1,0)="","",VLOOKUP($A284&amp;$A$3,Global!$E:$AA,COLUMN()+1,0)),"")</f>
        <v/>
      </c>
    </row>
    <row r="285" spans="1:22" s="72" customFormat="1" ht="15.75" x14ac:dyDescent="0.2">
      <c r="A285" s="67" t="str">
        <f>IFERROR(IF(A284="","",IF((A284+1)&lt;=VLOOKUP($A$3,List!$A$1:$B$50,2,0),A284+1,"")),"")</f>
        <v/>
      </c>
      <c r="B285" s="67" t="str">
        <f>IFERROR(IF(VLOOKUP($A285&amp;$A$3,Global!$E:$AA,COLUMN(),0)="","",VLOOKUP($A285&amp;$A$3,Global!$E:$AA,COLUMN(),0)),"")</f>
        <v/>
      </c>
      <c r="C285" s="67" t="str">
        <f>IFERROR(VLOOKUP(B285,List!$D:$E,2,0),"")</f>
        <v/>
      </c>
      <c r="D285" s="68" t="str">
        <f>IFERROR(IF(VLOOKUP($A285&amp;$A$3,Global!$E:$AA,COLUMN()+1,0)="","",VLOOKUP($A285&amp;$A$3,Global!$E:$AA,COLUMN()+1,0)),"")</f>
        <v/>
      </c>
      <c r="E285" s="69" t="str">
        <f>IFERROR(IF(VLOOKUP($A285&amp;$A$3,Global!$E:$AA,COLUMN()+1,0)="","",VLOOKUP($A285&amp;$A$3,Global!$E:$AA,COLUMN()+1,0)),"")</f>
        <v/>
      </c>
      <c r="F285" s="69" t="str">
        <f>IFERROR(IF(VLOOKUP($A285&amp;$A$3,Global!$E:$AA,COLUMN()+1,0)="","",VLOOKUP($A285&amp;$A$3,Global!$E:$AA,COLUMN()+1,0)),"")</f>
        <v/>
      </c>
      <c r="G285" s="69" t="str">
        <f>IFERROR(IF(VLOOKUP($A285&amp;$A$3,Global!$E:$AA,COLUMN()+1,0)="","",VLOOKUP($A285&amp;$A$3,Global!$E:$AA,COLUMN()+1,0)),"")</f>
        <v/>
      </c>
      <c r="H285" s="70" t="str">
        <f>IFERROR(IF(VLOOKUP($A285&amp;$A$3,Global!$E:$AA,COLUMN()+1,0)="","",VLOOKUP($A285&amp;$A$3,Global!$E:$AA,COLUMN()+1,0)),"")</f>
        <v/>
      </c>
      <c r="I285" s="69" t="str">
        <f>IFERROR(IF(VLOOKUP($A285&amp;$A$3,Global!$E:$AA,COLUMN()+1,0)="","",VLOOKUP($A285&amp;$A$3,Global!$E:$AA,COLUMN()+1,0)),"")</f>
        <v/>
      </c>
      <c r="J285" s="69" t="str">
        <f>IFERROR(IF(VLOOKUP($A285&amp;$A$3,Global!$E:$AA,COLUMN()+1,0)="","",VLOOKUP($A285&amp;$A$3,Global!$E:$AA,COLUMN()+1,0)),"")</f>
        <v/>
      </c>
      <c r="K285" s="69" t="str">
        <f>IFERROR(IF(VLOOKUP($A285&amp;$A$3,Global!$E:$AA,COLUMN()+1,0)="","",VLOOKUP($A285&amp;$A$3,Global!$E:$AA,COLUMN()+1,0)),"")</f>
        <v/>
      </c>
      <c r="L285" s="69" t="str">
        <f>IFERROR(IF(VLOOKUP($A285&amp;$A$3,Global!$E:$AA,COLUMN()+1,0)="","",VLOOKUP($A285&amp;$A$3,Global!$E:$AA,COLUMN()+1,0)),"")</f>
        <v/>
      </c>
      <c r="M285" s="68" t="str">
        <f>IFERROR(IF(VLOOKUP($A285&amp;$A$3,Global!$E:$AA,COLUMN()+1,0)="","",VLOOKUP($A285&amp;$A$3,Global!$E:$AA,COLUMN()+1,0)),"")</f>
        <v/>
      </c>
      <c r="N285" s="68" t="str">
        <f>IFERROR(IF(VLOOKUP($A285&amp;$A$3,Global!$E:$AA,COLUMN()+1,0)="","",VLOOKUP($A285&amp;$A$3,Global!$E:$AA,COLUMN()+1,0)),"")</f>
        <v/>
      </c>
      <c r="O285" s="68" t="str">
        <f>IFERROR(IF(VLOOKUP($A285&amp;$A$3,Global!$E:$AA,COLUMN()+1,0)="","",VLOOKUP($A285&amp;$A$3,Global!$E:$AA,COLUMN()+1,0)),"")</f>
        <v/>
      </c>
      <c r="P285" s="68" t="str">
        <f>IFERROR(IF(VLOOKUP($A285&amp;$A$3,Global!$E:$AA,COLUMN()+1,0)="","",VLOOKUP($A285&amp;$A$3,Global!$E:$AA,COLUMN()+1,0)),"")</f>
        <v/>
      </c>
      <c r="Q285" s="68" t="str">
        <f>IFERROR(IF(VLOOKUP($A285&amp;$A$3,Global!$E:$AA,COLUMN()+1,0)="","",VLOOKUP($A285&amp;$A$3,Global!$E:$AA,COLUMN()+1,0)),"")</f>
        <v/>
      </c>
      <c r="R285" s="68" t="str">
        <f>IFERROR(IF(VLOOKUP($A285&amp;$A$3,Global!$E:$AA,COLUMN()+1,0)="","",VLOOKUP($A285&amp;$A$3,Global!$E:$AA,COLUMN()+1,0)),"")</f>
        <v/>
      </c>
      <c r="S285" s="71" t="str">
        <f>IFERROR(IF(VLOOKUP($A285&amp;$A$3,Global!$E:$AA,COLUMN()+1,0)="","",VLOOKUP($A285&amp;$A$3,Global!$E:$AA,COLUMN()+1,0)),"")</f>
        <v/>
      </c>
      <c r="T285" s="71" t="str">
        <f>IFERROR(IF(VLOOKUP($A285&amp;$A$3,Global!$E:$AA,COLUMN()+1,0)="","",VLOOKUP($A285&amp;$A$3,Global!$E:$AA,COLUMN()+1,0)),"")</f>
        <v/>
      </c>
      <c r="U285" s="69" t="str">
        <f>IFERROR(IF(VLOOKUP($A285&amp;$A$3,Global!$E:$AA,COLUMN()+1,0)="","",VLOOKUP($A285&amp;$A$3,Global!$E:$AA,COLUMN()+1,0)),"")</f>
        <v/>
      </c>
      <c r="V285" s="69" t="str">
        <f>IFERROR(IF(VLOOKUP($A285&amp;$A$3,Global!$E:$AA,COLUMN()+1,0)="","",VLOOKUP($A285&amp;$A$3,Global!$E:$AA,COLUMN()+1,0)),"")</f>
        <v/>
      </c>
    </row>
    <row r="286" spans="1:22" s="72" customFormat="1" ht="15.75" x14ac:dyDescent="0.2">
      <c r="A286" s="67" t="str">
        <f>IFERROR(IF(A285="","",IF((A285+1)&lt;=VLOOKUP($A$3,List!$A$1:$B$50,2,0),A285+1,"")),"")</f>
        <v/>
      </c>
      <c r="B286" s="67" t="str">
        <f>IFERROR(IF(VLOOKUP($A286&amp;$A$3,Global!$E:$AA,COLUMN(),0)="","",VLOOKUP($A286&amp;$A$3,Global!$E:$AA,COLUMN(),0)),"")</f>
        <v/>
      </c>
      <c r="C286" s="67" t="str">
        <f>IFERROR(VLOOKUP(B286,List!$D:$E,2,0),"")</f>
        <v/>
      </c>
      <c r="D286" s="68" t="str">
        <f>IFERROR(IF(VLOOKUP($A286&amp;$A$3,Global!$E:$AA,COLUMN()+1,0)="","",VLOOKUP($A286&amp;$A$3,Global!$E:$AA,COLUMN()+1,0)),"")</f>
        <v/>
      </c>
      <c r="E286" s="69" t="str">
        <f>IFERROR(IF(VLOOKUP($A286&amp;$A$3,Global!$E:$AA,COLUMN()+1,0)="","",VLOOKUP($A286&amp;$A$3,Global!$E:$AA,COLUMN()+1,0)),"")</f>
        <v/>
      </c>
      <c r="F286" s="69" t="str">
        <f>IFERROR(IF(VLOOKUP($A286&amp;$A$3,Global!$E:$AA,COLUMN()+1,0)="","",VLOOKUP($A286&amp;$A$3,Global!$E:$AA,COLUMN()+1,0)),"")</f>
        <v/>
      </c>
      <c r="G286" s="69" t="str">
        <f>IFERROR(IF(VLOOKUP($A286&amp;$A$3,Global!$E:$AA,COLUMN()+1,0)="","",VLOOKUP($A286&amp;$A$3,Global!$E:$AA,COLUMN()+1,0)),"")</f>
        <v/>
      </c>
      <c r="H286" s="70" t="str">
        <f>IFERROR(IF(VLOOKUP($A286&amp;$A$3,Global!$E:$AA,COLUMN()+1,0)="","",VLOOKUP($A286&amp;$A$3,Global!$E:$AA,COLUMN()+1,0)),"")</f>
        <v/>
      </c>
      <c r="I286" s="69" t="str">
        <f>IFERROR(IF(VLOOKUP($A286&amp;$A$3,Global!$E:$AA,COLUMN()+1,0)="","",VLOOKUP($A286&amp;$A$3,Global!$E:$AA,COLUMN()+1,0)),"")</f>
        <v/>
      </c>
      <c r="J286" s="69" t="str">
        <f>IFERROR(IF(VLOOKUP($A286&amp;$A$3,Global!$E:$AA,COLUMN()+1,0)="","",VLOOKUP($A286&amp;$A$3,Global!$E:$AA,COLUMN()+1,0)),"")</f>
        <v/>
      </c>
      <c r="K286" s="69" t="str">
        <f>IFERROR(IF(VLOOKUP($A286&amp;$A$3,Global!$E:$AA,COLUMN()+1,0)="","",VLOOKUP($A286&amp;$A$3,Global!$E:$AA,COLUMN()+1,0)),"")</f>
        <v/>
      </c>
      <c r="L286" s="69" t="str">
        <f>IFERROR(IF(VLOOKUP($A286&amp;$A$3,Global!$E:$AA,COLUMN()+1,0)="","",VLOOKUP($A286&amp;$A$3,Global!$E:$AA,COLUMN()+1,0)),"")</f>
        <v/>
      </c>
      <c r="M286" s="68" t="str">
        <f>IFERROR(IF(VLOOKUP($A286&amp;$A$3,Global!$E:$AA,COLUMN()+1,0)="","",VLOOKUP($A286&amp;$A$3,Global!$E:$AA,COLUMN()+1,0)),"")</f>
        <v/>
      </c>
      <c r="N286" s="68" t="str">
        <f>IFERROR(IF(VLOOKUP($A286&amp;$A$3,Global!$E:$AA,COLUMN()+1,0)="","",VLOOKUP($A286&amp;$A$3,Global!$E:$AA,COLUMN()+1,0)),"")</f>
        <v/>
      </c>
      <c r="O286" s="68" t="str">
        <f>IFERROR(IF(VLOOKUP($A286&amp;$A$3,Global!$E:$AA,COLUMN()+1,0)="","",VLOOKUP($A286&amp;$A$3,Global!$E:$AA,COLUMN()+1,0)),"")</f>
        <v/>
      </c>
      <c r="P286" s="68" t="str">
        <f>IFERROR(IF(VLOOKUP($A286&amp;$A$3,Global!$E:$AA,COLUMN()+1,0)="","",VLOOKUP($A286&amp;$A$3,Global!$E:$AA,COLUMN()+1,0)),"")</f>
        <v/>
      </c>
      <c r="Q286" s="68" t="str">
        <f>IFERROR(IF(VLOOKUP($A286&amp;$A$3,Global!$E:$AA,COLUMN()+1,0)="","",VLOOKUP($A286&amp;$A$3,Global!$E:$AA,COLUMN()+1,0)),"")</f>
        <v/>
      </c>
      <c r="R286" s="68" t="str">
        <f>IFERROR(IF(VLOOKUP($A286&amp;$A$3,Global!$E:$AA,COLUMN()+1,0)="","",VLOOKUP($A286&amp;$A$3,Global!$E:$AA,COLUMN()+1,0)),"")</f>
        <v/>
      </c>
      <c r="S286" s="71" t="str">
        <f>IFERROR(IF(VLOOKUP($A286&amp;$A$3,Global!$E:$AA,COLUMN()+1,0)="","",VLOOKUP($A286&amp;$A$3,Global!$E:$AA,COLUMN()+1,0)),"")</f>
        <v/>
      </c>
      <c r="T286" s="71" t="str">
        <f>IFERROR(IF(VLOOKUP($A286&amp;$A$3,Global!$E:$AA,COLUMN()+1,0)="","",VLOOKUP($A286&amp;$A$3,Global!$E:$AA,COLUMN()+1,0)),"")</f>
        <v/>
      </c>
      <c r="U286" s="69" t="str">
        <f>IFERROR(IF(VLOOKUP($A286&amp;$A$3,Global!$E:$AA,COLUMN()+1,0)="","",VLOOKUP($A286&amp;$A$3,Global!$E:$AA,COLUMN()+1,0)),"")</f>
        <v/>
      </c>
      <c r="V286" s="69" t="str">
        <f>IFERROR(IF(VLOOKUP($A286&amp;$A$3,Global!$E:$AA,COLUMN()+1,0)="","",VLOOKUP($A286&amp;$A$3,Global!$E:$AA,COLUMN()+1,0)),"")</f>
        <v/>
      </c>
    </row>
    <row r="287" spans="1:22" s="72" customFormat="1" ht="15.75" x14ac:dyDescent="0.2">
      <c r="A287" s="67" t="str">
        <f>IFERROR(IF(A286="","",IF((A286+1)&lt;=VLOOKUP($A$3,List!$A$1:$B$50,2,0),A286+1,"")),"")</f>
        <v/>
      </c>
      <c r="B287" s="67" t="str">
        <f>IFERROR(IF(VLOOKUP($A287&amp;$A$3,Global!$E:$AA,COLUMN(),0)="","",VLOOKUP($A287&amp;$A$3,Global!$E:$AA,COLUMN(),0)),"")</f>
        <v/>
      </c>
      <c r="C287" s="67" t="str">
        <f>IFERROR(VLOOKUP(B287,List!$D:$E,2,0),"")</f>
        <v/>
      </c>
      <c r="D287" s="68" t="str">
        <f>IFERROR(IF(VLOOKUP($A287&amp;$A$3,Global!$E:$AA,COLUMN()+1,0)="","",VLOOKUP($A287&amp;$A$3,Global!$E:$AA,COLUMN()+1,0)),"")</f>
        <v/>
      </c>
      <c r="E287" s="69" t="str">
        <f>IFERROR(IF(VLOOKUP($A287&amp;$A$3,Global!$E:$AA,COLUMN()+1,0)="","",VLOOKUP($A287&amp;$A$3,Global!$E:$AA,COLUMN()+1,0)),"")</f>
        <v/>
      </c>
      <c r="F287" s="69" t="str">
        <f>IFERROR(IF(VLOOKUP($A287&amp;$A$3,Global!$E:$AA,COLUMN()+1,0)="","",VLOOKUP($A287&amp;$A$3,Global!$E:$AA,COLUMN()+1,0)),"")</f>
        <v/>
      </c>
      <c r="G287" s="69" t="str">
        <f>IFERROR(IF(VLOOKUP($A287&amp;$A$3,Global!$E:$AA,COLUMN()+1,0)="","",VLOOKUP($A287&amp;$A$3,Global!$E:$AA,COLUMN()+1,0)),"")</f>
        <v/>
      </c>
      <c r="H287" s="70" t="str">
        <f>IFERROR(IF(VLOOKUP($A287&amp;$A$3,Global!$E:$AA,COLUMN()+1,0)="","",VLOOKUP($A287&amp;$A$3,Global!$E:$AA,COLUMN()+1,0)),"")</f>
        <v/>
      </c>
      <c r="I287" s="69" t="str">
        <f>IFERROR(IF(VLOOKUP($A287&amp;$A$3,Global!$E:$AA,COLUMN()+1,0)="","",VLOOKUP($A287&amp;$A$3,Global!$E:$AA,COLUMN()+1,0)),"")</f>
        <v/>
      </c>
      <c r="J287" s="69" t="str">
        <f>IFERROR(IF(VLOOKUP($A287&amp;$A$3,Global!$E:$AA,COLUMN()+1,0)="","",VLOOKUP($A287&amp;$A$3,Global!$E:$AA,COLUMN()+1,0)),"")</f>
        <v/>
      </c>
      <c r="K287" s="69" t="str">
        <f>IFERROR(IF(VLOOKUP($A287&amp;$A$3,Global!$E:$AA,COLUMN()+1,0)="","",VLOOKUP($A287&amp;$A$3,Global!$E:$AA,COLUMN()+1,0)),"")</f>
        <v/>
      </c>
      <c r="L287" s="69" t="str">
        <f>IFERROR(IF(VLOOKUP($A287&amp;$A$3,Global!$E:$AA,COLUMN()+1,0)="","",VLOOKUP($A287&amp;$A$3,Global!$E:$AA,COLUMN()+1,0)),"")</f>
        <v/>
      </c>
      <c r="M287" s="68" t="str">
        <f>IFERROR(IF(VLOOKUP($A287&amp;$A$3,Global!$E:$AA,COLUMN()+1,0)="","",VLOOKUP($A287&amp;$A$3,Global!$E:$AA,COLUMN()+1,0)),"")</f>
        <v/>
      </c>
      <c r="N287" s="68" t="str">
        <f>IFERROR(IF(VLOOKUP($A287&amp;$A$3,Global!$E:$AA,COLUMN()+1,0)="","",VLOOKUP($A287&amp;$A$3,Global!$E:$AA,COLUMN()+1,0)),"")</f>
        <v/>
      </c>
      <c r="O287" s="68" t="str">
        <f>IFERROR(IF(VLOOKUP($A287&amp;$A$3,Global!$E:$AA,COLUMN()+1,0)="","",VLOOKUP($A287&amp;$A$3,Global!$E:$AA,COLUMN()+1,0)),"")</f>
        <v/>
      </c>
      <c r="P287" s="68" t="str">
        <f>IFERROR(IF(VLOOKUP($A287&amp;$A$3,Global!$E:$AA,COLUMN()+1,0)="","",VLOOKUP($A287&amp;$A$3,Global!$E:$AA,COLUMN()+1,0)),"")</f>
        <v/>
      </c>
      <c r="Q287" s="68" t="str">
        <f>IFERROR(IF(VLOOKUP($A287&amp;$A$3,Global!$E:$AA,COLUMN()+1,0)="","",VLOOKUP($A287&amp;$A$3,Global!$E:$AA,COLUMN()+1,0)),"")</f>
        <v/>
      </c>
      <c r="R287" s="68" t="str">
        <f>IFERROR(IF(VLOOKUP($A287&amp;$A$3,Global!$E:$AA,COLUMN()+1,0)="","",VLOOKUP($A287&amp;$A$3,Global!$E:$AA,COLUMN()+1,0)),"")</f>
        <v/>
      </c>
      <c r="S287" s="71" t="str">
        <f>IFERROR(IF(VLOOKUP($A287&amp;$A$3,Global!$E:$AA,COLUMN()+1,0)="","",VLOOKUP($A287&amp;$A$3,Global!$E:$AA,COLUMN()+1,0)),"")</f>
        <v/>
      </c>
      <c r="T287" s="71" t="str">
        <f>IFERROR(IF(VLOOKUP($A287&amp;$A$3,Global!$E:$AA,COLUMN()+1,0)="","",VLOOKUP($A287&amp;$A$3,Global!$E:$AA,COLUMN()+1,0)),"")</f>
        <v/>
      </c>
      <c r="U287" s="69" t="str">
        <f>IFERROR(IF(VLOOKUP($A287&amp;$A$3,Global!$E:$AA,COLUMN()+1,0)="","",VLOOKUP($A287&amp;$A$3,Global!$E:$AA,COLUMN()+1,0)),"")</f>
        <v/>
      </c>
      <c r="V287" s="69" t="str">
        <f>IFERROR(IF(VLOOKUP($A287&amp;$A$3,Global!$E:$AA,COLUMN()+1,0)="","",VLOOKUP($A287&amp;$A$3,Global!$E:$AA,COLUMN()+1,0)),"")</f>
        <v/>
      </c>
    </row>
    <row r="288" spans="1:22" s="72" customFormat="1" ht="15.75" x14ac:dyDescent="0.2">
      <c r="A288" s="67" t="str">
        <f>IFERROR(IF(A287="","",IF((A287+1)&lt;=VLOOKUP($A$3,List!$A$1:$B$50,2,0),A287+1,"")),"")</f>
        <v/>
      </c>
      <c r="B288" s="67" t="str">
        <f>IFERROR(IF(VLOOKUP($A288&amp;$A$3,Global!$E:$AA,COLUMN(),0)="","",VLOOKUP($A288&amp;$A$3,Global!$E:$AA,COLUMN(),0)),"")</f>
        <v/>
      </c>
      <c r="C288" s="67" t="str">
        <f>IFERROR(VLOOKUP(B288,List!$D:$E,2,0),"")</f>
        <v/>
      </c>
      <c r="D288" s="68" t="str">
        <f>IFERROR(IF(VLOOKUP($A288&amp;$A$3,Global!$E:$AA,COLUMN()+1,0)="","",VLOOKUP($A288&amp;$A$3,Global!$E:$AA,COLUMN()+1,0)),"")</f>
        <v/>
      </c>
      <c r="E288" s="69" t="str">
        <f>IFERROR(IF(VLOOKUP($A288&amp;$A$3,Global!$E:$AA,COLUMN()+1,0)="","",VLOOKUP($A288&amp;$A$3,Global!$E:$AA,COLUMN()+1,0)),"")</f>
        <v/>
      </c>
      <c r="F288" s="69" t="str">
        <f>IFERROR(IF(VLOOKUP($A288&amp;$A$3,Global!$E:$AA,COLUMN()+1,0)="","",VLOOKUP($A288&amp;$A$3,Global!$E:$AA,COLUMN()+1,0)),"")</f>
        <v/>
      </c>
      <c r="G288" s="69" t="str">
        <f>IFERROR(IF(VLOOKUP($A288&amp;$A$3,Global!$E:$AA,COLUMN()+1,0)="","",VLOOKUP($A288&amp;$A$3,Global!$E:$AA,COLUMN()+1,0)),"")</f>
        <v/>
      </c>
      <c r="H288" s="70" t="str">
        <f>IFERROR(IF(VLOOKUP($A288&amp;$A$3,Global!$E:$AA,COLUMN()+1,0)="","",VLOOKUP($A288&amp;$A$3,Global!$E:$AA,COLUMN()+1,0)),"")</f>
        <v/>
      </c>
      <c r="I288" s="69" t="str">
        <f>IFERROR(IF(VLOOKUP($A288&amp;$A$3,Global!$E:$AA,COLUMN()+1,0)="","",VLOOKUP($A288&amp;$A$3,Global!$E:$AA,COLUMN()+1,0)),"")</f>
        <v/>
      </c>
      <c r="J288" s="69" t="str">
        <f>IFERROR(IF(VLOOKUP($A288&amp;$A$3,Global!$E:$AA,COLUMN()+1,0)="","",VLOOKUP($A288&amp;$A$3,Global!$E:$AA,COLUMN()+1,0)),"")</f>
        <v/>
      </c>
      <c r="K288" s="69" t="str">
        <f>IFERROR(IF(VLOOKUP($A288&amp;$A$3,Global!$E:$AA,COLUMN()+1,0)="","",VLOOKUP($A288&amp;$A$3,Global!$E:$AA,COLUMN()+1,0)),"")</f>
        <v/>
      </c>
      <c r="L288" s="69" t="str">
        <f>IFERROR(IF(VLOOKUP($A288&amp;$A$3,Global!$E:$AA,COLUMN()+1,0)="","",VLOOKUP($A288&amp;$A$3,Global!$E:$AA,COLUMN()+1,0)),"")</f>
        <v/>
      </c>
      <c r="M288" s="68" t="str">
        <f>IFERROR(IF(VLOOKUP($A288&amp;$A$3,Global!$E:$AA,COLUMN()+1,0)="","",VLOOKUP($A288&amp;$A$3,Global!$E:$AA,COLUMN()+1,0)),"")</f>
        <v/>
      </c>
      <c r="N288" s="68" t="str">
        <f>IFERROR(IF(VLOOKUP($A288&amp;$A$3,Global!$E:$AA,COLUMN()+1,0)="","",VLOOKUP($A288&amp;$A$3,Global!$E:$AA,COLUMN()+1,0)),"")</f>
        <v/>
      </c>
      <c r="O288" s="68" t="str">
        <f>IFERROR(IF(VLOOKUP($A288&amp;$A$3,Global!$E:$AA,COLUMN()+1,0)="","",VLOOKUP($A288&amp;$A$3,Global!$E:$AA,COLUMN()+1,0)),"")</f>
        <v/>
      </c>
      <c r="P288" s="68" t="str">
        <f>IFERROR(IF(VLOOKUP($A288&amp;$A$3,Global!$E:$AA,COLUMN()+1,0)="","",VLOOKUP($A288&amp;$A$3,Global!$E:$AA,COLUMN()+1,0)),"")</f>
        <v/>
      </c>
      <c r="Q288" s="68" t="str">
        <f>IFERROR(IF(VLOOKUP($A288&amp;$A$3,Global!$E:$AA,COLUMN()+1,0)="","",VLOOKUP($A288&amp;$A$3,Global!$E:$AA,COLUMN()+1,0)),"")</f>
        <v/>
      </c>
      <c r="R288" s="68" t="str">
        <f>IFERROR(IF(VLOOKUP($A288&amp;$A$3,Global!$E:$AA,COLUMN()+1,0)="","",VLOOKUP($A288&amp;$A$3,Global!$E:$AA,COLUMN()+1,0)),"")</f>
        <v/>
      </c>
      <c r="S288" s="71" t="str">
        <f>IFERROR(IF(VLOOKUP($A288&amp;$A$3,Global!$E:$AA,COLUMN()+1,0)="","",VLOOKUP($A288&amp;$A$3,Global!$E:$AA,COLUMN()+1,0)),"")</f>
        <v/>
      </c>
      <c r="T288" s="71" t="str">
        <f>IFERROR(IF(VLOOKUP($A288&amp;$A$3,Global!$E:$AA,COLUMN()+1,0)="","",VLOOKUP($A288&amp;$A$3,Global!$E:$AA,COLUMN()+1,0)),"")</f>
        <v/>
      </c>
      <c r="U288" s="69" t="str">
        <f>IFERROR(IF(VLOOKUP($A288&amp;$A$3,Global!$E:$AA,COLUMN()+1,0)="","",VLOOKUP($A288&amp;$A$3,Global!$E:$AA,COLUMN()+1,0)),"")</f>
        <v/>
      </c>
      <c r="V288" s="69" t="str">
        <f>IFERROR(IF(VLOOKUP($A288&amp;$A$3,Global!$E:$AA,COLUMN()+1,0)="","",VLOOKUP($A288&amp;$A$3,Global!$E:$AA,COLUMN()+1,0)),"")</f>
        <v/>
      </c>
    </row>
    <row r="289" spans="1:22" s="72" customFormat="1" ht="15.75" x14ac:dyDescent="0.2">
      <c r="A289" s="67" t="str">
        <f>IFERROR(IF(A288="","",IF((A288+1)&lt;=VLOOKUP($A$3,List!$A$1:$B$50,2,0),A288+1,"")),"")</f>
        <v/>
      </c>
      <c r="B289" s="67" t="str">
        <f>IFERROR(IF(VLOOKUP($A289&amp;$A$3,Global!$E:$AA,COLUMN(),0)="","",VLOOKUP($A289&amp;$A$3,Global!$E:$AA,COLUMN(),0)),"")</f>
        <v/>
      </c>
      <c r="C289" s="67" t="str">
        <f>IFERROR(VLOOKUP(B289,List!$D:$E,2,0),"")</f>
        <v/>
      </c>
      <c r="D289" s="68" t="str">
        <f>IFERROR(IF(VLOOKUP($A289&amp;$A$3,Global!$E:$AA,COLUMN()+1,0)="","",VLOOKUP($A289&amp;$A$3,Global!$E:$AA,COLUMN()+1,0)),"")</f>
        <v/>
      </c>
      <c r="E289" s="69" t="str">
        <f>IFERROR(IF(VLOOKUP($A289&amp;$A$3,Global!$E:$AA,COLUMN()+1,0)="","",VLOOKUP($A289&amp;$A$3,Global!$E:$AA,COLUMN()+1,0)),"")</f>
        <v/>
      </c>
      <c r="F289" s="69" t="str">
        <f>IFERROR(IF(VLOOKUP($A289&amp;$A$3,Global!$E:$AA,COLUMN()+1,0)="","",VLOOKUP($A289&amp;$A$3,Global!$E:$AA,COLUMN()+1,0)),"")</f>
        <v/>
      </c>
      <c r="G289" s="69" t="str">
        <f>IFERROR(IF(VLOOKUP($A289&amp;$A$3,Global!$E:$AA,COLUMN()+1,0)="","",VLOOKUP($A289&amp;$A$3,Global!$E:$AA,COLUMN()+1,0)),"")</f>
        <v/>
      </c>
      <c r="H289" s="70" t="str">
        <f>IFERROR(IF(VLOOKUP($A289&amp;$A$3,Global!$E:$AA,COLUMN()+1,0)="","",VLOOKUP($A289&amp;$A$3,Global!$E:$AA,COLUMN()+1,0)),"")</f>
        <v/>
      </c>
      <c r="I289" s="69" t="str">
        <f>IFERROR(IF(VLOOKUP($A289&amp;$A$3,Global!$E:$AA,COLUMN()+1,0)="","",VLOOKUP($A289&amp;$A$3,Global!$E:$AA,COLUMN()+1,0)),"")</f>
        <v/>
      </c>
      <c r="J289" s="69" t="str">
        <f>IFERROR(IF(VLOOKUP($A289&amp;$A$3,Global!$E:$AA,COLUMN()+1,0)="","",VLOOKUP($A289&amp;$A$3,Global!$E:$AA,COLUMN()+1,0)),"")</f>
        <v/>
      </c>
      <c r="K289" s="69" t="str">
        <f>IFERROR(IF(VLOOKUP($A289&amp;$A$3,Global!$E:$AA,COLUMN()+1,0)="","",VLOOKUP($A289&amp;$A$3,Global!$E:$AA,COLUMN()+1,0)),"")</f>
        <v/>
      </c>
      <c r="L289" s="69" t="str">
        <f>IFERROR(IF(VLOOKUP($A289&amp;$A$3,Global!$E:$AA,COLUMN()+1,0)="","",VLOOKUP($A289&amp;$A$3,Global!$E:$AA,COLUMN()+1,0)),"")</f>
        <v/>
      </c>
      <c r="M289" s="68" t="str">
        <f>IFERROR(IF(VLOOKUP($A289&amp;$A$3,Global!$E:$AA,COLUMN()+1,0)="","",VLOOKUP($A289&amp;$A$3,Global!$E:$AA,COLUMN()+1,0)),"")</f>
        <v/>
      </c>
      <c r="N289" s="68" t="str">
        <f>IFERROR(IF(VLOOKUP($A289&amp;$A$3,Global!$E:$AA,COLUMN()+1,0)="","",VLOOKUP($A289&amp;$A$3,Global!$E:$AA,COLUMN()+1,0)),"")</f>
        <v/>
      </c>
      <c r="O289" s="68" t="str">
        <f>IFERROR(IF(VLOOKUP($A289&amp;$A$3,Global!$E:$AA,COLUMN()+1,0)="","",VLOOKUP($A289&amp;$A$3,Global!$E:$AA,COLUMN()+1,0)),"")</f>
        <v/>
      </c>
      <c r="P289" s="68" t="str">
        <f>IFERROR(IF(VLOOKUP($A289&amp;$A$3,Global!$E:$AA,COLUMN()+1,0)="","",VLOOKUP($A289&amp;$A$3,Global!$E:$AA,COLUMN()+1,0)),"")</f>
        <v/>
      </c>
      <c r="Q289" s="68" t="str">
        <f>IFERROR(IF(VLOOKUP($A289&amp;$A$3,Global!$E:$AA,COLUMN()+1,0)="","",VLOOKUP($A289&amp;$A$3,Global!$E:$AA,COLUMN()+1,0)),"")</f>
        <v/>
      </c>
      <c r="R289" s="68" t="str">
        <f>IFERROR(IF(VLOOKUP($A289&amp;$A$3,Global!$E:$AA,COLUMN()+1,0)="","",VLOOKUP($A289&amp;$A$3,Global!$E:$AA,COLUMN()+1,0)),"")</f>
        <v/>
      </c>
      <c r="S289" s="71" t="str">
        <f>IFERROR(IF(VLOOKUP($A289&amp;$A$3,Global!$E:$AA,COLUMN()+1,0)="","",VLOOKUP($A289&amp;$A$3,Global!$E:$AA,COLUMN()+1,0)),"")</f>
        <v/>
      </c>
      <c r="T289" s="71" t="str">
        <f>IFERROR(IF(VLOOKUP($A289&amp;$A$3,Global!$E:$AA,COLUMN()+1,0)="","",VLOOKUP($A289&amp;$A$3,Global!$E:$AA,COLUMN()+1,0)),"")</f>
        <v/>
      </c>
      <c r="U289" s="69" t="str">
        <f>IFERROR(IF(VLOOKUP($A289&amp;$A$3,Global!$E:$AA,COLUMN()+1,0)="","",VLOOKUP($A289&amp;$A$3,Global!$E:$AA,COLUMN()+1,0)),"")</f>
        <v/>
      </c>
      <c r="V289" s="69" t="str">
        <f>IFERROR(IF(VLOOKUP($A289&amp;$A$3,Global!$E:$AA,COLUMN()+1,0)="","",VLOOKUP($A289&amp;$A$3,Global!$E:$AA,COLUMN()+1,0)),"")</f>
        <v/>
      </c>
    </row>
    <row r="290" spans="1:22" s="72" customFormat="1" ht="15.75" x14ac:dyDescent="0.2">
      <c r="A290" s="67" t="str">
        <f>IFERROR(IF(A289="","",IF((A289+1)&lt;=VLOOKUP($A$3,List!$A$1:$B$50,2,0),A289+1,"")),"")</f>
        <v/>
      </c>
      <c r="B290" s="67" t="str">
        <f>IFERROR(IF(VLOOKUP($A290&amp;$A$3,Global!$E:$AA,COLUMN(),0)="","",VLOOKUP($A290&amp;$A$3,Global!$E:$AA,COLUMN(),0)),"")</f>
        <v/>
      </c>
      <c r="C290" s="67" t="str">
        <f>IFERROR(VLOOKUP(B290,List!$D:$E,2,0),"")</f>
        <v/>
      </c>
      <c r="D290" s="68" t="str">
        <f>IFERROR(IF(VLOOKUP($A290&amp;$A$3,Global!$E:$AA,COLUMN()+1,0)="","",VLOOKUP($A290&amp;$A$3,Global!$E:$AA,COLUMN()+1,0)),"")</f>
        <v/>
      </c>
      <c r="E290" s="69" t="str">
        <f>IFERROR(IF(VLOOKUP($A290&amp;$A$3,Global!$E:$AA,COLUMN()+1,0)="","",VLOOKUP($A290&amp;$A$3,Global!$E:$AA,COLUMN()+1,0)),"")</f>
        <v/>
      </c>
      <c r="F290" s="69" t="str">
        <f>IFERROR(IF(VLOOKUP($A290&amp;$A$3,Global!$E:$AA,COLUMN()+1,0)="","",VLOOKUP($A290&amp;$A$3,Global!$E:$AA,COLUMN()+1,0)),"")</f>
        <v/>
      </c>
      <c r="G290" s="69" t="str">
        <f>IFERROR(IF(VLOOKUP($A290&amp;$A$3,Global!$E:$AA,COLUMN()+1,0)="","",VLOOKUP($A290&amp;$A$3,Global!$E:$AA,COLUMN()+1,0)),"")</f>
        <v/>
      </c>
      <c r="H290" s="70" t="str">
        <f>IFERROR(IF(VLOOKUP($A290&amp;$A$3,Global!$E:$AA,COLUMN()+1,0)="","",VLOOKUP($A290&amp;$A$3,Global!$E:$AA,COLUMN()+1,0)),"")</f>
        <v/>
      </c>
      <c r="I290" s="69" t="str">
        <f>IFERROR(IF(VLOOKUP($A290&amp;$A$3,Global!$E:$AA,COLUMN()+1,0)="","",VLOOKUP($A290&amp;$A$3,Global!$E:$AA,COLUMN()+1,0)),"")</f>
        <v/>
      </c>
      <c r="J290" s="69" t="str">
        <f>IFERROR(IF(VLOOKUP($A290&amp;$A$3,Global!$E:$AA,COLUMN()+1,0)="","",VLOOKUP($A290&amp;$A$3,Global!$E:$AA,COLUMN()+1,0)),"")</f>
        <v/>
      </c>
      <c r="K290" s="69" t="str">
        <f>IFERROR(IF(VLOOKUP($A290&amp;$A$3,Global!$E:$AA,COLUMN()+1,0)="","",VLOOKUP($A290&amp;$A$3,Global!$E:$AA,COLUMN()+1,0)),"")</f>
        <v/>
      </c>
      <c r="L290" s="69" t="str">
        <f>IFERROR(IF(VLOOKUP($A290&amp;$A$3,Global!$E:$AA,COLUMN()+1,0)="","",VLOOKUP($A290&amp;$A$3,Global!$E:$AA,COLUMN()+1,0)),"")</f>
        <v/>
      </c>
      <c r="M290" s="68" t="str">
        <f>IFERROR(IF(VLOOKUP($A290&amp;$A$3,Global!$E:$AA,COLUMN()+1,0)="","",VLOOKUP($A290&amp;$A$3,Global!$E:$AA,COLUMN()+1,0)),"")</f>
        <v/>
      </c>
      <c r="N290" s="68" t="str">
        <f>IFERROR(IF(VLOOKUP($A290&amp;$A$3,Global!$E:$AA,COLUMN()+1,0)="","",VLOOKUP($A290&amp;$A$3,Global!$E:$AA,COLUMN()+1,0)),"")</f>
        <v/>
      </c>
      <c r="O290" s="68" t="str">
        <f>IFERROR(IF(VLOOKUP($A290&amp;$A$3,Global!$E:$AA,COLUMN()+1,0)="","",VLOOKUP($A290&amp;$A$3,Global!$E:$AA,COLUMN()+1,0)),"")</f>
        <v/>
      </c>
      <c r="P290" s="68" t="str">
        <f>IFERROR(IF(VLOOKUP($A290&amp;$A$3,Global!$E:$AA,COLUMN()+1,0)="","",VLOOKUP($A290&amp;$A$3,Global!$E:$AA,COLUMN()+1,0)),"")</f>
        <v/>
      </c>
      <c r="Q290" s="68" t="str">
        <f>IFERROR(IF(VLOOKUP($A290&amp;$A$3,Global!$E:$AA,COLUMN()+1,0)="","",VLOOKUP($A290&amp;$A$3,Global!$E:$AA,COLUMN()+1,0)),"")</f>
        <v/>
      </c>
      <c r="R290" s="68" t="str">
        <f>IFERROR(IF(VLOOKUP($A290&amp;$A$3,Global!$E:$AA,COLUMN()+1,0)="","",VLOOKUP($A290&amp;$A$3,Global!$E:$AA,COLUMN()+1,0)),"")</f>
        <v/>
      </c>
      <c r="S290" s="71" t="str">
        <f>IFERROR(IF(VLOOKUP($A290&amp;$A$3,Global!$E:$AA,COLUMN()+1,0)="","",VLOOKUP($A290&amp;$A$3,Global!$E:$AA,COLUMN()+1,0)),"")</f>
        <v/>
      </c>
      <c r="T290" s="71" t="str">
        <f>IFERROR(IF(VLOOKUP($A290&amp;$A$3,Global!$E:$AA,COLUMN()+1,0)="","",VLOOKUP($A290&amp;$A$3,Global!$E:$AA,COLUMN()+1,0)),"")</f>
        <v/>
      </c>
      <c r="U290" s="69" t="str">
        <f>IFERROR(IF(VLOOKUP($A290&amp;$A$3,Global!$E:$AA,COLUMN()+1,0)="","",VLOOKUP($A290&amp;$A$3,Global!$E:$AA,COLUMN()+1,0)),"")</f>
        <v/>
      </c>
      <c r="V290" s="69" t="str">
        <f>IFERROR(IF(VLOOKUP($A290&amp;$A$3,Global!$E:$AA,COLUMN()+1,0)="","",VLOOKUP($A290&amp;$A$3,Global!$E:$AA,COLUMN()+1,0)),"")</f>
        <v/>
      </c>
    </row>
    <row r="291" spans="1:22" s="72" customFormat="1" ht="15.75" x14ac:dyDescent="0.2">
      <c r="A291" s="67" t="str">
        <f>IFERROR(IF(A290="","",IF((A290+1)&lt;=VLOOKUP($A$3,List!$A$1:$B$50,2,0),A290+1,"")),"")</f>
        <v/>
      </c>
      <c r="B291" s="67" t="str">
        <f>IFERROR(IF(VLOOKUP($A291&amp;$A$3,Global!$E:$AA,COLUMN(),0)="","",VLOOKUP($A291&amp;$A$3,Global!$E:$AA,COLUMN(),0)),"")</f>
        <v/>
      </c>
      <c r="C291" s="67" t="str">
        <f>IFERROR(VLOOKUP(B291,List!$D:$E,2,0),"")</f>
        <v/>
      </c>
      <c r="D291" s="68" t="str">
        <f>IFERROR(IF(VLOOKUP($A291&amp;$A$3,Global!$E:$AA,COLUMN()+1,0)="","",VLOOKUP($A291&amp;$A$3,Global!$E:$AA,COLUMN()+1,0)),"")</f>
        <v/>
      </c>
      <c r="E291" s="69" t="str">
        <f>IFERROR(IF(VLOOKUP($A291&amp;$A$3,Global!$E:$AA,COLUMN()+1,0)="","",VLOOKUP($A291&amp;$A$3,Global!$E:$AA,COLUMN()+1,0)),"")</f>
        <v/>
      </c>
      <c r="F291" s="69" t="str">
        <f>IFERROR(IF(VLOOKUP($A291&amp;$A$3,Global!$E:$AA,COLUMN()+1,0)="","",VLOOKUP($A291&amp;$A$3,Global!$E:$AA,COLUMN()+1,0)),"")</f>
        <v/>
      </c>
      <c r="G291" s="69" t="str">
        <f>IFERROR(IF(VLOOKUP($A291&amp;$A$3,Global!$E:$AA,COLUMN()+1,0)="","",VLOOKUP($A291&amp;$A$3,Global!$E:$AA,COLUMN()+1,0)),"")</f>
        <v/>
      </c>
      <c r="H291" s="70" t="str">
        <f>IFERROR(IF(VLOOKUP($A291&amp;$A$3,Global!$E:$AA,COLUMN()+1,0)="","",VLOOKUP($A291&amp;$A$3,Global!$E:$AA,COLUMN()+1,0)),"")</f>
        <v/>
      </c>
      <c r="I291" s="69" t="str">
        <f>IFERROR(IF(VLOOKUP($A291&amp;$A$3,Global!$E:$AA,COLUMN()+1,0)="","",VLOOKUP($A291&amp;$A$3,Global!$E:$AA,COLUMN()+1,0)),"")</f>
        <v/>
      </c>
      <c r="J291" s="69" t="str">
        <f>IFERROR(IF(VLOOKUP($A291&amp;$A$3,Global!$E:$AA,COLUMN()+1,0)="","",VLOOKUP($A291&amp;$A$3,Global!$E:$AA,COLUMN()+1,0)),"")</f>
        <v/>
      </c>
      <c r="K291" s="69" t="str">
        <f>IFERROR(IF(VLOOKUP($A291&amp;$A$3,Global!$E:$AA,COLUMN()+1,0)="","",VLOOKUP($A291&amp;$A$3,Global!$E:$AA,COLUMN()+1,0)),"")</f>
        <v/>
      </c>
      <c r="L291" s="69" t="str">
        <f>IFERROR(IF(VLOOKUP($A291&amp;$A$3,Global!$E:$AA,COLUMN()+1,0)="","",VLOOKUP($A291&amp;$A$3,Global!$E:$AA,COLUMN()+1,0)),"")</f>
        <v/>
      </c>
      <c r="M291" s="68" t="str">
        <f>IFERROR(IF(VLOOKUP($A291&amp;$A$3,Global!$E:$AA,COLUMN()+1,0)="","",VLOOKUP($A291&amp;$A$3,Global!$E:$AA,COLUMN()+1,0)),"")</f>
        <v/>
      </c>
      <c r="N291" s="68" t="str">
        <f>IFERROR(IF(VLOOKUP($A291&amp;$A$3,Global!$E:$AA,COLUMN()+1,0)="","",VLOOKUP($A291&amp;$A$3,Global!$E:$AA,COLUMN()+1,0)),"")</f>
        <v/>
      </c>
      <c r="O291" s="68" t="str">
        <f>IFERROR(IF(VLOOKUP($A291&amp;$A$3,Global!$E:$AA,COLUMN()+1,0)="","",VLOOKUP($A291&amp;$A$3,Global!$E:$AA,COLUMN()+1,0)),"")</f>
        <v/>
      </c>
      <c r="P291" s="68" t="str">
        <f>IFERROR(IF(VLOOKUP($A291&amp;$A$3,Global!$E:$AA,COLUMN()+1,0)="","",VLOOKUP($A291&amp;$A$3,Global!$E:$AA,COLUMN()+1,0)),"")</f>
        <v/>
      </c>
      <c r="Q291" s="68" t="str">
        <f>IFERROR(IF(VLOOKUP($A291&amp;$A$3,Global!$E:$AA,COLUMN()+1,0)="","",VLOOKUP($A291&amp;$A$3,Global!$E:$AA,COLUMN()+1,0)),"")</f>
        <v/>
      </c>
      <c r="R291" s="68" t="str">
        <f>IFERROR(IF(VLOOKUP($A291&amp;$A$3,Global!$E:$AA,COLUMN()+1,0)="","",VLOOKUP($A291&amp;$A$3,Global!$E:$AA,COLUMN()+1,0)),"")</f>
        <v/>
      </c>
      <c r="S291" s="71" t="str">
        <f>IFERROR(IF(VLOOKUP($A291&amp;$A$3,Global!$E:$AA,COLUMN()+1,0)="","",VLOOKUP($A291&amp;$A$3,Global!$E:$AA,COLUMN()+1,0)),"")</f>
        <v/>
      </c>
      <c r="T291" s="71" t="str">
        <f>IFERROR(IF(VLOOKUP($A291&amp;$A$3,Global!$E:$AA,COLUMN()+1,0)="","",VLOOKUP($A291&amp;$A$3,Global!$E:$AA,COLUMN()+1,0)),"")</f>
        <v/>
      </c>
      <c r="U291" s="69" t="str">
        <f>IFERROR(IF(VLOOKUP($A291&amp;$A$3,Global!$E:$AA,COLUMN()+1,0)="","",VLOOKUP($A291&amp;$A$3,Global!$E:$AA,COLUMN()+1,0)),"")</f>
        <v/>
      </c>
      <c r="V291" s="69" t="str">
        <f>IFERROR(IF(VLOOKUP($A291&amp;$A$3,Global!$E:$AA,COLUMN()+1,0)="","",VLOOKUP($A291&amp;$A$3,Global!$E:$AA,COLUMN()+1,0)),"")</f>
        <v/>
      </c>
    </row>
    <row r="292" spans="1:22" s="72" customFormat="1" ht="15.75" x14ac:dyDescent="0.2">
      <c r="A292" s="67" t="str">
        <f>IFERROR(IF(A291="","",IF((A291+1)&lt;=VLOOKUP($A$3,List!$A$1:$B$50,2,0),A291+1,"")),"")</f>
        <v/>
      </c>
      <c r="B292" s="67" t="str">
        <f>IFERROR(IF(VLOOKUP($A292&amp;$A$3,Global!$E:$AA,COLUMN(),0)="","",VLOOKUP($A292&amp;$A$3,Global!$E:$AA,COLUMN(),0)),"")</f>
        <v/>
      </c>
      <c r="C292" s="67" t="str">
        <f>IFERROR(VLOOKUP(B292,List!$D:$E,2,0),"")</f>
        <v/>
      </c>
      <c r="D292" s="68" t="str">
        <f>IFERROR(IF(VLOOKUP($A292&amp;$A$3,Global!$E:$AA,COLUMN()+1,0)="","",VLOOKUP($A292&amp;$A$3,Global!$E:$AA,COLUMN()+1,0)),"")</f>
        <v/>
      </c>
      <c r="E292" s="69" t="str">
        <f>IFERROR(IF(VLOOKUP($A292&amp;$A$3,Global!$E:$AA,COLUMN()+1,0)="","",VLOOKUP($A292&amp;$A$3,Global!$E:$AA,COLUMN()+1,0)),"")</f>
        <v/>
      </c>
      <c r="F292" s="69" t="str">
        <f>IFERROR(IF(VLOOKUP($A292&amp;$A$3,Global!$E:$AA,COLUMN()+1,0)="","",VLOOKUP($A292&amp;$A$3,Global!$E:$AA,COLUMN()+1,0)),"")</f>
        <v/>
      </c>
      <c r="G292" s="69" t="str">
        <f>IFERROR(IF(VLOOKUP($A292&amp;$A$3,Global!$E:$AA,COLUMN()+1,0)="","",VLOOKUP($A292&amp;$A$3,Global!$E:$AA,COLUMN()+1,0)),"")</f>
        <v/>
      </c>
      <c r="H292" s="70" t="str">
        <f>IFERROR(IF(VLOOKUP($A292&amp;$A$3,Global!$E:$AA,COLUMN()+1,0)="","",VLOOKUP($A292&amp;$A$3,Global!$E:$AA,COLUMN()+1,0)),"")</f>
        <v/>
      </c>
      <c r="I292" s="69" t="str">
        <f>IFERROR(IF(VLOOKUP($A292&amp;$A$3,Global!$E:$AA,COLUMN()+1,0)="","",VLOOKUP($A292&amp;$A$3,Global!$E:$AA,COLUMN()+1,0)),"")</f>
        <v/>
      </c>
      <c r="J292" s="69" t="str">
        <f>IFERROR(IF(VLOOKUP($A292&amp;$A$3,Global!$E:$AA,COLUMN()+1,0)="","",VLOOKUP($A292&amp;$A$3,Global!$E:$AA,COLUMN()+1,0)),"")</f>
        <v/>
      </c>
      <c r="K292" s="69" t="str">
        <f>IFERROR(IF(VLOOKUP($A292&amp;$A$3,Global!$E:$AA,COLUMN()+1,0)="","",VLOOKUP($A292&amp;$A$3,Global!$E:$AA,COLUMN()+1,0)),"")</f>
        <v/>
      </c>
      <c r="L292" s="69" t="str">
        <f>IFERROR(IF(VLOOKUP($A292&amp;$A$3,Global!$E:$AA,COLUMN()+1,0)="","",VLOOKUP($A292&amp;$A$3,Global!$E:$AA,COLUMN()+1,0)),"")</f>
        <v/>
      </c>
      <c r="M292" s="68" t="str">
        <f>IFERROR(IF(VLOOKUP($A292&amp;$A$3,Global!$E:$AA,COLUMN()+1,0)="","",VLOOKUP($A292&amp;$A$3,Global!$E:$AA,COLUMN()+1,0)),"")</f>
        <v/>
      </c>
      <c r="N292" s="68" t="str">
        <f>IFERROR(IF(VLOOKUP($A292&amp;$A$3,Global!$E:$AA,COLUMN()+1,0)="","",VLOOKUP($A292&amp;$A$3,Global!$E:$AA,COLUMN()+1,0)),"")</f>
        <v/>
      </c>
      <c r="O292" s="68" t="str">
        <f>IFERROR(IF(VLOOKUP($A292&amp;$A$3,Global!$E:$AA,COLUMN()+1,0)="","",VLOOKUP($A292&amp;$A$3,Global!$E:$AA,COLUMN()+1,0)),"")</f>
        <v/>
      </c>
      <c r="P292" s="68" t="str">
        <f>IFERROR(IF(VLOOKUP($A292&amp;$A$3,Global!$E:$AA,COLUMN()+1,0)="","",VLOOKUP($A292&amp;$A$3,Global!$E:$AA,COLUMN()+1,0)),"")</f>
        <v/>
      </c>
      <c r="Q292" s="68" t="str">
        <f>IFERROR(IF(VLOOKUP($A292&amp;$A$3,Global!$E:$AA,COLUMN()+1,0)="","",VLOOKUP($A292&amp;$A$3,Global!$E:$AA,COLUMN()+1,0)),"")</f>
        <v/>
      </c>
      <c r="R292" s="68" t="str">
        <f>IFERROR(IF(VLOOKUP($A292&amp;$A$3,Global!$E:$AA,COLUMN()+1,0)="","",VLOOKUP($A292&amp;$A$3,Global!$E:$AA,COLUMN()+1,0)),"")</f>
        <v/>
      </c>
      <c r="S292" s="71" t="str">
        <f>IFERROR(IF(VLOOKUP($A292&amp;$A$3,Global!$E:$AA,COLUMN()+1,0)="","",VLOOKUP($A292&amp;$A$3,Global!$E:$AA,COLUMN()+1,0)),"")</f>
        <v/>
      </c>
      <c r="T292" s="71" t="str">
        <f>IFERROR(IF(VLOOKUP($A292&amp;$A$3,Global!$E:$AA,COLUMN()+1,0)="","",VLOOKUP($A292&amp;$A$3,Global!$E:$AA,COLUMN()+1,0)),"")</f>
        <v/>
      </c>
      <c r="U292" s="69" t="str">
        <f>IFERROR(IF(VLOOKUP($A292&amp;$A$3,Global!$E:$AA,COLUMN()+1,0)="","",VLOOKUP($A292&amp;$A$3,Global!$E:$AA,COLUMN()+1,0)),"")</f>
        <v/>
      </c>
      <c r="V292" s="69" t="str">
        <f>IFERROR(IF(VLOOKUP($A292&amp;$A$3,Global!$E:$AA,COLUMN()+1,0)="","",VLOOKUP($A292&amp;$A$3,Global!$E:$AA,COLUMN()+1,0)),"")</f>
        <v/>
      </c>
    </row>
    <row r="293" spans="1:22" s="72" customFormat="1" ht="15.75" x14ac:dyDescent="0.2">
      <c r="A293" s="67" t="str">
        <f>IFERROR(IF(A292="","",IF((A292+1)&lt;=VLOOKUP($A$3,List!$A$1:$B$50,2,0),A292+1,"")),"")</f>
        <v/>
      </c>
      <c r="B293" s="67" t="str">
        <f>IFERROR(IF(VLOOKUP($A293&amp;$A$3,Global!$E:$AA,COLUMN(),0)="","",VLOOKUP($A293&amp;$A$3,Global!$E:$AA,COLUMN(),0)),"")</f>
        <v/>
      </c>
      <c r="C293" s="67" t="str">
        <f>IFERROR(VLOOKUP(B293,List!$D:$E,2,0),"")</f>
        <v/>
      </c>
      <c r="D293" s="68" t="str">
        <f>IFERROR(IF(VLOOKUP($A293&amp;$A$3,Global!$E:$AA,COLUMN()+1,0)="","",VLOOKUP($A293&amp;$A$3,Global!$E:$AA,COLUMN()+1,0)),"")</f>
        <v/>
      </c>
      <c r="E293" s="69" t="str">
        <f>IFERROR(IF(VLOOKUP($A293&amp;$A$3,Global!$E:$AA,COLUMN()+1,0)="","",VLOOKUP($A293&amp;$A$3,Global!$E:$AA,COLUMN()+1,0)),"")</f>
        <v/>
      </c>
      <c r="F293" s="69" t="str">
        <f>IFERROR(IF(VLOOKUP($A293&amp;$A$3,Global!$E:$AA,COLUMN()+1,0)="","",VLOOKUP($A293&amp;$A$3,Global!$E:$AA,COLUMN()+1,0)),"")</f>
        <v/>
      </c>
      <c r="G293" s="69" t="str">
        <f>IFERROR(IF(VLOOKUP($A293&amp;$A$3,Global!$E:$AA,COLUMN()+1,0)="","",VLOOKUP($A293&amp;$A$3,Global!$E:$AA,COLUMN()+1,0)),"")</f>
        <v/>
      </c>
      <c r="H293" s="70" t="str">
        <f>IFERROR(IF(VLOOKUP($A293&amp;$A$3,Global!$E:$AA,COLUMN()+1,0)="","",VLOOKUP($A293&amp;$A$3,Global!$E:$AA,COLUMN()+1,0)),"")</f>
        <v/>
      </c>
      <c r="I293" s="69" t="str">
        <f>IFERROR(IF(VLOOKUP($A293&amp;$A$3,Global!$E:$AA,COLUMN()+1,0)="","",VLOOKUP($A293&amp;$A$3,Global!$E:$AA,COLUMN()+1,0)),"")</f>
        <v/>
      </c>
      <c r="J293" s="69" t="str">
        <f>IFERROR(IF(VLOOKUP($A293&amp;$A$3,Global!$E:$AA,COLUMN()+1,0)="","",VLOOKUP($A293&amp;$A$3,Global!$E:$AA,COLUMN()+1,0)),"")</f>
        <v/>
      </c>
      <c r="K293" s="69" t="str">
        <f>IFERROR(IF(VLOOKUP($A293&amp;$A$3,Global!$E:$AA,COLUMN()+1,0)="","",VLOOKUP($A293&amp;$A$3,Global!$E:$AA,COLUMN()+1,0)),"")</f>
        <v/>
      </c>
      <c r="L293" s="69" t="str">
        <f>IFERROR(IF(VLOOKUP($A293&amp;$A$3,Global!$E:$AA,COLUMN()+1,0)="","",VLOOKUP($A293&amp;$A$3,Global!$E:$AA,COLUMN()+1,0)),"")</f>
        <v/>
      </c>
      <c r="M293" s="68" t="str">
        <f>IFERROR(IF(VLOOKUP($A293&amp;$A$3,Global!$E:$AA,COLUMN()+1,0)="","",VLOOKUP($A293&amp;$A$3,Global!$E:$AA,COLUMN()+1,0)),"")</f>
        <v/>
      </c>
      <c r="N293" s="68" t="str">
        <f>IFERROR(IF(VLOOKUP($A293&amp;$A$3,Global!$E:$AA,COLUMN()+1,0)="","",VLOOKUP($A293&amp;$A$3,Global!$E:$AA,COLUMN()+1,0)),"")</f>
        <v/>
      </c>
      <c r="O293" s="68" t="str">
        <f>IFERROR(IF(VLOOKUP($A293&amp;$A$3,Global!$E:$AA,COLUMN()+1,0)="","",VLOOKUP($A293&amp;$A$3,Global!$E:$AA,COLUMN()+1,0)),"")</f>
        <v/>
      </c>
      <c r="P293" s="68" t="str">
        <f>IFERROR(IF(VLOOKUP($A293&amp;$A$3,Global!$E:$AA,COLUMN()+1,0)="","",VLOOKUP($A293&amp;$A$3,Global!$E:$AA,COLUMN()+1,0)),"")</f>
        <v/>
      </c>
      <c r="Q293" s="68" t="str">
        <f>IFERROR(IF(VLOOKUP($A293&amp;$A$3,Global!$E:$AA,COLUMN()+1,0)="","",VLOOKUP($A293&amp;$A$3,Global!$E:$AA,COLUMN()+1,0)),"")</f>
        <v/>
      </c>
      <c r="R293" s="68" t="str">
        <f>IFERROR(IF(VLOOKUP($A293&amp;$A$3,Global!$E:$AA,COLUMN()+1,0)="","",VLOOKUP($A293&amp;$A$3,Global!$E:$AA,COLUMN()+1,0)),"")</f>
        <v/>
      </c>
      <c r="S293" s="71" t="str">
        <f>IFERROR(IF(VLOOKUP($A293&amp;$A$3,Global!$E:$AA,COLUMN()+1,0)="","",VLOOKUP($A293&amp;$A$3,Global!$E:$AA,COLUMN()+1,0)),"")</f>
        <v/>
      </c>
      <c r="T293" s="71" t="str">
        <f>IFERROR(IF(VLOOKUP($A293&amp;$A$3,Global!$E:$AA,COLUMN()+1,0)="","",VLOOKUP($A293&amp;$A$3,Global!$E:$AA,COLUMN()+1,0)),"")</f>
        <v/>
      </c>
      <c r="U293" s="69" t="str">
        <f>IFERROR(IF(VLOOKUP($A293&amp;$A$3,Global!$E:$AA,COLUMN()+1,0)="","",VLOOKUP($A293&amp;$A$3,Global!$E:$AA,COLUMN()+1,0)),"")</f>
        <v/>
      </c>
      <c r="V293" s="69" t="str">
        <f>IFERROR(IF(VLOOKUP($A293&amp;$A$3,Global!$E:$AA,COLUMN()+1,0)="","",VLOOKUP($A293&amp;$A$3,Global!$E:$AA,COLUMN()+1,0)),"")</f>
        <v/>
      </c>
    </row>
    <row r="294" spans="1:22" s="72" customFormat="1" ht="15.75" x14ac:dyDescent="0.2">
      <c r="A294" s="67" t="str">
        <f>IFERROR(IF(A293="","",IF((A293+1)&lt;=VLOOKUP($A$3,List!$A$1:$B$50,2,0),A293+1,"")),"")</f>
        <v/>
      </c>
      <c r="B294" s="67" t="str">
        <f>IFERROR(IF(VLOOKUP($A294&amp;$A$3,Global!$E:$AA,COLUMN(),0)="","",VLOOKUP($A294&amp;$A$3,Global!$E:$AA,COLUMN(),0)),"")</f>
        <v/>
      </c>
      <c r="C294" s="67" t="str">
        <f>IFERROR(VLOOKUP(B294,List!$D:$E,2,0),"")</f>
        <v/>
      </c>
      <c r="D294" s="68" t="str">
        <f>IFERROR(IF(VLOOKUP($A294&amp;$A$3,Global!$E:$AA,COLUMN()+1,0)="","",VLOOKUP($A294&amp;$A$3,Global!$E:$AA,COLUMN()+1,0)),"")</f>
        <v/>
      </c>
      <c r="E294" s="69" t="str">
        <f>IFERROR(IF(VLOOKUP($A294&amp;$A$3,Global!$E:$AA,COLUMN()+1,0)="","",VLOOKUP($A294&amp;$A$3,Global!$E:$AA,COLUMN()+1,0)),"")</f>
        <v/>
      </c>
      <c r="F294" s="69" t="str">
        <f>IFERROR(IF(VLOOKUP($A294&amp;$A$3,Global!$E:$AA,COLUMN()+1,0)="","",VLOOKUP($A294&amp;$A$3,Global!$E:$AA,COLUMN()+1,0)),"")</f>
        <v/>
      </c>
      <c r="G294" s="69" t="str">
        <f>IFERROR(IF(VLOOKUP($A294&amp;$A$3,Global!$E:$AA,COLUMN()+1,0)="","",VLOOKUP($A294&amp;$A$3,Global!$E:$AA,COLUMN()+1,0)),"")</f>
        <v/>
      </c>
      <c r="H294" s="70" t="str">
        <f>IFERROR(IF(VLOOKUP($A294&amp;$A$3,Global!$E:$AA,COLUMN()+1,0)="","",VLOOKUP($A294&amp;$A$3,Global!$E:$AA,COLUMN()+1,0)),"")</f>
        <v/>
      </c>
      <c r="I294" s="69" t="str">
        <f>IFERROR(IF(VLOOKUP($A294&amp;$A$3,Global!$E:$AA,COLUMN()+1,0)="","",VLOOKUP($A294&amp;$A$3,Global!$E:$AA,COLUMN()+1,0)),"")</f>
        <v/>
      </c>
      <c r="J294" s="69" t="str">
        <f>IFERROR(IF(VLOOKUP($A294&amp;$A$3,Global!$E:$AA,COLUMN()+1,0)="","",VLOOKUP($A294&amp;$A$3,Global!$E:$AA,COLUMN()+1,0)),"")</f>
        <v/>
      </c>
      <c r="K294" s="69" t="str">
        <f>IFERROR(IF(VLOOKUP($A294&amp;$A$3,Global!$E:$AA,COLUMN()+1,0)="","",VLOOKUP($A294&amp;$A$3,Global!$E:$AA,COLUMN()+1,0)),"")</f>
        <v/>
      </c>
      <c r="L294" s="69" t="str">
        <f>IFERROR(IF(VLOOKUP($A294&amp;$A$3,Global!$E:$AA,COLUMN()+1,0)="","",VLOOKUP($A294&amp;$A$3,Global!$E:$AA,COLUMN()+1,0)),"")</f>
        <v/>
      </c>
      <c r="M294" s="68" t="str">
        <f>IFERROR(IF(VLOOKUP($A294&amp;$A$3,Global!$E:$AA,COLUMN()+1,0)="","",VLOOKUP($A294&amp;$A$3,Global!$E:$AA,COLUMN()+1,0)),"")</f>
        <v/>
      </c>
      <c r="N294" s="68" t="str">
        <f>IFERROR(IF(VLOOKUP($A294&amp;$A$3,Global!$E:$AA,COLUMN()+1,0)="","",VLOOKUP($A294&amp;$A$3,Global!$E:$AA,COLUMN()+1,0)),"")</f>
        <v/>
      </c>
      <c r="O294" s="68" t="str">
        <f>IFERROR(IF(VLOOKUP($A294&amp;$A$3,Global!$E:$AA,COLUMN()+1,0)="","",VLOOKUP($A294&amp;$A$3,Global!$E:$AA,COLUMN()+1,0)),"")</f>
        <v/>
      </c>
      <c r="P294" s="68" t="str">
        <f>IFERROR(IF(VLOOKUP($A294&amp;$A$3,Global!$E:$AA,COLUMN()+1,0)="","",VLOOKUP($A294&amp;$A$3,Global!$E:$AA,COLUMN()+1,0)),"")</f>
        <v/>
      </c>
      <c r="Q294" s="68" t="str">
        <f>IFERROR(IF(VLOOKUP($A294&amp;$A$3,Global!$E:$AA,COLUMN()+1,0)="","",VLOOKUP($A294&amp;$A$3,Global!$E:$AA,COLUMN()+1,0)),"")</f>
        <v/>
      </c>
      <c r="R294" s="68" t="str">
        <f>IFERROR(IF(VLOOKUP($A294&amp;$A$3,Global!$E:$AA,COLUMN()+1,0)="","",VLOOKUP($A294&amp;$A$3,Global!$E:$AA,COLUMN()+1,0)),"")</f>
        <v/>
      </c>
      <c r="S294" s="71" t="str">
        <f>IFERROR(IF(VLOOKUP($A294&amp;$A$3,Global!$E:$AA,COLUMN()+1,0)="","",VLOOKUP($A294&amp;$A$3,Global!$E:$AA,COLUMN()+1,0)),"")</f>
        <v/>
      </c>
      <c r="T294" s="71" t="str">
        <f>IFERROR(IF(VLOOKUP($A294&amp;$A$3,Global!$E:$AA,COLUMN()+1,0)="","",VLOOKUP($A294&amp;$A$3,Global!$E:$AA,COLUMN()+1,0)),"")</f>
        <v/>
      </c>
      <c r="U294" s="69" t="str">
        <f>IFERROR(IF(VLOOKUP($A294&amp;$A$3,Global!$E:$AA,COLUMN()+1,0)="","",VLOOKUP($A294&amp;$A$3,Global!$E:$AA,COLUMN()+1,0)),"")</f>
        <v/>
      </c>
      <c r="V294" s="69" t="str">
        <f>IFERROR(IF(VLOOKUP($A294&amp;$A$3,Global!$E:$AA,COLUMN()+1,0)="","",VLOOKUP($A294&amp;$A$3,Global!$E:$AA,COLUMN()+1,0)),"")</f>
        <v/>
      </c>
    </row>
    <row r="295" spans="1:22" s="72" customFormat="1" ht="15.75" x14ac:dyDescent="0.2">
      <c r="A295" s="67" t="str">
        <f>IFERROR(IF(A294="","",IF((A294+1)&lt;=VLOOKUP($A$3,List!$A$1:$B$50,2,0),A294+1,"")),"")</f>
        <v/>
      </c>
      <c r="B295" s="67" t="str">
        <f>IFERROR(IF(VLOOKUP($A295&amp;$A$3,Global!$E:$AA,COLUMN(),0)="","",VLOOKUP($A295&amp;$A$3,Global!$E:$AA,COLUMN(),0)),"")</f>
        <v/>
      </c>
      <c r="C295" s="67" t="str">
        <f>IFERROR(VLOOKUP(B295,List!$D:$E,2,0),"")</f>
        <v/>
      </c>
      <c r="D295" s="68" t="str">
        <f>IFERROR(IF(VLOOKUP($A295&amp;$A$3,Global!$E:$AA,COLUMN()+1,0)="","",VLOOKUP($A295&amp;$A$3,Global!$E:$AA,COLUMN()+1,0)),"")</f>
        <v/>
      </c>
      <c r="E295" s="69" t="str">
        <f>IFERROR(IF(VLOOKUP($A295&amp;$A$3,Global!$E:$AA,COLUMN()+1,0)="","",VLOOKUP($A295&amp;$A$3,Global!$E:$AA,COLUMN()+1,0)),"")</f>
        <v/>
      </c>
      <c r="F295" s="69" t="str">
        <f>IFERROR(IF(VLOOKUP($A295&amp;$A$3,Global!$E:$AA,COLUMN()+1,0)="","",VLOOKUP($A295&amp;$A$3,Global!$E:$AA,COLUMN()+1,0)),"")</f>
        <v/>
      </c>
      <c r="G295" s="69" t="str">
        <f>IFERROR(IF(VLOOKUP($A295&amp;$A$3,Global!$E:$AA,COLUMN()+1,0)="","",VLOOKUP($A295&amp;$A$3,Global!$E:$AA,COLUMN()+1,0)),"")</f>
        <v/>
      </c>
      <c r="H295" s="70" t="str">
        <f>IFERROR(IF(VLOOKUP($A295&amp;$A$3,Global!$E:$AA,COLUMN()+1,0)="","",VLOOKUP($A295&amp;$A$3,Global!$E:$AA,COLUMN()+1,0)),"")</f>
        <v/>
      </c>
      <c r="I295" s="69" t="str">
        <f>IFERROR(IF(VLOOKUP($A295&amp;$A$3,Global!$E:$AA,COLUMN()+1,0)="","",VLOOKUP($A295&amp;$A$3,Global!$E:$AA,COLUMN()+1,0)),"")</f>
        <v/>
      </c>
      <c r="J295" s="69" t="str">
        <f>IFERROR(IF(VLOOKUP($A295&amp;$A$3,Global!$E:$AA,COLUMN()+1,0)="","",VLOOKUP($A295&amp;$A$3,Global!$E:$AA,COLUMN()+1,0)),"")</f>
        <v/>
      </c>
      <c r="K295" s="69" t="str">
        <f>IFERROR(IF(VLOOKUP($A295&amp;$A$3,Global!$E:$AA,COLUMN()+1,0)="","",VLOOKUP($A295&amp;$A$3,Global!$E:$AA,COLUMN()+1,0)),"")</f>
        <v/>
      </c>
      <c r="L295" s="69" t="str">
        <f>IFERROR(IF(VLOOKUP($A295&amp;$A$3,Global!$E:$AA,COLUMN()+1,0)="","",VLOOKUP($A295&amp;$A$3,Global!$E:$AA,COLUMN()+1,0)),"")</f>
        <v/>
      </c>
      <c r="M295" s="68" t="str">
        <f>IFERROR(IF(VLOOKUP($A295&amp;$A$3,Global!$E:$AA,COLUMN()+1,0)="","",VLOOKUP($A295&amp;$A$3,Global!$E:$AA,COLUMN()+1,0)),"")</f>
        <v/>
      </c>
      <c r="N295" s="68" t="str">
        <f>IFERROR(IF(VLOOKUP($A295&amp;$A$3,Global!$E:$AA,COLUMN()+1,0)="","",VLOOKUP($A295&amp;$A$3,Global!$E:$AA,COLUMN()+1,0)),"")</f>
        <v/>
      </c>
      <c r="O295" s="68" t="str">
        <f>IFERROR(IF(VLOOKUP($A295&amp;$A$3,Global!$E:$AA,COLUMN()+1,0)="","",VLOOKUP($A295&amp;$A$3,Global!$E:$AA,COLUMN()+1,0)),"")</f>
        <v/>
      </c>
      <c r="P295" s="68" t="str">
        <f>IFERROR(IF(VLOOKUP($A295&amp;$A$3,Global!$E:$AA,COLUMN()+1,0)="","",VLOOKUP($A295&amp;$A$3,Global!$E:$AA,COLUMN()+1,0)),"")</f>
        <v/>
      </c>
      <c r="Q295" s="68" t="str">
        <f>IFERROR(IF(VLOOKUP($A295&amp;$A$3,Global!$E:$AA,COLUMN()+1,0)="","",VLOOKUP($A295&amp;$A$3,Global!$E:$AA,COLUMN()+1,0)),"")</f>
        <v/>
      </c>
      <c r="R295" s="68" t="str">
        <f>IFERROR(IF(VLOOKUP($A295&amp;$A$3,Global!$E:$AA,COLUMN()+1,0)="","",VLOOKUP($A295&amp;$A$3,Global!$E:$AA,COLUMN()+1,0)),"")</f>
        <v/>
      </c>
      <c r="S295" s="71" t="str">
        <f>IFERROR(IF(VLOOKUP($A295&amp;$A$3,Global!$E:$AA,COLUMN()+1,0)="","",VLOOKUP($A295&amp;$A$3,Global!$E:$AA,COLUMN()+1,0)),"")</f>
        <v/>
      </c>
      <c r="T295" s="71" t="str">
        <f>IFERROR(IF(VLOOKUP($A295&amp;$A$3,Global!$E:$AA,COLUMN()+1,0)="","",VLOOKUP($A295&amp;$A$3,Global!$E:$AA,COLUMN()+1,0)),"")</f>
        <v/>
      </c>
      <c r="U295" s="69" t="str">
        <f>IFERROR(IF(VLOOKUP($A295&amp;$A$3,Global!$E:$AA,COLUMN()+1,0)="","",VLOOKUP($A295&amp;$A$3,Global!$E:$AA,COLUMN()+1,0)),"")</f>
        <v/>
      </c>
      <c r="V295" s="69" t="str">
        <f>IFERROR(IF(VLOOKUP($A295&amp;$A$3,Global!$E:$AA,COLUMN()+1,0)="","",VLOOKUP($A295&amp;$A$3,Global!$E:$AA,COLUMN()+1,0)),"")</f>
        <v/>
      </c>
    </row>
    <row r="296" spans="1:22" s="72" customFormat="1" ht="15.75" x14ac:dyDescent="0.2">
      <c r="A296" s="67" t="str">
        <f>IFERROR(IF(A295="","",IF((A295+1)&lt;=VLOOKUP($A$3,List!$A$1:$B$50,2,0),A295+1,"")),"")</f>
        <v/>
      </c>
      <c r="B296" s="67" t="str">
        <f>IFERROR(IF(VLOOKUP($A296&amp;$A$3,Global!$E:$AA,COLUMN(),0)="","",VLOOKUP($A296&amp;$A$3,Global!$E:$AA,COLUMN(),0)),"")</f>
        <v/>
      </c>
      <c r="C296" s="67" t="str">
        <f>IFERROR(VLOOKUP(B296,List!$D:$E,2,0),"")</f>
        <v/>
      </c>
      <c r="D296" s="68" t="str">
        <f>IFERROR(IF(VLOOKUP($A296&amp;$A$3,Global!$E:$AA,COLUMN()+1,0)="","",VLOOKUP($A296&amp;$A$3,Global!$E:$AA,COLUMN()+1,0)),"")</f>
        <v/>
      </c>
      <c r="E296" s="69" t="str">
        <f>IFERROR(IF(VLOOKUP($A296&amp;$A$3,Global!$E:$AA,COLUMN()+1,0)="","",VLOOKUP($A296&amp;$A$3,Global!$E:$AA,COLUMN()+1,0)),"")</f>
        <v/>
      </c>
      <c r="F296" s="69" t="str">
        <f>IFERROR(IF(VLOOKUP($A296&amp;$A$3,Global!$E:$AA,COLUMN()+1,0)="","",VLOOKUP($A296&amp;$A$3,Global!$E:$AA,COLUMN()+1,0)),"")</f>
        <v/>
      </c>
      <c r="G296" s="69" t="str">
        <f>IFERROR(IF(VLOOKUP($A296&amp;$A$3,Global!$E:$AA,COLUMN()+1,0)="","",VLOOKUP($A296&amp;$A$3,Global!$E:$AA,COLUMN()+1,0)),"")</f>
        <v/>
      </c>
      <c r="H296" s="70" t="str">
        <f>IFERROR(IF(VLOOKUP($A296&amp;$A$3,Global!$E:$AA,COLUMN()+1,0)="","",VLOOKUP($A296&amp;$A$3,Global!$E:$AA,COLUMN()+1,0)),"")</f>
        <v/>
      </c>
      <c r="I296" s="69" t="str">
        <f>IFERROR(IF(VLOOKUP($A296&amp;$A$3,Global!$E:$AA,COLUMN()+1,0)="","",VLOOKUP($A296&amp;$A$3,Global!$E:$AA,COLUMN()+1,0)),"")</f>
        <v/>
      </c>
      <c r="J296" s="69" t="str">
        <f>IFERROR(IF(VLOOKUP($A296&amp;$A$3,Global!$E:$AA,COLUMN()+1,0)="","",VLOOKUP($A296&amp;$A$3,Global!$E:$AA,COLUMN()+1,0)),"")</f>
        <v/>
      </c>
      <c r="K296" s="69" t="str">
        <f>IFERROR(IF(VLOOKUP($A296&amp;$A$3,Global!$E:$AA,COLUMN()+1,0)="","",VLOOKUP($A296&amp;$A$3,Global!$E:$AA,COLUMN()+1,0)),"")</f>
        <v/>
      </c>
      <c r="L296" s="69" t="str">
        <f>IFERROR(IF(VLOOKUP($A296&amp;$A$3,Global!$E:$AA,COLUMN()+1,0)="","",VLOOKUP($A296&amp;$A$3,Global!$E:$AA,COLUMN()+1,0)),"")</f>
        <v/>
      </c>
      <c r="M296" s="68" t="str">
        <f>IFERROR(IF(VLOOKUP($A296&amp;$A$3,Global!$E:$AA,COLUMN()+1,0)="","",VLOOKUP($A296&amp;$A$3,Global!$E:$AA,COLUMN()+1,0)),"")</f>
        <v/>
      </c>
      <c r="N296" s="68" t="str">
        <f>IFERROR(IF(VLOOKUP($A296&amp;$A$3,Global!$E:$AA,COLUMN()+1,0)="","",VLOOKUP($A296&amp;$A$3,Global!$E:$AA,COLUMN()+1,0)),"")</f>
        <v/>
      </c>
      <c r="O296" s="68" t="str">
        <f>IFERROR(IF(VLOOKUP($A296&amp;$A$3,Global!$E:$AA,COLUMN()+1,0)="","",VLOOKUP($A296&amp;$A$3,Global!$E:$AA,COLUMN()+1,0)),"")</f>
        <v/>
      </c>
      <c r="P296" s="68" t="str">
        <f>IFERROR(IF(VLOOKUP($A296&amp;$A$3,Global!$E:$AA,COLUMN()+1,0)="","",VLOOKUP($A296&amp;$A$3,Global!$E:$AA,COLUMN()+1,0)),"")</f>
        <v/>
      </c>
      <c r="Q296" s="68" t="str">
        <f>IFERROR(IF(VLOOKUP($A296&amp;$A$3,Global!$E:$AA,COLUMN()+1,0)="","",VLOOKUP($A296&amp;$A$3,Global!$E:$AA,COLUMN()+1,0)),"")</f>
        <v/>
      </c>
      <c r="R296" s="68" t="str">
        <f>IFERROR(IF(VLOOKUP($A296&amp;$A$3,Global!$E:$AA,COLUMN()+1,0)="","",VLOOKUP($A296&amp;$A$3,Global!$E:$AA,COLUMN()+1,0)),"")</f>
        <v/>
      </c>
      <c r="S296" s="71" t="str">
        <f>IFERROR(IF(VLOOKUP($A296&amp;$A$3,Global!$E:$AA,COLUMN()+1,0)="","",VLOOKUP($A296&amp;$A$3,Global!$E:$AA,COLUMN()+1,0)),"")</f>
        <v/>
      </c>
      <c r="T296" s="71" t="str">
        <f>IFERROR(IF(VLOOKUP($A296&amp;$A$3,Global!$E:$AA,COLUMN()+1,0)="","",VLOOKUP($A296&amp;$A$3,Global!$E:$AA,COLUMN()+1,0)),"")</f>
        <v/>
      </c>
      <c r="U296" s="69" t="str">
        <f>IFERROR(IF(VLOOKUP($A296&amp;$A$3,Global!$E:$AA,COLUMN()+1,0)="","",VLOOKUP($A296&amp;$A$3,Global!$E:$AA,COLUMN()+1,0)),"")</f>
        <v/>
      </c>
      <c r="V296" s="69" t="str">
        <f>IFERROR(IF(VLOOKUP($A296&amp;$A$3,Global!$E:$AA,COLUMN()+1,0)="","",VLOOKUP($A296&amp;$A$3,Global!$E:$AA,COLUMN()+1,0)),"")</f>
        <v/>
      </c>
    </row>
    <row r="297" spans="1:22" s="72" customFormat="1" ht="15.75" x14ac:dyDescent="0.2">
      <c r="A297" s="67" t="str">
        <f>IFERROR(IF(A296="","",IF((A296+1)&lt;=VLOOKUP($A$3,List!$A$1:$B$50,2,0),A296+1,"")),"")</f>
        <v/>
      </c>
      <c r="B297" s="67" t="str">
        <f>IFERROR(IF(VLOOKUP($A297&amp;$A$3,Global!$E:$AA,COLUMN(),0)="","",VLOOKUP($A297&amp;$A$3,Global!$E:$AA,COLUMN(),0)),"")</f>
        <v/>
      </c>
      <c r="C297" s="67" t="str">
        <f>IFERROR(VLOOKUP(B297,List!$D:$E,2,0),"")</f>
        <v/>
      </c>
      <c r="D297" s="68" t="str">
        <f>IFERROR(IF(VLOOKUP($A297&amp;$A$3,Global!$E:$AA,COLUMN()+1,0)="","",VLOOKUP($A297&amp;$A$3,Global!$E:$AA,COLUMN()+1,0)),"")</f>
        <v/>
      </c>
      <c r="E297" s="69" t="str">
        <f>IFERROR(IF(VLOOKUP($A297&amp;$A$3,Global!$E:$AA,COLUMN()+1,0)="","",VLOOKUP($A297&amp;$A$3,Global!$E:$AA,COLUMN()+1,0)),"")</f>
        <v/>
      </c>
      <c r="F297" s="69" t="str">
        <f>IFERROR(IF(VLOOKUP($A297&amp;$A$3,Global!$E:$AA,COLUMN()+1,0)="","",VLOOKUP($A297&amp;$A$3,Global!$E:$AA,COLUMN()+1,0)),"")</f>
        <v/>
      </c>
      <c r="G297" s="69" t="str">
        <f>IFERROR(IF(VLOOKUP($A297&amp;$A$3,Global!$E:$AA,COLUMN()+1,0)="","",VLOOKUP($A297&amp;$A$3,Global!$E:$AA,COLUMN()+1,0)),"")</f>
        <v/>
      </c>
      <c r="H297" s="70" t="str">
        <f>IFERROR(IF(VLOOKUP($A297&amp;$A$3,Global!$E:$AA,COLUMN()+1,0)="","",VLOOKUP($A297&amp;$A$3,Global!$E:$AA,COLUMN()+1,0)),"")</f>
        <v/>
      </c>
      <c r="I297" s="69" t="str">
        <f>IFERROR(IF(VLOOKUP($A297&amp;$A$3,Global!$E:$AA,COLUMN()+1,0)="","",VLOOKUP($A297&amp;$A$3,Global!$E:$AA,COLUMN()+1,0)),"")</f>
        <v/>
      </c>
      <c r="J297" s="69" t="str">
        <f>IFERROR(IF(VLOOKUP($A297&amp;$A$3,Global!$E:$AA,COLUMN()+1,0)="","",VLOOKUP($A297&amp;$A$3,Global!$E:$AA,COLUMN()+1,0)),"")</f>
        <v/>
      </c>
      <c r="K297" s="69" t="str">
        <f>IFERROR(IF(VLOOKUP($A297&amp;$A$3,Global!$E:$AA,COLUMN()+1,0)="","",VLOOKUP($A297&amp;$A$3,Global!$E:$AA,COLUMN()+1,0)),"")</f>
        <v/>
      </c>
      <c r="L297" s="69" t="str">
        <f>IFERROR(IF(VLOOKUP($A297&amp;$A$3,Global!$E:$AA,COLUMN()+1,0)="","",VLOOKUP($A297&amp;$A$3,Global!$E:$AA,COLUMN()+1,0)),"")</f>
        <v/>
      </c>
      <c r="M297" s="68" t="str">
        <f>IFERROR(IF(VLOOKUP($A297&amp;$A$3,Global!$E:$AA,COLUMN()+1,0)="","",VLOOKUP($A297&amp;$A$3,Global!$E:$AA,COLUMN()+1,0)),"")</f>
        <v/>
      </c>
      <c r="N297" s="68" t="str">
        <f>IFERROR(IF(VLOOKUP($A297&amp;$A$3,Global!$E:$AA,COLUMN()+1,0)="","",VLOOKUP($A297&amp;$A$3,Global!$E:$AA,COLUMN()+1,0)),"")</f>
        <v/>
      </c>
      <c r="O297" s="68" t="str">
        <f>IFERROR(IF(VLOOKUP($A297&amp;$A$3,Global!$E:$AA,COLUMN()+1,0)="","",VLOOKUP($A297&amp;$A$3,Global!$E:$AA,COLUMN()+1,0)),"")</f>
        <v/>
      </c>
      <c r="P297" s="68" t="str">
        <f>IFERROR(IF(VLOOKUP($A297&amp;$A$3,Global!$E:$AA,COLUMN()+1,0)="","",VLOOKUP($A297&amp;$A$3,Global!$E:$AA,COLUMN()+1,0)),"")</f>
        <v/>
      </c>
      <c r="Q297" s="68" t="str">
        <f>IFERROR(IF(VLOOKUP($A297&amp;$A$3,Global!$E:$AA,COLUMN()+1,0)="","",VLOOKUP($A297&amp;$A$3,Global!$E:$AA,COLUMN()+1,0)),"")</f>
        <v/>
      </c>
      <c r="R297" s="68" t="str">
        <f>IFERROR(IF(VLOOKUP($A297&amp;$A$3,Global!$E:$AA,COLUMN()+1,0)="","",VLOOKUP($A297&amp;$A$3,Global!$E:$AA,COLUMN()+1,0)),"")</f>
        <v/>
      </c>
      <c r="S297" s="71" t="str">
        <f>IFERROR(IF(VLOOKUP($A297&amp;$A$3,Global!$E:$AA,COLUMN()+1,0)="","",VLOOKUP($A297&amp;$A$3,Global!$E:$AA,COLUMN()+1,0)),"")</f>
        <v/>
      </c>
      <c r="T297" s="71" t="str">
        <f>IFERROR(IF(VLOOKUP($A297&amp;$A$3,Global!$E:$AA,COLUMN()+1,0)="","",VLOOKUP($A297&amp;$A$3,Global!$E:$AA,COLUMN()+1,0)),"")</f>
        <v/>
      </c>
      <c r="U297" s="69" t="str">
        <f>IFERROR(IF(VLOOKUP($A297&amp;$A$3,Global!$E:$AA,COLUMN()+1,0)="","",VLOOKUP($A297&amp;$A$3,Global!$E:$AA,COLUMN()+1,0)),"")</f>
        <v/>
      </c>
      <c r="V297" s="69" t="str">
        <f>IFERROR(IF(VLOOKUP($A297&amp;$A$3,Global!$E:$AA,COLUMN()+1,0)="","",VLOOKUP($A297&amp;$A$3,Global!$E:$AA,COLUMN()+1,0)),"")</f>
        <v/>
      </c>
    </row>
    <row r="298" spans="1:22" s="72" customFormat="1" ht="15.75" x14ac:dyDescent="0.2">
      <c r="A298" s="67" t="str">
        <f>IFERROR(IF(A297="","",IF((A297+1)&lt;=VLOOKUP($A$3,List!$A$1:$B$50,2,0),A297+1,"")),"")</f>
        <v/>
      </c>
      <c r="B298" s="67" t="str">
        <f>IFERROR(IF(VLOOKUP($A298&amp;$A$3,Global!$E:$AA,COLUMN(),0)="","",VLOOKUP($A298&amp;$A$3,Global!$E:$AA,COLUMN(),0)),"")</f>
        <v/>
      </c>
      <c r="C298" s="67" t="str">
        <f>IFERROR(VLOOKUP(B298,List!$D:$E,2,0),"")</f>
        <v/>
      </c>
      <c r="D298" s="68" t="str">
        <f>IFERROR(IF(VLOOKUP($A298&amp;$A$3,Global!$E:$AA,COLUMN()+1,0)="","",VLOOKUP($A298&amp;$A$3,Global!$E:$AA,COLUMN()+1,0)),"")</f>
        <v/>
      </c>
      <c r="E298" s="69" t="str">
        <f>IFERROR(IF(VLOOKUP($A298&amp;$A$3,Global!$E:$AA,COLUMN()+1,0)="","",VLOOKUP($A298&amp;$A$3,Global!$E:$AA,COLUMN()+1,0)),"")</f>
        <v/>
      </c>
      <c r="F298" s="69" t="str">
        <f>IFERROR(IF(VLOOKUP($A298&amp;$A$3,Global!$E:$AA,COLUMN()+1,0)="","",VLOOKUP($A298&amp;$A$3,Global!$E:$AA,COLUMN()+1,0)),"")</f>
        <v/>
      </c>
      <c r="G298" s="69" t="str">
        <f>IFERROR(IF(VLOOKUP($A298&amp;$A$3,Global!$E:$AA,COLUMN()+1,0)="","",VLOOKUP($A298&amp;$A$3,Global!$E:$AA,COLUMN()+1,0)),"")</f>
        <v/>
      </c>
      <c r="H298" s="70" t="str">
        <f>IFERROR(IF(VLOOKUP($A298&amp;$A$3,Global!$E:$AA,COLUMN()+1,0)="","",VLOOKUP($A298&amp;$A$3,Global!$E:$AA,COLUMN()+1,0)),"")</f>
        <v/>
      </c>
      <c r="I298" s="69" t="str">
        <f>IFERROR(IF(VLOOKUP($A298&amp;$A$3,Global!$E:$AA,COLUMN()+1,0)="","",VLOOKUP($A298&amp;$A$3,Global!$E:$AA,COLUMN()+1,0)),"")</f>
        <v/>
      </c>
      <c r="J298" s="69" t="str">
        <f>IFERROR(IF(VLOOKUP($A298&amp;$A$3,Global!$E:$AA,COLUMN()+1,0)="","",VLOOKUP($A298&amp;$A$3,Global!$E:$AA,COLUMN()+1,0)),"")</f>
        <v/>
      </c>
      <c r="K298" s="69" t="str">
        <f>IFERROR(IF(VLOOKUP($A298&amp;$A$3,Global!$E:$AA,COLUMN()+1,0)="","",VLOOKUP($A298&amp;$A$3,Global!$E:$AA,COLUMN()+1,0)),"")</f>
        <v/>
      </c>
      <c r="L298" s="69" t="str">
        <f>IFERROR(IF(VLOOKUP($A298&amp;$A$3,Global!$E:$AA,COLUMN()+1,0)="","",VLOOKUP($A298&amp;$A$3,Global!$E:$AA,COLUMN()+1,0)),"")</f>
        <v/>
      </c>
      <c r="M298" s="68" t="str">
        <f>IFERROR(IF(VLOOKUP($A298&amp;$A$3,Global!$E:$AA,COLUMN()+1,0)="","",VLOOKUP($A298&amp;$A$3,Global!$E:$AA,COLUMN()+1,0)),"")</f>
        <v/>
      </c>
      <c r="N298" s="68" t="str">
        <f>IFERROR(IF(VLOOKUP($A298&amp;$A$3,Global!$E:$AA,COLUMN()+1,0)="","",VLOOKUP($A298&amp;$A$3,Global!$E:$AA,COLUMN()+1,0)),"")</f>
        <v/>
      </c>
      <c r="O298" s="68" t="str">
        <f>IFERROR(IF(VLOOKUP($A298&amp;$A$3,Global!$E:$AA,COLUMN()+1,0)="","",VLOOKUP($A298&amp;$A$3,Global!$E:$AA,COLUMN()+1,0)),"")</f>
        <v/>
      </c>
      <c r="P298" s="68" t="str">
        <f>IFERROR(IF(VLOOKUP($A298&amp;$A$3,Global!$E:$AA,COLUMN()+1,0)="","",VLOOKUP($A298&amp;$A$3,Global!$E:$AA,COLUMN()+1,0)),"")</f>
        <v/>
      </c>
      <c r="Q298" s="68" t="str">
        <f>IFERROR(IF(VLOOKUP($A298&amp;$A$3,Global!$E:$AA,COLUMN()+1,0)="","",VLOOKUP($A298&amp;$A$3,Global!$E:$AA,COLUMN()+1,0)),"")</f>
        <v/>
      </c>
      <c r="R298" s="68" t="str">
        <f>IFERROR(IF(VLOOKUP($A298&amp;$A$3,Global!$E:$AA,COLUMN()+1,0)="","",VLOOKUP($A298&amp;$A$3,Global!$E:$AA,COLUMN()+1,0)),"")</f>
        <v/>
      </c>
      <c r="S298" s="71" t="str">
        <f>IFERROR(IF(VLOOKUP($A298&amp;$A$3,Global!$E:$AA,COLUMN()+1,0)="","",VLOOKUP($A298&amp;$A$3,Global!$E:$AA,COLUMN()+1,0)),"")</f>
        <v/>
      </c>
      <c r="T298" s="71" t="str">
        <f>IFERROR(IF(VLOOKUP($A298&amp;$A$3,Global!$E:$AA,COLUMN()+1,0)="","",VLOOKUP($A298&amp;$A$3,Global!$E:$AA,COLUMN()+1,0)),"")</f>
        <v/>
      </c>
      <c r="U298" s="69" t="str">
        <f>IFERROR(IF(VLOOKUP($A298&amp;$A$3,Global!$E:$AA,COLUMN()+1,0)="","",VLOOKUP($A298&amp;$A$3,Global!$E:$AA,COLUMN()+1,0)),"")</f>
        <v/>
      </c>
      <c r="V298" s="69" t="str">
        <f>IFERROR(IF(VLOOKUP($A298&amp;$A$3,Global!$E:$AA,COLUMN()+1,0)="","",VLOOKUP($A298&amp;$A$3,Global!$E:$AA,COLUMN()+1,0)),"")</f>
        <v/>
      </c>
    </row>
    <row r="299" spans="1:22" s="72" customFormat="1" ht="15.75" x14ac:dyDescent="0.2">
      <c r="A299" s="67" t="str">
        <f>IFERROR(IF(A298="","",IF((A298+1)&lt;=VLOOKUP($A$3,List!$A$1:$B$50,2,0),A298+1,"")),"")</f>
        <v/>
      </c>
      <c r="B299" s="67" t="str">
        <f>IFERROR(IF(VLOOKUP($A299&amp;$A$3,Global!$E:$AA,COLUMN(),0)="","",VLOOKUP($A299&amp;$A$3,Global!$E:$AA,COLUMN(),0)),"")</f>
        <v/>
      </c>
      <c r="C299" s="67" t="str">
        <f>IFERROR(VLOOKUP(B299,List!$D:$E,2,0),"")</f>
        <v/>
      </c>
      <c r="D299" s="68" t="str">
        <f>IFERROR(IF(VLOOKUP($A299&amp;$A$3,Global!$E:$AA,COLUMN()+1,0)="","",VLOOKUP($A299&amp;$A$3,Global!$E:$AA,COLUMN()+1,0)),"")</f>
        <v/>
      </c>
      <c r="E299" s="69" t="str">
        <f>IFERROR(IF(VLOOKUP($A299&amp;$A$3,Global!$E:$AA,COLUMN()+1,0)="","",VLOOKUP($A299&amp;$A$3,Global!$E:$AA,COLUMN()+1,0)),"")</f>
        <v/>
      </c>
      <c r="F299" s="69" t="str">
        <f>IFERROR(IF(VLOOKUP($A299&amp;$A$3,Global!$E:$AA,COLUMN()+1,0)="","",VLOOKUP($A299&amp;$A$3,Global!$E:$AA,COLUMN()+1,0)),"")</f>
        <v/>
      </c>
      <c r="G299" s="69" t="str">
        <f>IFERROR(IF(VLOOKUP($A299&amp;$A$3,Global!$E:$AA,COLUMN()+1,0)="","",VLOOKUP($A299&amp;$A$3,Global!$E:$AA,COLUMN()+1,0)),"")</f>
        <v/>
      </c>
      <c r="H299" s="70" t="str">
        <f>IFERROR(IF(VLOOKUP($A299&amp;$A$3,Global!$E:$AA,COLUMN()+1,0)="","",VLOOKUP($A299&amp;$A$3,Global!$E:$AA,COLUMN()+1,0)),"")</f>
        <v/>
      </c>
      <c r="I299" s="69" t="str">
        <f>IFERROR(IF(VLOOKUP($A299&amp;$A$3,Global!$E:$AA,COLUMN()+1,0)="","",VLOOKUP($A299&amp;$A$3,Global!$E:$AA,COLUMN()+1,0)),"")</f>
        <v/>
      </c>
      <c r="J299" s="69" t="str">
        <f>IFERROR(IF(VLOOKUP($A299&amp;$A$3,Global!$E:$AA,COLUMN()+1,0)="","",VLOOKUP($A299&amp;$A$3,Global!$E:$AA,COLUMN()+1,0)),"")</f>
        <v/>
      </c>
      <c r="K299" s="69" t="str">
        <f>IFERROR(IF(VLOOKUP($A299&amp;$A$3,Global!$E:$AA,COLUMN()+1,0)="","",VLOOKUP($A299&amp;$A$3,Global!$E:$AA,COLUMN()+1,0)),"")</f>
        <v/>
      </c>
      <c r="L299" s="69" t="str">
        <f>IFERROR(IF(VLOOKUP($A299&amp;$A$3,Global!$E:$AA,COLUMN()+1,0)="","",VLOOKUP($A299&amp;$A$3,Global!$E:$AA,COLUMN()+1,0)),"")</f>
        <v/>
      </c>
      <c r="M299" s="68" t="str">
        <f>IFERROR(IF(VLOOKUP($A299&amp;$A$3,Global!$E:$AA,COLUMN()+1,0)="","",VLOOKUP($A299&amp;$A$3,Global!$E:$AA,COLUMN()+1,0)),"")</f>
        <v/>
      </c>
      <c r="N299" s="68" t="str">
        <f>IFERROR(IF(VLOOKUP($A299&amp;$A$3,Global!$E:$AA,COLUMN()+1,0)="","",VLOOKUP($A299&amp;$A$3,Global!$E:$AA,COLUMN()+1,0)),"")</f>
        <v/>
      </c>
      <c r="O299" s="68" t="str">
        <f>IFERROR(IF(VLOOKUP($A299&amp;$A$3,Global!$E:$AA,COLUMN()+1,0)="","",VLOOKUP($A299&amp;$A$3,Global!$E:$AA,COLUMN()+1,0)),"")</f>
        <v/>
      </c>
      <c r="P299" s="68" t="str">
        <f>IFERROR(IF(VLOOKUP($A299&amp;$A$3,Global!$E:$AA,COLUMN()+1,0)="","",VLOOKUP($A299&amp;$A$3,Global!$E:$AA,COLUMN()+1,0)),"")</f>
        <v/>
      </c>
      <c r="Q299" s="68" t="str">
        <f>IFERROR(IF(VLOOKUP($A299&amp;$A$3,Global!$E:$AA,COLUMN()+1,0)="","",VLOOKUP($A299&amp;$A$3,Global!$E:$AA,COLUMN()+1,0)),"")</f>
        <v/>
      </c>
      <c r="R299" s="68" t="str">
        <f>IFERROR(IF(VLOOKUP($A299&amp;$A$3,Global!$E:$AA,COLUMN()+1,0)="","",VLOOKUP($A299&amp;$A$3,Global!$E:$AA,COLUMN()+1,0)),"")</f>
        <v/>
      </c>
      <c r="S299" s="71" t="str">
        <f>IFERROR(IF(VLOOKUP($A299&amp;$A$3,Global!$E:$AA,COLUMN()+1,0)="","",VLOOKUP($A299&amp;$A$3,Global!$E:$AA,COLUMN()+1,0)),"")</f>
        <v/>
      </c>
      <c r="T299" s="71" t="str">
        <f>IFERROR(IF(VLOOKUP($A299&amp;$A$3,Global!$E:$AA,COLUMN()+1,0)="","",VLOOKUP($A299&amp;$A$3,Global!$E:$AA,COLUMN()+1,0)),"")</f>
        <v/>
      </c>
      <c r="U299" s="69" t="str">
        <f>IFERROR(IF(VLOOKUP($A299&amp;$A$3,Global!$E:$AA,COLUMN()+1,0)="","",VLOOKUP($A299&amp;$A$3,Global!$E:$AA,COLUMN()+1,0)),"")</f>
        <v/>
      </c>
      <c r="V299" s="69" t="str">
        <f>IFERROR(IF(VLOOKUP($A299&amp;$A$3,Global!$E:$AA,COLUMN()+1,0)="","",VLOOKUP($A299&amp;$A$3,Global!$E:$AA,COLUMN()+1,0)),"")</f>
        <v/>
      </c>
    </row>
    <row r="300" spans="1:22" s="72" customFormat="1" ht="15.75" x14ac:dyDescent="0.2">
      <c r="A300" s="67" t="str">
        <f>IFERROR(IF(A299="","",IF((A299+1)&lt;=VLOOKUP($A$3,List!$A$1:$B$50,2,0),A299+1,"")),"")</f>
        <v/>
      </c>
      <c r="B300" s="67" t="str">
        <f>IFERROR(IF(VLOOKUP($A300&amp;$A$3,Global!$E:$AA,COLUMN(),0)="","",VLOOKUP($A300&amp;$A$3,Global!$E:$AA,COLUMN(),0)),"")</f>
        <v/>
      </c>
      <c r="C300" s="67" t="str">
        <f>IFERROR(VLOOKUP(B300,List!$D:$E,2,0),"")</f>
        <v/>
      </c>
      <c r="D300" s="68" t="str">
        <f>IFERROR(IF(VLOOKUP($A300&amp;$A$3,Global!$E:$AA,COLUMN()+1,0)="","",VLOOKUP($A300&amp;$A$3,Global!$E:$AA,COLUMN()+1,0)),"")</f>
        <v/>
      </c>
      <c r="E300" s="69" t="str">
        <f>IFERROR(IF(VLOOKUP($A300&amp;$A$3,Global!$E:$AA,COLUMN()+1,0)="","",VLOOKUP($A300&amp;$A$3,Global!$E:$AA,COLUMN()+1,0)),"")</f>
        <v/>
      </c>
      <c r="F300" s="69" t="str">
        <f>IFERROR(IF(VLOOKUP($A300&amp;$A$3,Global!$E:$AA,COLUMN()+1,0)="","",VLOOKUP($A300&amp;$A$3,Global!$E:$AA,COLUMN()+1,0)),"")</f>
        <v/>
      </c>
      <c r="G300" s="69" t="str">
        <f>IFERROR(IF(VLOOKUP($A300&amp;$A$3,Global!$E:$AA,COLUMN()+1,0)="","",VLOOKUP($A300&amp;$A$3,Global!$E:$AA,COLUMN()+1,0)),"")</f>
        <v/>
      </c>
      <c r="H300" s="70" t="str">
        <f>IFERROR(IF(VLOOKUP($A300&amp;$A$3,Global!$E:$AA,COLUMN()+1,0)="","",VLOOKUP($A300&amp;$A$3,Global!$E:$AA,COLUMN()+1,0)),"")</f>
        <v/>
      </c>
      <c r="I300" s="69" t="str">
        <f>IFERROR(IF(VLOOKUP($A300&amp;$A$3,Global!$E:$AA,COLUMN()+1,0)="","",VLOOKUP($A300&amp;$A$3,Global!$E:$AA,COLUMN()+1,0)),"")</f>
        <v/>
      </c>
      <c r="J300" s="69" t="str">
        <f>IFERROR(IF(VLOOKUP($A300&amp;$A$3,Global!$E:$AA,COLUMN()+1,0)="","",VLOOKUP($A300&amp;$A$3,Global!$E:$AA,COLUMN()+1,0)),"")</f>
        <v/>
      </c>
      <c r="K300" s="69" t="str">
        <f>IFERROR(IF(VLOOKUP($A300&amp;$A$3,Global!$E:$AA,COLUMN()+1,0)="","",VLOOKUP($A300&amp;$A$3,Global!$E:$AA,COLUMN()+1,0)),"")</f>
        <v/>
      </c>
      <c r="L300" s="69" t="str">
        <f>IFERROR(IF(VLOOKUP($A300&amp;$A$3,Global!$E:$AA,COLUMN()+1,0)="","",VLOOKUP($A300&amp;$A$3,Global!$E:$AA,COLUMN()+1,0)),"")</f>
        <v/>
      </c>
      <c r="M300" s="68" t="str">
        <f>IFERROR(IF(VLOOKUP($A300&amp;$A$3,Global!$E:$AA,COLUMN()+1,0)="","",VLOOKUP($A300&amp;$A$3,Global!$E:$AA,COLUMN()+1,0)),"")</f>
        <v/>
      </c>
      <c r="N300" s="68" t="str">
        <f>IFERROR(IF(VLOOKUP($A300&amp;$A$3,Global!$E:$AA,COLUMN()+1,0)="","",VLOOKUP($A300&amp;$A$3,Global!$E:$AA,COLUMN()+1,0)),"")</f>
        <v/>
      </c>
      <c r="O300" s="68" t="str">
        <f>IFERROR(IF(VLOOKUP($A300&amp;$A$3,Global!$E:$AA,COLUMN()+1,0)="","",VLOOKUP($A300&amp;$A$3,Global!$E:$AA,COLUMN()+1,0)),"")</f>
        <v/>
      </c>
      <c r="P300" s="68" t="str">
        <f>IFERROR(IF(VLOOKUP($A300&amp;$A$3,Global!$E:$AA,COLUMN()+1,0)="","",VLOOKUP($A300&amp;$A$3,Global!$E:$AA,COLUMN()+1,0)),"")</f>
        <v/>
      </c>
      <c r="Q300" s="68" t="str">
        <f>IFERROR(IF(VLOOKUP($A300&amp;$A$3,Global!$E:$AA,COLUMN()+1,0)="","",VLOOKUP($A300&amp;$A$3,Global!$E:$AA,COLUMN()+1,0)),"")</f>
        <v/>
      </c>
      <c r="R300" s="68" t="str">
        <f>IFERROR(IF(VLOOKUP($A300&amp;$A$3,Global!$E:$AA,COLUMN()+1,0)="","",VLOOKUP($A300&amp;$A$3,Global!$E:$AA,COLUMN()+1,0)),"")</f>
        <v/>
      </c>
      <c r="S300" s="71" t="str">
        <f>IFERROR(IF(VLOOKUP($A300&amp;$A$3,Global!$E:$AA,COLUMN()+1,0)="","",VLOOKUP($A300&amp;$A$3,Global!$E:$AA,COLUMN()+1,0)),"")</f>
        <v/>
      </c>
      <c r="T300" s="71" t="str">
        <f>IFERROR(IF(VLOOKUP($A300&amp;$A$3,Global!$E:$AA,COLUMN()+1,0)="","",VLOOKUP($A300&amp;$A$3,Global!$E:$AA,COLUMN()+1,0)),"")</f>
        <v/>
      </c>
      <c r="U300" s="69" t="str">
        <f>IFERROR(IF(VLOOKUP($A300&amp;$A$3,Global!$E:$AA,COLUMN()+1,0)="","",VLOOKUP($A300&amp;$A$3,Global!$E:$AA,COLUMN()+1,0)),"")</f>
        <v/>
      </c>
      <c r="V300" s="69" t="str">
        <f>IFERROR(IF(VLOOKUP($A300&amp;$A$3,Global!$E:$AA,COLUMN()+1,0)="","",VLOOKUP($A300&amp;$A$3,Global!$E:$AA,COLUMN()+1,0)),"")</f>
        <v/>
      </c>
    </row>
    <row r="301" spans="1:22" s="72" customFormat="1" ht="15.75" x14ac:dyDescent="0.2">
      <c r="A301" s="67" t="str">
        <f>IFERROR(IF(A300="","",IF((A300+1)&lt;=VLOOKUP($A$3,List!$A$1:$B$50,2,0),A300+1,"")),"")</f>
        <v/>
      </c>
      <c r="B301" s="67" t="str">
        <f>IFERROR(IF(VLOOKUP($A301&amp;$A$3,Global!$E:$AA,COLUMN(),0)="","",VLOOKUP($A301&amp;$A$3,Global!$E:$AA,COLUMN(),0)),"")</f>
        <v/>
      </c>
      <c r="C301" s="67" t="str">
        <f>IFERROR(VLOOKUP(B301,List!$D:$E,2,0),"")</f>
        <v/>
      </c>
      <c r="D301" s="68" t="str">
        <f>IFERROR(IF(VLOOKUP($A301&amp;$A$3,Global!$E:$AA,COLUMN()+1,0)="","",VLOOKUP($A301&amp;$A$3,Global!$E:$AA,COLUMN()+1,0)),"")</f>
        <v/>
      </c>
      <c r="E301" s="69" t="str">
        <f>IFERROR(IF(VLOOKUP($A301&amp;$A$3,Global!$E:$AA,COLUMN()+1,0)="","",VLOOKUP($A301&amp;$A$3,Global!$E:$AA,COLUMN()+1,0)),"")</f>
        <v/>
      </c>
      <c r="F301" s="69" t="str">
        <f>IFERROR(IF(VLOOKUP($A301&amp;$A$3,Global!$E:$AA,COLUMN()+1,0)="","",VLOOKUP($A301&amp;$A$3,Global!$E:$AA,COLUMN()+1,0)),"")</f>
        <v/>
      </c>
      <c r="G301" s="69" t="str">
        <f>IFERROR(IF(VLOOKUP($A301&amp;$A$3,Global!$E:$AA,COLUMN()+1,0)="","",VLOOKUP($A301&amp;$A$3,Global!$E:$AA,COLUMN()+1,0)),"")</f>
        <v/>
      </c>
      <c r="H301" s="70" t="str">
        <f>IFERROR(IF(VLOOKUP($A301&amp;$A$3,Global!$E:$AA,COLUMN()+1,0)="","",VLOOKUP($A301&amp;$A$3,Global!$E:$AA,COLUMN()+1,0)),"")</f>
        <v/>
      </c>
      <c r="I301" s="69" t="str">
        <f>IFERROR(IF(VLOOKUP($A301&amp;$A$3,Global!$E:$AA,COLUMN()+1,0)="","",VLOOKUP($A301&amp;$A$3,Global!$E:$AA,COLUMN()+1,0)),"")</f>
        <v/>
      </c>
      <c r="J301" s="69" t="str">
        <f>IFERROR(IF(VLOOKUP($A301&amp;$A$3,Global!$E:$AA,COLUMN()+1,0)="","",VLOOKUP($A301&amp;$A$3,Global!$E:$AA,COLUMN()+1,0)),"")</f>
        <v/>
      </c>
      <c r="K301" s="69" t="str">
        <f>IFERROR(IF(VLOOKUP($A301&amp;$A$3,Global!$E:$AA,COLUMN()+1,0)="","",VLOOKUP($A301&amp;$A$3,Global!$E:$AA,COLUMN()+1,0)),"")</f>
        <v/>
      </c>
      <c r="L301" s="69" t="str">
        <f>IFERROR(IF(VLOOKUP($A301&amp;$A$3,Global!$E:$AA,COLUMN()+1,0)="","",VLOOKUP($A301&amp;$A$3,Global!$E:$AA,COLUMN()+1,0)),"")</f>
        <v/>
      </c>
      <c r="M301" s="68" t="str">
        <f>IFERROR(IF(VLOOKUP($A301&amp;$A$3,Global!$E:$AA,COLUMN()+1,0)="","",VLOOKUP($A301&amp;$A$3,Global!$E:$AA,COLUMN()+1,0)),"")</f>
        <v/>
      </c>
      <c r="N301" s="68" t="str">
        <f>IFERROR(IF(VLOOKUP($A301&amp;$A$3,Global!$E:$AA,COLUMN()+1,0)="","",VLOOKUP($A301&amp;$A$3,Global!$E:$AA,COLUMN()+1,0)),"")</f>
        <v/>
      </c>
      <c r="O301" s="68" t="str">
        <f>IFERROR(IF(VLOOKUP($A301&amp;$A$3,Global!$E:$AA,COLUMN()+1,0)="","",VLOOKUP($A301&amp;$A$3,Global!$E:$AA,COLUMN()+1,0)),"")</f>
        <v/>
      </c>
      <c r="P301" s="68" t="str">
        <f>IFERROR(IF(VLOOKUP($A301&amp;$A$3,Global!$E:$AA,COLUMN()+1,0)="","",VLOOKUP($A301&amp;$A$3,Global!$E:$AA,COLUMN()+1,0)),"")</f>
        <v/>
      </c>
      <c r="Q301" s="68" t="str">
        <f>IFERROR(IF(VLOOKUP($A301&amp;$A$3,Global!$E:$AA,COLUMN()+1,0)="","",VLOOKUP($A301&amp;$A$3,Global!$E:$AA,COLUMN()+1,0)),"")</f>
        <v/>
      </c>
      <c r="R301" s="68" t="str">
        <f>IFERROR(IF(VLOOKUP($A301&amp;$A$3,Global!$E:$AA,COLUMN()+1,0)="","",VLOOKUP($A301&amp;$A$3,Global!$E:$AA,COLUMN()+1,0)),"")</f>
        <v/>
      </c>
      <c r="S301" s="71" t="str">
        <f>IFERROR(IF(VLOOKUP($A301&amp;$A$3,Global!$E:$AA,COLUMN()+1,0)="","",VLOOKUP($A301&amp;$A$3,Global!$E:$AA,COLUMN()+1,0)),"")</f>
        <v/>
      </c>
      <c r="T301" s="71" t="str">
        <f>IFERROR(IF(VLOOKUP($A301&amp;$A$3,Global!$E:$AA,COLUMN()+1,0)="","",VLOOKUP($A301&amp;$A$3,Global!$E:$AA,COLUMN()+1,0)),"")</f>
        <v/>
      </c>
      <c r="U301" s="69" t="str">
        <f>IFERROR(IF(VLOOKUP($A301&amp;$A$3,Global!$E:$AA,COLUMN()+1,0)="","",VLOOKUP($A301&amp;$A$3,Global!$E:$AA,COLUMN()+1,0)),"")</f>
        <v/>
      </c>
      <c r="V301" s="69" t="str">
        <f>IFERROR(IF(VLOOKUP($A301&amp;$A$3,Global!$E:$AA,COLUMN()+1,0)="","",VLOOKUP($A301&amp;$A$3,Global!$E:$AA,COLUMN()+1,0)),"")</f>
        <v/>
      </c>
    </row>
    <row r="302" spans="1:22" s="72" customFormat="1" ht="15.75" x14ac:dyDescent="0.2">
      <c r="A302" s="67" t="str">
        <f>IFERROR(IF(A301="","",IF((A301+1)&lt;=VLOOKUP($A$3,List!$A$1:$B$50,2,0),A301+1,"")),"")</f>
        <v/>
      </c>
      <c r="B302" s="67" t="str">
        <f>IFERROR(IF(VLOOKUP($A302&amp;$A$3,Global!$E:$AA,COLUMN(),0)="","",VLOOKUP($A302&amp;$A$3,Global!$E:$AA,COLUMN(),0)),"")</f>
        <v/>
      </c>
      <c r="C302" s="67" t="str">
        <f>IFERROR(VLOOKUP(B302,List!$D:$E,2,0),"")</f>
        <v/>
      </c>
      <c r="D302" s="68" t="str">
        <f>IFERROR(IF(VLOOKUP($A302&amp;$A$3,Global!$E:$AA,COLUMN()+1,0)="","",VLOOKUP($A302&amp;$A$3,Global!$E:$AA,COLUMN()+1,0)),"")</f>
        <v/>
      </c>
      <c r="E302" s="69" t="str">
        <f>IFERROR(IF(VLOOKUP($A302&amp;$A$3,Global!$E:$AA,COLUMN()+1,0)="","",VLOOKUP($A302&amp;$A$3,Global!$E:$AA,COLUMN()+1,0)),"")</f>
        <v/>
      </c>
      <c r="F302" s="69" t="str">
        <f>IFERROR(IF(VLOOKUP($A302&amp;$A$3,Global!$E:$AA,COLUMN()+1,0)="","",VLOOKUP($A302&amp;$A$3,Global!$E:$AA,COLUMN()+1,0)),"")</f>
        <v/>
      </c>
      <c r="G302" s="69" t="str">
        <f>IFERROR(IF(VLOOKUP($A302&amp;$A$3,Global!$E:$AA,COLUMN()+1,0)="","",VLOOKUP($A302&amp;$A$3,Global!$E:$AA,COLUMN()+1,0)),"")</f>
        <v/>
      </c>
      <c r="H302" s="70" t="str">
        <f>IFERROR(IF(VLOOKUP($A302&amp;$A$3,Global!$E:$AA,COLUMN()+1,0)="","",VLOOKUP($A302&amp;$A$3,Global!$E:$AA,COLUMN()+1,0)),"")</f>
        <v/>
      </c>
      <c r="I302" s="69" t="str">
        <f>IFERROR(IF(VLOOKUP($A302&amp;$A$3,Global!$E:$AA,COLUMN()+1,0)="","",VLOOKUP($A302&amp;$A$3,Global!$E:$AA,COLUMN()+1,0)),"")</f>
        <v/>
      </c>
      <c r="J302" s="69" t="str">
        <f>IFERROR(IF(VLOOKUP($A302&amp;$A$3,Global!$E:$AA,COLUMN()+1,0)="","",VLOOKUP($A302&amp;$A$3,Global!$E:$AA,COLUMN()+1,0)),"")</f>
        <v/>
      </c>
      <c r="K302" s="69" t="str">
        <f>IFERROR(IF(VLOOKUP($A302&amp;$A$3,Global!$E:$AA,COLUMN()+1,0)="","",VLOOKUP($A302&amp;$A$3,Global!$E:$AA,COLUMN()+1,0)),"")</f>
        <v/>
      </c>
      <c r="L302" s="69" t="str">
        <f>IFERROR(IF(VLOOKUP($A302&amp;$A$3,Global!$E:$AA,COLUMN()+1,0)="","",VLOOKUP($A302&amp;$A$3,Global!$E:$AA,COLUMN()+1,0)),"")</f>
        <v/>
      </c>
      <c r="M302" s="68" t="str">
        <f>IFERROR(IF(VLOOKUP($A302&amp;$A$3,Global!$E:$AA,COLUMN()+1,0)="","",VLOOKUP($A302&amp;$A$3,Global!$E:$AA,COLUMN()+1,0)),"")</f>
        <v/>
      </c>
      <c r="N302" s="68" t="str">
        <f>IFERROR(IF(VLOOKUP($A302&amp;$A$3,Global!$E:$AA,COLUMN()+1,0)="","",VLOOKUP($A302&amp;$A$3,Global!$E:$AA,COLUMN()+1,0)),"")</f>
        <v/>
      </c>
      <c r="O302" s="68" t="str">
        <f>IFERROR(IF(VLOOKUP($A302&amp;$A$3,Global!$E:$AA,COLUMN()+1,0)="","",VLOOKUP($A302&amp;$A$3,Global!$E:$AA,COLUMN()+1,0)),"")</f>
        <v/>
      </c>
      <c r="P302" s="68" t="str">
        <f>IFERROR(IF(VLOOKUP($A302&amp;$A$3,Global!$E:$AA,COLUMN()+1,0)="","",VLOOKUP($A302&amp;$A$3,Global!$E:$AA,COLUMN()+1,0)),"")</f>
        <v/>
      </c>
      <c r="Q302" s="68" t="str">
        <f>IFERROR(IF(VLOOKUP($A302&amp;$A$3,Global!$E:$AA,COLUMN()+1,0)="","",VLOOKUP($A302&amp;$A$3,Global!$E:$AA,COLUMN()+1,0)),"")</f>
        <v/>
      </c>
      <c r="R302" s="68" t="str">
        <f>IFERROR(IF(VLOOKUP($A302&amp;$A$3,Global!$E:$AA,COLUMN()+1,0)="","",VLOOKUP($A302&amp;$A$3,Global!$E:$AA,COLUMN()+1,0)),"")</f>
        <v/>
      </c>
      <c r="S302" s="71" t="str">
        <f>IFERROR(IF(VLOOKUP($A302&amp;$A$3,Global!$E:$AA,COLUMN()+1,0)="","",VLOOKUP($A302&amp;$A$3,Global!$E:$AA,COLUMN()+1,0)),"")</f>
        <v/>
      </c>
      <c r="T302" s="71" t="str">
        <f>IFERROR(IF(VLOOKUP($A302&amp;$A$3,Global!$E:$AA,COLUMN()+1,0)="","",VLOOKUP($A302&amp;$A$3,Global!$E:$AA,COLUMN()+1,0)),"")</f>
        <v/>
      </c>
      <c r="U302" s="69" t="str">
        <f>IFERROR(IF(VLOOKUP($A302&amp;$A$3,Global!$E:$AA,COLUMN()+1,0)="","",VLOOKUP($A302&amp;$A$3,Global!$E:$AA,COLUMN()+1,0)),"")</f>
        <v/>
      </c>
      <c r="V302" s="69" t="str">
        <f>IFERROR(IF(VLOOKUP($A302&amp;$A$3,Global!$E:$AA,COLUMN()+1,0)="","",VLOOKUP($A302&amp;$A$3,Global!$E:$AA,COLUMN()+1,0)),"")</f>
        <v/>
      </c>
    </row>
    <row r="303" spans="1:22" s="72" customFormat="1" ht="15.75" x14ac:dyDescent="0.2">
      <c r="A303" s="67" t="str">
        <f>IFERROR(IF(A302="","",IF((A302+1)&lt;=VLOOKUP($A$3,List!$A$1:$B$50,2,0),A302+1,"")),"")</f>
        <v/>
      </c>
      <c r="B303" s="67" t="str">
        <f>IFERROR(IF(VLOOKUP($A303&amp;$A$3,Global!$E:$AA,COLUMN(),0)="","",VLOOKUP($A303&amp;$A$3,Global!$E:$AA,COLUMN(),0)),"")</f>
        <v/>
      </c>
      <c r="C303" s="67" t="str">
        <f>IFERROR(VLOOKUP(B303,List!$D:$E,2,0),"")</f>
        <v/>
      </c>
      <c r="D303" s="68" t="str">
        <f>IFERROR(IF(VLOOKUP($A303&amp;$A$3,Global!$E:$AA,COLUMN()+1,0)="","",VLOOKUP($A303&amp;$A$3,Global!$E:$AA,COLUMN()+1,0)),"")</f>
        <v/>
      </c>
      <c r="E303" s="69" t="str">
        <f>IFERROR(IF(VLOOKUP($A303&amp;$A$3,Global!$E:$AA,COLUMN()+1,0)="","",VLOOKUP($A303&amp;$A$3,Global!$E:$AA,COLUMN()+1,0)),"")</f>
        <v/>
      </c>
      <c r="F303" s="69" t="str">
        <f>IFERROR(IF(VLOOKUP($A303&amp;$A$3,Global!$E:$AA,COLUMN()+1,0)="","",VLOOKUP($A303&amp;$A$3,Global!$E:$AA,COLUMN()+1,0)),"")</f>
        <v/>
      </c>
      <c r="G303" s="69" t="str">
        <f>IFERROR(IF(VLOOKUP($A303&amp;$A$3,Global!$E:$AA,COLUMN()+1,0)="","",VLOOKUP($A303&amp;$A$3,Global!$E:$AA,COLUMN()+1,0)),"")</f>
        <v/>
      </c>
      <c r="H303" s="70" t="str">
        <f>IFERROR(IF(VLOOKUP($A303&amp;$A$3,Global!$E:$AA,COLUMN()+1,0)="","",VLOOKUP($A303&amp;$A$3,Global!$E:$AA,COLUMN()+1,0)),"")</f>
        <v/>
      </c>
      <c r="I303" s="69" t="str">
        <f>IFERROR(IF(VLOOKUP($A303&amp;$A$3,Global!$E:$AA,COLUMN()+1,0)="","",VLOOKUP($A303&amp;$A$3,Global!$E:$AA,COLUMN()+1,0)),"")</f>
        <v/>
      </c>
      <c r="J303" s="69" t="str">
        <f>IFERROR(IF(VLOOKUP($A303&amp;$A$3,Global!$E:$AA,COLUMN()+1,0)="","",VLOOKUP($A303&amp;$A$3,Global!$E:$AA,COLUMN()+1,0)),"")</f>
        <v/>
      </c>
      <c r="K303" s="69" t="str">
        <f>IFERROR(IF(VLOOKUP($A303&amp;$A$3,Global!$E:$AA,COLUMN()+1,0)="","",VLOOKUP($A303&amp;$A$3,Global!$E:$AA,COLUMN()+1,0)),"")</f>
        <v/>
      </c>
      <c r="L303" s="69" t="str">
        <f>IFERROR(IF(VLOOKUP($A303&amp;$A$3,Global!$E:$AA,COLUMN()+1,0)="","",VLOOKUP($A303&amp;$A$3,Global!$E:$AA,COLUMN()+1,0)),"")</f>
        <v/>
      </c>
      <c r="M303" s="68" t="str">
        <f>IFERROR(IF(VLOOKUP($A303&amp;$A$3,Global!$E:$AA,COLUMN()+1,0)="","",VLOOKUP($A303&amp;$A$3,Global!$E:$AA,COLUMN()+1,0)),"")</f>
        <v/>
      </c>
      <c r="N303" s="68" t="str">
        <f>IFERROR(IF(VLOOKUP($A303&amp;$A$3,Global!$E:$AA,COLUMN()+1,0)="","",VLOOKUP($A303&amp;$A$3,Global!$E:$AA,COLUMN()+1,0)),"")</f>
        <v/>
      </c>
      <c r="O303" s="68" t="str">
        <f>IFERROR(IF(VLOOKUP($A303&amp;$A$3,Global!$E:$AA,COLUMN()+1,0)="","",VLOOKUP($A303&amp;$A$3,Global!$E:$AA,COLUMN()+1,0)),"")</f>
        <v/>
      </c>
      <c r="P303" s="68" t="str">
        <f>IFERROR(IF(VLOOKUP($A303&amp;$A$3,Global!$E:$AA,COLUMN()+1,0)="","",VLOOKUP($A303&amp;$A$3,Global!$E:$AA,COLUMN()+1,0)),"")</f>
        <v/>
      </c>
      <c r="Q303" s="68" t="str">
        <f>IFERROR(IF(VLOOKUP($A303&amp;$A$3,Global!$E:$AA,COLUMN()+1,0)="","",VLOOKUP($A303&amp;$A$3,Global!$E:$AA,COLUMN()+1,0)),"")</f>
        <v/>
      </c>
      <c r="R303" s="68" t="str">
        <f>IFERROR(IF(VLOOKUP($A303&amp;$A$3,Global!$E:$AA,COLUMN()+1,0)="","",VLOOKUP($A303&amp;$A$3,Global!$E:$AA,COLUMN()+1,0)),"")</f>
        <v/>
      </c>
      <c r="S303" s="71" t="str">
        <f>IFERROR(IF(VLOOKUP($A303&amp;$A$3,Global!$E:$AA,COLUMN()+1,0)="","",VLOOKUP($A303&amp;$A$3,Global!$E:$AA,COLUMN()+1,0)),"")</f>
        <v/>
      </c>
      <c r="T303" s="71" t="str">
        <f>IFERROR(IF(VLOOKUP($A303&amp;$A$3,Global!$E:$AA,COLUMN()+1,0)="","",VLOOKUP($A303&amp;$A$3,Global!$E:$AA,COLUMN()+1,0)),"")</f>
        <v/>
      </c>
      <c r="U303" s="69" t="str">
        <f>IFERROR(IF(VLOOKUP($A303&amp;$A$3,Global!$E:$AA,COLUMN()+1,0)="","",VLOOKUP($A303&amp;$A$3,Global!$E:$AA,COLUMN()+1,0)),"")</f>
        <v/>
      </c>
      <c r="V303" s="69" t="str">
        <f>IFERROR(IF(VLOOKUP($A303&amp;$A$3,Global!$E:$AA,COLUMN()+1,0)="","",VLOOKUP($A303&amp;$A$3,Global!$E:$AA,COLUMN()+1,0)),"")</f>
        <v/>
      </c>
    </row>
    <row r="304" spans="1:22" s="72" customFormat="1" ht="15.75" x14ac:dyDescent="0.2">
      <c r="A304" s="67" t="str">
        <f>IFERROR(IF(A303="","",IF((A303+1)&lt;=VLOOKUP($A$3,List!$A$1:$B$50,2,0),A303+1,"")),"")</f>
        <v/>
      </c>
      <c r="B304" s="67" t="str">
        <f>IFERROR(IF(VLOOKUP($A304&amp;$A$3,Global!$E:$AA,COLUMN(),0)="","",VLOOKUP($A304&amp;$A$3,Global!$E:$AA,COLUMN(),0)),"")</f>
        <v/>
      </c>
      <c r="C304" s="67" t="str">
        <f>IFERROR(VLOOKUP(B304,List!$D:$E,2,0),"")</f>
        <v/>
      </c>
      <c r="D304" s="68" t="str">
        <f>IFERROR(IF(VLOOKUP($A304&amp;$A$3,Global!$E:$AA,COLUMN()+1,0)="","",VLOOKUP($A304&amp;$A$3,Global!$E:$AA,COLUMN()+1,0)),"")</f>
        <v/>
      </c>
      <c r="E304" s="69" t="str">
        <f>IFERROR(IF(VLOOKUP($A304&amp;$A$3,Global!$E:$AA,COLUMN()+1,0)="","",VLOOKUP($A304&amp;$A$3,Global!$E:$AA,COLUMN()+1,0)),"")</f>
        <v/>
      </c>
      <c r="F304" s="69" t="str">
        <f>IFERROR(IF(VLOOKUP($A304&amp;$A$3,Global!$E:$AA,COLUMN()+1,0)="","",VLOOKUP($A304&amp;$A$3,Global!$E:$AA,COLUMN()+1,0)),"")</f>
        <v/>
      </c>
      <c r="G304" s="69" t="str">
        <f>IFERROR(IF(VLOOKUP($A304&amp;$A$3,Global!$E:$AA,COLUMN()+1,0)="","",VLOOKUP($A304&amp;$A$3,Global!$E:$AA,COLUMN()+1,0)),"")</f>
        <v/>
      </c>
      <c r="H304" s="70" t="str">
        <f>IFERROR(IF(VLOOKUP($A304&amp;$A$3,Global!$E:$AA,COLUMN()+1,0)="","",VLOOKUP($A304&amp;$A$3,Global!$E:$AA,COLUMN()+1,0)),"")</f>
        <v/>
      </c>
      <c r="I304" s="69" t="str">
        <f>IFERROR(IF(VLOOKUP($A304&amp;$A$3,Global!$E:$AA,COLUMN()+1,0)="","",VLOOKUP($A304&amp;$A$3,Global!$E:$AA,COLUMN()+1,0)),"")</f>
        <v/>
      </c>
      <c r="J304" s="69" t="str">
        <f>IFERROR(IF(VLOOKUP($A304&amp;$A$3,Global!$E:$AA,COLUMN()+1,0)="","",VLOOKUP($A304&amp;$A$3,Global!$E:$AA,COLUMN()+1,0)),"")</f>
        <v/>
      </c>
      <c r="K304" s="69" t="str">
        <f>IFERROR(IF(VLOOKUP($A304&amp;$A$3,Global!$E:$AA,COLUMN()+1,0)="","",VLOOKUP($A304&amp;$A$3,Global!$E:$AA,COLUMN()+1,0)),"")</f>
        <v/>
      </c>
      <c r="L304" s="69" t="str">
        <f>IFERROR(IF(VLOOKUP($A304&amp;$A$3,Global!$E:$AA,COLUMN()+1,0)="","",VLOOKUP($A304&amp;$A$3,Global!$E:$AA,COLUMN()+1,0)),"")</f>
        <v/>
      </c>
      <c r="M304" s="68" t="str">
        <f>IFERROR(IF(VLOOKUP($A304&amp;$A$3,Global!$E:$AA,COLUMN()+1,0)="","",VLOOKUP($A304&amp;$A$3,Global!$E:$AA,COLUMN()+1,0)),"")</f>
        <v/>
      </c>
      <c r="N304" s="68" t="str">
        <f>IFERROR(IF(VLOOKUP($A304&amp;$A$3,Global!$E:$AA,COLUMN()+1,0)="","",VLOOKUP($A304&amp;$A$3,Global!$E:$AA,COLUMN()+1,0)),"")</f>
        <v/>
      </c>
      <c r="O304" s="68" t="str">
        <f>IFERROR(IF(VLOOKUP($A304&amp;$A$3,Global!$E:$AA,COLUMN()+1,0)="","",VLOOKUP($A304&amp;$A$3,Global!$E:$AA,COLUMN()+1,0)),"")</f>
        <v/>
      </c>
      <c r="P304" s="68" t="str">
        <f>IFERROR(IF(VLOOKUP($A304&amp;$A$3,Global!$E:$AA,COLUMN()+1,0)="","",VLOOKUP($A304&amp;$A$3,Global!$E:$AA,COLUMN()+1,0)),"")</f>
        <v/>
      </c>
      <c r="Q304" s="68" t="str">
        <f>IFERROR(IF(VLOOKUP($A304&amp;$A$3,Global!$E:$AA,COLUMN()+1,0)="","",VLOOKUP($A304&amp;$A$3,Global!$E:$AA,COLUMN()+1,0)),"")</f>
        <v/>
      </c>
      <c r="R304" s="68" t="str">
        <f>IFERROR(IF(VLOOKUP($A304&amp;$A$3,Global!$E:$AA,COLUMN()+1,0)="","",VLOOKUP($A304&amp;$A$3,Global!$E:$AA,COLUMN()+1,0)),"")</f>
        <v/>
      </c>
      <c r="S304" s="71" t="str">
        <f>IFERROR(IF(VLOOKUP($A304&amp;$A$3,Global!$E:$AA,COLUMN()+1,0)="","",VLOOKUP($A304&amp;$A$3,Global!$E:$AA,COLUMN()+1,0)),"")</f>
        <v/>
      </c>
      <c r="T304" s="71" t="str">
        <f>IFERROR(IF(VLOOKUP($A304&amp;$A$3,Global!$E:$AA,COLUMN()+1,0)="","",VLOOKUP($A304&amp;$A$3,Global!$E:$AA,COLUMN()+1,0)),"")</f>
        <v/>
      </c>
      <c r="U304" s="69" t="str">
        <f>IFERROR(IF(VLOOKUP($A304&amp;$A$3,Global!$E:$AA,COLUMN()+1,0)="","",VLOOKUP($A304&amp;$A$3,Global!$E:$AA,COLUMN()+1,0)),"")</f>
        <v/>
      </c>
      <c r="V304" s="69" t="str">
        <f>IFERROR(IF(VLOOKUP($A304&amp;$A$3,Global!$E:$AA,COLUMN()+1,0)="","",VLOOKUP($A304&amp;$A$3,Global!$E:$AA,COLUMN()+1,0)),"")</f>
        <v/>
      </c>
    </row>
    <row r="305" spans="1:22" s="72" customFormat="1" ht="15.75" x14ac:dyDescent="0.2">
      <c r="A305" s="67" t="str">
        <f>IFERROR(IF(A304="","",IF((A304+1)&lt;=VLOOKUP($A$3,List!$A$1:$B$50,2,0),A304+1,"")),"")</f>
        <v/>
      </c>
      <c r="B305" s="67" t="str">
        <f>IFERROR(IF(VLOOKUP($A305&amp;$A$3,Global!$E:$AA,COLUMN(),0)="","",VLOOKUP($A305&amp;$A$3,Global!$E:$AA,COLUMN(),0)),"")</f>
        <v/>
      </c>
      <c r="C305" s="67" t="str">
        <f>IFERROR(VLOOKUP(B305,List!$D:$E,2,0),"")</f>
        <v/>
      </c>
      <c r="D305" s="68" t="str">
        <f>IFERROR(IF(VLOOKUP($A305&amp;$A$3,Global!$E:$AA,COLUMN()+1,0)="","",VLOOKUP($A305&amp;$A$3,Global!$E:$AA,COLUMN()+1,0)),"")</f>
        <v/>
      </c>
      <c r="E305" s="69" t="str">
        <f>IFERROR(IF(VLOOKUP($A305&amp;$A$3,Global!$E:$AA,COLUMN()+1,0)="","",VLOOKUP($A305&amp;$A$3,Global!$E:$AA,COLUMN()+1,0)),"")</f>
        <v/>
      </c>
      <c r="F305" s="69" t="str">
        <f>IFERROR(IF(VLOOKUP($A305&amp;$A$3,Global!$E:$AA,COLUMN()+1,0)="","",VLOOKUP($A305&amp;$A$3,Global!$E:$AA,COLUMN()+1,0)),"")</f>
        <v/>
      </c>
      <c r="G305" s="69" t="str">
        <f>IFERROR(IF(VLOOKUP($A305&amp;$A$3,Global!$E:$AA,COLUMN()+1,0)="","",VLOOKUP($A305&amp;$A$3,Global!$E:$AA,COLUMN()+1,0)),"")</f>
        <v/>
      </c>
      <c r="H305" s="70" t="str">
        <f>IFERROR(IF(VLOOKUP($A305&amp;$A$3,Global!$E:$AA,COLUMN()+1,0)="","",VLOOKUP($A305&amp;$A$3,Global!$E:$AA,COLUMN()+1,0)),"")</f>
        <v/>
      </c>
      <c r="I305" s="69" t="str">
        <f>IFERROR(IF(VLOOKUP($A305&amp;$A$3,Global!$E:$AA,COLUMN()+1,0)="","",VLOOKUP($A305&amp;$A$3,Global!$E:$AA,COLUMN()+1,0)),"")</f>
        <v/>
      </c>
      <c r="J305" s="69" t="str">
        <f>IFERROR(IF(VLOOKUP($A305&amp;$A$3,Global!$E:$AA,COLUMN()+1,0)="","",VLOOKUP($A305&amp;$A$3,Global!$E:$AA,COLUMN()+1,0)),"")</f>
        <v/>
      </c>
      <c r="K305" s="69" t="str">
        <f>IFERROR(IF(VLOOKUP($A305&amp;$A$3,Global!$E:$AA,COLUMN()+1,0)="","",VLOOKUP($A305&amp;$A$3,Global!$E:$AA,COLUMN()+1,0)),"")</f>
        <v/>
      </c>
      <c r="L305" s="69" t="str">
        <f>IFERROR(IF(VLOOKUP($A305&amp;$A$3,Global!$E:$AA,COLUMN()+1,0)="","",VLOOKUP($A305&amp;$A$3,Global!$E:$AA,COLUMN()+1,0)),"")</f>
        <v/>
      </c>
      <c r="M305" s="68" t="str">
        <f>IFERROR(IF(VLOOKUP($A305&amp;$A$3,Global!$E:$AA,COLUMN()+1,0)="","",VLOOKUP($A305&amp;$A$3,Global!$E:$AA,COLUMN()+1,0)),"")</f>
        <v/>
      </c>
      <c r="N305" s="68" t="str">
        <f>IFERROR(IF(VLOOKUP($A305&amp;$A$3,Global!$E:$AA,COLUMN()+1,0)="","",VLOOKUP($A305&amp;$A$3,Global!$E:$AA,COLUMN()+1,0)),"")</f>
        <v/>
      </c>
      <c r="O305" s="68" t="str">
        <f>IFERROR(IF(VLOOKUP($A305&amp;$A$3,Global!$E:$AA,COLUMN()+1,0)="","",VLOOKUP($A305&amp;$A$3,Global!$E:$AA,COLUMN()+1,0)),"")</f>
        <v/>
      </c>
      <c r="P305" s="68" t="str">
        <f>IFERROR(IF(VLOOKUP($A305&amp;$A$3,Global!$E:$AA,COLUMN()+1,0)="","",VLOOKUP($A305&amp;$A$3,Global!$E:$AA,COLUMN()+1,0)),"")</f>
        <v/>
      </c>
      <c r="Q305" s="68" t="str">
        <f>IFERROR(IF(VLOOKUP($A305&amp;$A$3,Global!$E:$AA,COLUMN()+1,0)="","",VLOOKUP($A305&amp;$A$3,Global!$E:$AA,COLUMN()+1,0)),"")</f>
        <v/>
      </c>
      <c r="R305" s="68" t="str">
        <f>IFERROR(IF(VLOOKUP($A305&amp;$A$3,Global!$E:$AA,COLUMN()+1,0)="","",VLOOKUP($A305&amp;$A$3,Global!$E:$AA,COLUMN()+1,0)),"")</f>
        <v/>
      </c>
      <c r="S305" s="71" t="str">
        <f>IFERROR(IF(VLOOKUP($A305&amp;$A$3,Global!$E:$AA,COLUMN()+1,0)="","",VLOOKUP($A305&amp;$A$3,Global!$E:$AA,COLUMN()+1,0)),"")</f>
        <v/>
      </c>
      <c r="T305" s="71" t="str">
        <f>IFERROR(IF(VLOOKUP($A305&amp;$A$3,Global!$E:$AA,COLUMN()+1,0)="","",VLOOKUP($A305&amp;$A$3,Global!$E:$AA,COLUMN()+1,0)),"")</f>
        <v/>
      </c>
      <c r="U305" s="69" t="str">
        <f>IFERROR(IF(VLOOKUP($A305&amp;$A$3,Global!$E:$AA,COLUMN()+1,0)="","",VLOOKUP($A305&amp;$A$3,Global!$E:$AA,COLUMN()+1,0)),"")</f>
        <v/>
      </c>
      <c r="V305" s="69" t="str">
        <f>IFERROR(IF(VLOOKUP($A305&amp;$A$3,Global!$E:$AA,COLUMN()+1,0)="","",VLOOKUP($A305&amp;$A$3,Global!$E:$AA,COLUMN()+1,0)),"")</f>
        <v/>
      </c>
    </row>
    <row r="306" spans="1:22" s="72" customFormat="1" ht="15.75" x14ac:dyDescent="0.2">
      <c r="A306" s="67" t="str">
        <f>IFERROR(IF(A305="","",IF((A305+1)&lt;=VLOOKUP($A$3,List!$A$1:$B$50,2,0),A305+1,"")),"")</f>
        <v/>
      </c>
      <c r="B306" s="67" t="str">
        <f>IFERROR(IF(VLOOKUP($A306&amp;$A$3,Global!$E:$AA,COLUMN(),0)="","",VLOOKUP($A306&amp;$A$3,Global!$E:$AA,COLUMN(),0)),"")</f>
        <v/>
      </c>
      <c r="C306" s="67" t="str">
        <f>IFERROR(VLOOKUP(B306,List!$D:$E,2,0),"")</f>
        <v/>
      </c>
      <c r="D306" s="68" t="str">
        <f>IFERROR(IF(VLOOKUP($A306&amp;$A$3,Global!$E:$AA,COLUMN()+1,0)="","",VLOOKUP($A306&amp;$A$3,Global!$E:$AA,COLUMN()+1,0)),"")</f>
        <v/>
      </c>
      <c r="E306" s="69" t="str">
        <f>IFERROR(IF(VLOOKUP($A306&amp;$A$3,Global!$E:$AA,COLUMN()+1,0)="","",VLOOKUP($A306&amp;$A$3,Global!$E:$AA,COLUMN()+1,0)),"")</f>
        <v/>
      </c>
      <c r="F306" s="69" t="str">
        <f>IFERROR(IF(VLOOKUP($A306&amp;$A$3,Global!$E:$AA,COLUMN()+1,0)="","",VLOOKUP($A306&amp;$A$3,Global!$E:$AA,COLUMN()+1,0)),"")</f>
        <v/>
      </c>
      <c r="G306" s="69" t="str">
        <f>IFERROR(IF(VLOOKUP($A306&amp;$A$3,Global!$E:$AA,COLUMN()+1,0)="","",VLOOKUP($A306&amp;$A$3,Global!$E:$AA,COLUMN()+1,0)),"")</f>
        <v/>
      </c>
      <c r="H306" s="70" t="str">
        <f>IFERROR(IF(VLOOKUP($A306&amp;$A$3,Global!$E:$AA,COLUMN()+1,0)="","",VLOOKUP($A306&amp;$A$3,Global!$E:$AA,COLUMN()+1,0)),"")</f>
        <v/>
      </c>
      <c r="I306" s="69" t="str">
        <f>IFERROR(IF(VLOOKUP($A306&amp;$A$3,Global!$E:$AA,COLUMN()+1,0)="","",VLOOKUP($A306&amp;$A$3,Global!$E:$AA,COLUMN()+1,0)),"")</f>
        <v/>
      </c>
      <c r="J306" s="69" t="str">
        <f>IFERROR(IF(VLOOKUP($A306&amp;$A$3,Global!$E:$AA,COLUMN()+1,0)="","",VLOOKUP($A306&amp;$A$3,Global!$E:$AA,COLUMN()+1,0)),"")</f>
        <v/>
      </c>
      <c r="K306" s="69" t="str">
        <f>IFERROR(IF(VLOOKUP($A306&amp;$A$3,Global!$E:$AA,COLUMN()+1,0)="","",VLOOKUP($A306&amp;$A$3,Global!$E:$AA,COLUMN()+1,0)),"")</f>
        <v/>
      </c>
      <c r="L306" s="69" t="str">
        <f>IFERROR(IF(VLOOKUP($A306&amp;$A$3,Global!$E:$AA,COLUMN()+1,0)="","",VLOOKUP($A306&amp;$A$3,Global!$E:$AA,COLUMN()+1,0)),"")</f>
        <v/>
      </c>
      <c r="M306" s="68" t="str">
        <f>IFERROR(IF(VLOOKUP($A306&amp;$A$3,Global!$E:$AA,COLUMN()+1,0)="","",VLOOKUP($A306&amp;$A$3,Global!$E:$AA,COLUMN()+1,0)),"")</f>
        <v/>
      </c>
      <c r="N306" s="68" t="str">
        <f>IFERROR(IF(VLOOKUP($A306&amp;$A$3,Global!$E:$AA,COLUMN()+1,0)="","",VLOOKUP($A306&amp;$A$3,Global!$E:$AA,COLUMN()+1,0)),"")</f>
        <v/>
      </c>
      <c r="O306" s="68" t="str">
        <f>IFERROR(IF(VLOOKUP($A306&amp;$A$3,Global!$E:$AA,COLUMN()+1,0)="","",VLOOKUP($A306&amp;$A$3,Global!$E:$AA,COLUMN()+1,0)),"")</f>
        <v/>
      </c>
      <c r="P306" s="68" t="str">
        <f>IFERROR(IF(VLOOKUP($A306&amp;$A$3,Global!$E:$AA,COLUMN()+1,0)="","",VLOOKUP($A306&amp;$A$3,Global!$E:$AA,COLUMN()+1,0)),"")</f>
        <v/>
      </c>
      <c r="Q306" s="68" t="str">
        <f>IFERROR(IF(VLOOKUP($A306&amp;$A$3,Global!$E:$AA,COLUMN()+1,0)="","",VLOOKUP($A306&amp;$A$3,Global!$E:$AA,COLUMN()+1,0)),"")</f>
        <v/>
      </c>
      <c r="R306" s="68" t="str">
        <f>IFERROR(IF(VLOOKUP($A306&amp;$A$3,Global!$E:$AA,COLUMN()+1,0)="","",VLOOKUP($A306&amp;$A$3,Global!$E:$AA,COLUMN()+1,0)),"")</f>
        <v/>
      </c>
      <c r="S306" s="71" t="str">
        <f>IFERROR(IF(VLOOKUP($A306&amp;$A$3,Global!$E:$AA,COLUMN()+1,0)="","",VLOOKUP($A306&amp;$A$3,Global!$E:$AA,COLUMN()+1,0)),"")</f>
        <v/>
      </c>
      <c r="T306" s="71" t="str">
        <f>IFERROR(IF(VLOOKUP($A306&amp;$A$3,Global!$E:$AA,COLUMN()+1,0)="","",VLOOKUP($A306&amp;$A$3,Global!$E:$AA,COLUMN()+1,0)),"")</f>
        <v/>
      </c>
      <c r="U306" s="69" t="str">
        <f>IFERROR(IF(VLOOKUP($A306&amp;$A$3,Global!$E:$AA,COLUMN()+1,0)="","",VLOOKUP($A306&amp;$A$3,Global!$E:$AA,COLUMN()+1,0)),"")</f>
        <v/>
      </c>
      <c r="V306" s="69" t="str">
        <f>IFERROR(IF(VLOOKUP($A306&amp;$A$3,Global!$E:$AA,COLUMN()+1,0)="","",VLOOKUP($A306&amp;$A$3,Global!$E:$AA,COLUMN()+1,0)),"")</f>
        <v/>
      </c>
    </row>
    <row r="307" spans="1:22" s="72" customFormat="1" ht="15.75" x14ac:dyDescent="0.2">
      <c r="A307" s="67" t="str">
        <f>IFERROR(IF(A306="","",IF((A306+1)&lt;=VLOOKUP($A$3,List!$A$1:$B$50,2,0),A306+1,"")),"")</f>
        <v/>
      </c>
      <c r="B307" s="67" t="str">
        <f>IFERROR(IF(VLOOKUP($A307&amp;$A$3,Global!$E:$AA,COLUMN(),0)="","",VLOOKUP($A307&amp;$A$3,Global!$E:$AA,COLUMN(),0)),"")</f>
        <v/>
      </c>
      <c r="C307" s="67" t="str">
        <f>IFERROR(VLOOKUP(B307,List!$D:$E,2,0),"")</f>
        <v/>
      </c>
      <c r="D307" s="68" t="str">
        <f>IFERROR(IF(VLOOKUP($A307&amp;$A$3,Global!$E:$AA,COLUMN()+1,0)="","",VLOOKUP($A307&amp;$A$3,Global!$E:$AA,COLUMN()+1,0)),"")</f>
        <v/>
      </c>
      <c r="E307" s="69" t="str">
        <f>IFERROR(IF(VLOOKUP($A307&amp;$A$3,Global!$E:$AA,COLUMN()+1,0)="","",VLOOKUP($A307&amp;$A$3,Global!$E:$AA,COLUMN()+1,0)),"")</f>
        <v/>
      </c>
      <c r="F307" s="69" t="str">
        <f>IFERROR(IF(VLOOKUP($A307&amp;$A$3,Global!$E:$AA,COLUMN()+1,0)="","",VLOOKUP($A307&amp;$A$3,Global!$E:$AA,COLUMN()+1,0)),"")</f>
        <v/>
      </c>
      <c r="G307" s="69" t="str">
        <f>IFERROR(IF(VLOOKUP($A307&amp;$A$3,Global!$E:$AA,COLUMN()+1,0)="","",VLOOKUP($A307&amp;$A$3,Global!$E:$AA,COLUMN()+1,0)),"")</f>
        <v/>
      </c>
      <c r="H307" s="70" t="str">
        <f>IFERROR(IF(VLOOKUP($A307&amp;$A$3,Global!$E:$AA,COLUMN()+1,0)="","",VLOOKUP($A307&amp;$A$3,Global!$E:$AA,COLUMN()+1,0)),"")</f>
        <v/>
      </c>
      <c r="I307" s="69" t="str">
        <f>IFERROR(IF(VLOOKUP($A307&amp;$A$3,Global!$E:$AA,COLUMN()+1,0)="","",VLOOKUP($A307&amp;$A$3,Global!$E:$AA,COLUMN()+1,0)),"")</f>
        <v/>
      </c>
      <c r="J307" s="69" t="str">
        <f>IFERROR(IF(VLOOKUP($A307&amp;$A$3,Global!$E:$AA,COLUMN()+1,0)="","",VLOOKUP($A307&amp;$A$3,Global!$E:$AA,COLUMN()+1,0)),"")</f>
        <v/>
      </c>
      <c r="K307" s="69" t="str">
        <f>IFERROR(IF(VLOOKUP($A307&amp;$A$3,Global!$E:$AA,COLUMN()+1,0)="","",VLOOKUP($A307&amp;$A$3,Global!$E:$AA,COLUMN()+1,0)),"")</f>
        <v/>
      </c>
      <c r="L307" s="69" t="str">
        <f>IFERROR(IF(VLOOKUP($A307&amp;$A$3,Global!$E:$AA,COLUMN()+1,0)="","",VLOOKUP($A307&amp;$A$3,Global!$E:$AA,COLUMN()+1,0)),"")</f>
        <v/>
      </c>
      <c r="M307" s="68" t="str">
        <f>IFERROR(IF(VLOOKUP($A307&amp;$A$3,Global!$E:$AA,COLUMN()+1,0)="","",VLOOKUP($A307&amp;$A$3,Global!$E:$AA,COLUMN()+1,0)),"")</f>
        <v/>
      </c>
      <c r="N307" s="68" t="str">
        <f>IFERROR(IF(VLOOKUP($A307&amp;$A$3,Global!$E:$AA,COLUMN()+1,0)="","",VLOOKUP($A307&amp;$A$3,Global!$E:$AA,COLUMN()+1,0)),"")</f>
        <v/>
      </c>
      <c r="O307" s="68" t="str">
        <f>IFERROR(IF(VLOOKUP($A307&amp;$A$3,Global!$E:$AA,COLUMN()+1,0)="","",VLOOKUP($A307&amp;$A$3,Global!$E:$AA,COLUMN()+1,0)),"")</f>
        <v/>
      </c>
      <c r="P307" s="68" t="str">
        <f>IFERROR(IF(VLOOKUP($A307&amp;$A$3,Global!$E:$AA,COLUMN()+1,0)="","",VLOOKUP($A307&amp;$A$3,Global!$E:$AA,COLUMN()+1,0)),"")</f>
        <v/>
      </c>
      <c r="Q307" s="68" t="str">
        <f>IFERROR(IF(VLOOKUP($A307&amp;$A$3,Global!$E:$AA,COLUMN()+1,0)="","",VLOOKUP($A307&amp;$A$3,Global!$E:$AA,COLUMN()+1,0)),"")</f>
        <v/>
      </c>
      <c r="R307" s="68" t="str">
        <f>IFERROR(IF(VLOOKUP($A307&amp;$A$3,Global!$E:$AA,COLUMN()+1,0)="","",VLOOKUP($A307&amp;$A$3,Global!$E:$AA,COLUMN()+1,0)),"")</f>
        <v/>
      </c>
      <c r="S307" s="71" t="str">
        <f>IFERROR(IF(VLOOKUP($A307&amp;$A$3,Global!$E:$AA,COLUMN()+1,0)="","",VLOOKUP($A307&amp;$A$3,Global!$E:$AA,COLUMN()+1,0)),"")</f>
        <v/>
      </c>
      <c r="T307" s="71" t="str">
        <f>IFERROR(IF(VLOOKUP($A307&amp;$A$3,Global!$E:$AA,COLUMN()+1,0)="","",VLOOKUP($A307&amp;$A$3,Global!$E:$AA,COLUMN()+1,0)),"")</f>
        <v/>
      </c>
      <c r="U307" s="69" t="str">
        <f>IFERROR(IF(VLOOKUP($A307&amp;$A$3,Global!$E:$AA,COLUMN()+1,0)="","",VLOOKUP($A307&amp;$A$3,Global!$E:$AA,COLUMN()+1,0)),"")</f>
        <v/>
      </c>
      <c r="V307" s="69" t="str">
        <f>IFERROR(IF(VLOOKUP($A307&amp;$A$3,Global!$E:$AA,COLUMN()+1,0)="","",VLOOKUP($A307&amp;$A$3,Global!$E:$AA,COLUMN()+1,0)),"")</f>
        <v/>
      </c>
    </row>
    <row r="308" spans="1:22" s="72" customFormat="1" ht="15.75" x14ac:dyDescent="0.2">
      <c r="A308" s="67" t="str">
        <f>IFERROR(IF(A307="","",IF((A307+1)&lt;=VLOOKUP($A$3,List!$A$1:$B$50,2,0),A307+1,"")),"")</f>
        <v/>
      </c>
      <c r="B308" s="67" t="str">
        <f>IFERROR(IF(VLOOKUP($A308&amp;$A$3,Global!$E:$AA,COLUMN(),0)="","",VLOOKUP($A308&amp;$A$3,Global!$E:$AA,COLUMN(),0)),"")</f>
        <v/>
      </c>
      <c r="C308" s="67" t="str">
        <f>IFERROR(VLOOKUP(B308,List!$D:$E,2,0),"")</f>
        <v/>
      </c>
      <c r="D308" s="68" t="str">
        <f>IFERROR(IF(VLOOKUP($A308&amp;$A$3,Global!$E:$AA,COLUMN()+1,0)="","",VLOOKUP($A308&amp;$A$3,Global!$E:$AA,COLUMN()+1,0)),"")</f>
        <v/>
      </c>
      <c r="E308" s="69" t="str">
        <f>IFERROR(IF(VLOOKUP($A308&amp;$A$3,Global!$E:$AA,COLUMN()+1,0)="","",VLOOKUP($A308&amp;$A$3,Global!$E:$AA,COLUMN()+1,0)),"")</f>
        <v/>
      </c>
      <c r="F308" s="69" t="str">
        <f>IFERROR(IF(VLOOKUP($A308&amp;$A$3,Global!$E:$AA,COLUMN()+1,0)="","",VLOOKUP($A308&amp;$A$3,Global!$E:$AA,COLUMN()+1,0)),"")</f>
        <v/>
      </c>
      <c r="G308" s="69" t="str">
        <f>IFERROR(IF(VLOOKUP($A308&amp;$A$3,Global!$E:$AA,COLUMN()+1,0)="","",VLOOKUP($A308&amp;$A$3,Global!$E:$AA,COLUMN()+1,0)),"")</f>
        <v/>
      </c>
      <c r="H308" s="70" t="str">
        <f>IFERROR(IF(VLOOKUP($A308&amp;$A$3,Global!$E:$AA,COLUMN()+1,0)="","",VLOOKUP($A308&amp;$A$3,Global!$E:$AA,COLUMN()+1,0)),"")</f>
        <v/>
      </c>
      <c r="I308" s="69" t="str">
        <f>IFERROR(IF(VLOOKUP($A308&amp;$A$3,Global!$E:$AA,COLUMN()+1,0)="","",VLOOKUP($A308&amp;$A$3,Global!$E:$AA,COLUMN()+1,0)),"")</f>
        <v/>
      </c>
      <c r="J308" s="69" t="str">
        <f>IFERROR(IF(VLOOKUP($A308&amp;$A$3,Global!$E:$AA,COLUMN()+1,0)="","",VLOOKUP($A308&amp;$A$3,Global!$E:$AA,COLUMN()+1,0)),"")</f>
        <v/>
      </c>
      <c r="K308" s="69" t="str">
        <f>IFERROR(IF(VLOOKUP($A308&amp;$A$3,Global!$E:$AA,COLUMN()+1,0)="","",VLOOKUP($A308&amp;$A$3,Global!$E:$AA,COLUMN()+1,0)),"")</f>
        <v/>
      </c>
      <c r="L308" s="69" t="str">
        <f>IFERROR(IF(VLOOKUP($A308&amp;$A$3,Global!$E:$AA,COLUMN()+1,0)="","",VLOOKUP($A308&amp;$A$3,Global!$E:$AA,COLUMN()+1,0)),"")</f>
        <v/>
      </c>
      <c r="M308" s="68" t="str">
        <f>IFERROR(IF(VLOOKUP($A308&amp;$A$3,Global!$E:$AA,COLUMN()+1,0)="","",VLOOKUP($A308&amp;$A$3,Global!$E:$AA,COLUMN()+1,0)),"")</f>
        <v/>
      </c>
      <c r="N308" s="68" t="str">
        <f>IFERROR(IF(VLOOKUP($A308&amp;$A$3,Global!$E:$AA,COLUMN()+1,0)="","",VLOOKUP($A308&amp;$A$3,Global!$E:$AA,COLUMN()+1,0)),"")</f>
        <v/>
      </c>
      <c r="O308" s="68" t="str">
        <f>IFERROR(IF(VLOOKUP($A308&amp;$A$3,Global!$E:$AA,COLUMN()+1,0)="","",VLOOKUP($A308&amp;$A$3,Global!$E:$AA,COLUMN()+1,0)),"")</f>
        <v/>
      </c>
      <c r="P308" s="68" t="str">
        <f>IFERROR(IF(VLOOKUP($A308&amp;$A$3,Global!$E:$AA,COLUMN()+1,0)="","",VLOOKUP($A308&amp;$A$3,Global!$E:$AA,COLUMN()+1,0)),"")</f>
        <v/>
      </c>
      <c r="Q308" s="68" t="str">
        <f>IFERROR(IF(VLOOKUP($A308&amp;$A$3,Global!$E:$AA,COLUMN()+1,0)="","",VLOOKUP($A308&amp;$A$3,Global!$E:$AA,COLUMN()+1,0)),"")</f>
        <v/>
      </c>
      <c r="R308" s="68" t="str">
        <f>IFERROR(IF(VLOOKUP($A308&amp;$A$3,Global!$E:$AA,COLUMN()+1,0)="","",VLOOKUP($A308&amp;$A$3,Global!$E:$AA,COLUMN()+1,0)),"")</f>
        <v/>
      </c>
      <c r="S308" s="71" t="str">
        <f>IFERROR(IF(VLOOKUP($A308&amp;$A$3,Global!$E:$AA,COLUMN()+1,0)="","",VLOOKUP($A308&amp;$A$3,Global!$E:$AA,COLUMN()+1,0)),"")</f>
        <v/>
      </c>
      <c r="T308" s="71" t="str">
        <f>IFERROR(IF(VLOOKUP($A308&amp;$A$3,Global!$E:$AA,COLUMN()+1,0)="","",VLOOKUP($A308&amp;$A$3,Global!$E:$AA,COLUMN()+1,0)),"")</f>
        <v/>
      </c>
      <c r="U308" s="69" t="str">
        <f>IFERROR(IF(VLOOKUP($A308&amp;$A$3,Global!$E:$AA,COLUMN()+1,0)="","",VLOOKUP($A308&amp;$A$3,Global!$E:$AA,COLUMN()+1,0)),"")</f>
        <v/>
      </c>
      <c r="V308" s="69" t="str">
        <f>IFERROR(IF(VLOOKUP($A308&amp;$A$3,Global!$E:$AA,COLUMN()+1,0)="","",VLOOKUP($A308&amp;$A$3,Global!$E:$AA,COLUMN()+1,0)),"")</f>
        <v/>
      </c>
    </row>
    <row r="309" spans="1:22" s="72" customFormat="1" ht="15.75" x14ac:dyDescent="0.2">
      <c r="A309" s="67" t="str">
        <f>IFERROR(IF(A308="","",IF((A308+1)&lt;=VLOOKUP($A$3,List!$A$1:$B$50,2,0),A308+1,"")),"")</f>
        <v/>
      </c>
      <c r="B309" s="67" t="str">
        <f>IFERROR(IF(VLOOKUP($A309&amp;$A$3,Global!$E:$AA,COLUMN(),0)="","",VLOOKUP($A309&amp;$A$3,Global!$E:$AA,COLUMN(),0)),"")</f>
        <v/>
      </c>
      <c r="C309" s="67" t="str">
        <f>IFERROR(VLOOKUP(B309,List!$D:$E,2,0),"")</f>
        <v/>
      </c>
      <c r="D309" s="68" t="str">
        <f>IFERROR(IF(VLOOKUP($A309&amp;$A$3,Global!$E:$AA,COLUMN()+1,0)="","",VLOOKUP($A309&amp;$A$3,Global!$E:$AA,COLUMN()+1,0)),"")</f>
        <v/>
      </c>
      <c r="E309" s="69" t="str">
        <f>IFERROR(IF(VLOOKUP($A309&amp;$A$3,Global!$E:$AA,COLUMN()+1,0)="","",VLOOKUP($A309&amp;$A$3,Global!$E:$AA,COLUMN()+1,0)),"")</f>
        <v/>
      </c>
      <c r="F309" s="69" t="str">
        <f>IFERROR(IF(VLOOKUP($A309&amp;$A$3,Global!$E:$AA,COLUMN()+1,0)="","",VLOOKUP($A309&amp;$A$3,Global!$E:$AA,COLUMN()+1,0)),"")</f>
        <v/>
      </c>
      <c r="G309" s="69" t="str">
        <f>IFERROR(IF(VLOOKUP($A309&amp;$A$3,Global!$E:$AA,COLUMN()+1,0)="","",VLOOKUP($A309&amp;$A$3,Global!$E:$AA,COLUMN()+1,0)),"")</f>
        <v/>
      </c>
      <c r="H309" s="70" t="str">
        <f>IFERROR(IF(VLOOKUP($A309&amp;$A$3,Global!$E:$AA,COLUMN()+1,0)="","",VLOOKUP($A309&amp;$A$3,Global!$E:$AA,COLUMN()+1,0)),"")</f>
        <v/>
      </c>
      <c r="I309" s="69" t="str">
        <f>IFERROR(IF(VLOOKUP($A309&amp;$A$3,Global!$E:$AA,COLUMN()+1,0)="","",VLOOKUP($A309&amp;$A$3,Global!$E:$AA,COLUMN()+1,0)),"")</f>
        <v/>
      </c>
      <c r="J309" s="69" t="str">
        <f>IFERROR(IF(VLOOKUP($A309&amp;$A$3,Global!$E:$AA,COLUMN()+1,0)="","",VLOOKUP($A309&amp;$A$3,Global!$E:$AA,COLUMN()+1,0)),"")</f>
        <v/>
      </c>
      <c r="K309" s="69" t="str">
        <f>IFERROR(IF(VLOOKUP($A309&amp;$A$3,Global!$E:$AA,COLUMN()+1,0)="","",VLOOKUP($A309&amp;$A$3,Global!$E:$AA,COLUMN()+1,0)),"")</f>
        <v/>
      </c>
      <c r="L309" s="69" t="str">
        <f>IFERROR(IF(VLOOKUP($A309&amp;$A$3,Global!$E:$AA,COLUMN()+1,0)="","",VLOOKUP($A309&amp;$A$3,Global!$E:$AA,COLUMN()+1,0)),"")</f>
        <v/>
      </c>
      <c r="M309" s="68" t="str">
        <f>IFERROR(IF(VLOOKUP($A309&amp;$A$3,Global!$E:$AA,COLUMN()+1,0)="","",VLOOKUP($A309&amp;$A$3,Global!$E:$AA,COLUMN()+1,0)),"")</f>
        <v/>
      </c>
      <c r="N309" s="68" t="str">
        <f>IFERROR(IF(VLOOKUP($A309&amp;$A$3,Global!$E:$AA,COLUMN()+1,0)="","",VLOOKUP($A309&amp;$A$3,Global!$E:$AA,COLUMN()+1,0)),"")</f>
        <v/>
      </c>
      <c r="O309" s="68" t="str">
        <f>IFERROR(IF(VLOOKUP($A309&amp;$A$3,Global!$E:$AA,COLUMN()+1,0)="","",VLOOKUP($A309&amp;$A$3,Global!$E:$AA,COLUMN()+1,0)),"")</f>
        <v/>
      </c>
      <c r="P309" s="68" t="str">
        <f>IFERROR(IF(VLOOKUP($A309&amp;$A$3,Global!$E:$AA,COLUMN()+1,0)="","",VLOOKUP($A309&amp;$A$3,Global!$E:$AA,COLUMN()+1,0)),"")</f>
        <v/>
      </c>
      <c r="Q309" s="68" t="str">
        <f>IFERROR(IF(VLOOKUP($A309&amp;$A$3,Global!$E:$AA,COLUMN()+1,0)="","",VLOOKUP($A309&amp;$A$3,Global!$E:$AA,COLUMN()+1,0)),"")</f>
        <v/>
      </c>
      <c r="R309" s="68" t="str">
        <f>IFERROR(IF(VLOOKUP($A309&amp;$A$3,Global!$E:$AA,COLUMN()+1,0)="","",VLOOKUP($A309&amp;$A$3,Global!$E:$AA,COLUMN()+1,0)),"")</f>
        <v/>
      </c>
      <c r="S309" s="71" t="str">
        <f>IFERROR(IF(VLOOKUP($A309&amp;$A$3,Global!$E:$AA,COLUMN()+1,0)="","",VLOOKUP($A309&amp;$A$3,Global!$E:$AA,COLUMN()+1,0)),"")</f>
        <v/>
      </c>
      <c r="T309" s="71" t="str">
        <f>IFERROR(IF(VLOOKUP($A309&amp;$A$3,Global!$E:$AA,COLUMN()+1,0)="","",VLOOKUP($A309&amp;$A$3,Global!$E:$AA,COLUMN()+1,0)),"")</f>
        <v/>
      </c>
      <c r="U309" s="69" t="str">
        <f>IFERROR(IF(VLOOKUP($A309&amp;$A$3,Global!$E:$AA,COLUMN()+1,0)="","",VLOOKUP($A309&amp;$A$3,Global!$E:$AA,COLUMN()+1,0)),"")</f>
        <v/>
      </c>
      <c r="V309" s="69" t="str">
        <f>IFERROR(IF(VLOOKUP($A309&amp;$A$3,Global!$E:$AA,COLUMN()+1,0)="","",VLOOKUP($A309&amp;$A$3,Global!$E:$AA,COLUMN()+1,0)),"")</f>
        <v/>
      </c>
    </row>
    <row r="310" spans="1:22" s="72" customFormat="1" ht="15.75" x14ac:dyDescent="0.2">
      <c r="A310" s="67" t="str">
        <f>IFERROR(IF(A309="","",IF((A309+1)&lt;=VLOOKUP($A$3,List!$A$1:$B$50,2,0),A309+1,"")),"")</f>
        <v/>
      </c>
      <c r="B310" s="67" t="str">
        <f>IFERROR(IF(VLOOKUP($A310&amp;$A$3,Global!$E:$AA,COLUMN(),0)="","",VLOOKUP($A310&amp;$A$3,Global!$E:$AA,COLUMN(),0)),"")</f>
        <v/>
      </c>
      <c r="C310" s="67" t="str">
        <f>IFERROR(VLOOKUP(B310,List!$D:$E,2,0),"")</f>
        <v/>
      </c>
      <c r="D310" s="68" t="str">
        <f>IFERROR(IF(VLOOKUP($A310&amp;$A$3,Global!$E:$AA,COLUMN()+1,0)="","",VLOOKUP($A310&amp;$A$3,Global!$E:$AA,COLUMN()+1,0)),"")</f>
        <v/>
      </c>
      <c r="E310" s="69" t="str">
        <f>IFERROR(IF(VLOOKUP($A310&amp;$A$3,Global!$E:$AA,COLUMN()+1,0)="","",VLOOKUP($A310&amp;$A$3,Global!$E:$AA,COLUMN()+1,0)),"")</f>
        <v/>
      </c>
      <c r="F310" s="69" t="str">
        <f>IFERROR(IF(VLOOKUP($A310&amp;$A$3,Global!$E:$AA,COLUMN()+1,0)="","",VLOOKUP($A310&amp;$A$3,Global!$E:$AA,COLUMN()+1,0)),"")</f>
        <v/>
      </c>
      <c r="G310" s="69" t="str">
        <f>IFERROR(IF(VLOOKUP($A310&amp;$A$3,Global!$E:$AA,COLUMN()+1,0)="","",VLOOKUP($A310&amp;$A$3,Global!$E:$AA,COLUMN()+1,0)),"")</f>
        <v/>
      </c>
      <c r="H310" s="70" t="str">
        <f>IFERROR(IF(VLOOKUP($A310&amp;$A$3,Global!$E:$AA,COLUMN()+1,0)="","",VLOOKUP($A310&amp;$A$3,Global!$E:$AA,COLUMN()+1,0)),"")</f>
        <v/>
      </c>
      <c r="I310" s="69" t="str">
        <f>IFERROR(IF(VLOOKUP($A310&amp;$A$3,Global!$E:$AA,COLUMN()+1,0)="","",VLOOKUP($A310&amp;$A$3,Global!$E:$AA,COLUMN()+1,0)),"")</f>
        <v/>
      </c>
      <c r="J310" s="69" t="str">
        <f>IFERROR(IF(VLOOKUP($A310&amp;$A$3,Global!$E:$AA,COLUMN()+1,0)="","",VLOOKUP($A310&amp;$A$3,Global!$E:$AA,COLUMN()+1,0)),"")</f>
        <v/>
      </c>
      <c r="K310" s="69" t="str">
        <f>IFERROR(IF(VLOOKUP($A310&amp;$A$3,Global!$E:$AA,COLUMN()+1,0)="","",VLOOKUP($A310&amp;$A$3,Global!$E:$AA,COLUMN()+1,0)),"")</f>
        <v/>
      </c>
      <c r="L310" s="69" t="str">
        <f>IFERROR(IF(VLOOKUP($A310&amp;$A$3,Global!$E:$AA,COLUMN()+1,0)="","",VLOOKUP($A310&amp;$A$3,Global!$E:$AA,COLUMN()+1,0)),"")</f>
        <v/>
      </c>
      <c r="M310" s="68" t="str">
        <f>IFERROR(IF(VLOOKUP($A310&amp;$A$3,Global!$E:$AA,COLUMN()+1,0)="","",VLOOKUP($A310&amp;$A$3,Global!$E:$AA,COLUMN()+1,0)),"")</f>
        <v/>
      </c>
      <c r="N310" s="68" t="str">
        <f>IFERROR(IF(VLOOKUP($A310&amp;$A$3,Global!$E:$AA,COLUMN()+1,0)="","",VLOOKUP($A310&amp;$A$3,Global!$E:$AA,COLUMN()+1,0)),"")</f>
        <v/>
      </c>
      <c r="O310" s="68" t="str">
        <f>IFERROR(IF(VLOOKUP($A310&amp;$A$3,Global!$E:$AA,COLUMN()+1,0)="","",VLOOKUP($A310&amp;$A$3,Global!$E:$AA,COLUMN()+1,0)),"")</f>
        <v/>
      </c>
      <c r="P310" s="68" t="str">
        <f>IFERROR(IF(VLOOKUP($A310&amp;$A$3,Global!$E:$AA,COLUMN()+1,0)="","",VLOOKUP($A310&amp;$A$3,Global!$E:$AA,COLUMN()+1,0)),"")</f>
        <v/>
      </c>
      <c r="Q310" s="68" t="str">
        <f>IFERROR(IF(VLOOKUP($A310&amp;$A$3,Global!$E:$AA,COLUMN()+1,0)="","",VLOOKUP($A310&amp;$A$3,Global!$E:$AA,COLUMN()+1,0)),"")</f>
        <v/>
      </c>
      <c r="R310" s="68" t="str">
        <f>IFERROR(IF(VLOOKUP($A310&amp;$A$3,Global!$E:$AA,COLUMN()+1,0)="","",VLOOKUP($A310&amp;$A$3,Global!$E:$AA,COLUMN()+1,0)),"")</f>
        <v/>
      </c>
      <c r="S310" s="71" t="str">
        <f>IFERROR(IF(VLOOKUP($A310&amp;$A$3,Global!$E:$AA,COLUMN()+1,0)="","",VLOOKUP($A310&amp;$A$3,Global!$E:$AA,COLUMN()+1,0)),"")</f>
        <v/>
      </c>
      <c r="T310" s="71" t="str">
        <f>IFERROR(IF(VLOOKUP($A310&amp;$A$3,Global!$E:$AA,COLUMN()+1,0)="","",VLOOKUP($A310&amp;$A$3,Global!$E:$AA,COLUMN()+1,0)),"")</f>
        <v/>
      </c>
      <c r="U310" s="69" t="str">
        <f>IFERROR(IF(VLOOKUP($A310&amp;$A$3,Global!$E:$AA,COLUMN()+1,0)="","",VLOOKUP($A310&amp;$A$3,Global!$E:$AA,COLUMN()+1,0)),"")</f>
        <v/>
      </c>
      <c r="V310" s="69" t="str">
        <f>IFERROR(IF(VLOOKUP($A310&amp;$A$3,Global!$E:$AA,COLUMN()+1,0)="","",VLOOKUP($A310&amp;$A$3,Global!$E:$AA,COLUMN()+1,0)),"")</f>
        <v/>
      </c>
    </row>
    <row r="311" spans="1:22" s="72" customFormat="1" ht="15.75" x14ac:dyDescent="0.2">
      <c r="A311" s="67" t="str">
        <f>IFERROR(IF(A310="","",IF((A310+1)&lt;=VLOOKUP($A$3,List!$A$1:$B$50,2,0),A310+1,"")),"")</f>
        <v/>
      </c>
      <c r="B311" s="67" t="str">
        <f>IFERROR(IF(VLOOKUP($A311&amp;$A$3,Global!$E:$AA,COLUMN(),0)="","",VLOOKUP($A311&amp;$A$3,Global!$E:$AA,COLUMN(),0)),"")</f>
        <v/>
      </c>
      <c r="C311" s="67" t="str">
        <f>IFERROR(VLOOKUP(B311,List!$D:$E,2,0),"")</f>
        <v/>
      </c>
      <c r="D311" s="68" t="str">
        <f>IFERROR(IF(VLOOKUP($A311&amp;$A$3,Global!$E:$AA,COLUMN()+1,0)="","",VLOOKUP($A311&amp;$A$3,Global!$E:$AA,COLUMN()+1,0)),"")</f>
        <v/>
      </c>
      <c r="E311" s="69" t="str">
        <f>IFERROR(IF(VLOOKUP($A311&amp;$A$3,Global!$E:$AA,COLUMN()+1,0)="","",VLOOKUP($A311&amp;$A$3,Global!$E:$AA,COLUMN()+1,0)),"")</f>
        <v/>
      </c>
      <c r="F311" s="69" t="str">
        <f>IFERROR(IF(VLOOKUP($A311&amp;$A$3,Global!$E:$AA,COLUMN()+1,0)="","",VLOOKUP($A311&amp;$A$3,Global!$E:$AA,COLUMN()+1,0)),"")</f>
        <v/>
      </c>
      <c r="G311" s="69" t="str">
        <f>IFERROR(IF(VLOOKUP($A311&amp;$A$3,Global!$E:$AA,COLUMN()+1,0)="","",VLOOKUP($A311&amp;$A$3,Global!$E:$AA,COLUMN()+1,0)),"")</f>
        <v/>
      </c>
      <c r="H311" s="70" t="str">
        <f>IFERROR(IF(VLOOKUP($A311&amp;$A$3,Global!$E:$AA,COLUMN()+1,0)="","",VLOOKUP($A311&amp;$A$3,Global!$E:$AA,COLUMN()+1,0)),"")</f>
        <v/>
      </c>
      <c r="I311" s="69" t="str">
        <f>IFERROR(IF(VLOOKUP($A311&amp;$A$3,Global!$E:$AA,COLUMN()+1,0)="","",VLOOKUP($A311&amp;$A$3,Global!$E:$AA,COLUMN()+1,0)),"")</f>
        <v/>
      </c>
      <c r="J311" s="69" t="str">
        <f>IFERROR(IF(VLOOKUP($A311&amp;$A$3,Global!$E:$AA,COLUMN()+1,0)="","",VLOOKUP($A311&amp;$A$3,Global!$E:$AA,COLUMN()+1,0)),"")</f>
        <v/>
      </c>
      <c r="K311" s="69" t="str">
        <f>IFERROR(IF(VLOOKUP($A311&amp;$A$3,Global!$E:$AA,COLUMN()+1,0)="","",VLOOKUP($A311&amp;$A$3,Global!$E:$AA,COLUMN()+1,0)),"")</f>
        <v/>
      </c>
      <c r="L311" s="69" t="str">
        <f>IFERROR(IF(VLOOKUP($A311&amp;$A$3,Global!$E:$AA,COLUMN()+1,0)="","",VLOOKUP($A311&amp;$A$3,Global!$E:$AA,COLUMN()+1,0)),"")</f>
        <v/>
      </c>
      <c r="M311" s="68" t="str">
        <f>IFERROR(IF(VLOOKUP($A311&amp;$A$3,Global!$E:$AA,COLUMN()+1,0)="","",VLOOKUP($A311&amp;$A$3,Global!$E:$AA,COLUMN()+1,0)),"")</f>
        <v/>
      </c>
      <c r="N311" s="68" t="str">
        <f>IFERROR(IF(VLOOKUP($A311&amp;$A$3,Global!$E:$AA,COLUMN()+1,0)="","",VLOOKUP($A311&amp;$A$3,Global!$E:$AA,COLUMN()+1,0)),"")</f>
        <v/>
      </c>
      <c r="O311" s="68" t="str">
        <f>IFERROR(IF(VLOOKUP($A311&amp;$A$3,Global!$E:$AA,COLUMN()+1,0)="","",VLOOKUP($A311&amp;$A$3,Global!$E:$AA,COLUMN()+1,0)),"")</f>
        <v/>
      </c>
      <c r="P311" s="68" t="str">
        <f>IFERROR(IF(VLOOKUP($A311&amp;$A$3,Global!$E:$AA,COLUMN()+1,0)="","",VLOOKUP($A311&amp;$A$3,Global!$E:$AA,COLUMN()+1,0)),"")</f>
        <v/>
      </c>
      <c r="Q311" s="68" t="str">
        <f>IFERROR(IF(VLOOKUP($A311&amp;$A$3,Global!$E:$AA,COLUMN()+1,0)="","",VLOOKUP($A311&amp;$A$3,Global!$E:$AA,COLUMN()+1,0)),"")</f>
        <v/>
      </c>
      <c r="R311" s="68" t="str">
        <f>IFERROR(IF(VLOOKUP($A311&amp;$A$3,Global!$E:$AA,COLUMN()+1,0)="","",VLOOKUP($A311&amp;$A$3,Global!$E:$AA,COLUMN()+1,0)),"")</f>
        <v/>
      </c>
      <c r="S311" s="71" t="str">
        <f>IFERROR(IF(VLOOKUP($A311&amp;$A$3,Global!$E:$AA,COLUMN()+1,0)="","",VLOOKUP($A311&amp;$A$3,Global!$E:$AA,COLUMN()+1,0)),"")</f>
        <v/>
      </c>
      <c r="T311" s="71" t="str">
        <f>IFERROR(IF(VLOOKUP($A311&amp;$A$3,Global!$E:$AA,COLUMN()+1,0)="","",VLOOKUP($A311&amp;$A$3,Global!$E:$AA,COLUMN()+1,0)),"")</f>
        <v/>
      </c>
      <c r="U311" s="69" t="str">
        <f>IFERROR(IF(VLOOKUP($A311&amp;$A$3,Global!$E:$AA,COLUMN()+1,0)="","",VLOOKUP($A311&amp;$A$3,Global!$E:$AA,COLUMN()+1,0)),"")</f>
        <v/>
      </c>
      <c r="V311" s="69" t="str">
        <f>IFERROR(IF(VLOOKUP($A311&amp;$A$3,Global!$E:$AA,COLUMN()+1,0)="","",VLOOKUP($A311&amp;$A$3,Global!$E:$AA,COLUMN()+1,0)),"")</f>
        <v/>
      </c>
    </row>
    <row r="312" spans="1:22" s="72" customFormat="1" ht="15.75" x14ac:dyDescent="0.2">
      <c r="A312" s="67" t="str">
        <f>IFERROR(IF(A311="","",IF((A311+1)&lt;=VLOOKUP($A$3,List!$A$1:$B$50,2,0),A311+1,"")),"")</f>
        <v/>
      </c>
      <c r="B312" s="67" t="str">
        <f>IFERROR(IF(VLOOKUP($A312&amp;$A$3,Global!$E:$AA,COLUMN(),0)="","",VLOOKUP($A312&amp;$A$3,Global!$E:$AA,COLUMN(),0)),"")</f>
        <v/>
      </c>
      <c r="C312" s="67" t="str">
        <f>IFERROR(VLOOKUP(B312,List!$D:$E,2,0),"")</f>
        <v/>
      </c>
      <c r="D312" s="68" t="str">
        <f>IFERROR(IF(VLOOKUP($A312&amp;$A$3,Global!$E:$AA,COLUMN()+1,0)="","",VLOOKUP($A312&amp;$A$3,Global!$E:$AA,COLUMN()+1,0)),"")</f>
        <v/>
      </c>
      <c r="E312" s="69" t="str">
        <f>IFERROR(IF(VLOOKUP($A312&amp;$A$3,Global!$E:$AA,COLUMN()+1,0)="","",VLOOKUP($A312&amp;$A$3,Global!$E:$AA,COLUMN()+1,0)),"")</f>
        <v/>
      </c>
      <c r="F312" s="69" t="str">
        <f>IFERROR(IF(VLOOKUP($A312&amp;$A$3,Global!$E:$AA,COLUMN()+1,0)="","",VLOOKUP($A312&amp;$A$3,Global!$E:$AA,COLUMN()+1,0)),"")</f>
        <v/>
      </c>
      <c r="G312" s="69" t="str">
        <f>IFERROR(IF(VLOOKUP($A312&amp;$A$3,Global!$E:$AA,COLUMN()+1,0)="","",VLOOKUP($A312&amp;$A$3,Global!$E:$AA,COLUMN()+1,0)),"")</f>
        <v/>
      </c>
      <c r="H312" s="70" t="str">
        <f>IFERROR(IF(VLOOKUP($A312&amp;$A$3,Global!$E:$AA,COLUMN()+1,0)="","",VLOOKUP($A312&amp;$A$3,Global!$E:$AA,COLUMN()+1,0)),"")</f>
        <v/>
      </c>
      <c r="I312" s="69" t="str">
        <f>IFERROR(IF(VLOOKUP($A312&amp;$A$3,Global!$E:$AA,COLUMN()+1,0)="","",VLOOKUP($A312&amp;$A$3,Global!$E:$AA,COLUMN()+1,0)),"")</f>
        <v/>
      </c>
      <c r="J312" s="69" t="str">
        <f>IFERROR(IF(VLOOKUP($A312&amp;$A$3,Global!$E:$AA,COLUMN()+1,0)="","",VLOOKUP($A312&amp;$A$3,Global!$E:$AA,COLUMN()+1,0)),"")</f>
        <v/>
      </c>
      <c r="K312" s="69" t="str">
        <f>IFERROR(IF(VLOOKUP($A312&amp;$A$3,Global!$E:$AA,COLUMN()+1,0)="","",VLOOKUP($A312&amp;$A$3,Global!$E:$AA,COLUMN()+1,0)),"")</f>
        <v/>
      </c>
      <c r="L312" s="69" t="str">
        <f>IFERROR(IF(VLOOKUP($A312&amp;$A$3,Global!$E:$AA,COLUMN()+1,0)="","",VLOOKUP($A312&amp;$A$3,Global!$E:$AA,COLUMN()+1,0)),"")</f>
        <v/>
      </c>
      <c r="M312" s="68" t="str">
        <f>IFERROR(IF(VLOOKUP($A312&amp;$A$3,Global!$E:$AA,COLUMN()+1,0)="","",VLOOKUP($A312&amp;$A$3,Global!$E:$AA,COLUMN()+1,0)),"")</f>
        <v/>
      </c>
      <c r="N312" s="68" t="str">
        <f>IFERROR(IF(VLOOKUP($A312&amp;$A$3,Global!$E:$AA,COLUMN()+1,0)="","",VLOOKUP($A312&amp;$A$3,Global!$E:$AA,COLUMN()+1,0)),"")</f>
        <v/>
      </c>
      <c r="O312" s="68" t="str">
        <f>IFERROR(IF(VLOOKUP($A312&amp;$A$3,Global!$E:$AA,COLUMN()+1,0)="","",VLOOKUP($A312&amp;$A$3,Global!$E:$AA,COLUMN()+1,0)),"")</f>
        <v/>
      </c>
      <c r="P312" s="68" t="str">
        <f>IFERROR(IF(VLOOKUP($A312&amp;$A$3,Global!$E:$AA,COLUMN()+1,0)="","",VLOOKUP($A312&amp;$A$3,Global!$E:$AA,COLUMN()+1,0)),"")</f>
        <v/>
      </c>
      <c r="Q312" s="68" t="str">
        <f>IFERROR(IF(VLOOKUP($A312&amp;$A$3,Global!$E:$AA,COLUMN()+1,0)="","",VLOOKUP($A312&amp;$A$3,Global!$E:$AA,COLUMN()+1,0)),"")</f>
        <v/>
      </c>
      <c r="R312" s="68" t="str">
        <f>IFERROR(IF(VLOOKUP($A312&amp;$A$3,Global!$E:$AA,COLUMN()+1,0)="","",VLOOKUP($A312&amp;$A$3,Global!$E:$AA,COLUMN()+1,0)),"")</f>
        <v/>
      </c>
      <c r="S312" s="71" t="str">
        <f>IFERROR(IF(VLOOKUP($A312&amp;$A$3,Global!$E:$AA,COLUMN()+1,0)="","",VLOOKUP($A312&amp;$A$3,Global!$E:$AA,COLUMN()+1,0)),"")</f>
        <v/>
      </c>
      <c r="T312" s="71" t="str">
        <f>IFERROR(IF(VLOOKUP($A312&amp;$A$3,Global!$E:$AA,COLUMN()+1,0)="","",VLOOKUP($A312&amp;$A$3,Global!$E:$AA,COLUMN()+1,0)),"")</f>
        <v/>
      </c>
      <c r="U312" s="69" t="str">
        <f>IFERROR(IF(VLOOKUP($A312&amp;$A$3,Global!$E:$AA,COLUMN()+1,0)="","",VLOOKUP($A312&amp;$A$3,Global!$E:$AA,COLUMN()+1,0)),"")</f>
        <v/>
      </c>
      <c r="V312" s="69" t="str">
        <f>IFERROR(IF(VLOOKUP($A312&amp;$A$3,Global!$E:$AA,COLUMN()+1,0)="","",VLOOKUP($A312&amp;$A$3,Global!$E:$AA,COLUMN()+1,0)),"")</f>
        <v/>
      </c>
    </row>
    <row r="313" spans="1:22" s="72" customFormat="1" ht="15.75" x14ac:dyDescent="0.2">
      <c r="A313" s="67" t="str">
        <f>IFERROR(IF(A312="","",IF((A312+1)&lt;=VLOOKUP($A$3,List!$A$1:$B$50,2,0),A312+1,"")),"")</f>
        <v/>
      </c>
      <c r="B313" s="67" t="str">
        <f>IFERROR(IF(VLOOKUP($A313&amp;$A$3,Global!$E:$AA,COLUMN(),0)="","",VLOOKUP($A313&amp;$A$3,Global!$E:$AA,COLUMN(),0)),"")</f>
        <v/>
      </c>
      <c r="C313" s="67" t="str">
        <f>IFERROR(VLOOKUP(B313,List!$D:$E,2,0),"")</f>
        <v/>
      </c>
      <c r="D313" s="68" t="str">
        <f>IFERROR(IF(VLOOKUP($A313&amp;$A$3,Global!$E:$AA,COLUMN()+1,0)="","",VLOOKUP($A313&amp;$A$3,Global!$E:$AA,COLUMN()+1,0)),"")</f>
        <v/>
      </c>
      <c r="E313" s="69" t="str">
        <f>IFERROR(IF(VLOOKUP($A313&amp;$A$3,Global!$E:$AA,COLUMN()+1,0)="","",VLOOKUP($A313&amp;$A$3,Global!$E:$AA,COLUMN()+1,0)),"")</f>
        <v/>
      </c>
      <c r="F313" s="69" t="str">
        <f>IFERROR(IF(VLOOKUP($A313&amp;$A$3,Global!$E:$AA,COLUMN()+1,0)="","",VLOOKUP($A313&amp;$A$3,Global!$E:$AA,COLUMN()+1,0)),"")</f>
        <v/>
      </c>
      <c r="G313" s="69" t="str">
        <f>IFERROR(IF(VLOOKUP($A313&amp;$A$3,Global!$E:$AA,COLUMN()+1,0)="","",VLOOKUP($A313&amp;$A$3,Global!$E:$AA,COLUMN()+1,0)),"")</f>
        <v/>
      </c>
      <c r="H313" s="70" t="str">
        <f>IFERROR(IF(VLOOKUP($A313&amp;$A$3,Global!$E:$AA,COLUMN()+1,0)="","",VLOOKUP($A313&amp;$A$3,Global!$E:$AA,COLUMN()+1,0)),"")</f>
        <v/>
      </c>
      <c r="I313" s="69" t="str">
        <f>IFERROR(IF(VLOOKUP($A313&amp;$A$3,Global!$E:$AA,COLUMN()+1,0)="","",VLOOKUP($A313&amp;$A$3,Global!$E:$AA,COLUMN()+1,0)),"")</f>
        <v/>
      </c>
      <c r="J313" s="69" t="str">
        <f>IFERROR(IF(VLOOKUP($A313&amp;$A$3,Global!$E:$AA,COLUMN()+1,0)="","",VLOOKUP($A313&amp;$A$3,Global!$E:$AA,COLUMN()+1,0)),"")</f>
        <v/>
      </c>
      <c r="K313" s="69" t="str">
        <f>IFERROR(IF(VLOOKUP($A313&amp;$A$3,Global!$E:$AA,COLUMN()+1,0)="","",VLOOKUP($A313&amp;$A$3,Global!$E:$AA,COLUMN()+1,0)),"")</f>
        <v/>
      </c>
      <c r="L313" s="69" t="str">
        <f>IFERROR(IF(VLOOKUP($A313&amp;$A$3,Global!$E:$AA,COLUMN()+1,0)="","",VLOOKUP($A313&amp;$A$3,Global!$E:$AA,COLUMN()+1,0)),"")</f>
        <v/>
      </c>
      <c r="M313" s="68" t="str">
        <f>IFERROR(IF(VLOOKUP($A313&amp;$A$3,Global!$E:$AA,COLUMN()+1,0)="","",VLOOKUP($A313&amp;$A$3,Global!$E:$AA,COLUMN()+1,0)),"")</f>
        <v/>
      </c>
      <c r="N313" s="68" t="str">
        <f>IFERROR(IF(VLOOKUP($A313&amp;$A$3,Global!$E:$AA,COLUMN()+1,0)="","",VLOOKUP($A313&amp;$A$3,Global!$E:$AA,COLUMN()+1,0)),"")</f>
        <v/>
      </c>
      <c r="O313" s="68" t="str">
        <f>IFERROR(IF(VLOOKUP($A313&amp;$A$3,Global!$E:$AA,COLUMN()+1,0)="","",VLOOKUP($A313&amp;$A$3,Global!$E:$AA,COLUMN()+1,0)),"")</f>
        <v/>
      </c>
      <c r="P313" s="68" t="str">
        <f>IFERROR(IF(VLOOKUP($A313&amp;$A$3,Global!$E:$AA,COLUMN()+1,0)="","",VLOOKUP($A313&amp;$A$3,Global!$E:$AA,COLUMN()+1,0)),"")</f>
        <v/>
      </c>
      <c r="Q313" s="68" t="str">
        <f>IFERROR(IF(VLOOKUP($A313&amp;$A$3,Global!$E:$AA,COLUMN()+1,0)="","",VLOOKUP($A313&amp;$A$3,Global!$E:$AA,COLUMN()+1,0)),"")</f>
        <v/>
      </c>
      <c r="R313" s="68" t="str">
        <f>IFERROR(IF(VLOOKUP($A313&amp;$A$3,Global!$E:$AA,COLUMN()+1,0)="","",VLOOKUP($A313&amp;$A$3,Global!$E:$AA,COLUMN()+1,0)),"")</f>
        <v/>
      </c>
      <c r="S313" s="71" t="str">
        <f>IFERROR(IF(VLOOKUP($A313&amp;$A$3,Global!$E:$AA,COLUMN()+1,0)="","",VLOOKUP($A313&amp;$A$3,Global!$E:$AA,COLUMN()+1,0)),"")</f>
        <v/>
      </c>
      <c r="T313" s="71" t="str">
        <f>IFERROR(IF(VLOOKUP($A313&amp;$A$3,Global!$E:$AA,COLUMN()+1,0)="","",VLOOKUP($A313&amp;$A$3,Global!$E:$AA,COLUMN()+1,0)),"")</f>
        <v/>
      </c>
      <c r="U313" s="69" t="str">
        <f>IFERROR(IF(VLOOKUP($A313&amp;$A$3,Global!$E:$AA,COLUMN()+1,0)="","",VLOOKUP($A313&amp;$A$3,Global!$E:$AA,COLUMN()+1,0)),"")</f>
        <v/>
      </c>
      <c r="V313" s="69" t="str">
        <f>IFERROR(IF(VLOOKUP($A313&amp;$A$3,Global!$E:$AA,COLUMN()+1,0)="","",VLOOKUP($A313&amp;$A$3,Global!$E:$AA,COLUMN()+1,0)),"")</f>
        <v/>
      </c>
    </row>
    <row r="314" spans="1:22" s="72" customFormat="1" ht="15.75" x14ac:dyDescent="0.2">
      <c r="A314" s="67" t="str">
        <f>IFERROR(IF(A313="","",IF((A313+1)&lt;=VLOOKUP($A$3,List!$A$1:$B$50,2,0),A313+1,"")),"")</f>
        <v/>
      </c>
      <c r="B314" s="67" t="str">
        <f>IFERROR(IF(VLOOKUP($A314&amp;$A$3,Global!$E:$AA,COLUMN(),0)="","",VLOOKUP($A314&amp;$A$3,Global!$E:$AA,COLUMN(),0)),"")</f>
        <v/>
      </c>
      <c r="C314" s="67" t="str">
        <f>IFERROR(VLOOKUP(B314,List!$D:$E,2,0),"")</f>
        <v/>
      </c>
      <c r="D314" s="68" t="str">
        <f>IFERROR(IF(VLOOKUP($A314&amp;$A$3,Global!$E:$AA,COLUMN()+1,0)="","",VLOOKUP($A314&amp;$A$3,Global!$E:$AA,COLUMN()+1,0)),"")</f>
        <v/>
      </c>
      <c r="E314" s="69" t="str">
        <f>IFERROR(IF(VLOOKUP($A314&amp;$A$3,Global!$E:$AA,COLUMN()+1,0)="","",VLOOKUP($A314&amp;$A$3,Global!$E:$AA,COLUMN()+1,0)),"")</f>
        <v/>
      </c>
      <c r="F314" s="69" t="str">
        <f>IFERROR(IF(VLOOKUP($A314&amp;$A$3,Global!$E:$AA,COLUMN()+1,0)="","",VLOOKUP($A314&amp;$A$3,Global!$E:$AA,COLUMN()+1,0)),"")</f>
        <v/>
      </c>
      <c r="G314" s="69" t="str">
        <f>IFERROR(IF(VLOOKUP($A314&amp;$A$3,Global!$E:$AA,COLUMN()+1,0)="","",VLOOKUP($A314&amp;$A$3,Global!$E:$AA,COLUMN()+1,0)),"")</f>
        <v/>
      </c>
      <c r="H314" s="70" t="str">
        <f>IFERROR(IF(VLOOKUP($A314&amp;$A$3,Global!$E:$AA,COLUMN()+1,0)="","",VLOOKUP($A314&amp;$A$3,Global!$E:$AA,COLUMN()+1,0)),"")</f>
        <v/>
      </c>
      <c r="I314" s="69" t="str">
        <f>IFERROR(IF(VLOOKUP($A314&amp;$A$3,Global!$E:$AA,COLUMN()+1,0)="","",VLOOKUP($A314&amp;$A$3,Global!$E:$AA,COLUMN()+1,0)),"")</f>
        <v/>
      </c>
      <c r="J314" s="69" t="str">
        <f>IFERROR(IF(VLOOKUP($A314&amp;$A$3,Global!$E:$AA,COLUMN()+1,0)="","",VLOOKUP($A314&amp;$A$3,Global!$E:$AA,COLUMN()+1,0)),"")</f>
        <v/>
      </c>
      <c r="K314" s="69" t="str">
        <f>IFERROR(IF(VLOOKUP($A314&amp;$A$3,Global!$E:$AA,COLUMN()+1,0)="","",VLOOKUP($A314&amp;$A$3,Global!$E:$AA,COLUMN()+1,0)),"")</f>
        <v/>
      </c>
      <c r="L314" s="69" t="str">
        <f>IFERROR(IF(VLOOKUP($A314&amp;$A$3,Global!$E:$AA,COLUMN()+1,0)="","",VLOOKUP($A314&amp;$A$3,Global!$E:$AA,COLUMN()+1,0)),"")</f>
        <v/>
      </c>
      <c r="M314" s="68" t="str">
        <f>IFERROR(IF(VLOOKUP($A314&amp;$A$3,Global!$E:$AA,COLUMN()+1,0)="","",VLOOKUP($A314&amp;$A$3,Global!$E:$AA,COLUMN()+1,0)),"")</f>
        <v/>
      </c>
      <c r="N314" s="68" t="str">
        <f>IFERROR(IF(VLOOKUP($A314&amp;$A$3,Global!$E:$AA,COLUMN()+1,0)="","",VLOOKUP($A314&amp;$A$3,Global!$E:$AA,COLUMN()+1,0)),"")</f>
        <v/>
      </c>
      <c r="O314" s="68" t="str">
        <f>IFERROR(IF(VLOOKUP($A314&amp;$A$3,Global!$E:$AA,COLUMN()+1,0)="","",VLOOKUP($A314&amp;$A$3,Global!$E:$AA,COLUMN()+1,0)),"")</f>
        <v/>
      </c>
      <c r="P314" s="68" t="str">
        <f>IFERROR(IF(VLOOKUP($A314&amp;$A$3,Global!$E:$AA,COLUMN()+1,0)="","",VLOOKUP($A314&amp;$A$3,Global!$E:$AA,COLUMN()+1,0)),"")</f>
        <v/>
      </c>
      <c r="Q314" s="68" t="str">
        <f>IFERROR(IF(VLOOKUP($A314&amp;$A$3,Global!$E:$AA,COLUMN()+1,0)="","",VLOOKUP($A314&amp;$A$3,Global!$E:$AA,COLUMN()+1,0)),"")</f>
        <v/>
      </c>
      <c r="R314" s="68" t="str">
        <f>IFERROR(IF(VLOOKUP($A314&amp;$A$3,Global!$E:$AA,COLUMN()+1,0)="","",VLOOKUP($A314&amp;$A$3,Global!$E:$AA,COLUMN()+1,0)),"")</f>
        <v/>
      </c>
      <c r="S314" s="71" t="str">
        <f>IFERROR(IF(VLOOKUP($A314&amp;$A$3,Global!$E:$AA,COLUMN()+1,0)="","",VLOOKUP($A314&amp;$A$3,Global!$E:$AA,COLUMN()+1,0)),"")</f>
        <v/>
      </c>
      <c r="T314" s="71" t="str">
        <f>IFERROR(IF(VLOOKUP($A314&amp;$A$3,Global!$E:$AA,COLUMN()+1,0)="","",VLOOKUP($A314&amp;$A$3,Global!$E:$AA,COLUMN()+1,0)),"")</f>
        <v/>
      </c>
      <c r="U314" s="69" t="str">
        <f>IFERROR(IF(VLOOKUP($A314&amp;$A$3,Global!$E:$AA,COLUMN()+1,0)="","",VLOOKUP($A314&amp;$A$3,Global!$E:$AA,COLUMN()+1,0)),"")</f>
        <v/>
      </c>
      <c r="V314" s="69" t="str">
        <f>IFERROR(IF(VLOOKUP($A314&amp;$A$3,Global!$E:$AA,COLUMN()+1,0)="","",VLOOKUP($A314&amp;$A$3,Global!$E:$AA,COLUMN()+1,0)),"")</f>
        <v/>
      </c>
    </row>
    <row r="315" spans="1:22" s="72" customFormat="1" ht="15.75" x14ac:dyDescent="0.2">
      <c r="A315" s="67" t="str">
        <f>IFERROR(IF(A314="","",IF((A314+1)&lt;=VLOOKUP($A$3,List!$A$1:$B$50,2,0),A314+1,"")),"")</f>
        <v/>
      </c>
      <c r="B315" s="67" t="str">
        <f>IFERROR(IF(VLOOKUP($A315&amp;$A$3,Global!$E:$AA,COLUMN(),0)="","",VLOOKUP($A315&amp;$A$3,Global!$E:$AA,COLUMN(),0)),"")</f>
        <v/>
      </c>
      <c r="C315" s="67" t="str">
        <f>IFERROR(VLOOKUP(B315,List!$D:$E,2,0),"")</f>
        <v/>
      </c>
      <c r="D315" s="68" t="str">
        <f>IFERROR(IF(VLOOKUP($A315&amp;$A$3,Global!$E:$AA,COLUMN()+1,0)="","",VLOOKUP($A315&amp;$A$3,Global!$E:$AA,COLUMN()+1,0)),"")</f>
        <v/>
      </c>
      <c r="E315" s="69" t="str">
        <f>IFERROR(IF(VLOOKUP($A315&amp;$A$3,Global!$E:$AA,COLUMN()+1,0)="","",VLOOKUP($A315&amp;$A$3,Global!$E:$AA,COLUMN()+1,0)),"")</f>
        <v/>
      </c>
      <c r="F315" s="69" t="str">
        <f>IFERROR(IF(VLOOKUP($A315&amp;$A$3,Global!$E:$AA,COLUMN()+1,0)="","",VLOOKUP($A315&amp;$A$3,Global!$E:$AA,COLUMN()+1,0)),"")</f>
        <v/>
      </c>
      <c r="G315" s="69" t="str">
        <f>IFERROR(IF(VLOOKUP($A315&amp;$A$3,Global!$E:$AA,COLUMN()+1,0)="","",VLOOKUP($A315&amp;$A$3,Global!$E:$AA,COLUMN()+1,0)),"")</f>
        <v/>
      </c>
      <c r="H315" s="70" t="str">
        <f>IFERROR(IF(VLOOKUP($A315&amp;$A$3,Global!$E:$AA,COLUMN()+1,0)="","",VLOOKUP($A315&amp;$A$3,Global!$E:$AA,COLUMN()+1,0)),"")</f>
        <v/>
      </c>
      <c r="I315" s="69" t="str">
        <f>IFERROR(IF(VLOOKUP($A315&amp;$A$3,Global!$E:$AA,COLUMN()+1,0)="","",VLOOKUP($A315&amp;$A$3,Global!$E:$AA,COLUMN()+1,0)),"")</f>
        <v/>
      </c>
      <c r="J315" s="69" t="str">
        <f>IFERROR(IF(VLOOKUP($A315&amp;$A$3,Global!$E:$AA,COLUMN()+1,0)="","",VLOOKUP($A315&amp;$A$3,Global!$E:$AA,COLUMN()+1,0)),"")</f>
        <v/>
      </c>
      <c r="K315" s="69" t="str">
        <f>IFERROR(IF(VLOOKUP($A315&amp;$A$3,Global!$E:$AA,COLUMN()+1,0)="","",VLOOKUP($A315&amp;$A$3,Global!$E:$AA,COLUMN()+1,0)),"")</f>
        <v/>
      </c>
      <c r="L315" s="69" t="str">
        <f>IFERROR(IF(VLOOKUP($A315&amp;$A$3,Global!$E:$AA,COLUMN()+1,0)="","",VLOOKUP($A315&amp;$A$3,Global!$E:$AA,COLUMN()+1,0)),"")</f>
        <v/>
      </c>
      <c r="M315" s="68" t="str">
        <f>IFERROR(IF(VLOOKUP($A315&amp;$A$3,Global!$E:$AA,COLUMN()+1,0)="","",VLOOKUP($A315&amp;$A$3,Global!$E:$AA,COLUMN()+1,0)),"")</f>
        <v/>
      </c>
      <c r="N315" s="68" t="str">
        <f>IFERROR(IF(VLOOKUP($A315&amp;$A$3,Global!$E:$AA,COLUMN()+1,0)="","",VLOOKUP($A315&amp;$A$3,Global!$E:$AA,COLUMN()+1,0)),"")</f>
        <v/>
      </c>
      <c r="O315" s="68" t="str">
        <f>IFERROR(IF(VLOOKUP($A315&amp;$A$3,Global!$E:$AA,COLUMN()+1,0)="","",VLOOKUP($A315&amp;$A$3,Global!$E:$AA,COLUMN()+1,0)),"")</f>
        <v/>
      </c>
      <c r="P315" s="68" t="str">
        <f>IFERROR(IF(VLOOKUP($A315&amp;$A$3,Global!$E:$AA,COLUMN()+1,0)="","",VLOOKUP($A315&amp;$A$3,Global!$E:$AA,COLUMN()+1,0)),"")</f>
        <v/>
      </c>
      <c r="Q315" s="68" t="str">
        <f>IFERROR(IF(VLOOKUP($A315&amp;$A$3,Global!$E:$AA,COLUMN()+1,0)="","",VLOOKUP($A315&amp;$A$3,Global!$E:$AA,COLUMN()+1,0)),"")</f>
        <v/>
      </c>
      <c r="R315" s="68" t="str">
        <f>IFERROR(IF(VLOOKUP($A315&amp;$A$3,Global!$E:$AA,COLUMN()+1,0)="","",VLOOKUP($A315&amp;$A$3,Global!$E:$AA,COLUMN()+1,0)),"")</f>
        <v/>
      </c>
      <c r="S315" s="71" t="str">
        <f>IFERROR(IF(VLOOKUP($A315&amp;$A$3,Global!$E:$AA,COLUMN()+1,0)="","",VLOOKUP($A315&amp;$A$3,Global!$E:$AA,COLUMN()+1,0)),"")</f>
        <v/>
      </c>
      <c r="T315" s="71" t="str">
        <f>IFERROR(IF(VLOOKUP($A315&amp;$A$3,Global!$E:$AA,COLUMN()+1,0)="","",VLOOKUP($A315&amp;$A$3,Global!$E:$AA,COLUMN()+1,0)),"")</f>
        <v/>
      </c>
      <c r="U315" s="69" t="str">
        <f>IFERROR(IF(VLOOKUP($A315&amp;$A$3,Global!$E:$AA,COLUMN()+1,0)="","",VLOOKUP($A315&amp;$A$3,Global!$E:$AA,COLUMN()+1,0)),"")</f>
        <v/>
      </c>
      <c r="V315" s="69" t="str">
        <f>IFERROR(IF(VLOOKUP($A315&amp;$A$3,Global!$E:$AA,COLUMN()+1,0)="","",VLOOKUP($A315&amp;$A$3,Global!$E:$AA,COLUMN()+1,0)),"")</f>
        <v/>
      </c>
    </row>
    <row r="316" spans="1:22" s="72" customFormat="1" ht="15.75" x14ac:dyDescent="0.2">
      <c r="A316" s="67" t="str">
        <f>IFERROR(IF(A315="","",IF((A315+1)&lt;=VLOOKUP($A$3,List!$A$1:$B$50,2,0),A315+1,"")),"")</f>
        <v/>
      </c>
      <c r="B316" s="67" t="str">
        <f>IFERROR(IF(VLOOKUP($A316&amp;$A$3,Global!$E:$AA,COLUMN(),0)="","",VLOOKUP($A316&amp;$A$3,Global!$E:$AA,COLUMN(),0)),"")</f>
        <v/>
      </c>
      <c r="C316" s="67" t="str">
        <f>IFERROR(VLOOKUP(B316,List!$D:$E,2,0),"")</f>
        <v/>
      </c>
      <c r="D316" s="68" t="str">
        <f>IFERROR(IF(VLOOKUP($A316&amp;$A$3,Global!$E:$AA,COLUMN()+1,0)="","",VLOOKUP($A316&amp;$A$3,Global!$E:$AA,COLUMN()+1,0)),"")</f>
        <v/>
      </c>
      <c r="E316" s="69" t="str">
        <f>IFERROR(IF(VLOOKUP($A316&amp;$A$3,Global!$E:$AA,COLUMN()+1,0)="","",VLOOKUP($A316&amp;$A$3,Global!$E:$AA,COLUMN()+1,0)),"")</f>
        <v/>
      </c>
      <c r="F316" s="69" t="str">
        <f>IFERROR(IF(VLOOKUP($A316&amp;$A$3,Global!$E:$AA,COLUMN()+1,0)="","",VLOOKUP($A316&amp;$A$3,Global!$E:$AA,COLUMN()+1,0)),"")</f>
        <v/>
      </c>
      <c r="G316" s="69" t="str">
        <f>IFERROR(IF(VLOOKUP($A316&amp;$A$3,Global!$E:$AA,COLUMN()+1,0)="","",VLOOKUP($A316&amp;$A$3,Global!$E:$AA,COLUMN()+1,0)),"")</f>
        <v/>
      </c>
      <c r="H316" s="70" t="str">
        <f>IFERROR(IF(VLOOKUP($A316&amp;$A$3,Global!$E:$AA,COLUMN()+1,0)="","",VLOOKUP($A316&amp;$A$3,Global!$E:$AA,COLUMN()+1,0)),"")</f>
        <v/>
      </c>
      <c r="I316" s="69" t="str">
        <f>IFERROR(IF(VLOOKUP($A316&amp;$A$3,Global!$E:$AA,COLUMN()+1,0)="","",VLOOKUP($A316&amp;$A$3,Global!$E:$AA,COLUMN()+1,0)),"")</f>
        <v/>
      </c>
      <c r="J316" s="69" t="str">
        <f>IFERROR(IF(VLOOKUP($A316&amp;$A$3,Global!$E:$AA,COLUMN()+1,0)="","",VLOOKUP($A316&amp;$A$3,Global!$E:$AA,COLUMN()+1,0)),"")</f>
        <v/>
      </c>
      <c r="K316" s="69" t="str">
        <f>IFERROR(IF(VLOOKUP($A316&amp;$A$3,Global!$E:$AA,COLUMN()+1,0)="","",VLOOKUP($A316&amp;$A$3,Global!$E:$AA,COLUMN()+1,0)),"")</f>
        <v/>
      </c>
      <c r="L316" s="69" t="str">
        <f>IFERROR(IF(VLOOKUP($A316&amp;$A$3,Global!$E:$AA,COLUMN()+1,0)="","",VLOOKUP($A316&amp;$A$3,Global!$E:$AA,COLUMN()+1,0)),"")</f>
        <v/>
      </c>
      <c r="M316" s="68" t="str">
        <f>IFERROR(IF(VLOOKUP($A316&amp;$A$3,Global!$E:$AA,COLUMN()+1,0)="","",VLOOKUP($A316&amp;$A$3,Global!$E:$AA,COLUMN()+1,0)),"")</f>
        <v/>
      </c>
      <c r="N316" s="68" t="str">
        <f>IFERROR(IF(VLOOKUP($A316&amp;$A$3,Global!$E:$AA,COLUMN()+1,0)="","",VLOOKUP($A316&amp;$A$3,Global!$E:$AA,COLUMN()+1,0)),"")</f>
        <v/>
      </c>
      <c r="O316" s="68" t="str">
        <f>IFERROR(IF(VLOOKUP($A316&amp;$A$3,Global!$E:$AA,COLUMN()+1,0)="","",VLOOKUP($A316&amp;$A$3,Global!$E:$AA,COLUMN()+1,0)),"")</f>
        <v/>
      </c>
      <c r="P316" s="68" t="str">
        <f>IFERROR(IF(VLOOKUP($A316&amp;$A$3,Global!$E:$AA,COLUMN()+1,0)="","",VLOOKUP($A316&amp;$A$3,Global!$E:$AA,COLUMN()+1,0)),"")</f>
        <v/>
      </c>
      <c r="Q316" s="68" t="str">
        <f>IFERROR(IF(VLOOKUP($A316&amp;$A$3,Global!$E:$AA,COLUMN()+1,0)="","",VLOOKUP($A316&amp;$A$3,Global!$E:$AA,COLUMN()+1,0)),"")</f>
        <v/>
      </c>
      <c r="R316" s="68" t="str">
        <f>IFERROR(IF(VLOOKUP($A316&amp;$A$3,Global!$E:$AA,COLUMN()+1,0)="","",VLOOKUP($A316&amp;$A$3,Global!$E:$AA,COLUMN()+1,0)),"")</f>
        <v/>
      </c>
      <c r="S316" s="71" t="str">
        <f>IFERROR(IF(VLOOKUP($A316&amp;$A$3,Global!$E:$AA,COLUMN()+1,0)="","",VLOOKUP($A316&amp;$A$3,Global!$E:$AA,COLUMN()+1,0)),"")</f>
        <v/>
      </c>
      <c r="T316" s="71" t="str">
        <f>IFERROR(IF(VLOOKUP($A316&amp;$A$3,Global!$E:$AA,COLUMN()+1,0)="","",VLOOKUP($A316&amp;$A$3,Global!$E:$AA,COLUMN()+1,0)),"")</f>
        <v/>
      </c>
      <c r="U316" s="69" t="str">
        <f>IFERROR(IF(VLOOKUP($A316&amp;$A$3,Global!$E:$AA,COLUMN()+1,0)="","",VLOOKUP($A316&amp;$A$3,Global!$E:$AA,COLUMN()+1,0)),"")</f>
        <v/>
      </c>
      <c r="V316" s="69" t="str">
        <f>IFERROR(IF(VLOOKUP($A316&amp;$A$3,Global!$E:$AA,COLUMN()+1,0)="","",VLOOKUP($A316&amp;$A$3,Global!$E:$AA,COLUMN()+1,0)),"")</f>
        <v/>
      </c>
    </row>
    <row r="317" spans="1:22" s="72" customFormat="1" ht="15.75" x14ac:dyDescent="0.2">
      <c r="A317" s="67" t="str">
        <f>IFERROR(IF(A316="","",IF((A316+1)&lt;=VLOOKUP($A$3,List!$A$1:$B$50,2,0),A316+1,"")),"")</f>
        <v/>
      </c>
      <c r="B317" s="67" t="str">
        <f>IFERROR(IF(VLOOKUP($A317&amp;$A$3,Global!$E:$AA,COLUMN(),0)="","",VLOOKUP($A317&amp;$A$3,Global!$E:$AA,COLUMN(),0)),"")</f>
        <v/>
      </c>
      <c r="C317" s="67" t="str">
        <f>IFERROR(VLOOKUP(B317,List!$D:$E,2,0),"")</f>
        <v/>
      </c>
      <c r="D317" s="68" t="str">
        <f>IFERROR(IF(VLOOKUP($A317&amp;$A$3,Global!$E:$AA,COLUMN()+1,0)="","",VLOOKUP($A317&amp;$A$3,Global!$E:$AA,COLUMN()+1,0)),"")</f>
        <v/>
      </c>
      <c r="E317" s="69" t="str">
        <f>IFERROR(IF(VLOOKUP($A317&amp;$A$3,Global!$E:$AA,COLUMN()+1,0)="","",VLOOKUP($A317&amp;$A$3,Global!$E:$AA,COLUMN()+1,0)),"")</f>
        <v/>
      </c>
      <c r="F317" s="69" t="str">
        <f>IFERROR(IF(VLOOKUP($A317&amp;$A$3,Global!$E:$AA,COLUMN()+1,0)="","",VLOOKUP($A317&amp;$A$3,Global!$E:$AA,COLUMN()+1,0)),"")</f>
        <v/>
      </c>
      <c r="G317" s="69" t="str">
        <f>IFERROR(IF(VLOOKUP($A317&amp;$A$3,Global!$E:$AA,COLUMN()+1,0)="","",VLOOKUP($A317&amp;$A$3,Global!$E:$AA,COLUMN()+1,0)),"")</f>
        <v/>
      </c>
      <c r="H317" s="70" t="str">
        <f>IFERROR(IF(VLOOKUP($A317&amp;$A$3,Global!$E:$AA,COLUMN()+1,0)="","",VLOOKUP($A317&amp;$A$3,Global!$E:$AA,COLUMN()+1,0)),"")</f>
        <v/>
      </c>
      <c r="I317" s="69" t="str">
        <f>IFERROR(IF(VLOOKUP($A317&amp;$A$3,Global!$E:$AA,COLUMN()+1,0)="","",VLOOKUP($A317&amp;$A$3,Global!$E:$AA,COLUMN()+1,0)),"")</f>
        <v/>
      </c>
      <c r="J317" s="69" t="str">
        <f>IFERROR(IF(VLOOKUP($A317&amp;$A$3,Global!$E:$AA,COLUMN()+1,0)="","",VLOOKUP($A317&amp;$A$3,Global!$E:$AA,COLUMN()+1,0)),"")</f>
        <v/>
      </c>
      <c r="K317" s="69" t="str">
        <f>IFERROR(IF(VLOOKUP($A317&amp;$A$3,Global!$E:$AA,COLUMN()+1,0)="","",VLOOKUP($A317&amp;$A$3,Global!$E:$AA,COLUMN()+1,0)),"")</f>
        <v/>
      </c>
      <c r="L317" s="69" t="str">
        <f>IFERROR(IF(VLOOKUP($A317&amp;$A$3,Global!$E:$AA,COLUMN()+1,0)="","",VLOOKUP($A317&amp;$A$3,Global!$E:$AA,COLUMN()+1,0)),"")</f>
        <v/>
      </c>
      <c r="M317" s="68" t="str">
        <f>IFERROR(IF(VLOOKUP($A317&amp;$A$3,Global!$E:$AA,COLUMN()+1,0)="","",VLOOKUP($A317&amp;$A$3,Global!$E:$AA,COLUMN()+1,0)),"")</f>
        <v/>
      </c>
      <c r="N317" s="68" t="str">
        <f>IFERROR(IF(VLOOKUP($A317&amp;$A$3,Global!$E:$AA,COLUMN()+1,0)="","",VLOOKUP($A317&amp;$A$3,Global!$E:$AA,COLUMN()+1,0)),"")</f>
        <v/>
      </c>
      <c r="O317" s="68" t="str">
        <f>IFERROR(IF(VLOOKUP($A317&amp;$A$3,Global!$E:$AA,COLUMN()+1,0)="","",VLOOKUP($A317&amp;$A$3,Global!$E:$AA,COLUMN()+1,0)),"")</f>
        <v/>
      </c>
      <c r="P317" s="68" t="str">
        <f>IFERROR(IF(VLOOKUP($A317&amp;$A$3,Global!$E:$AA,COLUMN()+1,0)="","",VLOOKUP($A317&amp;$A$3,Global!$E:$AA,COLUMN()+1,0)),"")</f>
        <v/>
      </c>
      <c r="Q317" s="68" t="str">
        <f>IFERROR(IF(VLOOKUP($A317&amp;$A$3,Global!$E:$AA,COLUMN()+1,0)="","",VLOOKUP($A317&amp;$A$3,Global!$E:$AA,COLUMN()+1,0)),"")</f>
        <v/>
      </c>
      <c r="R317" s="68" t="str">
        <f>IFERROR(IF(VLOOKUP($A317&amp;$A$3,Global!$E:$AA,COLUMN()+1,0)="","",VLOOKUP($A317&amp;$A$3,Global!$E:$AA,COLUMN()+1,0)),"")</f>
        <v/>
      </c>
      <c r="S317" s="71" t="str">
        <f>IFERROR(IF(VLOOKUP($A317&amp;$A$3,Global!$E:$AA,COLUMN()+1,0)="","",VLOOKUP($A317&amp;$A$3,Global!$E:$AA,COLUMN()+1,0)),"")</f>
        <v/>
      </c>
      <c r="T317" s="71" t="str">
        <f>IFERROR(IF(VLOOKUP($A317&amp;$A$3,Global!$E:$AA,COLUMN()+1,0)="","",VLOOKUP($A317&amp;$A$3,Global!$E:$AA,COLUMN()+1,0)),"")</f>
        <v/>
      </c>
      <c r="U317" s="69" t="str">
        <f>IFERROR(IF(VLOOKUP($A317&amp;$A$3,Global!$E:$AA,COLUMN()+1,0)="","",VLOOKUP($A317&amp;$A$3,Global!$E:$AA,COLUMN()+1,0)),"")</f>
        <v/>
      </c>
      <c r="V317" s="69" t="str">
        <f>IFERROR(IF(VLOOKUP($A317&amp;$A$3,Global!$E:$AA,COLUMN()+1,0)="","",VLOOKUP($A317&amp;$A$3,Global!$E:$AA,COLUMN()+1,0)),"")</f>
        <v/>
      </c>
    </row>
    <row r="318" spans="1:22" s="72" customFormat="1" ht="15.75" x14ac:dyDescent="0.2">
      <c r="A318" s="67" t="str">
        <f>IFERROR(IF(A317="","",IF((A317+1)&lt;=VLOOKUP($A$3,List!$A$1:$B$50,2,0),A317+1,"")),"")</f>
        <v/>
      </c>
      <c r="B318" s="67" t="str">
        <f>IFERROR(IF(VLOOKUP($A318&amp;$A$3,Global!$E:$AA,COLUMN(),0)="","",VLOOKUP($A318&amp;$A$3,Global!$E:$AA,COLUMN(),0)),"")</f>
        <v/>
      </c>
      <c r="C318" s="67" t="str">
        <f>IFERROR(VLOOKUP(B318,List!$D:$E,2,0),"")</f>
        <v/>
      </c>
      <c r="D318" s="68" t="str">
        <f>IFERROR(IF(VLOOKUP($A318&amp;$A$3,Global!$E:$AA,COLUMN()+1,0)="","",VLOOKUP($A318&amp;$A$3,Global!$E:$AA,COLUMN()+1,0)),"")</f>
        <v/>
      </c>
      <c r="E318" s="69" t="str">
        <f>IFERROR(IF(VLOOKUP($A318&amp;$A$3,Global!$E:$AA,COLUMN()+1,0)="","",VLOOKUP($A318&amp;$A$3,Global!$E:$AA,COLUMN()+1,0)),"")</f>
        <v/>
      </c>
      <c r="F318" s="69" t="str">
        <f>IFERROR(IF(VLOOKUP($A318&amp;$A$3,Global!$E:$AA,COLUMN()+1,0)="","",VLOOKUP($A318&amp;$A$3,Global!$E:$AA,COLUMN()+1,0)),"")</f>
        <v/>
      </c>
      <c r="G318" s="69" t="str">
        <f>IFERROR(IF(VLOOKUP($A318&amp;$A$3,Global!$E:$AA,COLUMN()+1,0)="","",VLOOKUP($A318&amp;$A$3,Global!$E:$AA,COLUMN()+1,0)),"")</f>
        <v/>
      </c>
      <c r="H318" s="70" t="str">
        <f>IFERROR(IF(VLOOKUP($A318&amp;$A$3,Global!$E:$AA,COLUMN()+1,0)="","",VLOOKUP($A318&amp;$A$3,Global!$E:$AA,COLUMN()+1,0)),"")</f>
        <v/>
      </c>
      <c r="I318" s="69" t="str">
        <f>IFERROR(IF(VLOOKUP($A318&amp;$A$3,Global!$E:$AA,COLUMN()+1,0)="","",VLOOKUP($A318&amp;$A$3,Global!$E:$AA,COLUMN()+1,0)),"")</f>
        <v/>
      </c>
      <c r="J318" s="69" t="str">
        <f>IFERROR(IF(VLOOKUP($A318&amp;$A$3,Global!$E:$AA,COLUMN()+1,0)="","",VLOOKUP($A318&amp;$A$3,Global!$E:$AA,COLUMN()+1,0)),"")</f>
        <v/>
      </c>
      <c r="K318" s="69" t="str">
        <f>IFERROR(IF(VLOOKUP($A318&amp;$A$3,Global!$E:$AA,COLUMN()+1,0)="","",VLOOKUP($A318&amp;$A$3,Global!$E:$AA,COLUMN()+1,0)),"")</f>
        <v/>
      </c>
      <c r="L318" s="69" t="str">
        <f>IFERROR(IF(VLOOKUP($A318&amp;$A$3,Global!$E:$AA,COLUMN()+1,0)="","",VLOOKUP($A318&amp;$A$3,Global!$E:$AA,COLUMN()+1,0)),"")</f>
        <v/>
      </c>
      <c r="M318" s="68" t="str">
        <f>IFERROR(IF(VLOOKUP($A318&amp;$A$3,Global!$E:$AA,COLUMN()+1,0)="","",VLOOKUP($A318&amp;$A$3,Global!$E:$AA,COLUMN()+1,0)),"")</f>
        <v/>
      </c>
      <c r="N318" s="68" t="str">
        <f>IFERROR(IF(VLOOKUP($A318&amp;$A$3,Global!$E:$AA,COLUMN()+1,0)="","",VLOOKUP($A318&amp;$A$3,Global!$E:$AA,COLUMN()+1,0)),"")</f>
        <v/>
      </c>
      <c r="O318" s="68" t="str">
        <f>IFERROR(IF(VLOOKUP($A318&amp;$A$3,Global!$E:$AA,COLUMN()+1,0)="","",VLOOKUP($A318&amp;$A$3,Global!$E:$AA,COLUMN()+1,0)),"")</f>
        <v/>
      </c>
      <c r="P318" s="68" t="str">
        <f>IFERROR(IF(VLOOKUP($A318&amp;$A$3,Global!$E:$AA,COLUMN()+1,0)="","",VLOOKUP($A318&amp;$A$3,Global!$E:$AA,COLUMN()+1,0)),"")</f>
        <v/>
      </c>
      <c r="Q318" s="68" t="str">
        <f>IFERROR(IF(VLOOKUP($A318&amp;$A$3,Global!$E:$AA,COLUMN()+1,0)="","",VLOOKUP($A318&amp;$A$3,Global!$E:$AA,COLUMN()+1,0)),"")</f>
        <v/>
      </c>
      <c r="R318" s="68" t="str">
        <f>IFERROR(IF(VLOOKUP($A318&amp;$A$3,Global!$E:$AA,COLUMN()+1,0)="","",VLOOKUP($A318&amp;$A$3,Global!$E:$AA,COLUMN()+1,0)),"")</f>
        <v/>
      </c>
      <c r="S318" s="71" t="str">
        <f>IFERROR(IF(VLOOKUP($A318&amp;$A$3,Global!$E:$AA,COLUMN()+1,0)="","",VLOOKUP($A318&amp;$A$3,Global!$E:$AA,COLUMN()+1,0)),"")</f>
        <v/>
      </c>
      <c r="T318" s="71" t="str">
        <f>IFERROR(IF(VLOOKUP($A318&amp;$A$3,Global!$E:$AA,COLUMN()+1,0)="","",VLOOKUP($A318&amp;$A$3,Global!$E:$AA,COLUMN()+1,0)),"")</f>
        <v/>
      </c>
      <c r="U318" s="69" t="str">
        <f>IFERROR(IF(VLOOKUP($A318&amp;$A$3,Global!$E:$AA,COLUMN()+1,0)="","",VLOOKUP($A318&amp;$A$3,Global!$E:$AA,COLUMN()+1,0)),"")</f>
        <v/>
      </c>
      <c r="V318" s="69" t="str">
        <f>IFERROR(IF(VLOOKUP($A318&amp;$A$3,Global!$E:$AA,COLUMN()+1,0)="","",VLOOKUP($A318&amp;$A$3,Global!$E:$AA,COLUMN()+1,0)),"")</f>
        <v/>
      </c>
    </row>
    <row r="319" spans="1:22" s="72" customFormat="1" ht="15.75" x14ac:dyDescent="0.2">
      <c r="A319" s="67" t="str">
        <f>IFERROR(IF(A318="","",IF((A318+1)&lt;=VLOOKUP($A$3,List!$A$1:$B$50,2,0),A318+1,"")),"")</f>
        <v/>
      </c>
      <c r="B319" s="67" t="str">
        <f>IFERROR(IF(VLOOKUP($A319&amp;$A$3,Global!$E:$AA,COLUMN(),0)="","",VLOOKUP($A319&amp;$A$3,Global!$E:$AA,COLUMN(),0)),"")</f>
        <v/>
      </c>
      <c r="C319" s="67" t="str">
        <f>IFERROR(VLOOKUP(B319,List!$D:$E,2,0),"")</f>
        <v/>
      </c>
      <c r="D319" s="68" t="str">
        <f>IFERROR(IF(VLOOKUP($A319&amp;$A$3,Global!$E:$AA,COLUMN()+1,0)="","",VLOOKUP($A319&amp;$A$3,Global!$E:$AA,COLUMN()+1,0)),"")</f>
        <v/>
      </c>
      <c r="E319" s="69" t="str">
        <f>IFERROR(IF(VLOOKUP($A319&amp;$A$3,Global!$E:$AA,COLUMN()+1,0)="","",VLOOKUP($A319&amp;$A$3,Global!$E:$AA,COLUMN()+1,0)),"")</f>
        <v/>
      </c>
      <c r="F319" s="69" t="str">
        <f>IFERROR(IF(VLOOKUP($A319&amp;$A$3,Global!$E:$AA,COLUMN()+1,0)="","",VLOOKUP($A319&amp;$A$3,Global!$E:$AA,COLUMN()+1,0)),"")</f>
        <v/>
      </c>
      <c r="G319" s="69" t="str">
        <f>IFERROR(IF(VLOOKUP($A319&amp;$A$3,Global!$E:$AA,COLUMN()+1,0)="","",VLOOKUP($A319&amp;$A$3,Global!$E:$AA,COLUMN()+1,0)),"")</f>
        <v/>
      </c>
      <c r="H319" s="70" t="str">
        <f>IFERROR(IF(VLOOKUP($A319&amp;$A$3,Global!$E:$AA,COLUMN()+1,0)="","",VLOOKUP($A319&amp;$A$3,Global!$E:$AA,COLUMN()+1,0)),"")</f>
        <v/>
      </c>
      <c r="I319" s="69" t="str">
        <f>IFERROR(IF(VLOOKUP($A319&amp;$A$3,Global!$E:$AA,COLUMN()+1,0)="","",VLOOKUP($A319&amp;$A$3,Global!$E:$AA,COLUMN()+1,0)),"")</f>
        <v/>
      </c>
      <c r="J319" s="69" t="str">
        <f>IFERROR(IF(VLOOKUP($A319&amp;$A$3,Global!$E:$AA,COLUMN()+1,0)="","",VLOOKUP($A319&amp;$A$3,Global!$E:$AA,COLUMN()+1,0)),"")</f>
        <v/>
      </c>
      <c r="K319" s="69" t="str">
        <f>IFERROR(IF(VLOOKUP($A319&amp;$A$3,Global!$E:$AA,COLUMN()+1,0)="","",VLOOKUP($A319&amp;$A$3,Global!$E:$AA,COLUMN()+1,0)),"")</f>
        <v/>
      </c>
      <c r="L319" s="69" t="str">
        <f>IFERROR(IF(VLOOKUP($A319&amp;$A$3,Global!$E:$AA,COLUMN()+1,0)="","",VLOOKUP($A319&amp;$A$3,Global!$E:$AA,COLUMN()+1,0)),"")</f>
        <v/>
      </c>
      <c r="M319" s="68" t="str">
        <f>IFERROR(IF(VLOOKUP($A319&amp;$A$3,Global!$E:$AA,COLUMN()+1,0)="","",VLOOKUP($A319&amp;$A$3,Global!$E:$AA,COLUMN()+1,0)),"")</f>
        <v/>
      </c>
      <c r="N319" s="68" t="str">
        <f>IFERROR(IF(VLOOKUP($A319&amp;$A$3,Global!$E:$AA,COLUMN()+1,0)="","",VLOOKUP($A319&amp;$A$3,Global!$E:$AA,COLUMN()+1,0)),"")</f>
        <v/>
      </c>
      <c r="O319" s="68" t="str">
        <f>IFERROR(IF(VLOOKUP($A319&amp;$A$3,Global!$E:$AA,COLUMN()+1,0)="","",VLOOKUP($A319&amp;$A$3,Global!$E:$AA,COLUMN()+1,0)),"")</f>
        <v/>
      </c>
      <c r="P319" s="68" t="str">
        <f>IFERROR(IF(VLOOKUP($A319&amp;$A$3,Global!$E:$AA,COLUMN()+1,0)="","",VLOOKUP($A319&amp;$A$3,Global!$E:$AA,COLUMN()+1,0)),"")</f>
        <v/>
      </c>
      <c r="Q319" s="68" t="str">
        <f>IFERROR(IF(VLOOKUP($A319&amp;$A$3,Global!$E:$AA,COLUMN()+1,0)="","",VLOOKUP($A319&amp;$A$3,Global!$E:$AA,COLUMN()+1,0)),"")</f>
        <v/>
      </c>
      <c r="R319" s="68" t="str">
        <f>IFERROR(IF(VLOOKUP($A319&amp;$A$3,Global!$E:$AA,COLUMN()+1,0)="","",VLOOKUP($A319&amp;$A$3,Global!$E:$AA,COLUMN()+1,0)),"")</f>
        <v/>
      </c>
      <c r="S319" s="71" t="str">
        <f>IFERROR(IF(VLOOKUP($A319&amp;$A$3,Global!$E:$AA,COLUMN()+1,0)="","",VLOOKUP($A319&amp;$A$3,Global!$E:$AA,COLUMN()+1,0)),"")</f>
        <v/>
      </c>
      <c r="T319" s="71" t="str">
        <f>IFERROR(IF(VLOOKUP($A319&amp;$A$3,Global!$E:$AA,COLUMN()+1,0)="","",VLOOKUP($A319&amp;$A$3,Global!$E:$AA,COLUMN()+1,0)),"")</f>
        <v/>
      </c>
      <c r="U319" s="69" t="str">
        <f>IFERROR(IF(VLOOKUP($A319&amp;$A$3,Global!$E:$AA,COLUMN()+1,0)="","",VLOOKUP($A319&amp;$A$3,Global!$E:$AA,COLUMN()+1,0)),"")</f>
        <v/>
      </c>
      <c r="V319" s="69" t="str">
        <f>IFERROR(IF(VLOOKUP($A319&amp;$A$3,Global!$E:$AA,COLUMN()+1,0)="","",VLOOKUP($A319&amp;$A$3,Global!$E:$AA,COLUMN()+1,0)),"")</f>
        <v/>
      </c>
    </row>
    <row r="320" spans="1:22" s="72" customFormat="1" ht="15.75" x14ac:dyDescent="0.2">
      <c r="A320" s="67" t="str">
        <f>IFERROR(IF(A319="","",IF((A319+1)&lt;=VLOOKUP($A$3,List!$A$1:$B$50,2,0),A319+1,"")),"")</f>
        <v/>
      </c>
      <c r="B320" s="67" t="str">
        <f>IFERROR(IF(VLOOKUP($A320&amp;$A$3,Global!$E:$AA,COLUMN(),0)="","",VLOOKUP($A320&amp;$A$3,Global!$E:$AA,COLUMN(),0)),"")</f>
        <v/>
      </c>
      <c r="C320" s="67" t="str">
        <f>IFERROR(VLOOKUP(B320,List!$D:$E,2,0),"")</f>
        <v/>
      </c>
      <c r="D320" s="68" t="str">
        <f>IFERROR(IF(VLOOKUP($A320&amp;$A$3,Global!$E:$AA,COLUMN()+1,0)="","",VLOOKUP($A320&amp;$A$3,Global!$E:$AA,COLUMN()+1,0)),"")</f>
        <v/>
      </c>
      <c r="E320" s="69" t="str">
        <f>IFERROR(IF(VLOOKUP($A320&amp;$A$3,Global!$E:$AA,COLUMN()+1,0)="","",VLOOKUP($A320&amp;$A$3,Global!$E:$AA,COLUMN()+1,0)),"")</f>
        <v/>
      </c>
      <c r="F320" s="69" t="str">
        <f>IFERROR(IF(VLOOKUP($A320&amp;$A$3,Global!$E:$AA,COLUMN()+1,0)="","",VLOOKUP($A320&amp;$A$3,Global!$E:$AA,COLUMN()+1,0)),"")</f>
        <v/>
      </c>
      <c r="G320" s="69" t="str">
        <f>IFERROR(IF(VLOOKUP($A320&amp;$A$3,Global!$E:$AA,COLUMN()+1,0)="","",VLOOKUP($A320&amp;$A$3,Global!$E:$AA,COLUMN()+1,0)),"")</f>
        <v/>
      </c>
      <c r="H320" s="70" t="str">
        <f>IFERROR(IF(VLOOKUP($A320&amp;$A$3,Global!$E:$AA,COLUMN()+1,0)="","",VLOOKUP($A320&amp;$A$3,Global!$E:$AA,COLUMN()+1,0)),"")</f>
        <v/>
      </c>
      <c r="I320" s="69" t="str">
        <f>IFERROR(IF(VLOOKUP($A320&amp;$A$3,Global!$E:$AA,COLUMN()+1,0)="","",VLOOKUP($A320&amp;$A$3,Global!$E:$AA,COLUMN()+1,0)),"")</f>
        <v/>
      </c>
      <c r="J320" s="69" t="str">
        <f>IFERROR(IF(VLOOKUP($A320&amp;$A$3,Global!$E:$AA,COLUMN()+1,0)="","",VLOOKUP($A320&amp;$A$3,Global!$E:$AA,COLUMN()+1,0)),"")</f>
        <v/>
      </c>
      <c r="K320" s="69" t="str">
        <f>IFERROR(IF(VLOOKUP($A320&amp;$A$3,Global!$E:$AA,COLUMN()+1,0)="","",VLOOKUP($A320&amp;$A$3,Global!$E:$AA,COLUMN()+1,0)),"")</f>
        <v/>
      </c>
      <c r="L320" s="69" t="str">
        <f>IFERROR(IF(VLOOKUP($A320&amp;$A$3,Global!$E:$AA,COLUMN()+1,0)="","",VLOOKUP($A320&amp;$A$3,Global!$E:$AA,COLUMN()+1,0)),"")</f>
        <v/>
      </c>
      <c r="M320" s="68" t="str">
        <f>IFERROR(IF(VLOOKUP($A320&amp;$A$3,Global!$E:$AA,COLUMN()+1,0)="","",VLOOKUP($A320&amp;$A$3,Global!$E:$AA,COLUMN()+1,0)),"")</f>
        <v/>
      </c>
      <c r="N320" s="68" t="str">
        <f>IFERROR(IF(VLOOKUP($A320&amp;$A$3,Global!$E:$AA,COLUMN()+1,0)="","",VLOOKUP($A320&amp;$A$3,Global!$E:$AA,COLUMN()+1,0)),"")</f>
        <v/>
      </c>
      <c r="O320" s="68" t="str">
        <f>IFERROR(IF(VLOOKUP($A320&amp;$A$3,Global!$E:$AA,COLUMN()+1,0)="","",VLOOKUP($A320&amp;$A$3,Global!$E:$AA,COLUMN()+1,0)),"")</f>
        <v/>
      </c>
      <c r="P320" s="68" t="str">
        <f>IFERROR(IF(VLOOKUP($A320&amp;$A$3,Global!$E:$AA,COLUMN()+1,0)="","",VLOOKUP($A320&amp;$A$3,Global!$E:$AA,COLUMN()+1,0)),"")</f>
        <v/>
      </c>
      <c r="Q320" s="68" t="str">
        <f>IFERROR(IF(VLOOKUP($A320&amp;$A$3,Global!$E:$AA,COLUMN()+1,0)="","",VLOOKUP($A320&amp;$A$3,Global!$E:$AA,COLUMN()+1,0)),"")</f>
        <v/>
      </c>
      <c r="R320" s="68" t="str">
        <f>IFERROR(IF(VLOOKUP($A320&amp;$A$3,Global!$E:$AA,COLUMN()+1,0)="","",VLOOKUP($A320&amp;$A$3,Global!$E:$AA,COLUMN()+1,0)),"")</f>
        <v/>
      </c>
      <c r="S320" s="71" t="str">
        <f>IFERROR(IF(VLOOKUP($A320&amp;$A$3,Global!$E:$AA,COLUMN()+1,0)="","",VLOOKUP($A320&amp;$A$3,Global!$E:$AA,COLUMN()+1,0)),"")</f>
        <v/>
      </c>
      <c r="T320" s="71" t="str">
        <f>IFERROR(IF(VLOOKUP($A320&amp;$A$3,Global!$E:$AA,COLUMN()+1,0)="","",VLOOKUP($A320&amp;$A$3,Global!$E:$AA,COLUMN()+1,0)),"")</f>
        <v/>
      </c>
      <c r="U320" s="69" t="str">
        <f>IFERROR(IF(VLOOKUP($A320&amp;$A$3,Global!$E:$AA,COLUMN()+1,0)="","",VLOOKUP($A320&amp;$A$3,Global!$E:$AA,COLUMN()+1,0)),"")</f>
        <v/>
      </c>
      <c r="V320" s="69" t="str">
        <f>IFERROR(IF(VLOOKUP($A320&amp;$A$3,Global!$E:$AA,COLUMN()+1,0)="","",VLOOKUP($A320&amp;$A$3,Global!$E:$AA,COLUMN()+1,0)),"")</f>
        <v/>
      </c>
    </row>
    <row r="321" spans="1:22" s="72" customFormat="1" ht="15.75" x14ac:dyDescent="0.2">
      <c r="A321" s="67" t="str">
        <f>IFERROR(IF(A320="","",IF((A320+1)&lt;=VLOOKUP($A$3,List!$A$1:$B$50,2,0),A320+1,"")),"")</f>
        <v/>
      </c>
      <c r="B321" s="67" t="str">
        <f>IFERROR(IF(VLOOKUP($A321&amp;$A$3,Global!$E:$AA,COLUMN(),0)="","",VLOOKUP($A321&amp;$A$3,Global!$E:$AA,COLUMN(),0)),"")</f>
        <v/>
      </c>
      <c r="C321" s="67" t="str">
        <f>IFERROR(VLOOKUP(B321,List!$D:$E,2,0),"")</f>
        <v/>
      </c>
      <c r="D321" s="68" t="str">
        <f>IFERROR(IF(VLOOKUP($A321&amp;$A$3,Global!$E:$AA,COLUMN()+1,0)="","",VLOOKUP($A321&amp;$A$3,Global!$E:$AA,COLUMN()+1,0)),"")</f>
        <v/>
      </c>
      <c r="E321" s="69" t="str">
        <f>IFERROR(IF(VLOOKUP($A321&amp;$A$3,Global!$E:$AA,COLUMN()+1,0)="","",VLOOKUP($A321&amp;$A$3,Global!$E:$AA,COLUMN()+1,0)),"")</f>
        <v/>
      </c>
      <c r="F321" s="69" t="str">
        <f>IFERROR(IF(VLOOKUP($A321&amp;$A$3,Global!$E:$AA,COLUMN()+1,0)="","",VLOOKUP($A321&amp;$A$3,Global!$E:$AA,COLUMN()+1,0)),"")</f>
        <v/>
      </c>
      <c r="G321" s="69" t="str">
        <f>IFERROR(IF(VLOOKUP($A321&amp;$A$3,Global!$E:$AA,COLUMN()+1,0)="","",VLOOKUP($A321&amp;$A$3,Global!$E:$AA,COLUMN()+1,0)),"")</f>
        <v/>
      </c>
      <c r="H321" s="70" t="str">
        <f>IFERROR(IF(VLOOKUP($A321&amp;$A$3,Global!$E:$AA,COLUMN()+1,0)="","",VLOOKUP($A321&amp;$A$3,Global!$E:$AA,COLUMN()+1,0)),"")</f>
        <v/>
      </c>
      <c r="I321" s="69" t="str">
        <f>IFERROR(IF(VLOOKUP($A321&amp;$A$3,Global!$E:$AA,COLUMN()+1,0)="","",VLOOKUP($A321&amp;$A$3,Global!$E:$AA,COLUMN()+1,0)),"")</f>
        <v/>
      </c>
      <c r="J321" s="69" t="str">
        <f>IFERROR(IF(VLOOKUP($A321&amp;$A$3,Global!$E:$AA,COLUMN()+1,0)="","",VLOOKUP($A321&amp;$A$3,Global!$E:$AA,COLUMN()+1,0)),"")</f>
        <v/>
      </c>
      <c r="K321" s="69" t="str">
        <f>IFERROR(IF(VLOOKUP($A321&amp;$A$3,Global!$E:$AA,COLUMN()+1,0)="","",VLOOKUP($A321&amp;$A$3,Global!$E:$AA,COLUMN()+1,0)),"")</f>
        <v/>
      </c>
      <c r="L321" s="69" t="str">
        <f>IFERROR(IF(VLOOKUP($A321&amp;$A$3,Global!$E:$AA,COLUMN()+1,0)="","",VLOOKUP($A321&amp;$A$3,Global!$E:$AA,COLUMN()+1,0)),"")</f>
        <v/>
      </c>
      <c r="M321" s="68" t="str">
        <f>IFERROR(IF(VLOOKUP($A321&amp;$A$3,Global!$E:$AA,COLUMN()+1,0)="","",VLOOKUP($A321&amp;$A$3,Global!$E:$AA,COLUMN()+1,0)),"")</f>
        <v/>
      </c>
      <c r="N321" s="68" t="str">
        <f>IFERROR(IF(VLOOKUP($A321&amp;$A$3,Global!$E:$AA,COLUMN()+1,0)="","",VLOOKUP($A321&amp;$A$3,Global!$E:$AA,COLUMN()+1,0)),"")</f>
        <v/>
      </c>
      <c r="O321" s="68" t="str">
        <f>IFERROR(IF(VLOOKUP($A321&amp;$A$3,Global!$E:$AA,COLUMN()+1,0)="","",VLOOKUP($A321&amp;$A$3,Global!$E:$AA,COLUMN()+1,0)),"")</f>
        <v/>
      </c>
      <c r="P321" s="68" t="str">
        <f>IFERROR(IF(VLOOKUP($A321&amp;$A$3,Global!$E:$AA,COLUMN()+1,0)="","",VLOOKUP($A321&amp;$A$3,Global!$E:$AA,COLUMN()+1,0)),"")</f>
        <v/>
      </c>
      <c r="Q321" s="68" t="str">
        <f>IFERROR(IF(VLOOKUP($A321&amp;$A$3,Global!$E:$AA,COLUMN()+1,0)="","",VLOOKUP($A321&amp;$A$3,Global!$E:$AA,COLUMN()+1,0)),"")</f>
        <v/>
      </c>
      <c r="R321" s="68" t="str">
        <f>IFERROR(IF(VLOOKUP($A321&amp;$A$3,Global!$E:$AA,COLUMN()+1,0)="","",VLOOKUP($A321&amp;$A$3,Global!$E:$AA,COLUMN()+1,0)),"")</f>
        <v/>
      </c>
      <c r="S321" s="71" t="str">
        <f>IFERROR(IF(VLOOKUP($A321&amp;$A$3,Global!$E:$AA,COLUMN()+1,0)="","",VLOOKUP($A321&amp;$A$3,Global!$E:$AA,COLUMN()+1,0)),"")</f>
        <v/>
      </c>
      <c r="T321" s="71" t="str">
        <f>IFERROR(IF(VLOOKUP($A321&amp;$A$3,Global!$E:$AA,COLUMN()+1,0)="","",VLOOKUP($A321&amp;$A$3,Global!$E:$AA,COLUMN()+1,0)),"")</f>
        <v/>
      </c>
      <c r="U321" s="69" t="str">
        <f>IFERROR(IF(VLOOKUP($A321&amp;$A$3,Global!$E:$AA,COLUMN()+1,0)="","",VLOOKUP($A321&amp;$A$3,Global!$E:$AA,COLUMN()+1,0)),"")</f>
        <v/>
      </c>
      <c r="V321" s="69" t="str">
        <f>IFERROR(IF(VLOOKUP($A321&amp;$A$3,Global!$E:$AA,COLUMN()+1,0)="","",VLOOKUP($A321&amp;$A$3,Global!$E:$AA,COLUMN()+1,0)),"")</f>
        <v/>
      </c>
    </row>
    <row r="322" spans="1:22" s="72" customFormat="1" ht="15.75" x14ac:dyDescent="0.2">
      <c r="A322" s="67" t="str">
        <f>IFERROR(IF(A321="","",IF((A321+1)&lt;=VLOOKUP($A$3,List!$A$1:$B$50,2,0),A321+1,"")),"")</f>
        <v/>
      </c>
      <c r="B322" s="67" t="str">
        <f>IFERROR(IF(VLOOKUP($A322&amp;$A$3,Global!$E:$AA,COLUMN(),0)="","",VLOOKUP($A322&amp;$A$3,Global!$E:$AA,COLUMN(),0)),"")</f>
        <v/>
      </c>
      <c r="C322" s="67" t="str">
        <f>IFERROR(VLOOKUP(B322,List!$D:$E,2,0),"")</f>
        <v/>
      </c>
      <c r="D322" s="68" t="str">
        <f>IFERROR(IF(VLOOKUP($A322&amp;$A$3,Global!$E:$AA,COLUMN()+1,0)="","",VLOOKUP($A322&amp;$A$3,Global!$E:$AA,COLUMN()+1,0)),"")</f>
        <v/>
      </c>
      <c r="E322" s="69" t="str">
        <f>IFERROR(IF(VLOOKUP($A322&amp;$A$3,Global!$E:$AA,COLUMN()+1,0)="","",VLOOKUP($A322&amp;$A$3,Global!$E:$AA,COLUMN()+1,0)),"")</f>
        <v/>
      </c>
      <c r="F322" s="69" t="str">
        <f>IFERROR(IF(VLOOKUP($A322&amp;$A$3,Global!$E:$AA,COLUMN()+1,0)="","",VLOOKUP($A322&amp;$A$3,Global!$E:$AA,COLUMN()+1,0)),"")</f>
        <v/>
      </c>
      <c r="G322" s="69" t="str">
        <f>IFERROR(IF(VLOOKUP($A322&amp;$A$3,Global!$E:$AA,COLUMN()+1,0)="","",VLOOKUP($A322&amp;$A$3,Global!$E:$AA,COLUMN()+1,0)),"")</f>
        <v/>
      </c>
      <c r="H322" s="70" t="str">
        <f>IFERROR(IF(VLOOKUP($A322&amp;$A$3,Global!$E:$AA,COLUMN()+1,0)="","",VLOOKUP($A322&amp;$A$3,Global!$E:$AA,COLUMN()+1,0)),"")</f>
        <v/>
      </c>
      <c r="I322" s="69" t="str">
        <f>IFERROR(IF(VLOOKUP($A322&amp;$A$3,Global!$E:$AA,COLUMN()+1,0)="","",VLOOKUP($A322&amp;$A$3,Global!$E:$AA,COLUMN()+1,0)),"")</f>
        <v/>
      </c>
      <c r="J322" s="69" t="str">
        <f>IFERROR(IF(VLOOKUP($A322&amp;$A$3,Global!$E:$AA,COLUMN()+1,0)="","",VLOOKUP($A322&amp;$A$3,Global!$E:$AA,COLUMN()+1,0)),"")</f>
        <v/>
      </c>
      <c r="K322" s="69" t="str">
        <f>IFERROR(IF(VLOOKUP($A322&amp;$A$3,Global!$E:$AA,COLUMN()+1,0)="","",VLOOKUP($A322&amp;$A$3,Global!$E:$AA,COLUMN()+1,0)),"")</f>
        <v/>
      </c>
      <c r="L322" s="69" t="str">
        <f>IFERROR(IF(VLOOKUP($A322&amp;$A$3,Global!$E:$AA,COLUMN()+1,0)="","",VLOOKUP($A322&amp;$A$3,Global!$E:$AA,COLUMN()+1,0)),"")</f>
        <v/>
      </c>
      <c r="M322" s="68" t="str">
        <f>IFERROR(IF(VLOOKUP($A322&amp;$A$3,Global!$E:$AA,COLUMN()+1,0)="","",VLOOKUP($A322&amp;$A$3,Global!$E:$AA,COLUMN()+1,0)),"")</f>
        <v/>
      </c>
      <c r="N322" s="68" t="str">
        <f>IFERROR(IF(VLOOKUP($A322&amp;$A$3,Global!$E:$AA,COLUMN()+1,0)="","",VLOOKUP($A322&amp;$A$3,Global!$E:$AA,COLUMN()+1,0)),"")</f>
        <v/>
      </c>
      <c r="O322" s="68" t="str">
        <f>IFERROR(IF(VLOOKUP($A322&amp;$A$3,Global!$E:$AA,COLUMN()+1,0)="","",VLOOKUP($A322&amp;$A$3,Global!$E:$AA,COLUMN()+1,0)),"")</f>
        <v/>
      </c>
      <c r="P322" s="68" t="str">
        <f>IFERROR(IF(VLOOKUP($A322&amp;$A$3,Global!$E:$AA,COLUMN()+1,0)="","",VLOOKUP($A322&amp;$A$3,Global!$E:$AA,COLUMN()+1,0)),"")</f>
        <v/>
      </c>
      <c r="Q322" s="68" t="str">
        <f>IFERROR(IF(VLOOKUP($A322&amp;$A$3,Global!$E:$AA,COLUMN()+1,0)="","",VLOOKUP($A322&amp;$A$3,Global!$E:$AA,COLUMN()+1,0)),"")</f>
        <v/>
      </c>
      <c r="R322" s="68" t="str">
        <f>IFERROR(IF(VLOOKUP($A322&amp;$A$3,Global!$E:$AA,COLUMN()+1,0)="","",VLOOKUP($A322&amp;$A$3,Global!$E:$AA,COLUMN()+1,0)),"")</f>
        <v/>
      </c>
      <c r="S322" s="71" t="str">
        <f>IFERROR(IF(VLOOKUP($A322&amp;$A$3,Global!$E:$AA,COLUMN()+1,0)="","",VLOOKUP($A322&amp;$A$3,Global!$E:$AA,COLUMN()+1,0)),"")</f>
        <v/>
      </c>
      <c r="T322" s="71" t="str">
        <f>IFERROR(IF(VLOOKUP($A322&amp;$A$3,Global!$E:$AA,COLUMN()+1,0)="","",VLOOKUP($A322&amp;$A$3,Global!$E:$AA,COLUMN()+1,0)),"")</f>
        <v/>
      </c>
      <c r="U322" s="69" t="str">
        <f>IFERROR(IF(VLOOKUP($A322&amp;$A$3,Global!$E:$AA,COLUMN()+1,0)="","",VLOOKUP($A322&amp;$A$3,Global!$E:$AA,COLUMN()+1,0)),"")</f>
        <v/>
      </c>
      <c r="V322" s="69" t="str">
        <f>IFERROR(IF(VLOOKUP($A322&amp;$A$3,Global!$E:$AA,COLUMN()+1,0)="","",VLOOKUP($A322&amp;$A$3,Global!$E:$AA,COLUMN()+1,0)),"")</f>
        <v/>
      </c>
    </row>
    <row r="323" spans="1:22" s="72" customFormat="1" ht="15.75" x14ac:dyDescent="0.2">
      <c r="A323" s="67" t="str">
        <f>IFERROR(IF(A322="","",IF((A322+1)&lt;=VLOOKUP($A$3,List!$A$1:$B$50,2,0),A322+1,"")),"")</f>
        <v/>
      </c>
      <c r="B323" s="67" t="str">
        <f>IFERROR(IF(VLOOKUP($A323&amp;$A$3,Global!$E:$AA,COLUMN(),0)="","",VLOOKUP($A323&amp;$A$3,Global!$E:$AA,COLUMN(),0)),"")</f>
        <v/>
      </c>
      <c r="C323" s="67" t="str">
        <f>IFERROR(VLOOKUP(B323,List!$D:$E,2,0),"")</f>
        <v/>
      </c>
      <c r="D323" s="68" t="str">
        <f>IFERROR(IF(VLOOKUP($A323&amp;$A$3,Global!$E:$AA,COLUMN()+1,0)="","",VLOOKUP($A323&amp;$A$3,Global!$E:$AA,COLUMN()+1,0)),"")</f>
        <v/>
      </c>
      <c r="E323" s="69" t="str">
        <f>IFERROR(IF(VLOOKUP($A323&amp;$A$3,Global!$E:$AA,COLUMN()+1,0)="","",VLOOKUP($A323&amp;$A$3,Global!$E:$AA,COLUMN()+1,0)),"")</f>
        <v/>
      </c>
      <c r="F323" s="69" t="str">
        <f>IFERROR(IF(VLOOKUP($A323&amp;$A$3,Global!$E:$AA,COLUMN()+1,0)="","",VLOOKUP($A323&amp;$A$3,Global!$E:$AA,COLUMN()+1,0)),"")</f>
        <v/>
      </c>
      <c r="G323" s="69" t="str">
        <f>IFERROR(IF(VLOOKUP($A323&amp;$A$3,Global!$E:$AA,COLUMN()+1,0)="","",VLOOKUP($A323&amp;$A$3,Global!$E:$AA,COLUMN()+1,0)),"")</f>
        <v/>
      </c>
      <c r="H323" s="70" t="str">
        <f>IFERROR(IF(VLOOKUP($A323&amp;$A$3,Global!$E:$AA,COLUMN()+1,0)="","",VLOOKUP($A323&amp;$A$3,Global!$E:$AA,COLUMN()+1,0)),"")</f>
        <v/>
      </c>
      <c r="I323" s="69" t="str">
        <f>IFERROR(IF(VLOOKUP($A323&amp;$A$3,Global!$E:$AA,COLUMN()+1,0)="","",VLOOKUP($A323&amp;$A$3,Global!$E:$AA,COLUMN()+1,0)),"")</f>
        <v/>
      </c>
      <c r="J323" s="69" t="str">
        <f>IFERROR(IF(VLOOKUP($A323&amp;$A$3,Global!$E:$AA,COLUMN()+1,0)="","",VLOOKUP($A323&amp;$A$3,Global!$E:$AA,COLUMN()+1,0)),"")</f>
        <v/>
      </c>
      <c r="K323" s="69" t="str">
        <f>IFERROR(IF(VLOOKUP($A323&amp;$A$3,Global!$E:$AA,COLUMN()+1,0)="","",VLOOKUP($A323&amp;$A$3,Global!$E:$AA,COLUMN()+1,0)),"")</f>
        <v/>
      </c>
      <c r="L323" s="69" t="str">
        <f>IFERROR(IF(VLOOKUP($A323&amp;$A$3,Global!$E:$AA,COLUMN()+1,0)="","",VLOOKUP($A323&amp;$A$3,Global!$E:$AA,COLUMN()+1,0)),"")</f>
        <v/>
      </c>
      <c r="M323" s="68" t="str">
        <f>IFERROR(IF(VLOOKUP($A323&amp;$A$3,Global!$E:$AA,COLUMN()+1,0)="","",VLOOKUP($A323&amp;$A$3,Global!$E:$AA,COLUMN()+1,0)),"")</f>
        <v/>
      </c>
      <c r="N323" s="68" t="str">
        <f>IFERROR(IF(VLOOKUP($A323&amp;$A$3,Global!$E:$AA,COLUMN()+1,0)="","",VLOOKUP($A323&amp;$A$3,Global!$E:$AA,COLUMN()+1,0)),"")</f>
        <v/>
      </c>
      <c r="O323" s="68" t="str">
        <f>IFERROR(IF(VLOOKUP($A323&amp;$A$3,Global!$E:$AA,COLUMN()+1,0)="","",VLOOKUP($A323&amp;$A$3,Global!$E:$AA,COLUMN()+1,0)),"")</f>
        <v/>
      </c>
      <c r="P323" s="68" t="str">
        <f>IFERROR(IF(VLOOKUP($A323&amp;$A$3,Global!$E:$AA,COLUMN()+1,0)="","",VLOOKUP($A323&amp;$A$3,Global!$E:$AA,COLUMN()+1,0)),"")</f>
        <v/>
      </c>
      <c r="Q323" s="68" t="str">
        <f>IFERROR(IF(VLOOKUP($A323&amp;$A$3,Global!$E:$AA,COLUMN()+1,0)="","",VLOOKUP($A323&amp;$A$3,Global!$E:$AA,COLUMN()+1,0)),"")</f>
        <v/>
      </c>
      <c r="R323" s="68" t="str">
        <f>IFERROR(IF(VLOOKUP($A323&amp;$A$3,Global!$E:$AA,COLUMN()+1,0)="","",VLOOKUP($A323&amp;$A$3,Global!$E:$AA,COLUMN()+1,0)),"")</f>
        <v/>
      </c>
      <c r="S323" s="71" t="str">
        <f>IFERROR(IF(VLOOKUP($A323&amp;$A$3,Global!$E:$AA,COLUMN()+1,0)="","",VLOOKUP($A323&amp;$A$3,Global!$E:$AA,COLUMN()+1,0)),"")</f>
        <v/>
      </c>
      <c r="T323" s="71" t="str">
        <f>IFERROR(IF(VLOOKUP($A323&amp;$A$3,Global!$E:$AA,COLUMN()+1,0)="","",VLOOKUP($A323&amp;$A$3,Global!$E:$AA,COLUMN()+1,0)),"")</f>
        <v/>
      </c>
      <c r="U323" s="69" t="str">
        <f>IFERROR(IF(VLOOKUP($A323&amp;$A$3,Global!$E:$AA,COLUMN()+1,0)="","",VLOOKUP($A323&amp;$A$3,Global!$E:$AA,COLUMN()+1,0)),"")</f>
        <v/>
      </c>
      <c r="V323" s="69" t="str">
        <f>IFERROR(IF(VLOOKUP($A323&amp;$A$3,Global!$E:$AA,COLUMN()+1,0)="","",VLOOKUP($A323&amp;$A$3,Global!$E:$AA,COLUMN()+1,0)),"")</f>
        <v/>
      </c>
    </row>
    <row r="324" spans="1:22" s="72" customFormat="1" ht="15.75" x14ac:dyDescent="0.2">
      <c r="A324" s="67" t="str">
        <f>IFERROR(IF(A323="","",IF((A323+1)&lt;=VLOOKUP($A$3,List!$A$1:$B$50,2,0),A323+1,"")),"")</f>
        <v/>
      </c>
      <c r="B324" s="67" t="str">
        <f>IFERROR(IF(VLOOKUP($A324&amp;$A$3,Global!$E:$AA,COLUMN(),0)="","",VLOOKUP($A324&amp;$A$3,Global!$E:$AA,COLUMN(),0)),"")</f>
        <v/>
      </c>
      <c r="C324" s="67" t="str">
        <f>IFERROR(VLOOKUP(B324,List!$D:$E,2,0),"")</f>
        <v/>
      </c>
      <c r="D324" s="68" t="str">
        <f>IFERROR(IF(VLOOKUP($A324&amp;$A$3,Global!$E:$AA,COLUMN()+1,0)="","",VLOOKUP($A324&amp;$A$3,Global!$E:$AA,COLUMN()+1,0)),"")</f>
        <v/>
      </c>
      <c r="E324" s="69" t="str">
        <f>IFERROR(IF(VLOOKUP($A324&amp;$A$3,Global!$E:$AA,COLUMN()+1,0)="","",VLOOKUP($A324&amp;$A$3,Global!$E:$AA,COLUMN()+1,0)),"")</f>
        <v/>
      </c>
      <c r="F324" s="69" t="str">
        <f>IFERROR(IF(VLOOKUP($A324&amp;$A$3,Global!$E:$AA,COLUMN()+1,0)="","",VLOOKUP($A324&amp;$A$3,Global!$E:$AA,COLUMN()+1,0)),"")</f>
        <v/>
      </c>
      <c r="G324" s="69" t="str">
        <f>IFERROR(IF(VLOOKUP($A324&amp;$A$3,Global!$E:$AA,COLUMN()+1,0)="","",VLOOKUP($A324&amp;$A$3,Global!$E:$AA,COLUMN()+1,0)),"")</f>
        <v/>
      </c>
      <c r="H324" s="70" t="str">
        <f>IFERROR(IF(VLOOKUP($A324&amp;$A$3,Global!$E:$AA,COLUMN()+1,0)="","",VLOOKUP($A324&amp;$A$3,Global!$E:$AA,COLUMN()+1,0)),"")</f>
        <v/>
      </c>
      <c r="I324" s="69" t="str">
        <f>IFERROR(IF(VLOOKUP($A324&amp;$A$3,Global!$E:$AA,COLUMN()+1,0)="","",VLOOKUP($A324&amp;$A$3,Global!$E:$AA,COLUMN()+1,0)),"")</f>
        <v/>
      </c>
      <c r="J324" s="69" t="str">
        <f>IFERROR(IF(VLOOKUP($A324&amp;$A$3,Global!$E:$AA,COLUMN()+1,0)="","",VLOOKUP($A324&amp;$A$3,Global!$E:$AA,COLUMN()+1,0)),"")</f>
        <v/>
      </c>
      <c r="K324" s="69" t="str">
        <f>IFERROR(IF(VLOOKUP($A324&amp;$A$3,Global!$E:$AA,COLUMN()+1,0)="","",VLOOKUP($A324&amp;$A$3,Global!$E:$AA,COLUMN()+1,0)),"")</f>
        <v/>
      </c>
      <c r="L324" s="69" t="str">
        <f>IFERROR(IF(VLOOKUP($A324&amp;$A$3,Global!$E:$AA,COLUMN()+1,0)="","",VLOOKUP($A324&amp;$A$3,Global!$E:$AA,COLUMN()+1,0)),"")</f>
        <v/>
      </c>
      <c r="M324" s="68" t="str">
        <f>IFERROR(IF(VLOOKUP($A324&amp;$A$3,Global!$E:$AA,COLUMN()+1,0)="","",VLOOKUP($A324&amp;$A$3,Global!$E:$AA,COLUMN()+1,0)),"")</f>
        <v/>
      </c>
      <c r="N324" s="68" t="str">
        <f>IFERROR(IF(VLOOKUP($A324&amp;$A$3,Global!$E:$AA,COLUMN()+1,0)="","",VLOOKUP($A324&amp;$A$3,Global!$E:$AA,COLUMN()+1,0)),"")</f>
        <v/>
      </c>
      <c r="O324" s="68" t="str">
        <f>IFERROR(IF(VLOOKUP($A324&amp;$A$3,Global!$E:$AA,COLUMN()+1,0)="","",VLOOKUP($A324&amp;$A$3,Global!$E:$AA,COLUMN()+1,0)),"")</f>
        <v/>
      </c>
      <c r="P324" s="68" t="str">
        <f>IFERROR(IF(VLOOKUP($A324&amp;$A$3,Global!$E:$AA,COLUMN()+1,0)="","",VLOOKUP($A324&amp;$A$3,Global!$E:$AA,COLUMN()+1,0)),"")</f>
        <v/>
      </c>
      <c r="Q324" s="68" t="str">
        <f>IFERROR(IF(VLOOKUP($A324&amp;$A$3,Global!$E:$AA,COLUMN()+1,0)="","",VLOOKUP($A324&amp;$A$3,Global!$E:$AA,COLUMN()+1,0)),"")</f>
        <v/>
      </c>
      <c r="R324" s="68" t="str">
        <f>IFERROR(IF(VLOOKUP($A324&amp;$A$3,Global!$E:$AA,COLUMN()+1,0)="","",VLOOKUP($A324&amp;$A$3,Global!$E:$AA,COLUMN()+1,0)),"")</f>
        <v/>
      </c>
      <c r="S324" s="71" t="str">
        <f>IFERROR(IF(VLOOKUP($A324&amp;$A$3,Global!$E:$AA,COLUMN()+1,0)="","",VLOOKUP($A324&amp;$A$3,Global!$E:$AA,COLUMN()+1,0)),"")</f>
        <v/>
      </c>
      <c r="T324" s="71" t="str">
        <f>IFERROR(IF(VLOOKUP($A324&amp;$A$3,Global!$E:$AA,COLUMN()+1,0)="","",VLOOKUP($A324&amp;$A$3,Global!$E:$AA,COLUMN()+1,0)),"")</f>
        <v/>
      </c>
      <c r="U324" s="69" t="str">
        <f>IFERROR(IF(VLOOKUP($A324&amp;$A$3,Global!$E:$AA,COLUMN()+1,0)="","",VLOOKUP($A324&amp;$A$3,Global!$E:$AA,COLUMN()+1,0)),"")</f>
        <v/>
      </c>
      <c r="V324" s="69" t="str">
        <f>IFERROR(IF(VLOOKUP($A324&amp;$A$3,Global!$E:$AA,COLUMN()+1,0)="","",VLOOKUP($A324&amp;$A$3,Global!$E:$AA,COLUMN()+1,0)),"")</f>
        <v/>
      </c>
    </row>
    <row r="325" spans="1:22" s="72" customFormat="1" ht="15.75" x14ac:dyDescent="0.2">
      <c r="A325" s="67" t="str">
        <f>IFERROR(IF(A324="","",IF((A324+1)&lt;=VLOOKUP($A$3,List!$A$1:$B$50,2,0),A324+1,"")),"")</f>
        <v/>
      </c>
      <c r="B325" s="67" t="str">
        <f>IFERROR(IF(VLOOKUP($A325&amp;$A$3,Global!$E:$AA,COLUMN(),0)="","",VLOOKUP($A325&amp;$A$3,Global!$E:$AA,COLUMN(),0)),"")</f>
        <v/>
      </c>
      <c r="C325" s="67" t="str">
        <f>IFERROR(VLOOKUP(B325,List!$D:$E,2,0),"")</f>
        <v/>
      </c>
      <c r="D325" s="68" t="str">
        <f>IFERROR(IF(VLOOKUP($A325&amp;$A$3,Global!$E:$AA,COLUMN()+1,0)="","",VLOOKUP($A325&amp;$A$3,Global!$E:$AA,COLUMN()+1,0)),"")</f>
        <v/>
      </c>
      <c r="E325" s="69" t="str">
        <f>IFERROR(IF(VLOOKUP($A325&amp;$A$3,Global!$E:$AA,COLUMN()+1,0)="","",VLOOKUP($A325&amp;$A$3,Global!$E:$AA,COLUMN()+1,0)),"")</f>
        <v/>
      </c>
      <c r="F325" s="69" t="str">
        <f>IFERROR(IF(VLOOKUP($A325&amp;$A$3,Global!$E:$AA,COLUMN()+1,0)="","",VLOOKUP($A325&amp;$A$3,Global!$E:$AA,COLUMN()+1,0)),"")</f>
        <v/>
      </c>
      <c r="G325" s="69" t="str">
        <f>IFERROR(IF(VLOOKUP($A325&amp;$A$3,Global!$E:$AA,COLUMN()+1,0)="","",VLOOKUP($A325&amp;$A$3,Global!$E:$AA,COLUMN()+1,0)),"")</f>
        <v/>
      </c>
      <c r="H325" s="70" t="str">
        <f>IFERROR(IF(VLOOKUP($A325&amp;$A$3,Global!$E:$AA,COLUMN()+1,0)="","",VLOOKUP($A325&amp;$A$3,Global!$E:$AA,COLUMN()+1,0)),"")</f>
        <v/>
      </c>
      <c r="I325" s="69" t="str">
        <f>IFERROR(IF(VLOOKUP($A325&amp;$A$3,Global!$E:$AA,COLUMN()+1,0)="","",VLOOKUP($A325&amp;$A$3,Global!$E:$AA,COLUMN()+1,0)),"")</f>
        <v/>
      </c>
      <c r="J325" s="69" t="str">
        <f>IFERROR(IF(VLOOKUP($A325&amp;$A$3,Global!$E:$AA,COLUMN()+1,0)="","",VLOOKUP($A325&amp;$A$3,Global!$E:$AA,COLUMN()+1,0)),"")</f>
        <v/>
      </c>
      <c r="K325" s="69" t="str">
        <f>IFERROR(IF(VLOOKUP($A325&amp;$A$3,Global!$E:$AA,COLUMN()+1,0)="","",VLOOKUP($A325&amp;$A$3,Global!$E:$AA,COLUMN()+1,0)),"")</f>
        <v/>
      </c>
      <c r="L325" s="69" t="str">
        <f>IFERROR(IF(VLOOKUP($A325&amp;$A$3,Global!$E:$AA,COLUMN()+1,0)="","",VLOOKUP($A325&amp;$A$3,Global!$E:$AA,COLUMN()+1,0)),"")</f>
        <v/>
      </c>
      <c r="M325" s="68" t="str">
        <f>IFERROR(IF(VLOOKUP($A325&amp;$A$3,Global!$E:$AA,COLUMN()+1,0)="","",VLOOKUP($A325&amp;$A$3,Global!$E:$AA,COLUMN()+1,0)),"")</f>
        <v/>
      </c>
      <c r="N325" s="68" t="str">
        <f>IFERROR(IF(VLOOKUP($A325&amp;$A$3,Global!$E:$AA,COLUMN()+1,0)="","",VLOOKUP($A325&amp;$A$3,Global!$E:$AA,COLUMN()+1,0)),"")</f>
        <v/>
      </c>
      <c r="O325" s="68" t="str">
        <f>IFERROR(IF(VLOOKUP($A325&amp;$A$3,Global!$E:$AA,COLUMN()+1,0)="","",VLOOKUP($A325&amp;$A$3,Global!$E:$AA,COLUMN()+1,0)),"")</f>
        <v/>
      </c>
      <c r="P325" s="68" t="str">
        <f>IFERROR(IF(VLOOKUP($A325&amp;$A$3,Global!$E:$AA,COLUMN()+1,0)="","",VLOOKUP($A325&amp;$A$3,Global!$E:$AA,COLUMN()+1,0)),"")</f>
        <v/>
      </c>
      <c r="Q325" s="68" t="str">
        <f>IFERROR(IF(VLOOKUP($A325&amp;$A$3,Global!$E:$AA,COLUMN()+1,0)="","",VLOOKUP($A325&amp;$A$3,Global!$E:$AA,COLUMN()+1,0)),"")</f>
        <v/>
      </c>
      <c r="R325" s="68" t="str">
        <f>IFERROR(IF(VLOOKUP($A325&amp;$A$3,Global!$E:$AA,COLUMN()+1,0)="","",VLOOKUP($A325&amp;$A$3,Global!$E:$AA,COLUMN()+1,0)),"")</f>
        <v/>
      </c>
      <c r="S325" s="71" t="str">
        <f>IFERROR(IF(VLOOKUP($A325&amp;$A$3,Global!$E:$AA,COLUMN()+1,0)="","",VLOOKUP($A325&amp;$A$3,Global!$E:$AA,COLUMN()+1,0)),"")</f>
        <v/>
      </c>
      <c r="T325" s="71" t="str">
        <f>IFERROR(IF(VLOOKUP($A325&amp;$A$3,Global!$E:$AA,COLUMN()+1,0)="","",VLOOKUP($A325&amp;$A$3,Global!$E:$AA,COLUMN()+1,0)),"")</f>
        <v/>
      </c>
      <c r="U325" s="69" t="str">
        <f>IFERROR(IF(VLOOKUP($A325&amp;$A$3,Global!$E:$AA,COLUMN()+1,0)="","",VLOOKUP($A325&amp;$A$3,Global!$E:$AA,COLUMN()+1,0)),"")</f>
        <v/>
      </c>
      <c r="V325" s="69" t="str">
        <f>IFERROR(IF(VLOOKUP($A325&amp;$A$3,Global!$E:$AA,COLUMN()+1,0)="","",VLOOKUP($A325&amp;$A$3,Global!$E:$AA,COLUMN()+1,0)),"")</f>
        <v/>
      </c>
    </row>
    <row r="326" spans="1:22" s="72" customFormat="1" ht="15.75" x14ac:dyDescent="0.2">
      <c r="A326" s="67" t="str">
        <f>IFERROR(IF(A325="","",IF((A325+1)&lt;=VLOOKUP($A$3,List!$A$1:$B$50,2,0),A325+1,"")),"")</f>
        <v/>
      </c>
      <c r="B326" s="67" t="str">
        <f>IFERROR(IF(VLOOKUP($A326&amp;$A$3,Global!$E:$AA,COLUMN(),0)="","",VLOOKUP($A326&amp;$A$3,Global!$E:$AA,COLUMN(),0)),"")</f>
        <v/>
      </c>
      <c r="C326" s="67" t="str">
        <f>IFERROR(VLOOKUP(B326,List!$D:$E,2,0),"")</f>
        <v/>
      </c>
      <c r="D326" s="68" t="str">
        <f>IFERROR(IF(VLOOKUP($A326&amp;$A$3,Global!$E:$AA,COLUMN()+1,0)="","",VLOOKUP($A326&amp;$A$3,Global!$E:$AA,COLUMN()+1,0)),"")</f>
        <v/>
      </c>
      <c r="E326" s="69" t="str">
        <f>IFERROR(IF(VLOOKUP($A326&amp;$A$3,Global!$E:$AA,COLUMN()+1,0)="","",VLOOKUP($A326&amp;$A$3,Global!$E:$AA,COLUMN()+1,0)),"")</f>
        <v/>
      </c>
      <c r="F326" s="69" t="str">
        <f>IFERROR(IF(VLOOKUP($A326&amp;$A$3,Global!$E:$AA,COLUMN()+1,0)="","",VLOOKUP($A326&amp;$A$3,Global!$E:$AA,COLUMN()+1,0)),"")</f>
        <v/>
      </c>
      <c r="G326" s="69" t="str">
        <f>IFERROR(IF(VLOOKUP($A326&amp;$A$3,Global!$E:$AA,COLUMN()+1,0)="","",VLOOKUP($A326&amp;$A$3,Global!$E:$AA,COLUMN()+1,0)),"")</f>
        <v/>
      </c>
      <c r="H326" s="70" t="str">
        <f>IFERROR(IF(VLOOKUP($A326&amp;$A$3,Global!$E:$AA,COLUMN()+1,0)="","",VLOOKUP($A326&amp;$A$3,Global!$E:$AA,COLUMN()+1,0)),"")</f>
        <v/>
      </c>
      <c r="I326" s="69" t="str">
        <f>IFERROR(IF(VLOOKUP($A326&amp;$A$3,Global!$E:$AA,COLUMN()+1,0)="","",VLOOKUP($A326&amp;$A$3,Global!$E:$AA,COLUMN()+1,0)),"")</f>
        <v/>
      </c>
      <c r="J326" s="69" t="str">
        <f>IFERROR(IF(VLOOKUP($A326&amp;$A$3,Global!$E:$AA,COLUMN()+1,0)="","",VLOOKUP($A326&amp;$A$3,Global!$E:$AA,COLUMN()+1,0)),"")</f>
        <v/>
      </c>
      <c r="K326" s="69" t="str">
        <f>IFERROR(IF(VLOOKUP($A326&amp;$A$3,Global!$E:$AA,COLUMN()+1,0)="","",VLOOKUP($A326&amp;$A$3,Global!$E:$AA,COLUMN()+1,0)),"")</f>
        <v/>
      </c>
      <c r="L326" s="69" t="str">
        <f>IFERROR(IF(VLOOKUP($A326&amp;$A$3,Global!$E:$AA,COLUMN()+1,0)="","",VLOOKUP($A326&amp;$A$3,Global!$E:$AA,COLUMN()+1,0)),"")</f>
        <v/>
      </c>
      <c r="M326" s="68" t="str">
        <f>IFERROR(IF(VLOOKUP($A326&amp;$A$3,Global!$E:$AA,COLUMN()+1,0)="","",VLOOKUP($A326&amp;$A$3,Global!$E:$AA,COLUMN()+1,0)),"")</f>
        <v/>
      </c>
      <c r="N326" s="68" t="str">
        <f>IFERROR(IF(VLOOKUP($A326&amp;$A$3,Global!$E:$AA,COLUMN()+1,0)="","",VLOOKUP($A326&amp;$A$3,Global!$E:$AA,COLUMN()+1,0)),"")</f>
        <v/>
      </c>
      <c r="O326" s="68" t="str">
        <f>IFERROR(IF(VLOOKUP($A326&amp;$A$3,Global!$E:$AA,COLUMN()+1,0)="","",VLOOKUP($A326&amp;$A$3,Global!$E:$AA,COLUMN()+1,0)),"")</f>
        <v/>
      </c>
      <c r="P326" s="68" t="str">
        <f>IFERROR(IF(VLOOKUP($A326&amp;$A$3,Global!$E:$AA,COLUMN()+1,0)="","",VLOOKUP($A326&amp;$A$3,Global!$E:$AA,COLUMN()+1,0)),"")</f>
        <v/>
      </c>
      <c r="Q326" s="68" t="str">
        <f>IFERROR(IF(VLOOKUP($A326&amp;$A$3,Global!$E:$AA,COLUMN()+1,0)="","",VLOOKUP($A326&amp;$A$3,Global!$E:$AA,COLUMN()+1,0)),"")</f>
        <v/>
      </c>
      <c r="R326" s="68" t="str">
        <f>IFERROR(IF(VLOOKUP($A326&amp;$A$3,Global!$E:$AA,COLUMN()+1,0)="","",VLOOKUP($A326&amp;$A$3,Global!$E:$AA,COLUMN()+1,0)),"")</f>
        <v/>
      </c>
      <c r="S326" s="71" t="str">
        <f>IFERROR(IF(VLOOKUP($A326&amp;$A$3,Global!$E:$AA,COLUMN()+1,0)="","",VLOOKUP($A326&amp;$A$3,Global!$E:$AA,COLUMN()+1,0)),"")</f>
        <v/>
      </c>
      <c r="T326" s="71" t="str">
        <f>IFERROR(IF(VLOOKUP($A326&amp;$A$3,Global!$E:$AA,COLUMN()+1,0)="","",VLOOKUP($A326&amp;$A$3,Global!$E:$AA,COLUMN()+1,0)),"")</f>
        <v/>
      </c>
      <c r="U326" s="69" t="str">
        <f>IFERROR(IF(VLOOKUP($A326&amp;$A$3,Global!$E:$AA,COLUMN()+1,0)="","",VLOOKUP($A326&amp;$A$3,Global!$E:$AA,COLUMN()+1,0)),"")</f>
        <v/>
      </c>
      <c r="V326" s="69" t="str">
        <f>IFERROR(IF(VLOOKUP($A326&amp;$A$3,Global!$E:$AA,COLUMN()+1,0)="","",VLOOKUP($A326&amp;$A$3,Global!$E:$AA,COLUMN()+1,0)),"")</f>
        <v/>
      </c>
    </row>
    <row r="327" spans="1:22" s="72" customFormat="1" ht="15.75" x14ac:dyDescent="0.2">
      <c r="A327" s="67" t="str">
        <f>IFERROR(IF(A326="","",IF((A326+1)&lt;=VLOOKUP($A$3,List!$A$1:$B$50,2,0),A326+1,"")),"")</f>
        <v/>
      </c>
      <c r="B327" s="67" t="str">
        <f>IFERROR(IF(VLOOKUP($A327&amp;$A$3,Global!$E:$AA,COLUMN(),0)="","",VLOOKUP($A327&amp;$A$3,Global!$E:$AA,COLUMN(),0)),"")</f>
        <v/>
      </c>
      <c r="C327" s="67" t="str">
        <f>IFERROR(VLOOKUP(B327,List!$D:$E,2,0),"")</f>
        <v/>
      </c>
      <c r="D327" s="68" t="str">
        <f>IFERROR(IF(VLOOKUP($A327&amp;$A$3,Global!$E:$AA,COLUMN()+1,0)="","",VLOOKUP($A327&amp;$A$3,Global!$E:$AA,COLUMN()+1,0)),"")</f>
        <v/>
      </c>
      <c r="E327" s="69" t="str">
        <f>IFERROR(IF(VLOOKUP($A327&amp;$A$3,Global!$E:$AA,COLUMN()+1,0)="","",VLOOKUP($A327&amp;$A$3,Global!$E:$AA,COLUMN()+1,0)),"")</f>
        <v/>
      </c>
      <c r="F327" s="69" t="str">
        <f>IFERROR(IF(VLOOKUP($A327&amp;$A$3,Global!$E:$AA,COLUMN()+1,0)="","",VLOOKUP($A327&amp;$A$3,Global!$E:$AA,COLUMN()+1,0)),"")</f>
        <v/>
      </c>
      <c r="G327" s="69" t="str">
        <f>IFERROR(IF(VLOOKUP($A327&amp;$A$3,Global!$E:$AA,COLUMN()+1,0)="","",VLOOKUP($A327&amp;$A$3,Global!$E:$AA,COLUMN()+1,0)),"")</f>
        <v/>
      </c>
      <c r="H327" s="70" t="str">
        <f>IFERROR(IF(VLOOKUP($A327&amp;$A$3,Global!$E:$AA,COLUMN()+1,0)="","",VLOOKUP($A327&amp;$A$3,Global!$E:$AA,COLUMN()+1,0)),"")</f>
        <v/>
      </c>
      <c r="I327" s="69" t="str">
        <f>IFERROR(IF(VLOOKUP($A327&amp;$A$3,Global!$E:$AA,COLUMN()+1,0)="","",VLOOKUP($A327&amp;$A$3,Global!$E:$AA,COLUMN()+1,0)),"")</f>
        <v/>
      </c>
      <c r="J327" s="69" t="str">
        <f>IFERROR(IF(VLOOKUP($A327&amp;$A$3,Global!$E:$AA,COLUMN()+1,0)="","",VLOOKUP($A327&amp;$A$3,Global!$E:$AA,COLUMN()+1,0)),"")</f>
        <v/>
      </c>
      <c r="K327" s="69" t="str">
        <f>IFERROR(IF(VLOOKUP($A327&amp;$A$3,Global!$E:$AA,COLUMN()+1,0)="","",VLOOKUP($A327&amp;$A$3,Global!$E:$AA,COLUMN()+1,0)),"")</f>
        <v/>
      </c>
      <c r="L327" s="69" t="str">
        <f>IFERROR(IF(VLOOKUP($A327&amp;$A$3,Global!$E:$AA,COLUMN()+1,0)="","",VLOOKUP($A327&amp;$A$3,Global!$E:$AA,COLUMN()+1,0)),"")</f>
        <v/>
      </c>
      <c r="M327" s="68" t="str">
        <f>IFERROR(IF(VLOOKUP($A327&amp;$A$3,Global!$E:$AA,COLUMN()+1,0)="","",VLOOKUP($A327&amp;$A$3,Global!$E:$AA,COLUMN()+1,0)),"")</f>
        <v/>
      </c>
      <c r="N327" s="68" t="str">
        <f>IFERROR(IF(VLOOKUP($A327&amp;$A$3,Global!$E:$AA,COLUMN()+1,0)="","",VLOOKUP($A327&amp;$A$3,Global!$E:$AA,COLUMN()+1,0)),"")</f>
        <v/>
      </c>
      <c r="O327" s="68" t="str">
        <f>IFERROR(IF(VLOOKUP($A327&amp;$A$3,Global!$E:$AA,COLUMN()+1,0)="","",VLOOKUP($A327&amp;$A$3,Global!$E:$AA,COLUMN()+1,0)),"")</f>
        <v/>
      </c>
      <c r="P327" s="68" t="str">
        <f>IFERROR(IF(VLOOKUP($A327&amp;$A$3,Global!$E:$AA,COLUMN()+1,0)="","",VLOOKUP($A327&amp;$A$3,Global!$E:$AA,COLUMN()+1,0)),"")</f>
        <v/>
      </c>
      <c r="Q327" s="68" t="str">
        <f>IFERROR(IF(VLOOKUP($A327&amp;$A$3,Global!$E:$AA,COLUMN()+1,0)="","",VLOOKUP($A327&amp;$A$3,Global!$E:$AA,COLUMN()+1,0)),"")</f>
        <v/>
      </c>
      <c r="R327" s="68" t="str">
        <f>IFERROR(IF(VLOOKUP($A327&amp;$A$3,Global!$E:$AA,COLUMN()+1,0)="","",VLOOKUP($A327&amp;$A$3,Global!$E:$AA,COLUMN()+1,0)),"")</f>
        <v/>
      </c>
      <c r="S327" s="71" t="str">
        <f>IFERROR(IF(VLOOKUP($A327&amp;$A$3,Global!$E:$AA,COLUMN()+1,0)="","",VLOOKUP($A327&amp;$A$3,Global!$E:$AA,COLUMN()+1,0)),"")</f>
        <v/>
      </c>
      <c r="T327" s="71" t="str">
        <f>IFERROR(IF(VLOOKUP($A327&amp;$A$3,Global!$E:$AA,COLUMN()+1,0)="","",VLOOKUP($A327&amp;$A$3,Global!$E:$AA,COLUMN()+1,0)),"")</f>
        <v/>
      </c>
      <c r="U327" s="69" t="str">
        <f>IFERROR(IF(VLOOKUP($A327&amp;$A$3,Global!$E:$AA,COLUMN()+1,0)="","",VLOOKUP($A327&amp;$A$3,Global!$E:$AA,COLUMN()+1,0)),"")</f>
        <v/>
      </c>
      <c r="V327" s="69" t="str">
        <f>IFERROR(IF(VLOOKUP($A327&amp;$A$3,Global!$E:$AA,COLUMN()+1,0)="","",VLOOKUP($A327&amp;$A$3,Global!$E:$AA,COLUMN()+1,0)),"")</f>
        <v/>
      </c>
    </row>
    <row r="328" spans="1:22" s="72" customFormat="1" ht="15.75" x14ac:dyDescent="0.2">
      <c r="A328" s="67" t="str">
        <f>IFERROR(IF(A327="","",IF((A327+1)&lt;=VLOOKUP($A$3,List!$A$1:$B$50,2,0),A327+1,"")),"")</f>
        <v/>
      </c>
      <c r="B328" s="67" t="str">
        <f>IFERROR(IF(VLOOKUP($A328&amp;$A$3,Global!$E:$AA,COLUMN(),0)="","",VLOOKUP($A328&amp;$A$3,Global!$E:$AA,COLUMN(),0)),"")</f>
        <v/>
      </c>
      <c r="C328" s="67" t="str">
        <f>IFERROR(VLOOKUP(B328,List!$D:$E,2,0),"")</f>
        <v/>
      </c>
      <c r="D328" s="68" t="str">
        <f>IFERROR(IF(VLOOKUP($A328&amp;$A$3,Global!$E:$AA,COLUMN()+1,0)="","",VLOOKUP($A328&amp;$A$3,Global!$E:$AA,COLUMN()+1,0)),"")</f>
        <v/>
      </c>
      <c r="E328" s="69" t="str">
        <f>IFERROR(IF(VLOOKUP($A328&amp;$A$3,Global!$E:$AA,COLUMN()+1,0)="","",VLOOKUP($A328&amp;$A$3,Global!$E:$AA,COLUMN()+1,0)),"")</f>
        <v/>
      </c>
      <c r="F328" s="69" t="str">
        <f>IFERROR(IF(VLOOKUP($A328&amp;$A$3,Global!$E:$AA,COLUMN()+1,0)="","",VLOOKUP($A328&amp;$A$3,Global!$E:$AA,COLUMN()+1,0)),"")</f>
        <v/>
      </c>
      <c r="G328" s="69" t="str">
        <f>IFERROR(IF(VLOOKUP($A328&amp;$A$3,Global!$E:$AA,COLUMN()+1,0)="","",VLOOKUP($A328&amp;$A$3,Global!$E:$AA,COLUMN()+1,0)),"")</f>
        <v/>
      </c>
      <c r="H328" s="70" t="str">
        <f>IFERROR(IF(VLOOKUP($A328&amp;$A$3,Global!$E:$AA,COLUMN()+1,0)="","",VLOOKUP($A328&amp;$A$3,Global!$E:$AA,COLUMN()+1,0)),"")</f>
        <v/>
      </c>
      <c r="I328" s="69" t="str">
        <f>IFERROR(IF(VLOOKUP($A328&amp;$A$3,Global!$E:$AA,COLUMN()+1,0)="","",VLOOKUP($A328&amp;$A$3,Global!$E:$AA,COLUMN()+1,0)),"")</f>
        <v/>
      </c>
      <c r="J328" s="69" t="str">
        <f>IFERROR(IF(VLOOKUP($A328&amp;$A$3,Global!$E:$AA,COLUMN()+1,0)="","",VLOOKUP($A328&amp;$A$3,Global!$E:$AA,COLUMN()+1,0)),"")</f>
        <v/>
      </c>
      <c r="K328" s="69" t="str">
        <f>IFERROR(IF(VLOOKUP($A328&amp;$A$3,Global!$E:$AA,COLUMN()+1,0)="","",VLOOKUP($A328&amp;$A$3,Global!$E:$AA,COLUMN()+1,0)),"")</f>
        <v/>
      </c>
      <c r="L328" s="69" t="str">
        <f>IFERROR(IF(VLOOKUP($A328&amp;$A$3,Global!$E:$AA,COLUMN()+1,0)="","",VLOOKUP($A328&amp;$A$3,Global!$E:$AA,COLUMN()+1,0)),"")</f>
        <v/>
      </c>
      <c r="M328" s="68" t="str">
        <f>IFERROR(IF(VLOOKUP($A328&amp;$A$3,Global!$E:$AA,COLUMN()+1,0)="","",VLOOKUP($A328&amp;$A$3,Global!$E:$AA,COLUMN()+1,0)),"")</f>
        <v/>
      </c>
      <c r="N328" s="68" t="str">
        <f>IFERROR(IF(VLOOKUP($A328&amp;$A$3,Global!$E:$AA,COLUMN()+1,0)="","",VLOOKUP($A328&amp;$A$3,Global!$E:$AA,COLUMN()+1,0)),"")</f>
        <v/>
      </c>
      <c r="O328" s="68" t="str">
        <f>IFERROR(IF(VLOOKUP($A328&amp;$A$3,Global!$E:$AA,COLUMN()+1,0)="","",VLOOKUP($A328&amp;$A$3,Global!$E:$AA,COLUMN()+1,0)),"")</f>
        <v/>
      </c>
      <c r="P328" s="68" t="str">
        <f>IFERROR(IF(VLOOKUP($A328&amp;$A$3,Global!$E:$AA,COLUMN()+1,0)="","",VLOOKUP($A328&amp;$A$3,Global!$E:$AA,COLUMN()+1,0)),"")</f>
        <v/>
      </c>
      <c r="Q328" s="68" t="str">
        <f>IFERROR(IF(VLOOKUP($A328&amp;$A$3,Global!$E:$AA,COLUMN()+1,0)="","",VLOOKUP($A328&amp;$A$3,Global!$E:$AA,COLUMN()+1,0)),"")</f>
        <v/>
      </c>
      <c r="R328" s="68" t="str">
        <f>IFERROR(IF(VLOOKUP($A328&amp;$A$3,Global!$E:$AA,COLUMN()+1,0)="","",VLOOKUP($A328&amp;$A$3,Global!$E:$AA,COLUMN()+1,0)),"")</f>
        <v/>
      </c>
      <c r="S328" s="71" t="str">
        <f>IFERROR(IF(VLOOKUP($A328&amp;$A$3,Global!$E:$AA,COLUMN()+1,0)="","",VLOOKUP($A328&amp;$A$3,Global!$E:$AA,COLUMN()+1,0)),"")</f>
        <v/>
      </c>
      <c r="T328" s="71" t="str">
        <f>IFERROR(IF(VLOOKUP($A328&amp;$A$3,Global!$E:$AA,COLUMN()+1,0)="","",VLOOKUP($A328&amp;$A$3,Global!$E:$AA,COLUMN()+1,0)),"")</f>
        <v/>
      </c>
      <c r="U328" s="69" t="str">
        <f>IFERROR(IF(VLOOKUP($A328&amp;$A$3,Global!$E:$AA,COLUMN()+1,0)="","",VLOOKUP($A328&amp;$A$3,Global!$E:$AA,COLUMN()+1,0)),"")</f>
        <v/>
      </c>
      <c r="V328" s="69" t="str">
        <f>IFERROR(IF(VLOOKUP($A328&amp;$A$3,Global!$E:$AA,COLUMN()+1,0)="","",VLOOKUP($A328&amp;$A$3,Global!$E:$AA,COLUMN()+1,0)),"")</f>
        <v/>
      </c>
    </row>
    <row r="329" spans="1:22" s="72" customFormat="1" ht="15.75" x14ac:dyDescent="0.2">
      <c r="A329" s="67" t="str">
        <f>IFERROR(IF(A328="","",IF((A328+1)&lt;=VLOOKUP($A$3,List!$A$1:$B$50,2,0),A328+1,"")),"")</f>
        <v/>
      </c>
      <c r="B329" s="67" t="str">
        <f>IFERROR(IF(VLOOKUP($A329&amp;$A$3,Global!$E:$AA,COLUMN(),0)="","",VLOOKUP($A329&amp;$A$3,Global!$E:$AA,COLUMN(),0)),"")</f>
        <v/>
      </c>
      <c r="C329" s="67" t="str">
        <f>IFERROR(VLOOKUP(B329,List!$D:$E,2,0),"")</f>
        <v/>
      </c>
      <c r="D329" s="68" t="str">
        <f>IFERROR(IF(VLOOKUP($A329&amp;$A$3,Global!$E:$AA,COLUMN()+1,0)="","",VLOOKUP($A329&amp;$A$3,Global!$E:$AA,COLUMN()+1,0)),"")</f>
        <v/>
      </c>
      <c r="E329" s="69" t="str">
        <f>IFERROR(IF(VLOOKUP($A329&amp;$A$3,Global!$E:$AA,COLUMN()+1,0)="","",VLOOKUP($A329&amp;$A$3,Global!$E:$AA,COLUMN()+1,0)),"")</f>
        <v/>
      </c>
      <c r="F329" s="69" t="str">
        <f>IFERROR(IF(VLOOKUP($A329&amp;$A$3,Global!$E:$AA,COLUMN()+1,0)="","",VLOOKUP($A329&amp;$A$3,Global!$E:$AA,COLUMN()+1,0)),"")</f>
        <v/>
      </c>
      <c r="G329" s="69" t="str">
        <f>IFERROR(IF(VLOOKUP($A329&amp;$A$3,Global!$E:$AA,COLUMN()+1,0)="","",VLOOKUP($A329&amp;$A$3,Global!$E:$AA,COLUMN()+1,0)),"")</f>
        <v/>
      </c>
      <c r="H329" s="70" t="str">
        <f>IFERROR(IF(VLOOKUP($A329&amp;$A$3,Global!$E:$AA,COLUMN()+1,0)="","",VLOOKUP($A329&amp;$A$3,Global!$E:$AA,COLUMN()+1,0)),"")</f>
        <v/>
      </c>
      <c r="I329" s="69" t="str">
        <f>IFERROR(IF(VLOOKUP($A329&amp;$A$3,Global!$E:$AA,COLUMN()+1,0)="","",VLOOKUP($A329&amp;$A$3,Global!$E:$AA,COLUMN()+1,0)),"")</f>
        <v/>
      </c>
      <c r="J329" s="69" t="str">
        <f>IFERROR(IF(VLOOKUP($A329&amp;$A$3,Global!$E:$AA,COLUMN()+1,0)="","",VLOOKUP($A329&amp;$A$3,Global!$E:$AA,COLUMN()+1,0)),"")</f>
        <v/>
      </c>
      <c r="K329" s="69" t="str">
        <f>IFERROR(IF(VLOOKUP($A329&amp;$A$3,Global!$E:$AA,COLUMN()+1,0)="","",VLOOKUP($A329&amp;$A$3,Global!$E:$AA,COLUMN()+1,0)),"")</f>
        <v/>
      </c>
      <c r="L329" s="69" t="str">
        <f>IFERROR(IF(VLOOKUP($A329&amp;$A$3,Global!$E:$AA,COLUMN()+1,0)="","",VLOOKUP($A329&amp;$A$3,Global!$E:$AA,COLUMN()+1,0)),"")</f>
        <v/>
      </c>
      <c r="M329" s="68" t="str">
        <f>IFERROR(IF(VLOOKUP($A329&amp;$A$3,Global!$E:$AA,COLUMN()+1,0)="","",VLOOKUP($A329&amp;$A$3,Global!$E:$AA,COLUMN()+1,0)),"")</f>
        <v/>
      </c>
      <c r="N329" s="68" t="str">
        <f>IFERROR(IF(VLOOKUP($A329&amp;$A$3,Global!$E:$AA,COLUMN()+1,0)="","",VLOOKUP($A329&amp;$A$3,Global!$E:$AA,COLUMN()+1,0)),"")</f>
        <v/>
      </c>
      <c r="O329" s="68" t="str">
        <f>IFERROR(IF(VLOOKUP($A329&amp;$A$3,Global!$E:$AA,COLUMN()+1,0)="","",VLOOKUP($A329&amp;$A$3,Global!$E:$AA,COLUMN()+1,0)),"")</f>
        <v/>
      </c>
      <c r="P329" s="68" t="str">
        <f>IFERROR(IF(VLOOKUP($A329&amp;$A$3,Global!$E:$AA,COLUMN()+1,0)="","",VLOOKUP($A329&amp;$A$3,Global!$E:$AA,COLUMN()+1,0)),"")</f>
        <v/>
      </c>
      <c r="Q329" s="68" t="str">
        <f>IFERROR(IF(VLOOKUP($A329&amp;$A$3,Global!$E:$AA,COLUMN()+1,0)="","",VLOOKUP($A329&amp;$A$3,Global!$E:$AA,COLUMN()+1,0)),"")</f>
        <v/>
      </c>
      <c r="R329" s="68" t="str">
        <f>IFERROR(IF(VLOOKUP($A329&amp;$A$3,Global!$E:$AA,COLUMN()+1,0)="","",VLOOKUP($A329&amp;$A$3,Global!$E:$AA,COLUMN()+1,0)),"")</f>
        <v/>
      </c>
      <c r="S329" s="71" t="str">
        <f>IFERROR(IF(VLOOKUP($A329&amp;$A$3,Global!$E:$AA,COLUMN()+1,0)="","",VLOOKUP($A329&amp;$A$3,Global!$E:$AA,COLUMN()+1,0)),"")</f>
        <v/>
      </c>
      <c r="T329" s="71" t="str">
        <f>IFERROR(IF(VLOOKUP($A329&amp;$A$3,Global!$E:$AA,COLUMN()+1,0)="","",VLOOKUP($A329&amp;$A$3,Global!$E:$AA,COLUMN()+1,0)),"")</f>
        <v/>
      </c>
      <c r="U329" s="69" t="str">
        <f>IFERROR(IF(VLOOKUP($A329&amp;$A$3,Global!$E:$AA,COLUMN()+1,0)="","",VLOOKUP($A329&amp;$A$3,Global!$E:$AA,COLUMN()+1,0)),"")</f>
        <v/>
      </c>
      <c r="V329" s="69" t="str">
        <f>IFERROR(IF(VLOOKUP($A329&amp;$A$3,Global!$E:$AA,COLUMN()+1,0)="","",VLOOKUP($A329&amp;$A$3,Global!$E:$AA,COLUMN()+1,0)),"")</f>
        <v/>
      </c>
    </row>
    <row r="330" spans="1:22" s="72" customFormat="1" ht="15.75" x14ac:dyDescent="0.2">
      <c r="A330" s="67" t="str">
        <f>IFERROR(IF(A329="","",IF((A329+1)&lt;=VLOOKUP($A$3,List!$A$1:$B$50,2,0),A329+1,"")),"")</f>
        <v/>
      </c>
      <c r="B330" s="67" t="str">
        <f>IFERROR(IF(VLOOKUP($A330&amp;$A$3,Global!$E:$AA,COLUMN(),0)="","",VLOOKUP($A330&amp;$A$3,Global!$E:$AA,COLUMN(),0)),"")</f>
        <v/>
      </c>
      <c r="C330" s="67" t="str">
        <f>IFERROR(VLOOKUP(B330,List!$D:$E,2,0),"")</f>
        <v/>
      </c>
      <c r="D330" s="68" t="str">
        <f>IFERROR(IF(VLOOKUP($A330&amp;$A$3,Global!$E:$AA,COLUMN()+1,0)="","",VLOOKUP($A330&amp;$A$3,Global!$E:$AA,COLUMN()+1,0)),"")</f>
        <v/>
      </c>
      <c r="E330" s="69" t="str">
        <f>IFERROR(IF(VLOOKUP($A330&amp;$A$3,Global!$E:$AA,COLUMN()+1,0)="","",VLOOKUP($A330&amp;$A$3,Global!$E:$AA,COLUMN()+1,0)),"")</f>
        <v/>
      </c>
      <c r="F330" s="69" t="str">
        <f>IFERROR(IF(VLOOKUP($A330&amp;$A$3,Global!$E:$AA,COLUMN()+1,0)="","",VLOOKUP($A330&amp;$A$3,Global!$E:$AA,COLUMN()+1,0)),"")</f>
        <v/>
      </c>
      <c r="G330" s="69" t="str">
        <f>IFERROR(IF(VLOOKUP($A330&amp;$A$3,Global!$E:$AA,COLUMN()+1,0)="","",VLOOKUP($A330&amp;$A$3,Global!$E:$AA,COLUMN()+1,0)),"")</f>
        <v/>
      </c>
      <c r="H330" s="70" t="str">
        <f>IFERROR(IF(VLOOKUP($A330&amp;$A$3,Global!$E:$AA,COLUMN()+1,0)="","",VLOOKUP($A330&amp;$A$3,Global!$E:$AA,COLUMN()+1,0)),"")</f>
        <v/>
      </c>
      <c r="I330" s="69" t="str">
        <f>IFERROR(IF(VLOOKUP($A330&amp;$A$3,Global!$E:$AA,COLUMN()+1,0)="","",VLOOKUP($A330&amp;$A$3,Global!$E:$AA,COLUMN()+1,0)),"")</f>
        <v/>
      </c>
      <c r="J330" s="69" t="str">
        <f>IFERROR(IF(VLOOKUP($A330&amp;$A$3,Global!$E:$AA,COLUMN()+1,0)="","",VLOOKUP($A330&amp;$A$3,Global!$E:$AA,COLUMN()+1,0)),"")</f>
        <v/>
      </c>
      <c r="K330" s="69" t="str">
        <f>IFERROR(IF(VLOOKUP($A330&amp;$A$3,Global!$E:$AA,COLUMN()+1,0)="","",VLOOKUP($A330&amp;$A$3,Global!$E:$AA,COLUMN()+1,0)),"")</f>
        <v/>
      </c>
      <c r="L330" s="69" t="str">
        <f>IFERROR(IF(VLOOKUP($A330&amp;$A$3,Global!$E:$AA,COLUMN()+1,0)="","",VLOOKUP($A330&amp;$A$3,Global!$E:$AA,COLUMN()+1,0)),"")</f>
        <v/>
      </c>
      <c r="M330" s="68" t="str">
        <f>IFERROR(IF(VLOOKUP($A330&amp;$A$3,Global!$E:$AA,COLUMN()+1,0)="","",VLOOKUP($A330&amp;$A$3,Global!$E:$AA,COLUMN()+1,0)),"")</f>
        <v/>
      </c>
      <c r="N330" s="68" t="str">
        <f>IFERROR(IF(VLOOKUP($A330&amp;$A$3,Global!$E:$AA,COLUMN()+1,0)="","",VLOOKUP($A330&amp;$A$3,Global!$E:$AA,COLUMN()+1,0)),"")</f>
        <v/>
      </c>
      <c r="O330" s="68" t="str">
        <f>IFERROR(IF(VLOOKUP($A330&amp;$A$3,Global!$E:$AA,COLUMN()+1,0)="","",VLOOKUP($A330&amp;$A$3,Global!$E:$AA,COLUMN()+1,0)),"")</f>
        <v/>
      </c>
      <c r="P330" s="68" t="str">
        <f>IFERROR(IF(VLOOKUP($A330&amp;$A$3,Global!$E:$AA,COLUMN()+1,0)="","",VLOOKUP($A330&amp;$A$3,Global!$E:$AA,COLUMN()+1,0)),"")</f>
        <v/>
      </c>
      <c r="Q330" s="68" t="str">
        <f>IFERROR(IF(VLOOKUP($A330&amp;$A$3,Global!$E:$AA,COLUMN()+1,0)="","",VLOOKUP($A330&amp;$A$3,Global!$E:$AA,COLUMN()+1,0)),"")</f>
        <v/>
      </c>
      <c r="R330" s="68" t="str">
        <f>IFERROR(IF(VLOOKUP($A330&amp;$A$3,Global!$E:$AA,COLUMN()+1,0)="","",VLOOKUP($A330&amp;$A$3,Global!$E:$AA,COLUMN()+1,0)),"")</f>
        <v/>
      </c>
      <c r="S330" s="71" t="str">
        <f>IFERROR(IF(VLOOKUP($A330&amp;$A$3,Global!$E:$AA,COLUMN()+1,0)="","",VLOOKUP($A330&amp;$A$3,Global!$E:$AA,COLUMN()+1,0)),"")</f>
        <v/>
      </c>
      <c r="T330" s="71" t="str">
        <f>IFERROR(IF(VLOOKUP($A330&amp;$A$3,Global!$E:$AA,COLUMN()+1,0)="","",VLOOKUP($A330&amp;$A$3,Global!$E:$AA,COLUMN()+1,0)),"")</f>
        <v/>
      </c>
      <c r="U330" s="69" t="str">
        <f>IFERROR(IF(VLOOKUP($A330&amp;$A$3,Global!$E:$AA,COLUMN()+1,0)="","",VLOOKUP($A330&amp;$A$3,Global!$E:$AA,COLUMN()+1,0)),"")</f>
        <v/>
      </c>
      <c r="V330" s="69" t="str">
        <f>IFERROR(IF(VLOOKUP($A330&amp;$A$3,Global!$E:$AA,COLUMN()+1,0)="","",VLOOKUP($A330&amp;$A$3,Global!$E:$AA,COLUMN()+1,0)),"")</f>
        <v/>
      </c>
    </row>
    <row r="331" spans="1:22" s="72" customFormat="1" ht="15.75" x14ac:dyDescent="0.2">
      <c r="A331" s="67" t="str">
        <f>IFERROR(IF(A330="","",IF((A330+1)&lt;=VLOOKUP($A$3,List!$A$1:$B$50,2,0),A330+1,"")),"")</f>
        <v/>
      </c>
      <c r="B331" s="67" t="str">
        <f>IFERROR(IF(VLOOKUP($A331&amp;$A$3,Global!$E:$AA,COLUMN(),0)="","",VLOOKUP($A331&amp;$A$3,Global!$E:$AA,COLUMN(),0)),"")</f>
        <v/>
      </c>
      <c r="C331" s="67" t="str">
        <f>IFERROR(VLOOKUP(B331,List!$D:$E,2,0),"")</f>
        <v/>
      </c>
      <c r="D331" s="68" t="str">
        <f>IFERROR(IF(VLOOKUP($A331&amp;$A$3,Global!$E:$AA,COLUMN()+1,0)="","",VLOOKUP($A331&amp;$A$3,Global!$E:$AA,COLUMN()+1,0)),"")</f>
        <v/>
      </c>
      <c r="E331" s="69" t="str">
        <f>IFERROR(IF(VLOOKUP($A331&amp;$A$3,Global!$E:$AA,COLUMN()+1,0)="","",VLOOKUP($A331&amp;$A$3,Global!$E:$AA,COLUMN()+1,0)),"")</f>
        <v/>
      </c>
      <c r="F331" s="69" t="str">
        <f>IFERROR(IF(VLOOKUP($A331&amp;$A$3,Global!$E:$AA,COLUMN()+1,0)="","",VLOOKUP($A331&amp;$A$3,Global!$E:$AA,COLUMN()+1,0)),"")</f>
        <v/>
      </c>
      <c r="G331" s="69" t="str">
        <f>IFERROR(IF(VLOOKUP($A331&amp;$A$3,Global!$E:$AA,COLUMN()+1,0)="","",VLOOKUP($A331&amp;$A$3,Global!$E:$AA,COLUMN()+1,0)),"")</f>
        <v/>
      </c>
      <c r="H331" s="70" t="str">
        <f>IFERROR(IF(VLOOKUP($A331&amp;$A$3,Global!$E:$AA,COLUMN()+1,0)="","",VLOOKUP($A331&amp;$A$3,Global!$E:$AA,COLUMN()+1,0)),"")</f>
        <v/>
      </c>
      <c r="I331" s="69" t="str">
        <f>IFERROR(IF(VLOOKUP($A331&amp;$A$3,Global!$E:$AA,COLUMN()+1,0)="","",VLOOKUP($A331&amp;$A$3,Global!$E:$AA,COLUMN()+1,0)),"")</f>
        <v/>
      </c>
      <c r="J331" s="69" t="str">
        <f>IFERROR(IF(VLOOKUP($A331&amp;$A$3,Global!$E:$AA,COLUMN()+1,0)="","",VLOOKUP($A331&amp;$A$3,Global!$E:$AA,COLUMN()+1,0)),"")</f>
        <v/>
      </c>
      <c r="K331" s="69" t="str">
        <f>IFERROR(IF(VLOOKUP($A331&amp;$A$3,Global!$E:$AA,COLUMN()+1,0)="","",VLOOKUP($A331&amp;$A$3,Global!$E:$AA,COLUMN()+1,0)),"")</f>
        <v/>
      </c>
      <c r="L331" s="69" t="str">
        <f>IFERROR(IF(VLOOKUP($A331&amp;$A$3,Global!$E:$AA,COLUMN()+1,0)="","",VLOOKUP($A331&amp;$A$3,Global!$E:$AA,COLUMN()+1,0)),"")</f>
        <v/>
      </c>
      <c r="M331" s="68" t="str">
        <f>IFERROR(IF(VLOOKUP($A331&amp;$A$3,Global!$E:$AA,COLUMN()+1,0)="","",VLOOKUP($A331&amp;$A$3,Global!$E:$AA,COLUMN()+1,0)),"")</f>
        <v/>
      </c>
      <c r="N331" s="68" t="str">
        <f>IFERROR(IF(VLOOKUP($A331&amp;$A$3,Global!$E:$AA,COLUMN()+1,0)="","",VLOOKUP($A331&amp;$A$3,Global!$E:$AA,COLUMN()+1,0)),"")</f>
        <v/>
      </c>
      <c r="O331" s="68" t="str">
        <f>IFERROR(IF(VLOOKUP($A331&amp;$A$3,Global!$E:$AA,COLUMN()+1,0)="","",VLOOKUP($A331&amp;$A$3,Global!$E:$AA,COLUMN()+1,0)),"")</f>
        <v/>
      </c>
      <c r="P331" s="68" t="str">
        <f>IFERROR(IF(VLOOKUP($A331&amp;$A$3,Global!$E:$AA,COLUMN()+1,0)="","",VLOOKUP($A331&amp;$A$3,Global!$E:$AA,COLUMN()+1,0)),"")</f>
        <v/>
      </c>
      <c r="Q331" s="68" t="str">
        <f>IFERROR(IF(VLOOKUP($A331&amp;$A$3,Global!$E:$AA,COLUMN()+1,0)="","",VLOOKUP($A331&amp;$A$3,Global!$E:$AA,COLUMN()+1,0)),"")</f>
        <v/>
      </c>
      <c r="R331" s="68" t="str">
        <f>IFERROR(IF(VLOOKUP($A331&amp;$A$3,Global!$E:$AA,COLUMN()+1,0)="","",VLOOKUP($A331&amp;$A$3,Global!$E:$AA,COLUMN()+1,0)),"")</f>
        <v/>
      </c>
      <c r="S331" s="71" t="str">
        <f>IFERROR(IF(VLOOKUP($A331&amp;$A$3,Global!$E:$AA,COLUMN()+1,0)="","",VLOOKUP($A331&amp;$A$3,Global!$E:$AA,COLUMN()+1,0)),"")</f>
        <v/>
      </c>
      <c r="T331" s="71" t="str">
        <f>IFERROR(IF(VLOOKUP($A331&amp;$A$3,Global!$E:$AA,COLUMN()+1,0)="","",VLOOKUP($A331&amp;$A$3,Global!$E:$AA,COLUMN()+1,0)),"")</f>
        <v/>
      </c>
      <c r="U331" s="69" t="str">
        <f>IFERROR(IF(VLOOKUP($A331&amp;$A$3,Global!$E:$AA,COLUMN()+1,0)="","",VLOOKUP($A331&amp;$A$3,Global!$E:$AA,COLUMN()+1,0)),"")</f>
        <v/>
      </c>
      <c r="V331" s="69" t="str">
        <f>IFERROR(IF(VLOOKUP($A331&amp;$A$3,Global!$E:$AA,COLUMN()+1,0)="","",VLOOKUP($A331&amp;$A$3,Global!$E:$AA,COLUMN()+1,0)),"")</f>
        <v/>
      </c>
    </row>
    <row r="332" spans="1:22" s="72" customFormat="1" ht="15.75" x14ac:dyDescent="0.2">
      <c r="A332" s="67" t="str">
        <f>IFERROR(IF(A331="","",IF((A331+1)&lt;=VLOOKUP($A$3,List!$A$1:$B$50,2,0),A331+1,"")),"")</f>
        <v/>
      </c>
      <c r="B332" s="67" t="str">
        <f>IFERROR(IF(VLOOKUP($A332&amp;$A$3,Global!$E:$AA,COLUMN(),0)="","",VLOOKUP($A332&amp;$A$3,Global!$E:$AA,COLUMN(),0)),"")</f>
        <v/>
      </c>
      <c r="C332" s="67" t="str">
        <f>IFERROR(VLOOKUP(B332,List!$D:$E,2,0),"")</f>
        <v/>
      </c>
      <c r="D332" s="68" t="str">
        <f>IFERROR(IF(VLOOKUP($A332&amp;$A$3,Global!$E:$AA,COLUMN()+1,0)="","",VLOOKUP($A332&amp;$A$3,Global!$E:$AA,COLUMN()+1,0)),"")</f>
        <v/>
      </c>
      <c r="E332" s="69" t="str">
        <f>IFERROR(IF(VLOOKUP($A332&amp;$A$3,Global!$E:$AA,COLUMN()+1,0)="","",VLOOKUP($A332&amp;$A$3,Global!$E:$AA,COLUMN()+1,0)),"")</f>
        <v/>
      </c>
      <c r="F332" s="69" t="str">
        <f>IFERROR(IF(VLOOKUP($A332&amp;$A$3,Global!$E:$AA,COLUMN()+1,0)="","",VLOOKUP($A332&amp;$A$3,Global!$E:$AA,COLUMN()+1,0)),"")</f>
        <v/>
      </c>
      <c r="G332" s="69" t="str">
        <f>IFERROR(IF(VLOOKUP($A332&amp;$A$3,Global!$E:$AA,COLUMN()+1,0)="","",VLOOKUP($A332&amp;$A$3,Global!$E:$AA,COLUMN()+1,0)),"")</f>
        <v/>
      </c>
      <c r="H332" s="70" t="str">
        <f>IFERROR(IF(VLOOKUP($A332&amp;$A$3,Global!$E:$AA,COLUMN()+1,0)="","",VLOOKUP($A332&amp;$A$3,Global!$E:$AA,COLUMN()+1,0)),"")</f>
        <v/>
      </c>
      <c r="I332" s="69" t="str">
        <f>IFERROR(IF(VLOOKUP($A332&amp;$A$3,Global!$E:$AA,COLUMN()+1,0)="","",VLOOKUP($A332&amp;$A$3,Global!$E:$AA,COLUMN()+1,0)),"")</f>
        <v/>
      </c>
      <c r="J332" s="69" t="str">
        <f>IFERROR(IF(VLOOKUP($A332&amp;$A$3,Global!$E:$AA,COLUMN()+1,0)="","",VLOOKUP($A332&amp;$A$3,Global!$E:$AA,COLUMN()+1,0)),"")</f>
        <v/>
      </c>
      <c r="K332" s="69" t="str">
        <f>IFERROR(IF(VLOOKUP($A332&amp;$A$3,Global!$E:$AA,COLUMN()+1,0)="","",VLOOKUP($A332&amp;$A$3,Global!$E:$AA,COLUMN()+1,0)),"")</f>
        <v/>
      </c>
      <c r="L332" s="69" t="str">
        <f>IFERROR(IF(VLOOKUP($A332&amp;$A$3,Global!$E:$AA,COLUMN()+1,0)="","",VLOOKUP($A332&amp;$A$3,Global!$E:$AA,COLUMN()+1,0)),"")</f>
        <v/>
      </c>
      <c r="M332" s="68" t="str">
        <f>IFERROR(IF(VLOOKUP($A332&amp;$A$3,Global!$E:$AA,COLUMN()+1,0)="","",VLOOKUP($A332&amp;$A$3,Global!$E:$AA,COLUMN()+1,0)),"")</f>
        <v/>
      </c>
      <c r="N332" s="68" t="str">
        <f>IFERROR(IF(VLOOKUP($A332&amp;$A$3,Global!$E:$AA,COLUMN()+1,0)="","",VLOOKUP($A332&amp;$A$3,Global!$E:$AA,COLUMN()+1,0)),"")</f>
        <v/>
      </c>
      <c r="O332" s="68" t="str">
        <f>IFERROR(IF(VLOOKUP($A332&amp;$A$3,Global!$E:$AA,COLUMN()+1,0)="","",VLOOKUP($A332&amp;$A$3,Global!$E:$AA,COLUMN()+1,0)),"")</f>
        <v/>
      </c>
      <c r="P332" s="68" t="str">
        <f>IFERROR(IF(VLOOKUP($A332&amp;$A$3,Global!$E:$AA,COLUMN()+1,0)="","",VLOOKUP($A332&amp;$A$3,Global!$E:$AA,COLUMN()+1,0)),"")</f>
        <v/>
      </c>
      <c r="Q332" s="68" t="str">
        <f>IFERROR(IF(VLOOKUP($A332&amp;$A$3,Global!$E:$AA,COLUMN()+1,0)="","",VLOOKUP($A332&amp;$A$3,Global!$E:$AA,COLUMN()+1,0)),"")</f>
        <v/>
      </c>
      <c r="R332" s="68" t="str">
        <f>IFERROR(IF(VLOOKUP($A332&amp;$A$3,Global!$E:$AA,COLUMN()+1,0)="","",VLOOKUP($A332&amp;$A$3,Global!$E:$AA,COLUMN()+1,0)),"")</f>
        <v/>
      </c>
      <c r="S332" s="71" t="str">
        <f>IFERROR(IF(VLOOKUP($A332&amp;$A$3,Global!$E:$AA,COLUMN()+1,0)="","",VLOOKUP($A332&amp;$A$3,Global!$E:$AA,COLUMN()+1,0)),"")</f>
        <v/>
      </c>
      <c r="T332" s="71" t="str">
        <f>IFERROR(IF(VLOOKUP($A332&amp;$A$3,Global!$E:$AA,COLUMN()+1,0)="","",VLOOKUP($A332&amp;$A$3,Global!$E:$AA,COLUMN()+1,0)),"")</f>
        <v/>
      </c>
      <c r="U332" s="69" t="str">
        <f>IFERROR(IF(VLOOKUP($A332&amp;$A$3,Global!$E:$AA,COLUMN()+1,0)="","",VLOOKUP($A332&amp;$A$3,Global!$E:$AA,COLUMN()+1,0)),"")</f>
        <v/>
      </c>
      <c r="V332" s="69" t="str">
        <f>IFERROR(IF(VLOOKUP($A332&amp;$A$3,Global!$E:$AA,COLUMN()+1,0)="","",VLOOKUP($A332&amp;$A$3,Global!$E:$AA,COLUMN()+1,0)),"")</f>
        <v/>
      </c>
    </row>
    <row r="333" spans="1:22" s="72" customFormat="1" ht="15.75" x14ac:dyDescent="0.2">
      <c r="A333" s="67" t="str">
        <f>IFERROR(IF(A332="","",IF((A332+1)&lt;=VLOOKUP($A$3,List!$A$1:$B$50,2,0),A332+1,"")),"")</f>
        <v/>
      </c>
      <c r="B333" s="67" t="str">
        <f>IFERROR(IF(VLOOKUP($A333&amp;$A$3,Global!$E:$AA,COLUMN(),0)="","",VLOOKUP($A333&amp;$A$3,Global!$E:$AA,COLUMN(),0)),"")</f>
        <v/>
      </c>
      <c r="C333" s="67" t="str">
        <f>IFERROR(VLOOKUP(B333,List!$D:$E,2,0),"")</f>
        <v/>
      </c>
      <c r="D333" s="68" t="str">
        <f>IFERROR(IF(VLOOKUP($A333&amp;$A$3,Global!$E:$AA,COLUMN()+1,0)="","",VLOOKUP($A333&amp;$A$3,Global!$E:$AA,COLUMN()+1,0)),"")</f>
        <v/>
      </c>
      <c r="E333" s="69" t="str">
        <f>IFERROR(IF(VLOOKUP($A333&amp;$A$3,Global!$E:$AA,COLUMN()+1,0)="","",VLOOKUP($A333&amp;$A$3,Global!$E:$AA,COLUMN()+1,0)),"")</f>
        <v/>
      </c>
      <c r="F333" s="69" t="str">
        <f>IFERROR(IF(VLOOKUP($A333&amp;$A$3,Global!$E:$AA,COLUMN()+1,0)="","",VLOOKUP($A333&amp;$A$3,Global!$E:$AA,COLUMN()+1,0)),"")</f>
        <v/>
      </c>
      <c r="G333" s="69" t="str">
        <f>IFERROR(IF(VLOOKUP($A333&amp;$A$3,Global!$E:$AA,COLUMN()+1,0)="","",VLOOKUP($A333&amp;$A$3,Global!$E:$AA,COLUMN()+1,0)),"")</f>
        <v/>
      </c>
      <c r="H333" s="70" t="str">
        <f>IFERROR(IF(VLOOKUP($A333&amp;$A$3,Global!$E:$AA,COLUMN()+1,0)="","",VLOOKUP($A333&amp;$A$3,Global!$E:$AA,COLUMN()+1,0)),"")</f>
        <v/>
      </c>
      <c r="I333" s="69" t="str">
        <f>IFERROR(IF(VLOOKUP($A333&amp;$A$3,Global!$E:$AA,COLUMN()+1,0)="","",VLOOKUP($A333&amp;$A$3,Global!$E:$AA,COLUMN()+1,0)),"")</f>
        <v/>
      </c>
      <c r="J333" s="69" t="str">
        <f>IFERROR(IF(VLOOKUP($A333&amp;$A$3,Global!$E:$AA,COLUMN()+1,0)="","",VLOOKUP($A333&amp;$A$3,Global!$E:$AA,COLUMN()+1,0)),"")</f>
        <v/>
      </c>
      <c r="K333" s="69" t="str">
        <f>IFERROR(IF(VLOOKUP($A333&amp;$A$3,Global!$E:$AA,COLUMN()+1,0)="","",VLOOKUP($A333&amp;$A$3,Global!$E:$AA,COLUMN()+1,0)),"")</f>
        <v/>
      </c>
      <c r="L333" s="69" t="str">
        <f>IFERROR(IF(VLOOKUP($A333&amp;$A$3,Global!$E:$AA,COLUMN()+1,0)="","",VLOOKUP($A333&amp;$A$3,Global!$E:$AA,COLUMN()+1,0)),"")</f>
        <v/>
      </c>
      <c r="M333" s="68" t="str">
        <f>IFERROR(IF(VLOOKUP($A333&amp;$A$3,Global!$E:$AA,COLUMN()+1,0)="","",VLOOKUP($A333&amp;$A$3,Global!$E:$AA,COLUMN()+1,0)),"")</f>
        <v/>
      </c>
      <c r="N333" s="68" t="str">
        <f>IFERROR(IF(VLOOKUP($A333&amp;$A$3,Global!$E:$AA,COLUMN()+1,0)="","",VLOOKUP($A333&amp;$A$3,Global!$E:$AA,COLUMN()+1,0)),"")</f>
        <v/>
      </c>
      <c r="O333" s="68" t="str">
        <f>IFERROR(IF(VLOOKUP($A333&amp;$A$3,Global!$E:$AA,COLUMN()+1,0)="","",VLOOKUP($A333&amp;$A$3,Global!$E:$AA,COLUMN()+1,0)),"")</f>
        <v/>
      </c>
      <c r="P333" s="68" t="str">
        <f>IFERROR(IF(VLOOKUP($A333&amp;$A$3,Global!$E:$AA,COLUMN()+1,0)="","",VLOOKUP($A333&amp;$A$3,Global!$E:$AA,COLUMN()+1,0)),"")</f>
        <v/>
      </c>
      <c r="Q333" s="68" t="str">
        <f>IFERROR(IF(VLOOKUP($A333&amp;$A$3,Global!$E:$AA,COLUMN()+1,0)="","",VLOOKUP($A333&amp;$A$3,Global!$E:$AA,COLUMN()+1,0)),"")</f>
        <v/>
      </c>
      <c r="R333" s="68" t="str">
        <f>IFERROR(IF(VLOOKUP($A333&amp;$A$3,Global!$E:$AA,COLUMN()+1,0)="","",VLOOKUP($A333&amp;$A$3,Global!$E:$AA,COLUMN()+1,0)),"")</f>
        <v/>
      </c>
      <c r="S333" s="71" t="str">
        <f>IFERROR(IF(VLOOKUP($A333&amp;$A$3,Global!$E:$AA,COLUMN()+1,0)="","",VLOOKUP($A333&amp;$A$3,Global!$E:$AA,COLUMN()+1,0)),"")</f>
        <v/>
      </c>
      <c r="T333" s="71" t="str">
        <f>IFERROR(IF(VLOOKUP($A333&amp;$A$3,Global!$E:$AA,COLUMN()+1,0)="","",VLOOKUP($A333&amp;$A$3,Global!$E:$AA,COLUMN()+1,0)),"")</f>
        <v/>
      </c>
      <c r="U333" s="69" t="str">
        <f>IFERROR(IF(VLOOKUP($A333&amp;$A$3,Global!$E:$AA,COLUMN()+1,0)="","",VLOOKUP($A333&amp;$A$3,Global!$E:$AA,COLUMN()+1,0)),"")</f>
        <v/>
      </c>
      <c r="V333" s="69" t="str">
        <f>IFERROR(IF(VLOOKUP($A333&amp;$A$3,Global!$E:$AA,COLUMN()+1,0)="","",VLOOKUP($A333&amp;$A$3,Global!$E:$AA,COLUMN()+1,0)),"")</f>
        <v/>
      </c>
    </row>
    <row r="334" spans="1:22" s="72" customFormat="1" ht="15.75" x14ac:dyDescent="0.2">
      <c r="A334" s="67" t="str">
        <f>IFERROR(IF(A333="","",IF((A333+1)&lt;=VLOOKUP($A$3,List!$A$1:$B$50,2,0),A333+1,"")),"")</f>
        <v/>
      </c>
      <c r="B334" s="67" t="str">
        <f>IFERROR(IF(VLOOKUP($A334&amp;$A$3,Global!$E:$AA,COLUMN(),0)="","",VLOOKUP($A334&amp;$A$3,Global!$E:$AA,COLUMN(),0)),"")</f>
        <v/>
      </c>
      <c r="C334" s="67" t="str">
        <f>IFERROR(VLOOKUP(B334,List!$D:$E,2,0),"")</f>
        <v/>
      </c>
      <c r="D334" s="68" t="str">
        <f>IFERROR(IF(VLOOKUP($A334&amp;$A$3,Global!$E:$AA,COLUMN()+1,0)="","",VLOOKUP($A334&amp;$A$3,Global!$E:$AA,COLUMN()+1,0)),"")</f>
        <v/>
      </c>
      <c r="E334" s="69" t="str">
        <f>IFERROR(IF(VLOOKUP($A334&amp;$A$3,Global!$E:$AA,COLUMN()+1,0)="","",VLOOKUP($A334&amp;$A$3,Global!$E:$AA,COLUMN()+1,0)),"")</f>
        <v/>
      </c>
      <c r="F334" s="69" t="str">
        <f>IFERROR(IF(VLOOKUP($A334&amp;$A$3,Global!$E:$AA,COLUMN()+1,0)="","",VLOOKUP($A334&amp;$A$3,Global!$E:$AA,COLUMN()+1,0)),"")</f>
        <v/>
      </c>
      <c r="G334" s="69" t="str">
        <f>IFERROR(IF(VLOOKUP($A334&amp;$A$3,Global!$E:$AA,COLUMN()+1,0)="","",VLOOKUP($A334&amp;$A$3,Global!$E:$AA,COLUMN()+1,0)),"")</f>
        <v/>
      </c>
      <c r="H334" s="70" t="str">
        <f>IFERROR(IF(VLOOKUP($A334&amp;$A$3,Global!$E:$AA,COLUMN()+1,0)="","",VLOOKUP($A334&amp;$A$3,Global!$E:$AA,COLUMN()+1,0)),"")</f>
        <v/>
      </c>
      <c r="I334" s="69" t="str">
        <f>IFERROR(IF(VLOOKUP($A334&amp;$A$3,Global!$E:$AA,COLUMN()+1,0)="","",VLOOKUP($A334&amp;$A$3,Global!$E:$AA,COLUMN()+1,0)),"")</f>
        <v/>
      </c>
      <c r="J334" s="69" t="str">
        <f>IFERROR(IF(VLOOKUP($A334&amp;$A$3,Global!$E:$AA,COLUMN()+1,0)="","",VLOOKUP($A334&amp;$A$3,Global!$E:$AA,COLUMN()+1,0)),"")</f>
        <v/>
      </c>
      <c r="K334" s="69" t="str">
        <f>IFERROR(IF(VLOOKUP($A334&amp;$A$3,Global!$E:$AA,COLUMN()+1,0)="","",VLOOKUP($A334&amp;$A$3,Global!$E:$AA,COLUMN()+1,0)),"")</f>
        <v/>
      </c>
      <c r="L334" s="69" t="str">
        <f>IFERROR(IF(VLOOKUP($A334&amp;$A$3,Global!$E:$AA,COLUMN()+1,0)="","",VLOOKUP($A334&amp;$A$3,Global!$E:$AA,COLUMN()+1,0)),"")</f>
        <v/>
      </c>
      <c r="M334" s="68" t="str">
        <f>IFERROR(IF(VLOOKUP($A334&amp;$A$3,Global!$E:$AA,COLUMN()+1,0)="","",VLOOKUP($A334&amp;$A$3,Global!$E:$AA,COLUMN()+1,0)),"")</f>
        <v/>
      </c>
      <c r="N334" s="68" t="str">
        <f>IFERROR(IF(VLOOKUP($A334&amp;$A$3,Global!$E:$AA,COLUMN()+1,0)="","",VLOOKUP($A334&amp;$A$3,Global!$E:$AA,COLUMN()+1,0)),"")</f>
        <v/>
      </c>
      <c r="O334" s="68" t="str">
        <f>IFERROR(IF(VLOOKUP($A334&amp;$A$3,Global!$E:$AA,COLUMN()+1,0)="","",VLOOKUP($A334&amp;$A$3,Global!$E:$AA,COLUMN()+1,0)),"")</f>
        <v/>
      </c>
      <c r="P334" s="68" t="str">
        <f>IFERROR(IF(VLOOKUP($A334&amp;$A$3,Global!$E:$AA,COLUMN()+1,0)="","",VLOOKUP($A334&amp;$A$3,Global!$E:$AA,COLUMN()+1,0)),"")</f>
        <v/>
      </c>
      <c r="Q334" s="68" t="str">
        <f>IFERROR(IF(VLOOKUP($A334&amp;$A$3,Global!$E:$AA,COLUMN()+1,0)="","",VLOOKUP($A334&amp;$A$3,Global!$E:$AA,COLUMN()+1,0)),"")</f>
        <v/>
      </c>
      <c r="R334" s="68" t="str">
        <f>IFERROR(IF(VLOOKUP($A334&amp;$A$3,Global!$E:$AA,COLUMN()+1,0)="","",VLOOKUP($A334&amp;$A$3,Global!$E:$AA,COLUMN()+1,0)),"")</f>
        <v/>
      </c>
      <c r="S334" s="71" t="str">
        <f>IFERROR(IF(VLOOKUP($A334&amp;$A$3,Global!$E:$AA,COLUMN()+1,0)="","",VLOOKUP($A334&amp;$A$3,Global!$E:$AA,COLUMN()+1,0)),"")</f>
        <v/>
      </c>
      <c r="T334" s="71" t="str">
        <f>IFERROR(IF(VLOOKUP($A334&amp;$A$3,Global!$E:$AA,COLUMN()+1,0)="","",VLOOKUP($A334&amp;$A$3,Global!$E:$AA,COLUMN()+1,0)),"")</f>
        <v/>
      </c>
      <c r="U334" s="69" t="str">
        <f>IFERROR(IF(VLOOKUP($A334&amp;$A$3,Global!$E:$AA,COLUMN()+1,0)="","",VLOOKUP($A334&amp;$A$3,Global!$E:$AA,COLUMN()+1,0)),"")</f>
        <v/>
      </c>
      <c r="V334" s="69" t="str">
        <f>IFERROR(IF(VLOOKUP($A334&amp;$A$3,Global!$E:$AA,COLUMN()+1,0)="","",VLOOKUP($A334&amp;$A$3,Global!$E:$AA,COLUMN()+1,0)),"")</f>
        <v/>
      </c>
    </row>
    <row r="335" spans="1:22" s="72" customFormat="1" ht="15.75" x14ac:dyDescent="0.2">
      <c r="A335" s="67" t="str">
        <f>IFERROR(IF(A334="","",IF((A334+1)&lt;=VLOOKUP($A$3,List!$A$1:$B$50,2,0),A334+1,"")),"")</f>
        <v/>
      </c>
      <c r="B335" s="67" t="str">
        <f>IFERROR(IF(VLOOKUP($A335&amp;$A$3,Global!$E:$AA,COLUMN(),0)="","",VLOOKUP($A335&amp;$A$3,Global!$E:$AA,COLUMN(),0)),"")</f>
        <v/>
      </c>
      <c r="C335" s="67" t="str">
        <f>IFERROR(VLOOKUP(B335,List!$D:$E,2,0),"")</f>
        <v/>
      </c>
      <c r="D335" s="68" t="str">
        <f>IFERROR(IF(VLOOKUP($A335&amp;$A$3,Global!$E:$AA,COLUMN()+1,0)="","",VLOOKUP($A335&amp;$A$3,Global!$E:$AA,COLUMN()+1,0)),"")</f>
        <v/>
      </c>
      <c r="E335" s="69" t="str">
        <f>IFERROR(IF(VLOOKUP($A335&amp;$A$3,Global!$E:$AA,COLUMN()+1,0)="","",VLOOKUP($A335&amp;$A$3,Global!$E:$AA,COLUMN()+1,0)),"")</f>
        <v/>
      </c>
      <c r="F335" s="69" t="str">
        <f>IFERROR(IF(VLOOKUP($A335&amp;$A$3,Global!$E:$AA,COLUMN()+1,0)="","",VLOOKUP($A335&amp;$A$3,Global!$E:$AA,COLUMN()+1,0)),"")</f>
        <v/>
      </c>
      <c r="G335" s="69" t="str">
        <f>IFERROR(IF(VLOOKUP($A335&amp;$A$3,Global!$E:$AA,COLUMN()+1,0)="","",VLOOKUP($A335&amp;$A$3,Global!$E:$AA,COLUMN()+1,0)),"")</f>
        <v/>
      </c>
      <c r="H335" s="70" t="str">
        <f>IFERROR(IF(VLOOKUP($A335&amp;$A$3,Global!$E:$AA,COLUMN()+1,0)="","",VLOOKUP($A335&amp;$A$3,Global!$E:$AA,COLUMN()+1,0)),"")</f>
        <v/>
      </c>
      <c r="I335" s="69" t="str">
        <f>IFERROR(IF(VLOOKUP($A335&amp;$A$3,Global!$E:$AA,COLUMN()+1,0)="","",VLOOKUP($A335&amp;$A$3,Global!$E:$AA,COLUMN()+1,0)),"")</f>
        <v/>
      </c>
      <c r="J335" s="69" t="str">
        <f>IFERROR(IF(VLOOKUP($A335&amp;$A$3,Global!$E:$AA,COLUMN()+1,0)="","",VLOOKUP($A335&amp;$A$3,Global!$E:$AA,COLUMN()+1,0)),"")</f>
        <v/>
      </c>
      <c r="K335" s="69" t="str">
        <f>IFERROR(IF(VLOOKUP($A335&amp;$A$3,Global!$E:$AA,COLUMN()+1,0)="","",VLOOKUP($A335&amp;$A$3,Global!$E:$AA,COLUMN()+1,0)),"")</f>
        <v/>
      </c>
      <c r="L335" s="69" t="str">
        <f>IFERROR(IF(VLOOKUP($A335&amp;$A$3,Global!$E:$AA,COLUMN()+1,0)="","",VLOOKUP($A335&amp;$A$3,Global!$E:$AA,COLUMN()+1,0)),"")</f>
        <v/>
      </c>
      <c r="M335" s="68" t="str">
        <f>IFERROR(IF(VLOOKUP($A335&amp;$A$3,Global!$E:$AA,COLUMN()+1,0)="","",VLOOKUP($A335&amp;$A$3,Global!$E:$AA,COLUMN()+1,0)),"")</f>
        <v/>
      </c>
      <c r="N335" s="68" t="str">
        <f>IFERROR(IF(VLOOKUP($A335&amp;$A$3,Global!$E:$AA,COLUMN()+1,0)="","",VLOOKUP($A335&amp;$A$3,Global!$E:$AA,COLUMN()+1,0)),"")</f>
        <v/>
      </c>
      <c r="O335" s="68" t="str">
        <f>IFERROR(IF(VLOOKUP($A335&amp;$A$3,Global!$E:$AA,COLUMN()+1,0)="","",VLOOKUP($A335&amp;$A$3,Global!$E:$AA,COLUMN()+1,0)),"")</f>
        <v/>
      </c>
      <c r="P335" s="68" t="str">
        <f>IFERROR(IF(VLOOKUP($A335&amp;$A$3,Global!$E:$AA,COLUMN()+1,0)="","",VLOOKUP($A335&amp;$A$3,Global!$E:$AA,COLUMN()+1,0)),"")</f>
        <v/>
      </c>
      <c r="Q335" s="68" t="str">
        <f>IFERROR(IF(VLOOKUP($A335&amp;$A$3,Global!$E:$AA,COLUMN()+1,0)="","",VLOOKUP($A335&amp;$A$3,Global!$E:$AA,COLUMN()+1,0)),"")</f>
        <v/>
      </c>
      <c r="R335" s="68" t="str">
        <f>IFERROR(IF(VLOOKUP($A335&amp;$A$3,Global!$E:$AA,COLUMN()+1,0)="","",VLOOKUP($A335&amp;$A$3,Global!$E:$AA,COLUMN()+1,0)),"")</f>
        <v/>
      </c>
      <c r="S335" s="71" t="str">
        <f>IFERROR(IF(VLOOKUP($A335&amp;$A$3,Global!$E:$AA,COLUMN()+1,0)="","",VLOOKUP($A335&amp;$A$3,Global!$E:$AA,COLUMN()+1,0)),"")</f>
        <v/>
      </c>
      <c r="T335" s="71" t="str">
        <f>IFERROR(IF(VLOOKUP($A335&amp;$A$3,Global!$E:$AA,COLUMN()+1,0)="","",VLOOKUP($A335&amp;$A$3,Global!$E:$AA,COLUMN()+1,0)),"")</f>
        <v/>
      </c>
      <c r="U335" s="69" t="str">
        <f>IFERROR(IF(VLOOKUP($A335&amp;$A$3,Global!$E:$AA,COLUMN()+1,0)="","",VLOOKUP($A335&amp;$A$3,Global!$E:$AA,COLUMN()+1,0)),"")</f>
        <v/>
      </c>
      <c r="V335" s="69" t="str">
        <f>IFERROR(IF(VLOOKUP($A335&amp;$A$3,Global!$E:$AA,COLUMN()+1,0)="","",VLOOKUP($A335&amp;$A$3,Global!$E:$AA,COLUMN()+1,0)),"")</f>
        <v/>
      </c>
    </row>
    <row r="336" spans="1:22" s="72" customFormat="1" ht="15.75" x14ac:dyDescent="0.2">
      <c r="A336" s="67" t="str">
        <f>IFERROR(IF(A335="","",IF((A335+1)&lt;=VLOOKUP($A$3,List!$A$1:$B$50,2,0),A335+1,"")),"")</f>
        <v/>
      </c>
      <c r="B336" s="67" t="str">
        <f>IFERROR(IF(VLOOKUP($A336&amp;$A$3,Global!$E:$AA,COLUMN(),0)="","",VLOOKUP($A336&amp;$A$3,Global!$E:$AA,COLUMN(),0)),"")</f>
        <v/>
      </c>
      <c r="C336" s="67" t="str">
        <f>IFERROR(VLOOKUP(B336,List!$D:$E,2,0),"")</f>
        <v/>
      </c>
      <c r="D336" s="68" t="str">
        <f>IFERROR(IF(VLOOKUP($A336&amp;$A$3,Global!$E:$AA,COLUMN()+1,0)="","",VLOOKUP($A336&amp;$A$3,Global!$E:$AA,COLUMN()+1,0)),"")</f>
        <v/>
      </c>
      <c r="E336" s="69" t="str">
        <f>IFERROR(IF(VLOOKUP($A336&amp;$A$3,Global!$E:$AA,COLUMN()+1,0)="","",VLOOKUP($A336&amp;$A$3,Global!$E:$AA,COLUMN()+1,0)),"")</f>
        <v/>
      </c>
      <c r="F336" s="69" t="str">
        <f>IFERROR(IF(VLOOKUP($A336&amp;$A$3,Global!$E:$AA,COLUMN()+1,0)="","",VLOOKUP($A336&amp;$A$3,Global!$E:$AA,COLUMN()+1,0)),"")</f>
        <v/>
      </c>
      <c r="G336" s="69" t="str">
        <f>IFERROR(IF(VLOOKUP($A336&amp;$A$3,Global!$E:$AA,COLUMN()+1,0)="","",VLOOKUP($A336&amp;$A$3,Global!$E:$AA,COLUMN()+1,0)),"")</f>
        <v/>
      </c>
      <c r="H336" s="70" t="str">
        <f>IFERROR(IF(VLOOKUP($A336&amp;$A$3,Global!$E:$AA,COLUMN()+1,0)="","",VLOOKUP($A336&amp;$A$3,Global!$E:$AA,COLUMN()+1,0)),"")</f>
        <v/>
      </c>
      <c r="I336" s="69" t="str">
        <f>IFERROR(IF(VLOOKUP($A336&amp;$A$3,Global!$E:$AA,COLUMN()+1,0)="","",VLOOKUP($A336&amp;$A$3,Global!$E:$AA,COLUMN()+1,0)),"")</f>
        <v/>
      </c>
      <c r="J336" s="69" t="str">
        <f>IFERROR(IF(VLOOKUP($A336&amp;$A$3,Global!$E:$AA,COLUMN()+1,0)="","",VLOOKUP($A336&amp;$A$3,Global!$E:$AA,COLUMN()+1,0)),"")</f>
        <v/>
      </c>
      <c r="K336" s="69" t="str">
        <f>IFERROR(IF(VLOOKUP($A336&amp;$A$3,Global!$E:$AA,COLUMN()+1,0)="","",VLOOKUP($A336&amp;$A$3,Global!$E:$AA,COLUMN()+1,0)),"")</f>
        <v/>
      </c>
      <c r="L336" s="69" t="str">
        <f>IFERROR(IF(VLOOKUP($A336&amp;$A$3,Global!$E:$AA,COLUMN()+1,0)="","",VLOOKUP($A336&amp;$A$3,Global!$E:$AA,COLUMN()+1,0)),"")</f>
        <v/>
      </c>
      <c r="M336" s="68" t="str">
        <f>IFERROR(IF(VLOOKUP($A336&amp;$A$3,Global!$E:$AA,COLUMN()+1,0)="","",VLOOKUP($A336&amp;$A$3,Global!$E:$AA,COLUMN()+1,0)),"")</f>
        <v/>
      </c>
      <c r="N336" s="68" t="str">
        <f>IFERROR(IF(VLOOKUP($A336&amp;$A$3,Global!$E:$AA,COLUMN()+1,0)="","",VLOOKUP($A336&amp;$A$3,Global!$E:$AA,COLUMN()+1,0)),"")</f>
        <v/>
      </c>
      <c r="O336" s="68" t="str">
        <f>IFERROR(IF(VLOOKUP($A336&amp;$A$3,Global!$E:$AA,COLUMN()+1,0)="","",VLOOKUP($A336&amp;$A$3,Global!$E:$AA,COLUMN()+1,0)),"")</f>
        <v/>
      </c>
      <c r="P336" s="68" t="str">
        <f>IFERROR(IF(VLOOKUP($A336&amp;$A$3,Global!$E:$AA,COLUMN()+1,0)="","",VLOOKUP($A336&amp;$A$3,Global!$E:$AA,COLUMN()+1,0)),"")</f>
        <v/>
      </c>
      <c r="Q336" s="68" t="str">
        <f>IFERROR(IF(VLOOKUP($A336&amp;$A$3,Global!$E:$AA,COLUMN()+1,0)="","",VLOOKUP($A336&amp;$A$3,Global!$E:$AA,COLUMN()+1,0)),"")</f>
        <v/>
      </c>
      <c r="R336" s="68" t="str">
        <f>IFERROR(IF(VLOOKUP($A336&amp;$A$3,Global!$E:$AA,COLUMN()+1,0)="","",VLOOKUP($A336&amp;$A$3,Global!$E:$AA,COLUMN()+1,0)),"")</f>
        <v/>
      </c>
      <c r="S336" s="71" t="str">
        <f>IFERROR(IF(VLOOKUP($A336&amp;$A$3,Global!$E:$AA,COLUMN()+1,0)="","",VLOOKUP($A336&amp;$A$3,Global!$E:$AA,COLUMN()+1,0)),"")</f>
        <v/>
      </c>
      <c r="T336" s="71" t="str">
        <f>IFERROR(IF(VLOOKUP($A336&amp;$A$3,Global!$E:$AA,COLUMN()+1,0)="","",VLOOKUP($A336&amp;$A$3,Global!$E:$AA,COLUMN()+1,0)),"")</f>
        <v/>
      </c>
      <c r="U336" s="69" t="str">
        <f>IFERROR(IF(VLOOKUP($A336&amp;$A$3,Global!$E:$AA,COLUMN()+1,0)="","",VLOOKUP($A336&amp;$A$3,Global!$E:$AA,COLUMN()+1,0)),"")</f>
        <v/>
      </c>
      <c r="V336" s="69" t="str">
        <f>IFERROR(IF(VLOOKUP($A336&amp;$A$3,Global!$E:$AA,COLUMN()+1,0)="","",VLOOKUP($A336&amp;$A$3,Global!$E:$AA,COLUMN()+1,0)),"")</f>
        <v/>
      </c>
    </row>
    <row r="337" spans="1:22" s="72" customFormat="1" ht="15.75" x14ac:dyDescent="0.2">
      <c r="A337" s="67" t="str">
        <f>IFERROR(IF(A336="","",IF((A336+1)&lt;=VLOOKUP($A$3,List!$A$1:$B$50,2,0),A336+1,"")),"")</f>
        <v/>
      </c>
      <c r="B337" s="67" t="str">
        <f>IFERROR(IF(VLOOKUP($A337&amp;$A$3,Global!$E:$AA,COLUMN(),0)="","",VLOOKUP($A337&amp;$A$3,Global!$E:$AA,COLUMN(),0)),"")</f>
        <v/>
      </c>
      <c r="C337" s="67" t="str">
        <f>IFERROR(VLOOKUP(B337,List!$D:$E,2,0),"")</f>
        <v/>
      </c>
      <c r="D337" s="68" t="str">
        <f>IFERROR(IF(VLOOKUP($A337&amp;$A$3,Global!$E:$AA,COLUMN()+1,0)="","",VLOOKUP($A337&amp;$A$3,Global!$E:$AA,COLUMN()+1,0)),"")</f>
        <v/>
      </c>
      <c r="E337" s="69" t="str">
        <f>IFERROR(IF(VLOOKUP($A337&amp;$A$3,Global!$E:$AA,COLUMN()+1,0)="","",VLOOKUP($A337&amp;$A$3,Global!$E:$AA,COLUMN()+1,0)),"")</f>
        <v/>
      </c>
      <c r="F337" s="69" t="str">
        <f>IFERROR(IF(VLOOKUP($A337&amp;$A$3,Global!$E:$AA,COLUMN()+1,0)="","",VLOOKUP($A337&amp;$A$3,Global!$E:$AA,COLUMN()+1,0)),"")</f>
        <v/>
      </c>
      <c r="G337" s="69" t="str">
        <f>IFERROR(IF(VLOOKUP($A337&amp;$A$3,Global!$E:$AA,COLUMN()+1,0)="","",VLOOKUP($A337&amp;$A$3,Global!$E:$AA,COLUMN()+1,0)),"")</f>
        <v/>
      </c>
      <c r="H337" s="70" t="str">
        <f>IFERROR(IF(VLOOKUP($A337&amp;$A$3,Global!$E:$AA,COLUMN()+1,0)="","",VLOOKUP($A337&amp;$A$3,Global!$E:$AA,COLUMN()+1,0)),"")</f>
        <v/>
      </c>
      <c r="I337" s="69" t="str">
        <f>IFERROR(IF(VLOOKUP($A337&amp;$A$3,Global!$E:$AA,COLUMN()+1,0)="","",VLOOKUP($A337&amp;$A$3,Global!$E:$AA,COLUMN()+1,0)),"")</f>
        <v/>
      </c>
      <c r="J337" s="69" t="str">
        <f>IFERROR(IF(VLOOKUP($A337&amp;$A$3,Global!$E:$AA,COLUMN()+1,0)="","",VLOOKUP($A337&amp;$A$3,Global!$E:$AA,COLUMN()+1,0)),"")</f>
        <v/>
      </c>
      <c r="K337" s="69" t="str">
        <f>IFERROR(IF(VLOOKUP($A337&amp;$A$3,Global!$E:$AA,COLUMN()+1,0)="","",VLOOKUP($A337&amp;$A$3,Global!$E:$AA,COLUMN()+1,0)),"")</f>
        <v/>
      </c>
      <c r="L337" s="69" t="str">
        <f>IFERROR(IF(VLOOKUP($A337&amp;$A$3,Global!$E:$AA,COLUMN()+1,0)="","",VLOOKUP($A337&amp;$A$3,Global!$E:$AA,COLUMN()+1,0)),"")</f>
        <v/>
      </c>
      <c r="M337" s="68" t="str">
        <f>IFERROR(IF(VLOOKUP($A337&amp;$A$3,Global!$E:$AA,COLUMN()+1,0)="","",VLOOKUP($A337&amp;$A$3,Global!$E:$AA,COLUMN()+1,0)),"")</f>
        <v/>
      </c>
      <c r="N337" s="68" t="str">
        <f>IFERROR(IF(VLOOKUP($A337&amp;$A$3,Global!$E:$AA,COLUMN()+1,0)="","",VLOOKUP($A337&amp;$A$3,Global!$E:$AA,COLUMN()+1,0)),"")</f>
        <v/>
      </c>
      <c r="O337" s="68" t="str">
        <f>IFERROR(IF(VLOOKUP($A337&amp;$A$3,Global!$E:$AA,COLUMN()+1,0)="","",VLOOKUP($A337&amp;$A$3,Global!$E:$AA,COLUMN()+1,0)),"")</f>
        <v/>
      </c>
      <c r="P337" s="68" t="str">
        <f>IFERROR(IF(VLOOKUP($A337&amp;$A$3,Global!$E:$AA,COLUMN()+1,0)="","",VLOOKUP($A337&amp;$A$3,Global!$E:$AA,COLUMN()+1,0)),"")</f>
        <v/>
      </c>
      <c r="Q337" s="68" t="str">
        <f>IFERROR(IF(VLOOKUP($A337&amp;$A$3,Global!$E:$AA,COLUMN()+1,0)="","",VLOOKUP($A337&amp;$A$3,Global!$E:$AA,COLUMN()+1,0)),"")</f>
        <v/>
      </c>
      <c r="R337" s="68" t="str">
        <f>IFERROR(IF(VLOOKUP($A337&amp;$A$3,Global!$E:$AA,COLUMN()+1,0)="","",VLOOKUP($A337&amp;$A$3,Global!$E:$AA,COLUMN()+1,0)),"")</f>
        <v/>
      </c>
      <c r="S337" s="71" t="str">
        <f>IFERROR(IF(VLOOKUP($A337&amp;$A$3,Global!$E:$AA,COLUMN()+1,0)="","",VLOOKUP($A337&amp;$A$3,Global!$E:$AA,COLUMN()+1,0)),"")</f>
        <v/>
      </c>
      <c r="T337" s="71" t="str">
        <f>IFERROR(IF(VLOOKUP($A337&amp;$A$3,Global!$E:$AA,COLUMN()+1,0)="","",VLOOKUP($A337&amp;$A$3,Global!$E:$AA,COLUMN()+1,0)),"")</f>
        <v/>
      </c>
      <c r="U337" s="69" t="str">
        <f>IFERROR(IF(VLOOKUP($A337&amp;$A$3,Global!$E:$AA,COLUMN()+1,0)="","",VLOOKUP($A337&amp;$A$3,Global!$E:$AA,COLUMN()+1,0)),"")</f>
        <v/>
      </c>
      <c r="V337" s="69" t="str">
        <f>IFERROR(IF(VLOOKUP($A337&amp;$A$3,Global!$E:$AA,COLUMN()+1,0)="","",VLOOKUP($A337&amp;$A$3,Global!$E:$AA,COLUMN()+1,0)),"")</f>
        <v/>
      </c>
    </row>
    <row r="338" spans="1:22" s="72" customFormat="1" ht="15.75" x14ac:dyDescent="0.2">
      <c r="A338" s="67" t="str">
        <f>IFERROR(IF(A337="","",IF((A337+1)&lt;=VLOOKUP($A$3,List!$A$1:$B$50,2,0),A337+1,"")),"")</f>
        <v/>
      </c>
      <c r="B338" s="67" t="str">
        <f>IFERROR(IF(VLOOKUP($A338&amp;$A$3,Global!$E:$AA,COLUMN(),0)="","",VLOOKUP($A338&amp;$A$3,Global!$E:$AA,COLUMN(),0)),"")</f>
        <v/>
      </c>
      <c r="C338" s="67" t="str">
        <f>IFERROR(VLOOKUP(B338,List!$D:$E,2,0),"")</f>
        <v/>
      </c>
      <c r="D338" s="68" t="str">
        <f>IFERROR(IF(VLOOKUP($A338&amp;$A$3,Global!$E:$AA,COLUMN()+1,0)="","",VLOOKUP($A338&amp;$A$3,Global!$E:$AA,COLUMN()+1,0)),"")</f>
        <v/>
      </c>
      <c r="E338" s="69" t="str">
        <f>IFERROR(IF(VLOOKUP($A338&amp;$A$3,Global!$E:$AA,COLUMN()+1,0)="","",VLOOKUP($A338&amp;$A$3,Global!$E:$AA,COLUMN()+1,0)),"")</f>
        <v/>
      </c>
      <c r="F338" s="69" t="str">
        <f>IFERROR(IF(VLOOKUP($A338&amp;$A$3,Global!$E:$AA,COLUMN()+1,0)="","",VLOOKUP($A338&amp;$A$3,Global!$E:$AA,COLUMN()+1,0)),"")</f>
        <v/>
      </c>
      <c r="G338" s="69" t="str">
        <f>IFERROR(IF(VLOOKUP($A338&amp;$A$3,Global!$E:$AA,COLUMN()+1,0)="","",VLOOKUP($A338&amp;$A$3,Global!$E:$AA,COLUMN()+1,0)),"")</f>
        <v/>
      </c>
      <c r="H338" s="70" t="str">
        <f>IFERROR(IF(VLOOKUP($A338&amp;$A$3,Global!$E:$AA,COLUMN()+1,0)="","",VLOOKUP($A338&amp;$A$3,Global!$E:$AA,COLUMN()+1,0)),"")</f>
        <v/>
      </c>
      <c r="I338" s="69" t="str">
        <f>IFERROR(IF(VLOOKUP($A338&amp;$A$3,Global!$E:$AA,COLUMN()+1,0)="","",VLOOKUP($A338&amp;$A$3,Global!$E:$AA,COLUMN()+1,0)),"")</f>
        <v/>
      </c>
      <c r="J338" s="69" t="str">
        <f>IFERROR(IF(VLOOKUP($A338&amp;$A$3,Global!$E:$AA,COLUMN()+1,0)="","",VLOOKUP($A338&amp;$A$3,Global!$E:$AA,COLUMN()+1,0)),"")</f>
        <v/>
      </c>
      <c r="K338" s="69" t="str">
        <f>IFERROR(IF(VLOOKUP($A338&amp;$A$3,Global!$E:$AA,COLUMN()+1,0)="","",VLOOKUP($A338&amp;$A$3,Global!$E:$AA,COLUMN()+1,0)),"")</f>
        <v/>
      </c>
      <c r="L338" s="69" t="str">
        <f>IFERROR(IF(VLOOKUP($A338&amp;$A$3,Global!$E:$AA,COLUMN()+1,0)="","",VLOOKUP($A338&amp;$A$3,Global!$E:$AA,COLUMN()+1,0)),"")</f>
        <v/>
      </c>
      <c r="M338" s="68" t="str">
        <f>IFERROR(IF(VLOOKUP($A338&amp;$A$3,Global!$E:$AA,COLUMN()+1,0)="","",VLOOKUP($A338&amp;$A$3,Global!$E:$AA,COLUMN()+1,0)),"")</f>
        <v/>
      </c>
      <c r="N338" s="68" t="str">
        <f>IFERROR(IF(VLOOKUP($A338&amp;$A$3,Global!$E:$AA,COLUMN()+1,0)="","",VLOOKUP($A338&amp;$A$3,Global!$E:$AA,COLUMN()+1,0)),"")</f>
        <v/>
      </c>
      <c r="O338" s="68" t="str">
        <f>IFERROR(IF(VLOOKUP($A338&amp;$A$3,Global!$E:$AA,COLUMN()+1,0)="","",VLOOKUP($A338&amp;$A$3,Global!$E:$AA,COLUMN()+1,0)),"")</f>
        <v/>
      </c>
      <c r="P338" s="68" t="str">
        <f>IFERROR(IF(VLOOKUP($A338&amp;$A$3,Global!$E:$AA,COLUMN()+1,0)="","",VLOOKUP($A338&amp;$A$3,Global!$E:$AA,COLUMN()+1,0)),"")</f>
        <v/>
      </c>
      <c r="Q338" s="68" t="str">
        <f>IFERROR(IF(VLOOKUP($A338&amp;$A$3,Global!$E:$AA,COLUMN()+1,0)="","",VLOOKUP($A338&amp;$A$3,Global!$E:$AA,COLUMN()+1,0)),"")</f>
        <v/>
      </c>
      <c r="R338" s="68" t="str">
        <f>IFERROR(IF(VLOOKUP($A338&amp;$A$3,Global!$E:$AA,COLUMN()+1,0)="","",VLOOKUP($A338&amp;$A$3,Global!$E:$AA,COLUMN()+1,0)),"")</f>
        <v/>
      </c>
      <c r="S338" s="71" t="str">
        <f>IFERROR(IF(VLOOKUP($A338&amp;$A$3,Global!$E:$AA,COLUMN()+1,0)="","",VLOOKUP($A338&amp;$A$3,Global!$E:$AA,COLUMN()+1,0)),"")</f>
        <v/>
      </c>
      <c r="T338" s="71" t="str">
        <f>IFERROR(IF(VLOOKUP($A338&amp;$A$3,Global!$E:$AA,COLUMN()+1,0)="","",VLOOKUP($A338&amp;$A$3,Global!$E:$AA,COLUMN()+1,0)),"")</f>
        <v/>
      </c>
      <c r="U338" s="69" t="str">
        <f>IFERROR(IF(VLOOKUP($A338&amp;$A$3,Global!$E:$AA,COLUMN()+1,0)="","",VLOOKUP($A338&amp;$A$3,Global!$E:$AA,COLUMN()+1,0)),"")</f>
        <v/>
      </c>
      <c r="V338" s="69" t="str">
        <f>IFERROR(IF(VLOOKUP($A338&amp;$A$3,Global!$E:$AA,COLUMN()+1,0)="","",VLOOKUP($A338&amp;$A$3,Global!$E:$AA,COLUMN()+1,0)),"")</f>
        <v/>
      </c>
    </row>
    <row r="339" spans="1:22" s="72" customFormat="1" ht="15.75" x14ac:dyDescent="0.2">
      <c r="A339" s="67" t="str">
        <f>IFERROR(IF(A338="","",IF((A338+1)&lt;=VLOOKUP($A$3,List!$A$1:$B$50,2,0),A338+1,"")),"")</f>
        <v/>
      </c>
      <c r="B339" s="67" t="str">
        <f>IFERROR(IF(VLOOKUP($A339&amp;$A$3,Global!$E:$AA,COLUMN(),0)="","",VLOOKUP($A339&amp;$A$3,Global!$E:$AA,COLUMN(),0)),"")</f>
        <v/>
      </c>
      <c r="C339" s="67" t="str">
        <f>IFERROR(VLOOKUP(B339,List!$D:$E,2,0),"")</f>
        <v/>
      </c>
      <c r="D339" s="68" t="str">
        <f>IFERROR(IF(VLOOKUP($A339&amp;$A$3,Global!$E:$AA,COLUMN()+1,0)="","",VLOOKUP($A339&amp;$A$3,Global!$E:$AA,COLUMN()+1,0)),"")</f>
        <v/>
      </c>
      <c r="E339" s="69" t="str">
        <f>IFERROR(IF(VLOOKUP($A339&amp;$A$3,Global!$E:$AA,COLUMN()+1,0)="","",VLOOKUP($A339&amp;$A$3,Global!$E:$AA,COLUMN()+1,0)),"")</f>
        <v/>
      </c>
      <c r="F339" s="69" t="str">
        <f>IFERROR(IF(VLOOKUP($A339&amp;$A$3,Global!$E:$AA,COLUMN()+1,0)="","",VLOOKUP($A339&amp;$A$3,Global!$E:$AA,COLUMN()+1,0)),"")</f>
        <v/>
      </c>
      <c r="G339" s="69" t="str">
        <f>IFERROR(IF(VLOOKUP($A339&amp;$A$3,Global!$E:$AA,COLUMN()+1,0)="","",VLOOKUP($A339&amp;$A$3,Global!$E:$AA,COLUMN()+1,0)),"")</f>
        <v/>
      </c>
      <c r="H339" s="70" t="str">
        <f>IFERROR(IF(VLOOKUP($A339&amp;$A$3,Global!$E:$AA,COLUMN()+1,0)="","",VLOOKUP($A339&amp;$A$3,Global!$E:$AA,COLUMN()+1,0)),"")</f>
        <v/>
      </c>
      <c r="I339" s="69" t="str">
        <f>IFERROR(IF(VLOOKUP($A339&amp;$A$3,Global!$E:$AA,COLUMN()+1,0)="","",VLOOKUP($A339&amp;$A$3,Global!$E:$AA,COLUMN()+1,0)),"")</f>
        <v/>
      </c>
      <c r="J339" s="69" t="str">
        <f>IFERROR(IF(VLOOKUP($A339&amp;$A$3,Global!$E:$AA,COLUMN()+1,0)="","",VLOOKUP($A339&amp;$A$3,Global!$E:$AA,COLUMN()+1,0)),"")</f>
        <v/>
      </c>
      <c r="K339" s="69" t="str">
        <f>IFERROR(IF(VLOOKUP($A339&amp;$A$3,Global!$E:$AA,COLUMN()+1,0)="","",VLOOKUP($A339&amp;$A$3,Global!$E:$AA,COLUMN()+1,0)),"")</f>
        <v/>
      </c>
      <c r="L339" s="69" t="str">
        <f>IFERROR(IF(VLOOKUP($A339&amp;$A$3,Global!$E:$AA,COLUMN()+1,0)="","",VLOOKUP($A339&amp;$A$3,Global!$E:$AA,COLUMN()+1,0)),"")</f>
        <v/>
      </c>
      <c r="M339" s="68" t="str">
        <f>IFERROR(IF(VLOOKUP($A339&amp;$A$3,Global!$E:$AA,COLUMN()+1,0)="","",VLOOKUP($A339&amp;$A$3,Global!$E:$AA,COLUMN()+1,0)),"")</f>
        <v/>
      </c>
      <c r="N339" s="68" t="str">
        <f>IFERROR(IF(VLOOKUP($A339&amp;$A$3,Global!$E:$AA,COLUMN()+1,0)="","",VLOOKUP($A339&amp;$A$3,Global!$E:$AA,COLUMN()+1,0)),"")</f>
        <v/>
      </c>
      <c r="O339" s="68" t="str">
        <f>IFERROR(IF(VLOOKUP($A339&amp;$A$3,Global!$E:$AA,COLUMN()+1,0)="","",VLOOKUP($A339&amp;$A$3,Global!$E:$AA,COLUMN()+1,0)),"")</f>
        <v/>
      </c>
      <c r="P339" s="68" t="str">
        <f>IFERROR(IF(VLOOKUP($A339&amp;$A$3,Global!$E:$AA,COLUMN()+1,0)="","",VLOOKUP($A339&amp;$A$3,Global!$E:$AA,COLUMN()+1,0)),"")</f>
        <v/>
      </c>
      <c r="Q339" s="68" t="str">
        <f>IFERROR(IF(VLOOKUP($A339&amp;$A$3,Global!$E:$AA,COLUMN()+1,0)="","",VLOOKUP($A339&amp;$A$3,Global!$E:$AA,COLUMN()+1,0)),"")</f>
        <v/>
      </c>
      <c r="R339" s="68" t="str">
        <f>IFERROR(IF(VLOOKUP($A339&amp;$A$3,Global!$E:$AA,COLUMN()+1,0)="","",VLOOKUP($A339&amp;$A$3,Global!$E:$AA,COLUMN()+1,0)),"")</f>
        <v/>
      </c>
      <c r="S339" s="71" t="str">
        <f>IFERROR(IF(VLOOKUP($A339&amp;$A$3,Global!$E:$AA,COLUMN()+1,0)="","",VLOOKUP($A339&amp;$A$3,Global!$E:$AA,COLUMN()+1,0)),"")</f>
        <v/>
      </c>
      <c r="T339" s="71" t="str">
        <f>IFERROR(IF(VLOOKUP($A339&amp;$A$3,Global!$E:$AA,COLUMN()+1,0)="","",VLOOKUP($A339&amp;$A$3,Global!$E:$AA,COLUMN()+1,0)),"")</f>
        <v/>
      </c>
      <c r="U339" s="69" t="str">
        <f>IFERROR(IF(VLOOKUP($A339&amp;$A$3,Global!$E:$AA,COLUMN()+1,0)="","",VLOOKUP($A339&amp;$A$3,Global!$E:$AA,COLUMN()+1,0)),"")</f>
        <v/>
      </c>
      <c r="V339" s="69" t="str">
        <f>IFERROR(IF(VLOOKUP($A339&amp;$A$3,Global!$E:$AA,COLUMN()+1,0)="","",VLOOKUP($A339&amp;$A$3,Global!$E:$AA,COLUMN()+1,0)),"")</f>
        <v/>
      </c>
    </row>
    <row r="340" spans="1:22" s="72" customFormat="1" ht="15.75" x14ac:dyDescent="0.2">
      <c r="A340" s="67" t="str">
        <f>IFERROR(IF(A339="","",IF((A339+1)&lt;=VLOOKUP($A$3,List!$A$1:$B$50,2,0),A339+1,"")),"")</f>
        <v/>
      </c>
      <c r="B340" s="67" t="str">
        <f>IFERROR(IF(VLOOKUP($A340&amp;$A$3,Global!$E:$AA,COLUMN(),0)="","",VLOOKUP($A340&amp;$A$3,Global!$E:$AA,COLUMN(),0)),"")</f>
        <v/>
      </c>
      <c r="C340" s="67" t="str">
        <f>IFERROR(VLOOKUP(B340,List!$D:$E,2,0),"")</f>
        <v/>
      </c>
      <c r="D340" s="68" t="str">
        <f>IFERROR(IF(VLOOKUP($A340&amp;$A$3,Global!$E:$AA,COLUMN()+1,0)="","",VLOOKUP($A340&amp;$A$3,Global!$E:$AA,COLUMN()+1,0)),"")</f>
        <v/>
      </c>
      <c r="E340" s="69" t="str">
        <f>IFERROR(IF(VLOOKUP($A340&amp;$A$3,Global!$E:$AA,COLUMN()+1,0)="","",VLOOKUP($A340&amp;$A$3,Global!$E:$AA,COLUMN()+1,0)),"")</f>
        <v/>
      </c>
      <c r="F340" s="69" t="str">
        <f>IFERROR(IF(VLOOKUP($A340&amp;$A$3,Global!$E:$AA,COLUMN()+1,0)="","",VLOOKUP($A340&amp;$A$3,Global!$E:$AA,COLUMN()+1,0)),"")</f>
        <v/>
      </c>
      <c r="G340" s="69" t="str">
        <f>IFERROR(IF(VLOOKUP($A340&amp;$A$3,Global!$E:$AA,COLUMN()+1,0)="","",VLOOKUP($A340&amp;$A$3,Global!$E:$AA,COLUMN()+1,0)),"")</f>
        <v/>
      </c>
      <c r="H340" s="70" t="str">
        <f>IFERROR(IF(VLOOKUP($A340&amp;$A$3,Global!$E:$AA,COLUMN()+1,0)="","",VLOOKUP($A340&amp;$A$3,Global!$E:$AA,COLUMN()+1,0)),"")</f>
        <v/>
      </c>
      <c r="I340" s="69" t="str">
        <f>IFERROR(IF(VLOOKUP($A340&amp;$A$3,Global!$E:$AA,COLUMN()+1,0)="","",VLOOKUP($A340&amp;$A$3,Global!$E:$AA,COLUMN()+1,0)),"")</f>
        <v/>
      </c>
      <c r="J340" s="69" t="str">
        <f>IFERROR(IF(VLOOKUP($A340&amp;$A$3,Global!$E:$AA,COLUMN()+1,0)="","",VLOOKUP($A340&amp;$A$3,Global!$E:$AA,COLUMN()+1,0)),"")</f>
        <v/>
      </c>
      <c r="K340" s="69" t="str">
        <f>IFERROR(IF(VLOOKUP($A340&amp;$A$3,Global!$E:$AA,COLUMN()+1,0)="","",VLOOKUP($A340&amp;$A$3,Global!$E:$AA,COLUMN()+1,0)),"")</f>
        <v/>
      </c>
      <c r="L340" s="69" t="str">
        <f>IFERROR(IF(VLOOKUP($A340&amp;$A$3,Global!$E:$AA,COLUMN()+1,0)="","",VLOOKUP($A340&amp;$A$3,Global!$E:$AA,COLUMN()+1,0)),"")</f>
        <v/>
      </c>
      <c r="M340" s="68" t="str">
        <f>IFERROR(IF(VLOOKUP($A340&amp;$A$3,Global!$E:$AA,COLUMN()+1,0)="","",VLOOKUP($A340&amp;$A$3,Global!$E:$AA,COLUMN()+1,0)),"")</f>
        <v/>
      </c>
      <c r="N340" s="68" t="str">
        <f>IFERROR(IF(VLOOKUP($A340&amp;$A$3,Global!$E:$AA,COLUMN()+1,0)="","",VLOOKUP($A340&amp;$A$3,Global!$E:$AA,COLUMN()+1,0)),"")</f>
        <v/>
      </c>
      <c r="O340" s="68" t="str">
        <f>IFERROR(IF(VLOOKUP($A340&amp;$A$3,Global!$E:$AA,COLUMN()+1,0)="","",VLOOKUP($A340&amp;$A$3,Global!$E:$AA,COLUMN()+1,0)),"")</f>
        <v/>
      </c>
      <c r="P340" s="68" t="str">
        <f>IFERROR(IF(VLOOKUP($A340&amp;$A$3,Global!$E:$AA,COLUMN()+1,0)="","",VLOOKUP($A340&amp;$A$3,Global!$E:$AA,COLUMN()+1,0)),"")</f>
        <v/>
      </c>
      <c r="Q340" s="68" t="str">
        <f>IFERROR(IF(VLOOKUP($A340&amp;$A$3,Global!$E:$AA,COLUMN()+1,0)="","",VLOOKUP($A340&amp;$A$3,Global!$E:$AA,COLUMN()+1,0)),"")</f>
        <v/>
      </c>
      <c r="R340" s="68" t="str">
        <f>IFERROR(IF(VLOOKUP($A340&amp;$A$3,Global!$E:$AA,COLUMN()+1,0)="","",VLOOKUP($A340&amp;$A$3,Global!$E:$AA,COLUMN()+1,0)),"")</f>
        <v/>
      </c>
      <c r="S340" s="71" t="str">
        <f>IFERROR(IF(VLOOKUP($A340&amp;$A$3,Global!$E:$AA,COLUMN()+1,0)="","",VLOOKUP($A340&amp;$A$3,Global!$E:$AA,COLUMN()+1,0)),"")</f>
        <v/>
      </c>
      <c r="T340" s="71" t="str">
        <f>IFERROR(IF(VLOOKUP($A340&amp;$A$3,Global!$E:$AA,COLUMN()+1,0)="","",VLOOKUP($A340&amp;$A$3,Global!$E:$AA,COLUMN()+1,0)),"")</f>
        <v/>
      </c>
      <c r="U340" s="69" t="str">
        <f>IFERROR(IF(VLOOKUP($A340&amp;$A$3,Global!$E:$AA,COLUMN()+1,0)="","",VLOOKUP($A340&amp;$A$3,Global!$E:$AA,COLUMN()+1,0)),"")</f>
        <v/>
      </c>
      <c r="V340" s="69" t="str">
        <f>IFERROR(IF(VLOOKUP($A340&amp;$A$3,Global!$E:$AA,COLUMN()+1,0)="","",VLOOKUP($A340&amp;$A$3,Global!$E:$AA,COLUMN()+1,0)),"")</f>
        <v/>
      </c>
    </row>
    <row r="341" spans="1:22" s="72" customFormat="1" ht="15.75" x14ac:dyDescent="0.2">
      <c r="A341" s="67" t="str">
        <f>IFERROR(IF(A340="","",IF((A340+1)&lt;=VLOOKUP($A$3,List!$A$1:$B$50,2,0),A340+1,"")),"")</f>
        <v/>
      </c>
      <c r="B341" s="67" t="str">
        <f>IFERROR(IF(VLOOKUP($A341&amp;$A$3,Global!$E:$AA,COLUMN(),0)="","",VLOOKUP($A341&amp;$A$3,Global!$E:$AA,COLUMN(),0)),"")</f>
        <v/>
      </c>
      <c r="C341" s="67" t="str">
        <f>IFERROR(VLOOKUP(B341,List!$D:$E,2,0),"")</f>
        <v/>
      </c>
      <c r="D341" s="68" t="str">
        <f>IFERROR(IF(VLOOKUP($A341&amp;$A$3,Global!$E:$AA,COLUMN()+1,0)="","",VLOOKUP($A341&amp;$A$3,Global!$E:$AA,COLUMN()+1,0)),"")</f>
        <v/>
      </c>
      <c r="E341" s="69" t="str">
        <f>IFERROR(IF(VLOOKUP($A341&amp;$A$3,Global!$E:$AA,COLUMN()+1,0)="","",VLOOKUP($A341&amp;$A$3,Global!$E:$AA,COLUMN()+1,0)),"")</f>
        <v/>
      </c>
      <c r="F341" s="69" t="str">
        <f>IFERROR(IF(VLOOKUP($A341&amp;$A$3,Global!$E:$AA,COLUMN()+1,0)="","",VLOOKUP($A341&amp;$A$3,Global!$E:$AA,COLUMN()+1,0)),"")</f>
        <v/>
      </c>
      <c r="G341" s="69" t="str">
        <f>IFERROR(IF(VLOOKUP($A341&amp;$A$3,Global!$E:$AA,COLUMN()+1,0)="","",VLOOKUP($A341&amp;$A$3,Global!$E:$AA,COLUMN()+1,0)),"")</f>
        <v/>
      </c>
      <c r="H341" s="70" t="str">
        <f>IFERROR(IF(VLOOKUP($A341&amp;$A$3,Global!$E:$AA,COLUMN()+1,0)="","",VLOOKUP($A341&amp;$A$3,Global!$E:$AA,COLUMN()+1,0)),"")</f>
        <v/>
      </c>
      <c r="I341" s="69" t="str">
        <f>IFERROR(IF(VLOOKUP($A341&amp;$A$3,Global!$E:$AA,COLUMN()+1,0)="","",VLOOKUP($A341&amp;$A$3,Global!$E:$AA,COLUMN()+1,0)),"")</f>
        <v/>
      </c>
      <c r="J341" s="69" t="str">
        <f>IFERROR(IF(VLOOKUP($A341&amp;$A$3,Global!$E:$AA,COLUMN()+1,0)="","",VLOOKUP($A341&amp;$A$3,Global!$E:$AA,COLUMN()+1,0)),"")</f>
        <v/>
      </c>
      <c r="K341" s="69" t="str">
        <f>IFERROR(IF(VLOOKUP($A341&amp;$A$3,Global!$E:$AA,COLUMN()+1,0)="","",VLOOKUP($A341&amp;$A$3,Global!$E:$AA,COLUMN()+1,0)),"")</f>
        <v/>
      </c>
      <c r="L341" s="69" t="str">
        <f>IFERROR(IF(VLOOKUP($A341&amp;$A$3,Global!$E:$AA,COLUMN()+1,0)="","",VLOOKUP($A341&amp;$A$3,Global!$E:$AA,COLUMN()+1,0)),"")</f>
        <v/>
      </c>
      <c r="M341" s="68" t="str">
        <f>IFERROR(IF(VLOOKUP($A341&amp;$A$3,Global!$E:$AA,COLUMN()+1,0)="","",VLOOKUP($A341&amp;$A$3,Global!$E:$AA,COLUMN()+1,0)),"")</f>
        <v/>
      </c>
      <c r="N341" s="68" t="str">
        <f>IFERROR(IF(VLOOKUP($A341&amp;$A$3,Global!$E:$AA,COLUMN()+1,0)="","",VLOOKUP($A341&amp;$A$3,Global!$E:$AA,COLUMN()+1,0)),"")</f>
        <v/>
      </c>
      <c r="O341" s="68" t="str">
        <f>IFERROR(IF(VLOOKUP($A341&amp;$A$3,Global!$E:$AA,COLUMN()+1,0)="","",VLOOKUP($A341&amp;$A$3,Global!$E:$AA,COLUMN()+1,0)),"")</f>
        <v/>
      </c>
      <c r="P341" s="68" t="str">
        <f>IFERROR(IF(VLOOKUP($A341&amp;$A$3,Global!$E:$AA,COLUMN()+1,0)="","",VLOOKUP($A341&amp;$A$3,Global!$E:$AA,COLUMN()+1,0)),"")</f>
        <v/>
      </c>
      <c r="Q341" s="68" t="str">
        <f>IFERROR(IF(VLOOKUP($A341&amp;$A$3,Global!$E:$AA,COLUMN()+1,0)="","",VLOOKUP($A341&amp;$A$3,Global!$E:$AA,COLUMN()+1,0)),"")</f>
        <v/>
      </c>
      <c r="R341" s="68" t="str">
        <f>IFERROR(IF(VLOOKUP($A341&amp;$A$3,Global!$E:$AA,COLUMN()+1,0)="","",VLOOKUP($A341&amp;$A$3,Global!$E:$AA,COLUMN()+1,0)),"")</f>
        <v/>
      </c>
      <c r="S341" s="71" t="str">
        <f>IFERROR(IF(VLOOKUP($A341&amp;$A$3,Global!$E:$AA,COLUMN()+1,0)="","",VLOOKUP($A341&amp;$A$3,Global!$E:$AA,COLUMN()+1,0)),"")</f>
        <v/>
      </c>
      <c r="T341" s="71" t="str">
        <f>IFERROR(IF(VLOOKUP($A341&amp;$A$3,Global!$E:$AA,COLUMN()+1,0)="","",VLOOKUP($A341&amp;$A$3,Global!$E:$AA,COLUMN()+1,0)),"")</f>
        <v/>
      </c>
      <c r="U341" s="69" t="str">
        <f>IFERROR(IF(VLOOKUP($A341&amp;$A$3,Global!$E:$AA,COLUMN()+1,0)="","",VLOOKUP($A341&amp;$A$3,Global!$E:$AA,COLUMN()+1,0)),"")</f>
        <v/>
      </c>
      <c r="V341" s="69" t="str">
        <f>IFERROR(IF(VLOOKUP($A341&amp;$A$3,Global!$E:$AA,COLUMN()+1,0)="","",VLOOKUP($A341&amp;$A$3,Global!$E:$AA,COLUMN()+1,0)),"")</f>
        <v/>
      </c>
    </row>
    <row r="342" spans="1:22" s="72" customFormat="1" ht="15.75" x14ac:dyDescent="0.2">
      <c r="A342" s="67" t="str">
        <f>IFERROR(IF(A341="","",IF((A341+1)&lt;=VLOOKUP($A$3,List!$A$1:$B$50,2,0),A341+1,"")),"")</f>
        <v/>
      </c>
      <c r="B342" s="67" t="str">
        <f>IFERROR(IF(VLOOKUP($A342&amp;$A$3,Global!$E:$AA,COLUMN(),0)="","",VLOOKUP($A342&amp;$A$3,Global!$E:$AA,COLUMN(),0)),"")</f>
        <v/>
      </c>
      <c r="C342" s="67" t="str">
        <f>IFERROR(VLOOKUP(B342,List!$D:$E,2,0),"")</f>
        <v/>
      </c>
      <c r="D342" s="68" t="str">
        <f>IFERROR(IF(VLOOKUP($A342&amp;$A$3,Global!$E:$AA,COLUMN()+1,0)="","",VLOOKUP($A342&amp;$A$3,Global!$E:$AA,COLUMN()+1,0)),"")</f>
        <v/>
      </c>
      <c r="E342" s="69" t="str">
        <f>IFERROR(IF(VLOOKUP($A342&amp;$A$3,Global!$E:$AA,COLUMN()+1,0)="","",VLOOKUP($A342&amp;$A$3,Global!$E:$AA,COLUMN()+1,0)),"")</f>
        <v/>
      </c>
      <c r="F342" s="69" t="str">
        <f>IFERROR(IF(VLOOKUP($A342&amp;$A$3,Global!$E:$AA,COLUMN()+1,0)="","",VLOOKUP($A342&amp;$A$3,Global!$E:$AA,COLUMN()+1,0)),"")</f>
        <v/>
      </c>
      <c r="G342" s="69" t="str">
        <f>IFERROR(IF(VLOOKUP($A342&amp;$A$3,Global!$E:$AA,COLUMN()+1,0)="","",VLOOKUP($A342&amp;$A$3,Global!$E:$AA,COLUMN()+1,0)),"")</f>
        <v/>
      </c>
      <c r="H342" s="70" t="str">
        <f>IFERROR(IF(VLOOKUP($A342&amp;$A$3,Global!$E:$AA,COLUMN()+1,0)="","",VLOOKUP($A342&amp;$A$3,Global!$E:$AA,COLUMN()+1,0)),"")</f>
        <v/>
      </c>
      <c r="I342" s="69" t="str">
        <f>IFERROR(IF(VLOOKUP($A342&amp;$A$3,Global!$E:$AA,COLUMN()+1,0)="","",VLOOKUP($A342&amp;$A$3,Global!$E:$AA,COLUMN()+1,0)),"")</f>
        <v/>
      </c>
      <c r="J342" s="69" t="str">
        <f>IFERROR(IF(VLOOKUP($A342&amp;$A$3,Global!$E:$AA,COLUMN()+1,0)="","",VLOOKUP($A342&amp;$A$3,Global!$E:$AA,COLUMN()+1,0)),"")</f>
        <v/>
      </c>
      <c r="K342" s="69" t="str">
        <f>IFERROR(IF(VLOOKUP($A342&amp;$A$3,Global!$E:$AA,COLUMN()+1,0)="","",VLOOKUP($A342&amp;$A$3,Global!$E:$AA,COLUMN()+1,0)),"")</f>
        <v/>
      </c>
      <c r="L342" s="69" t="str">
        <f>IFERROR(IF(VLOOKUP($A342&amp;$A$3,Global!$E:$AA,COLUMN()+1,0)="","",VLOOKUP($A342&amp;$A$3,Global!$E:$AA,COLUMN()+1,0)),"")</f>
        <v/>
      </c>
      <c r="M342" s="68" t="str">
        <f>IFERROR(IF(VLOOKUP($A342&amp;$A$3,Global!$E:$AA,COLUMN()+1,0)="","",VLOOKUP($A342&amp;$A$3,Global!$E:$AA,COLUMN()+1,0)),"")</f>
        <v/>
      </c>
      <c r="N342" s="68" t="str">
        <f>IFERROR(IF(VLOOKUP($A342&amp;$A$3,Global!$E:$AA,COLUMN()+1,0)="","",VLOOKUP($A342&amp;$A$3,Global!$E:$AA,COLUMN()+1,0)),"")</f>
        <v/>
      </c>
      <c r="O342" s="68" t="str">
        <f>IFERROR(IF(VLOOKUP($A342&amp;$A$3,Global!$E:$AA,COLUMN()+1,0)="","",VLOOKUP($A342&amp;$A$3,Global!$E:$AA,COLUMN()+1,0)),"")</f>
        <v/>
      </c>
      <c r="P342" s="68" t="str">
        <f>IFERROR(IF(VLOOKUP($A342&amp;$A$3,Global!$E:$AA,COLUMN()+1,0)="","",VLOOKUP($A342&amp;$A$3,Global!$E:$AA,COLUMN()+1,0)),"")</f>
        <v/>
      </c>
      <c r="Q342" s="68" t="str">
        <f>IFERROR(IF(VLOOKUP($A342&amp;$A$3,Global!$E:$AA,COLUMN()+1,0)="","",VLOOKUP($A342&amp;$A$3,Global!$E:$AA,COLUMN()+1,0)),"")</f>
        <v/>
      </c>
      <c r="R342" s="68" t="str">
        <f>IFERROR(IF(VLOOKUP($A342&amp;$A$3,Global!$E:$AA,COLUMN()+1,0)="","",VLOOKUP($A342&amp;$A$3,Global!$E:$AA,COLUMN()+1,0)),"")</f>
        <v/>
      </c>
      <c r="S342" s="71" t="str">
        <f>IFERROR(IF(VLOOKUP($A342&amp;$A$3,Global!$E:$AA,COLUMN()+1,0)="","",VLOOKUP($A342&amp;$A$3,Global!$E:$AA,COLUMN()+1,0)),"")</f>
        <v/>
      </c>
      <c r="T342" s="71" t="str">
        <f>IFERROR(IF(VLOOKUP($A342&amp;$A$3,Global!$E:$AA,COLUMN()+1,0)="","",VLOOKUP($A342&amp;$A$3,Global!$E:$AA,COLUMN()+1,0)),"")</f>
        <v/>
      </c>
      <c r="U342" s="69" t="str">
        <f>IFERROR(IF(VLOOKUP($A342&amp;$A$3,Global!$E:$AA,COLUMN()+1,0)="","",VLOOKUP($A342&amp;$A$3,Global!$E:$AA,COLUMN()+1,0)),"")</f>
        <v/>
      </c>
      <c r="V342" s="69" t="str">
        <f>IFERROR(IF(VLOOKUP($A342&amp;$A$3,Global!$E:$AA,COLUMN()+1,0)="","",VLOOKUP($A342&amp;$A$3,Global!$E:$AA,COLUMN()+1,0)),"")</f>
        <v/>
      </c>
    </row>
    <row r="343" spans="1:22" s="72" customFormat="1" ht="15.75" x14ac:dyDescent="0.2">
      <c r="A343" s="67" t="str">
        <f>IFERROR(IF(A342="","",IF((A342+1)&lt;=VLOOKUP($A$3,List!$A$1:$B$50,2,0),A342+1,"")),"")</f>
        <v/>
      </c>
      <c r="B343" s="67" t="str">
        <f>IFERROR(IF(VLOOKUP($A343&amp;$A$3,Global!$E:$AA,COLUMN(),0)="","",VLOOKUP($A343&amp;$A$3,Global!$E:$AA,COLUMN(),0)),"")</f>
        <v/>
      </c>
      <c r="C343" s="67" t="str">
        <f>IFERROR(VLOOKUP(B343,List!$D:$E,2,0),"")</f>
        <v/>
      </c>
      <c r="D343" s="68" t="str">
        <f>IFERROR(IF(VLOOKUP($A343&amp;$A$3,Global!$E:$AA,COLUMN()+1,0)="","",VLOOKUP($A343&amp;$A$3,Global!$E:$AA,COLUMN()+1,0)),"")</f>
        <v/>
      </c>
      <c r="E343" s="69" t="str">
        <f>IFERROR(IF(VLOOKUP($A343&amp;$A$3,Global!$E:$AA,COLUMN()+1,0)="","",VLOOKUP($A343&amp;$A$3,Global!$E:$AA,COLUMN()+1,0)),"")</f>
        <v/>
      </c>
      <c r="F343" s="69" t="str">
        <f>IFERROR(IF(VLOOKUP($A343&amp;$A$3,Global!$E:$AA,COLUMN()+1,0)="","",VLOOKUP($A343&amp;$A$3,Global!$E:$AA,COLUMN()+1,0)),"")</f>
        <v/>
      </c>
      <c r="G343" s="69" t="str">
        <f>IFERROR(IF(VLOOKUP($A343&amp;$A$3,Global!$E:$AA,COLUMN()+1,0)="","",VLOOKUP($A343&amp;$A$3,Global!$E:$AA,COLUMN()+1,0)),"")</f>
        <v/>
      </c>
      <c r="H343" s="70" t="str">
        <f>IFERROR(IF(VLOOKUP($A343&amp;$A$3,Global!$E:$AA,COLUMN()+1,0)="","",VLOOKUP($A343&amp;$A$3,Global!$E:$AA,COLUMN()+1,0)),"")</f>
        <v/>
      </c>
      <c r="I343" s="69" t="str">
        <f>IFERROR(IF(VLOOKUP($A343&amp;$A$3,Global!$E:$AA,COLUMN()+1,0)="","",VLOOKUP($A343&amp;$A$3,Global!$E:$AA,COLUMN()+1,0)),"")</f>
        <v/>
      </c>
      <c r="J343" s="69" t="str">
        <f>IFERROR(IF(VLOOKUP($A343&amp;$A$3,Global!$E:$AA,COLUMN()+1,0)="","",VLOOKUP($A343&amp;$A$3,Global!$E:$AA,COLUMN()+1,0)),"")</f>
        <v/>
      </c>
      <c r="K343" s="69" t="str">
        <f>IFERROR(IF(VLOOKUP($A343&amp;$A$3,Global!$E:$AA,COLUMN()+1,0)="","",VLOOKUP($A343&amp;$A$3,Global!$E:$AA,COLUMN()+1,0)),"")</f>
        <v/>
      </c>
      <c r="L343" s="69" t="str">
        <f>IFERROR(IF(VLOOKUP($A343&amp;$A$3,Global!$E:$AA,COLUMN()+1,0)="","",VLOOKUP($A343&amp;$A$3,Global!$E:$AA,COLUMN()+1,0)),"")</f>
        <v/>
      </c>
      <c r="M343" s="68" t="str">
        <f>IFERROR(IF(VLOOKUP($A343&amp;$A$3,Global!$E:$AA,COLUMN()+1,0)="","",VLOOKUP($A343&amp;$A$3,Global!$E:$AA,COLUMN()+1,0)),"")</f>
        <v/>
      </c>
      <c r="N343" s="68" t="str">
        <f>IFERROR(IF(VLOOKUP($A343&amp;$A$3,Global!$E:$AA,COLUMN()+1,0)="","",VLOOKUP($A343&amp;$A$3,Global!$E:$AA,COLUMN()+1,0)),"")</f>
        <v/>
      </c>
      <c r="O343" s="68" t="str">
        <f>IFERROR(IF(VLOOKUP($A343&amp;$A$3,Global!$E:$AA,COLUMN()+1,0)="","",VLOOKUP($A343&amp;$A$3,Global!$E:$AA,COLUMN()+1,0)),"")</f>
        <v/>
      </c>
      <c r="P343" s="68" t="str">
        <f>IFERROR(IF(VLOOKUP($A343&amp;$A$3,Global!$E:$AA,COLUMN()+1,0)="","",VLOOKUP($A343&amp;$A$3,Global!$E:$AA,COLUMN()+1,0)),"")</f>
        <v/>
      </c>
      <c r="Q343" s="68" t="str">
        <f>IFERROR(IF(VLOOKUP($A343&amp;$A$3,Global!$E:$AA,COLUMN()+1,0)="","",VLOOKUP($A343&amp;$A$3,Global!$E:$AA,COLUMN()+1,0)),"")</f>
        <v/>
      </c>
      <c r="R343" s="68" t="str">
        <f>IFERROR(IF(VLOOKUP($A343&amp;$A$3,Global!$E:$AA,COLUMN()+1,0)="","",VLOOKUP($A343&amp;$A$3,Global!$E:$AA,COLUMN()+1,0)),"")</f>
        <v/>
      </c>
      <c r="S343" s="71" t="str">
        <f>IFERROR(IF(VLOOKUP($A343&amp;$A$3,Global!$E:$AA,COLUMN()+1,0)="","",VLOOKUP($A343&amp;$A$3,Global!$E:$AA,COLUMN()+1,0)),"")</f>
        <v/>
      </c>
      <c r="T343" s="71" t="str">
        <f>IFERROR(IF(VLOOKUP($A343&amp;$A$3,Global!$E:$AA,COLUMN()+1,0)="","",VLOOKUP($A343&amp;$A$3,Global!$E:$AA,COLUMN()+1,0)),"")</f>
        <v/>
      </c>
      <c r="U343" s="69" t="str">
        <f>IFERROR(IF(VLOOKUP($A343&amp;$A$3,Global!$E:$AA,COLUMN()+1,0)="","",VLOOKUP($A343&amp;$A$3,Global!$E:$AA,COLUMN()+1,0)),"")</f>
        <v/>
      </c>
      <c r="V343" s="69" t="str">
        <f>IFERROR(IF(VLOOKUP($A343&amp;$A$3,Global!$E:$AA,COLUMN()+1,0)="","",VLOOKUP($A343&amp;$A$3,Global!$E:$AA,COLUMN()+1,0)),"")</f>
        <v/>
      </c>
    </row>
    <row r="344" spans="1:22" s="72" customFormat="1" ht="15.75" x14ac:dyDescent="0.2">
      <c r="A344" s="67" t="str">
        <f>IFERROR(IF(A343="","",IF((A343+1)&lt;=VLOOKUP($A$3,List!$A$1:$B$50,2,0),A343+1,"")),"")</f>
        <v/>
      </c>
      <c r="B344" s="67" t="str">
        <f>IFERROR(IF(VLOOKUP($A344&amp;$A$3,Global!$E:$AA,COLUMN(),0)="","",VLOOKUP($A344&amp;$A$3,Global!$E:$AA,COLUMN(),0)),"")</f>
        <v/>
      </c>
      <c r="C344" s="67" t="str">
        <f>IFERROR(VLOOKUP(B344,List!$D:$E,2,0),"")</f>
        <v/>
      </c>
      <c r="D344" s="68" t="str">
        <f>IFERROR(IF(VLOOKUP($A344&amp;$A$3,Global!$E:$AA,COLUMN()+1,0)="","",VLOOKUP($A344&amp;$A$3,Global!$E:$AA,COLUMN()+1,0)),"")</f>
        <v/>
      </c>
      <c r="E344" s="69" t="str">
        <f>IFERROR(IF(VLOOKUP($A344&amp;$A$3,Global!$E:$AA,COLUMN()+1,0)="","",VLOOKUP($A344&amp;$A$3,Global!$E:$AA,COLUMN()+1,0)),"")</f>
        <v/>
      </c>
      <c r="F344" s="69" t="str">
        <f>IFERROR(IF(VLOOKUP($A344&amp;$A$3,Global!$E:$AA,COLUMN()+1,0)="","",VLOOKUP($A344&amp;$A$3,Global!$E:$AA,COLUMN()+1,0)),"")</f>
        <v/>
      </c>
      <c r="G344" s="69" t="str">
        <f>IFERROR(IF(VLOOKUP($A344&amp;$A$3,Global!$E:$AA,COLUMN()+1,0)="","",VLOOKUP($A344&amp;$A$3,Global!$E:$AA,COLUMN()+1,0)),"")</f>
        <v/>
      </c>
      <c r="H344" s="70" t="str">
        <f>IFERROR(IF(VLOOKUP($A344&amp;$A$3,Global!$E:$AA,COLUMN()+1,0)="","",VLOOKUP($A344&amp;$A$3,Global!$E:$AA,COLUMN()+1,0)),"")</f>
        <v/>
      </c>
      <c r="I344" s="69" t="str">
        <f>IFERROR(IF(VLOOKUP($A344&amp;$A$3,Global!$E:$AA,COLUMN()+1,0)="","",VLOOKUP($A344&amp;$A$3,Global!$E:$AA,COLUMN()+1,0)),"")</f>
        <v/>
      </c>
      <c r="J344" s="69" t="str">
        <f>IFERROR(IF(VLOOKUP($A344&amp;$A$3,Global!$E:$AA,COLUMN()+1,0)="","",VLOOKUP($A344&amp;$A$3,Global!$E:$AA,COLUMN()+1,0)),"")</f>
        <v/>
      </c>
      <c r="K344" s="69" t="str">
        <f>IFERROR(IF(VLOOKUP($A344&amp;$A$3,Global!$E:$AA,COLUMN()+1,0)="","",VLOOKUP($A344&amp;$A$3,Global!$E:$AA,COLUMN()+1,0)),"")</f>
        <v/>
      </c>
      <c r="L344" s="69" t="str">
        <f>IFERROR(IF(VLOOKUP($A344&amp;$A$3,Global!$E:$AA,COLUMN()+1,0)="","",VLOOKUP($A344&amp;$A$3,Global!$E:$AA,COLUMN()+1,0)),"")</f>
        <v/>
      </c>
      <c r="M344" s="68" t="str">
        <f>IFERROR(IF(VLOOKUP($A344&amp;$A$3,Global!$E:$AA,COLUMN()+1,0)="","",VLOOKUP($A344&amp;$A$3,Global!$E:$AA,COLUMN()+1,0)),"")</f>
        <v/>
      </c>
      <c r="N344" s="68" t="str">
        <f>IFERROR(IF(VLOOKUP($A344&amp;$A$3,Global!$E:$AA,COLUMN()+1,0)="","",VLOOKUP($A344&amp;$A$3,Global!$E:$AA,COLUMN()+1,0)),"")</f>
        <v/>
      </c>
      <c r="O344" s="68" t="str">
        <f>IFERROR(IF(VLOOKUP($A344&amp;$A$3,Global!$E:$AA,COLUMN()+1,0)="","",VLOOKUP($A344&amp;$A$3,Global!$E:$AA,COLUMN()+1,0)),"")</f>
        <v/>
      </c>
      <c r="P344" s="68" t="str">
        <f>IFERROR(IF(VLOOKUP($A344&amp;$A$3,Global!$E:$AA,COLUMN()+1,0)="","",VLOOKUP($A344&amp;$A$3,Global!$E:$AA,COLUMN()+1,0)),"")</f>
        <v/>
      </c>
      <c r="Q344" s="68" t="str">
        <f>IFERROR(IF(VLOOKUP($A344&amp;$A$3,Global!$E:$AA,COLUMN()+1,0)="","",VLOOKUP($A344&amp;$A$3,Global!$E:$AA,COLUMN()+1,0)),"")</f>
        <v/>
      </c>
      <c r="R344" s="68" t="str">
        <f>IFERROR(IF(VLOOKUP($A344&amp;$A$3,Global!$E:$AA,COLUMN()+1,0)="","",VLOOKUP($A344&amp;$A$3,Global!$E:$AA,COLUMN()+1,0)),"")</f>
        <v/>
      </c>
      <c r="S344" s="71" t="str">
        <f>IFERROR(IF(VLOOKUP($A344&amp;$A$3,Global!$E:$AA,COLUMN()+1,0)="","",VLOOKUP($A344&amp;$A$3,Global!$E:$AA,COLUMN()+1,0)),"")</f>
        <v/>
      </c>
      <c r="T344" s="71" t="str">
        <f>IFERROR(IF(VLOOKUP($A344&amp;$A$3,Global!$E:$AA,COLUMN()+1,0)="","",VLOOKUP($A344&amp;$A$3,Global!$E:$AA,COLUMN()+1,0)),"")</f>
        <v/>
      </c>
      <c r="U344" s="69" t="str">
        <f>IFERROR(IF(VLOOKUP($A344&amp;$A$3,Global!$E:$AA,COLUMN()+1,0)="","",VLOOKUP($A344&amp;$A$3,Global!$E:$AA,COLUMN()+1,0)),"")</f>
        <v/>
      </c>
      <c r="V344" s="69" t="str">
        <f>IFERROR(IF(VLOOKUP($A344&amp;$A$3,Global!$E:$AA,COLUMN()+1,0)="","",VLOOKUP($A344&amp;$A$3,Global!$E:$AA,COLUMN()+1,0)),"")</f>
        <v/>
      </c>
    </row>
    <row r="345" spans="1:22" s="72" customFormat="1" ht="15.75" x14ac:dyDescent="0.2">
      <c r="A345" s="67" t="str">
        <f>IFERROR(IF(A344="","",IF((A344+1)&lt;=VLOOKUP($A$3,List!$A$1:$B$50,2,0),A344+1,"")),"")</f>
        <v/>
      </c>
      <c r="B345" s="67" t="str">
        <f>IFERROR(IF(VLOOKUP($A345&amp;$A$3,Global!$E:$AA,COLUMN(),0)="","",VLOOKUP($A345&amp;$A$3,Global!$E:$AA,COLUMN(),0)),"")</f>
        <v/>
      </c>
      <c r="C345" s="67" t="str">
        <f>IFERROR(VLOOKUP(B345,List!$D:$E,2,0),"")</f>
        <v/>
      </c>
      <c r="D345" s="68" t="str">
        <f>IFERROR(IF(VLOOKUP($A345&amp;$A$3,Global!$E:$AA,COLUMN()+1,0)="","",VLOOKUP($A345&amp;$A$3,Global!$E:$AA,COLUMN()+1,0)),"")</f>
        <v/>
      </c>
      <c r="E345" s="69" t="str">
        <f>IFERROR(IF(VLOOKUP($A345&amp;$A$3,Global!$E:$AA,COLUMN()+1,0)="","",VLOOKUP($A345&amp;$A$3,Global!$E:$AA,COLUMN()+1,0)),"")</f>
        <v/>
      </c>
      <c r="F345" s="69" t="str">
        <f>IFERROR(IF(VLOOKUP($A345&amp;$A$3,Global!$E:$AA,COLUMN()+1,0)="","",VLOOKUP($A345&amp;$A$3,Global!$E:$AA,COLUMN()+1,0)),"")</f>
        <v/>
      </c>
      <c r="G345" s="69" t="str">
        <f>IFERROR(IF(VLOOKUP($A345&amp;$A$3,Global!$E:$AA,COLUMN()+1,0)="","",VLOOKUP($A345&amp;$A$3,Global!$E:$AA,COLUMN()+1,0)),"")</f>
        <v/>
      </c>
      <c r="H345" s="70" t="str">
        <f>IFERROR(IF(VLOOKUP($A345&amp;$A$3,Global!$E:$AA,COLUMN()+1,0)="","",VLOOKUP($A345&amp;$A$3,Global!$E:$AA,COLUMN()+1,0)),"")</f>
        <v/>
      </c>
      <c r="I345" s="69" t="str">
        <f>IFERROR(IF(VLOOKUP($A345&amp;$A$3,Global!$E:$AA,COLUMN()+1,0)="","",VLOOKUP($A345&amp;$A$3,Global!$E:$AA,COLUMN()+1,0)),"")</f>
        <v/>
      </c>
      <c r="J345" s="69" t="str">
        <f>IFERROR(IF(VLOOKUP($A345&amp;$A$3,Global!$E:$AA,COLUMN()+1,0)="","",VLOOKUP($A345&amp;$A$3,Global!$E:$AA,COLUMN()+1,0)),"")</f>
        <v/>
      </c>
      <c r="K345" s="69" t="str">
        <f>IFERROR(IF(VLOOKUP($A345&amp;$A$3,Global!$E:$AA,COLUMN()+1,0)="","",VLOOKUP($A345&amp;$A$3,Global!$E:$AA,COLUMN()+1,0)),"")</f>
        <v/>
      </c>
      <c r="L345" s="69" t="str">
        <f>IFERROR(IF(VLOOKUP($A345&amp;$A$3,Global!$E:$AA,COLUMN()+1,0)="","",VLOOKUP($A345&amp;$A$3,Global!$E:$AA,COLUMN()+1,0)),"")</f>
        <v/>
      </c>
      <c r="M345" s="68" t="str">
        <f>IFERROR(IF(VLOOKUP($A345&amp;$A$3,Global!$E:$AA,COLUMN()+1,0)="","",VLOOKUP($A345&amp;$A$3,Global!$E:$AA,COLUMN()+1,0)),"")</f>
        <v/>
      </c>
      <c r="N345" s="68" t="str">
        <f>IFERROR(IF(VLOOKUP($A345&amp;$A$3,Global!$E:$AA,COLUMN()+1,0)="","",VLOOKUP($A345&amp;$A$3,Global!$E:$AA,COLUMN()+1,0)),"")</f>
        <v/>
      </c>
      <c r="O345" s="68" t="str">
        <f>IFERROR(IF(VLOOKUP($A345&amp;$A$3,Global!$E:$AA,COLUMN()+1,0)="","",VLOOKUP($A345&amp;$A$3,Global!$E:$AA,COLUMN()+1,0)),"")</f>
        <v/>
      </c>
      <c r="P345" s="68" t="str">
        <f>IFERROR(IF(VLOOKUP($A345&amp;$A$3,Global!$E:$AA,COLUMN()+1,0)="","",VLOOKUP($A345&amp;$A$3,Global!$E:$AA,COLUMN()+1,0)),"")</f>
        <v/>
      </c>
      <c r="Q345" s="68" t="str">
        <f>IFERROR(IF(VLOOKUP($A345&amp;$A$3,Global!$E:$AA,COLUMN()+1,0)="","",VLOOKUP($A345&amp;$A$3,Global!$E:$AA,COLUMN()+1,0)),"")</f>
        <v/>
      </c>
      <c r="R345" s="68" t="str">
        <f>IFERROR(IF(VLOOKUP($A345&amp;$A$3,Global!$E:$AA,COLUMN()+1,0)="","",VLOOKUP($A345&amp;$A$3,Global!$E:$AA,COLUMN()+1,0)),"")</f>
        <v/>
      </c>
      <c r="S345" s="71" t="str">
        <f>IFERROR(IF(VLOOKUP($A345&amp;$A$3,Global!$E:$AA,COLUMN()+1,0)="","",VLOOKUP($A345&amp;$A$3,Global!$E:$AA,COLUMN()+1,0)),"")</f>
        <v/>
      </c>
      <c r="T345" s="71" t="str">
        <f>IFERROR(IF(VLOOKUP($A345&amp;$A$3,Global!$E:$AA,COLUMN()+1,0)="","",VLOOKUP($A345&amp;$A$3,Global!$E:$AA,COLUMN()+1,0)),"")</f>
        <v/>
      </c>
      <c r="U345" s="69" t="str">
        <f>IFERROR(IF(VLOOKUP($A345&amp;$A$3,Global!$E:$AA,COLUMN()+1,0)="","",VLOOKUP($A345&amp;$A$3,Global!$E:$AA,COLUMN()+1,0)),"")</f>
        <v/>
      </c>
      <c r="V345" s="69" t="str">
        <f>IFERROR(IF(VLOOKUP($A345&amp;$A$3,Global!$E:$AA,COLUMN()+1,0)="","",VLOOKUP($A345&amp;$A$3,Global!$E:$AA,COLUMN()+1,0)),"")</f>
        <v/>
      </c>
    </row>
    <row r="346" spans="1:22" s="72" customFormat="1" ht="15.75" x14ac:dyDescent="0.2">
      <c r="A346" s="67" t="str">
        <f>IFERROR(IF(A345="","",IF((A345+1)&lt;=VLOOKUP($A$3,List!$A$1:$B$50,2,0),A345+1,"")),"")</f>
        <v/>
      </c>
      <c r="B346" s="67" t="str">
        <f>IFERROR(IF(VLOOKUP($A346&amp;$A$3,Global!$E:$AA,COLUMN(),0)="","",VLOOKUP($A346&amp;$A$3,Global!$E:$AA,COLUMN(),0)),"")</f>
        <v/>
      </c>
      <c r="C346" s="67" t="str">
        <f>IFERROR(VLOOKUP(B346,List!$D:$E,2,0),"")</f>
        <v/>
      </c>
      <c r="D346" s="68" t="str">
        <f>IFERROR(IF(VLOOKUP($A346&amp;$A$3,Global!$E:$AA,COLUMN()+1,0)="","",VLOOKUP($A346&amp;$A$3,Global!$E:$AA,COLUMN()+1,0)),"")</f>
        <v/>
      </c>
      <c r="E346" s="69" t="str">
        <f>IFERROR(IF(VLOOKUP($A346&amp;$A$3,Global!$E:$AA,COLUMN()+1,0)="","",VLOOKUP($A346&amp;$A$3,Global!$E:$AA,COLUMN()+1,0)),"")</f>
        <v/>
      </c>
      <c r="F346" s="69" t="str">
        <f>IFERROR(IF(VLOOKUP($A346&amp;$A$3,Global!$E:$AA,COLUMN()+1,0)="","",VLOOKUP($A346&amp;$A$3,Global!$E:$AA,COLUMN()+1,0)),"")</f>
        <v/>
      </c>
      <c r="G346" s="69" t="str">
        <f>IFERROR(IF(VLOOKUP($A346&amp;$A$3,Global!$E:$AA,COLUMN()+1,0)="","",VLOOKUP($A346&amp;$A$3,Global!$E:$AA,COLUMN()+1,0)),"")</f>
        <v/>
      </c>
      <c r="H346" s="70" t="str">
        <f>IFERROR(IF(VLOOKUP($A346&amp;$A$3,Global!$E:$AA,COLUMN()+1,0)="","",VLOOKUP($A346&amp;$A$3,Global!$E:$AA,COLUMN()+1,0)),"")</f>
        <v/>
      </c>
      <c r="I346" s="69" t="str">
        <f>IFERROR(IF(VLOOKUP($A346&amp;$A$3,Global!$E:$AA,COLUMN()+1,0)="","",VLOOKUP($A346&amp;$A$3,Global!$E:$AA,COLUMN()+1,0)),"")</f>
        <v/>
      </c>
      <c r="J346" s="69" t="str">
        <f>IFERROR(IF(VLOOKUP($A346&amp;$A$3,Global!$E:$AA,COLUMN()+1,0)="","",VLOOKUP($A346&amp;$A$3,Global!$E:$AA,COLUMN()+1,0)),"")</f>
        <v/>
      </c>
      <c r="K346" s="69" t="str">
        <f>IFERROR(IF(VLOOKUP($A346&amp;$A$3,Global!$E:$AA,COLUMN()+1,0)="","",VLOOKUP($A346&amp;$A$3,Global!$E:$AA,COLUMN()+1,0)),"")</f>
        <v/>
      </c>
      <c r="L346" s="69" t="str">
        <f>IFERROR(IF(VLOOKUP($A346&amp;$A$3,Global!$E:$AA,COLUMN()+1,0)="","",VLOOKUP($A346&amp;$A$3,Global!$E:$AA,COLUMN()+1,0)),"")</f>
        <v/>
      </c>
      <c r="M346" s="68" t="str">
        <f>IFERROR(IF(VLOOKUP($A346&amp;$A$3,Global!$E:$AA,COLUMN()+1,0)="","",VLOOKUP($A346&amp;$A$3,Global!$E:$AA,COLUMN()+1,0)),"")</f>
        <v/>
      </c>
      <c r="N346" s="68" t="str">
        <f>IFERROR(IF(VLOOKUP($A346&amp;$A$3,Global!$E:$AA,COLUMN()+1,0)="","",VLOOKUP($A346&amp;$A$3,Global!$E:$AA,COLUMN()+1,0)),"")</f>
        <v/>
      </c>
      <c r="O346" s="68" t="str">
        <f>IFERROR(IF(VLOOKUP($A346&amp;$A$3,Global!$E:$AA,COLUMN()+1,0)="","",VLOOKUP($A346&amp;$A$3,Global!$E:$AA,COLUMN()+1,0)),"")</f>
        <v/>
      </c>
      <c r="P346" s="68" t="str">
        <f>IFERROR(IF(VLOOKUP($A346&amp;$A$3,Global!$E:$AA,COLUMN()+1,0)="","",VLOOKUP($A346&amp;$A$3,Global!$E:$AA,COLUMN()+1,0)),"")</f>
        <v/>
      </c>
      <c r="Q346" s="68" t="str">
        <f>IFERROR(IF(VLOOKUP($A346&amp;$A$3,Global!$E:$AA,COLUMN()+1,0)="","",VLOOKUP($A346&amp;$A$3,Global!$E:$AA,COLUMN()+1,0)),"")</f>
        <v/>
      </c>
      <c r="R346" s="68" t="str">
        <f>IFERROR(IF(VLOOKUP($A346&amp;$A$3,Global!$E:$AA,COLUMN()+1,0)="","",VLOOKUP($A346&amp;$A$3,Global!$E:$AA,COLUMN()+1,0)),"")</f>
        <v/>
      </c>
      <c r="S346" s="71" t="str">
        <f>IFERROR(IF(VLOOKUP($A346&amp;$A$3,Global!$E:$AA,COLUMN()+1,0)="","",VLOOKUP($A346&amp;$A$3,Global!$E:$AA,COLUMN()+1,0)),"")</f>
        <v/>
      </c>
      <c r="T346" s="71" t="str">
        <f>IFERROR(IF(VLOOKUP($A346&amp;$A$3,Global!$E:$AA,COLUMN()+1,0)="","",VLOOKUP($A346&amp;$A$3,Global!$E:$AA,COLUMN()+1,0)),"")</f>
        <v/>
      </c>
      <c r="U346" s="69" t="str">
        <f>IFERROR(IF(VLOOKUP($A346&amp;$A$3,Global!$E:$AA,COLUMN()+1,0)="","",VLOOKUP($A346&amp;$A$3,Global!$E:$AA,COLUMN()+1,0)),"")</f>
        <v/>
      </c>
      <c r="V346" s="69" t="str">
        <f>IFERROR(IF(VLOOKUP($A346&amp;$A$3,Global!$E:$AA,COLUMN()+1,0)="","",VLOOKUP($A346&amp;$A$3,Global!$E:$AA,COLUMN()+1,0)),"")</f>
        <v/>
      </c>
    </row>
    <row r="347" spans="1:22" s="72" customFormat="1" ht="15.75" x14ac:dyDescent="0.2">
      <c r="A347" s="67" t="str">
        <f>IFERROR(IF(A346="","",IF((A346+1)&lt;=VLOOKUP($A$3,List!$A$1:$B$50,2,0),A346+1,"")),"")</f>
        <v/>
      </c>
      <c r="B347" s="67" t="str">
        <f>IFERROR(IF(VLOOKUP($A347&amp;$A$3,Global!$E:$AA,COLUMN(),0)="","",VLOOKUP($A347&amp;$A$3,Global!$E:$AA,COLUMN(),0)),"")</f>
        <v/>
      </c>
      <c r="C347" s="67" t="str">
        <f>IFERROR(VLOOKUP(B347,List!$D:$E,2,0),"")</f>
        <v/>
      </c>
      <c r="D347" s="68" t="str">
        <f>IFERROR(IF(VLOOKUP($A347&amp;$A$3,Global!$E:$AA,COLUMN()+1,0)="","",VLOOKUP($A347&amp;$A$3,Global!$E:$AA,COLUMN()+1,0)),"")</f>
        <v/>
      </c>
      <c r="E347" s="69" t="str">
        <f>IFERROR(IF(VLOOKUP($A347&amp;$A$3,Global!$E:$AA,COLUMN()+1,0)="","",VLOOKUP($A347&amp;$A$3,Global!$E:$AA,COLUMN()+1,0)),"")</f>
        <v/>
      </c>
      <c r="F347" s="69" t="str">
        <f>IFERROR(IF(VLOOKUP($A347&amp;$A$3,Global!$E:$AA,COLUMN()+1,0)="","",VLOOKUP($A347&amp;$A$3,Global!$E:$AA,COLUMN()+1,0)),"")</f>
        <v/>
      </c>
      <c r="G347" s="69" t="str">
        <f>IFERROR(IF(VLOOKUP($A347&amp;$A$3,Global!$E:$AA,COLUMN()+1,0)="","",VLOOKUP($A347&amp;$A$3,Global!$E:$AA,COLUMN()+1,0)),"")</f>
        <v/>
      </c>
      <c r="H347" s="70" t="str">
        <f>IFERROR(IF(VLOOKUP($A347&amp;$A$3,Global!$E:$AA,COLUMN()+1,0)="","",VLOOKUP($A347&amp;$A$3,Global!$E:$AA,COLUMN()+1,0)),"")</f>
        <v/>
      </c>
      <c r="I347" s="69" t="str">
        <f>IFERROR(IF(VLOOKUP($A347&amp;$A$3,Global!$E:$AA,COLUMN()+1,0)="","",VLOOKUP($A347&amp;$A$3,Global!$E:$AA,COLUMN()+1,0)),"")</f>
        <v/>
      </c>
      <c r="J347" s="69" t="str">
        <f>IFERROR(IF(VLOOKUP($A347&amp;$A$3,Global!$E:$AA,COLUMN()+1,0)="","",VLOOKUP($A347&amp;$A$3,Global!$E:$AA,COLUMN()+1,0)),"")</f>
        <v/>
      </c>
      <c r="K347" s="69" t="str">
        <f>IFERROR(IF(VLOOKUP($A347&amp;$A$3,Global!$E:$AA,COLUMN()+1,0)="","",VLOOKUP($A347&amp;$A$3,Global!$E:$AA,COLUMN()+1,0)),"")</f>
        <v/>
      </c>
      <c r="L347" s="69" t="str">
        <f>IFERROR(IF(VLOOKUP($A347&amp;$A$3,Global!$E:$AA,COLUMN()+1,0)="","",VLOOKUP($A347&amp;$A$3,Global!$E:$AA,COLUMN()+1,0)),"")</f>
        <v/>
      </c>
      <c r="M347" s="68" t="str">
        <f>IFERROR(IF(VLOOKUP($A347&amp;$A$3,Global!$E:$AA,COLUMN()+1,0)="","",VLOOKUP($A347&amp;$A$3,Global!$E:$AA,COLUMN()+1,0)),"")</f>
        <v/>
      </c>
      <c r="N347" s="68" t="str">
        <f>IFERROR(IF(VLOOKUP($A347&amp;$A$3,Global!$E:$AA,COLUMN()+1,0)="","",VLOOKUP($A347&amp;$A$3,Global!$E:$AA,COLUMN()+1,0)),"")</f>
        <v/>
      </c>
      <c r="O347" s="68" t="str">
        <f>IFERROR(IF(VLOOKUP($A347&amp;$A$3,Global!$E:$AA,COLUMN()+1,0)="","",VLOOKUP($A347&amp;$A$3,Global!$E:$AA,COLUMN()+1,0)),"")</f>
        <v/>
      </c>
      <c r="P347" s="68" t="str">
        <f>IFERROR(IF(VLOOKUP($A347&amp;$A$3,Global!$E:$AA,COLUMN()+1,0)="","",VLOOKUP($A347&amp;$A$3,Global!$E:$AA,COLUMN()+1,0)),"")</f>
        <v/>
      </c>
      <c r="Q347" s="68" t="str">
        <f>IFERROR(IF(VLOOKUP($A347&amp;$A$3,Global!$E:$AA,COLUMN()+1,0)="","",VLOOKUP($A347&amp;$A$3,Global!$E:$AA,COLUMN()+1,0)),"")</f>
        <v/>
      </c>
      <c r="R347" s="68" t="str">
        <f>IFERROR(IF(VLOOKUP($A347&amp;$A$3,Global!$E:$AA,COLUMN()+1,0)="","",VLOOKUP($A347&amp;$A$3,Global!$E:$AA,COLUMN()+1,0)),"")</f>
        <v/>
      </c>
      <c r="S347" s="71" t="str">
        <f>IFERROR(IF(VLOOKUP($A347&amp;$A$3,Global!$E:$AA,COLUMN()+1,0)="","",VLOOKUP($A347&amp;$A$3,Global!$E:$AA,COLUMN()+1,0)),"")</f>
        <v/>
      </c>
      <c r="T347" s="71" t="str">
        <f>IFERROR(IF(VLOOKUP($A347&amp;$A$3,Global!$E:$AA,COLUMN()+1,0)="","",VLOOKUP($A347&amp;$A$3,Global!$E:$AA,COLUMN()+1,0)),"")</f>
        <v/>
      </c>
      <c r="U347" s="69" t="str">
        <f>IFERROR(IF(VLOOKUP($A347&amp;$A$3,Global!$E:$AA,COLUMN()+1,0)="","",VLOOKUP($A347&amp;$A$3,Global!$E:$AA,COLUMN()+1,0)),"")</f>
        <v/>
      </c>
      <c r="V347" s="69" t="str">
        <f>IFERROR(IF(VLOOKUP($A347&amp;$A$3,Global!$E:$AA,COLUMN()+1,0)="","",VLOOKUP($A347&amp;$A$3,Global!$E:$AA,COLUMN()+1,0)),"")</f>
        <v/>
      </c>
    </row>
    <row r="348" spans="1:22" s="72" customFormat="1" ht="15.75" x14ac:dyDescent="0.2">
      <c r="A348" s="67" t="str">
        <f>IFERROR(IF(A347="","",IF((A347+1)&lt;=VLOOKUP($A$3,List!$A$1:$B$50,2,0),A347+1,"")),"")</f>
        <v/>
      </c>
      <c r="B348" s="67" t="str">
        <f>IFERROR(IF(VLOOKUP($A348&amp;$A$3,Global!$E:$AA,COLUMN(),0)="","",VLOOKUP($A348&amp;$A$3,Global!$E:$AA,COLUMN(),0)),"")</f>
        <v/>
      </c>
      <c r="C348" s="67" t="str">
        <f>IFERROR(VLOOKUP(B348,List!$D:$E,2,0),"")</f>
        <v/>
      </c>
      <c r="D348" s="68" t="str">
        <f>IFERROR(IF(VLOOKUP($A348&amp;$A$3,Global!$E:$AA,COLUMN()+1,0)="","",VLOOKUP($A348&amp;$A$3,Global!$E:$AA,COLUMN()+1,0)),"")</f>
        <v/>
      </c>
      <c r="E348" s="69" t="str">
        <f>IFERROR(IF(VLOOKUP($A348&amp;$A$3,Global!$E:$AA,COLUMN()+1,0)="","",VLOOKUP($A348&amp;$A$3,Global!$E:$AA,COLUMN()+1,0)),"")</f>
        <v/>
      </c>
      <c r="F348" s="69" t="str">
        <f>IFERROR(IF(VLOOKUP($A348&amp;$A$3,Global!$E:$AA,COLUMN()+1,0)="","",VLOOKUP($A348&amp;$A$3,Global!$E:$AA,COLUMN()+1,0)),"")</f>
        <v/>
      </c>
      <c r="G348" s="69" t="str">
        <f>IFERROR(IF(VLOOKUP($A348&amp;$A$3,Global!$E:$AA,COLUMN()+1,0)="","",VLOOKUP($A348&amp;$A$3,Global!$E:$AA,COLUMN()+1,0)),"")</f>
        <v/>
      </c>
      <c r="H348" s="70" t="str">
        <f>IFERROR(IF(VLOOKUP($A348&amp;$A$3,Global!$E:$AA,COLUMN()+1,0)="","",VLOOKUP($A348&amp;$A$3,Global!$E:$AA,COLUMN()+1,0)),"")</f>
        <v/>
      </c>
      <c r="I348" s="69" t="str">
        <f>IFERROR(IF(VLOOKUP($A348&amp;$A$3,Global!$E:$AA,COLUMN()+1,0)="","",VLOOKUP($A348&amp;$A$3,Global!$E:$AA,COLUMN()+1,0)),"")</f>
        <v/>
      </c>
      <c r="J348" s="69" t="str">
        <f>IFERROR(IF(VLOOKUP($A348&amp;$A$3,Global!$E:$AA,COLUMN()+1,0)="","",VLOOKUP($A348&amp;$A$3,Global!$E:$AA,COLUMN()+1,0)),"")</f>
        <v/>
      </c>
      <c r="K348" s="69" t="str">
        <f>IFERROR(IF(VLOOKUP($A348&amp;$A$3,Global!$E:$AA,COLUMN()+1,0)="","",VLOOKUP($A348&amp;$A$3,Global!$E:$AA,COLUMN()+1,0)),"")</f>
        <v/>
      </c>
      <c r="L348" s="69" t="str">
        <f>IFERROR(IF(VLOOKUP($A348&amp;$A$3,Global!$E:$AA,COLUMN()+1,0)="","",VLOOKUP($A348&amp;$A$3,Global!$E:$AA,COLUMN()+1,0)),"")</f>
        <v/>
      </c>
      <c r="M348" s="68" t="str">
        <f>IFERROR(IF(VLOOKUP($A348&amp;$A$3,Global!$E:$AA,COLUMN()+1,0)="","",VLOOKUP($A348&amp;$A$3,Global!$E:$AA,COLUMN()+1,0)),"")</f>
        <v/>
      </c>
      <c r="N348" s="68" t="str">
        <f>IFERROR(IF(VLOOKUP($A348&amp;$A$3,Global!$E:$AA,COLUMN()+1,0)="","",VLOOKUP($A348&amp;$A$3,Global!$E:$AA,COLUMN()+1,0)),"")</f>
        <v/>
      </c>
      <c r="O348" s="68" t="str">
        <f>IFERROR(IF(VLOOKUP($A348&amp;$A$3,Global!$E:$AA,COLUMN()+1,0)="","",VLOOKUP($A348&amp;$A$3,Global!$E:$AA,COLUMN()+1,0)),"")</f>
        <v/>
      </c>
      <c r="P348" s="68" t="str">
        <f>IFERROR(IF(VLOOKUP($A348&amp;$A$3,Global!$E:$AA,COLUMN()+1,0)="","",VLOOKUP($A348&amp;$A$3,Global!$E:$AA,COLUMN()+1,0)),"")</f>
        <v/>
      </c>
      <c r="Q348" s="68" t="str">
        <f>IFERROR(IF(VLOOKUP($A348&amp;$A$3,Global!$E:$AA,COLUMN()+1,0)="","",VLOOKUP($A348&amp;$A$3,Global!$E:$AA,COLUMN()+1,0)),"")</f>
        <v/>
      </c>
      <c r="R348" s="68" t="str">
        <f>IFERROR(IF(VLOOKUP($A348&amp;$A$3,Global!$E:$AA,COLUMN()+1,0)="","",VLOOKUP($A348&amp;$A$3,Global!$E:$AA,COLUMN()+1,0)),"")</f>
        <v/>
      </c>
      <c r="S348" s="71" t="str">
        <f>IFERROR(IF(VLOOKUP($A348&amp;$A$3,Global!$E:$AA,COLUMN()+1,0)="","",VLOOKUP($A348&amp;$A$3,Global!$E:$AA,COLUMN()+1,0)),"")</f>
        <v/>
      </c>
      <c r="T348" s="71" t="str">
        <f>IFERROR(IF(VLOOKUP($A348&amp;$A$3,Global!$E:$AA,COLUMN()+1,0)="","",VLOOKUP($A348&amp;$A$3,Global!$E:$AA,COLUMN()+1,0)),"")</f>
        <v/>
      </c>
      <c r="U348" s="69" t="str">
        <f>IFERROR(IF(VLOOKUP($A348&amp;$A$3,Global!$E:$AA,COLUMN()+1,0)="","",VLOOKUP($A348&amp;$A$3,Global!$E:$AA,COLUMN()+1,0)),"")</f>
        <v/>
      </c>
      <c r="V348" s="69" t="str">
        <f>IFERROR(IF(VLOOKUP($A348&amp;$A$3,Global!$E:$AA,COLUMN()+1,0)="","",VLOOKUP($A348&amp;$A$3,Global!$E:$AA,COLUMN()+1,0)),"")</f>
        <v/>
      </c>
    </row>
    <row r="349" spans="1:22" s="72" customFormat="1" ht="15.75" x14ac:dyDescent="0.2">
      <c r="A349" s="67" t="str">
        <f>IFERROR(IF(A348="","",IF((A348+1)&lt;=VLOOKUP($A$3,List!$A$1:$B$50,2,0),A348+1,"")),"")</f>
        <v/>
      </c>
      <c r="B349" s="67" t="str">
        <f>IFERROR(IF(VLOOKUP($A349&amp;$A$3,Global!$E:$AA,COLUMN(),0)="","",VLOOKUP($A349&amp;$A$3,Global!$E:$AA,COLUMN(),0)),"")</f>
        <v/>
      </c>
      <c r="C349" s="67" t="str">
        <f>IFERROR(VLOOKUP(B349,List!$D:$E,2,0),"")</f>
        <v/>
      </c>
      <c r="D349" s="68" t="str">
        <f>IFERROR(IF(VLOOKUP($A349&amp;$A$3,Global!$E:$AA,COLUMN()+1,0)="","",VLOOKUP($A349&amp;$A$3,Global!$E:$AA,COLUMN()+1,0)),"")</f>
        <v/>
      </c>
      <c r="E349" s="69" t="str">
        <f>IFERROR(IF(VLOOKUP($A349&amp;$A$3,Global!$E:$AA,COLUMN()+1,0)="","",VLOOKUP($A349&amp;$A$3,Global!$E:$AA,COLUMN()+1,0)),"")</f>
        <v/>
      </c>
      <c r="F349" s="69" t="str">
        <f>IFERROR(IF(VLOOKUP($A349&amp;$A$3,Global!$E:$AA,COLUMN()+1,0)="","",VLOOKUP($A349&amp;$A$3,Global!$E:$AA,COLUMN()+1,0)),"")</f>
        <v/>
      </c>
      <c r="G349" s="69" t="str">
        <f>IFERROR(IF(VLOOKUP($A349&amp;$A$3,Global!$E:$AA,COLUMN()+1,0)="","",VLOOKUP($A349&amp;$A$3,Global!$E:$AA,COLUMN()+1,0)),"")</f>
        <v/>
      </c>
      <c r="H349" s="70" t="str">
        <f>IFERROR(IF(VLOOKUP($A349&amp;$A$3,Global!$E:$AA,COLUMN()+1,0)="","",VLOOKUP($A349&amp;$A$3,Global!$E:$AA,COLUMN()+1,0)),"")</f>
        <v/>
      </c>
      <c r="I349" s="69" t="str">
        <f>IFERROR(IF(VLOOKUP($A349&amp;$A$3,Global!$E:$AA,COLUMN()+1,0)="","",VLOOKUP($A349&amp;$A$3,Global!$E:$AA,COLUMN()+1,0)),"")</f>
        <v/>
      </c>
      <c r="J349" s="69" t="str">
        <f>IFERROR(IF(VLOOKUP($A349&amp;$A$3,Global!$E:$AA,COLUMN()+1,0)="","",VLOOKUP($A349&amp;$A$3,Global!$E:$AA,COLUMN()+1,0)),"")</f>
        <v/>
      </c>
      <c r="K349" s="69" t="str">
        <f>IFERROR(IF(VLOOKUP($A349&amp;$A$3,Global!$E:$AA,COLUMN()+1,0)="","",VLOOKUP($A349&amp;$A$3,Global!$E:$AA,COLUMN()+1,0)),"")</f>
        <v/>
      </c>
      <c r="L349" s="69" t="str">
        <f>IFERROR(IF(VLOOKUP($A349&amp;$A$3,Global!$E:$AA,COLUMN()+1,0)="","",VLOOKUP($A349&amp;$A$3,Global!$E:$AA,COLUMN()+1,0)),"")</f>
        <v/>
      </c>
      <c r="M349" s="68" t="str">
        <f>IFERROR(IF(VLOOKUP($A349&amp;$A$3,Global!$E:$AA,COLUMN()+1,0)="","",VLOOKUP($A349&amp;$A$3,Global!$E:$AA,COLUMN()+1,0)),"")</f>
        <v/>
      </c>
      <c r="N349" s="68" t="str">
        <f>IFERROR(IF(VLOOKUP($A349&amp;$A$3,Global!$E:$AA,COLUMN()+1,0)="","",VLOOKUP($A349&amp;$A$3,Global!$E:$AA,COLUMN()+1,0)),"")</f>
        <v/>
      </c>
      <c r="O349" s="68" t="str">
        <f>IFERROR(IF(VLOOKUP($A349&amp;$A$3,Global!$E:$AA,COLUMN()+1,0)="","",VLOOKUP($A349&amp;$A$3,Global!$E:$AA,COLUMN()+1,0)),"")</f>
        <v/>
      </c>
      <c r="P349" s="68" t="str">
        <f>IFERROR(IF(VLOOKUP($A349&amp;$A$3,Global!$E:$AA,COLUMN()+1,0)="","",VLOOKUP($A349&amp;$A$3,Global!$E:$AA,COLUMN()+1,0)),"")</f>
        <v/>
      </c>
      <c r="Q349" s="68" t="str">
        <f>IFERROR(IF(VLOOKUP($A349&amp;$A$3,Global!$E:$AA,COLUMN()+1,0)="","",VLOOKUP($A349&amp;$A$3,Global!$E:$AA,COLUMN()+1,0)),"")</f>
        <v/>
      </c>
      <c r="R349" s="68" t="str">
        <f>IFERROR(IF(VLOOKUP($A349&amp;$A$3,Global!$E:$AA,COLUMN()+1,0)="","",VLOOKUP($A349&amp;$A$3,Global!$E:$AA,COLUMN()+1,0)),"")</f>
        <v/>
      </c>
      <c r="S349" s="71" t="str">
        <f>IFERROR(IF(VLOOKUP($A349&amp;$A$3,Global!$E:$AA,COLUMN()+1,0)="","",VLOOKUP($A349&amp;$A$3,Global!$E:$AA,COLUMN()+1,0)),"")</f>
        <v/>
      </c>
      <c r="T349" s="71" t="str">
        <f>IFERROR(IF(VLOOKUP($A349&amp;$A$3,Global!$E:$AA,COLUMN()+1,0)="","",VLOOKUP($A349&amp;$A$3,Global!$E:$AA,COLUMN()+1,0)),"")</f>
        <v/>
      </c>
      <c r="U349" s="69" t="str">
        <f>IFERROR(IF(VLOOKUP($A349&amp;$A$3,Global!$E:$AA,COLUMN()+1,0)="","",VLOOKUP($A349&amp;$A$3,Global!$E:$AA,COLUMN()+1,0)),"")</f>
        <v/>
      </c>
      <c r="V349" s="69" t="str">
        <f>IFERROR(IF(VLOOKUP($A349&amp;$A$3,Global!$E:$AA,COLUMN()+1,0)="","",VLOOKUP($A349&amp;$A$3,Global!$E:$AA,COLUMN()+1,0)),"")</f>
        <v/>
      </c>
    </row>
    <row r="350" spans="1:22" s="72" customFormat="1" ht="15.75" x14ac:dyDescent="0.2">
      <c r="A350" s="67" t="str">
        <f>IFERROR(IF(A349="","",IF((A349+1)&lt;=VLOOKUP($A$3,List!$A$1:$B$50,2,0),A349+1,"")),"")</f>
        <v/>
      </c>
      <c r="B350" s="67" t="str">
        <f>IFERROR(IF(VLOOKUP($A350&amp;$A$3,Global!$E:$AA,COLUMN(),0)="","",VLOOKUP($A350&amp;$A$3,Global!$E:$AA,COLUMN(),0)),"")</f>
        <v/>
      </c>
      <c r="C350" s="67" t="str">
        <f>IFERROR(VLOOKUP(B350,List!$D:$E,2,0),"")</f>
        <v/>
      </c>
      <c r="D350" s="68" t="str">
        <f>IFERROR(IF(VLOOKUP($A350&amp;$A$3,Global!$E:$AA,COLUMN()+1,0)="","",VLOOKUP($A350&amp;$A$3,Global!$E:$AA,COLUMN()+1,0)),"")</f>
        <v/>
      </c>
      <c r="E350" s="69" t="str">
        <f>IFERROR(IF(VLOOKUP($A350&amp;$A$3,Global!$E:$AA,COLUMN()+1,0)="","",VLOOKUP($A350&amp;$A$3,Global!$E:$AA,COLUMN()+1,0)),"")</f>
        <v/>
      </c>
      <c r="F350" s="69" t="str">
        <f>IFERROR(IF(VLOOKUP($A350&amp;$A$3,Global!$E:$AA,COLUMN()+1,0)="","",VLOOKUP($A350&amp;$A$3,Global!$E:$AA,COLUMN()+1,0)),"")</f>
        <v/>
      </c>
      <c r="G350" s="69" t="str">
        <f>IFERROR(IF(VLOOKUP($A350&amp;$A$3,Global!$E:$AA,COLUMN()+1,0)="","",VLOOKUP($A350&amp;$A$3,Global!$E:$AA,COLUMN()+1,0)),"")</f>
        <v/>
      </c>
      <c r="H350" s="70" t="str">
        <f>IFERROR(IF(VLOOKUP($A350&amp;$A$3,Global!$E:$AA,COLUMN()+1,0)="","",VLOOKUP($A350&amp;$A$3,Global!$E:$AA,COLUMN()+1,0)),"")</f>
        <v/>
      </c>
      <c r="I350" s="69" t="str">
        <f>IFERROR(IF(VLOOKUP($A350&amp;$A$3,Global!$E:$AA,COLUMN()+1,0)="","",VLOOKUP($A350&amp;$A$3,Global!$E:$AA,COLUMN()+1,0)),"")</f>
        <v/>
      </c>
      <c r="J350" s="69" t="str">
        <f>IFERROR(IF(VLOOKUP($A350&amp;$A$3,Global!$E:$AA,COLUMN()+1,0)="","",VLOOKUP($A350&amp;$A$3,Global!$E:$AA,COLUMN()+1,0)),"")</f>
        <v/>
      </c>
      <c r="K350" s="69" t="str">
        <f>IFERROR(IF(VLOOKUP($A350&amp;$A$3,Global!$E:$AA,COLUMN()+1,0)="","",VLOOKUP($A350&amp;$A$3,Global!$E:$AA,COLUMN()+1,0)),"")</f>
        <v/>
      </c>
      <c r="L350" s="69" t="str">
        <f>IFERROR(IF(VLOOKUP($A350&amp;$A$3,Global!$E:$AA,COLUMN()+1,0)="","",VLOOKUP($A350&amp;$A$3,Global!$E:$AA,COLUMN()+1,0)),"")</f>
        <v/>
      </c>
      <c r="M350" s="68" t="str">
        <f>IFERROR(IF(VLOOKUP($A350&amp;$A$3,Global!$E:$AA,COLUMN()+1,0)="","",VLOOKUP($A350&amp;$A$3,Global!$E:$AA,COLUMN()+1,0)),"")</f>
        <v/>
      </c>
      <c r="N350" s="68" t="str">
        <f>IFERROR(IF(VLOOKUP($A350&amp;$A$3,Global!$E:$AA,COLUMN()+1,0)="","",VLOOKUP($A350&amp;$A$3,Global!$E:$AA,COLUMN()+1,0)),"")</f>
        <v/>
      </c>
      <c r="O350" s="68" t="str">
        <f>IFERROR(IF(VLOOKUP($A350&amp;$A$3,Global!$E:$AA,COLUMN()+1,0)="","",VLOOKUP($A350&amp;$A$3,Global!$E:$AA,COLUMN()+1,0)),"")</f>
        <v/>
      </c>
      <c r="P350" s="68" t="str">
        <f>IFERROR(IF(VLOOKUP($A350&amp;$A$3,Global!$E:$AA,COLUMN()+1,0)="","",VLOOKUP($A350&amp;$A$3,Global!$E:$AA,COLUMN()+1,0)),"")</f>
        <v/>
      </c>
      <c r="Q350" s="68" t="str">
        <f>IFERROR(IF(VLOOKUP($A350&amp;$A$3,Global!$E:$AA,COLUMN()+1,0)="","",VLOOKUP($A350&amp;$A$3,Global!$E:$AA,COLUMN()+1,0)),"")</f>
        <v/>
      </c>
      <c r="R350" s="68" t="str">
        <f>IFERROR(IF(VLOOKUP($A350&amp;$A$3,Global!$E:$AA,COLUMN()+1,0)="","",VLOOKUP($A350&amp;$A$3,Global!$E:$AA,COLUMN()+1,0)),"")</f>
        <v/>
      </c>
      <c r="S350" s="71" t="str">
        <f>IFERROR(IF(VLOOKUP($A350&amp;$A$3,Global!$E:$AA,COLUMN()+1,0)="","",VLOOKUP($A350&amp;$A$3,Global!$E:$AA,COLUMN()+1,0)),"")</f>
        <v/>
      </c>
      <c r="T350" s="71" t="str">
        <f>IFERROR(IF(VLOOKUP($A350&amp;$A$3,Global!$E:$AA,COLUMN()+1,0)="","",VLOOKUP($A350&amp;$A$3,Global!$E:$AA,COLUMN()+1,0)),"")</f>
        <v/>
      </c>
      <c r="U350" s="69" t="str">
        <f>IFERROR(IF(VLOOKUP($A350&amp;$A$3,Global!$E:$AA,COLUMN()+1,0)="","",VLOOKUP($A350&amp;$A$3,Global!$E:$AA,COLUMN()+1,0)),"")</f>
        <v/>
      </c>
      <c r="V350" s="69" t="str">
        <f>IFERROR(IF(VLOOKUP($A350&amp;$A$3,Global!$E:$AA,COLUMN()+1,0)="","",VLOOKUP($A350&amp;$A$3,Global!$E:$AA,COLUMN()+1,0)),"")</f>
        <v/>
      </c>
    </row>
    <row r="351" spans="1:22" s="72" customFormat="1" ht="15.75" x14ac:dyDescent="0.2">
      <c r="A351" s="67" t="str">
        <f>IFERROR(IF(A350="","",IF((A350+1)&lt;=VLOOKUP($A$3,List!$A$1:$B$50,2,0),A350+1,"")),"")</f>
        <v/>
      </c>
      <c r="B351" s="67" t="str">
        <f>IFERROR(IF(VLOOKUP($A351&amp;$A$3,Global!$E:$AA,COLUMN(),0)="","",VLOOKUP($A351&amp;$A$3,Global!$E:$AA,COLUMN(),0)),"")</f>
        <v/>
      </c>
      <c r="C351" s="67" t="str">
        <f>IFERROR(VLOOKUP(B351,List!$D:$E,2,0),"")</f>
        <v/>
      </c>
      <c r="D351" s="68" t="str">
        <f>IFERROR(IF(VLOOKUP($A351&amp;$A$3,Global!$E:$AA,COLUMN()+1,0)="","",VLOOKUP($A351&amp;$A$3,Global!$E:$AA,COLUMN()+1,0)),"")</f>
        <v/>
      </c>
      <c r="E351" s="69" t="str">
        <f>IFERROR(IF(VLOOKUP($A351&amp;$A$3,Global!$E:$AA,COLUMN()+1,0)="","",VLOOKUP($A351&amp;$A$3,Global!$E:$AA,COLUMN()+1,0)),"")</f>
        <v/>
      </c>
      <c r="F351" s="69" t="str">
        <f>IFERROR(IF(VLOOKUP($A351&amp;$A$3,Global!$E:$AA,COLUMN()+1,0)="","",VLOOKUP($A351&amp;$A$3,Global!$E:$AA,COLUMN()+1,0)),"")</f>
        <v/>
      </c>
      <c r="G351" s="69" t="str">
        <f>IFERROR(IF(VLOOKUP($A351&amp;$A$3,Global!$E:$AA,COLUMN()+1,0)="","",VLOOKUP($A351&amp;$A$3,Global!$E:$AA,COLUMN()+1,0)),"")</f>
        <v/>
      </c>
      <c r="H351" s="70" t="str">
        <f>IFERROR(IF(VLOOKUP($A351&amp;$A$3,Global!$E:$AA,COLUMN()+1,0)="","",VLOOKUP($A351&amp;$A$3,Global!$E:$AA,COLUMN()+1,0)),"")</f>
        <v/>
      </c>
      <c r="I351" s="69" t="str">
        <f>IFERROR(IF(VLOOKUP($A351&amp;$A$3,Global!$E:$AA,COLUMN()+1,0)="","",VLOOKUP($A351&amp;$A$3,Global!$E:$AA,COLUMN()+1,0)),"")</f>
        <v/>
      </c>
      <c r="J351" s="69" t="str">
        <f>IFERROR(IF(VLOOKUP($A351&amp;$A$3,Global!$E:$AA,COLUMN()+1,0)="","",VLOOKUP($A351&amp;$A$3,Global!$E:$AA,COLUMN()+1,0)),"")</f>
        <v/>
      </c>
      <c r="K351" s="69" t="str">
        <f>IFERROR(IF(VLOOKUP($A351&amp;$A$3,Global!$E:$AA,COLUMN()+1,0)="","",VLOOKUP($A351&amp;$A$3,Global!$E:$AA,COLUMN()+1,0)),"")</f>
        <v/>
      </c>
      <c r="L351" s="69" t="str">
        <f>IFERROR(IF(VLOOKUP($A351&amp;$A$3,Global!$E:$AA,COLUMN()+1,0)="","",VLOOKUP($A351&amp;$A$3,Global!$E:$AA,COLUMN()+1,0)),"")</f>
        <v/>
      </c>
      <c r="M351" s="68" t="str">
        <f>IFERROR(IF(VLOOKUP($A351&amp;$A$3,Global!$E:$AA,COLUMN()+1,0)="","",VLOOKUP($A351&amp;$A$3,Global!$E:$AA,COLUMN()+1,0)),"")</f>
        <v/>
      </c>
      <c r="N351" s="68" t="str">
        <f>IFERROR(IF(VLOOKUP($A351&amp;$A$3,Global!$E:$AA,COLUMN()+1,0)="","",VLOOKUP($A351&amp;$A$3,Global!$E:$AA,COLUMN()+1,0)),"")</f>
        <v/>
      </c>
      <c r="O351" s="68" t="str">
        <f>IFERROR(IF(VLOOKUP($A351&amp;$A$3,Global!$E:$AA,COLUMN()+1,0)="","",VLOOKUP($A351&amp;$A$3,Global!$E:$AA,COLUMN()+1,0)),"")</f>
        <v/>
      </c>
      <c r="P351" s="68" t="str">
        <f>IFERROR(IF(VLOOKUP($A351&amp;$A$3,Global!$E:$AA,COLUMN()+1,0)="","",VLOOKUP($A351&amp;$A$3,Global!$E:$AA,COLUMN()+1,0)),"")</f>
        <v/>
      </c>
      <c r="Q351" s="68" t="str">
        <f>IFERROR(IF(VLOOKUP($A351&amp;$A$3,Global!$E:$AA,COLUMN()+1,0)="","",VLOOKUP($A351&amp;$A$3,Global!$E:$AA,COLUMN()+1,0)),"")</f>
        <v/>
      </c>
      <c r="R351" s="68" t="str">
        <f>IFERROR(IF(VLOOKUP($A351&amp;$A$3,Global!$E:$AA,COLUMN()+1,0)="","",VLOOKUP($A351&amp;$A$3,Global!$E:$AA,COLUMN()+1,0)),"")</f>
        <v/>
      </c>
      <c r="S351" s="71" t="str">
        <f>IFERROR(IF(VLOOKUP($A351&amp;$A$3,Global!$E:$AA,COLUMN()+1,0)="","",VLOOKUP($A351&amp;$A$3,Global!$E:$AA,COLUMN()+1,0)),"")</f>
        <v/>
      </c>
      <c r="T351" s="71" t="str">
        <f>IFERROR(IF(VLOOKUP($A351&amp;$A$3,Global!$E:$AA,COLUMN()+1,0)="","",VLOOKUP($A351&amp;$A$3,Global!$E:$AA,COLUMN()+1,0)),"")</f>
        <v/>
      </c>
      <c r="U351" s="69" t="str">
        <f>IFERROR(IF(VLOOKUP($A351&amp;$A$3,Global!$E:$AA,COLUMN()+1,0)="","",VLOOKUP($A351&amp;$A$3,Global!$E:$AA,COLUMN()+1,0)),"")</f>
        <v/>
      </c>
      <c r="V351" s="69" t="str">
        <f>IFERROR(IF(VLOOKUP($A351&amp;$A$3,Global!$E:$AA,COLUMN()+1,0)="","",VLOOKUP($A351&amp;$A$3,Global!$E:$AA,COLUMN()+1,0)),"")</f>
        <v/>
      </c>
    </row>
    <row r="352" spans="1:22" s="72" customFormat="1" ht="15.75" x14ac:dyDescent="0.2">
      <c r="A352" s="67" t="str">
        <f>IFERROR(IF(A351="","",IF((A351+1)&lt;=VLOOKUP($A$3,List!$A$1:$B$50,2,0),A351+1,"")),"")</f>
        <v/>
      </c>
      <c r="B352" s="67" t="str">
        <f>IFERROR(IF(VLOOKUP($A352&amp;$A$3,Global!$E:$AA,COLUMN(),0)="","",VLOOKUP($A352&amp;$A$3,Global!$E:$AA,COLUMN(),0)),"")</f>
        <v/>
      </c>
      <c r="C352" s="67" t="str">
        <f>IFERROR(VLOOKUP(B352,List!$D:$E,2,0),"")</f>
        <v/>
      </c>
      <c r="D352" s="68" t="str">
        <f>IFERROR(IF(VLOOKUP($A352&amp;$A$3,Global!$E:$AA,COLUMN()+1,0)="","",VLOOKUP($A352&amp;$A$3,Global!$E:$AA,COLUMN()+1,0)),"")</f>
        <v/>
      </c>
      <c r="E352" s="69" t="str">
        <f>IFERROR(IF(VLOOKUP($A352&amp;$A$3,Global!$E:$AA,COLUMN()+1,0)="","",VLOOKUP($A352&amp;$A$3,Global!$E:$AA,COLUMN()+1,0)),"")</f>
        <v/>
      </c>
      <c r="F352" s="69" t="str">
        <f>IFERROR(IF(VLOOKUP($A352&amp;$A$3,Global!$E:$AA,COLUMN()+1,0)="","",VLOOKUP($A352&amp;$A$3,Global!$E:$AA,COLUMN()+1,0)),"")</f>
        <v/>
      </c>
      <c r="G352" s="69" t="str">
        <f>IFERROR(IF(VLOOKUP($A352&amp;$A$3,Global!$E:$AA,COLUMN()+1,0)="","",VLOOKUP($A352&amp;$A$3,Global!$E:$AA,COLUMN()+1,0)),"")</f>
        <v/>
      </c>
      <c r="H352" s="70" t="str">
        <f>IFERROR(IF(VLOOKUP($A352&amp;$A$3,Global!$E:$AA,COLUMN()+1,0)="","",VLOOKUP($A352&amp;$A$3,Global!$E:$AA,COLUMN()+1,0)),"")</f>
        <v/>
      </c>
      <c r="I352" s="69" t="str">
        <f>IFERROR(IF(VLOOKUP($A352&amp;$A$3,Global!$E:$AA,COLUMN()+1,0)="","",VLOOKUP($A352&amp;$A$3,Global!$E:$AA,COLUMN()+1,0)),"")</f>
        <v/>
      </c>
      <c r="J352" s="69" t="str">
        <f>IFERROR(IF(VLOOKUP($A352&amp;$A$3,Global!$E:$AA,COLUMN()+1,0)="","",VLOOKUP($A352&amp;$A$3,Global!$E:$AA,COLUMN()+1,0)),"")</f>
        <v/>
      </c>
      <c r="K352" s="69" t="str">
        <f>IFERROR(IF(VLOOKUP($A352&amp;$A$3,Global!$E:$AA,COLUMN()+1,0)="","",VLOOKUP($A352&amp;$A$3,Global!$E:$AA,COLUMN()+1,0)),"")</f>
        <v/>
      </c>
      <c r="L352" s="69" t="str">
        <f>IFERROR(IF(VLOOKUP($A352&amp;$A$3,Global!$E:$AA,COLUMN()+1,0)="","",VLOOKUP($A352&amp;$A$3,Global!$E:$AA,COLUMN()+1,0)),"")</f>
        <v/>
      </c>
      <c r="M352" s="68" t="str">
        <f>IFERROR(IF(VLOOKUP($A352&amp;$A$3,Global!$E:$AA,COLUMN()+1,0)="","",VLOOKUP($A352&amp;$A$3,Global!$E:$AA,COLUMN()+1,0)),"")</f>
        <v/>
      </c>
      <c r="N352" s="68" t="str">
        <f>IFERROR(IF(VLOOKUP($A352&amp;$A$3,Global!$E:$AA,COLUMN()+1,0)="","",VLOOKUP($A352&amp;$A$3,Global!$E:$AA,COLUMN()+1,0)),"")</f>
        <v/>
      </c>
      <c r="O352" s="68" t="str">
        <f>IFERROR(IF(VLOOKUP($A352&amp;$A$3,Global!$E:$AA,COLUMN()+1,0)="","",VLOOKUP($A352&amp;$A$3,Global!$E:$AA,COLUMN()+1,0)),"")</f>
        <v/>
      </c>
      <c r="P352" s="68" t="str">
        <f>IFERROR(IF(VLOOKUP($A352&amp;$A$3,Global!$E:$AA,COLUMN()+1,0)="","",VLOOKUP($A352&amp;$A$3,Global!$E:$AA,COLUMN()+1,0)),"")</f>
        <v/>
      </c>
      <c r="Q352" s="68" t="str">
        <f>IFERROR(IF(VLOOKUP($A352&amp;$A$3,Global!$E:$AA,COLUMN()+1,0)="","",VLOOKUP($A352&amp;$A$3,Global!$E:$AA,COLUMN()+1,0)),"")</f>
        <v/>
      </c>
      <c r="R352" s="68" t="str">
        <f>IFERROR(IF(VLOOKUP($A352&amp;$A$3,Global!$E:$AA,COLUMN()+1,0)="","",VLOOKUP($A352&amp;$A$3,Global!$E:$AA,COLUMN()+1,0)),"")</f>
        <v/>
      </c>
      <c r="S352" s="71" t="str">
        <f>IFERROR(IF(VLOOKUP($A352&amp;$A$3,Global!$E:$AA,COLUMN()+1,0)="","",VLOOKUP($A352&amp;$A$3,Global!$E:$AA,COLUMN()+1,0)),"")</f>
        <v/>
      </c>
      <c r="T352" s="71" t="str">
        <f>IFERROR(IF(VLOOKUP($A352&amp;$A$3,Global!$E:$AA,COLUMN()+1,0)="","",VLOOKUP($A352&amp;$A$3,Global!$E:$AA,COLUMN()+1,0)),"")</f>
        <v/>
      </c>
      <c r="U352" s="69" t="str">
        <f>IFERROR(IF(VLOOKUP($A352&amp;$A$3,Global!$E:$AA,COLUMN()+1,0)="","",VLOOKUP($A352&amp;$A$3,Global!$E:$AA,COLUMN()+1,0)),"")</f>
        <v/>
      </c>
      <c r="V352" s="69" t="str">
        <f>IFERROR(IF(VLOOKUP($A352&amp;$A$3,Global!$E:$AA,COLUMN()+1,0)="","",VLOOKUP($A352&amp;$A$3,Global!$E:$AA,COLUMN()+1,0)),"")</f>
        <v/>
      </c>
    </row>
    <row r="353" spans="1:22" s="72" customFormat="1" ht="15.75" x14ac:dyDescent="0.2">
      <c r="A353" s="67" t="str">
        <f>IFERROR(IF(A352="","",IF((A352+1)&lt;=VLOOKUP($A$3,List!$A$1:$B$50,2,0),A352+1,"")),"")</f>
        <v/>
      </c>
      <c r="B353" s="67" t="str">
        <f>IFERROR(IF(VLOOKUP($A353&amp;$A$3,Global!$E:$AA,COLUMN(),0)="","",VLOOKUP($A353&amp;$A$3,Global!$E:$AA,COLUMN(),0)),"")</f>
        <v/>
      </c>
      <c r="C353" s="67" t="str">
        <f>IFERROR(VLOOKUP(B353,List!$D:$E,2,0),"")</f>
        <v/>
      </c>
      <c r="D353" s="68" t="str">
        <f>IFERROR(IF(VLOOKUP($A353&amp;$A$3,Global!$E:$AA,COLUMN()+1,0)="","",VLOOKUP($A353&amp;$A$3,Global!$E:$AA,COLUMN()+1,0)),"")</f>
        <v/>
      </c>
      <c r="E353" s="69" t="str">
        <f>IFERROR(IF(VLOOKUP($A353&amp;$A$3,Global!$E:$AA,COLUMN()+1,0)="","",VLOOKUP($A353&amp;$A$3,Global!$E:$AA,COLUMN()+1,0)),"")</f>
        <v/>
      </c>
      <c r="F353" s="69" t="str">
        <f>IFERROR(IF(VLOOKUP($A353&amp;$A$3,Global!$E:$AA,COLUMN()+1,0)="","",VLOOKUP($A353&amp;$A$3,Global!$E:$AA,COLUMN()+1,0)),"")</f>
        <v/>
      </c>
      <c r="G353" s="69" t="str">
        <f>IFERROR(IF(VLOOKUP($A353&amp;$A$3,Global!$E:$AA,COLUMN()+1,0)="","",VLOOKUP($A353&amp;$A$3,Global!$E:$AA,COLUMN()+1,0)),"")</f>
        <v/>
      </c>
      <c r="H353" s="70" t="str">
        <f>IFERROR(IF(VLOOKUP($A353&amp;$A$3,Global!$E:$AA,COLUMN()+1,0)="","",VLOOKUP($A353&amp;$A$3,Global!$E:$AA,COLUMN()+1,0)),"")</f>
        <v/>
      </c>
      <c r="I353" s="69" t="str">
        <f>IFERROR(IF(VLOOKUP($A353&amp;$A$3,Global!$E:$AA,COLUMN()+1,0)="","",VLOOKUP($A353&amp;$A$3,Global!$E:$AA,COLUMN()+1,0)),"")</f>
        <v/>
      </c>
      <c r="J353" s="69" t="str">
        <f>IFERROR(IF(VLOOKUP($A353&amp;$A$3,Global!$E:$AA,COLUMN()+1,0)="","",VLOOKUP($A353&amp;$A$3,Global!$E:$AA,COLUMN()+1,0)),"")</f>
        <v/>
      </c>
      <c r="K353" s="69" t="str">
        <f>IFERROR(IF(VLOOKUP($A353&amp;$A$3,Global!$E:$AA,COLUMN()+1,0)="","",VLOOKUP($A353&amp;$A$3,Global!$E:$AA,COLUMN()+1,0)),"")</f>
        <v/>
      </c>
      <c r="L353" s="69" t="str">
        <f>IFERROR(IF(VLOOKUP($A353&amp;$A$3,Global!$E:$AA,COLUMN()+1,0)="","",VLOOKUP($A353&amp;$A$3,Global!$E:$AA,COLUMN()+1,0)),"")</f>
        <v/>
      </c>
      <c r="M353" s="68" t="str">
        <f>IFERROR(IF(VLOOKUP($A353&amp;$A$3,Global!$E:$AA,COLUMN()+1,0)="","",VLOOKUP($A353&amp;$A$3,Global!$E:$AA,COLUMN()+1,0)),"")</f>
        <v/>
      </c>
      <c r="N353" s="68" t="str">
        <f>IFERROR(IF(VLOOKUP($A353&amp;$A$3,Global!$E:$AA,COLUMN()+1,0)="","",VLOOKUP($A353&amp;$A$3,Global!$E:$AA,COLUMN()+1,0)),"")</f>
        <v/>
      </c>
      <c r="O353" s="68" t="str">
        <f>IFERROR(IF(VLOOKUP($A353&amp;$A$3,Global!$E:$AA,COLUMN()+1,0)="","",VLOOKUP($A353&amp;$A$3,Global!$E:$AA,COLUMN()+1,0)),"")</f>
        <v/>
      </c>
      <c r="P353" s="68" t="str">
        <f>IFERROR(IF(VLOOKUP($A353&amp;$A$3,Global!$E:$AA,COLUMN()+1,0)="","",VLOOKUP($A353&amp;$A$3,Global!$E:$AA,COLUMN()+1,0)),"")</f>
        <v/>
      </c>
      <c r="Q353" s="68" t="str">
        <f>IFERROR(IF(VLOOKUP($A353&amp;$A$3,Global!$E:$AA,COLUMN()+1,0)="","",VLOOKUP($A353&amp;$A$3,Global!$E:$AA,COLUMN()+1,0)),"")</f>
        <v/>
      </c>
      <c r="R353" s="68" t="str">
        <f>IFERROR(IF(VLOOKUP($A353&amp;$A$3,Global!$E:$AA,COLUMN()+1,0)="","",VLOOKUP($A353&amp;$A$3,Global!$E:$AA,COLUMN()+1,0)),"")</f>
        <v/>
      </c>
      <c r="S353" s="71" t="str">
        <f>IFERROR(IF(VLOOKUP($A353&amp;$A$3,Global!$E:$AA,COLUMN()+1,0)="","",VLOOKUP($A353&amp;$A$3,Global!$E:$AA,COLUMN()+1,0)),"")</f>
        <v/>
      </c>
      <c r="T353" s="71" t="str">
        <f>IFERROR(IF(VLOOKUP($A353&amp;$A$3,Global!$E:$AA,COLUMN()+1,0)="","",VLOOKUP($A353&amp;$A$3,Global!$E:$AA,COLUMN()+1,0)),"")</f>
        <v/>
      </c>
      <c r="U353" s="69" t="str">
        <f>IFERROR(IF(VLOOKUP($A353&amp;$A$3,Global!$E:$AA,COLUMN()+1,0)="","",VLOOKUP($A353&amp;$A$3,Global!$E:$AA,COLUMN()+1,0)),"")</f>
        <v/>
      </c>
      <c r="V353" s="69" t="str">
        <f>IFERROR(IF(VLOOKUP($A353&amp;$A$3,Global!$E:$AA,COLUMN()+1,0)="","",VLOOKUP($A353&amp;$A$3,Global!$E:$AA,COLUMN()+1,0)),"")</f>
        <v/>
      </c>
    </row>
    <row r="354" spans="1:22" s="72" customFormat="1" ht="15.75" x14ac:dyDescent="0.2">
      <c r="A354" s="67" t="str">
        <f>IFERROR(IF(A353="","",IF((A353+1)&lt;=VLOOKUP($A$3,List!$A$1:$B$50,2,0),A353+1,"")),"")</f>
        <v/>
      </c>
      <c r="B354" s="67" t="str">
        <f>IFERROR(IF(VLOOKUP($A354&amp;$A$3,Global!$E:$AA,COLUMN(),0)="","",VLOOKUP($A354&amp;$A$3,Global!$E:$AA,COLUMN(),0)),"")</f>
        <v/>
      </c>
      <c r="C354" s="67" t="str">
        <f>IFERROR(VLOOKUP(B354,List!$D:$E,2,0),"")</f>
        <v/>
      </c>
      <c r="D354" s="68" t="str">
        <f>IFERROR(IF(VLOOKUP($A354&amp;$A$3,Global!$E:$AA,COLUMN()+1,0)="","",VLOOKUP($A354&amp;$A$3,Global!$E:$AA,COLUMN()+1,0)),"")</f>
        <v/>
      </c>
      <c r="E354" s="69" t="str">
        <f>IFERROR(IF(VLOOKUP($A354&amp;$A$3,Global!$E:$AA,COLUMN()+1,0)="","",VLOOKUP($A354&amp;$A$3,Global!$E:$AA,COLUMN()+1,0)),"")</f>
        <v/>
      </c>
      <c r="F354" s="69" t="str">
        <f>IFERROR(IF(VLOOKUP($A354&amp;$A$3,Global!$E:$AA,COLUMN()+1,0)="","",VLOOKUP($A354&amp;$A$3,Global!$E:$AA,COLUMN()+1,0)),"")</f>
        <v/>
      </c>
      <c r="G354" s="69" t="str">
        <f>IFERROR(IF(VLOOKUP($A354&amp;$A$3,Global!$E:$AA,COLUMN()+1,0)="","",VLOOKUP($A354&amp;$A$3,Global!$E:$AA,COLUMN()+1,0)),"")</f>
        <v/>
      </c>
      <c r="H354" s="70" t="str">
        <f>IFERROR(IF(VLOOKUP($A354&amp;$A$3,Global!$E:$AA,COLUMN()+1,0)="","",VLOOKUP($A354&amp;$A$3,Global!$E:$AA,COLUMN()+1,0)),"")</f>
        <v/>
      </c>
      <c r="I354" s="69" t="str">
        <f>IFERROR(IF(VLOOKUP($A354&amp;$A$3,Global!$E:$AA,COLUMN()+1,0)="","",VLOOKUP($A354&amp;$A$3,Global!$E:$AA,COLUMN()+1,0)),"")</f>
        <v/>
      </c>
      <c r="J354" s="69" t="str">
        <f>IFERROR(IF(VLOOKUP($A354&amp;$A$3,Global!$E:$AA,COLUMN()+1,0)="","",VLOOKUP($A354&amp;$A$3,Global!$E:$AA,COLUMN()+1,0)),"")</f>
        <v/>
      </c>
      <c r="K354" s="69" t="str">
        <f>IFERROR(IF(VLOOKUP($A354&amp;$A$3,Global!$E:$AA,COLUMN()+1,0)="","",VLOOKUP($A354&amp;$A$3,Global!$E:$AA,COLUMN()+1,0)),"")</f>
        <v/>
      </c>
      <c r="L354" s="69" t="str">
        <f>IFERROR(IF(VLOOKUP($A354&amp;$A$3,Global!$E:$AA,COLUMN()+1,0)="","",VLOOKUP($A354&amp;$A$3,Global!$E:$AA,COLUMN()+1,0)),"")</f>
        <v/>
      </c>
      <c r="M354" s="68" t="str">
        <f>IFERROR(IF(VLOOKUP($A354&amp;$A$3,Global!$E:$AA,COLUMN()+1,0)="","",VLOOKUP($A354&amp;$A$3,Global!$E:$AA,COLUMN()+1,0)),"")</f>
        <v/>
      </c>
      <c r="N354" s="68" t="str">
        <f>IFERROR(IF(VLOOKUP($A354&amp;$A$3,Global!$E:$AA,COLUMN()+1,0)="","",VLOOKUP($A354&amp;$A$3,Global!$E:$AA,COLUMN()+1,0)),"")</f>
        <v/>
      </c>
      <c r="O354" s="68" t="str">
        <f>IFERROR(IF(VLOOKUP($A354&amp;$A$3,Global!$E:$AA,COLUMN()+1,0)="","",VLOOKUP($A354&amp;$A$3,Global!$E:$AA,COLUMN()+1,0)),"")</f>
        <v/>
      </c>
      <c r="P354" s="68" t="str">
        <f>IFERROR(IF(VLOOKUP($A354&amp;$A$3,Global!$E:$AA,COLUMN()+1,0)="","",VLOOKUP($A354&amp;$A$3,Global!$E:$AA,COLUMN()+1,0)),"")</f>
        <v/>
      </c>
      <c r="Q354" s="68" t="str">
        <f>IFERROR(IF(VLOOKUP($A354&amp;$A$3,Global!$E:$AA,COLUMN()+1,0)="","",VLOOKUP($A354&amp;$A$3,Global!$E:$AA,COLUMN()+1,0)),"")</f>
        <v/>
      </c>
      <c r="R354" s="68" t="str">
        <f>IFERROR(IF(VLOOKUP($A354&amp;$A$3,Global!$E:$AA,COLUMN()+1,0)="","",VLOOKUP($A354&amp;$A$3,Global!$E:$AA,COLUMN()+1,0)),"")</f>
        <v/>
      </c>
      <c r="S354" s="71" t="str">
        <f>IFERROR(IF(VLOOKUP($A354&amp;$A$3,Global!$E:$AA,COLUMN()+1,0)="","",VLOOKUP($A354&amp;$A$3,Global!$E:$AA,COLUMN()+1,0)),"")</f>
        <v/>
      </c>
      <c r="T354" s="71" t="str">
        <f>IFERROR(IF(VLOOKUP($A354&amp;$A$3,Global!$E:$AA,COLUMN()+1,0)="","",VLOOKUP($A354&amp;$A$3,Global!$E:$AA,COLUMN()+1,0)),"")</f>
        <v/>
      </c>
      <c r="U354" s="69" t="str">
        <f>IFERROR(IF(VLOOKUP($A354&amp;$A$3,Global!$E:$AA,COLUMN()+1,0)="","",VLOOKUP($A354&amp;$A$3,Global!$E:$AA,COLUMN()+1,0)),"")</f>
        <v/>
      </c>
      <c r="V354" s="69" t="str">
        <f>IFERROR(IF(VLOOKUP($A354&amp;$A$3,Global!$E:$AA,COLUMN()+1,0)="","",VLOOKUP($A354&amp;$A$3,Global!$E:$AA,COLUMN()+1,0)),"")</f>
        <v/>
      </c>
    </row>
    <row r="355" spans="1:22" s="72" customFormat="1" ht="15.75" x14ac:dyDescent="0.2">
      <c r="A355" s="67" t="str">
        <f>IFERROR(IF(A354="","",IF((A354+1)&lt;=VLOOKUP($A$3,List!$A$1:$B$50,2,0),A354+1,"")),"")</f>
        <v/>
      </c>
      <c r="B355" s="67" t="str">
        <f>IFERROR(IF(VLOOKUP($A355&amp;$A$3,Global!$E:$AA,COLUMN(),0)="","",VLOOKUP($A355&amp;$A$3,Global!$E:$AA,COLUMN(),0)),"")</f>
        <v/>
      </c>
      <c r="C355" s="67" t="str">
        <f>IFERROR(VLOOKUP(B355,List!$D:$E,2,0),"")</f>
        <v/>
      </c>
      <c r="D355" s="68" t="str">
        <f>IFERROR(IF(VLOOKUP($A355&amp;$A$3,Global!$E:$AA,COLUMN()+1,0)="","",VLOOKUP($A355&amp;$A$3,Global!$E:$AA,COLUMN()+1,0)),"")</f>
        <v/>
      </c>
      <c r="E355" s="69" t="str">
        <f>IFERROR(IF(VLOOKUP($A355&amp;$A$3,Global!$E:$AA,COLUMN()+1,0)="","",VLOOKUP($A355&amp;$A$3,Global!$E:$AA,COLUMN()+1,0)),"")</f>
        <v/>
      </c>
      <c r="F355" s="69" t="str">
        <f>IFERROR(IF(VLOOKUP($A355&amp;$A$3,Global!$E:$AA,COLUMN()+1,0)="","",VLOOKUP($A355&amp;$A$3,Global!$E:$AA,COLUMN()+1,0)),"")</f>
        <v/>
      </c>
      <c r="G355" s="69" t="str">
        <f>IFERROR(IF(VLOOKUP($A355&amp;$A$3,Global!$E:$AA,COLUMN()+1,0)="","",VLOOKUP($A355&amp;$A$3,Global!$E:$AA,COLUMN()+1,0)),"")</f>
        <v/>
      </c>
      <c r="H355" s="70" t="str">
        <f>IFERROR(IF(VLOOKUP($A355&amp;$A$3,Global!$E:$AA,COLUMN()+1,0)="","",VLOOKUP($A355&amp;$A$3,Global!$E:$AA,COLUMN()+1,0)),"")</f>
        <v/>
      </c>
      <c r="I355" s="69" t="str">
        <f>IFERROR(IF(VLOOKUP($A355&amp;$A$3,Global!$E:$AA,COLUMN()+1,0)="","",VLOOKUP($A355&amp;$A$3,Global!$E:$AA,COLUMN()+1,0)),"")</f>
        <v/>
      </c>
      <c r="J355" s="69" t="str">
        <f>IFERROR(IF(VLOOKUP($A355&amp;$A$3,Global!$E:$AA,COLUMN()+1,0)="","",VLOOKUP($A355&amp;$A$3,Global!$E:$AA,COLUMN()+1,0)),"")</f>
        <v/>
      </c>
      <c r="K355" s="69" t="str">
        <f>IFERROR(IF(VLOOKUP($A355&amp;$A$3,Global!$E:$AA,COLUMN()+1,0)="","",VLOOKUP($A355&amp;$A$3,Global!$E:$AA,COLUMN()+1,0)),"")</f>
        <v/>
      </c>
      <c r="L355" s="69" t="str">
        <f>IFERROR(IF(VLOOKUP($A355&amp;$A$3,Global!$E:$AA,COLUMN()+1,0)="","",VLOOKUP($A355&amp;$A$3,Global!$E:$AA,COLUMN()+1,0)),"")</f>
        <v/>
      </c>
      <c r="M355" s="68" t="str">
        <f>IFERROR(IF(VLOOKUP($A355&amp;$A$3,Global!$E:$AA,COLUMN()+1,0)="","",VLOOKUP($A355&amp;$A$3,Global!$E:$AA,COLUMN()+1,0)),"")</f>
        <v/>
      </c>
      <c r="N355" s="68" t="str">
        <f>IFERROR(IF(VLOOKUP($A355&amp;$A$3,Global!$E:$AA,COLUMN()+1,0)="","",VLOOKUP($A355&amp;$A$3,Global!$E:$AA,COLUMN()+1,0)),"")</f>
        <v/>
      </c>
      <c r="O355" s="68" t="str">
        <f>IFERROR(IF(VLOOKUP($A355&amp;$A$3,Global!$E:$AA,COLUMN()+1,0)="","",VLOOKUP($A355&amp;$A$3,Global!$E:$AA,COLUMN()+1,0)),"")</f>
        <v/>
      </c>
      <c r="P355" s="68" t="str">
        <f>IFERROR(IF(VLOOKUP($A355&amp;$A$3,Global!$E:$AA,COLUMN()+1,0)="","",VLOOKUP($A355&amp;$A$3,Global!$E:$AA,COLUMN()+1,0)),"")</f>
        <v/>
      </c>
      <c r="Q355" s="68" t="str">
        <f>IFERROR(IF(VLOOKUP($A355&amp;$A$3,Global!$E:$AA,COLUMN()+1,0)="","",VLOOKUP($A355&amp;$A$3,Global!$E:$AA,COLUMN()+1,0)),"")</f>
        <v/>
      </c>
      <c r="R355" s="68" t="str">
        <f>IFERROR(IF(VLOOKUP($A355&amp;$A$3,Global!$E:$AA,COLUMN()+1,0)="","",VLOOKUP($A355&amp;$A$3,Global!$E:$AA,COLUMN()+1,0)),"")</f>
        <v/>
      </c>
      <c r="S355" s="71" t="str">
        <f>IFERROR(IF(VLOOKUP($A355&amp;$A$3,Global!$E:$AA,COLUMN()+1,0)="","",VLOOKUP($A355&amp;$A$3,Global!$E:$AA,COLUMN()+1,0)),"")</f>
        <v/>
      </c>
      <c r="T355" s="71" t="str">
        <f>IFERROR(IF(VLOOKUP($A355&amp;$A$3,Global!$E:$AA,COLUMN()+1,0)="","",VLOOKUP($A355&amp;$A$3,Global!$E:$AA,COLUMN()+1,0)),"")</f>
        <v/>
      </c>
      <c r="U355" s="69" t="str">
        <f>IFERROR(IF(VLOOKUP($A355&amp;$A$3,Global!$E:$AA,COLUMN()+1,0)="","",VLOOKUP($A355&amp;$A$3,Global!$E:$AA,COLUMN()+1,0)),"")</f>
        <v/>
      </c>
      <c r="V355" s="69" t="str">
        <f>IFERROR(IF(VLOOKUP($A355&amp;$A$3,Global!$E:$AA,COLUMN()+1,0)="","",VLOOKUP($A355&amp;$A$3,Global!$E:$AA,COLUMN()+1,0)),"")</f>
        <v/>
      </c>
    </row>
    <row r="356" spans="1:22" s="72" customFormat="1" ht="15.75" x14ac:dyDescent="0.2">
      <c r="A356" s="67" t="str">
        <f>IFERROR(IF(A355="","",IF((A355+1)&lt;=VLOOKUP($A$3,List!$A$1:$B$50,2,0),A355+1,"")),"")</f>
        <v/>
      </c>
      <c r="B356" s="67" t="str">
        <f>IFERROR(IF(VLOOKUP($A356&amp;$A$3,Global!$E:$AA,COLUMN(),0)="","",VLOOKUP($A356&amp;$A$3,Global!$E:$AA,COLUMN(),0)),"")</f>
        <v/>
      </c>
      <c r="C356" s="67" t="str">
        <f>IFERROR(VLOOKUP(B356,List!$D:$E,2,0),"")</f>
        <v/>
      </c>
      <c r="D356" s="68" t="str">
        <f>IFERROR(IF(VLOOKUP($A356&amp;$A$3,Global!$E:$AA,COLUMN()+1,0)="","",VLOOKUP($A356&amp;$A$3,Global!$E:$AA,COLUMN()+1,0)),"")</f>
        <v/>
      </c>
      <c r="E356" s="69" t="str">
        <f>IFERROR(IF(VLOOKUP($A356&amp;$A$3,Global!$E:$AA,COLUMN()+1,0)="","",VLOOKUP($A356&amp;$A$3,Global!$E:$AA,COLUMN()+1,0)),"")</f>
        <v/>
      </c>
      <c r="F356" s="69" t="str">
        <f>IFERROR(IF(VLOOKUP($A356&amp;$A$3,Global!$E:$AA,COLUMN()+1,0)="","",VLOOKUP($A356&amp;$A$3,Global!$E:$AA,COLUMN()+1,0)),"")</f>
        <v/>
      </c>
      <c r="G356" s="69" t="str">
        <f>IFERROR(IF(VLOOKUP($A356&amp;$A$3,Global!$E:$AA,COLUMN()+1,0)="","",VLOOKUP($A356&amp;$A$3,Global!$E:$AA,COLUMN()+1,0)),"")</f>
        <v/>
      </c>
      <c r="H356" s="70" t="str">
        <f>IFERROR(IF(VLOOKUP($A356&amp;$A$3,Global!$E:$AA,COLUMN()+1,0)="","",VLOOKUP($A356&amp;$A$3,Global!$E:$AA,COLUMN()+1,0)),"")</f>
        <v/>
      </c>
      <c r="I356" s="69" t="str">
        <f>IFERROR(IF(VLOOKUP($A356&amp;$A$3,Global!$E:$AA,COLUMN()+1,0)="","",VLOOKUP($A356&amp;$A$3,Global!$E:$AA,COLUMN()+1,0)),"")</f>
        <v/>
      </c>
      <c r="J356" s="69" t="str">
        <f>IFERROR(IF(VLOOKUP($A356&amp;$A$3,Global!$E:$AA,COLUMN()+1,0)="","",VLOOKUP($A356&amp;$A$3,Global!$E:$AA,COLUMN()+1,0)),"")</f>
        <v/>
      </c>
      <c r="K356" s="69" t="str">
        <f>IFERROR(IF(VLOOKUP($A356&amp;$A$3,Global!$E:$AA,COLUMN()+1,0)="","",VLOOKUP($A356&amp;$A$3,Global!$E:$AA,COLUMN()+1,0)),"")</f>
        <v/>
      </c>
      <c r="L356" s="69" t="str">
        <f>IFERROR(IF(VLOOKUP($A356&amp;$A$3,Global!$E:$AA,COLUMN()+1,0)="","",VLOOKUP($A356&amp;$A$3,Global!$E:$AA,COLUMN()+1,0)),"")</f>
        <v/>
      </c>
      <c r="M356" s="68" t="str">
        <f>IFERROR(IF(VLOOKUP($A356&amp;$A$3,Global!$E:$AA,COLUMN()+1,0)="","",VLOOKUP($A356&amp;$A$3,Global!$E:$AA,COLUMN()+1,0)),"")</f>
        <v/>
      </c>
      <c r="N356" s="68" t="str">
        <f>IFERROR(IF(VLOOKUP($A356&amp;$A$3,Global!$E:$AA,COLUMN()+1,0)="","",VLOOKUP($A356&amp;$A$3,Global!$E:$AA,COLUMN()+1,0)),"")</f>
        <v/>
      </c>
      <c r="O356" s="68" t="str">
        <f>IFERROR(IF(VLOOKUP($A356&amp;$A$3,Global!$E:$AA,COLUMN()+1,0)="","",VLOOKUP($A356&amp;$A$3,Global!$E:$AA,COLUMN()+1,0)),"")</f>
        <v/>
      </c>
      <c r="P356" s="68" t="str">
        <f>IFERROR(IF(VLOOKUP($A356&amp;$A$3,Global!$E:$AA,COLUMN()+1,0)="","",VLOOKUP($A356&amp;$A$3,Global!$E:$AA,COLUMN()+1,0)),"")</f>
        <v/>
      </c>
      <c r="Q356" s="68" t="str">
        <f>IFERROR(IF(VLOOKUP($A356&amp;$A$3,Global!$E:$AA,COLUMN()+1,0)="","",VLOOKUP($A356&amp;$A$3,Global!$E:$AA,COLUMN()+1,0)),"")</f>
        <v/>
      </c>
      <c r="R356" s="68" t="str">
        <f>IFERROR(IF(VLOOKUP($A356&amp;$A$3,Global!$E:$AA,COLUMN()+1,0)="","",VLOOKUP($A356&amp;$A$3,Global!$E:$AA,COLUMN()+1,0)),"")</f>
        <v/>
      </c>
      <c r="S356" s="71" t="str">
        <f>IFERROR(IF(VLOOKUP($A356&amp;$A$3,Global!$E:$AA,COLUMN()+1,0)="","",VLOOKUP($A356&amp;$A$3,Global!$E:$AA,COLUMN()+1,0)),"")</f>
        <v/>
      </c>
      <c r="T356" s="71" t="str">
        <f>IFERROR(IF(VLOOKUP($A356&amp;$A$3,Global!$E:$AA,COLUMN()+1,0)="","",VLOOKUP($A356&amp;$A$3,Global!$E:$AA,COLUMN()+1,0)),"")</f>
        <v/>
      </c>
      <c r="U356" s="69" t="str">
        <f>IFERROR(IF(VLOOKUP($A356&amp;$A$3,Global!$E:$AA,COLUMN()+1,0)="","",VLOOKUP($A356&amp;$A$3,Global!$E:$AA,COLUMN()+1,0)),"")</f>
        <v/>
      </c>
      <c r="V356" s="69" t="str">
        <f>IFERROR(IF(VLOOKUP($A356&amp;$A$3,Global!$E:$AA,COLUMN()+1,0)="","",VLOOKUP($A356&amp;$A$3,Global!$E:$AA,COLUMN()+1,0)),"")</f>
        <v/>
      </c>
    </row>
    <row r="357" spans="1:22" s="72" customFormat="1" ht="15.75" x14ac:dyDescent="0.2">
      <c r="A357" s="67" t="str">
        <f>IFERROR(IF(A356="","",IF((A356+1)&lt;=VLOOKUP($A$3,List!$A$1:$B$50,2,0),A356+1,"")),"")</f>
        <v/>
      </c>
      <c r="B357" s="67" t="str">
        <f>IFERROR(IF(VLOOKUP($A357&amp;$A$3,Global!$E:$AA,COLUMN(),0)="","",VLOOKUP($A357&amp;$A$3,Global!$E:$AA,COLUMN(),0)),"")</f>
        <v/>
      </c>
      <c r="C357" s="67" t="str">
        <f>IFERROR(VLOOKUP(B357,List!$D:$E,2,0),"")</f>
        <v/>
      </c>
      <c r="D357" s="68" t="str">
        <f>IFERROR(IF(VLOOKUP($A357&amp;$A$3,Global!$E:$AA,COLUMN()+1,0)="","",VLOOKUP($A357&amp;$A$3,Global!$E:$AA,COLUMN()+1,0)),"")</f>
        <v/>
      </c>
      <c r="E357" s="69" t="str">
        <f>IFERROR(IF(VLOOKUP($A357&amp;$A$3,Global!$E:$AA,COLUMN()+1,0)="","",VLOOKUP($A357&amp;$A$3,Global!$E:$AA,COLUMN()+1,0)),"")</f>
        <v/>
      </c>
      <c r="F357" s="69" t="str">
        <f>IFERROR(IF(VLOOKUP($A357&amp;$A$3,Global!$E:$AA,COLUMN()+1,0)="","",VLOOKUP($A357&amp;$A$3,Global!$E:$AA,COLUMN()+1,0)),"")</f>
        <v/>
      </c>
      <c r="G357" s="69" t="str">
        <f>IFERROR(IF(VLOOKUP($A357&amp;$A$3,Global!$E:$AA,COLUMN()+1,0)="","",VLOOKUP($A357&amp;$A$3,Global!$E:$AA,COLUMN()+1,0)),"")</f>
        <v/>
      </c>
      <c r="H357" s="70" t="str">
        <f>IFERROR(IF(VLOOKUP($A357&amp;$A$3,Global!$E:$AA,COLUMN()+1,0)="","",VLOOKUP($A357&amp;$A$3,Global!$E:$AA,COLUMN()+1,0)),"")</f>
        <v/>
      </c>
      <c r="I357" s="69" t="str">
        <f>IFERROR(IF(VLOOKUP($A357&amp;$A$3,Global!$E:$AA,COLUMN()+1,0)="","",VLOOKUP($A357&amp;$A$3,Global!$E:$AA,COLUMN()+1,0)),"")</f>
        <v/>
      </c>
      <c r="J357" s="69" t="str">
        <f>IFERROR(IF(VLOOKUP($A357&amp;$A$3,Global!$E:$AA,COLUMN()+1,0)="","",VLOOKUP($A357&amp;$A$3,Global!$E:$AA,COLUMN()+1,0)),"")</f>
        <v/>
      </c>
      <c r="K357" s="69" t="str">
        <f>IFERROR(IF(VLOOKUP($A357&amp;$A$3,Global!$E:$AA,COLUMN()+1,0)="","",VLOOKUP($A357&amp;$A$3,Global!$E:$AA,COLUMN()+1,0)),"")</f>
        <v/>
      </c>
      <c r="L357" s="69" t="str">
        <f>IFERROR(IF(VLOOKUP($A357&amp;$A$3,Global!$E:$AA,COLUMN()+1,0)="","",VLOOKUP($A357&amp;$A$3,Global!$E:$AA,COLUMN()+1,0)),"")</f>
        <v/>
      </c>
      <c r="M357" s="68" t="str">
        <f>IFERROR(IF(VLOOKUP($A357&amp;$A$3,Global!$E:$AA,COLUMN()+1,0)="","",VLOOKUP($A357&amp;$A$3,Global!$E:$AA,COLUMN()+1,0)),"")</f>
        <v/>
      </c>
      <c r="N357" s="68" t="str">
        <f>IFERROR(IF(VLOOKUP($A357&amp;$A$3,Global!$E:$AA,COLUMN()+1,0)="","",VLOOKUP($A357&amp;$A$3,Global!$E:$AA,COLUMN()+1,0)),"")</f>
        <v/>
      </c>
      <c r="O357" s="68" t="str">
        <f>IFERROR(IF(VLOOKUP($A357&amp;$A$3,Global!$E:$AA,COLUMN()+1,0)="","",VLOOKUP($A357&amp;$A$3,Global!$E:$AA,COLUMN()+1,0)),"")</f>
        <v/>
      </c>
      <c r="P357" s="68" t="str">
        <f>IFERROR(IF(VLOOKUP($A357&amp;$A$3,Global!$E:$AA,COLUMN()+1,0)="","",VLOOKUP($A357&amp;$A$3,Global!$E:$AA,COLUMN()+1,0)),"")</f>
        <v/>
      </c>
      <c r="Q357" s="68" t="str">
        <f>IFERROR(IF(VLOOKUP($A357&amp;$A$3,Global!$E:$AA,COLUMN()+1,0)="","",VLOOKUP($A357&amp;$A$3,Global!$E:$AA,COLUMN()+1,0)),"")</f>
        <v/>
      </c>
      <c r="R357" s="68" t="str">
        <f>IFERROR(IF(VLOOKUP($A357&amp;$A$3,Global!$E:$AA,COLUMN()+1,0)="","",VLOOKUP($A357&amp;$A$3,Global!$E:$AA,COLUMN()+1,0)),"")</f>
        <v/>
      </c>
      <c r="S357" s="71" t="str">
        <f>IFERROR(IF(VLOOKUP($A357&amp;$A$3,Global!$E:$AA,COLUMN()+1,0)="","",VLOOKUP($A357&amp;$A$3,Global!$E:$AA,COLUMN()+1,0)),"")</f>
        <v/>
      </c>
      <c r="T357" s="71" t="str">
        <f>IFERROR(IF(VLOOKUP($A357&amp;$A$3,Global!$E:$AA,COLUMN()+1,0)="","",VLOOKUP($A357&amp;$A$3,Global!$E:$AA,COLUMN()+1,0)),"")</f>
        <v/>
      </c>
      <c r="U357" s="69" t="str">
        <f>IFERROR(IF(VLOOKUP($A357&amp;$A$3,Global!$E:$AA,COLUMN()+1,0)="","",VLOOKUP($A357&amp;$A$3,Global!$E:$AA,COLUMN()+1,0)),"")</f>
        <v/>
      </c>
      <c r="V357" s="69" t="str">
        <f>IFERROR(IF(VLOOKUP($A357&amp;$A$3,Global!$E:$AA,COLUMN()+1,0)="","",VLOOKUP($A357&amp;$A$3,Global!$E:$AA,COLUMN()+1,0)),"")</f>
        <v/>
      </c>
    </row>
    <row r="358" spans="1:22" s="72" customFormat="1" ht="15.75" x14ac:dyDescent="0.2">
      <c r="A358" s="67" t="str">
        <f>IFERROR(IF(A357="","",IF((A357+1)&lt;=VLOOKUP($A$3,List!$A$1:$B$50,2,0),A357+1,"")),"")</f>
        <v/>
      </c>
      <c r="B358" s="67" t="str">
        <f>IFERROR(IF(VLOOKUP($A358&amp;$A$3,Global!$E:$AA,COLUMN(),0)="","",VLOOKUP($A358&amp;$A$3,Global!$E:$AA,COLUMN(),0)),"")</f>
        <v/>
      </c>
      <c r="C358" s="67" t="str">
        <f>IFERROR(VLOOKUP(B358,List!$D:$E,2,0),"")</f>
        <v/>
      </c>
      <c r="D358" s="68" t="str">
        <f>IFERROR(IF(VLOOKUP($A358&amp;$A$3,Global!$E:$AA,COLUMN()+1,0)="","",VLOOKUP($A358&amp;$A$3,Global!$E:$AA,COLUMN()+1,0)),"")</f>
        <v/>
      </c>
      <c r="E358" s="69" t="str">
        <f>IFERROR(IF(VLOOKUP($A358&amp;$A$3,Global!$E:$AA,COLUMN()+1,0)="","",VLOOKUP($A358&amp;$A$3,Global!$E:$AA,COLUMN()+1,0)),"")</f>
        <v/>
      </c>
      <c r="F358" s="69" t="str">
        <f>IFERROR(IF(VLOOKUP($A358&amp;$A$3,Global!$E:$AA,COLUMN()+1,0)="","",VLOOKUP($A358&amp;$A$3,Global!$E:$AA,COLUMN()+1,0)),"")</f>
        <v/>
      </c>
      <c r="G358" s="69" t="str">
        <f>IFERROR(IF(VLOOKUP($A358&amp;$A$3,Global!$E:$AA,COLUMN()+1,0)="","",VLOOKUP($A358&amp;$A$3,Global!$E:$AA,COLUMN()+1,0)),"")</f>
        <v/>
      </c>
      <c r="H358" s="70" t="str">
        <f>IFERROR(IF(VLOOKUP($A358&amp;$A$3,Global!$E:$AA,COLUMN()+1,0)="","",VLOOKUP($A358&amp;$A$3,Global!$E:$AA,COLUMN()+1,0)),"")</f>
        <v/>
      </c>
      <c r="I358" s="69" t="str">
        <f>IFERROR(IF(VLOOKUP($A358&amp;$A$3,Global!$E:$AA,COLUMN()+1,0)="","",VLOOKUP($A358&amp;$A$3,Global!$E:$AA,COLUMN()+1,0)),"")</f>
        <v/>
      </c>
      <c r="J358" s="69" t="str">
        <f>IFERROR(IF(VLOOKUP($A358&amp;$A$3,Global!$E:$AA,COLUMN()+1,0)="","",VLOOKUP($A358&amp;$A$3,Global!$E:$AA,COLUMN()+1,0)),"")</f>
        <v/>
      </c>
      <c r="K358" s="69" t="str">
        <f>IFERROR(IF(VLOOKUP($A358&amp;$A$3,Global!$E:$AA,COLUMN()+1,0)="","",VLOOKUP($A358&amp;$A$3,Global!$E:$AA,COLUMN()+1,0)),"")</f>
        <v/>
      </c>
      <c r="L358" s="69" t="str">
        <f>IFERROR(IF(VLOOKUP($A358&amp;$A$3,Global!$E:$AA,COLUMN()+1,0)="","",VLOOKUP($A358&amp;$A$3,Global!$E:$AA,COLUMN()+1,0)),"")</f>
        <v/>
      </c>
      <c r="M358" s="68" t="str">
        <f>IFERROR(IF(VLOOKUP($A358&amp;$A$3,Global!$E:$AA,COLUMN()+1,0)="","",VLOOKUP($A358&amp;$A$3,Global!$E:$AA,COLUMN()+1,0)),"")</f>
        <v/>
      </c>
      <c r="N358" s="68" t="str">
        <f>IFERROR(IF(VLOOKUP($A358&amp;$A$3,Global!$E:$AA,COLUMN()+1,0)="","",VLOOKUP($A358&amp;$A$3,Global!$E:$AA,COLUMN()+1,0)),"")</f>
        <v/>
      </c>
      <c r="O358" s="68" t="str">
        <f>IFERROR(IF(VLOOKUP($A358&amp;$A$3,Global!$E:$AA,COLUMN()+1,0)="","",VLOOKUP($A358&amp;$A$3,Global!$E:$AA,COLUMN()+1,0)),"")</f>
        <v/>
      </c>
      <c r="P358" s="68" t="str">
        <f>IFERROR(IF(VLOOKUP($A358&amp;$A$3,Global!$E:$AA,COLUMN()+1,0)="","",VLOOKUP($A358&amp;$A$3,Global!$E:$AA,COLUMN()+1,0)),"")</f>
        <v/>
      </c>
      <c r="Q358" s="68" t="str">
        <f>IFERROR(IF(VLOOKUP($A358&amp;$A$3,Global!$E:$AA,COLUMN()+1,0)="","",VLOOKUP($A358&amp;$A$3,Global!$E:$AA,COLUMN()+1,0)),"")</f>
        <v/>
      </c>
      <c r="R358" s="68" t="str">
        <f>IFERROR(IF(VLOOKUP($A358&amp;$A$3,Global!$E:$AA,COLUMN()+1,0)="","",VLOOKUP($A358&amp;$A$3,Global!$E:$AA,COLUMN()+1,0)),"")</f>
        <v/>
      </c>
      <c r="S358" s="71" t="str">
        <f>IFERROR(IF(VLOOKUP($A358&amp;$A$3,Global!$E:$AA,COLUMN()+1,0)="","",VLOOKUP($A358&amp;$A$3,Global!$E:$AA,COLUMN()+1,0)),"")</f>
        <v/>
      </c>
      <c r="T358" s="71" t="str">
        <f>IFERROR(IF(VLOOKUP($A358&amp;$A$3,Global!$E:$AA,COLUMN()+1,0)="","",VLOOKUP($A358&amp;$A$3,Global!$E:$AA,COLUMN()+1,0)),"")</f>
        <v/>
      </c>
      <c r="U358" s="69" t="str">
        <f>IFERROR(IF(VLOOKUP($A358&amp;$A$3,Global!$E:$AA,COLUMN()+1,0)="","",VLOOKUP($A358&amp;$A$3,Global!$E:$AA,COLUMN()+1,0)),"")</f>
        <v/>
      </c>
      <c r="V358" s="69" t="str">
        <f>IFERROR(IF(VLOOKUP($A358&amp;$A$3,Global!$E:$AA,COLUMN()+1,0)="","",VLOOKUP($A358&amp;$A$3,Global!$E:$AA,COLUMN()+1,0)),"")</f>
        <v/>
      </c>
    </row>
    <row r="359" spans="1:22" s="72" customFormat="1" ht="15.75" x14ac:dyDescent="0.2">
      <c r="A359" s="67" t="str">
        <f>IFERROR(IF(A358="","",IF((A358+1)&lt;=VLOOKUP($A$3,List!$A$1:$B$50,2,0),A358+1,"")),"")</f>
        <v/>
      </c>
      <c r="B359" s="67" t="str">
        <f>IFERROR(IF(VLOOKUP($A359&amp;$A$3,Global!$E:$AA,COLUMN(),0)="","",VLOOKUP($A359&amp;$A$3,Global!$E:$AA,COLUMN(),0)),"")</f>
        <v/>
      </c>
      <c r="C359" s="67" t="str">
        <f>IFERROR(VLOOKUP(B359,List!$D:$E,2,0),"")</f>
        <v/>
      </c>
      <c r="D359" s="68" t="str">
        <f>IFERROR(IF(VLOOKUP($A359&amp;$A$3,Global!$E:$AA,COLUMN()+1,0)="","",VLOOKUP($A359&amp;$A$3,Global!$E:$AA,COLUMN()+1,0)),"")</f>
        <v/>
      </c>
      <c r="E359" s="69" t="str">
        <f>IFERROR(IF(VLOOKUP($A359&amp;$A$3,Global!$E:$AA,COLUMN()+1,0)="","",VLOOKUP($A359&amp;$A$3,Global!$E:$AA,COLUMN()+1,0)),"")</f>
        <v/>
      </c>
      <c r="F359" s="69" t="str">
        <f>IFERROR(IF(VLOOKUP($A359&amp;$A$3,Global!$E:$AA,COLUMN()+1,0)="","",VLOOKUP($A359&amp;$A$3,Global!$E:$AA,COLUMN()+1,0)),"")</f>
        <v/>
      </c>
      <c r="G359" s="69" t="str">
        <f>IFERROR(IF(VLOOKUP($A359&amp;$A$3,Global!$E:$AA,COLUMN()+1,0)="","",VLOOKUP($A359&amp;$A$3,Global!$E:$AA,COLUMN()+1,0)),"")</f>
        <v/>
      </c>
      <c r="H359" s="70" t="str">
        <f>IFERROR(IF(VLOOKUP($A359&amp;$A$3,Global!$E:$AA,COLUMN()+1,0)="","",VLOOKUP($A359&amp;$A$3,Global!$E:$AA,COLUMN()+1,0)),"")</f>
        <v/>
      </c>
      <c r="I359" s="69" t="str">
        <f>IFERROR(IF(VLOOKUP($A359&amp;$A$3,Global!$E:$AA,COLUMN()+1,0)="","",VLOOKUP($A359&amp;$A$3,Global!$E:$AA,COLUMN()+1,0)),"")</f>
        <v/>
      </c>
      <c r="J359" s="69" t="str">
        <f>IFERROR(IF(VLOOKUP($A359&amp;$A$3,Global!$E:$AA,COLUMN()+1,0)="","",VLOOKUP($A359&amp;$A$3,Global!$E:$AA,COLUMN()+1,0)),"")</f>
        <v/>
      </c>
      <c r="K359" s="69" t="str">
        <f>IFERROR(IF(VLOOKUP($A359&amp;$A$3,Global!$E:$AA,COLUMN()+1,0)="","",VLOOKUP($A359&amp;$A$3,Global!$E:$AA,COLUMN()+1,0)),"")</f>
        <v/>
      </c>
      <c r="L359" s="69" t="str">
        <f>IFERROR(IF(VLOOKUP($A359&amp;$A$3,Global!$E:$AA,COLUMN()+1,0)="","",VLOOKUP($A359&amp;$A$3,Global!$E:$AA,COLUMN()+1,0)),"")</f>
        <v/>
      </c>
      <c r="M359" s="68" t="str">
        <f>IFERROR(IF(VLOOKUP($A359&amp;$A$3,Global!$E:$AA,COLUMN()+1,0)="","",VLOOKUP($A359&amp;$A$3,Global!$E:$AA,COLUMN()+1,0)),"")</f>
        <v/>
      </c>
      <c r="N359" s="68" t="str">
        <f>IFERROR(IF(VLOOKUP($A359&amp;$A$3,Global!$E:$AA,COLUMN()+1,0)="","",VLOOKUP($A359&amp;$A$3,Global!$E:$AA,COLUMN()+1,0)),"")</f>
        <v/>
      </c>
      <c r="O359" s="68" t="str">
        <f>IFERROR(IF(VLOOKUP($A359&amp;$A$3,Global!$E:$AA,COLUMN()+1,0)="","",VLOOKUP($A359&amp;$A$3,Global!$E:$AA,COLUMN()+1,0)),"")</f>
        <v/>
      </c>
      <c r="P359" s="68" t="str">
        <f>IFERROR(IF(VLOOKUP($A359&amp;$A$3,Global!$E:$AA,COLUMN()+1,0)="","",VLOOKUP($A359&amp;$A$3,Global!$E:$AA,COLUMN()+1,0)),"")</f>
        <v/>
      </c>
      <c r="Q359" s="68" t="str">
        <f>IFERROR(IF(VLOOKUP($A359&amp;$A$3,Global!$E:$AA,COLUMN()+1,0)="","",VLOOKUP($A359&amp;$A$3,Global!$E:$AA,COLUMN()+1,0)),"")</f>
        <v/>
      </c>
      <c r="R359" s="68" t="str">
        <f>IFERROR(IF(VLOOKUP($A359&amp;$A$3,Global!$E:$AA,COLUMN()+1,0)="","",VLOOKUP($A359&amp;$A$3,Global!$E:$AA,COLUMN()+1,0)),"")</f>
        <v/>
      </c>
      <c r="S359" s="71" t="str">
        <f>IFERROR(IF(VLOOKUP($A359&amp;$A$3,Global!$E:$AA,COLUMN()+1,0)="","",VLOOKUP($A359&amp;$A$3,Global!$E:$AA,COLUMN()+1,0)),"")</f>
        <v/>
      </c>
      <c r="T359" s="71" t="str">
        <f>IFERROR(IF(VLOOKUP($A359&amp;$A$3,Global!$E:$AA,COLUMN()+1,0)="","",VLOOKUP($A359&amp;$A$3,Global!$E:$AA,COLUMN()+1,0)),"")</f>
        <v/>
      </c>
      <c r="U359" s="69" t="str">
        <f>IFERROR(IF(VLOOKUP($A359&amp;$A$3,Global!$E:$AA,COLUMN()+1,0)="","",VLOOKUP($A359&amp;$A$3,Global!$E:$AA,COLUMN()+1,0)),"")</f>
        <v/>
      </c>
      <c r="V359" s="69" t="str">
        <f>IFERROR(IF(VLOOKUP($A359&amp;$A$3,Global!$E:$AA,COLUMN()+1,0)="","",VLOOKUP($A359&amp;$A$3,Global!$E:$AA,COLUMN()+1,0)),"")</f>
        <v/>
      </c>
    </row>
    <row r="360" spans="1:22" s="72" customFormat="1" ht="15.75" x14ac:dyDescent="0.2">
      <c r="A360" s="67" t="str">
        <f>IFERROR(IF(A359="","",IF((A359+1)&lt;=VLOOKUP($A$3,List!$A$1:$B$50,2,0),A359+1,"")),"")</f>
        <v/>
      </c>
      <c r="B360" s="67" t="str">
        <f>IFERROR(IF(VLOOKUP($A360&amp;$A$3,Global!$E:$AA,COLUMN(),0)="","",VLOOKUP($A360&amp;$A$3,Global!$E:$AA,COLUMN(),0)),"")</f>
        <v/>
      </c>
      <c r="C360" s="67" t="str">
        <f>IFERROR(VLOOKUP(B360,List!$D:$E,2,0),"")</f>
        <v/>
      </c>
      <c r="D360" s="68" t="str">
        <f>IFERROR(IF(VLOOKUP($A360&amp;$A$3,Global!$E:$AA,COLUMN()+1,0)="","",VLOOKUP($A360&amp;$A$3,Global!$E:$AA,COLUMN()+1,0)),"")</f>
        <v/>
      </c>
      <c r="E360" s="69" t="str">
        <f>IFERROR(IF(VLOOKUP($A360&amp;$A$3,Global!$E:$AA,COLUMN()+1,0)="","",VLOOKUP($A360&amp;$A$3,Global!$E:$AA,COLUMN()+1,0)),"")</f>
        <v/>
      </c>
      <c r="F360" s="69" t="str">
        <f>IFERROR(IF(VLOOKUP($A360&amp;$A$3,Global!$E:$AA,COLUMN()+1,0)="","",VLOOKUP($A360&amp;$A$3,Global!$E:$AA,COLUMN()+1,0)),"")</f>
        <v/>
      </c>
      <c r="G360" s="69" t="str">
        <f>IFERROR(IF(VLOOKUP($A360&amp;$A$3,Global!$E:$AA,COLUMN()+1,0)="","",VLOOKUP($A360&amp;$A$3,Global!$E:$AA,COLUMN()+1,0)),"")</f>
        <v/>
      </c>
      <c r="H360" s="70" t="str">
        <f>IFERROR(IF(VLOOKUP($A360&amp;$A$3,Global!$E:$AA,COLUMN()+1,0)="","",VLOOKUP($A360&amp;$A$3,Global!$E:$AA,COLUMN()+1,0)),"")</f>
        <v/>
      </c>
      <c r="I360" s="69" t="str">
        <f>IFERROR(IF(VLOOKUP($A360&amp;$A$3,Global!$E:$AA,COLUMN()+1,0)="","",VLOOKUP($A360&amp;$A$3,Global!$E:$AA,COLUMN()+1,0)),"")</f>
        <v/>
      </c>
      <c r="J360" s="69" t="str">
        <f>IFERROR(IF(VLOOKUP($A360&amp;$A$3,Global!$E:$AA,COLUMN()+1,0)="","",VLOOKUP($A360&amp;$A$3,Global!$E:$AA,COLUMN()+1,0)),"")</f>
        <v/>
      </c>
      <c r="K360" s="69" t="str">
        <f>IFERROR(IF(VLOOKUP($A360&amp;$A$3,Global!$E:$AA,COLUMN()+1,0)="","",VLOOKUP($A360&amp;$A$3,Global!$E:$AA,COLUMN()+1,0)),"")</f>
        <v/>
      </c>
      <c r="L360" s="69" t="str">
        <f>IFERROR(IF(VLOOKUP($A360&amp;$A$3,Global!$E:$AA,COLUMN()+1,0)="","",VLOOKUP($A360&amp;$A$3,Global!$E:$AA,COLUMN()+1,0)),"")</f>
        <v/>
      </c>
      <c r="M360" s="68" t="str">
        <f>IFERROR(IF(VLOOKUP($A360&amp;$A$3,Global!$E:$AA,COLUMN()+1,0)="","",VLOOKUP($A360&amp;$A$3,Global!$E:$AA,COLUMN()+1,0)),"")</f>
        <v/>
      </c>
      <c r="N360" s="68" t="str">
        <f>IFERROR(IF(VLOOKUP($A360&amp;$A$3,Global!$E:$AA,COLUMN()+1,0)="","",VLOOKUP($A360&amp;$A$3,Global!$E:$AA,COLUMN()+1,0)),"")</f>
        <v/>
      </c>
      <c r="O360" s="68" t="str">
        <f>IFERROR(IF(VLOOKUP($A360&amp;$A$3,Global!$E:$AA,COLUMN()+1,0)="","",VLOOKUP($A360&amp;$A$3,Global!$E:$AA,COLUMN()+1,0)),"")</f>
        <v/>
      </c>
      <c r="P360" s="68" t="str">
        <f>IFERROR(IF(VLOOKUP($A360&amp;$A$3,Global!$E:$AA,COLUMN()+1,0)="","",VLOOKUP($A360&amp;$A$3,Global!$E:$AA,COLUMN()+1,0)),"")</f>
        <v/>
      </c>
      <c r="Q360" s="68" t="str">
        <f>IFERROR(IF(VLOOKUP($A360&amp;$A$3,Global!$E:$AA,COLUMN()+1,0)="","",VLOOKUP($A360&amp;$A$3,Global!$E:$AA,COLUMN()+1,0)),"")</f>
        <v/>
      </c>
      <c r="R360" s="68" t="str">
        <f>IFERROR(IF(VLOOKUP($A360&amp;$A$3,Global!$E:$AA,COLUMN()+1,0)="","",VLOOKUP($A360&amp;$A$3,Global!$E:$AA,COLUMN()+1,0)),"")</f>
        <v/>
      </c>
      <c r="S360" s="71" t="str">
        <f>IFERROR(IF(VLOOKUP($A360&amp;$A$3,Global!$E:$AA,COLUMN()+1,0)="","",VLOOKUP($A360&amp;$A$3,Global!$E:$AA,COLUMN()+1,0)),"")</f>
        <v/>
      </c>
      <c r="T360" s="71" t="str">
        <f>IFERROR(IF(VLOOKUP($A360&amp;$A$3,Global!$E:$AA,COLUMN()+1,0)="","",VLOOKUP($A360&amp;$A$3,Global!$E:$AA,COLUMN()+1,0)),"")</f>
        <v/>
      </c>
      <c r="U360" s="69" t="str">
        <f>IFERROR(IF(VLOOKUP($A360&amp;$A$3,Global!$E:$AA,COLUMN()+1,0)="","",VLOOKUP($A360&amp;$A$3,Global!$E:$AA,COLUMN()+1,0)),"")</f>
        <v/>
      </c>
      <c r="V360" s="69" t="str">
        <f>IFERROR(IF(VLOOKUP($A360&amp;$A$3,Global!$E:$AA,COLUMN()+1,0)="","",VLOOKUP($A360&amp;$A$3,Global!$E:$AA,COLUMN()+1,0)),"")</f>
        <v/>
      </c>
    </row>
    <row r="361" spans="1:22" s="72" customFormat="1" ht="15.75" x14ac:dyDescent="0.2">
      <c r="A361" s="67" t="str">
        <f>IFERROR(IF(A360="","",IF((A360+1)&lt;=VLOOKUP($A$3,List!$A$1:$B$50,2,0),A360+1,"")),"")</f>
        <v/>
      </c>
      <c r="B361" s="67" t="str">
        <f>IFERROR(IF(VLOOKUP($A361&amp;$A$3,Global!$E:$AA,COLUMN(),0)="","",VLOOKUP($A361&amp;$A$3,Global!$E:$AA,COLUMN(),0)),"")</f>
        <v/>
      </c>
      <c r="C361" s="67" t="str">
        <f>IFERROR(VLOOKUP(B361,List!$D:$E,2,0),"")</f>
        <v/>
      </c>
      <c r="D361" s="68" t="str">
        <f>IFERROR(IF(VLOOKUP($A361&amp;$A$3,Global!$E:$AA,COLUMN()+1,0)="","",VLOOKUP($A361&amp;$A$3,Global!$E:$AA,COLUMN()+1,0)),"")</f>
        <v/>
      </c>
      <c r="E361" s="69" t="str">
        <f>IFERROR(IF(VLOOKUP($A361&amp;$A$3,Global!$E:$AA,COLUMN()+1,0)="","",VLOOKUP($A361&amp;$A$3,Global!$E:$AA,COLUMN()+1,0)),"")</f>
        <v/>
      </c>
      <c r="F361" s="69" t="str">
        <f>IFERROR(IF(VLOOKUP($A361&amp;$A$3,Global!$E:$AA,COLUMN()+1,0)="","",VLOOKUP($A361&amp;$A$3,Global!$E:$AA,COLUMN()+1,0)),"")</f>
        <v/>
      </c>
      <c r="G361" s="69" t="str">
        <f>IFERROR(IF(VLOOKUP($A361&amp;$A$3,Global!$E:$AA,COLUMN()+1,0)="","",VLOOKUP($A361&amp;$A$3,Global!$E:$AA,COLUMN()+1,0)),"")</f>
        <v/>
      </c>
      <c r="H361" s="70" t="str">
        <f>IFERROR(IF(VLOOKUP($A361&amp;$A$3,Global!$E:$AA,COLUMN()+1,0)="","",VLOOKUP($A361&amp;$A$3,Global!$E:$AA,COLUMN()+1,0)),"")</f>
        <v/>
      </c>
      <c r="I361" s="69" t="str">
        <f>IFERROR(IF(VLOOKUP($A361&amp;$A$3,Global!$E:$AA,COLUMN()+1,0)="","",VLOOKUP($A361&amp;$A$3,Global!$E:$AA,COLUMN()+1,0)),"")</f>
        <v/>
      </c>
      <c r="J361" s="69" t="str">
        <f>IFERROR(IF(VLOOKUP($A361&amp;$A$3,Global!$E:$AA,COLUMN()+1,0)="","",VLOOKUP($A361&amp;$A$3,Global!$E:$AA,COLUMN()+1,0)),"")</f>
        <v/>
      </c>
      <c r="K361" s="69" t="str">
        <f>IFERROR(IF(VLOOKUP($A361&amp;$A$3,Global!$E:$AA,COLUMN()+1,0)="","",VLOOKUP($A361&amp;$A$3,Global!$E:$AA,COLUMN()+1,0)),"")</f>
        <v/>
      </c>
      <c r="L361" s="69" t="str">
        <f>IFERROR(IF(VLOOKUP($A361&amp;$A$3,Global!$E:$AA,COLUMN()+1,0)="","",VLOOKUP($A361&amp;$A$3,Global!$E:$AA,COLUMN()+1,0)),"")</f>
        <v/>
      </c>
      <c r="M361" s="68" t="str">
        <f>IFERROR(IF(VLOOKUP($A361&amp;$A$3,Global!$E:$AA,COLUMN()+1,0)="","",VLOOKUP($A361&amp;$A$3,Global!$E:$AA,COLUMN()+1,0)),"")</f>
        <v/>
      </c>
      <c r="N361" s="68" t="str">
        <f>IFERROR(IF(VLOOKUP($A361&amp;$A$3,Global!$E:$AA,COLUMN()+1,0)="","",VLOOKUP($A361&amp;$A$3,Global!$E:$AA,COLUMN()+1,0)),"")</f>
        <v/>
      </c>
      <c r="O361" s="68" t="str">
        <f>IFERROR(IF(VLOOKUP($A361&amp;$A$3,Global!$E:$AA,COLUMN()+1,0)="","",VLOOKUP($A361&amp;$A$3,Global!$E:$AA,COLUMN()+1,0)),"")</f>
        <v/>
      </c>
      <c r="P361" s="68" t="str">
        <f>IFERROR(IF(VLOOKUP($A361&amp;$A$3,Global!$E:$AA,COLUMN()+1,0)="","",VLOOKUP($A361&amp;$A$3,Global!$E:$AA,COLUMN()+1,0)),"")</f>
        <v/>
      </c>
      <c r="Q361" s="68" t="str">
        <f>IFERROR(IF(VLOOKUP($A361&amp;$A$3,Global!$E:$AA,COLUMN()+1,0)="","",VLOOKUP($A361&amp;$A$3,Global!$E:$AA,COLUMN()+1,0)),"")</f>
        <v/>
      </c>
      <c r="R361" s="68" t="str">
        <f>IFERROR(IF(VLOOKUP($A361&amp;$A$3,Global!$E:$AA,COLUMN()+1,0)="","",VLOOKUP($A361&amp;$A$3,Global!$E:$AA,COLUMN()+1,0)),"")</f>
        <v/>
      </c>
      <c r="S361" s="71" t="str">
        <f>IFERROR(IF(VLOOKUP($A361&amp;$A$3,Global!$E:$AA,COLUMN()+1,0)="","",VLOOKUP($A361&amp;$A$3,Global!$E:$AA,COLUMN()+1,0)),"")</f>
        <v/>
      </c>
      <c r="T361" s="71" t="str">
        <f>IFERROR(IF(VLOOKUP($A361&amp;$A$3,Global!$E:$AA,COLUMN()+1,0)="","",VLOOKUP($A361&amp;$A$3,Global!$E:$AA,COLUMN()+1,0)),"")</f>
        <v/>
      </c>
      <c r="U361" s="69" t="str">
        <f>IFERROR(IF(VLOOKUP($A361&amp;$A$3,Global!$E:$AA,COLUMN()+1,0)="","",VLOOKUP($A361&amp;$A$3,Global!$E:$AA,COLUMN()+1,0)),"")</f>
        <v/>
      </c>
      <c r="V361" s="69" t="str">
        <f>IFERROR(IF(VLOOKUP($A361&amp;$A$3,Global!$E:$AA,COLUMN()+1,0)="","",VLOOKUP($A361&amp;$A$3,Global!$E:$AA,COLUMN()+1,0)),"")</f>
        <v/>
      </c>
    </row>
    <row r="362" spans="1:22" s="72" customFormat="1" ht="15.75" x14ac:dyDescent="0.2">
      <c r="A362" s="67" t="str">
        <f>IFERROR(IF(A361="","",IF((A361+1)&lt;=VLOOKUP($A$3,List!$A$1:$B$50,2,0),A361+1,"")),"")</f>
        <v/>
      </c>
      <c r="B362" s="67" t="str">
        <f>IFERROR(IF(VLOOKUP($A362&amp;$A$3,Global!$E:$AA,COLUMN(),0)="","",VLOOKUP($A362&amp;$A$3,Global!$E:$AA,COLUMN(),0)),"")</f>
        <v/>
      </c>
      <c r="C362" s="67" t="str">
        <f>IFERROR(VLOOKUP(B362,List!$D:$E,2,0),"")</f>
        <v/>
      </c>
      <c r="D362" s="68" t="str">
        <f>IFERROR(IF(VLOOKUP($A362&amp;$A$3,Global!$E:$AA,COLUMN()+1,0)="","",VLOOKUP($A362&amp;$A$3,Global!$E:$AA,COLUMN()+1,0)),"")</f>
        <v/>
      </c>
      <c r="E362" s="69" t="str">
        <f>IFERROR(IF(VLOOKUP($A362&amp;$A$3,Global!$E:$AA,COLUMN()+1,0)="","",VLOOKUP($A362&amp;$A$3,Global!$E:$AA,COLUMN()+1,0)),"")</f>
        <v/>
      </c>
      <c r="F362" s="69" t="str">
        <f>IFERROR(IF(VLOOKUP($A362&amp;$A$3,Global!$E:$AA,COLUMN()+1,0)="","",VLOOKUP($A362&amp;$A$3,Global!$E:$AA,COLUMN()+1,0)),"")</f>
        <v/>
      </c>
      <c r="G362" s="69" t="str">
        <f>IFERROR(IF(VLOOKUP($A362&amp;$A$3,Global!$E:$AA,COLUMN()+1,0)="","",VLOOKUP($A362&amp;$A$3,Global!$E:$AA,COLUMN()+1,0)),"")</f>
        <v/>
      </c>
      <c r="H362" s="70" t="str">
        <f>IFERROR(IF(VLOOKUP($A362&amp;$A$3,Global!$E:$AA,COLUMN()+1,0)="","",VLOOKUP($A362&amp;$A$3,Global!$E:$AA,COLUMN()+1,0)),"")</f>
        <v/>
      </c>
      <c r="I362" s="69" t="str">
        <f>IFERROR(IF(VLOOKUP($A362&amp;$A$3,Global!$E:$AA,COLUMN()+1,0)="","",VLOOKUP($A362&amp;$A$3,Global!$E:$AA,COLUMN()+1,0)),"")</f>
        <v/>
      </c>
      <c r="J362" s="69" t="str">
        <f>IFERROR(IF(VLOOKUP($A362&amp;$A$3,Global!$E:$AA,COLUMN()+1,0)="","",VLOOKUP($A362&amp;$A$3,Global!$E:$AA,COLUMN()+1,0)),"")</f>
        <v/>
      </c>
      <c r="K362" s="69" t="str">
        <f>IFERROR(IF(VLOOKUP($A362&amp;$A$3,Global!$E:$AA,COLUMN()+1,0)="","",VLOOKUP($A362&amp;$A$3,Global!$E:$AA,COLUMN()+1,0)),"")</f>
        <v/>
      </c>
      <c r="L362" s="69" t="str">
        <f>IFERROR(IF(VLOOKUP($A362&amp;$A$3,Global!$E:$AA,COLUMN()+1,0)="","",VLOOKUP($A362&amp;$A$3,Global!$E:$AA,COLUMN()+1,0)),"")</f>
        <v/>
      </c>
      <c r="M362" s="68" t="str">
        <f>IFERROR(IF(VLOOKUP($A362&amp;$A$3,Global!$E:$AA,COLUMN()+1,0)="","",VLOOKUP($A362&amp;$A$3,Global!$E:$AA,COLUMN()+1,0)),"")</f>
        <v/>
      </c>
      <c r="N362" s="68" t="str">
        <f>IFERROR(IF(VLOOKUP($A362&amp;$A$3,Global!$E:$AA,COLUMN()+1,0)="","",VLOOKUP($A362&amp;$A$3,Global!$E:$AA,COLUMN()+1,0)),"")</f>
        <v/>
      </c>
      <c r="O362" s="68" t="str">
        <f>IFERROR(IF(VLOOKUP($A362&amp;$A$3,Global!$E:$AA,COLUMN()+1,0)="","",VLOOKUP($A362&amp;$A$3,Global!$E:$AA,COLUMN()+1,0)),"")</f>
        <v/>
      </c>
      <c r="P362" s="68" t="str">
        <f>IFERROR(IF(VLOOKUP($A362&amp;$A$3,Global!$E:$AA,COLUMN()+1,0)="","",VLOOKUP($A362&amp;$A$3,Global!$E:$AA,COLUMN()+1,0)),"")</f>
        <v/>
      </c>
      <c r="Q362" s="68" t="str">
        <f>IFERROR(IF(VLOOKUP($A362&amp;$A$3,Global!$E:$AA,COLUMN()+1,0)="","",VLOOKUP($A362&amp;$A$3,Global!$E:$AA,COLUMN()+1,0)),"")</f>
        <v/>
      </c>
      <c r="R362" s="68" t="str">
        <f>IFERROR(IF(VLOOKUP($A362&amp;$A$3,Global!$E:$AA,COLUMN()+1,0)="","",VLOOKUP($A362&amp;$A$3,Global!$E:$AA,COLUMN()+1,0)),"")</f>
        <v/>
      </c>
      <c r="S362" s="71" t="str">
        <f>IFERROR(IF(VLOOKUP($A362&amp;$A$3,Global!$E:$AA,COLUMN()+1,0)="","",VLOOKUP($A362&amp;$A$3,Global!$E:$AA,COLUMN()+1,0)),"")</f>
        <v/>
      </c>
      <c r="T362" s="71" t="str">
        <f>IFERROR(IF(VLOOKUP($A362&amp;$A$3,Global!$E:$AA,COLUMN()+1,0)="","",VLOOKUP($A362&amp;$A$3,Global!$E:$AA,COLUMN()+1,0)),"")</f>
        <v/>
      </c>
      <c r="U362" s="69" t="str">
        <f>IFERROR(IF(VLOOKUP($A362&amp;$A$3,Global!$E:$AA,COLUMN()+1,0)="","",VLOOKUP($A362&amp;$A$3,Global!$E:$AA,COLUMN()+1,0)),"")</f>
        <v/>
      </c>
      <c r="V362" s="69" t="str">
        <f>IFERROR(IF(VLOOKUP($A362&amp;$A$3,Global!$E:$AA,COLUMN()+1,0)="","",VLOOKUP($A362&amp;$A$3,Global!$E:$AA,COLUMN()+1,0)),"")</f>
        <v/>
      </c>
    </row>
    <row r="363" spans="1:22" s="72" customFormat="1" ht="15.75" x14ac:dyDescent="0.2">
      <c r="A363" s="67" t="str">
        <f>IFERROR(IF(A362="","",IF((A362+1)&lt;=VLOOKUP($A$3,List!$A$1:$B$50,2,0),A362+1,"")),"")</f>
        <v/>
      </c>
      <c r="B363" s="67" t="str">
        <f>IFERROR(IF(VLOOKUP($A363&amp;$A$3,Global!$E:$AA,COLUMN(),0)="","",VLOOKUP($A363&amp;$A$3,Global!$E:$AA,COLUMN(),0)),"")</f>
        <v/>
      </c>
      <c r="C363" s="67" t="str">
        <f>IFERROR(VLOOKUP(B363,List!$D:$E,2,0),"")</f>
        <v/>
      </c>
      <c r="D363" s="68" t="str">
        <f>IFERROR(IF(VLOOKUP($A363&amp;$A$3,Global!$E:$AA,COLUMN()+1,0)="","",VLOOKUP($A363&amp;$A$3,Global!$E:$AA,COLUMN()+1,0)),"")</f>
        <v/>
      </c>
      <c r="E363" s="69" t="str">
        <f>IFERROR(IF(VLOOKUP($A363&amp;$A$3,Global!$E:$AA,COLUMN()+1,0)="","",VLOOKUP($A363&amp;$A$3,Global!$E:$AA,COLUMN()+1,0)),"")</f>
        <v/>
      </c>
      <c r="F363" s="69" t="str">
        <f>IFERROR(IF(VLOOKUP($A363&amp;$A$3,Global!$E:$AA,COLUMN()+1,0)="","",VLOOKUP($A363&amp;$A$3,Global!$E:$AA,COLUMN()+1,0)),"")</f>
        <v/>
      </c>
      <c r="G363" s="69" t="str">
        <f>IFERROR(IF(VLOOKUP($A363&amp;$A$3,Global!$E:$AA,COLUMN()+1,0)="","",VLOOKUP($A363&amp;$A$3,Global!$E:$AA,COLUMN()+1,0)),"")</f>
        <v/>
      </c>
      <c r="H363" s="70" t="str">
        <f>IFERROR(IF(VLOOKUP($A363&amp;$A$3,Global!$E:$AA,COLUMN()+1,0)="","",VLOOKUP($A363&amp;$A$3,Global!$E:$AA,COLUMN()+1,0)),"")</f>
        <v/>
      </c>
      <c r="I363" s="69" t="str">
        <f>IFERROR(IF(VLOOKUP($A363&amp;$A$3,Global!$E:$AA,COLUMN()+1,0)="","",VLOOKUP($A363&amp;$A$3,Global!$E:$AA,COLUMN()+1,0)),"")</f>
        <v/>
      </c>
      <c r="J363" s="69" t="str">
        <f>IFERROR(IF(VLOOKUP($A363&amp;$A$3,Global!$E:$AA,COLUMN()+1,0)="","",VLOOKUP($A363&amp;$A$3,Global!$E:$AA,COLUMN()+1,0)),"")</f>
        <v/>
      </c>
      <c r="K363" s="69" t="str">
        <f>IFERROR(IF(VLOOKUP($A363&amp;$A$3,Global!$E:$AA,COLUMN()+1,0)="","",VLOOKUP($A363&amp;$A$3,Global!$E:$AA,COLUMN()+1,0)),"")</f>
        <v/>
      </c>
      <c r="L363" s="69" t="str">
        <f>IFERROR(IF(VLOOKUP($A363&amp;$A$3,Global!$E:$AA,COLUMN()+1,0)="","",VLOOKUP($A363&amp;$A$3,Global!$E:$AA,COLUMN()+1,0)),"")</f>
        <v/>
      </c>
      <c r="M363" s="68" t="str">
        <f>IFERROR(IF(VLOOKUP($A363&amp;$A$3,Global!$E:$AA,COLUMN()+1,0)="","",VLOOKUP($A363&amp;$A$3,Global!$E:$AA,COLUMN()+1,0)),"")</f>
        <v/>
      </c>
      <c r="N363" s="68" t="str">
        <f>IFERROR(IF(VLOOKUP($A363&amp;$A$3,Global!$E:$AA,COLUMN()+1,0)="","",VLOOKUP($A363&amp;$A$3,Global!$E:$AA,COLUMN()+1,0)),"")</f>
        <v/>
      </c>
      <c r="O363" s="68" t="str">
        <f>IFERROR(IF(VLOOKUP($A363&amp;$A$3,Global!$E:$AA,COLUMN()+1,0)="","",VLOOKUP($A363&amp;$A$3,Global!$E:$AA,COLUMN()+1,0)),"")</f>
        <v/>
      </c>
      <c r="P363" s="68" t="str">
        <f>IFERROR(IF(VLOOKUP($A363&amp;$A$3,Global!$E:$AA,COLUMN()+1,0)="","",VLOOKUP($A363&amp;$A$3,Global!$E:$AA,COLUMN()+1,0)),"")</f>
        <v/>
      </c>
      <c r="Q363" s="68" t="str">
        <f>IFERROR(IF(VLOOKUP($A363&amp;$A$3,Global!$E:$AA,COLUMN()+1,0)="","",VLOOKUP($A363&amp;$A$3,Global!$E:$AA,COLUMN()+1,0)),"")</f>
        <v/>
      </c>
      <c r="R363" s="68" t="str">
        <f>IFERROR(IF(VLOOKUP($A363&amp;$A$3,Global!$E:$AA,COLUMN()+1,0)="","",VLOOKUP($A363&amp;$A$3,Global!$E:$AA,COLUMN()+1,0)),"")</f>
        <v/>
      </c>
      <c r="S363" s="71" t="str">
        <f>IFERROR(IF(VLOOKUP($A363&amp;$A$3,Global!$E:$AA,COLUMN()+1,0)="","",VLOOKUP($A363&amp;$A$3,Global!$E:$AA,COLUMN()+1,0)),"")</f>
        <v/>
      </c>
      <c r="T363" s="71" t="str">
        <f>IFERROR(IF(VLOOKUP($A363&amp;$A$3,Global!$E:$AA,COLUMN()+1,0)="","",VLOOKUP($A363&amp;$A$3,Global!$E:$AA,COLUMN()+1,0)),"")</f>
        <v/>
      </c>
      <c r="U363" s="69" t="str">
        <f>IFERROR(IF(VLOOKUP($A363&amp;$A$3,Global!$E:$AA,COLUMN()+1,0)="","",VLOOKUP($A363&amp;$A$3,Global!$E:$AA,COLUMN()+1,0)),"")</f>
        <v/>
      </c>
      <c r="V363" s="69" t="str">
        <f>IFERROR(IF(VLOOKUP($A363&amp;$A$3,Global!$E:$AA,COLUMN()+1,0)="","",VLOOKUP($A363&amp;$A$3,Global!$E:$AA,COLUMN()+1,0)),"")</f>
        <v/>
      </c>
    </row>
    <row r="364" spans="1:22" s="72" customFormat="1" ht="15.75" x14ac:dyDescent="0.2">
      <c r="A364" s="67" t="str">
        <f>IFERROR(IF(A363="","",IF((A363+1)&lt;=VLOOKUP($A$3,List!$A$1:$B$50,2,0),A363+1,"")),"")</f>
        <v/>
      </c>
      <c r="B364" s="67" t="str">
        <f>IFERROR(IF(VLOOKUP($A364&amp;$A$3,Global!$E:$AA,COLUMN(),0)="","",VLOOKUP($A364&amp;$A$3,Global!$E:$AA,COLUMN(),0)),"")</f>
        <v/>
      </c>
      <c r="C364" s="67" t="str">
        <f>IFERROR(VLOOKUP(B364,List!$D:$E,2,0),"")</f>
        <v/>
      </c>
      <c r="D364" s="68" t="str">
        <f>IFERROR(IF(VLOOKUP($A364&amp;$A$3,Global!$E:$AA,COLUMN()+1,0)="","",VLOOKUP($A364&amp;$A$3,Global!$E:$AA,COLUMN()+1,0)),"")</f>
        <v/>
      </c>
      <c r="E364" s="69" t="str">
        <f>IFERROR(IF(VLOOKUP($A364&amp;$A$3,Global!$E:$AA,COLUMN()+1,0)="","",VLOOKUP($A364&amp;$A$3,Global!$E:$AA,COLUMN()+1,0)),"")</f>
        <v/>
      </c>
      <c r="F364" s="69" t="str">
        <f>IFERROR(IF(VLOOKUP($A364&amp;$A$3,Global!$E:$AA,COLUMN()+1,0)="","",VLOOKUP($A364&amp;$A$3,Global!$E:$AA,COLUMN()+1,0)),"")</f>
        <v/>
      </c>
      <c r="G364" s="69" t="str">
        <f>IFERROR(IF(VLOOKUP($A364&amp;$A$3,Global!$E:$AA,COLUMN()+1,0)="","",VLOOKUP($A364&amp;$A$3,Global!$E:$AA,COLUMN()+1,0)),"")</f>
        <v/>
      </c>
      <c r="H364" s="70" t="str">
        <f>IFERROR(IF(VLOOKUP($A364&amp;$A$3,Global!$E:$AA,COLUMN()+1,0)="","",VLOOKUP($A364&amp;$A$3,Global!$E:$AA,COLUMN()+1,0)),"")</f>
        <v/>
      </c>
      <c r="I364" s="69" t="str">
        <f>IFERROR(IF(VLOOKUP($A364&amp;$A$3,Global!$E:$AA,COLUMN()+1,0)="","",VLOOKUP($A364&amp;$A$3,Global!$E:$AA,COLUMN()+1,0)),"")</f>
        <v/>
      </c>
      <c r="J364" s="69" t="str">
        <f>IFERROR(IF(VLOOKUP($A364&amp;$A$3,Global!$E:$AA,COLUMN()+1,0)="","",VLOOKUP($A364&amp;$A$3,Global!$E:$AA,COLUMN()+1,0)),"")</f>
        <v/>
      </c>
      <c r="K364" s="69" t="str">
        <f>IFERROR(IF(VLOOKUP($A364&amp;$A$3,Global!$E:$AA,COLUMN()+1,0)="","",VLOOKUP($A364&amp;$A$3,Global!$E:$AA,COLUMN()+1,0)),"")</f>
        <v/>
      </c>
      <c r="L364" s="69" t="str">
        <f>IFERROR(IF(VLOOKUP($A364&amp;$A$3,Global!$E:$AA,COLUMN()+1,0)="","",VLOOKUP($A364&amp;$A$3,Global!$E:$AA,COLUMN()+1,0)),"")</f>
        <v/>
      </c>
      <c r="M364" s="68" t="str">
        <f>IFERROR(IF(VLOOKUP($A364&amp;$A$3,Global!$E:$AA,COLUMN()+1,0)="","",VLOOKUP($A364&amp;$A$3,Global!$E:$AA,COLUMN()+1,0)),"")</f>
        <v/>
      </c>
      <c r="N364" s="68" t="str">
        <f>IFERROR(IF(VLOOKUP($A364&amp;$A$3,Global!$E:$AA,COLUMN()+1,0)="","",VLOOKUP($A364&amp;$A$3,Global!$E:$AA,COLUMN()+1,0)),"")</f>
        <v/>
      </c>
      <c r="O364" s="68" t="str">
        <f>IFERROR(IF(VLOOKUP($A364&amp;$A$3,Global!$E:$AA,COLUMN()+1,0)="","",VLOOKUP($A364&amp;$A$3,Global!$E:$AA,COLUMN()+1,0)),"")</f>
        <v/>
      </c>
      <c r="P364" s="68" t="str">
        <f>IFERROR(IF(VLOOKUP($A364&amp;$A$3,Global!$E:$AA,COLUMN()+1,0)="","",VLOOKUP($A364&amp;$A$3,Global!$E:$AA,COLUMN()+1,0)),"")</f>
        <v/>
      </c>
      <c r="Q364" s="68" t="str">
        <f>IFERROR(IF(VLOOKUP($A364&amp;$A$3,Global!$E:$AA,COLUMN()+1,0)="","",VLOOKUP($A364&amp;$A$3,Global!$E:$AA,COLUMN()+1,0)),"")</f>
        <v/>
      </c>
      <c r="R364" s="68" t="str">
        <f>IFERROR(IF(VLOOKUP($A364&amp;$A$3,Global!$E:$AA,COLUMN()+1,0)="","",VLOOKUP($A364&amp;$A$3,Global!$E:$AA,COLUMN()+1,0)),"")</f>
        <v/>
      </c>
      <c r="S364" s="71" t="str">
        <f>IFERROR(IF(VLOOKUP($A364&amp;$A$3,Global!$E:$AA,COLUMN()+1,0)="","",VLOOKUP($A364&amp;$A$3,Global!$E:$AA,COLUMN()+1,0)),"")</f>
        <v/>
      </c>
      <c r="T364" s="71" t="str">
        <f>IFERROR(IF(VLOOKUP($A364&amp;$A$3,Global!$E:$AA,COLUMN()+1,0)="","",VLOOKUP($A364&amp;$A$3,Global!$E:$AA,COLUMN()+1,0)),"")</f>
        <v/>
      </c>
      <c r="U364" s="69" t="str">
        <f>IFERROR(IF(VLOOKUP($A364&amp;$A$3,Global!$E:$AA,COLUMN()+1,0)="","",VLOOKUP($A364&amp;$A$3,Global!$E:$AA,COLUMN()+1,0)),"")</f>
        <v/>
      </c>
      <c r="V364" s="69" t="str">
        <f>IFERROR(IF(VLOOKUP($A364&amp;$A$3,Global!$E:$AA,COLUMN()+1,0)="","",VLOOKUP($A364&amp;$A$3,Global!$E:$AA,COLUMN()+1,0)),"")</f>
        <v/>
      </c>
    </row>
    <row r="365" spans="1:22" s="72" customFormat="1" ht="15.75" x14ac:dyDescent="0.2">
      <c r="A365" s="67" t="str">
        <f>IFERROR(IF(A364="","",IF((A364+1)&lt;=VLOOKUP($A$3,List!$A$1:$B$50,2,0),A364+1,"")),"")</f>
        <v/>
      </c>
      <c r="B365" s="67" t="str">
        <f>IFERROR(IF(VLOOKUP($A365&amp;$A$3,Global!$E:$AA,COLUMN(),0)="","",VLOOKUP($A365&amp;$A$3,Global!$E:$AA,COLUMN(),0)),"")</f>
        <v/>
      </c>
      <c r="C365" s="67" t="str">
        <f>IFERROR(VLOOKUP(B365,List!$D:$E,2,0),"")</f>
        <v/>
      </c>
      <c r="D365" s="68" t="str">
        <f>IFERROR(IF(VLOOKUP($A365&amp;$A$3,Global!$E:$AA,COLUMN()+1,0)="","",VLOOKUP($A365&amp;$A$3,Global!$E:$AA,COLUMN()+1,0)),"")</f>
        <v/>
      </c>
      <c r="E365" s="69" t="str">
        <f>IFERROR(IF(VLOOKUP($A365&amp;$A$3,Global!$E:$AA,COLUMN()+1,0)="","",VLOOKUP($A365&amp;$A$3,Global!$E:$AA,COLUMN()+1,0)),"")</f>
        <v/>
      </c>
      <c r="F365" s="69" t="str">
        <f>IFERROR(IF(VLOOKUP($A365&amp;$A$3,Global!$E:$AA,COLUMN()+1,0)="","",VLOOKUP($A365&amp;$A$3,Global!$E:$AA,COLUMN()+1,0)),"")</f>
        <v/>
      </c>
      <c r="G365" s="69" t="str">
        <f>IFERROR(IF(VLOOKUP($A365&amp;$A$3,Global!$E:$AA,COLUMN()+1,0)="","",VLOOKUP($A365&amp;$A$3,Global!$E:$AA,COLUMN()+1,0)),"")</f>
        <v/>
      </c>
      <c r="H365" s="70" t="str">
        <f>IFERROR(IF(VLOOKUP($A365&amp;$A$3,Global!$E:$AA,COLUMN()+1,0)="","",VLOOKUP($A365&amp;$A$3,Global!$E:$AA,COLUMN()+1,0)),"")</f>
        <v/>
      </c>
      <c r="I365" s="69" t="str">
        <f>IFERROR(IF(VLOOKUP($A365&amp;$A$3,Global!$E:$AA,COLUMN()+1,0)="","",VLOOKUP($A365&amp;$A$3,Global!$E:$AA,COLUMN()+1,0)),"")</f>
        <v/>
      </c>
      <c r="J365" s="69" t="str">
        <f>IFERROR(IF(VLOOKUP($A365&amp;$A$3,Global!$E:$AA,COLUMN()+1,0)="","",VLOOKUP($A365&amp;$A$3,Global!$E:$AA,COLUMN()+1,0)),"")</f>
        <v/>
      </c>
      <c r="K365" s="69" t="str">
        <f>IFERROR(IF(VLOOKUP($A365&amp;$A$3,Global!$E:$AA,COLUMN()+1,0)="","",VLOOKUP($A365&amp;$A$3,Global!$E:$AA,COLUMN()+1,0)),"")</f>
        <v/>
      </c>
      <c r="L365" s="69" t="str">
        <f>IFERROR(IF(VLOOKUP($A365&amp;$A$3,Global!$E:$AA,COLUMN()+1,0)="","",VLOOKUP($A365&amp;$A$3,Global!$E:$AA,COLUMN()+1,0)),"")</f>
        <v/>
      </c>
      <c r="M365" s="68" t="str">
        <f>IFERROR(IF(VLOOKUP($A365&amp;$A$3,Global!$E:$AA,COLUMN()+1,0)="","",VLOOKUP($A365&amp;$A$3,Global!$E:$AA,COLUMN()+1,0)),"")</f>
        <v/>
      </c>
      <c r="N365" s="68" t="str">
        <f>IFERROR(IF(VLOOKUP($A365&amp;$A$3,Global!$E:$AA,COLUMN()+1,0)="","",VLOOKUP($A365&amp;$A$3,Global!$E:$AA,COLUMN()+1,0)),"")</f>
        <v/>
      </c>
      <c r="O365" s="68" t="str">
        <f>IFERROR(IF(VLOOKUP($A365&amp;$A$3,Global!$E:$AA,COLUMN()+1,0)="","",VLOOKUP($A365&amp;$A$3,Global!$E:$AA,COLUMN()+1,0)),"")</f>
        <v/>
      </c>
      <c r="P365" s="68" t="str">
        <f>IFERROR(IF(VLOOKUP($A365&amp;$A$3,Global!$E:$AA,COLUMN()+1,0)="","",VLOOKUP($A365&amp;$A$3,Global!$E:$AA,COLUMN()+1,0)),"")</f>
        <v/>
      </c>
      <c r="Q365" s="68" t="str">
        <f>IFERROR(IF(VLOOKUP($A365&amp;$A$3,Global!$E:$AA,COLUMN()+1,0)="","",VLOOKUP($A365&amp;$A$3,Global!$E:$AA,COLUMN()+1,0)),"")</f>
        <v/>
      </c>
      <c r="R365" s="68" t="str">
        <f>IFERROR(IF(VLOOKUP($A365&amp;$A$3,Global!$E:$AA,COLUMN()+1,0)="","",VLOOKUP($A365&amp;$A$3,Global!$E:$AA,COLUMN()+1,0)),"")</f>
        <v/>
      </c>
      <c r="S365" s="71" t="str">
        <f>IFERROR(IF(VLOOKUP($A365&amp;$A$3,Global!$E:$AA,COLUMN()+1,0)="","",VLOOKUP($A365&amp;$A$3,Global!$E:$AA,COLUMN()+1,0)),"")</f>
        <v/>
      </c>
      <c r="T365" s="71" t="str">
        <f>IFERROR(IF(VLOOKUP($A365&amp;$A$3,Global!$E:$AA,COLUMN()+1,0)="","",VLOOKUP($A365&amp;$A$3,Global!$E:$AA,COLUMN()+1,0)),"")</f>
        <v/>
      </c>
      <c r="U365" s="69" t="str">
        <f>IFERROR(IF(VLOOKUP($A365&amp;$A$3,Global!$E:$AA,COLUMN()+1,0)="","",VLOOKUP($A365&amp;$A$3,Global!$E:$AA,COLUMN()+1,0)),"")</f>
        <v/>
      </c>
      <c r="V365" s="69" t="str">
        <f>IFERROR(IF(VLOOKUP($A365&amp;$A$3,Global!$E:$AA,COLUMN()+1,0)="","",VLOOKUP($A365&amp;$A$3,Global!$E:$AA,COLUMN()+1,0)),"")</f>
        <v/>
      </c>
    </row>
    <row r="366" spans="1:22" s="72" customFormat="1" ht="15.75" x14ac:dyDescent="0.2">
      <c r="A366" s="67" t="str">
        <f>IFERROR(IF(A365="","",IF((A365+1)&lt;=VLOOKUP($A$3,List!$A$1:$B$50,2,0),A365+1,"")),"")</f>
        <v/>
      </c>
      <c r="B366" s="67" t="str">
        <f>IFERROR(IF(VLOOKUP($A366&amp;$A$3,Global!$E:$AA,COLUMN(),0)="","",VLOOKUP($A366&amp;$A$3,Global!$E:$AA,COLUMN(),0)),"")</f>
        <v/>
      </c>
      <c r="C366" s="67" t="str">
        <f>IFERROR(VLOOKUP(B366,List!$D:$E,2,0),"")</f>
        <v/>
      </c>
      <c r="D366" s="68" t="str">
        <f>IFERROR(IF(VLOOKUP($A366&amp;$A$3,Global!$E:$AA,COLUMN()+1,0)="","",VLOOKUP($A366&amp;$A$3,Global!$E:$AA,COLUMN()+1,0)),"")</f>
        <v/>
      </c>
      <c r="E366" s="69" t="str">
        <f>IFERROR(IF(VLOOKUP($A366&amp;$A$3,Global!$E:$AA,COLUMN()+1,0)="","",VLOOKUP($A366&amp;$A$3,Global!$E:$AA,COLUMN()+1,0)),"")</f>
        <v/>
      </c>
      <c r="F366" s="69" t="str">
        <f>IFERROR(IF(VLOOKUP($A366&amp;$A$3,Global!$E:$AA,COLUMN()+1,0)="","",VLOOKUP($A366&amp;$A$3,Global!$E:$AA,COLUMN()+1,0)),"")</f>
        <v/>
      </c>
      <c r="G366" s="69" t="str">
        <f>IFERROR(IF(VLOOKUP($A366&amp;$A$3,Global!$E:$AA,COLUMN()+1,0)="","",VLOOKUP($A366&amp;$A$3,Global!$E:$AA,COLUMN()+1,0)),"")</f>
        <v/>
      </c>
      <c r="H366" s="70" t="str">
        <f>IFERROR(IF(VLOOKUP($A366&amp;$A$3,Global!$E:$AA,COLUMN()+1,0)="","",VLOOKUP($A366&amp;$A$3,Global!$E:$AA,COLUMN()+1,0)),"")</f>
        <v/>
      </c>
      <c r="I366" s="69" t="str">
        <f>IFERROR(IF(VLOOKUP($A366&amp;$A$3,Global!$E:$AA,COLUMN()+1,0)="","",VLOOKUP($A366&amp;$A$3,Global!$E:$AA,COLUMN()+1,0)),"")</f>
        <v/>
      </c>
      <c r="J366" s="69" t="str">
        <f>IFERROR(IF(VLOOKUP($A366&amp;$A$3,Global!$E:$AA,COLUMN()+1,0)="","",VLOOKUP($A366&amp;$A$3,Global!$E:$AA,COLUMN()+1,0)),"")</f>
        <v/>
      </c>
      <c r="K366" s="69" t="str">
        <f>IFERROR(IF(VLOOKUP($A366&amp;$A$3,Global!$E:$AA,COLUMN()+1,0)="","",VLOOKUP($A366&amp;$A$3,Global!$E:$AA,COLUMN()+1,0)),"")</f>
        <v/>
      </c>
      <c r="L366" s="69" t="str">
        <f>IFERROR(IF(VLOOKUP($A366&amp;$A$3,Global!$E:$AA,COLUMN()+1,0)="","",VLOOKUP($A366&amp;$A$3,Global!$E:$AA,COLUMN()+1,0)),"")</f>
        <v/>
      </c>
      <c r="M366" s="68" t="str">
        <f>IFERROR(IF(VLOOKUP($A366&amp;$A$3,Global!$E:$AA,COLUMN()+1,0)="","",VLOOKUP($A366&amp;$A$3,Global!$E:$AA,COLUMN()+1,0)),"")</f>
        <v/>
      </c>
      <c r="N366" s="68" t="str">
        <f>IFERROR(IF(VLOOKUP($A366&amp;$A$3,Global!$E:$AA,COLUMN()+1,0)="","",VLOOKUP($A366&amp;$A$3,Global!$E:$AA,COLUMN()+1,0)),"")</f>
        <v/>
      </c>
      <c r="O366" s="68" t="str">
        <f>IFERROR(IF(VLOOKUP($A366&amp;$A$3,Global!$E:$AA,COLUMN()+1,0)="","",VLOOKUP($A366&amp;$A$3,Global!$E:$AA,COLUMN()+1,0)),"")</f>
        <v/>
      </c>
      <c r="P366" s="68" t="str">
        <f>IFERROR(IF(VLOOKUP($A366&amp;$A$3,Global!$E:$AA,COLUMN()+1,0)="","",VLOOKUP($A366&amp;$A$3,Global!$E:$AA,COLUMN()+1,0)),"")</f>
        <v/>
      </c>
      <c r="Q366" s="68" t="str">
        <f>IFERROR(IF(VLOOKUP($A366&amp;$A$3,Global!$E:$AA,COLUMN()+1,0)="","",VLOOKUP($A366&amp;$A$3,Global!$E:$AA,COLUMN()+1,0)),"")</f>
        <v/>
      </c>
      <c r="R366" s="68" t="str">
        <f>IFERROR(IF(VLOOKUP($A366&amp;$A$3,Global!$E:$AA,COLUMN()+1,0)="","",VLOOKUP($A366&amp;$A$3,Global!$E:$AA,COLUMN()+1,0)),"")</f>
        <v/>
      </c>
      <c r="S366" s="71" t="str">
        <f>IFERROR(IF(VLOOKUP($A366&amp;$A$3,Global!$E:$AA,COLUMN()+1,0)="","",VLOOKUP($A366&amp;$A$3,Global!$E:$AA,COLUMN()+1,0)),"")</f>
        <v/>
      </c>
      <c r="T366" s="71" t="str">
        <f>IFERROR(IF(VLOOKUP($A366&amp;$A$3,Global!$E:$AA,COLUMN()+1,0)="","",VLOOKUP($A366&amp;$A$3,Global!$E:$AA,COLUMN()+1,0)),"")</f>
        <v/>
      </c>
      <c r="U366" s="69" t="str">
        <f>IFERROR(IF(VLOOKUP($A366&amp;$A$3,Global!$E:$AA,COLUMN()+1,0)="","",VLOOKUP($A366&amp;$A$3,Global!$E:$AA,COLUMN()+1,0)),"")</f>
        <v/>
      </c>
      <c r="V366" s="69" t="str">
        <f>IFERROR(IF(VLOOKUP($A366&amp;$A$3,Global!$E:$AA,COLUMN()+1,0)="","",VLOOKUP($A366&amp;$A$3,Global!$E:$AA,COLUMN()+1,0)),"")</f>
        <v/>
      </c>
    </row>
    <row r="367" spans="1:22" s="72" customFormat="1" ht="15.75" x14ac:dyDescent="0.2">
      <c r="A367" s="67" t="str">
        <f>IFERROR(IF(A366="","",IF((A366+1)&lt;=VLOOKUP($A$3,List!$A$1:$B$50,2,0),A366+1,"")),"")</f>
        <v/>
      </c>
      <c r="B367" s="67" t="str">
        <f>IFERROR(IF(VLOOKUP($A367&amp;$A$3,Global!$E:$AA,COLUMN(),0)="","",VLOOKUP($A367&amp;$A$3,Global!$E:$AA,COLUMN(),0)),"")</f>
        <v/>
      </c>
      <c r="C367" s="67" t="str">
        <f>IFERROR(VLOOKUP(B367,List!$D:$E,2,0),"")</f>
        <v/>
      </c>
      <c r="D367" s="68" t="str">
        <f>IFERROR(IF(VLOOKUP($A367&amp;$A$3,Global!$E:$AA,COLUMN()+1,0)="","",VLOOKUP($A367&amp;$A$3,Global!$E:$AA,COLUMN()+1,0)),"")</f>
        <v/>
      </c>
      <c r="E367" s="69" t="str">
        <f>IFERROR(IF(VLOOKUP($A367&amp;$A$3,Global!$E:$AA,COLUMN()+1,0)="","",VLOOKUP($A367&amp;$A$3,Global!$E:$AA,COLUMN()+1,0)),"")</f>
        <v/>
      </c>
      <c r="F367" s="69" t="str">
        <f>IFERROR(IF(VLOOKUP($A367&amp;$A$3,Global!$E:$AA,COLUMN()+1,0)="","",VLOOKUP($A367&amp;$A$3,Global!$E:$AA,COLUMN()+1,0)),"")</f>
        <v/>
      </c>
      <c r="G367" s="69" t="str">
        <f>IFERROR(IF(VLOOKUP($A367&amp;$A$3,Global!$E:$AA,COLUMN()+1,0)="","",VLOOKUP($A367&amp;$A$3,Global!$E:$AA,COLUMN()+1,0)),"")</f>
        <v/>
      </c>
      <c r="H367" s="70" t="str">
        <f>IFERROR(IF(VLOOKUP($A367&amp;$A$3,Global!$E:$AA,COLUMN()+1,0)="","",VLOOKUP($A367&amp;$A$3,Global!$E:$AA,COLUMN()+1,0)),"")</f>
        <v/>
      </c>
      <c r="I367" s="69" t="str">
        <f>IFERROR(IF(VLOOKUP($A367&amp;$A$3,Global!$E:$AA,COLUMN()+1,0)="","",VLOOKUP($A367&amp;$A$3,Global!$E:$AA,COLUMN()+1,0)),"")</f>
        <v/>
      </c>
      <c r="J367" s="69" t="str">
        <f>IFERROR(IF(VLOOKUP($A367&amp;$A$3,Global!$E:$AA,COLUMN()+1,0)="","",VLOOKUP($A367&amp;$A$3,Global!$E:$AA,COLUMN()+1,0)),"")</f>
        <v/>
      </c>
      <c r="K367" s="69" t="str">
        <f>IFERROR(IF(VLOOKUP($A367&amp;$A$3,Global!$E:$AA,COLUMN()+1,0)="","",VLOOKUP($A367&amp;$A$3,Global!$E:$AA,COLUMN()+1,0)),"")</f>
        <v/>
      </c>
      <c r="L367" s="69" t="str">
        <f>IFERROR(IF(VLOOKUP($A367&amp;$A$3,Global!$E:$AA,COLUMN()+1,0)="","",VLOOKUP($A367&amp;$A$3,Global!$E:$AA,COLUMN()+1,0)),"")</f>
        <v/>
      </c>
      <c r="M367" s="68" t="str">
        <f>IFERROR(IF(VLOOKUP($A367&amp;$A$3,Global!$E:$AA,COLUMN()+1,0)="","",VLOOKUP($A367&amp;$A$3,Global!$E:$AA,COLUMN()+1,0)),"")</f>
        <v/>
      </c>
      <c r="N367" s="68" t="str">
        <f>IFERROR(IF(VLOOKUP($A367&amp;$A$3,Global!$E:$AA,COLUMN()+1,0)="","",VLOOKUP($A367&amp;$A$3,Global!$E:$AA,COLUMN()+1,0)),"")</f>
        <v/>
      </c>
      <c r="O367" s="68" t="str">
        <f>IFERROR(IF(VLOOKUP($A367&amp;$A$3,Global!$E:$AA,COLUMN()+1,0)="","",VLOOKUP($A367&amp;$A$3,Global!$E:$AA,COLUMN()+1,0)),"")</f>
        <v/>
      </c>
      <c r="P367" s="68" t="str">
        <f>IFERROR(IF(VLOOKUP($A367&amp;$A$3,Global!$E:$AA,COLUMN()+1,0)="","",VLOOKUP($A367&amp;$A$3,Global!$E:$AA,COLUMN()+1,0)),"")</f>
        <v/>
      </c>
      <c r="Q367" s="68" t="str">
        <f>IFERROR(IF(VLOOKUP($A367&amp;$A$3,Global!$E:$AA,COLUMN()+1,0)="","",VLOOKUP($A367&amp;$A$3,Global!$E:$AA,COLUMN()+1,0)),"")</f>
        <v/>
      </c>
      <c r="R367" s="68" t="str">
        <f>IFERROR(IF(VLOOKUP($A367&amp;$A$3,Global!$E:$AA,COLUMN()+1,0)="","",VLOOKUP($A367&amp;$A$3,Global!$E:$AA,COLUMN()+1,0)),"")</f>
        <v/>
      </c>
      <c r="S367" s="71" t="str">
        <f>IFERROR(IF(VLOOKUP($A367&amp;$A$3,Global!$E:$AA,COLUMN()+1,0)="","",VLOOKUP($A367&amp;$A$3,Global!$E:$AA,COLUMN()+1,0)),"")</f>
        <v/>
      </c>
      <c r="T367" s="71" t="str">
        <f>IFERROR(IF(VLOOKUP($A367&amp;$A$3,Global!$E:$AA,COLUMN()+1,0)="","",VLOOKUP($A367&amp;$A$3,Global!$E:$AA,COLUMN()+1,0)),"")</f>
        <v/>
      </c>
      <c r="U367" s="69" t="str">
        <f>IFERROR(IF(VLOOKUP($A367&amp;$A$3,Global!$E:$AA,COLUMN()+1,0)="","",VLOOKUP($A367&amp;$A$3,Global!$E:$AA,COLUMN()+1,0)),"")</f>
        <v/>
      </c>
      <c r="V367" s="69" t="str">
        <f>IFERROR(IF(VLOOKUP($A367&amp;$A$3,Global!$E:$AA,COLUMN()+1,0)="","",VLOOKUP($A367&amp;$A$3,Global!$E:$AA,COLUMN()+1,0)),"")</f>
        <v/>
      </c>
    </row>
    <row r="368" spans="1:22" s="72" customFormat="1" ht="15.75" x14ac:dyDescent="0.2">
      <c r="A368" s="67" t="str">
        <f>IFERROR(IF(A367="","",IF((A367+1)&lt;=VLOOKUP($A$3,List!$A$1:$B$50,2,0),A367+1,"")),"")</f>
        <v/>
      </c>
      <c r="B368" s="67" t="str">
        <f>IFERROR(IF(VLOOKUP($A368&amp;$A$3,Global!$E:$AA,COLUMN(),0)="","",VLOOKUP($A368&amp;$A$3,Global!$E:$AA,COLUMN(),0)),"")</f>
        <v/>
      </c>
      <c r="C368" s="67" t="str">
        <f>IFERROR(VLOOKUP(B368,List!$D:$E,2,0),"")</f>
        <v/>
      </c>
      <c r="D368" s="68" t="str">
        <f>IFERROR(IF(VLOOKUP($A368&amp;$A$3,Global!$E:$AA,COLUMN()+1,0)="","",VLOOKUP($A368&amp;$A$3,Global!$E:$AA,COLUMN()+1,0)),"")</f>
        <v/>
      </c>
      <c r="E368" s="69" t="str">
        <f>IFERROR(IF(VLOOKUP($A368&amp;$A$3,Global!$E:$AA,COLUMN()+1,0)="","",VLOOKUP($A368&amp;$A$3,Global!$E:$AA,COLUMN()+1,0)),"")</f>
        <v/>
      </c>
      <c r="F368" s="69" t="str">
        <f>IFERROR(IF(VLOOKUP($A368&amp;$A$3,Global!$E:$AA,COLUMN()+1,0)="","",VLOOKUP($A368&amp;$A$3,Global!$E:$AA,COLUMN()+1,0)),"")</f>
        <v/>
      </c>
      <c r="G368" s="69" t="str">
        <f>IFERROR(IF(VLOOKUP($A368&amp;$A$3,Global!$E:$AA,COLUMN()+1,0)="","",VLOOKUP($A368&amp;$A$3,Global!$E:$AA,COLUMN()+1,0)),"")</f>
        <v/>
      </c>
      <c r="H368" s="70" t="str">
        <f>IFERROR(IF(VLOOKUP($A368&amp;$A$3,Global!$E:$AA,COLUMN()+1,0)="","",VLOOKUP($A368&amp;$A$3,Global!$E:$AA,COLUMN()+1,0)),"")</f>
        <v/>
      </c>
      <c r="I368" s="69" t="str">
        <f>IFERROR(IF(VLOOKUP($A368&amp;$A$3,Global!$E:$AA,COLUMN()+1,0)="","",VLOOKUP($A368&amp;$A$3,Global!$E:$AA,COLUMN()+1,0)),"")</f>
        <v/>
      </c>
      <c r="J368" s="69" t="str">
        <f>IFERROR(IF(VLOOKUP($A368&amp;$A$3,Global!$E:$AA,COLUMN()+1,0)="","",VLOOKUP($A368&amp;$A$3,Global!$E:$AA,COLUMN()+1,0)),"")</f>
        <v/>
      </c>
      <c r="K368" s="69" t="str">
        <f>IFERROR(IF(VLOOKUP($A368&amp;$A$3,Global!$E:$AA,COLUMN()+1,0)="","",VLOOKUP($A368&amp;$A$3,Global!$E:$AA,COLUMN()+1,0)),"")</f>
        <v/>
      </c>
      <c r="L368" s="69" t="str">
        <f>IFERROR(IF(VLOOKUP($A368&amp;$A$3,Global!$E:$AA,COLUMN()+1,0)="","",VLOOKUP($A368&amp;$A$3,Global!$E:$AA,COLUMN()+1,0)),"")</f>
        <v/>
      </c>
      <c r="M368" s="68" t="str">
        <f>IFERROR(IF(VLOOKUP($A368&amp;$A$3,Global!$E:$AA,COLUMN()+1,0)="","",VLOOKUP($A368&amp;$A$3,Global!$E:$AA,COLUMN()+1,0)),"")</f>
        <v/>
      </c>
      <c r="N368" s="68" t="str">
        <f>IFERROR(IF(VLOOKUP($A368&amp;$A$3,Global!$E:$AA,COLUMN()+1,0)="","",VLOOKUP($A368&amp;$A$3,Global!$E:$AA,COLUMN()+1,0)),"")</f>
        <v/>
      </c>
      <c r="O368" s="68" t="str">
        <f>IFERROR(IF(VLOOKUP($A368&amp;$A$3,Global!$E:$AA,COLUMN()+1,0)="","",VLOOKUP($A368&amp;$A$3,Global!$E:$AA,COLUMN()+1,0)),"")</f>
        <v/>
      </c>
      <c r="P368" s="68" t="str">
        <f>IFERROR(IF(VLOOKUP($A368&amp;$A$3,Global!$E:$AA,COLUMN()+1,0)="","",VLOOKUP($A368&amp;$A$3,Global!$E:$AA,COLUMN()+1,0)),"")</f>
        <v/>
      </c>
      <c r="Q368" s="68" t="str">
        <f>IFERROR(IF(VLOOKUP($A368&amp;$A$3,Global!$E:$AA,COLUMN()+1,0)="","",VLOOKUP($A368&amp;$A$3,Global!$E:$AA,COLUMN()+1,0)),"")</f>
        <v/>
      </c>
      <c r="R368" s="68" t="str">
        <f>IFERROR(IF(VLOOKUP($A368&amp;$A$3,Global!$E:$AA,COLUMN()+1,0)="","",VLOOKUP($A368&amp;$A$3,Global!$E:$AA,COLUMN()+1,0)),"")</f>
        <v/>
      </c>
      <c r="S368" s="71" t="str">
        <f>IFERROR(IF(VLOOKUP($A368&amp;$A$3,Global!$E:$AA,COLUMN()+1,0)="","",VLOOKUP($A368&amp;$A$3,Global!$E:$AA,COLUMN()+1,0)),"")</f>
        <v/>
      </c>
      <c r="T368" s="71" t="str">
        <f>IFERROR(IF(VLOOKUP($A368&amp;$A$3,Global!$E:$AA,COLUMN()+1,0)="","",VLOOKUP($A368&amp;$A$3,Global!$E:$AA,COLUMN()+1,0)),"")</f>
        <v/>
      </c>
      <c r="U368" s="69" t="str">
        <f>IFERROR(IF(VLOOKUP($A368&amp;$A$3,Global!$E:$AA,COLUMN()+1,0)="","",VLOOKUP($A368&amp;$A$3,Global!$E:$AA,COLUMN()+1,0)),"")</f>
        <v/>
      </c>
      <c r="V368" s="69" t="str">
        <f>IFERROR(IF(VLOOKUP($A368&amp;$A$3,Global!$E:$AA,COLUMN()+1,0)="","",VLOOKUP($A368&amp;$A$3,Global!$E:$AA,COLUMN()+1,0)),"")</f>
        <v/>
      </c>
    </row>
    <row r="369" spans="1:22" s="72" customFormat="1" ht="15.75" x14ac:dyDescent="0.2">
      <c r="A369" s="67" t="str">
        <f>IFERROR(IF(A368="","",IF((A368+1)&lt;=VLOOKUP($A$3,List!$A$1:$B$50,2,0),A368+1,"")),"")</f>
        <v/>
      </c>
      <c r="B369" s="67" t="str">
        <f>IFERROR(IF(VLOOKUP($A369&amp;$A$3,Global!$E:$AA,COLUMN(),0)="","",VLOOKUP($A369&amp;$A$3,Global!$E:$AA,COLUMN(),0)),"")</f>
        <v/>
      </c>
      <c r="C369" s="67" t="str">
        <f>IFERROR(VLOOKUP(B369,List!$D:$E,2,0),"")</f>
        <v/>
      </c>
      <c r="D369" s="68" t="str">
        <f>IFERROR(IF(VLOOKUP($A369&amp;$A$3,Global!$E:$AA,COLUMN()+1,0)="","",VLOOKUP($A369&amp;$A$3,Global!$E:$AA,COLUMN()+1,0)),"")</f>
        <v/>
      </c>
      <c r="E369" s="69" t="str">
        <f>IFERROR(IF(VLOOKUP($A369&amp;$A$3,Global!$E:$AA,COLUMN()+1,0)="","",VLOOKUP($A369&amp;$A$3,Global!$E:$AA,COLUMN()+1,0)),"")</f>
        <v/>
      </c>
      <c r="F369" s="69" t="str">
        <f>IFERROR(IF(VLOOKUP($A369&amp;$A$3,Global!$E:$AA,COLUMN()+1,0)="","",VLOOKUP($A369&amp;$A$3,Global!$E:$AA,COLUMN()+1,0)),"")</f>
        <v/>
      </c>
      <c r="G369" s="69" t="str">
        <f>IFERROR(IF(VLOOKUP($A369&amp;$A$3,Global!$E:$AA,COLUMN()+1,0)="","",VLOOKUP($A369&amp;$A$3,Global!$E:$AA,COLUMN()+1,0)),"")</f>
        <v/>
      </c>
      <c r="H369" s="70" t="str">
        <f>IFERROR(IF(VLOOKUP($A369&amp;$A$3,Global!$E:$AA,COLUMN()+1,0)="","",VLOOKUP($A369&amp;$A$3,Global!$E:$AA,COLUMN()+1,0)),"")</f>
        <v/>
      </c>
      <c r="I369" s="69" t="str">
        <f>IFERROR(IF(VLOOKUP($A369&amp;$A$3,Global!$E:$AA,COLUMN()+1,0)="","",VLOOKUP($A369&amp;$A$3,Global!$E:$AA,COLUMN()+1,0)),"")</f>
        <v/>
      </c>
      <c r="J369" s="69" t="str">
        <f>IFERROR(IF(VLOOKUP($A369&amp;$A$3,Global!$E:$AA,COLUMN()+1,0)="","",VLOOKUP($A369&amp;$A$3,Global!$E:$AA,COLUMN()+1,0)),"")</f>
        <v/>
      </c>
      <c r="K369" s="69" t="str">
        <f>IFERROR(IF(VLOOKUP($A369&amp;$A$3,Global!$E:$AA,COLUMN()+1,0)="","",VLOOKUP($A369&amp;$A$3,Global!$E:$AA,COLUMN()+1,0)),"")</f>
        <v/>
      </c>
      <c r="L369" s="69" t="str">
        <f>IFERROR(IF(VLOOKUP($A369&amp;$A$3,Global!$E:$AA,COLUMN()+1,0)="","",VLOOKUP($A369&amp;$A$3,Global!$E:$AA,COLUMN()+1,0)),"")</f>
        <v/>
      </c>
      <c r="M369" s="68" t="str">
        <f>IFERROR(IF(VLOOKUP($A369&amp;$A$3,Global!$E:$AA,COLUMN()+1,0)="","",VLOOKUP($A369&amp;$A$3,Global!$E:$AA,COLUMN()+1,0)),"")</f>
        <v/>
      </c>
      <c r="N369" s="68" t="str">
        <f>IFERROR(IF(VLOOKUP($A369&amp;$A$3,Global!$E:$AA,COLUMN()+1,0)="","",VLOOKUP($A369&amp;$A$3,Global!$E:$AA,COLUMN()+1,0)),"")</f>
        <v/>
      </c>
      <c r="O369" s="68" t="str">
        <f>IFERROR(IF(VLOOKUP($A369&amp;$A$3,Global!$E:$AA,COLUMN()+1,0)="","",VLOOKUP($A369&amp;$A$3,Global!$E:$AA,COLUMN()+1,0)),"")</f>
        <v/>
      </c>
      <c r="P369" s="68" t="str">
        <f>IFERROR(IF(VLOOKUP($A369&amp;$A$3,Global!$E:$AA,COLUMN()+1,0)="","",VLOOKUP($A369&amp;$A$3,Global!$E:$AA,COLUMN()+1,0)),"")</f>
        <v/>
      </c>
      <c r="Q369" s="68" t="str">
        <f>IFERROR(IF(VLOOKUP($A369&amp;$A$3,Global!$E:$AA,COLUMN()+1,0)="","",VLOOKUP($A369&amp;$A$3,Global!$E:$AA,COLUMN()+1,0)),"")</f>
        <v/>
      </c>
      <c r="R369" s="68" t="str">
        <f>IFERROR(IF(VLOOKUP($A369&amp;$A$3,Global!$E:$AA,COLUMN()+1,0)="","",VLOOKUP($A369&amp;$A$3,Global!$E:$AA,COLUMN()+1,0)),"")</f>
        <v/>
      </c>
      <c r="S369" s="71" t="str">
        <f>IFERROR(IF(VLOOKUP($A369&amp;$A$3,Global!$E:$AA,COLUMN()+1,0)="","",VLOOKUP($A369&amp;$A$3,Global!$E:$AA,COLUMN()+1,0)),"")</f>
        <v/>
      </c>
      <c r="T369" s="71" t="str">
        <f>IFERROR(IF(VLOOKUP($A369&amp;$A$3,Global!$E:$AA,COLUMN()+1,0)="","",VLOOKUP($A369&amp;$A$3,Global!$E:$AA,COLUMN()+1,0)),"")</f>
        <v/>
      </c>
      <c r="U369" s="69" t="str">
        <f>IFERROR(IF(VLOOKUP($A369&amp;$A$3,Global!$E:$AA,COLUMN()+1,0)="","",VLOOKUP($A369&amp;$A$3,Global!$E:$AA,COLUMN()+1,0)),"")</f>
        <v/>
      </c>
      <c r="V369" s="69" t="str">
        <f>IFERROR(IF(VLOOKUP($A369&amp;$A$3,Global!$E:$AA,COLUMN()+1,0)="","",VLOOKUP($A369&amp;$A$3,Global!$E:$AA,COLUMN()+1,0)),"")</f>
        <v/>
      </c>
    </row>
    <row r="370" spans="1:22" s="72" customFormat="1" ht="15.75" x14ac:dyDescent="0.2">
      <c r="A370" s="67" t="str">
        <f>IFERROR(IF(A369="","",IF((A369+1)&lt;=VLOOKUP($A$3,List!$A$1:$B$50,2,0),A369+1,"")),"")</f>
        <v/>
      </c>
      <c r="B370" s="67" t="str">
        <f>IFERROR(IF(VLOOKUP($A370&amp;$A$3,Global!$E:$AA,COLUMN(),0)="","",VLOOKUP($A370&amp;$A$3,Global!$E:$AA,COLUMN(),0)),"")</f>
        <v/>
      </c>
      <c r="C370" s="67" t="str">
        <f>IFERROR(VLOOKUP(B370,List!$D:$E,2,0),"")</f>
        <v/>
      </c>
      <c r="D370" s="68" t="str">
        <f>IFERROR(IF(VLOOKUP($A370&amp;$A$3,Global!$E:$AA,COLUMN()+1,0)="","",VLOOKUP($A370&amp;$A$3,Global!$E:$AA,COLUMN()+1,0)),"")</f>
        <v/>
      </c>
      <c r="E370" s="69" t="str">
        <f>IFERROR(IF(VLOOKUP($A370&amp;$A$3,Global!$E:$AA,COLUMN()+1,0)="","",VLOOKUP($A370&amp;$A$3,Global!$E:$AA,COLUMN()+1,0)),"")</f>
        <v/>
      </c>
      <c r="F370" s="69" t="str">
        <f>IFERROR(IF(VLOOKUP($A370&amp;$A$3,Global!$E:$AA,COLUMN()+1,0)="","",VLOOKUP($A370&amp;$A$3,Global!$E:$AA,COLUMN()+1,0)),"")</f>
        <v/>
      </c>
      <c r="G370" s="69" t="str">
        <f>IFERROR(IF(VLOOKUP($A370&amp;$A$3,Global!$E:$AA,COLUMN()+1,0)="","",VLOOKUP($A370&amp;$A$3,Global!$E:$AA,COLUMN()+1,0)),"")</f>
        <v/>
      </c>
      <c r="H370" s="70" t="str">
        <f>IFERROR(IF(VLOOKUP($A370&amp;$A$3,Global!$E:$AA,COLUMN()+1,0)="","",VLOOKUP($A370&amp;$A$3,Global!$E:$AA,COLUMN()+1,0)),"")</f>
        <v/>
      </c>
      <c r="I370" s="69" t="str">
        <f>IFERROR(IF(VLOOKUP($A370&amp;$A$3,Global!$E:$AA,COLUMN()+1,0)="","",VLOOKUP($A370&amp;$A$3,Global!$E:$AA,COLUMN()+1,0)),"")</f>
        <v/>
      </c>
      <c r="J370" s="69" t="str">
        <f>IFERROR(IF(VLOOKUP($A370&amp;$A$3,Global!$E:$AA,COLUMN()+1,0)="","",VLOOKUP($A370&amp;$A$3,Global!$E:$AA,COLUMN()+1,0)),"")</f>
        <v/>
      </c>
      <c r="K370" s="69" t="str">
        <f>IFERROR(IF(VLOOKUP($A370&amp;$A$3,Global!$E:$AA,COLUMN()+1,0)="","",VLOOKUP($A370&amp;$A$3,Global!$E:$AA,COLUMN()+1,0)),"")</f>
        <v/>
      </c>
      <c r="L370" s="69" t="str">
        <f>IFERROR(IF(VLOOKUP($A370&amp;$A$3,Global!$E:$AA,COLUMN()+1,0)="","",VLOOKUP($A370&amp;$A$3,Global!$E:$AA,COLUMN()+1,0)),"")</f>
        <v/>
      </c>
      <c r="M370" s="68" t="str">
        <f>IFERROR(IF(VLOOKUP($A370&amp;$A$3,Global!$E:$AA,COLUMN()+1,0)="","",VLOOKUP($A370&amp;$A$3,Global!$E:$AA,COLUMN()+1,0)),"")</f>
        <v/>
      </c>
      <c r="N370" s="68" t="str">
        <f>IFERROR(IF(VLOOKUP($A370&amp;$A$3,Global!$E:$AA,COLUMN()+1,0)="","",VLOOKUP($A370&amp;$A$3,Global!$E:$AA,COLUMN()+1,0)),"")</f>
        <v/>
      </c>
      <c r="O370" s="68" t="str">
        <f>IFERROR(IF(VLOOKUP($A370&amp;$A$3,Global!$E:$AA,COLUMN()+1,0)="","",VLOOKUP($A370&amp;$A$3,Global!$E:$AA,COLUMN()+1,0)),"")</f>
        <v/>
      </c>
      <c r="P370" s="68" t="str">
        <f>IFERROR(IF(VLOOKUP($A370&amp;$A$3,Global!$E:$AA,COLUMN()+1,0)="","",VLOOKUP($A370&amp;$A$3,Global!$E:$AA,COLUMN()+1,0)),"")</f>
        <v/>
      </c>
      <c r="Q370" s="68" t="str">
        <f>IFERROR(IF(VLOOKUP($A370&amp;$A$3,Global!$E:$AA,COLUMN()+1,0)="","",VLOOKUP($A370&amp;$A$3,Global!$E:$AA,COLUMN()+1,0)),"")</f>
        <v/>
      </c>
      <c r="R370" s="68" t="str">
        <f>IFERROR(IF(VLOOKUP($A370&amp;$A$3,Global!$E:$AA,COLUMN()+1,0)="","",VLOOKUP($A370&amp;$A$3,Global!$E:$AA,COLUMN()+1,0)),"")</f>
        <v/>
      </c>
      <c r="S370" s="71" t="str">
        <f>IFERROR(IF(VLOOKUP($A370&amp;$A$3,Global!$E:$AA,COLUMN()+1,0)="","",VLOOKUP($A370&amp;$A$3,Global!$E:$AA,COLUMN()+1,0)),"")</f>
        <v/>
      </c>
      <c r="T370" s="71" t="str">
        <f>IFERROR(IF(VLOOKUP($A370&amp;$A$3,Global!$E:$AA,COLUMN()+1,0)="","",VLOOKUP($A370&amp;$A$3,Global!$E:$AA,COLUMN()+1,0)),"")</f>
        <v/>
      </c>
      <c r="U370" s="69" t="str">
        <f>IFERROR(IF(VLOOKUP($A370&amp;$A$3,Global!$E:$AA,COLUMN()+1,0)="","",VLOOKUP($A370&amp;$A$3,Global!$E:$AA,COLUMN()+1,0)),"")</f>
        <v/>
      </c>
      <c r="V370" s="69" t="str">
        <f>IFERROR(IF(VLOOKUP($A370&amp;$A$3,Global!$E:$AA,COLUMN()+1,0)="","",VLOOKUP($A370&amp;$A$3,Global!$E:$AA,COLUMN()+1,0)),"")</f>
        <v/>
      </c>
    </row>
    <row r="371" spans="1:22" s="72" customFormat="1" ht="15.75" x14ac:dyDescent="0.2">
      <c r="A371" s="67" t="str">
        <f>IFERROR(IF(A370="","",IF((A370+1)&lt;=VLOOKUP($A$3,List!$A$1:$B$50,2,0),A370+1,"")),"")</f>
        <v/>
      </c>
      <c r="B371" s="67" t="str">
        <f>IFERROR(IF(VLOOKUP($A371&amp;$A$3,Global!$E:$AA,COLUMN(),0)="","",VLOOKUP($A371&amp;$A$3,Global!$E:$AA,COLUMN(),0)),"")</f>
        <v/>
      </c>
      <c r="C371" s="67" t="str">
        <f>IFERROR(VLOOKUP(B371,List!$D:$E,2,0),"")</f>
        <v/>
      </c>
      <c r="D371" s="68" t="str">
        <f>IFERROR(IF(VLOOKUP($A371&amp;$A$3,Global!$E:$AA,COLUMN()+1,0)="","",VLOOKUP($A371&amp;$A$3,Global!$E:$AA,COLUMN()+1,0)),"")</f>
        <v/>
      </c>
      <c r="E371" s="69" t="str">
        <f>IFERROR(IF(VLOOKUP($A371&amp;$A$3,Global!$E:$AA,COLUMN()+1,0)="","",VLOOKUP($A371&amp;$A$3,Global!$E:$AA,COLUMN()+1,0)),"")</f>
        <v/>
      </c>
      <c r="F371" s="69" t="str">
        <f>IFERROR(IF(VLOOKUP($A371&amp;$A$3,Global!$E:$AA,COLUMN()+1,0)="","",VLOOKUP($A371&amp;$A$3,Global!$E:$AA,COLUMN()+1,0)),"")</f>
        <v/>
      </c>
      <c r="G371" s="69" t="str">
        <f>IFERROR(IF(VLOOKUP($A371&amp;$A$3,Global!$E:$AA,COLUMN()+1,0)="","",VLOOKUP($A371&amp;$A$3,Global!$E:$AA,COLUMN()+1,0)),"")</f>
        <v/>
      </c>
      <c r="H371" s="70" t="str">
        <f>IFERROR(IF(VLOOKUP($A371&amp;$A$3,Global!$E:$AA,COLUMN()+1,0)="","",VLOOKUP($A371&amp;$A$3,Global!$E:$AA,COLUMN()+1,0)),"")</f>
        <v/>
      </c>
      <c r="I371" s="69" t="str">
        <f>IFERROR(IF(VLOOKUP($A371&amp;$A$3,Global!$E:$AA,COLUMN()+1,0)="","",VLOOKUP($A371&amp;$A$3,Global!$E:$AA,COLUMN()+1,0)),"")</f>
        <v/>
      </c>
      <c r="J371" s="69" t="str">
        <f>IFERROR(IF(VLOOKUP($A371&amp;$A$3,Global!$E:$AA,COLUMN()+1,0)="","",VLOOKUP($A371&amp;$A$3,Global!$E:$AA,COLUMN()+1,0)),"")</f>
        <v/>
      </c>
      <c r="K371" s="69" t="str">
        <f>IFERROR(IF(VLOOKUP($A371&amp;$A$3,Global!$E:$AA,COLUMN()+1,0)="","",VLOOKUP($A371&amp;$A$3,Global!$E:$AA,COLUMN()+1,0)),"")</f>
        <v/>
      </c>
      <c r="L371" s="69" t="str">
        <f>IFERROR(IF(VLOOKUP($A371&amp;$A$3,Global!$E:$AA,COLUMN()+1,0)="","",VLOOKUP($A371&amp;$A$3,Global!$E:$AA,COLUMN()+1,0)),"")</f>
        <v/>
      </c>
      <c r="M371" s="68" t="str">
        <f>IFERROR(IF(VLOOKUP($A371&amp;$A$3,Global!$E:$AA,COLUMN()+1,0)="","",VLOOKUP($A371&amp;$A$3,Global!$E:$AA,COLUMN()+1,0)),"")</f>
        <v/>
      </c>
      <c r="N371" s="68" t="str">
        <f>IFERROR(IF(VLOOKUP($A371&amp;$A$3,Global!$E:$AA,COLUMN()+1,0)="","",VLOOKUP($A371&amp;$A$3,Global!$E:$AA,COLUMN()+1,0)),"")</f>
        <v/>
      </c>
      <c r="O371" s="68" t="str">
        <f>IFERROR(IF(VLOOKUP($A371&amp;$A$3,Global!$E:$AA,COLUMN()+1,0)="","",VLOOKUP($A371&amp;$A$3,Global!$E:$AA,COLUMN()+1,0)),"")</f>
        <v/>
      </c>
      <c r="P371" s="68" t="str">
        <f>IFERROR(IF(VLOOKUP($A371&amp;$A$3,Global!$E:$AA,COLUMN()+1,0)="","",VLOOKUP($A371&amp;$A$3,Global!$E:$AA,COLUMN()+1,0)),"")</f>
        <v/>
      </c>
      <c r="Q371" s="68" t="str">
        <f>IFERROR(IF(VLOOKUP($A371&amp;$A$3,Global!$E:$AA,COLUMN()+1,0)="","",VLOOKUP($A371&amp;$A$3,Global!$E:$AA,COLUMN()+1,0)),"")</f>
        <v/>
      </c>
      <c r="R371" s="68" t="str">
        <f>IFERROR(IF(VLOOKUP($A371&amp;$A$3,Global!$E:$AA,COLUMN()+1,0)="","",VLOOKUP($A371&amp;$A$3,Global!$E:$AA,COLUMN()+1,0)),"")</f>
        <v/>
      </c>
      <c r="S371" s="71" t="str">
        <f>IFERROR(IF(VLOOKUP($A371&amp;$A$3,Global!$E:$AA,COLUMN()+1,0)="","",VLOOKUP($A371&amp;$A$3,Global!$E:$AA,COLUMN()+1,0)),"")</f>
        <v/>
      </c>
      <c r="T371" s="71" t="str">
        <f>IFERROR(IF(VLOOKUP($A371&amp;$A$3,Global!$E:$AA,COLUMN()+1,0)="","",VLOOKUP($A371&amp;$A$3,Global!$E:$AA,COLUMN()+1,0)),"")</f>
        <v/>
      </c>
      <c r="U371" s="69" t="str">
        <f>IFERROR(IF(VLOOKUP($A371&amp;$A$3,Global!$E:$AA,COLUMN()+1,0)="","",VLOOKUP($A371&amp;$A$3,Global!$E:$AA,COLUMN()+1,0)),"")</f>
        <v/>
      </c>
      <c r="V371" s="69" t="str">
        <f>IFERROR(IF(VLOOKUP($A371&amp;$A$3,Global!$E:$AA,COLUMN()+1,0)="","",VLOOKUP($A371&amp;$A$3,Global!$E:$AA,COLUMN()+1,0)),"")</f>
        <v/>
      </c>
    </row>
    <row r="372" spans="1:22" s="72" customFormat="1" ht="15.75" x14ac:dyDescent="0.2">
      <c r="A372" s="67" t="str">
        <f>IFERROR(IF(A371="","",IF((A371+1)&lt;=VLOOKUP($A$3,List!$A$1:$B$50,2,0),A371+1,"")),"")</f>
        <v/>
      </c>
      <c r="B372" s="67" t="str">
        <f>IFERROR(IF(VLOOKUP($A372&amp;$A$3,Global!$E:$AA,COLUMN(),0)="","",VLOOKUP($A372&amp;$A$3,Global!$E:$AA,COLUMN(),0)),"")</f>
        <v/>
      </c>
      <c r="C372" s="67" t="str">
        <f>IFERROR(VLOOKUP(B372,List!$D:$E,2,0),"")</f>
        <v/>
      </c>
      <c r="D372" s="68" t="str">
        <f>IFERROR(IF(VLOOKUP($A372&amp;$A$3,Global!$E:$AA,COLUMN()+1,0)="","",VLOOKUP($A372&amp;$A$3,Global!$E:$AA,COLUMN()+1,0)),"")</f>
        <v/>
      </c>
      <c r="E372" s="69" t="str">
        <f>IFERROR(IF(VLOOKUP($A372&amp;$A$3,Global!$E:$AA,COLUMN()+1,0)="","",VLOOKUP($A372&amp;$A$3,Global!$E:$AA,COLUMN()+1,0)),"")</f>
        <v/>
      </c>
      <c r="F372" s="69" t="str">
        <f>IFERROR(IF(VLOOKUP($A372&amp;$A$3,Global!$E:$AA,COLUMN()+1,0)="","",VLOOKUP($A372&amp;$A$3,Global!$E:$AA,COLUMN()+1,0)),"")</f>
        <v/>
      </c>
      <c r="G372" s="69" t="str">
        <f>IFERROR(IF(VLOOKUP($A372&amp;$A$3,Global!$E:$AA,COLUMN()+1,0)="","",VLOOKUP($A372&amp;$A$3,Global!$E:$AA,COLUMN()+1,0)),"")</f>
        <v/>
      </c>
      <c r="H372" s="70" t="str">
        <f>IFERROR(IF(VLOOKUP($A372&amp;$A$3,Global!$E:$AA,COLUMN()+1,0)="","",VLOOKUP($A372&amp;$A$3,Global!$E:$AA,COLUMN()+1,0)),"")</f>
        <v/>
      </c>
      <c r="I372" s="69" t="str">
        <f>IFERROR(IF(VLOOKUP($A372&amp;$A$3,Global!$E:$AA,COLUMN()+1,0)="","",VLOOKUP($A372&amp;$A$3,Global!$E:$AA,COLUMN()+1,0)),"")</f>
        <v/>
      </c>
      <c r="J372" s="69" t="str">
        <f>IFERROR(IF(VLOOKUP($A372&amp;$A$3,Global!$E:$AA,COLUMN()+1,0)="","",VLOOKUP($A372&amp;$A$3,Global!$E:$AA,COLUMN()+1,0)),"")</f>
        <v/>
      </c>
      <c r="K372" s="69" t="str">
        <f>IFERROR(IF(VLOOKUP($A372&amp;$A$3,Global!$E:$AA,COLUMN()+1,0)="","",VLOOKUP($A372&amp;$A$3,Global!$E:$AA,COLUMN()+1,0)),"")</f>
        <v/>
      </c>
      <c r="L372" s="69" t="str">
        <f>IFERROR(IF(VLOOKUP($A372&amp;$A$3,Global!$E:$AA,COLUMN()+1,0)="","",VLOOKUP($A372&amp;$A$3,Global!$E:$AA,COLUMN()+1,0)),"")</f>
        <v/>
      </c>
      <c r="M372" s="68" t="str">
        <f>IFERROR(IF(VLOOKUP($A372&amp;$A$3,Global!$E:$AA,COLUMN()+1,0)="","",VLOOKUP($A372&amp;$A$3,Global!$E:$AA,COLUMN()+1,0)),"")</f>
        <v/>
      </c>
      <c r="N372" s="68" t="str">
        <f>IFERROR(IF(VLOOKUP($A372&amp;$A$3,Global!$E:$AA,COLUMN()+1,0)="","",VLOOKUP($A372&amp;$A$3,Global!$E:$AA,COLUMN()+1,0)),"")</f>
        <v/>
      </c>
      <c r="O372" s="68" t="str">
        <f>IFERROR(IF(VLOOKUP($A372&amp;$A$3,Global!$E:$AA,COLUMN()+1,0)="","",VLOOKUP($A372&amp;$A$3,Global!$E:$AA,COLUMN()+1,0)),"")</f>
        <v/>
      </c>
      <c r="P372" s="68" t="str">
        <f>IFERROR(IF(VLOOKUP($A372&amp;$A$3,Global!$E:$AA,COLUMN()+1,0)="","",VLOOKUP($A372&amp;$A$3,Global!$E:$AA,COLUMN()+1,0)),"")</f>
        <v/>
      </c>
      <c r="Q372" s="68" t="str">
        <f>IFERROR(IF(VLOOKUP($A372&amp;$A$3,Global!$E:$AA,COLUMN()+1,0)="","",VLOOKUP($A372&amp;$A$3,Global!$E:$AA,COLUMN()+1,0)),"")</f>
        <v/>
      </c>
      <c r="R372" s="68" t="str">
        <f>IFERROR(IF(VLOOKUP($A372&amp;$A$3,Global!$E:$AA,COLUMN()+1,0)="","",VLOOKUP($A372&amp;$A$3,Global!$E:$AA,COLUMN()+1,0)),"")</f>
        <v/>
      </c>
      <c r="S372" s="71" t="str">
        <f>IFERROR(IF(VLOOKUP($A372&amp;$A$3,Global!$E:$AA,COLUMN()+1,0)="","",VLOOKUP($A372&amp;$A$3,Global!$E:$AA,COLUMN()+1,0)),"")</f>
        <v/>
      </c>
      <c r="T372" s="71" t="str">
        <f>IFERROR(IF(VLOOKUP($A372&amp;$A$3,Global!$E:$AA,COLUMN()+1,0)="","",VLOOKUP($A372&amp;$A$3,Global!$E:$AA,COLUMN()+1,0)),"")</f>
        <v/>
      </c>
      <c r="U372" s="69" t="str">
        <f>IFERROR(IF(VLOOKUP($A372&amp;$A$3,Global!$E:$AA,COLUMN()+1,0)="","",VLOOKUP($A372&amp;$A$3,Global!$E:$AA,COLUMN()+1,0)),"")</f>
        <v/>
      </c>
      <c r="V372" s="69" t="str">
        <f>IFERROR(IF(VLOOKUP($A372&amp;$A$3,Global!$E:$AA,COLUMN()+1,0)="","",VLOOKUP($A372&amp;$A$3,Global!$E:$AA,COLUMN()+1,0)),"")</f>
        <v/>
      </c>
    </row>
    <row r="373" spans="1:22" s="72" customFormat="1" ht="15.75" x14ac:dyDescent="0.2">
      <c r="A373" s="67" t="str">
        <f>IFERROR(IF(A372="","",IF((A372+1)&lt;=VLOOKUP($A$3,List!$A$1:$B$50,2,0),A372+1,"")),"")</f>
        <v/>
      </c>
      <c r="B373" s="67" t="str">
        <f>IFERROR(IF(VLOOKUP($A373&amp;$A$3,Global!$E:$AA,COLUMN(),0)="","",VLOOKUP($A373&amp;$A$3,Global!$E:$AA,COLUMN(),0)),"")</f>
        <v/>
      </c>
      <c r="C373" s="67" t="str">
        <f>IFERROR(VLOOKUP(B373,List!$D:$E,2,0),"")</f>
        <v/>
      </c>
      <c r="D373" s="68" t="str">
        <f>IFERROR(IF(VLOOKUP($A373&amp;$A$3,Global!$E:$AA,COLUMN()+1,0)="","",VLOOKUP($A373&amp;$A$3,Global!$E:$AA,COLUMN()+1,0)),"")</f>
        <v/>
      </c>
      <c r="E373" s="69" t="str">
        <f>IFERROR(IF(VLOOKUP($A373&amp;$A$3,Global!$E:$AA,COLUMN()+1,0)="","",VLOOKUP($A373&amp;$A$3,Global!$E:$AA,COLUMN()+1,0)),"")</f>
        <v/>
      </c>
      <c r="F373" s="69" t="str">
        <f>IFERROR(IF(VLOOKUP($A373&amp;$A$3,Global!$E:$AA,COLUMN()+1,0)="","",VLOOKUP($A373&amp;$A$3,Global!$E:$AA,COLUMN()+1,0)),"")</f>
        <v/>
      </c>
      <c r="G373" s="69" t="str">
        <f>IFERROR(IF(VLOOKUP($A373&amp;$A$3,Global!$E:$AA,COLUMN()+1,0)="","",VLOOKUP($A373&amp;$A$3,Global!$E:$AA,COLUMN()+1,0)),"")</f>
        <v/>
      </c>
      <c r="H373" s="70" t="str">
        <f>IFERROR(IF(VLOOKUP($A373&amp;$A$3,Global!$E:$AA,COLUMN()+1,0)="","",VLOOKUP($A373&amp;$A$3,Global!$E:$AA,COLUMN()+1,0)),"")</f>
        <v/>
      </c>
      <c r="I373" s="69" t="str">
        <f>IFERROR(IF(VLOOKUP($A373&amp;$A$3,Global!$E:$AA,COLUMN()+1,0)="","",VLOOKUP($A373&amp;$A$3,Global!$E:$AA,COLUMN()+1,0)),"")</f>
        <v/>
      </c>
      <c r="J373" s="69" t="str">
        <f>IFERROR(IF(VLOOKUP($A373&amp;$A$3,Global!$E:$AA,COLUMN()+1,0)="","",VLOOKUP($A373&amp;$A$3,Global!$E:$AA,COLUMN()+1,0)),"")</f>
        <v/>
      </c>
      <c r="K373" s="69" t="str">
        <f>IFERROR(IF(VLOOKUP($A373&amp;$A$3,Global!$E:$AA,COLUMN()+1,0)="","",VLOOKUP($A373&amp;$A$3,Global!$E:$AA,COLUMN()+1,0)),"")</f>
        <v/>
      </c>
      <c r="L373" s="69" t="str">
        <f>IFERROR(IF(VLOOKUP($A373&amp;$A$3,Global!$E:$AA,COLUMN()+1,0)="","",VLOOKUP($A373&amp;$A$3,Global!$E:$AA,COLUMN()+1,0)),"")</f>
        <v/>
      </c>
      <c r="M373" s="68" t="str">
        <f>IFERROR(IF(VLOOKUP($A373&amp;$A$3,Global!$E:$AA,COLUMN()+1,0)="","",VLOOKUP($A373&amp;$A$3,Global!$E:$AA,COLUMN()+1,0)),"")</f>
        <v/>
      </c>
      <c r="N373" s="68" t="str">
        <f>IFERROR(IF(VLOOKUP($A373&amp;$A$3,Global!$E:$AA,COLUMN()+1,0)="","",VLOOKUP($A373&amp;$A$3,Global!$E:$AA,COLUMN()+1,0)),"")</f>
        <v/>
      </c>
      <c r="O373" s="68" t="str">
        <f>IFERROR(IF(VLOOKUP($A373&amp;$A$3,Global!$E:$AA,COLUMN()+1,0)="","",VLOOKUP($A373&amp;$A$3,Global!$E:$AA,COLUMN()+1,0)),"")</f>
        <v/>
      </c>
      <c r="P373" s="68" t="str">
        <f>IFERROR(IF(VLOOKUP($A373&amp;$A$3,Global!$E:$AA,COLUMN()+1,0)="","",VLOOKUP($A373&amp;$A$3,Global!$E:$AA,COLUMN()+1,0)),"")</f>
        <v/>
      </c>
      <c r="Q373" s="68" t="str">
        <f>IFERROR(IF(VLOOKUP($A373&amp;$A$3,Global!$E:$AA,COLUMN()+1,0)="","",VLOOKUP($A373&amp;$A$3,Global!$E:$AA,COLUMN()+1,0)),"")</f>
        <v/>
      </c>
      <c r="R373" s="68" t="str">
        <f>IFERROR(IF(VLOOKUP($A373&amp;$A$3,Global!$E:$AA,COLUMN()+1,0)="","",VLOOKUP($A373&amp;$A$3,Global!$E:$AA,COLUMN()+1,0)),"")</f>
        <v/>
      </c>
      <c r="S373" s="71" t="str">
        <f>IFERROR(IF(VLOOKUP($A373&amp;$A$3,Global!$E:$AA,COLUMN()+1,0)="","",VLOOKUP($A373&amp;$A$3,Global!$E:$AA,COLUMN()+1,0)),"")</f>
        <v/>
      </c>
      <c r="T373" s="71" t="str">
        <f>IFERROR(IF(VLOOKUP($A373&amp;$A$3,Global!$E:$AA,COLUMN()+1,0)="","",VLOOKUP($A373&amp;$A$3,Global!$E:$AA,COLUMN()+1,0)),"")</f>
        <v/>
      </c>
      <c r="U373" s="69" t="str">
        <f>IFERROR(IF(VLOOKUP($A373&amp;$A$3,Global!$E:$AA,COLUMN()+1,0)="","",VLOOKUP($A373&amp;$A$3,Global!$E:$AA,COLUMN()+1,0)),"")</f>
        <v/>
      </c>
      <c r="V373" s="69" t="str">
        <f>IFERROR(IF(VLOOKUP($A373&amp;$A$3,Global!$E:$AA,COLUMN()+1,0)="","",VLOOKUP($A373&amp;$A$3,Global!$E:$AA,COLUMN()+1,0)),"")</f>
        <v/>
      </c>
    </row>
    <row r="374" spans="1:22" s="72" customFormat="1" ht="15.75" x14ac:dyDescent="0.2">
      <c r="A374" s="67" t="str">
        <f>IFERROR(IF(A373="","",IF((A373+1)&lt;=VLOOKUP($A$3,List!$A$1:$B$50,2,0),A373+1,"")),"")</f>
        <v/>
      </c>
      <c r="B374" s="67" t="str">
        <f>IFERROR(IF(VLOOKUP($A374&amp;$A$3,Global!$E:$AA,COLUMN(),0)="","",VLOOKUP($A374&amp;$A$3,Global!$E:$AA,COLUMN(),0)),"")</f>
        <v/>
      </c>
      <c r="C374" s="67" t="str">
        <f>IFERROR(VLOOKUP(B374,List!$D:$E,2,0),"")</f>
        <v/>
      </c>
      <c r="D374" s="68" t="str">
        <f>IFERROR(IF(VLOOKUP($A374&amp;$A$3,Global!$E:$AA,COLUMN()+1,0)="","",VLOOKUP($A374&amp;$A$3,Global!$E:$AA,COLUMN()+1,0)),"")</f>
        <v/>
      </c>
      <c r="E374" s="69" t="str">
        <f>IFERROR(IF(VLOOKUP($A374&amp;$A$3,Global!$E:$AA,COLUMN()+1,0)="","",VLOOKUP($A374&amp;$A$3,Global!$E:$AA,COLUMN()+1,0)),"")</f>
        <v/>
      </c>
      <c r="F374" s="69" t="str">
        <f>IFERROR(IF(VLOOKUP($A374&amp;$A$3,Global!$E:$AA,COLUMN()+1,0)="","",VLOOKUP($A374&amp;$A$3,Global!$E:$AA,COLUMN()+1,0)),"")</f>
        <v/>
      </c>
      <c r="G374" s="69" t="str">
        <f>IFERROR(IF(VLOOKUP($A374&amp;$A$3,Global!$E:$AA,COLUMN()+1,0)="","",VLOOKUP($A374&amp;$A$3,Global!$E:$AA,COLUMN()+1,0)),"")</f>
        <v/>
      </c>
      <c r="H374" s="70" t="str">
        <f>IFERROR(IF(VLOOKUP($A374&amp;$A$3,Global!$E:$AA,COLUMN()+1,0)="","",VLOOKUP($A374&amp;$A$3,Global!$E:$AA,COLUMN()+1,0)),"")</f>
        <v/>
      </c>
      <c r="I374" s="69" t="str">
        <f>IFERROR(IF(VLOOKUP($A374&amp;$A$3,Global!$E:$AA,COLUMN()+1,0)="","",VLOOKUP($A374&amp;$A$3,Global!$E:$AA,COLUMN()+1,0)),"")</f>
        <v/>
      </c>
      <c r="J374" s="69" t="str">
        <f>IFERROR(IF(VLOOKUP($A374&amp;$A$3,Global!$E:$AA,COLUMN()+1,0)="","",VLOOKUP($A374&amp;$A$3,Global!$E:$AA,COLUMN()+1,0)),"")</f>
        <v/>
      </c>
      <c r="K374" s="69" t="str">
        <f>IFERROR(IF(VLOOKUP($A374&amp;$A$3,Global!$E:$AA,COLUMN()+1,0)="","",VLOOKUP($A374&amp;$A$3,Global!$E:$AA,COLUMN()+1,0)),"")</f>
        <v/>
      </c>
      <c r="L374" s="69" t="str">
        <f>IFERROR(IF(VLOOKUP($A374&amp;$A$3,Global!$E:$AA,COLUMN()+1,0)="","",VLOOKUP($A374&amp;$A$3,Global!$E:$AA,COLUMN()+1,0)),"")</f>
        <v/>
      </c>
      <c r="M374" s="68" t="str">
        <f>IFERROR(IF(VLOOKUP($A374&amp;$A$3,Global!$E:$AA,COLUMN()+1,0)="","",VLOOKUP($A374&amp;$A$3,Global!$E:$AA,COLUMN()+1,0)),"")</f>
        <v/>
      </c>
      <c r="N374" s="68" t="str">
        <f>IFERROR(IF(VLOOKUP($A374&amp;$A$3,Global!$E:$AA,COLUMN()+1,0)="","",VLOOKUP($A374&amp;$A$3,Global!$E:$AA,COLUMN()+1,0)),"")</f>
        <v/>
      </c>
      <c r="O374" s="68" t="str">
        <f>IFERROR(IF(VLOOKUP($A374&amp;$A$3,Global!$E:$AA,COLUMN()+1,0)="","",VLOOKUP($A374&amp;$A$3,Global!$E:$AA,COLUMN()+1,0)),"")</f>
        <v/>
      </c>
      <c r="P374" s="68" t="str">
        <f>IFERROR(IF(VLOOKUP($A374&amp;$A$3,Global!$E:$AA,COLUMN()+1,0)="","",VLOOKUP($A374&amp;$A$3,Global!$E:$AA,COLUMN()+1,0)),"")</f>
        <v/>
      </c>
      <c r="Q374" s="68" t="str">
        <f>IFERROR(IF(VLOOKUP($A374&amp;$A$3,Global!$E:$AA,COLUMN()+1,0)="","",VLOOKUP($A374&amp;$A$3,Global!$E:$AA,COLUMN()+1,0)),"")</f>
        <v/>
      </c>
      <c r="R374" s="68" t="str">
        <f>IFERROR(IF(VLOOKUP($A374&amp;$A$3,Global!$E:$AA,COLUMN()+1,0)="","",VLOOKUP($A374&amp;$A$3,Global!$E:$AA,COLUMN()+1,0)),"")</f>
        <v/>
      </c>
      <c r="S374" s="71" t="str">
        <f>IFERROR(IF(VLOOKUP($A374&amp;$A$3,Global!$E:$AA,COLUMN()+1,0)="","",VLOOKUP($A374&amp;$A$3,Global!$E:$AA,COLUMN()+1,0)),"")</f>
        <v/>
      </c>
      <c r="T374" s="71" t="str">
        <f>IFERROR(IF(VLOOKUP($A374&amp;$A$3,Global!$E:$AA,COLUMN()+1,0)="","",VLOOKUP($A374&amp;$A$3,Global!$E:$AA,COLUMN()+1,0)),"")</f>
        <v/>
      </c>
      <c r="U374" s="69" t="str">
        <f>IFERROR(IF(VLOOKUP($A374&amp;$A$3,Global!$E:$AA,COLUMN()+1,0)="","",VLOOKUP($A374&amp;$A$3,Global!$E:$AA,COLUMN()+1,0)),"")</f>
        <v/>
      </c>
      <c r="V374" s="69" t="str">
        <f>IFERROR(IF(VLOOKUP($A374&amp;$A$3,Global!$E:$AA,COLUMN()+1,0)="","",VLOOKUP($A374&amp;$A$3,Global!$E:$AA,COLUMN()+1,0)),"")</f>
        <v/>
      </c>
    </row>
    <row r="375" spans="1:22" s="72" customFormat="1" ht="15.75" x14ac:dyDescent="0.2">
      <c r="A375" s="67" t="str">
        <f>IFERROR(IF(A374="","",IF((A374+1)&lt;=VLOOKUP($A$3,List!$A$1:$B$50,2,0),A374+1,"")),"")</f>
        <v/>
      </c>
      <c r="B375" s="67" t="str">
        <f>IFERROR(IF(VLOOKUP($A375&amp;$A$3,Global!$E:$AA,COLUMN(),0)="","",VLOOKUP($A375&amp;$A$3,Global!$E:$AA,COLUMN(),0)),"")</f>
        <v/>
      </c>
      <c r="C375" s="67" t="str">
        <f>IFERROR(VLOOKUP(B375,List!$D:$E,2,0),"")</f>
        <v/>
      </c>
      <c r="D375" s="68" t="str">
        <f>IFERROR(IF(VLOOKUP($A375&amp;$A$3,Global!$E:$AA,COLUMN()+1,0)="","",VLOOKUP($A375&amp;$A$3,Global!$E:$AA,COLUMN()+1,0)),"")</f>
        <v/>
      </c>
      <c r="E375" s="69" t="str">
        <f>IFERROR(IF(VLOOKUP($A375&amp;$A$3,Global!$E:$AA,COLUMN()+1,0)="","",VLOOKUP($A375&amp;$A$3,Global!$E:$AA,COLUMN()+1,0)),"")</f>
        <v/>
      </c>
      <c r="F375" s="69" t="str">
        <f>IFERROR(IF(VLOOKUP($A375&amp;$A$3,Global!$E:$AA,COLUMN()+1,0)="","",VLOOKUP($A375&amp;$A$3,Global!$E:$AA,COLUMN()+1,0)),"")</f>
        <v/>
      </c>
      <c r="G375" s="69" t="str">
        <f>IFERROR(IF(VLOOKUP($A375&amp;$A$3,Global!$E:$AA,COLUMN()+1,0)="","",VLOOKUP($A375&amp;$A$3,Global!$E:$AA,COLUMN()+1,0)),"")</f>
        <v/>
      </c>
      <c r="H375" s="70" t="str">
        <f>IFERROR(IF(VLOOKUP($A375&amp;$A$3,Global!$E:$AA,COLUMN()+1,0)="","",VLOOKUP($A375&amp;$A$3,Global!$E:$AA,COLUMN()+1,0)),"")</f>
        <v/>
      </c>
      <c r="I375" s="69" t="str">
        <f>IFERROR(IF(VLOOKUP($A375&amp;$A$3,Global!$E:$AA,COLUMN()+1,0)="","",VLOOKUP($A375&amp;$A$3,Global!$E:$AA,COLUMN()+1,0)),"")</f>
        <v/>
      </c>
      <c r="J375" s="69" t="str">
        <f>IFERROR(IF(VLOOKUP($A375&amp;$A$3,Global!$E:$AA,COLUMN()+1,0)="","",VLOOKUP($A375&amp;$A$3,Global!$E:$AA,COLUMN()+1,0)),"")</f>
        <v/>
      </c>
      <c r="K375" s="69" t="str">
        <f>IFERROR(IF(VLOOKUP($A375&amp;$A$3,Global!$E:$AA,COLUMN()+1,0)="","",VLOOKUP($A375&amp;$A$3,Global!$E:$AA,COLUMN()+1,0)),"")</f>
        <v/>
      </c>
      <c r="L375" s="69" t="str">
        <f>IFERROR(IF(VLOOKUP($A375&amp;$A$3,Global!$E:$AA,COLUMN()+1,0)="","",VLOOKUP($A375&amp;$A$3,Global!$E:$AA,COLUMN()+1,0)),"")</f>
        <v/>
      </c>
      <c r="M375" s="68" t="str">
        <f>IFERROR(IF(VLOOKUP($A375&amp;$A$3,Global!$E:$AA,COLUMN()+1,0)="","",VLOOKUP($A375&amp;$A$3,Global!$E:$AA,COLUMN()+1,0)),"")</f>
        <v/>
      </c>
      <c r="N375" s="68" t="str">
        <f>IFERROR(IF(VLOOKUP($A375&amp;$A$3,Global!$E:$AA,COLUMN()+1,0)="","",VLOOKUP($A375&amp;$A$3,Global!$E:$AA,COLUMN()+1,0)),"")</f>
        <v/>
      </c>
      <c r="O375" s="68" t="str">
        <f>IFERROR(IF(VLOOKUP($A375&amp;$A$3,Global!$E:$AA,COLUMN()+1,0)="","",VLOOKUP($A375&amp;$A$3,Global!$E:$AA,COLUMN()+1,0)),"")</f>
        <v/>
      </c>
      <c r="P375" s="68" t="str">
        <f>IFERROR(IF(VLOOKUP($A375&amp;$A$3,Global!$E:$AA,COLUMN()+1,0)="","",VLOOKUP($A375&amp;$A$3,Global!$E:$AA,COLUMN()+1,0)),"")</f>
        <v/>
      </c>
      <c r="Q375" s="68" t="str">
        <f>IFERROR(IF(VLOOKUP($A375&amp;$A$3,Global!$E:$AA,COLUMN()+1,0)="","",VLOOKUP($A375&amp;$A$3,Global!$E:$AA,COLUMN()+1,0)),"")</f>
        <v/>
      </c>
      <c r="R375" s="68" t="str">
        <f>IFERROR(IF(VLOOKUP($A375&amp;$A$3,Global!$E:$AA,COLUMN()+1,0)="","",VLOOKUP($A375&amp;$A$3,Global!$E:$AA,COLUMN()+1,0)),"")</f>
        <v/>
      </c>
      <c r="S375" s="71" t="str">
        <f>IFERROR(IF(VLOOKUP($A375&amp;$A$3,Global!$E:$AA,COLUMN()+1,0)="","",VLOOKUP($A375&amp;$A$3,Global!$E:$AA,COLUMN()+1,0)),"")</f>
        <v/>
      </c>
      <c r="T375" s="71" t="str">
        <f>IFERROR(IF(VLOOKUP($A375&amp;$A$3,Global!$E:$AA,COLUMN()+1,0)="","",VLOOKUP($A375&amp;$A$3,Global!$E:$AA,COLUMN()+1,0)),"")</f>
        <v/>
      </c>
      <c r="U375" s="69" t="str">
        <f>IFERROR(IF(VLOOKUP($A375&amp;$A$3,Global!$E:$AA,COLUMN()+1,0)="","",VLOOKUP($A375&amp;$A$3,Global!$E:$AA,COLUMN()+1,0)),"")</f>
        <v/>
      </c>
      <c r="V375" s="69" t="str">
        <f>IFERROR(IF(VLOOKUP($A375&amp;$A$3,Global!$E:$AA,COLUMN()+1,0)="","",VLOOKUP($A375&amp;$A$3,Global!$E:$AA,COLUMN()+1,0)),"")</f>
        <v/>
      </c>
    </row>
    <row r="376" spans="1:22" s="72" customFormat="1" ht="15.75" x14ac:dyDescent="0.2">
      <c r="A376" s="67" t="str">
        <f>IFERROR(IF(A375="","",IF((A375+1)&lt;=VLOOKUP($A$3,List!$A$1:$B$50,2,0),A375+1,"")),"")</f>
        <v/>
      </c>
      <c r="B376" s="67" t="str">
        <f>IFERROR(IF(VLOOKUP($A376&amp;$A$3,Global!$E:$AA,COLUMN(),0)="","",VLOOKUP($A376&amp;$A$3,Global!$E:$AA,COLUMN(),0)),"")</f>
        <v/>
      </c>
      <c r="C376" s="67" t="str">
        <f>IFERROR(VLOOKUP(B376,List!$D:$E,2,0),"")</f>
        <v/>
      </c>
      <c r="D376" s="68" t="str">
        <f>IFERROR(IF(VLOOKUP($A376&amp;$A$3,Global!$E:$AA,COLUMN()+1,0)="","",VLOOKUP($A376&amp;$A$3,Global!$E:$AA,COLUMN()+1,0)),"")</f>
        <v/>
      </c>
      <c r="E376" s="69" t="str">
        <f>IFERROR(IF(VLOOKUP($A376&amp;$A$3,Global!$E:$AA,COLUMN()+1,0)="","",VLOOKUP($A376&amp;$A$3,Global!$E:$AA,COLUMN()+1,0)),"")</f>
        <v/>
      </c>
      <c r="F376" s="69" t="str">
        <f>IFERROR(IF(VLOOKUP($A376&amp;$A$3,Global!$E:$AA,COLUMN()+1,0)="","",VLOOKUP($A376&amp;$A$3,Global!$E:$AA,COLUMN()+1,0)),"")</f>
        <v/>
      </c>
      <c r="G376" s="69" t="str">
        <f>IFERROR(IF(VLOOKUP($A376&amp;$A$3,Global!$E:$AA,COLUMN()+1,0)="","",VLOOKUP($A376&amp;$A$3,Global!$E:$AA,COLUMN()+1,0)),"")</f>
        <v/>
      </c>
      <c r="H376" s="70" t="str">
        <f>IFERROR(IF(VLOOKUP($A376&amp;$A$3,Global!$E:$AA,COLUMN()+1,0)="","",VLOOKUP($A376&amp;$A$3,Global!$E:$AA,COLUMN()+1,0)),"")</f>
        <v/>
      </c>
      <c r="I376" s="69" t="str">
        <f>IFERROR(IF(VLOOKUP($A376&amp;$A$3,Global!$E:$AA,COLUMN()+1,0)="","",VLOOKUP($A376&amp;$A$3,Global!$E:$AA,COLUMN()+1,0)),"")</f>
        <v/>
      </c>
      <c r="J376" s="69" t="str">
        <f>IFERROR(IF(VLOOKUP($A376&amp;$A$3,Global!$E:$AA,COLUMN()+1,0)="","",VLOOKUP($A376&amp;$A$3,Global!$E:$AA,COLUMN()+1,0)),"")</f>
        <v/>
      </c>
      <c r="K376" s="69" t="str">
        <f>IFERROR(IF(VLOOKUP($A376&amp;$A$3,Global!$E:$AA,COLUMN()+1,0)="","",VLOOKUP($A376&amp;$A$3,Global!$E:$AA,COLUMN()+1,0)),"")</f>
        <v/>
      </c>
      <c r="L376" s="69" t="str">
        <f>IFERROR(IF(VLOOKUP($A376&amp;$A$3,Global!$E:$AA,COLUMN()+1,0)="","",VLOOKUP($A376&amp;$A$3,Global!$E:$AA,COLUMN()+1,0)),"")</f>
        <v/>
      </c>
      <c r="M376" s="68" t="str">
        <f>IFERROR(IF(VLOOKUP($A376&amp;$A$3,Global!$E:$AA,COLUMN()+1,0)="","",VLOOKUP($A376&amp;$A$3,Global!$E:$AA,COLUMN()+1,0)),"")</f>
        <v/>
      </c>
      <c r="N376" s="68" t="str">
        <f>IFERROR(IF(VLOOKUP($A376&amp;$A$3,Global!$E:$AA,COLUMN()+1,0)="","",VLOOKUP($A376&amp;$A$3,Global!$E:$AA,COLUMN()+1,0)),"")</f>
        <v/>
      </c>
      <c r="O376" s="68" t="str">
        <f>IFERROR(IF(VLOOKUP($A376&amp;$A$3,Global!$E:$AA,COLUMN()+1,0)="","",VLOOKUP($A376&amp;$A$3,Global!$E:$AA,COLUMN()+1,0)),"")</f>
        <v/>
      </c>
      <c r="P376" s="68" t="str">
        <f>IFERROR(IF(VLOOKUP($A376&amp;$A$3,Global!$E:$AA,COLUMN()+1,0)="","",VLOOKUP($A376&amp;$A$3,Global!$E:$AA,COLUMN()+1,0)),"")</f>
        <v/>
      </c>
      <c r="Q376" s="68" t="str">
        <f>IFERROR(IF(VLOOKUP($A376&amp;$A$3,Global!$E:$AA,COLUMN()+1,0)="","",VLOOKUP($A376&amp;$A$3,Global!$E:$AA,COLUMN()+1,0)),"")</f>
        <v/>
      </c>
      <c r="R376" s="68" t="str">
        <f>IFERROR(IF(VLOOKUP($A376&amp;$A$3,Global!$E:$AA,COLUMN()+1,0)="","",VLOOKUP($A376&amp;$A$3,Global!$E:$AA,COLUMN()+1,0)),"")</f>
        <v/>
      </c>
      <c r="S376" s="71" t="str">
        <f>IFERROR(IF(VLOOKUP($A376&amp;$A$3,Global!$E:$AA,COLUMN()+1,0)="","",VLOOKUP($A376&amp;$A$3,Global!$E:$AA,COLUMN()+1,0)),"")</f>
        <v/>
      </c>
      <c r="T376" s="71" t="str">
        <f>IFERROR(IF(VLOOKUP($A376&amp;$A$3,Global!$E:$AA,COLUMN()+1,0)="","",VLOOKUP($A376&amp;$A$3,Global!$E:$AA,COLUMN()+1,0)),"")</f>
        <v/>
      </c>
      <c r="U376" s="69" t="str">
        <f>IFERROR(IF(VLOOKUP($A376&amp;$A$3,Global!$E:$AA,COLUMN()+1,0)="","",VLOOKUP($A376&amp;$A$3,Global!$E:$AA,COLUMN()+1,0)),"")</f>
        <v/>
      </c>
      <c r="V376" s="69" t="str">
        <f>IFERROR(IF(VLOOKUP($A376&amp;$A$3,Global!$E:$AA,COLUMN()+1,0)="","",VLOOKUP($A376&amp;$A$3,Global!$E:$AA,COLUMN()+1,0)),"")</f>
        <v/>
      </c>
    </row>
    <row r="377" spans="1:22" s="72" customFormat="1" ht="15.75" x14ac:dyDescent="0.2">
      <c r="A377" s="67" t="str">
        <f>IFERROR(IF(A376="","",IF((A376+1)&lt;=VLOOKUP($A$3,List!$A$1:$B$50,2,0),A376+1,"")),"")</f>
        <v/>
      </c>
      <c r="B377" s="67" t="str">
        <f>IFERROR(IF(VLOOKUP($A377&amp;$A$3,Global!$E:$AA,COLUMN(),0)="","",VLOOKUP($A377&amp;$A$3,Global!$E:$AA,COLUMN(),0)),"")</f>
        <v/>
      </c>
      <c r="C377" s="67" t="str">
        <f>IFERROR(VLOOKUP(B377,List!$D:$E,2,0),"")</f>
        <v/>
      </c>
      <c r="D377" s="68" t="str">
        <f>IFERROR(IF(VLOOKUP($A377&amp;$A$3,Global!$E:$AA,COLUMN()+1,0)="","",VLOOKUP($A377&amp;$A$3,Global!$E:$AA,COLUMN()+1,0)),"")</f>
        <v/>
      </c>
      <c r="E377" s="69" t="str">
        <f>IFERROR(IF(VLOOKUP($A377&amp;$A$3,Global!$E:$AA,COLUMN()+1,0)="","",VLOOKUP($A377&amp;$A$3,Global!$E:$AA,COLUMN()+1,0)),"")</f>
        <v/>
      </c>
      <c r="F377" s="69" t="str">
        <f>IFERROR(IF(VLOOKUP($A377&amp;$A$3,Global!$E:$AA,COLUMN()+1,0)="","",VLOOKUP($A377&amp;$A$3,Global!$E:$AA,COLUMN()+1,0)),"")</f>
        <v/>
      </c>
      <c r="G377" s="69" t="str">
        <f>IFERROR(IF(VLOOKUP($A377&amp;$A$3,Global!$E:$AA,COLUMN()+1,0)="","",VLOOKUP($A377&amp;$A$3,Global!$E:$AA,COLUMN()+1,0)),"")</f>
        <v/>
      </c>
      <c r="H377" s="70" t="str">
        <f>IFERROR(IF(VLOOKUP($A377&amp;$A$3,Global!$E:$AA,COLUMN()+1,0)="","",VLOOKUP($A377&amp;$A$3,Global!$E:$AA,COLUMN()+1,0)),"")</f>
        <v/>
      </c>
      <c r="I377" s="69" t="str">
        <f>IFERROR(IF(VLOOKUP($A377&amp;$A$3,Global!$E:$AA,COLUMN()+1,0)="","",VLOOKUP($A377&amp;$A$3,Global!$E:$AA,COLUMN()+1,0)),"")</f>
        <v/>
      </c>
      <c r="J377" s="69" t="str">
        <f>IFERROR(IF(VLOOKUP($A377&amp;$A$3,Global!$E:$AA,COLUMN()+1,0)="","",VLOOKUP($A377&amp;$A$3,Global!$E:$AA,COLUMN()+1,0)),"")</f>
        <v/>
      </c>
      <c r="K377" s="69" t="str">
        <f>IFERROR(IF(VLOOKUP($A377&amp;$A$3,Global!$E:$AA,COLUMN()+1,0)="","",VLOOKUP($A377&amp;$A$3,Global!$E:$AA,COLUMN()+1,0)),"")</f>
        <v/>
      </c>
      <c r="L377" s="69" t="str">
        <f>IFERROR(IF(VLOOKUP($A377&amp;$A$3,Global!$E:$AA,COLUMN()+1,0)="","",VLOOKUP($A377&amp;$A$3,Global!$E:$AA,COLUMN()+1,0)),"")</f>
        <v/>
      </c>
      <c r="M377" s="68" t="str">
        <f>IFERROR(IF(VLOOKUP($A377&amp;$A$3,Global!$E:$AA,COLUMN()+1,0)="","",VLOOKUP($A377&amp;$A$3,Global!$E:$AA,COLUMN()+1,0)),"")</f>
        <v/>
      </c>
      <c r="N377" s="68" t="str">
        <f>IFERROR(IF(VLOOKUP($A377&amp;$A$3,Global!$E:$AA,COLUMN()+1,0)="","",VLOOKUP($A377&amp;$A$3,Global!$E:$AA,COLUMN()+1,0)),"")</f>
        <v/>
      </c>
      <c r="O377" s="68" t="str">
        <f>IFERROR(IF(VLOOKUP($A377&amp;$A$3,Global!$E:$AA,COLUMN()+1,0)="","",VLOOKUP($A377&amp;$A$3,Global!$E:$AA,COLUMN()+1,0)),"")</f>
        <v/>
      </c>
      <c r="P377" s="68" t="str">
        <f>IFERROR(IF(VLOOKUP($A377&amp;$A$3,Global!$E:$AA,COLUMN()+1,0)="","",VLOOKUP($A377&amp;$A$3,Global!$E:$AA,COLUMN()+1,0)),"")</f>
        <v/>
      </c>
      <c r="Q377" s="68" t="str">
        <f>IFERROR(IF(VLOOKUP($A377&amp;$A$3,Global!$E:$AA,COLUMN()+1,0)="","",VLOOKUP($A377&amp;$A$3,Global!$E:$AA,COLUMN()+1,0)),"")</f>
        <v/>
      </c>
      <c r="R377" s="68" t="str">
        <f>IFERROR(IF(VLOOKUP($A377&amp;$A$3,Global!$E:$AA,COLUMN()+1,0)="","",VLOOKUP($A377&amp;$A$3,Global!$E:$AA,COLUMN()+1,0)),"")</f>
        <v/>
      </c>
      <c r="S377" s="71" t="str">
        <f>IFERROR(IF(VLOOKUP($A377&amp;$A$3,Global!$E:$AA,COLUMN()+1,0)="","",VLOOKUP($A377&amp;$A$3,Global!$E:$AA,COLUMN()+1,0)),"")</f>
        <v/>
      </c>
      <c r="T377" s="71" t="str">
        <f>IFERROR(IF(VLOOKUP($A377&amp;$A$3,Global!$E:$AA,COLUMN()+1,0)="","",VLOOKUP($A377&amp;$A$3,Global!$E:$AA,COLUMN()+1,0)),"")</f>
        <v/>
      </c>
      <c r="U377" s="69" t="str">
        <f>IFERROR(IF(VLOOKUP($A377&amp;$A$3,Global!$E:$AA,COLUMN()+1,0)="","",VLOOKUP($A377&amp;$A$3,Global!$E:$AA,COLUMN()+1,0)),"")</f>
        <v/>
      </c>
      <c r="V377" s="69" t="str">
        <f>IFERROR(IF(VLOOKUP($A377&amp;$A$3,Global!$E:$AA,COLUMN()+1,0)="","",VLOOKUP($A377&amp;$A$3,Global!$E:$AA,COLUMN()+1,0)),"")</f>
        <v/>
      </c>
    </row>
    <row r="378" spans="1:22" s="72" customFormat="1" ht="15.75" x14ac:dyDescent="0.2">
      <c r="A378" s="67" t="str">
        <f>IFERROR(IF(A377="","",IF((A377+1)&lt;=VLOOKUP($A$3,List!$A$1:$B$50,2,0),A377+1,"")),"")</f>
        <v/>
      </c>
      <c r="B378" s="67" t="str">
        <f>IFERROR(IF(VLOOKUP($A378&amp;$A$3,Global!$E:$AA,COLUMN(),0)="","",VLOOKUP($A378&amp;$A$3,Global!$E:$AA,COLUMN(),0)),"")</f>
        <v/>
      </c>
      <c r="C378" s="67" t="str">
        <f>IFERROR(VLOOKUP(B378,List!$D:$E,2,0),"")</f>
        <v/>
      </c>
      <c r="D378" s="68" t="str">
        <f>IFERROR(IF(VLOOKUP($A378&amp;$A$3,Global!$E:$AA,COLUMN()+1,0)="","",VLOOKUP($A378&amp;$A$3,Global!$E:$AA,COLUMN()+1,0)),"")</f>
        <v/>
      </c>
      <c r="E378" s="69" t="str">
        <f>IFERROR(IF(VLOOKUP($A378&amp;$A$3,Global!$E:$AA,COLUMN()+1,0)="","",VLOOKUP($A378&amp;$A$3,Global!$E:$AA,COLUMN()+1,0)),"")</f>
        <v/>
      </c>
      <c r="F378" s="69" t="str">
        <f>IFERROR(IF(VLOOKUP($A378&amp;$A$3,Global!$E:$AA,COLUMN()+1,0)="","",VLOOKUP($A378&amp;$A$3,Global!$E:$AA,COLUMN()+1,0)),"")</f>
        <v/>
      </c>
      <c r="G378" s="69" t="str">
        <f>IFERROR(IF(VLOOKUP($A378&amp;$A$3,Global!$E:$AA,COLUMN()+1,0)="","",VLOOKUP($A378&amp;$A$3,Global!$E:$AA,COLUMN()+1,0)),"")</f>
        <v/>
      </c>
      <c r="H378" s="70" t="str">
        <f>IFERROR(IF(VLOOKUP($A378&amp;$A$3,Global!$E:$AA,COLUMN()+1,0)="","",VLOOKUP($A378&amp;$A$3,Global!$E:$AA,COLUMN()+1,0)),"")</f>
        <v/>
      </c>
      <c r="I378" s="69" t="str">
        <f>IFERROR(IF(VLOOKUP($A378&amp;$A$3,Global!$E:$AA,COLUMN()+1,0)="","",VLOOKUP($A378&amp;$A$3,Global!$E:$AA,COLUMN()+1,0)),"")</f>
        <v/>
      </c>
      <c r="J378" s="69" t="str">
        <f>IFERROR(IF(VLOOKUP($A378&amp;$A$3,Global!$E:$AA,COLUMN()+1,0)="","",VLOOKUP($A378&amp;$A$3,Global!$E:$AA,COLUMN()+1,0)),"")</f>
        <v/>
      </c>
      <c r="K378" s="69" t="str">
        <f>IFERROR(IF(VLOOKUP($A378&amp;$A$3,Global!$E:$AA,COLUMN()+1,0)="","",VLOOKUP($A378&amp;$A$3,Global!$E:$AA,COLUMN()+1,0)),"")</f>
        <v/>
      </c>
      <c r="L378" s="69" t="str">
        <f>IFERROR(IF(VLOOKUP($A378&amp;$A$3,Global!$E:$AA,COLUMN()+1,0)="","",VLOOKUP($A378&amp;$A$3,Global!$E:$AA,COLUMN()+1,0)),"")</f>
        <v/>
      </c>
      <c r="M378" s="68" t="str">
        <f>IFERROR(IF(VLOOKUP($A378&amp;$A$3,Global!$E:$AA,COLUMN()+1,0)="","",VLOOKUP($A378&amp;$A$3,Global!$E:$AA,COLUMN()+1,0)),"")</f>
        <v/>
      </c>
      <c r="N378" s="68" t="str">
        <f>IFERROR(IF(VLOOKUP($A378&amp;$A$3,Global!$E:$AA,COLUMN()+1,0)="","",VLOOKUP($A378&amp;$A$3,Global!$E:$AA,COLUMN()+1,0)),"")</f>
        <v/>
      </c>
      <c r="O378" s="68" t="str">
        <f>IFERROR(IF(VLOOKUP($A378&amp;$A$3,Global!$E:$AA,COLUMN()+1,0)="","",VLOOKUP($A378&amp;$A$3,Global!$E:$AA,COLUMN()+1,0)),"")</f>
        <v/>
      </c>
      <c r="P378" s="68" t="str">
        <f>IFERROR(IF(VLOOKUP($A378&amp;$A$3,Global!$E:$AA,COLUMN()+1,0)="","",VLOOKUP($A378&amp;$A$3,Global!$E:$AA,COLUMN()+1,0)),"")</f>
        <v/>
      </c>
      <c r="Q378" s="68" t="str">
        <f>IFERROR(IF(VLOOKUP($A378&amp;$A$3,Global!$E:$AA,COLUMN()+1,0)="","",VLOOKUP($A378&amp;$A$3,Global!$E:$AA,COLUMN()+1,0)),"")</f>
        <v/>
      </c>
      <c r="R378" s="68" t="str">
        <f>IFERROR(IF(VLOOKUP($A378&amp;$A$3,Global!$E:$AA,COLUMN()+1,0)="","",VLOOKUP($A378&amp;$A$3,Global!$E:$AA,COLUMN()+1,0)),"")</f>
        <v/>
      </c>
      <c r="S378" s="71" t="str">
        <f>IFERROR(IF(VLOOKUP($A378&amp;$A$3,Global!$E:$AA,COLUMN()+1,0)="","",VLOOKUP($A378&amp;$A$3,Global!$E:$AA,COLUMN()+1,0)),"")</f>
        <v/>
      </c>
      <c r="T378" s="71" t="str">
        <f>IFERROR(IF(VLOOKUP($A378&amp;$A$3,Global!$E:$AA,COLUMN()+1,0)="","",VLOOKUP($A378&amp;$A$3,Global!$E:$AA,COLUMN()+1,0)),"")</f>
        <v/>
      </c>
      <c r="U378" s="69" t="str">
        <f>IFERROR(IF(VLOOKUP($A378&amp;$A$3,Global!$E:$AA,COLUMN()+1,0)="","",VLOOKUP($A378&amp;$A$3,Global!$E:$AA,COLUMN()+1,0)),"")</f>
        <v/>
      </c>
      <c r="V378" s="69" t="str">
        <f>IFERROR(IF(VLOOKUP($A378&amp;$A$3,Global!$E:$AA,COLUMN()+1,0)="","",VLOOKUP($A378&amp;$A$3,Global!$E:$AA,COLUMN()+1,0)),"")</f>
        <v/>
      </c>
    </row>
    <row r="379" spans="1:22" s="72" customFormat="1" ht="15.75" x14ac:dyDescent="0.2">
      <c r="A379" s="67" t="str">
        <f>IFERROR(IF(A378="","",IF((A378+1)&lt;=VLOOKUP($A$3,List!$A$1:$B$50,2,0),A378+1,"")),"")</f>
        <v/>
      </c>
      <c r="B379" s="67" t="str">
        <f>IFERROR(IF(VLOOKUP($A379&amp;$A$3,Global!$E:$AA,COLUMN(),0)="","",VLOOKUP($A379&amp;$A$3,Global!$E:$AA,COLUMN(),0)),"")</f>
        <v/>
      </c>
      <c r="C379" s="67" t="str">
        <f>IFERROR(VLOOKUP(B379,List!$D:$E,2,0),"")</f>
        <v/>
      </c>
      <c r="D379" s="68" t="str">
        <f>IFERROR(IF(VLOOKUP($A379&amp;$A$3,Global!$E:$AA,COLUMN()+1,0)="","",VLOOKUP($A379&amp;$A$3,Global!$E:$AA,COLUMN()+1,0)),"")</f>
        <v/>
      </c>
      <c r="E379" s="69" t="str">
        <f>IFERROR(IF(VLOOKUP($A379&amp;$A$3,Global!$E:$AA,COLUMN()+1,0)="","",VLOOKUP($A379&amp;$A$3,Global!$E:$AA,COLUMN()+1,0)),"")</f>
        <v/>
      </c>
      <c r="F379" s="69" t="str">
        <f>IFERROR(IF(VLOOKUP($A379&amp;$A$3,Global!$E:$AA,COLUMN()+1,0)="","",VLOOKUP($A379&amp;$A$3,Global!$E:$AA,COLUMN()+1,0)),"")</f>
        <v/>
      </c>
      <c r="G379" s="69" t="str">
        <f>IFERROR(IF(VLOOKUP($A379&amp;$A$3,Global!$E:$AA,COLUMN()+1,0)="","",VLOOKUP($A379&amp;$A$3,Global!$E:$AA,COLUMN()+1,0)),"")</f>
        <v/>
      </c>
      <c r="H379" s="70" t="str">
        <f>IFERROR(IF(VLOOKUP($A379&amp;$A$3,Global!$E:$AA,COLUMN()+1,0)="","",VLOOKUP($A379&amp;$A$3,Global!$E:$AA,COLUMN()+1,0)),"")</f>
        <v/>
      </c>
      <c r="I379" s="69" t="str">
        <f>IFERROR(IF(VLOOKUP($A379&amp;$A$3,Global!$E:$AA,COLUMN()+1,0)="","",VLOOKUP($A379&amp;$A$3,Global!$E:$AA,COLUMN()+1,0)),"")</f>
        <v/>
      </c>
      <c r="J379" s="69" t="str">
        <f>IFERROR(IF(VLOOKUP($A379&amp;$A$3,Global!$E:$AA,COLUMN()+1,0)="","",VLOOKUP($A379&amp;$A$3,Global!$E:$AA,COLUMN()+1,0)),"")</f>
        <v/>
      </c>
      <c r="K379" s="69" t="str">
        <f>IFERROR(IF(VLOOKUP($A379&amp;$A$3,Global!$E:$AA,COLUMN()+1,0)="","",VLOOKUP($A379&amp;$A$3,Global!$E:$AA,COLUMN()+1,0)),"")</f>
        <v/>
      </c>
      <c r="L379" s="69" t="str">
        <f>IFERROR(IF(VLOOKUP($A379&amp;$A$3,Global!$E:$AA,COLUMN()+1,0)="","",VLOOKUP($A379&amp;$A$3,Global!$E:$AA,COLUMN()+1,0)),"")</f>
        <v/>
      </c>
      <c r="M379" s="68" t="str">
        <f>IFERROR(IF(VLOOKUP($A379&amp;$A$3,Global!$E:$AA,COLUMN()+1,0)="","",VLOOKUP($A379&amp;$A$3,Global!$E:$AA,COLUMN()+1,0)),"")</f>
        <v/>
      </c>
      <c r="N379" s="68" t="str">
        <f>IFERROR(IF(VLOOKUP($A379&amp;$A$3,Global!$E:$AA,COLUMN()+1,0)="","",VLOOKUP($A379&amp;$A$3,Global!$E:$AA,COLUMN()+1,0)),"")</f>
        <v/>
      </c>
      <c r="O379" s="68" t="str">
        <f>IFERROR(IF(VLOOKUP($A379&amp;$A$3,Global!$E:$AA,COLUMN()+1,0)="","",VLOOKUP($A379&amp;$A$3,Global!$E:$AA,COLUMN()+1,0)),"")</f>
        <v/>
      </c>
      <c r="P379" s="68" t="str">
        <f>IFERROR(IF(VLOOKUP($A379&amp;$A$3,Global!$E:$AA,COLUMN()+1,0)="","",VLOOKUP($A379&amp;$A$3,Global!$E:$AA,COLUMN()+1,0)),"")</f>
        <v/>
      </c>
      <c r="Q379" s="68" t="str">
        <f>IFERROR(IF(VLOOKUP($A379&amp;$A$3,Global!$E:$AA,COLUMN()+1,0)="","",VLOOKUP($A379&amp;$A$3,Global!$E:$AA,COLUMN()+1,0)),"")</f>
        <v/>
      </c>
      <c r="R379" s="68" t="str">
        <f>IFERROR(IF(VLOOKUP($A379&amp;$A$3,Global!$E:$AA,COLUMN()+1,0)="","",VLOOKUP($A379&amp;$A$3,Global!$E:$AA,COLUMN()+1,0)),"")</f>
        <v/>
      </c>
      <c r="S379" s="71" t="str">
        <f>IFERROR(IF(VLOOKUP($A379&amp;$A$3,Global!$E:$AA,COLUMN()+1,0)="","",VLOOKUP($A379&amp;$A$3,Global!$E:$AA,COLUMN()+1,0)),"")</f>
        <v/>
      </c>
      <c r="T379" s="71" t="str">
        <f>IFERROR(IF(VLOOKUP($A379&amp;$A$3,Global!$E:$AA,COLUMN()+1,0)="","",VLOOKUP($A379&amp;$A$3,Global!$E:$AA,COLUMN()+1,0)),"")</f>
        <v/>
      </c>
      <c r="U379" s="69" t="str">
        <f>IFERROR(IF(VLOOKUP($A379&amp;$A$3,Global!$E:$AA,COLUMN()+1,0)="","",VLOOKUP($A379&amp;$A$3,Global!$E:$AA,COLUMN()+1,0)),"")</f>
        <v/>
      </c>
      <c r="V379" s="69" t="str">
        <f>IFERROR(IF(VLOOKUP($A379&amp;$A$3,Global!$E:$AA,COLUMN()+1,0)="","",VLOOKUP($A379&amp;$A$3,Global!$E:$AA,COLUMN()+1,0)),"")</f>
        <v/>
      </c>
    </row>
    <row r="380" spans="1:22" s="72" customFormat="1" ht="15.75" x14ac:dyDescent="0.2">
      <c r="A380" s="67" t="str">
        <f>IFERROR(IF(A379="","",IF((A379+1)&lt;=VLOOKUP($A$3,List!$A$1:$B$50,2,0),A379+1,"")),"")</f>
        <v/>
      </c>
      <c r="B380" s="67" t="str">
        <f>IFERROR(IF(VLOOKUP($A380&amp;$A$3,Global!$E:$AA,COLUMN(),0)="","",VLOOKUP($A380&amp;$A$3,Global!$E:$AA,COLUMN(),0)),"")</f>
        <v/>
      </c>
      <c r="C380" s="67" t="str">
        <f>IFERROR(VLOOKUP(B380,List!$D:$E,2,0),"")</f>
        <v/>
      </c>
      <c r="D380" s="68" t="str">
        <f>IFERROR(IF(VLOOKUP($A380&amp;$A$3,Global!$E:$AA,COLUMN()+1,0)="","",VLOOKUP($A380&amp;$A$3,Global!$E:$AA,COLUMN()+1,0)),"")</f>
        <v/>
      </c>
      <c r="E380" s="69" t="str">
        <f>IFERROR(IF(VLOOKUP($A380&amp;$A$3,Global!$E:$AA,COLUMN()+1,0)="","",VLOOKUP($A380&amp;$A$3,Global!$E:$AA,COLUMN()+1,0)),"")</f>
        <v/>
      </c>
      <c r="F380" s="69" t="str">
        <f>IFERROR(IF(VLOOKUP($A380&amp;$A$3,Global!$E:$AA,COLUMN()+1,0)="","",VLOOKUP($A380&amp;$A$3,Global!$E:$AA,COLUMN()+1,0)),"")</f>
        <v/>
      </c>
      <c r="G380" s="69" t="str">
        <f>IFERROR(IF(VLOOKUP($A380&amp;$A$3,Global!$E:$AA,COLUMN()+1,0)="","",VLOOKUP($A380&amp;$A$3,Global!$E:$AA,COLUMN()+1,0)),"")</f>
        <v/>
      </c>
      <c r="H380" s="70" t="str">
        <f>IFERROR(IF(VLOOKUP($A380&amp;$A$3,Global!$E:$AA,COLUMN()+1,0)="","",VLOOKUP($A380&amp;$A$3,Global!$E:$AA,COLUMN()+1,0)),"")</f>
        <v/>
      </c>
      <c r="I380" s="69" t="str">
        <f>IFERROR(IF(VLOOKUP($A380&amp;$A$3,Global!$E:$AA,COLUMN()+1,0)="","",VLOOKUP($A380&amp;$A$3,Global!$E:$AA,COLUMN()+1,0)),"")</f>
        <v/>
      </c>
      <c r="J380" s="69" t="str">
        <f>IFERROR(IF(VLOOKUP($A380&amp;$A$3,Global!$E:$AA,COLUMN()+1,0)="","",VLOOKUP($A380&amp;$A$3,Global!$E:$AA,COLUMN()+1,0)),"")</f>
        <v/>
      </c>
      <c r="K380" s="69" t="str">
        <f>IFERROR(IF(VLOOKUP($A380&amp;$A$3,Global!$E:$AA,COLUMN()+1,0)="","",VLOOKUP($A380&amp;$A$3,Global!$E:$AA,COLUMN()+1,0)),"")</f>
        <v/>
      </c>
      <c r="L380" s="69" t="str">
        <f>IFERROR(IF(VLOOKUP($A380&amp;$A$3,Global!$E:$AA,COLUMN()+1,0)="","",VLOOKUP($A380&amp;$A$3,Global!$E:$AA,COLUMN()+1,0)),"")</f>
        <v/>
      </c>
      <c r="M380" s="68" t="str">
        <f>IFERROR(IF(VLOOKUP($A380&amp;$A$3,Global!$E:$AA,COLUMN()+1,0)="","",VLOOKUP($A380&amp;$A$3,Global!$E:$AA,COLUMN()+1,0)),"")</f>
        <v/>
      </c>
      <c r="N380" s="68" t="str">
        <f>IFERROR(IF(VLOOKUP($A380&amp;$A$3,Global!$E:$AA,COLUMN()+1,0)="","",VLOOKUP($A380&amp;$A$3,Global!$E:$AA,COLUMN()+1,0)),"")</f>
        <v/>
      </c>
      <c r="O380" s="68" t="str">
        <f>IFERROR(IF(VLOOKUP($A380&amp;$A$3,Global!$E:$AA,COLUMN()+1,0)="","",VLOOKUP($A380&amp;$A$3,Global!$E:$AA,COLUMN()+1,0)),"")</f>
        <v/>
      </c>
      <c r="P380" s="68" t="str">
        <f>IFERROR(IF(VLOOKUP($A380&amp;$A$3,Global!$E:$AA,COLUMN()+1,0)="","",VLOOKUP($A380&amp;$A$3,Global!$E:$AA,COLUMN()+1,0)),"")</f>
        <v/>
      </c>
      <c r="Q380" s="68" t="str">
        <f>IFERROR(IF(VLOOKUP($A380&amp;$A$3,Global!$E:$AA,COLUMN()+1,0)="","",VLOOKUP($A380&amp;$A$3,Global!$E:$AA,COLUMN()+1,0)),"")</f>
        <v/>
      </c>
      <c r="R380" s="68" t="str">
        <f>IFERROR(IF(VLOOKUP($A380&amp;$A$3,Global!$E:$AA,COLUMN()+1,0)="","",VLOOKUP($A380&amp;$A$3,Global!$E:$AA,COLUMN()+1,0)),"")</f>
        <v/>
      </c>
      <c r="S380" s="71" t="str">
        <f>IFERROR(IF(VLOOKUP($A380&amp;$A$3,Global!$E:$AA,COLUMN()+1,0)="","",VLOOKUP($A380&amp;$A$3,Global!$E:$AA,COLUMN()+1,0)),"")</f>
        <v/>
      </c>
      <c r="T380" s="71" t="str">
        <f>IFERROR(IF(VLOOKUP($A380&amp;$A$3,Global!$E:$AA,COLUMN()+1,0)="","",VLOOKUP($A380&amp;$A$3,Global!$E:$AA,COLUMN()+1,0)),"")</f>
        <v/>
      </c>
      <c r="U380" s="69" t="str">
        <f>IFERROR(IF(VLOOKUP($A380&amp;$A$3,Global!$E:$AA,COLUMN()+1,0)="","",VLOOKUP($A380&amp;$A$3,Global!$E:$AA,COLUMN()+1,0)),"")</f>
        <v/>
      </c>
      <c r="V380" s="69" t="str">
        <f>IFERROR(IF(VLOOKUP($A380&amp;$A$3,Global!$E:$AA,COLUMN()+1,0)="","",VLOOKUP($A380&amp;$A$3,Global!$E:$AA,COLUMN()+1,0)),"")</f>
        <v/>
      </c>
    </row>
    <row r="381" spans="1:22" s="72" customFormat="1" ht="15.75" x14ac:dyDescent="0.2">
      <c r="A381" s="67" t="str">
        <f>IFERROR(IF(A380="","",IF((A380+1)&lt;=VLOOKUP($A$3,List!$A$1:$B$50,2,0),A380+1,"")),"")</f>
        <v/>
      </c>
      <c r="B381" s="67" t="str">
        <f>IFERROR(IF(VLOOKUP($A381&amp;$A$3,Global!$E:$AA,COLUMN(),0)="","",VLOOKUP($A381&amp;$A$3,Global!$E:$AA,COLUMN(),0)),"")</f>
        <v/>
      </c>
      <c r="C381" s="67" t="str">
        <f>IFERROR(VLOOKUP(B381,List!$D:$E,2,0),"")</f>
        <v/>
      </c>
      <c r="D381" s="68" t="str">
        <f>IFERROR(IF(VLOOKUP($A381&amp;$A$3,Global!$E:$AA,COLUMN()+1,0)="","",VLOOKUP($A381&amp;$A$3,Global!$E:$AA,COLUMN()+1,0)),"")</f>
        <v/>
      </c>
      <c r="E381" s="69" t="str">
        <f>IFERROR(IF(VLOOKUP($A381&amp;$A$3,Global!$E:$AA,COLUMN()+1,0)="","",VLOOKUP($A381&amp;$A$3,Global!$E:$AA,COLUMN()+1,0)),"")</f>
        <v/>
      </c>
      <c r="F381" s="69" t="str">
        <f>IFERROR(IF(VLOOKUP($A381&amp;$A$3,Global!$E:$AA,COLUMN()+1,0)="","",VLOOKUP($A381&amp;$A$3,Global!$E:$AA,COLUMN()+1,0)),"")</f>
        <v/>
      </c>
      <c r="G381" s="69" t="str">
        <f>IFERROR(IF(VLOOKUP($A381&amp;$A$3,Global!$E:$AA,COLUMN()+1,0)="","",VLOOKUP($A381&amp;$A$3,Global!$E:$AA,COLUMN()+1,0)),"")</f>
        <v/>
      </c>
      <c r="H381" s="70" t="str">
        <f>IFERROR(IF(VLOOKUP($A381&amp;$A$3,Global!$E:$AA,COLUMN()+1,0)="","",VLOOKUP($A381&amp;$A$3,Global!$E:$AA,COLUMN()+1,0)),"")</f>
        <v/>
      </c>
      <c r="I381" s="69" t="str">
        <f>IFERROR(IF(VLOOKUP($A381&amp;$A$3,Global!$E:$AA,COLUMN()+1,0)="","",VLOOKUP($A381&amp;$A$3,Global!$E:$AA,COLUMN()+1,0)),"")</f>
        <v/>
      </c>
      <c r="J381" s="69" t="str">
        <f>IFERROR(IF(VLOOKUP($A381&amp;$A$3,Global!$E:$AA,COLUMN()+1,0)="","",VLOOKUP($A381&amp;$A$3,Global!$E:$AA,COLUMN()+1,0)),"")</f>
        <v/>
      </c>
      <c r="K381" s="69" t="str">
        <f>IFERROR(IF(VLOOKUP($A381&amp;$A$3,Global!$E:$AA,COLUMN()+1,0)="","",VLOOKUP($A381&amp;$A$3,Global!$E:$AA,COLUMN()+1,0)),"")</f>
        <v/>
      </c>
      <c r="L381" s="69" t="str">
        <f>IFERROR(IF(VLOOKUP($A381&amp;$A$3,Global!$E:$AA,COLUMN()+1,0)="","",VLOOKUP($A381&amp;$A$3,Global!$E:$AA,COLUMN()+1,0)),"")</f>
        <v/>
      </c>
      <c r="M381" s="68" t="str">
        <f>IFERROR(IF(VLOOKUP($A381&amp;$A$3,Global!$E:$AA,COLUMN()+1,0)="","",VLOOKUP($A381&amp;$A$3,Global!$E:$AA,COLUMN()+1,0)),"")</f>
        <v/>
      </c>
      <c r="N381" s="68" t="str">
        <f>IFERROR(IF(VLOOKUP($A381&amp;$A$3,Global!$E:$AA,COLUMN()+1,0)="","",VLOOKUP($A381&amp;$A$3,Global!$E:$AA,COLUMN()+1,0)),"")</f>
        <v/>
      </c>
      <c r="O381" s="68" t="str">
        <f>IFERROR(IF(VLOOKUP($A381&amp;$A$3,Global!$E:$AA,COLUMN()+1,0)="","",VLOOKUP($A381&amp;$A$3,Global!$E:$AA,COLUMN()+1,0)),"")</f>
        <v/>
      </c>
      <c r="P381" s="68" t="str">
        <f>IFERROR(IF(VLOOKUP($A381&amp;$A$3,Global!$E:$AA,COLUMN()+1,0)="","",VLOOKUP($A381&amp;$A$3,Global!$E:$AA,COLUMN()+1,0)),"")</f>
        <v/>
      </c>
      <c r="Q381" s="68" t="str">
        <f>IFERROR(IF(VLOOKUP($A381&amp;$A$3,Global!$E:$AA,COLUMN()+1,0)="","",VLOOKUP($A381&amp;$A$3,Global!$E:$AA,COLUMN()+1,0)),"")</f>
        <v/>
      </c>
      <c r="R381" s="68" t="str">
        <f>IFERROR(IF(VLOOKUP($A381&amp;$A$3,Global!$E:$AA,COLUMN()+1,0)="","",VLOOKUP($A381&amp;$A$3,Global!$E:$AA,COLUMN()+1,0)),"")</f>
        <v/>
      </c>
      <c r="S381" s="71" t="str">
        <f>IFERROR(IF(VLOOKUP($A381&amp;$A$3,Global!$E:$AA,COLUMN()+1,0)="","",VLOOKUP($A381&amp;$A$3,Global!$E:$AA,COLUMN()+1,0)),"")</f>
        <v/>
      </c>
      <c r="T381" s="71" t="str">
        <f>IFERROR(IF(VLOOKUP($A381&amp;$A$3,Global!$E:$AA,COLUMN()+1,0)="","",VLOOKUP($A381&amp;$A$3,Global!$E:$AA,COLUMN()+1,0)),"")</f>
        <v/>
      </c>
      <c r="U381" s="69" t="str">
        <f>IFERROR(IF(VLOOKUP($A381&amp;$A$3,Global!$E:$AA,COLUMN()+1,0)="","",VLOOKUP($A381&amp;$A$3,Global!$E:$AA,COLUMN()+1,0)),"")</f>
        <v/>
      </c>
      <c r="V381" s="69" t="str">
        <f>IFERROR(IF(VLOOKUP($A381&amp;$A$3,Global!$E:$AA,COLUMN()+1,0)="","",VLOOKUP($A381&amp;$A$3,Global!$E:$AA,COLUMN()+1,0)),"")</f>
        <v/>
      </c>
    </row>
    <row r="382" spans="1:22" s="72" customFormat="1" ht="15.75" x14ac:dyDescent="0.2">
      <c r="A382" s="67" t="str">
        <f>IFERROR(IF(A381="","",IF((A381+1)&lt;=VLOOKUP($A$3,List!$A$1:$B$50,2,0),A381+1,"")),"")</f>
        <v/>
      </c>
      <c r="B382" s="67" t="str">
        <f>IFERROR(IF(VLOOKUP($A382&amp;$A$3,Global!$E:$AA,COLUMN(),0)="","",VLOOKUP($A382&amp;$A$3,Global!$E:$AA,COLUMN(),0)),"")</f>
        <v/>
      </c>
      <c r="C382" s="67" t="str">
        <f>IFERROR(VLOOKUP(B382,List!$D:$E,2,0),"")</f>
        <v/>
      </c>
      <c r="D382" s="68" t="str">
        <f>IFERROR(IF(VLOOKUP($A382&amp;$A$3,Global!$E:$AA,COLUMN()+1,0)="","",VLOOKUP($A382&amp;$A$3,Global!$E:$AA,COLUMN()+1,0)),"")</f>
        <v/>
      </c>
      <c r="E382" s="69" t="str">
        <f>IFERROR(IF(VLOOKUP($A382&amp;$A$3,Global!$E:$AA,COLUMN()+1,0)="","",VLOOKUP($A382&amp;$A$3,Global!$E:$AA,COLUMN()+1,0)),"")</f>
        <v/>
      </c>
      <c r="F382" s="69" t="str">
        <f>IFERROR(IF(VLOOKUP($A382&amp;$A$3,Global!$E:$AA,COLUMN()+1,0)="","",VLOOKUP($A382&amp;$A$3,Global!$E:$AA,COLUMN()+1,0)),"")</f>
        <v/>
      </c>
      <c r="G382" s="69" t="str">
        <f>IFERROR(IF(VLOOKUP($A382&amp;$A$3,Global!$E:$AA,COLUMN()+1,0)="","",VLOOKUP($A382&amp;$A$3,Global!$E:$AA,COLUMN()+1,0)),"")</f>
        <v/>
      </c>
      <c r="H382" s="70" t="str">
        <f>IFERROR(IF(VLOOKUP($A382&amp;$A$3,Global!$E:$AA,COLUMN()+1,0)="","",VLOOKUP($A382&amp;$A$3,Global!$E:$AA,COLUMN()+1,0)),"")</f>
        <v/>
      </c>
      <c r="I382" s="69" t="str">
        <f>IFERROR(IF(VLOOKUP($A382&amp;$A$3,Global!$E:$AA,COLUMN()+1,0)="","",VLOOKUP($A382&amp;$A$3,Global!$E:$AA,COLUMN()+1,0)),"")</f>
        <v/>
      </c>
      <c r="J382" s="69" t="str">
        <f>IFERROR(IF(VLOOKUP($A382&amp;$A$3,Global!$E:$AA,COLUMN()+1,0)="","",VLOOKUP($A382&amp;$A$3,Global!$E:$AA,COLUMN()+1,0)),"")</f>
        <v/>
      </c>
      <c r="K382" s="69" t="str">
        <f>IFERROR(IF(VLOOKUP($A382&amp;$A$3,Global!$E:$AA,COLUMN()+1,0)="","",VLOOKUP($A382&amp;$A$3,Global!$E:$AA,COLUMN()+1,0)),"")</f>
        <v/>
      </c>
      <c r="L382" s="69" t="str">
        <f>IFERROR(IF(VLOOKUP($A382&amp;$A$3,Global!$E:$AA,COLUMN()+1,0)="","",VLOOKUP($A382&amp;$A$3,Global!$E:$AA,COLUMN()+1,0)),"")</f>
        <v/>
      </c>
      <c r="M382" s="68" t="str">
        <f>IFERROR(IF(VLOOKUP($A382&amp;$A$3,Global!$E:$AA,COLUMN()+1,0)="","",VLOOKUP($A382&amp;$A$3,Global!$E:$AA,COLUMN()+1,0)),"")</f>
        <v/>
      </c>
      <c r="N382" s="68" t="str">
        <f>IFERROR(IF(VLOOKUP($A382&amp;$A$3,Global!$E:$AA,COLUMN()+1,0)="","",VLOOKUP($A382&amp;$A$3,Global!$E:$AA,COLUMN()+1,0)),"")</f>
        <v/>
      </c>
      <c r="O382" s="68" t="str">
        <f>IFERROR(IF(VLOOKUP($A382&amp;$A$3,Global!$E:$AA,COLUMN()+1,0)="","",VLOOKUP($A382&amp;$A$3,Global!$E:$AA,COLUMN()+1,0)),"")</f>
        <v/>
      </c>
      <c r="P382" s="68" t="str">
        <f>IFERROR(IF(VLOOKUP($A382&amp;$A$3,Global!$E:$AA,COLUMN()+1,0)="","",VLOOKUP($A382&amp;$A$3,Global!$E:$AA,COLUMN()+1,0)),"")</f>
        <v/>
      </c>
      <c r="Q382" s="68" t="str">
        <f>IFERROR(IF(VLOOKUP($A382&amp;$A$3,Global!$E:$AA,COLUMN()+1,0)="","",VLOOKUP($A382&amp;$A$3,Global!$E:$AA,COLUMN()+1,0)),"")</f>
        <v/>
      </c>
      <c r="R382" s="68" t="str">
        <f>IFERROR(IF(VLOOKUP($A382&amp;$A$3,Global!$E:$AA,COLUMN()+1,0)="","",VLOOKUP($A382&amp;$A$3,Global!$E:$AA,COLUMN()+1,0)),"")</f>
        <v/>
      </c>
      <c r="S382" s="71" t="str">
        <f>IFERROR(IF(VLOOKUP($A382&amp;$A$3,Global!$E:$AA,COLUMN()+1,0)="","",VLOOKUP($A382&amp;$A$3,Global!$E:$AA,COLUMN()+1,0)),"")</f>
        <v/>
      </c>
      <c r="T382" s="71" t="str">
        <f>IFERROR(IF(VLOOKUP($A382&amp;$A$3,Global!$E:$AA,COLUMN()+1,0)="","",VLOOKUP($A382&amp;$A$3,Global!$E:$AA,COLUMN()+1,0)),"")</f>
        <v/>
      </c>
      <c r="U382" s="69" t="str">
        <f>IFERROR(IF(VLOOKUP($A382&amp;$A$3,Global!$E:$AA,COLUMN()+1,0)="","",VLOOKUP($A382&amp;$A$3,Global!$E:$AA,COLUMN()+1,0)),"")</f>
        <v/>
      </c>
      <c r="V382" s="69" t="str">
        <f>IFERROR(IF(VLOOKUP($A382&amp;$A$3,Global!$E:$AA,COLUMN()+1,0)="","",VLOOKUP($A382&amp;$A$3,Global!$E:$AA,COLUMN()+1,0)),"")</f>
        <v/>
      </c>
    </row>
    <row r="383" spans="1:22" s="72" customFormat="1" ht="15.75" x14ac:dyDescent="0.2">
      <c r="A383" s="67" t="str">
        <f>IFERROR(IF(A382="","",IF((A382+1)&lt;=VLOOKUP($A$3,List!$A$1:$B$50,2,0),A382+1,"")),"")</f>
        <v/>
      </c>
      <c r="B383" s="67" t="str">
        <f>IFERROR(IF(VLOOKUP($A383&amp;$A$3,Global!$E:$AA,COLUMN(),0)="","",VLOOKUP($A383&amp;$A$3,Global!$E:$AA,COLUMN(),0)),"")</f>
        <v/>
      </c>
      <c r="C383" s="67" t="str">
        <f>IFERROR(VLOOKUP(B383,List!$D:$E,2,0),"")</f>
        <v/>
      </c>
      <c r="D383" s="68" t="str">
        <f>IFERROR(IF(VLOOKUP($A383&amp;$A$3,Global!$E:$AA,COLUMN()+1,0)="","",VLOOKUP($A383&amp;$A$3,Global!$E:$AA,COLUMN()+1,0)),"")</f>
        <v/>
      </c>
      <c r="E383" s="69" t="str">
        <f>IFERROR(IF(VLOOKUP($A383&amp;$A$3,Global!$E:$AA,COLUMN()+1,0)="","",VLOOKUP($A383&amp;$A$3,Global!$E:$AA,COLUMN()+1,0)),"")</f>
        <v/>
      </c>
      <c r="F383" s="69" t="str">
        <f>IFERROR(IF(VLOOKUP($A383&amp;$A$3,Global!$E:$AA,COLUMN()+1,0)="","",VLOOKUP($A383&amp;$A$3,Global!$E:$AA,COLUMN()+1,0)),"")</f>
        <v/>
      </c>
      <c r="G383" s="69" t="str">
        <f>IFERROR(IF(VLOOKUP($A383&amp;$A$3,Global!$E:$AA,COLUMN()+1,0)="","",VLOOKUP($A383&amp;$A$3,Global!$E:$AA,COLUMN()+1,0)),"")</f>
        <v/>
      </c>
      <c r="H383" s="70" t="str">
        <f>IFERROR(IF(VLOOKUP($A383&amp;$A$3,Global!$E:$AA,COLUMN()+1,0)="","",VLOOKUP($A383&amp;$A$3,Global!$E:$AA,COLUMN()+1,0)),"")</f>
        <v/>
      </c>
      <c r="I383" s="69" t="str">
        <f>IFERROR(IF(VLOOKUP($A383&amp;$A$3,Global!$E:$AA,COLUMN()+1,0)="","",VLOOKUP($A383&amp;$A$3,Global!$E:$AA,COLUMN()+1,0)),"")</f>
        <v/>
      </c>
      <c r="J383" s="69" t="str">
        <f>IFERROR(IF(VLOOKUP($A383&amp;$A$3,Global!$E:$AA,COLUMN()+1,0)="","",VLOOKUP($A383&amp;$A$3,Global!$E:$AA,COLUMN()+1,0)),"")</f>
        <v/>
      </c>
      <c r="K383" s="69" t="str">
        <f>IFERROR(IF(VLOOKUP($A383&amp;$A$3,Global!$E:$AA,COLUMN()+1,0)="","",VLOOKUP($A383&amp;$A$3,Global!$E:$AA,COLUMN()+1,0)),"")</f>
        <v/>
      </c>
      <c r="L383" s="69" t="str">
        <f>IFERROR(IF(VLOOKUP($A383&amp;$A$3,Global!$E:$AA,COLUMN()+1,0)="","",VLOOKUP($A383&amp;$A$3,Global!$E:$AA,COLUMN()+1,0)),"")</f>
        <v/>
      </c>
      <c r="M383" s="68" t="str">
        <f>IFERROR(IF(VLOOKUP($A383&amp;$A$3,Global!$E:$AA,COLUMN()+1,0)="","",VLOOKUP($A383&amp;$A$3,Global!$E:$AA,COLUMN()+1,0)),"")</f>
        <v/>
      </c>
      <c r="N383" s="68" t="str">
        <f>IFERROR(IF(VLOOKUP($A383&amp;$A$3,Global!$E:$AA,COLUMN()+1,0)="","",VLOOKUP($A383&amp;$A$3,Global!$E:$AA,COLUMN()+1,0)),"")</f>
        <v/>
      </c>
      <c r="O383" s="68" t="str">
        <f>IFERROR(IF(VLOOKUP($A383&amp;$A$3,Global!$E:$AA,COLUMN()+1,0)="","",VLOOKUP($A383&amp;$A$3,Global!$E:$AA,COLUMN()+1,0)),"")</f>
        <v/>
      </c>
      <c r="P383" s="68" t="str">
        <f>IFERROR(IF(VLOOKUP($A383&amp;$A$3,Global!$E:$AA,COLUMN()+1,0)="","",VLOOKUP($A383&amp;$A$3,Global!$E:$AA,COLUMN()+1,0)),"")</f>
        <v/>
      </c>
      <c r="Q383" s="68" t="str">
        <f>IFERROR(IF(VLOOKUP($A383&amp;$A$3,Global!$E:$AA,COLUMN()+1,0)="","",VLOOKUP($A383&amp;$A$3,Global!$E:$AA,COLUMN()+1,0)),"")</f>
        <v/>
      </c>
      <c r="R383" s="68" t="str">
        <f>IFERROR(IF(VLOOKUP($A383&amp;$A$3,Global!$E:$AA,COLUMN()+1,0)="","",VLOOKUP($A383&amp;$A$3,Global!$E:$AA,COLUMN()+1,0)),"")</f>
        <v/>
      </c>
      <c r="S383" s="71" t="str">
        <f>IFERROR(IF(VLOOKUP($A383&amp;$A$3,Global!$E:$AA,COLUMN()+1,0)="","",VLOOKUP($A383&amp;$A$3,Global!$E:$AA,COLUMN()+1,0)),"")</f>
        <v/>
      </c>
      <c r="T383" s="71" t="str">
        <f>IFERROR(IF(VLOOKUP($A383&amp;$A$3,Global!$E:$AA,COLUMN()+1,0)="","",VLOOKUP($A383&amp;$A$3,Global!$E:$AA,COLUMN()+1,0)),"")</f>
        <v/>
      </c>
      <c r="U383" s="69" t="str">
        <f>IFERROR(IF(VLOOKUP($A383&amp;$A$3,Global!$E:$AA,COLUMN()+1,0)="","",VLOOKUP($A383&amp;$A$3,Global!$E:$AA,COLUMN()+1,0)),"")</f>
        <v/>
      </c>
      <c r="V383" s="69" t="str">
        <f>IFERROR(IF(VLOOKUP($A383&amp;$A$3,Global!$E:$AA,COLUMN()+1,0)="","",VLOOKUP($A383&amp;$A$3,Global!$E:$AA,COLUMN()+1,0)),"")</f>
        <v/>
      </c>
    </row>
    <row r="384" spans="1:22" s="72" customFormat="1" ht="15.75" x14ac:dyDescent="0.2">
      <c r="A384" s="67" t="str">
        <f>IFERROR(IF(A383="","",IF((A383+1)&lt;=VLOOKUP($A$3,List!$A$1:$B$50,2,0),A383+1,"")),"")</f>
        <v/>
      </c>
      <c r="B384" s="67" t="str">
        <f>IFERROR(IF(VLOOKUP($A384&amp;$A$3,Global!$E:$AA,COLUMN(),0)="","",VLOOKUP($A384&amp;$A$3,Global!$E:$AA,COLUMN(),0)),"")</f>
        <v/>
      </c>
      <c r="C384" s="67" t="str">
        <f>IFERROR(VLOOKUP(B384,List!$D:$E,2,0),"")</f>
        <v/>
      </c>
      <c r="D384" s="68" t="str">
        <f>IFERROR(IF(VLOOKUP($A384&amp;$A$3,Global!$E:$AA,COLUMN()+1,0)="","",VLOOKUP($A384&amp;$A$3,Global!$E:$AA,COLUMN()+1,0)),"")</f>
        <v/>
      </c>
      <c r="E384" s="69" t="str">
        <f>IFERROR(IF(VLOOKUP($A384&amp;$A$3,Global!$E:$AA,COLUMN()+1,0)="","",VLOOKUP($A384&amp;$A$3,Global!$E:$AA,COLUMN()+1,0)),"")</f>
        <v/>
      </c>
      <c r="F384" s="69" t="str">
        <f>IFERROR(IF(VLOOKUP($A384&amp;$A$3,Global!$E:$AA,COLUMN()+1,0)="","",VLOOKUP($A384&amp;$A$3,Global!$E:$AA,COLUMN()+1,0)),"")</f>
        <v/>
      </c>
      <c r="G384" s="69" t="str">
        <f>IFERROR(IF(VLOOKUP($A384&amp;$A$3,Global!$E:$AA,COLUMN()+1,0)="","",VLOOKUP($A384&amp;$A$3,Global!$E:$AA,COLUMN()+1,0)),"")</f>
        <v/>
      </c>
      <c r="H384" s="70" t="str">
        <f>IFERROR(IF(VLOOKUP($A384&amp;$A$3,Global!$E:$AA,COLUMN()+1,0)="","",VLOOKUP($A384&amp;$A$3,Global!$E:$AA,COLUMN()+1,0)),"")</f>
        <v/>
      </c>
      <c r="I384" s="69" t="str">
        <f>IFERROR(IF(VLOOKUP($A384&amp;$A$3,Global!$E:$AA,COLUMN()+1,0)="","",VLOOKUP($A384&amp;$A$3,Global!$E:$AA,COLUMN()+1,0)),"")</f>
        <v/>
      </c>
      <c r="J384" s="69" t="str">
        <f>IFERROR(IF(VLOOKUP($A384&amp;$A$3,Global!$E:$AA,COLUMN()+1,0)="","",VLOOKUP($A384&amp;$A$3,Global!$E:$AA,COLUMN()+1,0)),"")</f>
        <v/>
      </c>
      <c r="K384" s="69" t="str">
        <f>IFERROR(IF(VLOOKUP($A384&amp;$A$3,Global!$E:$AA,COLUMN()+1,0)="","",VLOOKUP($A384&amp;$A$3,Global!$E:$AA,COLUMN()+1,0)),"")</f>
        <v/>
      </c>
      <c r="L384" s="69" t="str">
        <f>IFERROR(IF(VLOOKUP($A384&amp;$A$3,Global!$E:$AA,COLUMN()+1,0)="","",VLOOKUP($A384&amp;$A$3,Global!$E:$AA,COLUMN()+1,0)),"")</f>
        <v/>
      </c>
      <c r="M384" s="68" t="str">
        <f>IFERROR(IF(VLOOKUP($A384&amp;$A$3,Global!$E:$AA,COLUMN()+1,0)="","",VLOOKUP($A384&amp;$A$3,Global!$E:$AA,COLUMN()+1,0)),"")</f>
        <v/>
      </c>
      <c r="N384" s="68" t="str">
        <f>IFERROR(IF(VLOOKUP($A384&amp;$A$3,Global!$E:$AA,COLUMN()+1,0)="","",VLOOKUP($A384&amp;$A$3,Global!$E:$AA,COLUMN()+1,0)),"")</f>
        <v/>
      </c>
      <c r="O384" s="68" t="str">
        <f>IFERROR(IF(VLOOKUP($A384&amp;$A$3,Global!$E:$AA,COLUMN()+1,0)="","",VLOOKUP($A384&amp;$A$3,Global!$E:$AA,COLUMN()+1,0)),"")</f>
        <v/>
      </c>
      <c r="P384" s="68" t="str">
        <f>IFERROR(IF(VLOOKUP($A384&amp;$A$3,Global!$E:$AA,COLUMN()+1,0)="","",VLOOKUP($A384&amp;$A$3,Global!$E:$AA,COLUMN()+1,0)),"")</f>
        <v/>
      </c>
      <c r="Q384" s="68" t="str">
        <f>IFERROR(IF(VLOOKUP($A384&amp;$A$3,Global!$E:$AA,COLUMN()+1,0)="","",VLOOKUP($A384&amp;$A$3,Global!$E:$AA,COLUMN()+1,0)),"")</f>
        <v/>
      </c>
      <c r="R384" s="68" t="str">
        <f>IFERROR(IF(VLOOKUP($A384&amp;$A$3,Global!$E:$AA,COLUMN()+1,0)="","",VLOOKUP($A384&amp;$A$3,Global!$E:$AA,COLUMN()+1,0)),"")</f>
        <v/>
      </c>
      <c r="S384" s="71" t="str">
        <f>IFERROR(IF(VLOOKUP($A384&amp;$A$3,Global!$E:$AA,COLUMN()+1,0)="","",VLOOKUP($A384&amp;$A$3,Global!$E:$AA,COLUMN()+1,0)),"")</f>
        <v/>
      </c>
      <c r="T384" s="71" t="str">
        <f>IFERROR(IF(VLOOKUP($A384&amp;$A$3,Global!$E:$AA,COLUMN()+1,0)="","",VLOOKUP($A384&amp;$A$3,Global!$E:$AA,COLUMN()+1,0)),"")</f>
        <v/>
      </c>
      <c r="U384" s="69" t="str">
        <f>IFERROR(IF(VLOOKUP($A384&amp;$A$3,Global!$E:$AA,COLUMN()+1,0)="","",VLOOKUP($A384&amp;$A$3,Global!$E:$AA,COLUMN()+1,0)),"")</f>
        <v/>
      </c>
      <c r="V384" s="69" t="str">
        <f>IFERROR(IF(VLOOKUP($A384&amp;$A$3,Global!$E:$AA,COLUMN()+1,0)="","",VLOOKUP($A384&amp;$A$3,Global!$E:$AA,COLUMN()+1,0)),"")</f>
        <v/>
      </c>
    </row>
    <row r="385" spans="1:22" s="72" customFormat="1" ht="15.75" x14ac:dyDescent="0.2">
      <c r="A385" s="67" t="str">
        <f>IFERROR(IF(A384="","",IF((A384+1)&lt;=VLOOKUP($A$3,List!$A$1:$B$50,2,0),A384+1,"")),"")</f>
        <v/>
      </c>
      <c r="B385" s="67" t="str">
        <f>IFERROR(IF(VLOOKUP($A385&amp;$A$3,Global!$E:$AA,COLUMN(),0)="","",VLOOKUP($A385&amp;$A$3,Global!$E:$AA,COLUMN(),0)),"")</f>
        <v/>
      </c>
      <c r="C385" s="67" t="str">
        <f>IFERROR(VLOOKUP(B385,List!$D:$E,2,0),"")</f>
        <v/>
      </c>
      <c r="D385" s="68" t="str">
        <f>IFERROR(IF(VLOOKUP($A385&amp;$A$3,Global!$E:$AA,COLUMN()+1,0)="","",VLOOKUP($A385&amp;$A$3,Global!$E:$AA,COLUMN()+1,0)),"")</f>
        <v/>
      </c>
      <c r="E385" s="69" t="str">
        <f>IFERROR(IF(VLOOKUP($A385&amp;$A$3,Global!$E:$AA,COLUMN()+1,0)="","",VLOOKUP($A385&amp;$A$3,Global!$E:$AA,COLUMN()+1,0)),"")</f>
        <v/>
      </c>
      <c r="F385" s="69" t="str">
        <f>IFERROR(IF(VLOOKUP($A385&amp;$A$3,Global!$E:$AA,COLUMN()+1,0)="","",VLOOKUP($A385&amp;$A$3,Global!$E:$AA,COLUMN()+1,0)),"")</f>
        <v/>
      </c>
      <c r="G385" s="69" t="str">
        <f>IFERROR(IF(VLOOKUP($A385&amp;$A$3,Global!$E:$AA,COLUMN()+1,0)="","",VLOOKUP($A385&amp;$A$3,Global!$E:$AA,COLUMN()+1,0)),"")</f>
        <v/>
      </c>
      <c r="H385" s="70" t="str">
        <f>IFERROR(IF(VLOOKUP($A385&amp;$A$3,Global!$E:$AA,COLUMN()+1,0)="","",VLOOKUP($A385&amp;$A$3,Global!$E:$AA,COLUMN()+1,0)),"")</f>
        <v/>
      </c>
      <c r="I385" s="69" t="str">
        <f>IFERROR(IF(VLOOKUP($A385&amp;$A$3,Global!$E:$AA,COLUMN()+1,0)="","",VLOOKUP($A385&amp;$A$3,Global!$E:$AA,COLUMN()+1,0)),"")</f>
        <v/>
      </c>
      <c r="J385" s="69" t="str">
        <f>IFERROR(IF(VLOOKUP($A385&amp;$A$3,Global!$E:$AA,COLUMN()+1,0)="","",VLOOKUP($A385&amp;$A$3,Global!$E:$AA,COLUMN()+1,0)),"")</f>
        <v/>
      </c>
      <c r="K385" s="69" t="str">
        <f>IFERROR(IF(VLOOKUP($A385&amp;$A$3,Global!$E:$AA,COLUMN()+1,0)="","",VLOOKUP($A385&amp;$A$3,Global!$E:$AA,COLUMN()+1,0)),"")</f>
        <v/>
      </c>
      <c r="L385" s="69" t="str">
        <f>IFERROR(IF(VLOOKUP($A385&amp;$A$3,Global!$E:$AA,COLUMN()+1,0)="","",VLOOKUP($A385&amp;$A$3,Global!$E:$AA,COLUMN()+1,0)),"")</f>
        <v/>
      </c>
      <c r="M385" s="68" t="str">
        <f>IFERROR(IF(VLOOKUP($A385&amp;$A$3,Global!$E:$AA,COLUMN()+1,0)="","",VLOOKUP($A385&amp;$A$3,Global!$E:$AA,COLUMN()+1,0)),"")</f>
        <v/>
      </c>
      <c r="N385" s="68" t="str">
        <f>IFERROR(IF(VLOOKUP($A385&amp;$A$3,Global!$E:$AA,COLUMN()+1,0)="","",VLOOKUP($A385&amp;$A$3,Global!$E:$AA,COLUMN()+1,0)),"")</f>
        <v/>
      </c>
      <c r="O385" s="68" t="str">
        <f>IFERROR(IF(VLOOKUP($A385&amp;$A$3,Global!$E:$AA,COLUMN()+1,0)="","",VLOOKUP($A385&amp;$A$3,Global!$E:$AA,COLUMN()+1,0)),"")</f>
        <v/>
      </c>
      <c r="P385" s="68" t="str">
        <f>IFERROR(IF(VLOOKUP($A385&amp;$A$3,Global!$E:$AA,COLUMN()+1,0)="","",VLOOKUP($A385&amp;$A$3,Global!$E:$AA,COLUMN()+1,0)),"")</f>
        <v/>
      </c>
      <c r="Q385" s="68" t="str">
        <f>IFERROR(IF(VLOOKUP($A385&amp;$A$3,Global!$E:$AA,COLUMN()+1,0)="","",VLOOKUP($A385&amp;$A$3,Global!$E:$AA,COLUMN()+1,0)),"")</f>
        <v/>
      </c>
      <c r="R385" s="68" t="str">
        <f>IFERROR(IF(VLOOKUP($A385&amp;$A$3,Global!$E:$AA,COLUMN()+1,0)="","",VLOOKUP($A385&amp;$A$3,Global!$E:$AA,COLUMN()+1,0)),"")</f>
        <v/>
      </c>
      <c r="S385" s="71" t="str">
        <f>IFERROR(IF(VLOOKUP($A385&amp;$A$3,Global!$E:$AA,COLUMN()+1,0)="","",VLOOKUP($A385&amp;$A$3,Global!$E:$AA,COLUMN()+1,0)),"")</f>
        <v/>
      </c>
      <c r="T385" s="71" t="str">
        <f>IFERROR(IF(VLOOKUP($A385&amp;$A$3,Global!$E:$AA,COLUMN()+1,0)="","",VLOOKUP($A385&amp;$A$3,Global!$E:$AA,COLUMN()+1,0)),"")</f>
        <v/>
      </c>
      <c r="U385" s="69" t="str">
        <f>IFERROR(IF(VLOOKUP($A385&amp;$A$3,Global!$E:$AA,COLUMN()+1,0)="","",VLOOKUP($A385&amp;$A$3,Global!$E:$AA,COLUMN()+1,0)),"")</f>
        <v/>
      </c>
      <c r="V385" s="69" t="str">
        <f>IFERROR(IF(VLOOKUP($A385&amp;$A$3,Global!$E:$AA,COLUMN()+1,0)="","",VLOOKUP($A385&amp;$A$3,Global!$E:$AA,COLUMN()+1,0)),"")</f>
        <v/>
      </c>
    </row>
    <row r="386" spans="1:22" s="72" customFormat="1" ht="15.75" x14ac:dyDescent="0.2">
      <c r="A386" s="67" t="str">
        <f>IFERROR(IF(A385="","",IF((A385+1)&lt;=VLOOKUP($A$3,List!$A$1:$B$50,2,0),A385+1,"")),"")</f>
        <v/>
      </c>
      <c r="B386" s="67" t="str">
        <f>IFERROR(IF(VLOOKUP($A386&amp;$A$3,Global!$E:$AA,COLUMN(),0)="","",VLOOKUP($A386&amp;$A$3,Global!$E:$AA,COLUMN(),0)),"")</f>
        <v/>
      </c>
      <c r="C386" s="67" t="str">
        <f>IFERROR(VLOOKUP(B386,List!$D:$E,2,0),"")</f>
        <v/>
      </c>
      <c r="D386" s="68" t="str">
        <f>IFERROR(IF(VLOOKUP($A386&amp;$A$3,Global!$E:$AA,COLUMN()+1,0)="","",VLOOKUP($A386&amp;$A$3,Global!$E:$AA,COLUMN()+1,0)),"")</f>
        <v/>
      </c>
      <c r="E386" s="69" t="str">
        <f>IFERROR(IF(VLOOKUP($A386&amp;$A$3,Global!$E:$AA,COLUMN()+1,0)="","",VLOOKUP($A386&amp;$A$3,Global!$E:$AA,COLUMN()+1,0)),"")</f>
        <v/>
      </c>
      <c r="F386" s="69" t="str">
        <f>IFERROR(IF(VLOOKUP($A386&amp;$A$3,Global!$E:$AA,COLUMN()+1,0)="","",VLOOKUP($A386&amp;$A$3,Global!$E:$AA,COLUMN()+1,0)),"")</f>
        <v/>
      </c>
      <c r="G386" s="69" t="str">
        <f>IFERROR(IF(VLOOKUP($A386&amp;$A$3,Global!$E:$AA,COLUMN()+1,0)="","",VLOOKUP($A386&amp;$A$3,Global!$E:$AA,COLUMN()+1,0)),"")</f>
        <v/>
      </c>
      <c r="H386" s="70" t="str">
        <f>IFERROR(IF(VLOOKUP($A386&amp;$A$3,Global!$E:$AA,COLUMN()+1,0)="","",VLOOKUP($A386&amp;$A$3,Global!$E:$AA,COLUMN()+1,0)),"")</f>
        <v/>
      </c>
      <c r="I386" s="69" t="str">
        <f>IFERROR(IF(VLOOKUP($A386&amp;$A$3,Global!$E:$AA,COLUMN()+1,0)="","",VLOOKUP($A386&amp;$A$3,Global!$E:$AA,COLUMN()+1,0)),"")</f>
        <v/>
      </c>
      <c r="J386" s="69" t="str">
        <f>IFERROR(IF(VLOOKUP($A386&amp;$A$3,Global!$E:$AA,COLUMN()+1,0)="","",VLOOKUP($A386&amp;$A$3,Global!$E:$AA,COLUMN()+1,0)),"")</f>
        <v/>
      </c>
      <c r="K386" s="69" t="str">
        <f>IFERROR(IF(VLOOKUP($A386&amp;$A$3,Global!$E:$AA,COLUMN()+1,0)="","",VLOOKUP($A386&amp;$A$3,Global!$E:$AA,COLUMN()+1,0)),"")</f>
        <v/>
      </c>
      <c r="L386" s="69" t="str">
        <f>IFERROR(IF(VLOOKUP($A386&amp;$A$3,Global!$E:$AA,COLUMN()+1,0)="","",VLOOKUP($A386&amp;$A$3,Global!$E:$AA,COLUMN()+1,0)),"")</f>
        <v/>
      </c>
      <c r="M386" s="68" t="str">
        <f>IFERROR(IF(VLOOKUP($A386&amp;$A$3,Global!$E:$AA,COLUMN()+1,0)="","",VLOOKUP($A386&amp;$A$3,Global!$E:$AA,COLUMN()+1,0)),"")</f>
        <v/>
      </c>
      <c r="N386" s="68" t="str">
        <f>IFERROR(IF(VLOOKUP($A386&amp;$A$3,Global!$E:$AA,COLUMN()+1,0)="","",VLOOKUP($A386&amp;$A$3,Global!$E:$AA,COLUMN()+1,0)),"")</f>
        <v/>
      </c>
      <c r="O386" s="68" t="str">
        <f>IFERROR(IF(VLOOKUP($A386&amp;$A$3,Global!$E:$AA,COLUMN()+1,0)="","",VLOOKUP($A386&amp;$A$3,Global!$E:$AA,COLUMN()+1,0)),"")</f>
        <v/>
      </c>
      <c r="P386" s="68" t="str">
        <f>IFERROR(IF(VLOOKUP($A386&amp;$A$3,Global!$E:$AA,COLUMN()+1,0)="","",VLOOKUP($A386&amp;$A$3,Global!$E:$AA,COLUMN()+1,0)),"")</f>
        <v/>
      </c>
      <c r="Q386" s="68" t="str">
        <f>IFERROR(IF(VLOOKUP($A386&amp;$A$3,Global!$E:$AA,COLUMN()+1,0)="","",VLOOKUP($A386&amp;$A$3,Global!$E:$AA,COLUMN()+1,0)),"")</f>
        <v/>
      </c>
      <c r="R386" s="68" t="str">
        <f>IFERROR(IF(VLOOKUP($A386&amp;$A$3,Global!$E:$AA,COLUMN()+1,0)="","",VLOOKUP($A386&amp;$A$3,Global!$E:$AA,COLUMN()+1,0)),"")</f>
        <v/>
      </c>
      <c r="S386" s="71" t="str">
        <f>IFERROR(IF(VLOOKUP($A386&amp;$A$3,Global!$E:$AA,COLUMN()+1,0)="","",VLOOKUP($A386&amp;$A$3,Global!$E:$AA,COLUMN()+1,0)),"")</f>
        <v/>
      </c>
      <c r="T386" s="71" t="str">
        <f>IFERROR(IF(VLOOKUP($A386&amp;$A$3,Global!$E:$AA,COLUMN()+1,0)="","",VLOOKUP($A386&amp;$A$3,Global!$E:$AA,COLUMN()+1,0)),"")</f>
        <v/>
      </c>
      <c r="U386" s="69" t="str">
        <f>IFERROR(IF(VLOOKUP($A386&amp;$A$3,Global!$E:$AA,COLUMN()+1,0)="","",VLOOKUP($A386&amp;$A$3,Global!$E:$AA,COLUMN()+1,0)),"")</f>
        <v/>
      </c>
      <c r="V386" s="69" t="str">
        <f>IFERROR(IF(VLOOKUP($A386&amp;$A$3,Global!$E:$AA,COLUMN()+1,0)="","",VLOOKUP($A386&amp;$A$3,Global!$E:$AA,COLUMN()+1,0)),"")</f>
        <v/>
      </c>
    </row>
    <row r="387" spans="1:22" s="72" customFormat="1" ht="15.75" x14ac:dyDescent="0.2">
      <c r="A387" s="67" t="str">
        <f>IFERROR(IF(A386="","",IF((A386+1)&lt;=VLOOKUP($A$3,List!$A$1:$B$50,2,0),A386+1,"")),"")</f>
        <v/>
      </c>
      <c r="B387" s="67" t="str">
        <f>IFERROR(IF(VLOOKUP($A387&amp;$A$3,Global!$E:$AA,COLUMN(),0)="","",VLOOKUP($A387&amp;$A$3,Global!$E:$AA,COLUMN(),0)),"")</f>
        <v/>
      </c>
      <c r="C387" s="67" t="str">
        <f>IFERROR(VLOOKUP(B387,List!$D:$E,2,0),"")</f>
        <v/>
      </c>
      <c r="D387" s="68" t="str">
        <f>IFERROR(IF(VLOOKUP($A387&amp;$A$3,Global!$E:$AA,COLUMN()+1,0)="","",VLOOKUP($A387&amp;$A$3,Global!$E:$AA,COLUMN()+1,0)),"")</f>
        <v/>
      </c>
      <c r="E387" s="69" t="str">
        <f>IFERROR(IF(VLOOKUP($A387&amp;$A$3,Global!$E:$AA,COLUMN()+1,0)="","",VLOOKUP($A387&amp;$A$3,Global!$E:$AA,COLUMN()+1,0)),"")</f>
        <v/>
      </c>
      <c r="F387" s="69" t="str">
        <f>IFERROR(IF(VLOOKUP($A387&amp;$A$3,Global!$E:$AA,COLUMN()+1,0)="","",VLOOKUP($A387&amp;$A$3,Global!$E:$AA,COLUMN()+1,0)),"")</f>
        <v/>
      </c>
      <c r="G387" s="69" t="str">
        <f>IFERROR(IF(VLOOKUP($A387&amp;$A$3,Global!$E:$AA,COLUMN()+1,0)="","",VLOOKUP($A387&amp;$A$3,Global!$E:$AA,COLUMN()+1,0)),"")</f>
        <v/>
      </c>
      <c r="H387" s="70" t="str">
        <f>IFERROR(IF(VLOOKUP($A387&amp;$A$3,Global!$E:$AA,COLUMN()+1,0)="","",VLOOKUP($A387&amp;$A$3,Global!$E:$AA,COLUMN()+1,0)),"")</f>
        <v/>
      </c>
      <c r="I387" s="69" t="str">
        <f>IFERROR(IF(VLOOKUP($A387&amp;$A$3,Global!$E:$AA,COLUMN()+1,0)="","",VLOOKUP($A387&amp;$A$3,Global!$E:$AA,COLUMN()+1,0)),"")</f>
        <v/>
      </c>
      <c r="J387" s="69" t="str">
        <f>IFERROR(IF(VLOOKUP($A387&amp;$A$3,Global!$E:$AA,COLUMN()+1,0)="","",VLOOKUP($A387&amp;$A$3,Global!$E:$AA,COLUMN()+1,0)),"")</f>
        <v/>
      </c>
      <c r="K387" s="69" t="str">
        <f>IFERROR(IF(VLOOKUP($A387&amp;$A$3,Global!$E:$AA,COLUMN()+1,0)="","",VLOOKUP($A387&amp;$A$3,Global!$E:$AA,COLUMN()+1,0)),"")</f>
        <v/>
      </c>
      <c r="L387" s="69" t="str">
        <f>IFERROR(IF(VLOOKUP($A387&amp;$A$3,Global!$E:$AA,COLUMN()+1,0)="","",VLOOKUP($A387&amp;$A$3,Global!$E:$AA,COLUMN()+1,0)),"")</f>
        <v/>
      </c>
      <c r="M387" s="68" t="str">
        <f>IFERROR(IF(VLOOKUP($A387&amp;$A$3,Global!$E:$AA,COLUMN()+1,0)="","",VLOOKUP($A387&amp;$A$3,Global!$E:$AA,COLUMN()+1,0)),"")</f>
        <v/>
      </c>
      <c r="N387" s="68" t="str">
        <f>IFERROR(IF(VLOOKUP($A387&amp;$A$3,Global!$E:$AA,COLUMN()+1,0)="","",VLOOKUP($A387&amp;$A$3,Global!$E:$AA,COLUMN()+1,0)),"")</f>
        <v/>
      </c>
      <c r="O387" s="68" t="str">
        <f>IFERROR(IF(VLOOKUP($A387&amp;$A$3,Global!$E:$AA,COLUMN()+1,0)="","",VLOOKUP($A387&amp;$A$3,Global!$E:$AA,COLUMN()+1,0)),"")</f>
        <v/>
      </c>
      <c r="P387" s="68" t="str">
        <f>IFERROR(IF(VLOOKUP($A387&amp;$A$3,Global!$E:$AA,COLUMN()+1,0)="","",VLOOKUP($A387&amp;$A$3,Global!$E:$AA,COLUMN()+1,0)),"")</f>
        <v/>
      </c>
      <c r="Q387" s="68" t="str">
        <f>IFERROR(IF(VLOOKUP($A387&amp;$A$3,Global!$E:$AA,COLUMN()+1,0)="","",VLOOKUP($A387&amp;$A$3,Global!$E:$AA,COLUMN()+1,0)),"")</f>
        <v/>
      </c>
      <c r="R387" s="68" t="str">
        <f>IFERROR(IF(VLOOKUP($A387&amp;$A$3,Global!$E:$AA,COLUMN()+1,0)="","",VLOOKUP($A387&amp;$A$3,Global!$E:$AA,COLUMN()+1,0)),"")</f>
        <v/>
      </c>
      <c r="S387" s="71" t="str">
        <f>IFERROR(IF(VLOOKUP($A387&amp;$A$3,Global!$E:$AA,COLUMN()+1,0)="","",VLOOKUP($A387&amp;$A$3,Global!$E:$AA,COLUMN()+1,0)),"")</f>
        <v/>
      </c>
      <c r="T387" s="71" t="str">
        <f>IFERROR(IF(VLOOKUP($A387&amp;$A$3,Global!$E:$AA,COLUMN()+1,0)="","",VLOOKUP($A387&amp;$A$3,Global!$E:$AA,COLUMN()+1,0)),"")</f>
        <v/>
      </c>
      <c r="U387" s="69" t="str">
        <f>IFERROR(IF(VLOOKUP($A387&amp;$A$3,Global!$E:$AA,COLUMN()+1,0)="","",VLOOKUP($A387&amp;$A$3,Global!$E:$AA,COLUMN()+1,0)),"")</f>
        <v/>
      </c>
      <c r="V387" s="69" t="str">
        <f>IFERROR(IF(VLOOKUP($A387&amp;$A$3,Global!$E:$AA,COLUMN()+1,0)="","",VLOOKUP($A387&amp;$A$3,Global!$E:$AA,COLUMN()+1,0)),"")</f>
        <v/>
      </c>
    </row>
    <row r="388" spans="1:22" s="72" customFormat="1" ht="15.75" x14ac:dyDescent="0.2">
      <c r="A388" s="67" t="str">
        <f>IFERROR(IF(A387="","",IF((A387+1)&lt;=VLOOKUP($A$3,List!$A$1:$B$50,2,0),A387+1,"")),"")</f>
        <v/>
      </c>
      <c r="B388" s="67" t="str">
        <f>IFERROR(IF(VLOOKUP($A388&amp;$A$3,Global!$E:$AA,COLUMN(),0)="","",VLOOKUP($A388&amp;$A$3,Global!$E:$AA,COLUMN(),0)),"")</f>
        <v/>
      </c>
      <c r="C388" s="67" t="str">
        <f>IFERROR(VLOOKUP(B388,List!$D:$E,2,0),"")</f>
        <v/>
      </c>
      <c r="D388" s="68" t="str">
        <f>IFERROR(IF(VLOOKUP($A388&amp;$A$3,Global!$E:$AA,COLUMN()+1,0)="","",VLOOKUP($A388&amp;$A$3,Global!$E:$AA,COLUMN()+1,0)),"")</f>
        <v/>
      </c>
      <c r="E388" s="69" t="str">
        <f>IFERROR(IF(VLOOKUP($A388&amp;$A$3,Global!$E:$AA,COLUMN()+1,0)="","",VLOOKUP($A388&amp;$A$3,Global!$E:$AA,COLUMN()+1,0)),"")</f>
        <v/>
      </c>
      <c r="F388" s="69" t="str">
        <f>IFERROR(IF(VLOOKUP($A388&amp;$A$3,Global!$E:$AA,COLUMN()+1,0)="","",VLOOKUP($A388&amp;$A$3,Global!$E:$AA,COLUMN()+1,0)),"")</f>
        <v/>
      </c>
      <c r="G388" s="69" t="str">
        <f>IFERROR(IF(VLOOKUP($A388&amp;$A$3,Global!$E:$AA,COLUMN()+1,0)="","",VLOOKUP($A388&amp;$A$3,Global!$E:$AA,COLUMN()+1,0)),"")</f>
        <v/>
      </c>
      <c r="H388" s="70" t="str">
        <f>IFERROR(IF(VLOOKUP($A388&amp;$A$3,Global!$E:$AA,COLUMN()+1,0)="","",VLOOKUP($A388&amp;$A$3,Global!$E:$AA,COLUMN()+1,0)),"")</f>
        <v/>
      </c>
      <c r="I388" s="69" t="str">
        <f>IFERROR(IF(VLOOKUP($A388&amp;$A$3,Global!$E:$AA,COLUMN()+1,0)="","",VLOOKUP($A388&amp;$A$3,Global!$E:$AA,COLUMN()+1,0)),"")</f>
        <v/>
      </c>
      <c r="J388" s="69" t="str">
        <f>IFERROR(IF(VLOOKUP($A388&amp;$A$3,Global!$E:$AA,COLUMN()+1,0)="","",VLOOKUP($A388&amp;$A$3,Global!$E:$AA,COLUMN()+1,0)),"")</f>
        <v/>
      </c>
      <c r="K388" s="69" t="str">
        <f>IFERROR(IF(VLOOKUP($A388&amp;$A$3,Global!$E:$AA,COLUMN()+1,0)="","",VLOOKUP($A388&amp;$A$3,Global!$E:$AA,COLUMN()+1,0)),"")</f>
        <v/>
      </c>
      <c r="L388" s="69" t="str">
        <f>IFERROR(IF(VLOOKUP($A388&amp;$A$3,Global!$E:$AA,COLUMN()+1,0)="","",VLOOKUP($A388&amp;$A$3,Global!$E:$AA,COLUMN()+1,0)),"")</f>
        <v/>
      </c>
      <c r="M388" s="68" t="str">
        <f>IFERROR(IF(VLOOKUP($A388&amp;$A$3,Global!$E:$AA,COLUMN()+1,0)="","",VLOOKUP($A388&amp;$A$3,Global!$E:$AA,COLUMN()+1,0)),"")</f>
        <v/>
      </c>
      <c r="N388" s="68" t="str">
        <f>IFERROR(IF(VLOOKUP($A388&amp;$A$3,Global!$E:$AA,COLUMN()+1,0)="","",VLOOKUP($A388&amp;$A$3,Global!$E:$AA,COLUMN()+1,0)),"")</f>
        <v/>
      </c>
      <c r="O388" s="68" t="str">
        <f>IFERROR(IF(VLOOKUP($A388&amp;$A$3,Global!$E:$AA,COLUMN()+1,0)="","",VLOOKUP($A388&amp;$A$3,Global!$E:$AA,COLUMN()+1,0)),"")</f>
        <v/>
      </c>
      <c r="P388" s="68" t="str">
        <f>IFERROR(IF(VLOOKUP($A388&amp;$A$3,Global!$E:$AA,COLUMN()+1,0)="","",VLOOKUP($A388&amp;$A$3,Global!$E:$AA,COLUMN()+1,0)),"")</f>
        <v/>
      </c>
      <c r="Q388" s="68" t="str">
        <f>IFERROR(IF(VLOOKUP($A388&amp;$A$3,Global!$E:$AA,COLUMN()+1,0)="","",VLOOKUP($A388&amp;$A$3,Global!$E:$AA,COLUMN()+1,0)),"")</f>
        <v/>
      </c>
      <c r="R388" s="68" t="str">
        <f>IFERROR(IF(VLOOKUP($A388&amp;$A$3,Global!$E:$AA,COLUMN()+1,0)="","",VLOOKUP($A388&amp;$A$3,Global!$E:$AA,COLUMN()+1,0)),"")</f>
        <v/>
      </c>
      <c r="S388" s="71" t="str">
        <f>IFERROR(IF(VLOOKUP($A388&amp;$A$3,Global!$E:$AA,COLUMN()+1,0)="","",VLOOKUP($A388&amp;$A$3,Global!$E:$AA,COLUMN()+1,0)),"")</f>
        <v/>
      </c>
      <c r="T388" s="71" t="str">
        <f>IFERROR(IF(VLOOKUP($A388&amp;$A$3,Global!$E:$AA,COLUMN()+1,0)="","",VLOOKUP($A388&amp;$A$3,Global!$E:$AA,COLUMN()+1,0)),"")</f>
        <v/>
      </c>
      <c r="U388" s="69" t="str">
        <f>IFERROR(IF(VLOOKUP($A388&amp;$A$3,Global!$E:$AA,COLUMN()+1,0)="","",VLOOKUP($A388&amp;$A$3,Global!$E:$AA,COLUMN()+1,0)),"")</f>
        <v/>
      </c>
      <c r="V388" s="69" t="str">
        <f>IFERROR(IF(VLOOKUP($A388&amp;$A$3,Global!$E:$AA,COLUMN()+1,0)="","",VLOOKUP($A388&amp;$A$3,Global!$E:$AA,COLUMN()+1,0)),"")</f>
        <v/>
      </c>
    </row>
    <row r="389" spans="1:22" s="72" customFormat="1" ht="15.75" x14ac:dyDescent="0.2">
      <c r="A389" s="67" t="str">
        <f>IFERROR(IF(A388="","",IF((A388+1)&lt;=VLOOKUP($A$3,List!$A$1:$B$50,2,0),A388+1,"")),"")</f>
        <v/>
      </c>
      <c r="B389" s="67" t="str">
        <f>IFERROR(IF(VLOOKUP($A389&amp;$A$3,Global!$E:$AA,COLUMN(),0)="","",VLOOKUP($A389&amp;$A$3,Global!$E:$AA,COLUMN(),0)),"")</f>
        <v/>
      </c>
      <c r="C389" s="67" t="str">
        <f>IFERROR(VLOOKUP(B389,List!$D:$E,2,0),"")</f>
        <v/>
      </c>
      <c r="D389" s="68" t="str">
        <f>IFERROR(IF(VLOOKUP($A389&amp;$A$3,Global!$E:$AA,COLUMN()+1,0)="","",VLOOKUP($A389&amp;$A$3,Global!$E:$AA,COLUMN()+1,0)),"")</f>
        <v/>
      </c>
      <c r="E389" s="69" t="str">
        <f>IFERROR(IF(VLOOKUP($A389&amp;$A$3,Global!$E:$AA,COLUMN()+1,0)="","",VLOOKUP($A389&amp;$A$3,Global!$E:$AA,COLUMN()+1,0)),"")</f>
        <v/>
      </c>
      <c r="F389" s="69" t="str">
        <f>IFERROR(IF(VLOOKUP($A389&amp;$A$3,Global!$E:$AA,COLUMN()+1,0)="","",VLOOKUP($A389&amp;$A$3,Global!$E:$AA,COLUMN()+1,0)),"")</f>
        <v/>
      </c>
      <c r="G389" s="69" t="str">
        <f>IFERROR(IF(VLOOKUP($A389&amp;$A$3,Global!$E:$AA,COLUMN()+1,0)="","",VLOOKUP($A389&amp;$A$3,Global!$E:$AA,COLUMN()+1,0)),"")</f>
        <v/>
      </c>
      <c r="H389" s="70" t="str">
        <f>IFERROR(IF(VLOOKUP($A389&amp;$A$3,Global!$E:$AA,COLUMN()+1,0)="","",VLOOKUP($A389&amp;$A$3,Global!$E:$AA,COLUMN()+1,0)),"")</f>
        <v/>
      </c>
      <c r="I389" s="69" t="str">
        <f>IFERROR(IF(VLOOKUP($A389&amp;$A$3,Global!$E:$AA,COLUMN()+1,0)="","",VLOOKUP($A389&amp;$A$3,Global!$E:$AA,COLUMN()+1,0)),"")</f>
        <v/>
      </c>
      <c r="J389" s="69" t="str">
        <f>IFERROR(IF(VLOOKUP($A389&amp;$A$3,Global!$E:$AA,COLUMN()+1,0)="","",VLOOKUP($A389&amp;$A$3,Global!$E:$AA,COLUMN()+1,0)),"")</f>
        <v/>
      </c>
      <c r="K389" s="69" t="str">
        <f>IFERROR(IF(VLOOKUP($A389&amp;$A$3,Global!$E:$AA,COLUMN()+1,0)="","",VLOOKUP($A389&amp;$A$3,Global!$E:$AA,COLUMN()+1,0)),"")</f>
        <v/>
      </c>
      <c r="L389" s="69" t="str">
        <f>IFERROR(IF(VLOOKUP($A389&amp;$A$3,Global!$E:$AA,COLUMN()+1,0)="","",VLOOKUP($A389&amp;$A$3,Global!$E:$AA,COLUMN()+1,0)),"")</f>
        <v/>
      </c>
      <c r="M389" s="68" t="str">
        <f>IFERROR(IF(VLOOKUP($A389&amp;$A$3,Global!$E:$AA,COLUMN()+1,0)="","",VLOOKUP($A389&amp;$A$3,Global!$E:$AA,COLUMN()+1,0)),"")</f>
        <v/>
      </c>
      <c r="N389" s="68" t="str">
        <f>IFERROR(IF(VLOOKUP($A389&amp;$A$3,Global!$E:$AA,COLUMN()+1,0)="","",VLOOKUP($A389&amp;$A$3,Global!$E:$AA,COLUMN()+1,0)),"")</f>
        <v/>
      </c>
      <c r="O389" s="68" t="str">
        <f>IFERROR(IF(VLOOKUP($A389&amp;$A$3,Global!$E:$AA,COLUMN()+1,0)="","",VLOOKUP($A389&amp;$A$3,Global!$E:$AA,COLUMN()+1,0)),"")</f>
        <v/>
      </c>
      <c r="P389" s="68" t="str">
        <f>IFERROR(IF(VLOOKUP($A389&amp;$A$3,Global!$E:$AA,COLUMN()+1,0)="","",VLOOKUP($A389&amp;$A$3,Global!$E:$AA,COLUMN()+1,0)),"")</f>
        <v/>
      </c>
      <c r="Q389" s="68" t="str">
        <f>IFERROR(IF(VLOOKUP($A389&amp;$A$3,Global!$E:$AA,COLUMN()+1,0)="","",VLOOKUP($A389&amp;$A$3,Global!$E:$AA,COLUMN()+1,0)),"")</f>
        <v/>
      </c>
      <c r="R389" s="68" t="str">
        <f>IFERROR(IF(VLOOKUP($A389&amp;$A$3,Global!$E:$AA,COLUMN()+1,0)="","",VLOOKUP($A389&amp;$A$3,Global!$E:$AA,COLUMN()+1,0)),"")</f>
        <v/>
      </c>
      <c r="S389" s="71" t="str">
        <f>IFERROR(IF(VLOOKUP($A389&amp;$A$3,Global!$E:$AA,COLUMN()+1,0)="","",VLOOKUP($A389&amp;$A$3,Global!$E:$AA,COLUMN()+1,0)),"")</f>
        <v/>
      </c>
      <c r="T389" s="71" t="str">
        <f>IFERROR(IF(VLOOKUP($A389&amp;$A$3,Global!$E:$AA,COLUMN()+1,0)="","",VLOOKUP($A389&amp;$A$3,Global!$E:$AA,COLUMN()+1,0)),"")</f>
        <v/>
      </c>
      <c r="U389" s="69" t="str">
        <f>IFERROR(IF(VLOOKUP($A389&amp;$A$3,Global!$E:$AA,COLUMN()+1,0)="","",VLOOKUP($A389&amp;$A$3,Global!$E:$AA,COLUMN()+1,0)),"")</f>
        <v/>
      </c>
      <c r="V389" s="69" t="str">
        <f>IFERROR(IF(VLOOKUP($A389&amp;$A$3,Global!$E:$AA,COLUMN()+1,0)="","",VLOOKUP($A389&amp;$A$3,Global!$E:$AA,COLUMN()+1,0)),"")</f>
        <v/>
      </c>
    </row>
    <row r="390" spans="1:22" s="72" customFormat="1" ht="15.75" x14ac:dyDescent="0.2">
      <c r="A390" s="67" t="str">
        <f>IFERROR(IF(A389="","",IF((A389+1)&lt;=VLOOKUP($A$3,List!$A$1:$B$50,2,0),A389+1,"")),"")</f>
        <v/>
      </c>
      <c r="B390" s="67" t="str">
        <f>IFERROR(IF(VLOOKUP($A390&amp;$A$3,Global!$E:$AA,COLUMN(),0)="","",VLOOKUP($A390&amp;$A$3,Global!$E:$AA,COLUMN(),0)),"")</f>
        <v/>
      </c>
      <c r="C390" s="67" t="str">
        <f>IFERROR(VLOOKUP(B390,List!$D:$E,2,0),"")</f>
        <v/>
      </c>
      <c r="D390" s="68" t="str">
        <f>IFERROR(IF(VLOOKUP($A390&amp;$A$3,Global!$E:$AA,COLUMN()+1,0)="","",VLOOKUP($A390&amp;$A$3,Global!$E:$AA,COLUMN()+1,0)),"")</f>
        <v/>
      </c>
      <c r="E390" s="69" t="str">
        <f>IFERROR(IF(VLOOKUP($A390&amp;$A$3,Global!$E:$AA,COLUMN()+1,0)="","",VLOOKUP($A390&amp;$A$3,Global!$E:$AA,COLUMN()+1,0)),"")</f>
        <v/>
      </c>
      <c r="F390" s="69" t="str">
        <f>IFERROR(IF(VLOOKUP($A390&amp;$A$3,Global!$E:$AA,COLUMN()+1,0)="","",VLOOKUP($A390&amp;$A$3,Global!$E:$AA,COLUMN()+1,0)),"")</f>
        <v/>
      </c>
      <c r="G390" s="69" t="str">
        <f>IFERROR(IF(VLOOKUP($A390&amp;$A$3,Global!$E:$AA,COLUMN()+1,0)="","",VLOOKUP($A390&amp;$A$3,Global!$E:$AA,COLUMN()+1,0)),"")</f>
        <v/>
      </c>
      <c r="H390" s="70" t="str">
        <f>IFERROR(IF(VLOOKUP($A390&amp;$A$3,Global!$E:$AA,COLUMN()+1,0)="","",VLOOKUP($A390&amp;$A$3,Global!$E:$AA,COLUMN()+1,0)),"")</f>
        <v/>
      </c>
      <c r="I390" s="69" t="str">
        <f>IFERROR(IF(VLOOKUP($A390&amp;$A$3,Global!$E:$AA,COLUMN()+1,0)="","",VLOOKUP($A390&amp;$A$3,Global!$E:$AA,COLUMN()+1,0)),"")</f>
        <v/>
      </c>
      <c r="J390" s="69" t="str">
        <f>IFERROR(IF(VLOOKUP($A390&amp;$A$3,Global!$E:$AA,COLUMN()+1,0)="","",VLOOKUP($A390&amp;$A$3,Global!$E:$AA,COLUMN()+1,0)),"")</f>
        <v/>
      </c>
      <c r="K390" s="69" t="str">
        <f>IFERROR(IF(VLOOKUP($A390&amp;$A$3,Global!$E:$AA,COLUMN()+1,0)="","",VLOOKUP($A390&amp;$A$3,Global!$E:$AA,COLUMN()+1,0)),"")</f>
        <v/>
      </c>
      <c r="L390" s="69" t="str">
        <f>IFERROR(IF(VLOOKUP($A390&amp;$A$3,Global!$E:$AA,COLUMN()+1,0)="","",VLOOKUP($A390&amp;$A$3,Global!$E:$AA,COLUMN()+1,0)),"")</f>
        <v/>
      </c>
      <c r="M390" s="68" t="str">
        <f>IFERROR(IF(VLOOKUP($A390&amp;$A$3,Global!$E:$AA,COLUMN()+1,0)="","",VLOOKUP($A390&amp;$A$3,Global!$E:$AA,COLUMN()+1,0)),"")</f>
        <v/>
      </c>
      <c r="N390" s="68" t="str">
        <f>IFERROR(IF(VLOOKUP($A390&amp;$A$3,Global!$E:$AA,COLUMN()+1,0)="","",VLOOKUP($A390&amp;$A$3,Global!$E:$AA,COLUMN()+1,0)),"")</f>
        <v/>
      </c>
      <c r="O390" s="68" t="str">
        <f>IFERROR(IF(VLOOKUP($A390&amp;$A$3,Global!$E:$AA,COLUMN()+1,0)="","",VLOOKUP($A390&amp;$A$3,Global!$E:$AA,COLUMN()+1,0)),"")</f>
        <v/>
      </c>
      <c r="P390" s="68" t="str">
        <f>IFERROR(IF(VLOOKUP($A390&amp;$A$3,Global!$E:$AA,COLUMN()+1,0)="","",VLOOKUP($A390&amp;$A$3,Global!$E:$AA,COLUMN()+1,0)),"")</f>
        <v/>
      </c>
      <c r="Q390" s="68" t="str">
        <f>IFERROR(IF(VLOOKUP($A390&amp;$A$3,Global!$E:$AA,COLUMN()+1,0)="","",VLOOKUP($A390&amp;$A$3,Global!$E:$AA,COLUMN()+1,0)),"")</f>
        <v/>
      </c>
      <c r="R390" s="68" t="str">
        <f>IFERROR(IF(VLOOKUP($A390&amp;$A$3,Global!$E:$AA,COLUMN()+1,0)="","",VLOOKUP($A390&amp;$A$3,Global!$E:$AA,COLUMN()+1,0)),"")</f>
        <v/>
      </c>
      <c r="S390" s="71" t="str">
        <f>IFERROR(IF(VLOOKUP($A390&amp;$A$3,Global!$E:$AA,COLUMN()+1,0)="","",VLOOKUP($A390&amp;$A$3,Global!$E:$AA,COLUMN()+1,0)),"")</f>
        <v/>
      </c>
      <c r="T390" s="71" t="str">
        <f>IFERROR(IF(VLOOKUP($A390&amp;$A$3,Global!$E:$AA,COLUMN()+1,0)="","",VLOOKUP($A390&amp;$A$3,Global!$E:$AA,COLUMN()+1,0)),"")</f>
        <v/>
      </c>
      <c r="U390" s="69" t="str">
        <f>IFERROR(IF(VLOOKUP($A390&amp;$A$3,Global!$E:$AA,COLUMN()+1,0)="","",VLOOKUP($A390&amp;$A$3,Global!$E:$AA,COLUMN()+1,0)),"")</f>
        <v/>
      </c>
      <c r="V390" s="69" t="str">
        <f>IFERROR(IF(VLOOKUP($A390&amp;$A$3,Global!$E:$AA,COLUMN()+1,0)="","",VLOOKUP($A390&amp;$A$3,Global!$E:$AA,COLUMN()+1,0)),"")</f>
        <v/>
      </c>
    </row>
    <row r="391" spans="1:22" s="72" customFormat="1" ht="15.75" x14ac:dyDescent="0.2">
      <c r="A391" s="67" t="str">
        <f>IFERROR(IF(A390="","",IF((A390+1)&lt;=VLOOKUP($A$3,List!$A$1:$B$50,2,0),A390+1,"")),"")</f>
        <v/>
      </c>
      <c r="B391" s="67" t="str">
        <f>IFERROR(IF(VLOOKUP($A391&amp;$A$3,Global!$E:$AA,COLUMN(),0)="","",VLOOKUP($A391&amp;$A$3,Global!$E:$AA,COLUMN(),0)),"")</f>
        <v/>
      </c>
      <c r="C391" s="67" t="str">
        <f>IFERROR(VLOOKUP(B391,List!$D:$E,2,0),"")</f>
        <v/>
      </c>
      <c r="D391" s="68" t="str">
        <f>IFERROR(IF(VLOOKUP($A391&amp;$A$3,Global!$E:$AA,COLUMN()+1,0)="","",VLOOKUP($A391&amp;$A$3,Global!$E:$AA,COLUMN()+1,0)),"")</f>
        <v/>
      </c>
      <c r="E391" s="69" t="str">
        <f>IFERROR(IF(VLOOKUP($A391&amp;$A$3,Global!$E:$AA,COLUMN()+1,0)="","",VLOOKUP($A391&amp;$A$3,Global!$E:$AA,COLUMN()+1,0)),"")</f>
        <v/>
      </c>
      <c r="F391" s="69" t="str">
        <f>IFERROR(IF(VLOOKUP($A391&amp;$A$3,Global!$E:$AA,COLUMN()+1,0)="","",VLOOKUP($A391&amp;$A$3,Global!$E:$AA,COLUMN()+1,0)),"")</f>
        <v/>
      </c>
      <c r="G391" s="69" t="str">
        <f>IFERROR(IF(VLOOKUP($A391&amp;$A$3,Global!$E:$AA,COLUMN()+1,0)="","",VLOOKUP($A391&amp;$A$3,Global!$E:$AA,COLUMN()+1,0)),"")</f>
        <v/>
      </c>
      <c r="H391" s="70" t="str">
        <f>IFERROR(IF(VLOOKUP($A391&amp;$A$3,Global!$E:$AA,COLUMN()+1,0)="","",VLOOKUP($A391&amp;$A$3,Global!$E:$AA,COLUMN()+1,0)),"")</f>
        <v/>
      </c>
      <c r="I391" s="69" t="str">
        <f>IFERROR(IF(VLOOKUP($A391&amp;$A$3,Global!$E:$AA,COLUMN()+1,0)="","",VLOOKUP($A391&amp;$A$3,Global!$E:$AA,COLUMN()+1,0)),"")</f>
        <v/>
      </c>
      <c r="J391" s="69" t="str">
        <f>IFERROR(IF(VLOOKUP($A391&amp;$A$3,Global!$E:$AA,COLUMN()+1,0)="","",VLOOKUP($A391&amp;$A$3,Global!$E:$AA,COLUMN()+1,0)),"")</f>
        <v/>
      </c>
      <c r="K391" s="69" t="str">
        <f>IFERROR(IF(VLOOKUP($A391&amp;$A$3,Global!$E:$AA,COLUMN()+1,0)="","",VLOOKUP($A391&amp;$A$3,Global!$E:$AA,COLUMN()+1,0)),"")</f>
        <v/>
      </c>
      <c r="L391" s="69" t="str">
        <f>IFERROR(IF(VLOOKUP($A391&amp;$A$3,Global!$E:$AA,COLUMN()+1,0)="","",VLOOKUP($A391&amp;$A$3,Global!$E:$AA,COLUMN()+1,0)),"")</f>
        <v/>
      </c>
      <c r="M391" s="68" t="str">
        <f>IFERROR(IF(VLOOKUP($A391&amp;$A$3,Global!$E:$AA,COLUMN()+1,0)="","",VLOOKUP($A391&amp;$A$3,Global!$E:$AA,COLUMN()+1,0)),"")</f>
        <v/>
      </c>
      <c r="N391" s="68" t="str">
        <f>IFERROR(IF(VLOOKUP($A391&amp;$A$3,Global!$E:$AA,COLUMN()+1,0)="","",VLOOKUP($A391&amp;$A$3,Global!$E:$AA,COLUMN()+1,0)),"")</f>
        <v/>
      </c>
      <c r="O391" s="68" t="str">
        <f>IFERROR(IF(VLOOKUP($A391&amp;$A$3,Global!$E:$AA,COLUMN()+1,0)="","",VLOOKUP($A391&amp;$A$3,Global!$E:$AA,COLUMN()+1,0)),"")</f>
        <v/>
      </c>
      <c r="P391" s="68" t="str">
        <f>IFERROR(IF(VLOOKUP($A391&amp;$A$3,Global!$E:$AA,COLUMN()+1,0)="","",VLOOKUP($A391&amp;$A$3,Global!$E:$AA,COLUMN()+1,0)),"")</f>
        <v/>
      </c>
      <c r="Q391" s="68" t="str">
        <f>IFERROR(IF(VLOOKUP($A391&amp;$A$3,Global!$E:$AA,COLUMN()+1,0)="","",VLOOKUP($A391&amp;$A$3,Global!$E:$AA,COLUMN()+1,0)),"")</f>
        <v/>
      </c>
      <c r="R391" s="68" t="str">
        <f>IFERROR(IF(VLOOKUP($A391&amp;$A$3,Global!$E:$AA,COLUMN()+1,0)="","",VLOOKUP($A391&amp;$A$3,Global!$E:$AA,COLUMN()+1,0)),"")</f>
        <v/>
      </c>
      <c r="S391" s="71" t="str">
        <f>IFERROR(IF(VLOOKUP($A391&amp;$A$3,Global!$E:$AA,COLUMN()+1,0)="","",VLOOKUP($A391&amp;$A$3,Global!$E:$AA,COLUMN()+1,0)),"")</f>
        <v/>
      </c>
      <c r="T391" s="71" t="str">
        <f>IFERROR(IF(VLOOKUP($A391&amp;$A$3,Global!$E:$AA,COLUMN()+1,0)="","",VLOOKUP($A391&amp;$A$3,Global!$E:$AA,COLUMN()+1,0)),"")</f>
        <v/>
      </c>
      <c r="U391" s="69" t="str">
        <f>IFERROR(IF(VLOOKUP($A391&amp;$A$3,Global!$E:$AA,COLUMN()+1,0)="","",VLOOKUP($A391&amp;$A$3,Global!$E:$AA,COLUMN()+1,0)),"")</f>
        <v/>
      </c>
      <c r="V391" s="69" t="str">
        <f>IFERROR(IF(VLOOKUP($A391&amp;$A$3,Global!$E:$AA,COLUMN()+1,0)="","",VLOOKUP($A391&amp;$A$3,Global!$E:$AA,COLUMN()+1,0)),"")</f>
        <v/>
      </c>
    </row>
    <row r="392" spans="1:22" s="72" customFormat="1" ht="15.75" x14ac:dyDescent="0.2">
      <c r="A392" s="67" t="str">
        <f>IFERROR(IF(A391="","",IF((A391+1)&lt;=VLOOKUP($A$3,List!$A$1:$B$50,2,0),A391+1,"")),"")</f>
        <v/>
      </c>
      <c r="B392" s="67" t="str">
        <f>IFERROR(IF(VLOOKUP($A392&amp;$A$3,Global!$E:$AA,COLUMN(),0)="","",VLOOKUP($A392&amp;$A$3,Global!$E:$AA,COLUMN(),0)),"")</f>
        <v/>
      </c>
      <c r="C392" s="67" t="str">
        <f>IFERROR(VLOOKUP(B392,List!$D:$E,2,0),"")</f>
        <v/>
      </c>
      <c r="D392" s="68" t="str">
        <f>IFERROR(IF(VLOOKUP($A392&amp;$A$3,Global!$E:$AA,COLUMN()+1,0)="","",VLOOKUP($A392&amp;$A$3,Global!$E:$AA,COLUMN()+1,0)),"")</f>
        <v/>
      </c>
      <c r="E392" s="69" t="str">
        <f>IFERROR(IF(VLOOKUP($A392&amp;$A$3,Global!$E:$AA,COLUMN()+1,0)="","",VLOOKUP($A392&amp;$A$3,Global!$E:$AA,COLUMN()+1,0)),"")</f>
        <v/>
      </c>
      <c r="F392" s="69" t="str">
        <f>IFERROR(IF(VLOOKUP($A392&amp;$A$3,Global!$E:$AA,COLUMN()+1,0)="","",VLOOKUP($A392&amp;$A$3,Global!$E:$AA,COLUMN()+1,0)),"")</f>
        <v/>
      </c>
      <c r="G392" s="69" t="str">
        <f>IFERROR(IF(VLOOKUP($A392&amp;$A$3,Global!$E:$AA,COLUMN()+1,0)="","",VLOOKUP($A392&amp;$A$3,Global!$E:$AA,COLUMN()+1,0)),"")</f>
        <v/>
      </c>
      <c r="H392" s="70" t="str">
        <f>IFERROR(IF(VLOOKUP($A392&amp;$A$3,Global!$E:$AA,COLUMN()+1,0)="","",VLOOKUP($A392&amp;$A$3,Global!$E:$AA,COLUMN()+1,0)),"")</f>
        <v/>
      </c>
      <c r="I392" s="69" t="str">
        <f>IFERROR(IF(VLOOKUP($A392&amp;$A$3,Global!$E:$AA,COLUMN()+1,0)="","",VLOOKUP($A392&amp;$A$3,Global!$E:$AA,COLUMN()+1,0)),"")</f>
        <v/>
      </c>
      <c r="J392" s="69" t="str">
        <f>IFERROR(IF(VLOOKUP($A392&amp;$A$3,Global!$E:$AA,COLUMN()+1,0)="","",VLOOKUP($A392&amp;$A$3,Global!$E:$AA,COLUMN()+1,0)),"")</f>
        <v/>
      </c>
      <c r="K392" s="69" t="str">
        <f>IFERROR(IF(VLOOKUP($A392&amp;$A$3,Global!$E:$AA,COLUMN()+1,0)="","",VLOOKUP($A392&amp;$A$3,Global!$E:$AA,COLUMN()+1,0)),"")</f>
        <v/>
      </c>
      <c r="L392" s="69" t="str">
        <f>IFERROR(IF(VLOOKUP($A392&amp;$A$3,Global!$E:$AA,COLUMN()+1,0)="","",VLOOKUP($A392&amp;$A$3,Global!$E:$AA,COLUMN()+1,0)),"")</f>
        <v/>
      </c>
      <c r="M392" s="68" t="str">
        <f>IFERROR(IF(VLOOKUP($A392&amp;$A$3,Global!$E:$AA,COLUMN()+1,0)="","",VLOOKUP($A392&amp;$A$3,Global!$E:$AA,COLUMN()+1,0)),"")</f>
        <v/>
      </c>
      <c r="N392" s="68" t="str">
        <f>IFERROR(IF(VLOOKUP($A392&amp;$A$3,Global!$E:$AA,COLUMN()+1,0)="","",VLOOKUP($A392&amp;$A$3,Global!$E:$AA,COLUMN()+1,0)),"")</f>
        <v/>
      </c>
      <c r="O392" s="68" t="str">
        <f>IFERROR(IF(VLOOKUP($A392&amp;$A$3,Global!$E:$AA,COLUMN()+1,0)="","",VLOOKUP($A392&amp;$A$3,Global!$E:$AA,COLUMN()+1,0)),"")</f>
        <v/>
      </c>
      <c r="P392" s="68" t="str">
        <f>IFERROR(IF(VLOOKUP($A392&amp;$A$3,Global!$E:$AA,COLUMN()+1,0)="","",VLOOKUP($A392&amp;$A$3,Global!$E:$AA,COLUMN()+1,0)),"")</f>
        <v/>
      </c>
      <c r="Q392" s="68" t="str">
        <f>IFERROR(IF(VLOOKUP($A392&amp;$A$3,Global!$E:$AA,COLUMN()+1,0)="","",VLOOKUP($A392&amp;$A$3,Global!$E:$AA,COLUMN()+1,0)),"")</f>
        <v/>
      </c>
      <c r="R392" s="68" t="str">
        <f>IFERROR(IF(VLOOKUP($A392&amp;$A$3,Global!$E:$AA,COLUMN()+1,0)="","",VLOOKUP($A392&amp;$A$3,Global!$E:$AA,COLUMN()+1,0)),"")</f>
        <v/>
      </c>
      <c r="S392" s="71" t="str">
        <f>IFERROR(IF(VLOOKUP($A392&amp;$A$3,Global!$E:$AA,COLUMN()+1,0)="","",VLOOKUP($A392&amp;$A$3,Global!$E:$AA,COLUMN()+1,0)),"")</f>
        <v/>
      </c>
      <c r="T392" s="71" t="str">
        <f>IFERROR(IF(VLOOKUP($A392&amp;$A$3,Global!$E:$AA,COLUMN()+1,0)="","",VLOOKUP($A392&amp;$A$3,Global!$E:$AA,COLUMN()+1,0)),"")</f>
        <v/>
      </c>
      <c r="U392" s="69" t="str">
        <f>IFERROR(IF(VLOOKUP($A392&amp;$A$3,Global!$E:$AA,COLUMN()+1,0)="","",VLOOKUP($A392&amp;$A$3,Global!$E:$AA,COLUMN()+1,0)),"")</f>
        <v/>
      </c>
      <c r="V392" s="69" t="str">
        <f>IFERROR(IF(VLOOKUP($A392&amp;$A$3,Global!$E:$AA,COLUMN()+1,0)="","",VLOOKUP($A392&amp;$A$3,Global!$E:$AA,COLUMN()+1,0)),"")</f>
        <v/>
      </c>
    </row>
    <row r="393" spans="1:22" s="72" customFormat="1" ht="15.75" x14ac:dyDescent="0.2">
      <c r="A393" s="67" t="str">
        <f>IFERROR(IF(A392="","",IF((A392+1)&lt;=VLOOKUP($A$3,List!$A$1:$B$50,2,0),A392+1,"")),"")</f>
        <v/>
      </c>
      <c r="B393" s="67" t="str">
        <f>IFERROR(IF(VLOOKUP($A393&amp;$A$3,Global!$E:$AA,COLUMN(),0)="","",VLOOKUP($A393&amp;$A$3,Global!$E:$AA,COLUMN(),0)),"")</f>
        <v/>
      </c>
      <c r="C393" s="67" t="str">
        <f>IFERROR(VLOOKUP(B393,List!$D:$E,2,0),"")</f>
        <v/>
      </c>
      <c r="D393" s="68" t="str">
        <f>IFERROR(IF(VLOOKUP($A393&amp;$A$3,Global!$E:$AA,COLUMN()+1,0)="","",VLOOKUP($A393&amp;$A$3,Global!$E:$AA,COLUMN()+1,0)),"")</f>
        <v/>
      </c>
      <c r="E393" s="69" t="str">
        <f>IFERROR(IF(VLOOKUP($A393&amp;$A$3,Global!$E:$AA,COLUMN()+1,0)="","",VLOOKUP($A393&amp;$A$3,Global!$E:$AA,COLUMN()+1,0)),"")</f>
        <v/>
      </c>
      <c r="F393" s="69" t="str">
        <f>IFERROR(IF(VLOOKUP($A393&amp;$A$3,Global!$E:$AA,COLUMN()+1,0)="","",VLOOKUP($A393&amp;$A$3,Global!$E:$AA,COLUMN()+1,0)),"")</f>
        <v/>
      </c>
      <c r="G393" s="69" t="str">
        <f>IFERROR(IF(VLOOKUP($A393&amp;$A$3,Global!$E:$AA,COLUMN()+1,0)="","",VLOOKUP($A393&amp;$A$3,Global!$E:$AA,COLUMN()+1,0)),"")</f>
        <v/>
      </c>
      <c r="H393" s="70" t="str">
        <f>IFERROR(IF(VLOOKUP($A393&amp;$A$3,Global!$E:$AA,COLUMN()+1,0)="","",VLOOKUP($A393&amp;$A$3,Global!$E:$AA,COLUMN()+1,0)),"")</f>
        <v/>
      </c>
      <c r="I393" s="69" t="str">
        <f>IFERROR(IF(VLOOKUP($A393&amp;$A$3,Global!$E:$AA,COLUMN()+1,0)="","",VLOOKUP($A393&amp;$A$3,Global!$E:$AA,COLUMN()+1,0)),"")</f>
        <v/>
      </c>
      <c r="J393" s="69" t="str">
        <f>IFERROR(IF(VLOOKUP($A393&amp;$A$3,Global!$E:$AA,COLUMN()+1,0)="","",VLOOKUP($A393&amp;$A$3,Global!$E:$AA,COLUMN()+1,0)),"")</f>
        <v/>
      </c>
      <c r="K393" s="69" t="str">
        <f>IFERROR(IF(VLOOKUP($A393&amp;$A$3,Global!$E:$AA,COLUMN()+1,0)="","",VLOOKUP($A393&amp;$A$3,Global!$E:$AA,COLUMN()+1,0)),"")</f>
        <v/>
      </c>
      <c r="L393" s="69" t="str">
        <f>IFERROR(IF(VLOOKUP($A393&amp;$A$3,Global!$E:$AA,COLUMN()+1,0)="","",VLOOKUP($A393&amp;$A$3,Global!$E:$AA,COLUMN()+1,0)),"")</f>
        <v/>
      </c>
      <c r="M393" s="68" t="str">
        <f>IFERROR(IF(VLOOKUP($A393&amp;$A$3,Global!$E:$AA,COLUMN()+1,0)="","",VLOOKUP($A393&amp;$A$3,Global!$E:$AA,COLUMN()+1,0)),"")</f>
        <v/>
      </c>
      <c r="N393" s="68" t="str">
        <f>IFERROR(IF(VLOOKUP($A393&amp;$A$3,Global!$E:$AA,COLUMN()+1,0)="","",VLOOKUP($A393&amp;$A$3,Global!$E:$AA,COLUMN()+1,0)),"")</f>
        <v/>
      </c>
      <c r="O393" s="68" t="str">
        <f>IFERROR(IF(VLOOKUP($A393&amp;$A$3,Global!$E:$AA,COLUMN()+1,0)="","",VLOOKUP($A393&amp;$A$3,Global!$E:$AA,COLUMN()+1,0)),"")</f>
        <v/>
      </c>
      <c r="P393" s="68" t="str">
        <f>IFERROR(IF(VLOOKUP($A393&amp;$A$3,Global!$E:$AA,COLUMN()+1,0)="","",VLOOKUP($A393&amp;$A$3,Global!$E:$AA,COLUMN()+1,0)),"")</f>
        <v/>
      </c>
      <c r="Q393" s="68" t="str">
        <f>IFERROR(IF(VLOOKUP($A393&amp;$A$3,Global!$E:$AA,COLUMN()+1,0)="","",VLOOKUP($A393&amp;$A$3,Global!$E:$AA,COLUMN()+1,0)),"")</f>
        <v/>
      </c>
      <c r="R393" s="68" t="str">
        <f>IFERROR(IF(VLOOKUP($A393&amp;$A$3,Global!$E:$AA,COLUMN()+1,0)="","",VLOOKUP($A393&amp;$A$3,Global!$E:$AA,COLUMN()+1,0)),"")</f>
        <v/>
      </c>
      <c r="S393" s="71" t="str">
        <f>IFERROR(IF(VLOOKUP($A393&amp;$A$3,Global!$E:$AA,COLUMN()+1,0)="","",VLOOKUP($A393&amp;$A$3,Global!$E:$AA,COLUMN()+1,0)),"")</f>
        <v/>
      </c>
      <c r="T393" s="71" t="str">
        <f>IFERROR(IF(VLOOKUP($A393&amp;$A$3,Global!$E:$AA,COLUMN()+1,0)="","",VLOOKUP($A393&amp;$A$3,Global!$E:$AA,COLUMN()+1,0)),"")</f>
        <v/>
      </c>
      <c r="U393" s="69" t="str">
        <f>IFERROR(IF(VLOOKUP($A393&amp;$A$3,Global!$E:$AA,COLUMN()+1,0)="","",VLOOKUP($A393&amp;$A$3,Global!$E:$AA,COLUMN()+1,0)),"")</f>
        <v/>
      </c>
      <c r="V393" s="69" t="str">
        <f>IFERROR(IF(VLOOKUP($A393&amp;$A$3,Global!$E:$AA,COLUMN()+1,0)="","",VLOOKUP($A393&amp;$A$3,Global!$E:$AA,COLUMN()+1,0)),"")</f>
        <v/>
      </c>
    </row>
    <row r="394" spans="1:22" s="72" customFormat="1" ht="15.75" x14ac:dyDescent="0.2">
      <c r="A394" s="67" t="str">
        <f>IFERROR(IF(A393="","",IF((A393+1)&lt;=VLOOKUP($A$3,List!$A$1:$B$50,2,0),A393+1,"")),"")</f>
        <v/>
      </c>
      <c r="B394" s="67" t="str">
        <f>IFERROR(IF(VLOOKUP($A394&amp;$A$3,Global!$E:$AA,COLUMN(),0)="","",VLOOKUP($A394&amp;$A$3,Global!$E:$AA,COLUMN(),0)),"")</f>
        <v/>
      </c>
      <c r="C394" s="67" t="str">
        <f>IFERROR(VLOOKUP(B394,List!$D:$E,2,0),"")</f>
        <v/>
      </c>
      <c r="D394" s="68" t="str">
        <f>IFERROR(IF(VLOOKUP($A394&amp;$A$3,Global!$E:$AA,COLUMN()+1,0)="","",VLOOKUP($A394&amp;$A$3,Global!$E:$AA,COLUMN()+1,0)),"")</f>
        <v/>
      </c>
      <c r="E394" s="69" t="str">
        <f>IFERROR(IF(VLOOKUP($A394&amp;$A$3,Global!$E:$AA,COLUMN()+1,0)="","",VLOOKUP($A394&amp;$A$3,Global!$E:$AA,COLUMN()+1,0)),"")</f>
        <v/>
      </c>
      <c r="F394" s="69" t="str">
        <f>IFERROR(IF(VLOOKUP($A394&amp;$A$3,Global!$E:$AA,COLUMN()+1,0)="","",VLOOKUP($A394&amp;$A$3,Global!$E:$AA,COLUMN()+1,0)),"")</f>
        <v/>
      </c>
      <c r="G394" s="69" t="str">
        <f>IFERROR(IF(VLOOKUP($A394&amp;$A$3,Global!$E:$AA,COLUMN()+1,0)="","",VLOOKUP($A394&amp;$A$3,Global!$E:$AA,COLUMN()+1,0)),"")</f>
        <v/>
      </c>
      <c r="H394" s="70" t="str">
        <f>IFERROR(IF(VLOOKUP($A394&amp;$A$3,Global!$E:$AA,COLUMN()+1,0)="","",VLOOKUP($A394&amp;$A$3,Global!$E:$AA,COLUMN()+1,0)),"")</f>
        <v/>
      </c>
      <c r="I394" s="69" t="str">
        <f>IFERROR(IF(VLOOKUP($A394&amp;$A$3,Global!$E:$AA,COLUMN()+1,0)="","",VLOOKUP($A394&amp;$A$3,Global!$E:$AA,COLUMN()+1,0)),"")</f>
        <v/>
      </c>
      <c r="J394" s="69" t="str">
        <f>IFERROR(IF(VLOOKUP($A394&amp;$A$3,Global!$E:$AA,COLUMN()+1,0)="","",VLOOKUP($A394&amp;$A$3,Global!$E:$AA,COLUMN()+1,0)),"")</f>
        <v/>
      </c>
      <c r="K394" s="69" t="str">
        <f>IFERROR(IF(VLOOKUP($A394&amp;$A$3,Global!$E:$AA,COLUMN()+1,0)="","",VLOOKUP($A394&amp;$A$3,Global!$E:$AA,COLUMN()+1,0)),"")</f>
        <v/>
      </c>
      <c r="L394" s="69" t="str">
        <f>IFERROR(IF(VLOOKUP($A394&amp;$A$3,Global!$E:$AA,COLUMN()+1,0)="","",VLOOKUP($A394&amp;$A$3,Global!$E:$AA,COLUMN()+1,0)),"")</f>
        <v/>
      </c>
      <c r="M394" s="68" t="str">
        <f>IFERROR(IF(VLOOKUP($A394&amp;$A$3,Global!$E:$AA,COLUMN()+1,0)="","",VLOOKUP($A394&amp;$A$3,Global!$E:$AA,COLUMN()+1,0)),"")</f>
        <v/>
      </c>
      <c r="N394" s="68" t="str">
        <f>IFERROR(IF(VLOOKUP($A394&amp;$A$3,Global!$E:$AA,COLUMN()+1,0)="","",VLOOKUP($A394&amp;$A$3,Global!$E:$AA,COLUMN()+1,0)),"")</f>
        <v/>
      </c>
      <c r="O394" s="68" t="str">
        <f>IFERROR(IF(VLOOKUP($A394&amp;$A$3,Global!$E:$AA,COLUMN()+1,0)="","",VLOOKUP($A394&amp;$A$3,Global!$E:$AA,COLUMN()+1,0)),"")</f>
        <v/>
      </c>
      <c r="P394" s="68" t="str">
        <f>IFERROR(IF(VLOOKUP($A394&amp;$A$3,Global!$E:$AA,COLUMN()+1,0)="","",VLOOKUP($A394&amp;$A$3,Global!$E:$AA,COLUMN()+1,0)),"")</f>
        <v/>
      </c>
      <c r="Q394" s="68" t="str">
        <f>IFERROR(IF(VLOOKUP($A394&amp;$A$3,Global!$E:$AA,COLUMN()+1,0)="","",VLOOKUP($A394&amp;$A$3,Global!$E:$AA,COLUMN()+1,0)),"")</f>
        <v/>
      </c>
      <c r="R394" s="68" t="str">
        <f>IFERROR(IF(VLOOKUP($A394&amp;$A$3,Global!$E:$AA,COLUMN()+1,0)="","",VLOOKUP($A394&amp;$A$3,Global!$E:$AA,COLUMN()+1,0)),"")</f>
        <v/>
      </c>
      <c r="S394" s="71" t="str">
        <f>IFERROR(IF(VLOOKUP($A394&amp;$A$3,Global!$E:$AA,COLUMN()+1,0)="","",VLOOKUP($A394&amp;$A$3,Global!$E:$AA,COLUMN()+1,0)),"")</f>
        <v/>
      </c>
      <c r="T394" s="71" t="str">
        <f>IFERROR(IF(VLOOKUP($A394&amp;$A$3,Global!$E:$AA,COLUMN()+1,0)="","",VLOOKUP($A394&amp;$A$3,Global!$E:$AA,COLUMN()+1,0)),"")</f>
        <v/>
      </c>
      <c r="U394" s="69" t="str">
        <f>IFERROR(IF(VLOOKUP($A394&amp;$A$3,Global!$E:$AA,COLUMN()+1,0)="","",VLOOKUP($A394&amp;$A$3,Global!$E:$AA,COLUMN()+1,0)),"")</f>
        <v/>
      </c>
      <c r="V394" s="69" t="str">
        <f>IFERROR(IF(VLOOKUP($A394&amp;$A$3,Global!$E:$AA,COLUMN()+1,0)="","",VLOOKUP($A394&amp;$A$3,Global!$E:$AA,COLUMN()+1,0)),"")</f>
        <v/>
      </c>
    </row>
    <row r="395" spans="1:22" s="72" customFormat="1" ht="15.75" x14ac:dyDescent="0.2">
      <c r="A395" s="67" t="str">
        <f>IFERROR(IF(A394="","",IF((A394+1)&lt;=VLOOKUP($A$3,List!$A$1:$B$50,2,0),A394+1,"")),"")</f>
        <v/>
      </c>
      <c r="B395" s="67" t="str">
        <f>IFERROR(IF(VLOOKUP($A395&amp;$A$3,Global!$E:$AA,COLUMN(),0)="","",VLOOKUP($A395&amp;$A$3,Global!$E:$AA,COLUMN(),0)),"")</f>
        <v/>
      </c>
      <c r="C395" s="67" t="str">
        <f>IFERROR(VLOOKUP(B395,List!$D:$E,2,0),"")</f>
        <v/>
      </c>
      <c r="D395" s="68" t="str">
        <f>IFERROR(IF(VLOOKUP($A395&amp;$A$3,Global!$E:$AA,COLUMN()+1,0)="","",VLOOKUP($A395&amp;$A$3,Global!$E:$AA,COLUMN()+1,0)),"")</f>
        <v/>
      </c>
      <c r="E395" s="69" t="str">
        <f>IFERROR(IF(VLOOKUP($A395&amp;$A$3,Global!$E:$AA,COLUMN()+1,0)="","",VLOOKUP($A395&amp;$A$3,Global!$E:$AA,COLUMN()+1,0)),"")</f>
        <v/>
      </c>
      <c r="F395" s="69" t="str">
        <f>IFERROR(IF(VLOOKUP($A395&amp;$A$3,Global!$E:$AA,COLUMN()+1,0)="","",VLOOKUP($A395&amp;$A$3,Global!$E:$AA,COLUMN()+1,0)),"")</f>
        <v/>
      </c>
      <c r="G395" s="69" t="str">
        <f>IFERROR(IF(VLOOKUP($A395&amp;$A$3,Global!$E:$AA,COLUMN()+1,0)="","",VLOOKUP($A395&amp;$A$3,Global!$E:$AA,COLUMN()+1,0)),"")</f>
        <v/>
      </c>
      <c r="H395" s="70" t="str">
        <f>IFERROR(IF(VLOOKUP($A395&amp;$A$3,Global!$E:$AA,COLUMN()+1,0)="","",VLOOKUP($A395&amp;$A$3,Global!$E:$AA,COLUMN()+1,0)),"")</f>
        <v/>
      </c>
      <c r="I395" s="69" t="str">
        <f>IFERROR(IF(VLOOKUP($A395&amp;$A$3,Global!$E:$AA,COLUMN()+1,0)="","",VLOOKUP($A395&amp;$A$3,Global!$E:$AA,COLUMN()+1,0)),"")</f>
        <v/>
      </c>
      <c r="J395" s="69" t="str">
        <f>IFERROR(IF(VLOOKUP($A395&amp;$A$3,Global!$E:$AA,COLUMN()+1,0)="","",VLOOKUP($A395&amp;$A$3,Global!$E:$AA,COLUMN()+1,0)),"")</f>
        <v/>
      </c>
      <c r="K395" s="69" t="str">
        <f>IFERROR(IF(VLOOKUP($A395&amp;$A$3,Global!$E:$AA,COLUMN()+1,0)="","",VLOOKUP($A395&amp;$A$3,Global!$E:$AA,COLUMN()+1,0)),"")</f>
        <v/>
      </c>
      <c r="L395" s="69" t="str">
        <f>IFERROR(IF(VLOOKUP($A395&amp;$A$3,Global!$E:$AA,COLUMN()+1,0)="","",VLOOKUP($A395&amp;$A$3,Global!$E:$AA,COLUMN()+1,0)),"")</f>
        <v/>
      </c>
      <c r="M395" s="68" t="str">
        <f>IFERROR(IF(VLOOKUP($A395&amp;$A$3,Global!$E:$AA,COLUMN()+1,0)="","",VLOOKUP($A395&amp;$A$3,Global!$E:$AA,COLUMN()+1,0)),"")</f>
        <v/>
      </c>
      <c r="N395" s="68" t="str">
        <f>IFERROR(IF(VLOOKUP($A395&amp;$A$3,Global!$E:$AA,COLUMN()+1,0)="","",VLOOKUP($A395&amp;$A$3,Global!$E:$AA,COLUMN()+1,0)),"")</f>
        <v/>
      </c>
      <c r="O395" s="68" t="str">
        <f>IFERROR(IF(VLOOKUP($A395&amp;$A$3,Global!$E:$AA,COLUMN()+1,0)="","",VLOOKUP($A395&amp;$A$3,Global!$E:$AA,COLUMN()+1,0)),"")</f>
        <v/>
      </c>
      <c r="P395" s="68" t="str">
        <f>IFERROR(IF(VLOOKUP($A395&amp;$A$3,Global!$E:$AA,COLUMN()+1,0)="","",VLOOKUP($A395&amp;$A$3,Global!$E:$AA,COLUMN()+1,0)),"")</f>
        <v/>
      </c>
      <c r="Q395" s="68" t="str">
        <f>IFERROR(IF(VLOOKUP($A395&amp;$A$3,Global!$E:$AA,COLUMN()+1,0)="","",VLOOKUP($A395&amp;$A$3,Global!$E:$AA,COLUMN()+1,0)),"")</f>
        <v/>
      </c>
      <c r="R395" s="68" t="str">
        <f>IFERROR(IF(VLOOKUP($A395&amp;$A$3,Global!$E:$AA,COLUMN()+1,0)="","",VLOOKUP($A395&amp;$A$3,Global!$E:$AA,COLUMN()+1,0)),"")</f>
        <v/>
      </c>
      <c r="S395" s="71" t="str">
        <f>IFERROR(IF(VLOOKUP($A395&amp;$A$3,Global!$E:$AA,COLUMN()+1,0)="","",VLOOKUP($A395&amp;$A$3,Global!$E:$AA,COLUMN()+1,0)),"")</f>
        <v/>
      </c>
      <c r="T395" s="71" t="str">
        <f>IFERROR(IF(VLOOKUP($A395&amp;$A$3,Global!$E:$AA,COLUMN()+1,0)="","",VLOOKUP($A395&amp;$A$3,Global!$E:$AA,COLUMN()+1,0)),"")</f>
        <v/>
      </c>
      <c r="U395" s="69" t="str">
        <f>IFERROR(IF(VLOOKUP($A395&amp;$A$3,Global!$E:$AA,COLUMN()+1,0)="","",VLOOKUP($A395&amp;$A$3,Global!$E:$AA,COLUMN()+1,0)),"")</f>
        <v/>
      </c>
      <c r="V395" s="69" t="str">
        <f>IFERROR(IF(VLOOKUP($A395&amp;$A$3,Global!$E:$AA,COLUMN()+1,0)="","",VLOOKUP($A395&amp;$A$3,Global!$E:$AA,COLUMN()+1,0)),"")</f>
        <v/>
      </c>
    </row>
    <row r="396" spans="1:22" s="72" customFormat="1" ht="15.75" x14ac:dyDescent="0.2">
      <c r="A396" s="67" t="str">
        <f>IFERROR(IF(A395="","",IF((A395+1)&lt;=VLOOKUP($A$3,List!$A$1:$B$50,2,0),A395+1,"")),"")</f>
        <v/>
      </c>
      <c r="B396" s="67" t="str">
        <f>IFERROR(IF(VLOOKUP($A396&amp;$A$3,Global!$E:$AA,COLUMN(),0)="","",VLOOKUP($A396&amp;$A$3,Global!$E:$AA,COLUMN(),0)),"")</f>
        <v/>
      </c>
      <c r="C396" s="67" t="str">
        <f>IFERROR(VLOOKUP(B396,List!$D:$E,2,0),"")</f>
        <v/>
      </c>
      <c r="D396" s="68" t="str">
        <f>IFERROR(IF(VLOOKUP($A396&amp;$A$3,Global!$E:$AA,COLUMN()+1,0)="","",VLOOKUP($A396&amp;$A$3,Global!$E:$AA,COLUMN()+1,0)),"")</f>
        <v/>
      </c>
      <c r="E396" s="69" t="str">
        <f>IFERROR(IF(VLOOKUP($A396&amp;$A$3,Global!$E:$AA,COLUMN()+1,0)="","",VLOOKUP($A396&amp;$A$3,Global!$E:$AA,COLUMN()+1,0)),"")</f>
        <v/>
      </c>
      <c r="F396" s="69" t="str">
        <f>IFERROR(IF(VLOOKUP($A396&amp;$A$3,Global!$E:$AA,COLUMN()+1,0)="","",VLOOKUP($A396&amp;$A$3,Global!$E:$AA,COLUMN()+1,0)),"")</f>
        <v/>
      </c>
      <c r="G396" s="69" t="str">
        <f>IFERROR(IF(VLOOKUP($A396&amp;$A$3,Global!$E:$AA,COLUMN()+1,0)="","",VLOOKUP($A396&amp;$A$3,Global!$E:$AA,COLUMN()+1,0)),"")</f>
        <v/>
      </c>
      <c r="H396" s="70" t="str">
        <f>IFERROR(IF(VLOOKUP($A396&amp;$A$3,Global!$E:$AA,COLUMN()+1,0)="","",VLOOKUP($A396&amp;$A$3,Global!$E:$AA,COLUMN()+1,0)),"")</f>
        <v/>
      </c>
      <c r="I396" s="69" t="str">
        <f>IFERROR(IF(VLOOKUP($A396&amp;$A$3,Global!$E:$AA,COLUMN()+1,0)="","",VLOOKUP($A396&amp;$A$3,Global!$E:$AA,COLUMN()+1,0)),"")</f>
        <v/>
      </c>
      <c r="J396" s="69" t="str">
        <f>IFERROR(IF(VLOOKUP($A396&amp;$A$3,Global!$E:$AA,COLUMN()+1,0)="","",VLOOKUP($A396&amp;$A$3,Global!$E:$AA,COLUMN()+1,0)),"")</f>
        <v/>
      </c>
      <c r="K396" s="69" t="str">
        <f>IFERROR(IF(VLOOKUP($A396&amp;$A$3,Global!$E:$AA,COLUMN()+1,0)="","",VLOOKUP($A396&amp;$A$3,Global!$E:$AA,COLUMN()+1,0)),"")</f>
        <v/>
      </c>
      <c r="L396" s="69" t="str">
        <f>IFERROR(IF(VLOOKUP($A396&amp;$A$3,Global!$E:$AA,COLUMN()+1,0)="","",VLOOKUP($A396&amp;$A$3,Global!$E:$AA,COLUMN()+1,0)),"")</f>
        <v/>
      </c>
      <c r="M396" s="68" t="str">
        <f>IFERROR(IF(VLOOKUP($A396&amp;$A$3,Global!$E:$AA,COLUMN()+1,0)="","",VLOOKUP($A396&amp;$A$3,Global!$E:$AA,COLUMN()+1,0)),"")</f>
        <v/>
      </c>
      <c r="N396" s="68" t="str">
        <f>IFERROR(IF(VLOOKUP($A396&amp;$A$3,Global!$E:$AA,COLUMN()+1,0)="","",VLOOKUP($A396&amp;$A$3,Global!$E:$AA,COLUMN()+1,0)),"")</f>
        <v/>
      </c>
      <c r="O396" s="68" t="str">
        <f>IFERROR(IF(VLOOKUP($A396&amp;$A$3,Global!$E:$AA,COLUMN()+1,0)="","",VLOOKUP($A396&amp;$A$3,Global!$E:$AA,COLUMN()+1,0)),"")</f>
        <v/>
      </c>
      <c r="P396" s="68" t="str">
        <f>IFERROR(IF(VLOOKUP($A396&amp;$A$3,Global!$E:$AA,COLUMN()+1,0)="","",VLOOKUP($A396&amp;$A$3,Global!$E:$AA,COLUMN()+1,0)),"")</f>
        <v/>
      </c>
      <c r="Q396" s="68" t="str">
        <f>IFERROR(IF(VLOOKUP($A396&amp;$A$3,Global!$E:$AA,COLUMN()+1,0)="","",VLOOKUP($A396&amp;$A$3,Global!$E:$AA,COLUMN()+1,0)),"")</f>
        <v/>
      </c>
      <c r="R396" s="68" t="str">
        <f>IFERROR(IF(VLOOKUP($A396&amp;$A$3,Global!$E:$AA,COLUMN()+1,0)="","",VLOOKUP($A396&amp;$A$3,Global!$E:$AA,COLUMN()+1,0)),"")</f>
        <v/>
      </c>
      <c r="S396" s="71" t="str">
        <f>IFERROR(IF(VLOOKUP($A396&amp;$A$3,Global!$E:$AA,COLUMN()+1,0)="","",VLOOKUP($A396&amp;$A$3,Global!$E:$AA,COLUMN()+1,0)),"")</f>
        <v/>
      </c>
      <c r="T396" s="71" t="str">
        <f>IFERROR(IF(VLOOKUP($A396&amp;$A$3,Global!$E:$AA,COLUMN()+1,0)="","",VLOOKUP($A396&amp;$A$3,Global!$E:$AA,COLUMN()+1,0)),"")</f>
        <v/>
      </c>
      <c r="U396" s="69" t="str">
        <f>IFERROR(IF(VLOOKUP($A396&amp;$A$3,Global!$E:$AA,COLUMN()+1,0)="","",VLOOKUP($A396&amp;$A$3,Global!$E:$AA,COLUMN()+1,0)),"")</f>
        <v/>
      </c>
      <c r="V396" s="69" t="str">
        <f>IFERROR(IF(VLOOKUP($A396&amp;$A$3,Global!$E:$AA,COLUMN()+1,0)="","",VLOOKUP($A396&amp;$A$3,Global!$E:$AA,COLUMN()+1,0)),"")</f>
        <v/>
      </c>
    </row>
    <row r="397" spans="1:22" s="72" customFormat="1" ht="15.75" x14ac:dyDescent="0.2">
      <c r="A397" s="67" t="str">
        <f>IFERROR(IF(A396="","",IF((A396+1)&lt;=VLOOKUP($A$3,List!$A$1:$B$50,2,0),A396+1,"")),"")</f>
        <v/>
      </c>
      <c r="B397" s="67" t="str">
        <f>IFERROR(IF(VLOOKUP($A397&amp;$A$3,Global!$E:$AA,COLUMN(),0)="","",VLOOKUP($A397&amp;$A$3,Global!$E:$AA,COLUMN(),0)),"")</f>
        <v/>
      </c>
      <c r="C397" s="67" t="str">
        <f>IFERROR(VLOOKUP(B397,List!$D:$E,2,0),"")</f>
        <v/>
      </c>
      <c r="D397" s="68" t="str">
        <f>IFERROR(IF(VLOOKUP($A397&amp;$A$3,Global!$E:$AA,COLUMN()+1,0)="","",VLOOKUP($A397&amp;$A$3,Global!$E:$AA,COLUMN()+1,0)),"")</f>
        <v/>
      </c>
      <c r="E397" s="69" t="str">
        <f>IFERROR(IF(VLOOKUP($A397&amp;$A$3,Global!$E:$AA,COLUMN()+1,0)="","",VLOOKUP($A397&amp;$A$3,Global!$E:$AA,COLUMN()+1,0)),"")</f>
        <v/>
      </c>
      <c r="F397" s="69" t="str">
        <f>IFERROR(IF(VLOOKUP($A397&amp;$A$3,Global!$E:$AA,COLUMN()+1,0)="","",VLOOKUP($A397&amp;$A$3,Global!$E:$AA,COLUMN()+1,0)),"")</f>
        <v/>
      </c>
      <c r="G397" s="69" t="str">
        <f>IFERROR(IF(VLOOKUP($A397&amp;$A$3,Global!$E:$AA,COLUMN()+1,0)="","",VLOOKUP($A397&amp;$A$3,Global!$E:$AA,COLUMN()+1,0)),"")</f>
        <v/>
      </c>
      <c r="H397" s="70" t="str">
        <f>IFERROR(IF(VLOOKUP($A397&amp;$A$3,Global!$E:$AA,COLUMN()+1,0)="","",VLOOKUP($A397&amp;$A$3,Global!$E:$AA,COLUMN()+1,0)),"")</f>
        <v/>
      </c>
      <c r="I397" s="69" t="str">
        <f>IFERROR(IF(VLOOKUP($A397&amp;$A$3,Global!$E:$AA,COLUMN()+1,0)="","",VLOOKUP($A397&amp;$A$3,Global!$E:$AA,COLUMN()+1,0)),"")</f>
        <v/>
      </c>
      <c r="J397" s="69" t="str">
        <f>IFERROR(IF(VLOOKUP($A397&amp;$A$3,Global!$E:$AA,COLUMN()+1,0)="","",VLOOKUP($A397&amp;$A$3,Global!$E:$AA,COLUMN()+1,0)),"")</f>
        <v/>
      </c>
      <c r="K397" s="69" t="str">
        <f>IFERROR(IF(VLOOKUP($A397&amp;$A$3,Global!$E:$AA,COLUMN()+1,0)="","",VLOOKUP($A397&amp;$A$3,Global!$E:$AA,COLUMN()+1,0)),"")</f>
        <v/>
      </c>
      <c r="L397" s="69" t="str">
        <f>IFERROR(IF(VLOOKUP($A397&amp;$A$3,Global!$E:$AA,COLUMN()+1,0)="","",VLOOKUP($A397&amp;$A$3,Global!$E:$AA,COLUMN()+1,0)),"")</f>
        <v/>
      </c>
      <c r="M397" s="68" t="str">
        <f>IFERROR(IF(VLOOKUP($A397&amp;$A$3,Global!$E:$AA,COLUMN()+1,0)="","",VLOOKUP($A397&amp;$A$3,Global!$E:$AA,COLUMN()+1,0)),"")</f>
        <v/>
      </c>
      <c r="N397" s="68" t="str">
        <f>IFERROR(IF(VLOOKUP($A397&amp;$A$3,Global!$E:$AA,COLUMN()+1,0)="","",VLOOKUP($A397&amp;$A$3,Global!$E:$AA,COLUMN()+1,0)),"")</f>
        <v/>
      </c>
      <c r="O397" s="68" t="str">
        <f>IFERROR(IF(VLOOKUP($A397&amp;$A$3,Global!$E:$AA,COLUMN()+1,0)="","",VLOOKUP($A397&amp;$A$3,Global!$E:$AA,COLUMN()+1,0)),"")</f>
        <v/>
      </c>
      <c r="P397" s="68" t="str">
        <f>IFERROR(IF(VLOOKUP($A397&amp;$A$3,Global!$E:$AA,COLUMN()+1,0)="","",VLOOKUP($A397&amp;$A$3,Global!$E:$AA,COLUMN()+1,0)),"")</f>
        <v/>
      </c>
      <c r="Q397" s="68" t="str">
        <f>IFERROR(IF(VLOOKUP($A397&amp;$A$3,Global!$E:$AA,COLUMN()+1,0)="","",VLOOKUP($A397&amp;$A$3,Global!$E:$AA,COLUMN()+1,0)),"")</f>
        <v/>
      </c>
      <c r="R397" s="68" t="str">
        <f>IFERROR(IF(VLOOKUP($A397&amp;$A$3,Global!$E:$AA,COLUMN()+1,0)="","",VLOOKUP($A397&amp;$A$3,Global!$E:$AA,COLUMN()+1,0)),"")</f>
        <v/>
      </c>
      <c r="S397" s="71" t="str">
        <f>IFERROR(IF(VLOOKUP($A397&amp;$A$3,Global!$E:$AA,COLUMN()+1,0)="","",VLOOKUP($A397&amp;$A$3,Global!$E:$AA,COLUMN()+1,0)),"")</f>
        <v/>
      </c>
      <c r="T397" s="71" t="str">
        <f>IFERROR(IF(VLOOKUP($A397&amp;$A$3,Global!$E:$AA,COLUMN()+1,0)="","",VLOOKUP($A397&amp;$A$3,Global!$E:$AA,COLUMN()+1,0)),"")</f>
        <v/>
      </c>
      <c r="U397" s="69" t="str">
        <f>IFERROR(IF(VLOOKUP($A397&amp;$A$3,Global!$E:$AA,COLUMN()+1,0)="","",VLOOKUP($A397&amp;$A$3,Global!$E:$AA,COLUMN()+1,0)),"")</f>
        <v/>
      </c>
      <c r="V397" s="69" t="str">
        <f>IFERROR(IF(VLOOKUP($A397&amp;$A$3,Global!$E:$AA,COLUMN()+1,0)="","",VLOOKUP($A397&amp;$A$3,Global!$E:$AA,COLUMN()+1,0)),"")</f>
        <v/>
      </c>
    </row>
    <row r="398" spans="1:22" s="72" customFormat="1" ht="15.75" x14ac:dyDescent="0.2">
      <c r="A398" s="67" t="str">
        <f>IFERROR(IF(A397="","",IF((A397+1)&lt;=VLOOKUP($A$3,List!$A$1:$B$50,2,0),A397+1,"")),"")</f>
        <v/>
      </c>
      <c r="B398" s="67" t="str">
        <f>IFERROR(IF(VLOOKUP($A398&amp;$A$3,Global!$E:$AA,COLUMN(),0)="","",VLOOKUP($A398&amp;$A$3,Global!$E:$AA,COLUMN(),0)),"")</f>
        <v/>
      </c>
      <c r="C398" s="67" t="str">
        <f>IFERROR(VLOOKUP(B398,List!$D:$E,2,0),"")</f>
        <v/>
      </c>
      <c r="D398" s="68" t="str">
        <f>IFERROR(IF(VLOOKUP($A398&amp;$A$3,Global!$E:$AA,COLUMN()+1,0)="","",VLOOKUP($A398&amp;$A$3,Global!$E:$AA,COLUMN()+1,0)),"")</f>
        <v/>
      </c>
      <c r="E398" s="69" t="str">
        <f>IFERROR(IF(VLOOKUP($A398&amp;$A$3,Global!$E:$AA,COLUMN()+1,0)="","",VLOOKUP($A398&amp;$A$3,Global!$E:$AA,COLUMN()+1,0)),"")</f>
        <v/>
      </c>
      <c r="F398" s="69" t="str">
        <f>IFERROR(IF(VLOOKUP($A398&amp;$A$3,Global!$E:$AA,COLUMN()+1,0)="","",VLOOKUP($A398&amp;$A$3,Global!$E:$AA,COLUMN()+1,0)),"")</f>
        <v/>
      </c>
      <c r="G398" s="69" t="str">
        <f>IFERROR(IF(VLOOKUP($A398&amp;$A$3,Global!$E:$AA,COLUMN()+1,0)="","",VLOOKUP($A398&amp;$A$3,Global!$E:$AA,COLUMN()+1,0)),"")</f>
        <v/>
      </c>
      <c r="H398" s="70" t="str">
        <f>IFERROR(IF(VLOOKUP($A398&amp;$A$3,Global!$E:$AA,COLUMN()+1,0)="","",VLOOKUP($A398&amp;$A$3,Global!$E:$AA,COLUMN()+1,0)),"")</f>
        <v/>
      </c>
      <c r="I398" s="69" t="str">
        <f>IFERROR(IF(VLOOKUP($A398&amp;$A$3,Global!$E:$AA,COLUMN()+1,0)="","",VLOOKUP($A398&amp;$A$3,Global!$E:$AA,COLUMN()+1,0)),"")</f>
        <v/>
      </c>
      <c r="J398" s="69" t="str">
        <f>IFERROR(IF(VLOOKUP($A398&amp;$A$3,Global!$E:$AA,COLUMN()+1,0)="","",VLOOKUP($A398&amp;$A$3,Global!$E:$AA,COLUMN()+1,0)),"")</f>
        <v/>
      </c>
      <c r="K398" s="69" t="str">
        <f>IFERROR(IF(VLOOKUP($A398&amp;$A$3,Global!$E:$AA,COLUMN()+1,0)="","",VLOOKUP($A398&amp;$A$3,Global!$E:$AA,COLUMN()+1,0)),"")</f>
        <v/>
      </c>
      <c r="L398" s="69" t="str">
        <f>IFERROR(IF(VLOOKUP($A398&amp;$A$3,Global!$E:$AA,COLUMN()+1,0)="","",VLOOKUP($A398&amp;$A$3,Global!$E:$AA,COLUMN()+1,0)),"")</f>
        <v/>
      </c>
      <c r="M398" s="68" t="str">
        <f>IFERROR(IF(VLOOKUP($A398&amp;$A$3,Global!$E:$AA,COLUMN()+1,0)="","",VLOOKUP($A398&amp;$A$3,Global!$E:$AA,COLUMN()+1,0)),"")</f>
        <v/>
      </c>
      <c r="N398" s="68" t="str">
        <f>IFERROR(IF(VLOOKUP($A398&amp;$A$3,Global!$E:$AA,COLUMN()+1,0)="","",VLOOKUP($A398&amp;$A$3,Global!$E:$AA,COLUMN()+1,0)),"")</f>
        <v/>
      </c>
      <c r="O398" s="68" t="str">
        <f>IFERROR(IF(VLOOKUP($A398&amp;$A$3,Global!$E:$AA,COLUMN()+1,0)="","",VLOOKUP($A398&amp;$A$3,Global!$E:$AA,COLUMN()+1,0)),"")</f>
        <v/>
      </c>
      <c r="P398" s="68" t="str">
        <f>IFERROR(IF(VLOOKUP($A398&amp;$A$3,Global!$E:$AA,COLUMN()+1,0)="","",VLOOKUP($A398&amp;$A$3,Global!$E:$AA,COLUMN()+1,0)),"")</f>
        <v/>
      </c>
      <c r="Q398" s="68" t="str">
        <f>IFERROR(IF(VLOOKUP($A398&amp;$A$3,Global!$E:$AA,COLUMN()+1,0)="","",VLOOKUP($A398&amp;$A$3,Global!$E:$AA,COLUMN()+1,0)),"")</f>
        <v/>
      </c>
      <c r="R398" s="68" t="str">
        <f>IFERROR(IF(VLOOKUP($A398&amp;$A$3,Global!$E:$AA,COLUMN()+1,0)="","",VLOOKUP($A398&amp;$A$3,Global!$E:$AA,COLUMN()+1,0)),"")</f>
        <v/>
      </c>
      <c r="S398" s="71" t="str">
        <f>IFERROR(IF(VLOOKUP($A398&amp;$A$3,Global!$E:$AA,COLUMN()+1,0)="","",VLOOKUP($A398&amp;$A$3,Global!$E:$AA,COLUMN()+1,0)),"")</f>
        <v/>
      </c>
      <c r="T398" s="71" t="str">
        <f>IFERROR(IF(VLOOKUP($A398&amp;$A$3,Global!$E:$AA,COLUMN()+1,0)="","",VLOOKUP($A398&amp;$A$3,Global!$E:$AA,COLUMN()+1,0)),"")</f>
        <v/>
      </c>
      <c r="U398" s="69" t="str">
        <f>IFERROR(IF(VLOOKUP($A398&amp;$A$3,Global!$E:$AA,COLUMN()+1,0)="","",VLOOKUP($A398&amp;$A$3,Global!$E:$AA,COLUMN()+1,0)),"")</f>
        <v/>
      </c>
      <c r="V398" s="69" t="str">
        <f>IFERROR(IF(VLOOKUP($A398&amp;$A$3,Global!$E:$AA,COLUMN()+1,0)="","",VLOOKUP($A398&amp;$A$3,Global!$E:$AA,COLUMN()+1,0)),"")</f>
        <v/>
      </c>
    </row>
    <row r="399" spans="1:22" s="72" customFormat="1" ht="15.75" x14ac:dyDescent="0.2">
      <c r="A399" s="67" t="str">
        <f>IFERROR(IF(A398="","",IF((A398+1)&lt;=VLOOKUP($A$3,List!$A$1:$B$50,2,0),A398+1,"")),"")</f>
        <v/>
      </c>
      <c r="B399" s="67" t="str">
        <f>IFERROR(IF(VLOOKUP($A399&amp;$A$3,Global!$E:$AA,COLUMN(),0)="","",VLOOKUP($A399&amp;$A$3,Global!$E:$AA,COLUMN(),0)),"")</f>
        <v/>
      </c>
      <c r="C399" s="67" t="str">
        <f>IFERROR(VLOOKUP(B399,List!$D:$E,2,0),"")</f>
        <v/>
      </c>
      <c r="D399" s="68" t="str">
        <f>IFERROR(IF(VLOOKUP($A399&amp;$A$3,Global!$E:$AA,COLUMN()+1,0)="","",VLOOKUP($A399&amp;$A$3,Global!$E:$AA,COLUMN()+1,0)),"")</f>
        <v/>
      </c>
      <c r="E399" s="69" t="str">
        <f>IFERROR(IF(VLOOKUP($A399&amp;$A$3,Global!$E:$AA,COLUMN()+1,0)="","",VLOOKUP($A399&amp;$A$3,Global!$E:$AA,COLUMN()+1,0)),"")</f>
        <v/>
      </c>
      <c r="F399" s="69" t="str">
        <f>IFERROR(IF(VLOOKUP($A399&amp;$A$3,Global!$E:$AA,COLUMN()+1,0)="","",VLOOKUP($A399&amp;$A$3,Global!$E:$AA,COLUMN()+1,0)),"")</f>
        <v/>
      </c>
      <c r="G399" s="69" t="str">
        <f>IFERROR(IF(VLOOKUP($A399&amp;$A$3,Global!$E:$AA,COLUMN()+1,0)="","",VLOOKUP($A399&amp;$A$3,Global!$E:$AA,COLUMN()+1,0)),"")</f>
        <v/>
      </c>
      <c r="H399" s="70" t="str">
        <f>IFERROR(IF(VLOOKUP($A399&amp;$A$3,Global!$E:$AA,COLUMN()+1,0)="","",VLOOKUP($A399&amp;$A$3,Global!$E:$AA,COLUMN()+1,0)),"")</f>
        <v/>
      </c>
      <c r="I399" s="69" t="str">
        <f>IFERROR(IF(VLOOKUP($A399&amp;$A$3,Global!$E:$AA,COLUMN()+1,0)="","",VLOOKUP($A399&amp;$A$3,Global!$E:$AA,COLUMN()+1,0)),"")</f>
        <v/>
      </c>
      <c r="J399" s="69" t="str">
        <f>IFERROR(IF(VLOOKUP($A399&amp;$A$3,Global!$E:$AA,COLUMN()+1,0)="","",VLOOKUP($A399&amp;$A$3,Global!$E:$AA,COLUMN()+1,0)),"")</f>
        <v/>
      </c>
      <c r="K399" s="69" t="str">
        <f>IFERROR(IF(VLOOKUP($A399&amp;$A$3,Global!$E:$AA,COLUMN()+1,0)="","",VLOOKUP($A399&amp;$A$3,Global!$E:$AA,COLUMN()+1,0)),"")</f>
        <v/>
      </c>
      <c r="L399" s="69" t="str">
        <f>IFERROR(IF(VLOOKUP($A399&amp;$A$3,Global!$E:$AA,COLUMN()+1,0)="","",VLOOKUP($A399&amp;$A$3,Global!$E:$AA,COLUMN()+1,0)),"")</f>
        <v/>
      </c>
      <c r="M399" s="68" t="str">
        <f>IFERROR(IF(VLOOKUP($A399&amp;$A$3,Global!$E:$AA,COLUMN()+1,0)="","",VLOOKUP($A399&amp;$A$3,Global!$E:$AA,COLUMN()+1,0)),"")</f>
        <v/>
      </c>
      <c r="N399" s="68" t="str">
        <f>IFERROR(IF(VLOOKUP($A399&amp;$A$3,Global!$E:$AA,COLUMN()+1,0)="","",VLOOKUP($A399&amp;$A$3,Global!$E:$AA,COLUMN()+1,0)),"")</f>
        <v/>
      </c>
      <c r="O399" s="68" t="str">
        <f>IFERROR(IF(VLOOKUP($A399&amp;$A$3,Global!$E:$AA,COLUMN()+1,0)="","",VLOOKUP($A399&amp;$A$3,Global!$E:$AA,COLUMN()+1,0)),"")</f>
        <v/>
      </c>
      <c r="P399" s="68" t="str">
        <f>IFERROR(IF(VLOOKUP($A399&amp;$A$3,Global!$E:$AA,COLUMN()+1,0)="","",VLOOKUP($A399&amp;$A$3,Global!$E:$AA,COLUMN()+1,0)),"")</f>
        <v/>
      </c>
      <c r="Q399" s="68" t="str">
        <f>IFERROR(IF(VLOOKUP($A399&amp;$A$3,Global!$E:$AA,COLUMN()+1,0)="","",VLOOKUP($A399&amp;$A$3,Global!$E:$AA,COLUMN()+1,0)),"")</f>
        <v/>
      </c>
      <c r="R399" s="68" t="str">
        <f>IFERROR(IF(VLOOKUP($A399&amp;$A$3,Global!$E:$AA,COLUMN()+1,0)="","",VLOOKUP($A399&amp;$A$3,Global!$E:$AA,COLUMN()+1,0)),"")</f>
        <v/>
      </c>
      <c r="S399" s="71" t="str">
        <f>IFERROR(IF(VLOOKUP($A399&amp;$A$3,Global!$E:$AA,COLUMN()+1,0)="","",VLOOKUP($A399&amp;$A$3,Global!$E:$AA,COLUMN()+1,0)),"")</f>
        <v/>
      </c>
      <c r="T399" s="71" t="str">
        <f>IFERROR(IF(VLOOKUP($A399&amp;$A$3,Global!$E:$AA,COLUMN()+1,0)="","",VLOOKUP($A399&amp;$A$3,Global!$E:$AA,COLUMN()+1,0)),"")</f>
        <v/>
      </c>
      <c r="U399" s="69" t="str">
        <f>IFERROR(IF(VLOOKUP($A399&amp;$A$3,Global!$E:$AA,COLUMN()+1,0)="","",VLOOKUP($A399&amp;$A$3,Global!$E:$AA,COLUMN()+1,0)),"")</f>
        <v/>
      </c>
      <c r="V399" s="69" t="str">
        <f>IFERROR(IF(VLOOKUP($A399&amp;$A$3,Global!$E:$AA,COLUMN()+1,0)="","",VLOOKUP($A399&amp;$A$3,Global!$E:$AA,COLUMN()+1,0)),"")</f>
        <v/>
      </c>
    </row>
    <row r="400" spans="1:22" s="72" customFormat="1" ht="15.75" x14ac:dyDescent="0.2">
      <c r="A400" s="67" t="str">
        <f>IFERROR(IF(A399="","",IF((A399+1)&lt;=VLOOKUP($A$3,List!$A$1:$B$50,2,0),A399+1,"")),"")</f>
        <v/>
      </c>
      <c r="B400" s="67" t="str">
        <f>IFERROR(IF(VLOOKUP($A400&amp;$A$3,Global!$E:$AA,COLUMN(),0)="","",VLOOKUP($A400&amp;$A$3,Global!$E:$AA,COLUMN(),0)),"")</f>
        <v/>
      </c>
      <c r="C400" s="67" t="str">
        <f>IFERROR(VLOOKUP(B400,List!$D:$E,2,0),"")</f>
        <v/>
      </c>
      <c r="D400" s="68" t="str">
        <f>IFERROR(IF(VLOOKUP($A400&amp;$A$3,Global!$E:$AA,COLUMN()+1,0)="","",VLOOKUP($A400&amp;$A$3,Global!$E:$AA,COLUMN()+1,0)),"")</f>
        <v/>
      </c>
      <c r="E400" s="69" t="str">
        <f>IFERROR(IF(VLOOKUP($A400&amp;$A$3,Global!$E:$AA,COLUMN()+1,0)="","",VLOOKUP($A400&amp;$A$3,Global!$E:$AA,COLUMN()+1,0)),"")</f>
        <v/>
      </c>
      <c r="F400" s="69" t="str">
        <f>IFERROR(IF(VLOOKUP($A400&amp;$A$3,Global!$E:$AA,COLUMN()+1,0)="","",VLOOKUP($A400&amp;$A$3,Global!$E:$AA,COLUMN()+1,0)),"")</f>
        <v/>
      </c>
      <c r="G400" s="69" t="str">
        <f>IFERROR(IF(VLOOKUP($A400&amp;$A$3,Global!$E:$AA,COLUMN()+1,0)="","",VLOOKUP($A400&amp;$A$3,Global!$E:$AA,COLUMN()+1,0)),"")</f>
        <v/>
      </c>
      <c r="H400" s="70" t="str">
        <f>IFERROR(IF(VLOOKUP($A400&amp;$A$3,Global!$E:$AA,COLUMN()+1,0)="","",VLOOKUP($A400&amp;$A$3,Global!$E:$AA,COLUMN()+1,0)),"")</f>
        <v/>
      </c>
      <c r="I400" s="69" t="str">
        <f>IFERROR(IF(VLOOKUP($A400&amp;$A$3,Global!$E:$AA,COLUMN()+1,0)="","",VLOOKUP($A400&amp;$A$3,Global!$E:$AA,COLUMN()+1,0)),"")</f>
        <v/>
      </c>
      <c r="J400" s="69" t="str">
        <f>IFERROR(IF(VLOOKUP($A400&amp;$A$3,Global!$E:$AA,COLUMN()+1,0)="","",VLOOKUP($A400&amp;$A$3,Global!$E:$AA,COLUMN()+1,0)),"")</f>
        <v/>
      </c>
      <c r="K400" s="69" t="str">
        <f>IFERROR(IF(VLOOKUP($A400&amp;$A$3,Global!$E:$AA,COLUMN()+1,0)="","",VLOOKUP($A400&amp;$A$3,Global!$E:$AA,COLUMN()+1,0)),"")</f>
        <v/>
      </c>
      <c r="L400" s="69" t="str">
        <f>IFERROR(IF(VLOOKUP($A400&amp;$A$3,Global!$E:$AA,COLUMN()+1,0)="","",VLOOKUP($A400&amp;$A$3,Global!$E:$AA,COLUMN()+1,0)),"")</f>
        <v/>
      </c>
      <c r="M400" s="68" t="str">
        <f>IFERROR(IF(VLOOKUP($A400&amp;$A$3,Global!$E:$AA,COLUMN()+1,0)="","",VLOOKUP($A400&amp;$A$3,Global!$E:$AA,COLUMN()+1,0)),"")</f>
        <v/>
      </c>
      <c r="N400" s="68" t="str">
        <f>IFERROR(IF(VLOOKUP($A400&amp;$A$3,Global!$E:$AA,COLUMN()+1,0)="","",VLOOKUP($A400&amp;$A$3,Global!$E:$AA,COLUMN()+1,0)),"")</f>
        <v/>
      </c>
      <c r="O400" s="68" t="str">
        <f>IFERROR(IF(VLOOKUP($A400&amp;$A$3,Global!$E:$AA,COLUMN()+1,0)="","",VLOOKUP($A400&amp;$A$3,Global!$E:$AA,COLUMN()+1,0)),"")</f>
        <v/>
      </c>
      <c r="P400" s="68" t="str">
        <f>IFERROR(IF(VLOOKUP($A400&amp;$A$3,Global!$E:$AA,COLUMN()+1,0)="","",VLOOKUP($A400&amp;$A$3,Global!$E:$AA,COLUMN()+1,0)),"")</f>
        <v/>
      </c>
      <c r="Q400" s="68" t="str">
        <f>IFERROR(IF(VLOOKUP($A400&amp;$A$3,Global!$E:$AA,COLUMN()+1,0)="","",VLOOKUP($A400&amp;$A$3,Global!$E:$AA,COLUMN()+1,0)),"")</f>
        <v/>
      </c>
      <c r="R400" s="68" t="str">
        <f>IFERROR(IF(VLOOKUP($A400&amp;$A$3,Global!$E:$AA,COLUMN()+1,0)="","",VLOOKUP($A400&amp;$A$3,Global!$E:$AA,COLUMN()+1,0)),"")</f>
        <v/>
      </c>
      <c r="S400" s="71" t="str">
        <f>IFERROR(IF(VLOOKUP($A400&amp;$A$3,Global!$E:$AA,COLUMN()+1,0)="","",VLOOKUP($A400&amp;$A$3,Global!$E:$AA,COLUMN()+1,0)),"")</f>
        <v/>
      </c>
      <c r="T400" s="71" t="str">
        <f>IFERROR(IF(VLOOKUP($A400&amp;$A$3,Global!$E:$AA,COLUMN()+1,0)="","",VLOOKUP($A400&amp;$A$3,Global!$E:$AA,COLUMN()+1,0)),"")</f>
        <v/>
      </c>
      <c r="U400" s="69" t="str">
        <f>IFERROR(IF(VLOOKUP($A400&amp;$A$3,Global!$E:$AA,COLUMN()+1,0)="","",VLOOKUP($A400&amp;$A$3,Global!$E:$AA,COLUMN()+1,0)),"")</f>
        <v/>
      </c>
      <c r="V400" s="69" t="str">
        <f>IFERROR(IF(VLOOKUP($A400&amp;$A$3,Global!$E:$AA,COLUMN()+1,0)="","",VLOOKUP($A400&amp;$A$3,Global!$E:$AA,COLUMN()+1,0)),"")</f>
        <v/>
      </c>
    </row>
    <row r="401" spans="1:22" s="72" customFormat="1" ht="15.75" x14ac:dyDescent="0.2">
      <c r="A401" s="67" t="str">
        <f>IFERROR(IF(A400="","",IF((A400+1)&lt;=VLOOKUP($A$3,List!$A$1:$B$50,2,0),A400+1,"")),"")</f>
        <v/>
      </c>
      <c r="B401" s="67" t="str">
        <f>IFERROR(IF(VLOOKUP($A401&amp;$A$3,Global!$E:$AA,COLUMN(),0)="","",VLOOKUP($A401&amp;$A$3,Global!$E:$AA,COLUMN(),0)),"")</f>
        <v/>
      </c>
      <c r="C401" s="67" t="str">
        <f>IFERROR(VLOOKUP(B401,List!$D:$E,2,0),"")</f>
        <v/>
      </c>
      <c r="D401" s="68" t="str">
        <f>IFERROR(IF(VLOOKUP($A401&amp;$A$3,Global!$E:$AA,COLUMN()+1,0)="","",VLOOKUP($A401&amp;$A$3,Global!$E:$AA,COLUMN()+1,0)),"")</f>
        <v/>
      </c>
      <c r="E401" s="69" t="str">
        <f>IFERROR(IF(VLOOKUP($A401&amp;$A$3,Global!$E:$AA,COLUMN()+1,0)="","",VLOOKUP($A401&amp;$A$3,Global!$E:$AA,COLUMN()+1,0)),"")</f>
        <v/>
      </c>
      <c r="F401" s="69" t="str">
        <f>IFERROR(IF(VLOOKUP($A401&amp;$A$3,Global!$E:$AA,COLUMN()+1,0)="","",VLOOKUP($A401&amp;$A$3,Global!$E:$AA,COLUMN()+1,0)),"")</f>
        <v/>
      </c>
      <c r="G401" s="69" t="str">
        <f>IFERROR(IF(VLOOKUP($A401&amp;$A$3,Global!$E:$AA,COLUMN()+1,0)="","",VLOOKUP($A401&amp;$A$3,Global!$E:$AA,COLUMN()+1,0)),"")</f>
        <v/>
      </c>
      <c r="H401" s="70" t="str">
        <f>IFERROR(IF(VLOOKUP($A401&amp;$A$3,Global!$E:$AA,COLUMN()+1,0)="","",VLOOKUP($A401&amp;$A$3,Global!$E:$AA,COLUMN()+1,0)),"")</f>
        <v/>
      </c>
      <c r="I401" s="69" t="str">
        <f>IFERROR(IF(VLOOKUP($A401&amp;$A$3,Global!$E:$AA,COLUMN()+1,0)="","",VLOOKUP($A401&amp;$A$3,Global!$E:$AA,COLUMN()+1,0)),"")</f>
        <v/>
      </c>
      <c r="J401" s="69" t="str">
        <f>IFERROR(IF(VLOOKUP($A401&amp;$A$3,Global!$E:$AA,COLUMN()+1,0)="","",VLOOKUP($A401&amp;$A$3,Global!$E:$AA,COLUMN()+1,0)),"")</f>
        <v/>
      </c>
      <c r="K401" s="69" t="str">
        <f>IFERROR(IF(VLOOKUP($A401&amp;$A$3,Global!$E:$AA,COLUMN()+1,0)="","",VLOOKUP($A401&amp;$A$3,Global!$E:$AA,COLUMN()+1,0)),"")</f>
        <v/>
      </c>
      <c r="L401" s="69" t="str">
        <f>IFERROR(IF(VLOOKUP($A401&amp;$A$3,Global!$E:$AA,COLUMN()+1,0)="","",VLOOKUP($A401&amp;$A$3,Global!$E:$AA,COLUMN()+1,0)),"")</f>
        <v/>
      </c>
      <c r="M401" s="68" t="str">
        <f>IFERROR(IF(VLOOKUP($A401&amp;$A$3,Global!$E:$AA,COLUMN()+1,0)="","",VLOOKUP($A401&amp;$A$3,Global!$E:$AA,COLUMN()+1,0)),"")</f>
        <v/>
      </c>
      <c r="N401" s="68" t="str">
        <f>IFERROR(IF(VLOOKUP($A401&amp;$A$3,Global!$E:$AA,COLUMN()+1,0)="","",VLOOKUP($A401&amp;$A$3,Global!$E:$AA,COLUMN()+1,0)),"")</f>
        <v/>
      </c>
      <c r="O401" s="68" t="str">
        <f>IFERROR(IF(VLOOKUP($A401&amp;$A$3,Global!$E:$AA,COLUMN()+1,0)="","",VLOOKUP($A401&amp;$A$3,Global!$E:$AA,COLUMN()+1,0)),"")</f>
        <v/>
      </c>
      <c r="P401" s="68" t="str">
        <f>IFERROR(IF(VLOOKUP($A401&amp;$A$3,Global!$E:$AA,COLUMN()+1,0)="","",VLOOKUP($A401&amp;$A$3,Global!$E:$AA,COLUMN()+1,0)),"")</f>
        <v/>
      </c>
      <c r="Q401" s="68" t="str">
        <f>IFERROR(IF(VLOOKUP($A401&amp;$A$3,Global!$E:$AA,COLUMN()+1,0)="","",VLOOKUP($A401&amp;$A$3,Global!$E:$AA,COLUMN()+1,0)),"")</f>
        <v/>
      </c>
      <c r="R401" s="68" t="str">
        <f>IFERROR(IF(VLOOKUP($A401&amp;$A$3,Global!$E:$AA,COLUMN()+1,0)="","",VLOOKUP($A401&amp;$A$3,Global!$E:$AA,COLUMN()+1,0)),"")</f>
        <v/>
      </c>
      <c r="S401" s="71" t="str">
        <f>IFERROR(IF(VLOOKUP($A401&amp;$A$3,Global!$E:$AA,COLUMN()+1,0)="","",VLOOKUP($A401&amp;$A$3,Global!$E:$AA,COLUMN()+1,0)),"")</f>
        <v/>
      </c>
      <c r="T401" s="71" t="str">
        <f>IFERROR(IF(VLOOKUP($A401&amp;$A$3,Global!$E:$AA,COLUMN()+1,0)="","",VLOOKUP($A401&amp;$A$3,Global!$E:$AA,COLUMN()+1,0)),"")</f>
        <v/>
      </c>
      <c r="U401" s="69" t="str">
        <f>IFERROR(IF(VLOOKUP($A401&amp;$A$3,Global!$E:$AA,COLUMN()+1,0)="","",VLOOKUP($A401&amp;$A$3,Global!$E:$AA,COLUMN()+1,0)),"")</f>
        <v/>
      </c>
      <c r="V401" s="69" t="str">
        <f>IFERROR(IF(VLOOKUP($A401&amp;$A$3,Global!$E:$AA,COLUMN()+1,0)="","",VLOOKUP($A401&amp;$A$3,Global!$E:$AA,COLUMN()+1,0)),"")</f>
        <v/>
      </c>
    </row>
    <row r="402" spans="1:22" s="72" customFormat="1" ht="15.75" x14ac:dyDescent="0.2">
      <c r="A402" s="67" t="str">
        <f>IFERROR(IF(A401="","",IF((A401+1)&lt;=VLOOKUP($A$3,List!$A$1:$B$50,2,0),A401+1,"")),"")</f>
        <v/>
      </c>
      <c r="B402" s="67" t="str">
        <f>IFERROR(IF(VLOOKUP($A402&amp;$A$3,Global!$E:$AA,COLUMN(),0)="","",VLOOKUP($A402&amp;$A$3,Global!$E:$AA,COLUMN(),0)),"")</f>
        <v/>
      </c>
      <c r="C402" s="67" t="str">
        <f>IFERROR(VLOOKUP(B402,List!$D:$E,2,0),"")</f>
        <v/>
      </c>
      <c r="D402" s="68" t="str">
        <f>IFERROR(IF(VLOOKUP($A402&amp;$A$3,Global!$E:$AA,COLUMN()+1,0)="","",VLOOKUP($A402&amp;$A$3,Global!$E:$AA,COLUMN()+1,0)),"")</f>
        <v/>
      </c>
      <c r="E402" s="69" t="str">
        <f>IFERROR(IF(VLOOKUP($A402&amp;$A$3,Global!$E:$AA,COLUMN()+1,0)="","",VLOOKUP($A402&amp;$A$3,Global!$E:$AA,COLUMN()+1,0)),"")</f>
        <v/>
      </c>
      <c r="F402" s="69" t="str">
        <f>IFERROR(IF(VLOOKUP($A402&amp;$A$3,Global!$E:$AA,COLUMN()+1,0)="","",VLOOKUP($A402&amp;$A$3,Global!$E:$AA,COLUMN()+1,0)),"")</f>
        <v/>
      </c>
      <c r="G402" s="69" t="str">
        <f>IFERROR(IF(VLOOKUP($A402&amp;$A$3,Global!$E:$AA,COLUMN()+1,0)="","",VLOOKUP($A402&amp;$A$3,Global!$E:$AA,COLUMN()+1,0)),"")</f>
        <v/>
      </c>
      <c r="H402" s="70" t="str">
        <f>IFERROR(IF(VLOOKUP($A402&amp;$A$3,Global!$E:$AA,COLUMN()+1,0)="","",VLOOKUP($A402&amp;$A$3,Global!$E:$AA,COLUMN()+1,0)),"")</f>
        <v/>
      </c>
      <c r="I402" s="69" t="str">
        <f>IFERROR(IF(VLOOKUP($A402&amp;$A$3,Global!$E:$AA,COLUMN()+1,0)="","",VLOOKUP($A402&amp;$A$3,Global!$E:$AA,COLUMN()+1,0)),"")</f>
        <v/>
      </c>
      <c r="J402" s="69" t="str">
        <f>IFERROR(IF(VLOOKUP($A402&amp;$A$3,Global!$E:$AA,COLUMN()+1,0)="","",VLOOKUP($A402&amp;$A$3,Global!$E:$AA,COLUMN()+1,0)),"")</f>
        <v/>
      </c>
      <c r="K402" s="69" t="str">
        <f>IFERROR(IF(VLOOKUP($A402&amp;$A$3,Global!$E:$AA,COLUMN()+1,0)="","",VLOOKUP($A402&amp;$A$3,Global!$E:$AA,COLUMN()+1,0)),"")</f>
        <v/>
      </c>
      <c r="L402" s="69" t="str">
        <f>IFERROR(IF(VLOOKUP($A402&amp;$A$3,Global!$E:$AA,COLUMN()+1,0)="","",VLOOKUP($A402&amp;$A$3,Global!$E:$AA,COLUMN()+1,0)),"")</f>
        <v/>
      </c>
      <c r="M402" s="68" t="str">
        <f>IFERROR(IF(VLOOKUP($A402&amp;$A$3,Global!$E:$AA,COLUMN()+1,0)="","",VLOOKUP($A402&amp;$A$3,Global!$E:$AA,COLUMN()+1,0)),"")</f>
        <v/>
      </c>
      <c r="N402" s="68" t="str">
        <f>IFERROR(IF(VLOOKUP($A402&amp;$A$3,Global!$E:$AA,COLUMN()+1,0)="","",VLOOKUP($A402&amp;$A$3,Global!$E:$AA,COLUMN()+1,0)),"")</f>
        <v/>
      </c>
      <c r="O402" s="68" t="str">
        <f>IFERROR(IF(VLOOKUP($A402&amp;$A$3,Global!$E:$AA,COLUMN()+1,0)="","",VLOOKUP($A402&amp;$A$3,Global!$E:$AA,COLUMN()+1,0)),"")</f>
        <v/>
      </c>
      <c r="P402" s="68" t="str">
        <f>IFERROR(IF(VLOOKUP($A402&amp;$A$3,Global!$E:$AA,COLUMN()+1,0)="","",VLOOKUP($A402&amp;$A$3,Global!$E:$AA,COLUMN()+1,0)),"")</f>
        <v/>
      </c>
      <c r="Q402" s="68" t="str">
        <f>IFERROR(IF(VLOOKUP($A402&amp;$A$3,Global!$E:$AA,COLUMN()+1,0)="","",VLOOKUP($A402&amp;$A$3,Global!$E:$AA,COLUMN()+1,0)),"")</f>
        <v/>
      </c>
      <c r="R402" s="68" t="str">
        <f>IFERROR(IF(VLOOKUP($A402&amp;$A$3,Global!$E:$AA,COLUMN()+1,0)="","",VLOOKUP($A402&amp;$A$3,Global!$E:$AA,COLUMN()+1,0)),"")</f>
        <v/>
      </c>
      <c r="S402" s="71" t="str">
        <f>IFERROR(IF(VLOOKUP($A402&amp;$A$3,Global!$E:$AA,COLUMN()+1,0)="","",VLOOKUP($A402&amp;$A$3,Global!$E:$AA,COLUMN()+1,0)),"")</f>
        <v/>
      </c>
      <c r="T402" s="71" t="str">
        <f>IFERROR(IF(VLOOKUP($A402&amp;$A$3,Global!$E:$AA,COLUMN()+1,0)="","",VLOOKUP($A402&amp;$A$3,Global!$E:$AA,COLUMN()+1,0)),"")</f>
        <v/>
      </c>
      <c r="U402" s="69" t="str">
        <f>IFERROR(IF(VLOOKUP($A402&amp;$A$3,Global!$E:$AA,COLUMN()+1,0)="","",VLOOKUP($A402&amp;$A$3,Global!$E:$AA,COLUMN()+1,0)),"")</f>
        <v/>
      </c>
      <c r="V402" s="69" t="str">
        <f>IFERROR(IF(VLOOKUP($A402&amp;$A$3,Global!$E:$AA,COLUMN()+1,0)="","",VLOOKUP($A402&amp;$A$3,Global!$E:$AA,COLUMN()+1,0)),"")</f>
        <v/>
      </c>
    </row>
    <row r="403" spans="1:22" s="72" customFormat="1" ht="15.75" x14ac:dyDescent="0.2">
      <c r="A403" s="67" t="str">
        <f>IFERROR(IF(A402="","",IF((A402+1)&lt;=VLOOKUP($A$3,List!$A$1:$B$50,2,0),A402+1,"")),"")</f>
        <v/>
      </c>
      <c r="B403" s="67" t="str">
        <f>IFERROR(IF(VLOOKUP($A403&amp;$A$3,Global!$E:$AA,COLUMN(),0)="","",VLOOKUP($A403&amp;$A$3,Global!$E:$AA,COLUMN(),0)),"")</f>
        <v/>
      </c>
      <c r="C403" s="67" t="str">
        <f>IFERROR(VLOOKUP(B403,List!$D:$E,2,0),"")</f>
        <v/>
      </c>
      <c r="D403" s="68" t="str">
        <f>IFERROR(IF(VLOOKUP($A403&amp;$A$3,Global!$E:$AA,COLUMN()+1,0)="","",VLOOKUP($A403&amp;$A$3,Global!$E:$AA,COLUMN()+1,0)),"")</f>
        <v/>
      </c>
      <c r="E403" s="69" t="str">
        <f>IFERROR(IF(VLOOKUP($A403&amp;$A$3,Global!$E:$AA,COLUMN()+1,0)="","",VLOOKUP($A403&amp;$A$3,Global!$E:$AA,COLUMN()+1,0)),"")</f>
        <v/>
      </c>
      <c r="F403" s="69" t="str">
        <f>IFERROR(IF(VLOOKUP($A403&amp;$A$3,Global!$E:$AA,COLUMN()+1,0)="","",VLOOKUP($A403&amp;$A$3,Global!$E:$AA,COLUMN()+1,0)),"")</f>
        <v/>
      </c>
      <c r="G403" s="69" t="str">
        <f>IFERROR(IF(VLOOKUP($A403&amp;$A$3,Global!$E:$AA,COLUMN()+1,0)="","",VLOOKUP($A403&amp;$A$3,Global!$E:$AA,COLUMN()+1,0)),"")</f>
        <v/>
      </c>
      <c r="H403" s="70" t="str">
        <f>IFERROR(IF(VLOOKUP($A403&amp;$A$3,Global!$E:$AA,COLUMN()+1,0)="","",VLOOKUP($A403&amp;$A$3,Global!$E:$AA,COLUMN()+1,0)),"")</f>
        <v/>
      </c>
      <c r="I403" s="69" t="str">
        <f>IFERROR(IF(VLOOKUP($A403&amp;$A$3,Global!$E:$AA,COLUMN()+1,0)="","",VLOOKUP($A403&amp;$A$3,Global!$E:$AA,COLUMN()+1,0)),"")</f>
        <v/>
      </c>
      <c r="J403" s="69" t="str">
        <f>IFERROR(IF(VLOOKUP($A403&amp;$A$3,Global!$E:$AA,COLUMN()+1,0)="","",VLOOKUP($A403&amp;$A$3,Global!$E:$AA,COLUMN()+1,0)),"")</f>
        <v/>
      </c>
      <c r="K403" s="69" t="str">
        <f>IFERROR(IF(VLOOKUP($A403&amp;$A$3,Global!$E:$AA,COLUMN()+1,0)="","",VLOOKUP($A403&amp;$A$3,Global!$E:$AA,COLUMN()+1,0)),"")</f>
        <v/>
      </c>
      <c r="L403" s="69" t="str">
        <f>IFERROR(IF(VLOOKUP($A403&amp;$A$3,Global!$E:$AA,COLUMN()+1,0)="","",VLOOKUP($A403&amp;$A$3,Global!$E:$AA,COLUMN()+1,0)),"")</f>
        <v/>
      </c>
      <c r="M403" s="68" t="str">
        <f>IFERROR(IF(VLOOKUP($A403&amp;$A$3,Global!$E:$AA,COLUMN()+1,0)="","",VLOOKUP($A403&amp;$A$3,Global!$E:$AA,COLUMN()+1,0)),"")</f>
        <v/>
      </c>
      <c r="N403" s="68" t="str">
        <f>IFERROR(IF(VLOOKUP($A403&amp;$A$3,Global!$E:$AA,COLUMN()+1,0)="","",VLOOKUP($A403&amp;$A$3,Global!$E:$AA,COLUMN()+1,0)),"")</f>
        <v/>
      </c>
      <c r="O403" s="68" t="str">
        <f>IFERROR(IF(VLOOKUP($A403&amp;$A$3,Global!$E:$AA,COLUMN()+1,0)="","",VLOOKUP($A403&amp;$A$3,Global!$E:$AA,COLUMN()+1,0)),"")</f>
        <v/>
      </c>
      <c r="P403" s="68" t="str">
        <f>IFERROR(IF(VLOOKUP($A403&amp;$A$3,Global!$E:$AA,COLUMN()+1,0)="","",VLOOKUP($A403&amp;$A$3,Global!$E:$AA,COLUMN()+1,0)),"")</f>
        <v/>
      </c>
      <c r="Q403" s="68" t="str">
        <f>IFERROR(IF(VLOOKUP($A403&amp;$A$3,Global!$E:$AA,COLUMN()+1,0)="","",VLOOKUP($A403&amp;$A$3,Global!$E:$AA,COLUMN()+1,0)),"")</f>
        <v/>
      </c>
      <c r="R403" s="68" t="str">
        <f>IFERROR(IF(VLOOKUP($A403&amp;$A$3,Global!$E:$AA,COLUMN()+1,0)="","",VLOOKUP($A403&amp;$A$3,Global!$E:$AA,COLUMN()+1,0)),"")</f>
        <v/>
      </c>
      <c r="S403" s="71" t="str">
        <f>IFERROR(IF(VLOOKUP($A403&amp;$A$3,Global!$E:$AA,COLUMN()+1,0)="","",VLOOKUP($A403&amp;$A$3,Global!$E:$AA,COLUMN()+1,0)),"")</f>
        <v/>
      </c>
      <c r="T403" s="71" t="str">
        <f>IFERROR(IF(VLOOKUP($A403&amp;$A$3,Global!$E:$AA,COLUMN()+1,0)="","",VLOOKUP($A403&amp;$A$3,Global!$E:$AA,COLUMN()+1,0)),"")</f>
        <v/>
      </c>
      <c r="U403" s="69" t="str">
        <f>IFERROR(IF(VLOOKUP($A403&amp;$A$3,Global!$E:$AA,COLUMN()+1,0)="","",VLOOKUP($A403&amp;$A$3,Global!$E:$AA,COLUMN()+1,0)),"")</f>
        <v/>
      </c>
      <c r="V403" s="69" t="str">
        <f>IFERROR(IF(VLOOKUP($A403&amp;$A$3,Global!$E:$AA,COLUMN()+1,0)="","",VLOOKUP($A403&amp;$A$3,Global!$E:$AA,COLUMN()+1,0)),"")</f>
        <v/>
      </c>
    </row>
    <row r="404" spans="1:22" s="72" customFormat="1" ht="15.75" x14ac:dyDescent="0.2">
      <c r="A404" s="67" t="str">
        <f>IFERROR(IF(A403="","",IF((A403+1)&lt;=VLOOKUP($A$3,List!$A$1:$B$50,2,0),A403+1,"")),"")</f>
        <v/>
      </c>
      <c r="B404" s="67" t="str">
        <f>IFERROR(IF(VLOOKUP($A404&amp;$A$3,Global!$E:$AA,COLUMN(),0)="","",VLOOKUP($A404&amp;$A$3,Global!$E:$AA,COLUMN(),0)),"")</f>
        <v/>
      </c>
      <c r="C404" s="67" t="str">
        <f>IFERROR(VLOOKUP(B404,List!$D:$E,2,0),"")</f>
        <v/>
      </c>
      <c r="D404" s="68" t="str">
        <f>IFERROR(IF(VLOOKUP($A404&amp;$A$3,Global!$E:$AA,COLUMN()+1,0)="","",VLOOKUP($A404&amp;$A$3,Global!$E:$AA,COLUMN()+1,0)),"")</f>
        <v/>
      </c>
      <c r="E404" s="69" t="str">
        <f>IFERROR(IF(VLOOKUP($A404&amp;$A$3,Global!$E:$AA,COLUMN()+1,0)="","",VLOOKUP($A404&amp;$A$3,Global!$E:$AA,COLUMN()+1,0)),"")</f>
        <v/>
      </c>
      <c r="F404" s="69" t="str">
        <f>IFERROR(IF(VLOOKUP($A404&amp;$A$3,Global!$E:$AA,COLUMN()+1,0)="","",VLOOKUP($A404&amp;$A$3,Global!$E:$AA,COLUMN()+1,0)),"")</f>
        <v/>
      </c>
      <c r="G404" s="69" t="str">
        <f>IFERROR(IF(VLOOKUP($A404&amp;$A$3,Global!$E:$AA,COLUMN()+1,0)="","",VLOOKUP($A404&amp;$A$3,Global!$E:$AA,COLUMN()+1,0)),"")</f>
        <v/>
      </c>
      <c r="H404" s="70" t="str">
        <f>IFERROR(IF(VLOOKUP($A404&amp;$A$3,Global!$E:$AA,COLUMN()+1,0)="","",VLOOKUP($A404&amp;$A$3,Global!$E:$AA,COLUMN()+1,0)),"")</f>
        <v/>
      </c>
      <c r="I404" s="69" t="str">
        <f>IFERROR(IF(VLOOKUP($A404&amp;$A$3,Global!$E:$AA,COLUMN()+1,0)="","",VLOOKUP($A404&amp;$A$3,Global!$E:$AA,COLUMN()+1,0)),"")</f>
        <v/>
      </c>
      <c r="J404" s="69" t="str">
        <f>IFERROR(IF(VLOOKUP($A404&amp;$A$3,Global!$E:$AA,COLUMN()+1,0)="","",VLOOKUP($A404&amp;$A$3,Global!$E:$AA,COLUMN()+1,0)),"")</f>
        <v/>
      </c>
      <c r="K404" s="69" t="str">
        <f>IFERROR(IF(VLOOKUP($A404&amp;$A$3,Global!$E:$AA,COLUMN()+1,0)="","",VLOOKUP($A404&amp;$A$3,Global!$E:$AA,COLUMN()+1,0)),"")</f>
        <v/>
      </c>
      <c r="L404" s="69" t="str">
        <f>IFERROR(IF(VLOOKUP($A404&amp;$A$3,Global!$E:$AA,COLUMN()+1,0)="","",VLOOKUP($A404&amp;$A$3,Global!$E:$AA,COLUMN()+1,0)),"")</f>
        <v/>
      </c>
      <c r="M404" s="68" t="str">
        <f>IFERROR(IF(VLOOKUP($A404&amp;$A$3,Global!$E:$AA,COLUMN()+1,0)="","",VLOOKUP($A404&amp;$A$3,Global!$E:$AA,COLUMN()+1,0)),"")</f>
        <v/>
      </c>
      <c r="N404" s="68" t="str">
        <f>IFERROR(IF(VLOOKUP($A404&amp;$A$3,Global!$E:$AA,COLUMN()+1,0)="","",VLOOKUP($A404&amp;$A$3,Global!$E:$AA,COLUMN()+1,0)),"")</f>
        <v/>
      </c>
      <c r="O404" s="68" t="str">
        <f>IFERROR(IF(VLOOKUP($A404&amp;$A$3,Global!$E:$AA,COLUMN()+1,0)="","",VLOOKUP($A404&amp;$A$3,Global!$E:$AA,COLUMN()+1,0)),"")</f>
        <v/>
      </c>
      <c r="P404" s="68" t="str">
        <f>IFERROR(IF(VLOOKUP($A404&amp;$A$3,Global!$E:$AA,COLUMN()+1,0)="","",VLOOKUP($A404&amp;$A$3,Global!$E:$AA,COLUMN()+1,0)),"")</f>
        <v/>
      </c>
      <c r="Q404" s="68" t="str">
        <f>IFERROR(IF(VLOOKUP($A404&amp;$A$3,Global!$E:$AA,COLUMN()+1,0)="","",VLOOKUP($A404&amp;$A$3,Global!$E:$AA,COLUMN()+1,0)),"")</f>
        <v/>
      </c>
      <c r="R404" s="68" t="str">
        <f>IFERROR(IF(VLOOKUP($A404&amp;$A$3,Global!$E:$AA,COLUMN()+1,0)="","",VLOOKUP($A404&amp;$A$3,Global!$E:$AA,COLUMN()+1,0)),"")</f>
        <v/>
      </c>
      <c r="S404" s="71" t="str">
        <f>IFERROR(IF(VLOOKUP($A404&amp;$A$3,Global!$E:$AA,COLUMN()+1,0)="","",VLOOKUP($A404&amp;$A$3,Global!$E:$AA,COLUMN()+1,0)),"")</f>
        <v/>
      </c>
      <c r="T404" s="71" t="str">
        <f>IFERROR(IF(VLOOKUP($A404&amp;$A$3,Global!$E:$AA,COLUMN()+1,0)="","",VLOOKUP($A404&amp;$A$3,Global!$E:$AA,COLUMN()+1,0)),"")</f>
        <v/>
      </c>
      <c r="U404" s="69" t="str">
        <f>IFERROR(IF(VLOOKUP($A404&amp;$A$3,Global!$E:$AA,COLUMN()+1,0)="","",VLOOKUP($A404&amp;$A$3,Global!$E:$AA,COLUMN()+1,0)),"")</f>
        <v/>
      </c>
      <c r="V404" s="69" t="str">
        <f>IFERROR(IF(VLOOKUP($A404&amp;$A$3,Global!$E:$AA,COLUMN()+1,0)="","",VLOOKUP($A404&amp;$A$3,Global!$E:$AA,COLUMN()+1,0)),"")</f>
        <v/>
      </c>
    </row>
    <row r="405" spans="1:22" s="72" customFormat="1" ht="15.75" x14ac:dyDescent="0.2">
      <c r="A405" s="67" t="str">
        <f>IFERROR(IF(A404="","",IF((A404+1)&lt;=VLOOKUP($A$3,List!$A$1:$B$50,2,0),A404+1,"")),"")</f>
        <v/>
      </c>
      <c r="B405" s="67" t="str">
        <f>IFERROR(IF(VLOOKUP($A405&amp;$A$3,Global!$E:$AA,COLUMN(),0)="","",VLOOKUP($A405&amp;$A$3,Global!$E:$AA,COLUMN(),0)),"")</f>
        <v/>
      </c>
      <c r="C405" s="67" t="str">
        <f>IFERROR(VLOOKUP(B405,List!$D:$E,2,0),"")</f>
        <v/>
      </c>
      <c r="D405" s="68" t="str">
        <f>IFERROR(IF(VLOOKUP($A405&amp;$A$3,Global!$E:$AA,COLUMN()+1,0)="","",VLOOKUP($A405&amp;$A$3,Global!$E:$AA,COLUMN()+1,0)),"")</f>
        <v/>
      </c>
      <c r="E405" s="69" t="str">
        <f>IFERROR(IF(VLOOKUP($A405&amp;$A$3,Global!$E:$AA,COLUMN()+1,0)="","",VLOOKUP($A405&amp;$A$3,Global!$E:$AA,COLUMN()+1,0)),"")</f>
        <v/>
      </c>
      <c r="F405" s="69" t="str">
        <f>IFERROR(IF(VLOOKUP($A405&amp;$A$3,Global!$E:$AA,COLUMN()+1,0)="","",VLOOKUP($A405&amp;$A$3,Global!$E:$AA,COLUMN()+1,0)),"")</f>
        <v/>
      </c>
      <c r="G405" s="69" t="str">
        <f>IFERROR(IF(VLOOKUP($A405&amp;$A$3,Global!$E:$AA,COLUMN()+1,0)="","",VLOOKUP($A405&amp;$A$3,Global!$E:$AA,COLUMN()+1,0)),"")</f>
        <v/>
      </c>
      <c r="H405" s="70" t="str">
        <f>IFERROR(IF(VLOOKUP($A405&amp;$A$3,Global!$E:$AA,COLUMN()+1,0)="","",VLOOKUP($A405&amp;$A$3,Global!$E:$AA,COLUMN()+1,0)),"")</f>
        <v/>
      </c>
      <c r="I405" s="69" t="str">
        <f>IFERROR(IF(VLOOKUP($A405&amp;$A$3,Global!$E:$AA,COLUMN()+1,0)="","",VLOOKUP($A405&amp;$A$3,Global!$E:$AA,COLUMN()+1,0)),"")</f>
        <v/>
      </c>
      <c r="J405" s="69" t="str">
        <f>IFERROR(IF(VLOOKUP($A405&amp;$A$3,Global!$E:$AA,COLUMN()+1,0)="","",VLOOKUP($A405&amp;$A$3,Global!$E:$AA,COLUMN()+1,0)),"")</f>
        <v/>
      </c>
      <c r="K405" s="69" t="str">
        <f>IFERROR(IF(VLOOKUP($A405&amp;$A$3,Global!$E:$AA,COLUMN()+1,0)="","",VLOOKUP($A405&amp;$A$3,Global!$E:$AA,COLUMN()+1,0)),"")</f>
        <v/>
      </c>
      <c r="L405" s="69" t="str">
        <f>IFERROR(IF(VLOOKUP($A405&amp;$A$3,Global!$E:$AA,COLUMN()+1,0)="","",VLOOKUP($A405&amp;$A$3,Global!$E:$AA,COLUMN()+1,0)),"")</f>
        <v/>
      </c>
      <c r="M405" s="68" t="str">
        <f>IFERROR(IF(VLOOKUP($A405&amp;$A$3,Global!$E:$AA,COLUMN()+1,0)="","",VLOOKUP($A405&amp;$A$3,Global!$E:$AA,COLUMN()+1,0)),"")</f>
        <v/>
      </c>
      <c r="N405" s="68" t="str">
        <f>IFERROR(IF(VLOOKUP($A405&amp;$A$3,Global!$E:$AA,COLUMN()+1,0)="","",VLOOKUP($A405&amp;$A$3,Global!$E:$AA,COLUMN()+1,0)),"")</f>
        <v/>
      </c>
      <c r="O405" s="68" t="str">
        <f>IFERROR(IF(VLOOKUP($A405&amp;$A$3,Global!$E:$AA,COLUMN()+1,0)="","",VLOOKUP($A405&amp;$A$3,Global!$E:$AA,COLUMN()+1,0)),"")</f>
        <v/>
      </c>
      <c r="P405" s="68" t="str">
        <f>IFERROR(IF(VLOOKUP($A405&amp;$A$3,Global!$E:$AA,COLUMN()+1,0)="","",VLOOKUP($A405&amp;$A$3,Global!$E:$AA,COLUMN()+1,0)),"")</f>
        <v/>
      </c>
      <c r="Q405" s="68" t="str">
        <f>IFERROR(IF(VLOOKUP($A405&amp;$A$3,Global!$E:$AA,COLUMN()+1,0)="","",VLOOKUP($A405&amp;$A$3,Global!$E:$AA,COLUMN()+1,0)),"")</f>
        <v/>
      </c>
      <c r="R405" s="68" t="str">
        <f>IFERROR(IF(VLOOKUP($A405&amp;$A$3,Global!$E:$AA,COLUMN()+1,0)="","",VLOOKUP($A405&amp;$A$3,Global!$E:$AA,COLUMN()+1,0)),"")</f>
        <v/>
      </c>
      <c r="S405" s="71" t="str">
        <f>IFERROR(IF(VLOOKUP($A405&amp;$A$3,Global!$E:$AA,COLUMN()+1,0)="","",VLOOKUP($A405&amp;$A$3,Global!$E:$AA,COLUMN()+1,0)),"")</f>
        <v/>
      </c>
      <c r="T405" s="71" t="str">
        <f>IFERROR(IF(VLOOKUP($A405&amp;$A$3,Global!$E:$AA,COLUMN()+1,0)="","",VLOOKUP($A405&amp;$A$3,Global!$E:$AA,COLUMN()+1,0)),"")</f>
        <v/>
      </c>
      <c r="U405" s="69" t="str">
        <f>IFERROR(IF(VLOOKUP($A405&amp;$A$3,Global!$E:$AA,COLUMN()+1,0)="","",VLOOKUP($A405&amp;$A$3,Global!$E:$AA,COLUMN()+1,0)),"")</f>
        <v/>
      </c>
      <c r="V405" s="69" t="str">
        <f>IFERROR(IF(VLOOKUP($A405&amp;$A$3,Global!$E:$AA,COLUMN()+1,0)="","",VLOOKUP($A405&amp;$A$3,Global!$E:$AA,COLUMN()+1,0)),"")</f>
        <v/>
      </c>
    </row>
    <row r="406" spans="1:22" s="72" customFormat="1" ht="15.75" x14ac:dyDescent="0.2">
      <c r="A406" s="67" t="str">
        <f>IFERROR(IF(A405="","",IF((A405+1)&lt;=VLOOKUP($A$3,List!$A$1:$B$50,2,0),A405+1,"")),"")</f>
        <v/>
      </c>
      <c r="B406" s="67" t="str">
        <f>IFERROR(IF(VLOOKUP($A406&amp;$A$3,Global!$E:$AA,COLUMN(),0)="","",VLOOKUP($A406&amp;$A$3,Global!$E:$AA,COLUMN(),0)),"")</f>
        <v/>
      </c>
      <c r="C406" s="67" t="str">
        <f>IFERROR(VLOOKUP(B406,List!$D:$E,2,0),"")</f>
        <v/>
      </c>
      <c r="D406" s="68" t="str">
        <f>IFERROR(IF(VLOOKUP($A406&amp;$A$3,Global!$E:$AA,COLUMN()+1,0)="","",VLOOKUP($A406&amp;$A$3,Global!$E:$AA,COLUMN()+1,0)),"")</f>
        <v/>
      </c>
      <c r="E406" s="69" t="str">
        <f>IFERROR(IF(VLOOKUP($A406&amp;$A$3,Global!$E:$AA,COLUMN()+1,0)="","",VLOOKUP($A406&amp;$A$3,Global!$E:$AA,COLUMN()+1,0)),"")</f>
        <v/>
      </c>
      <c r="F406" s="69" t="str">
        <f>IFERROR(IF(VLOOKUP($A406&amp;$A$3,Global!$E:$AA,COLUMN()+1,0)="","",VLOOKUP($A406&amp;$A$3,Global!$E:$AA,COLUMN()+1,0)),"")</f>
        <v/>
      </c>
      <c r="G406" s="69" t="str">
        <f>IFERROR(IF(VLOOKUP($A406&amp;$A$3,Global!$E:$AA,COLUMN()+1,0)="","",VLOOKUP($A406&amp;$A$3,Global!$E:$AA,COLUMN()+1,0)),"")</f>
        <v/>
      </c>
      <c r="H406" s="70" t="str">
        <f>IFERROR(IF(VLOOKUP($A406&amp;$A$3,Global!$E:$AA,COLUMN()+1,0)="","",VLOOKUP($A406&amp;$A$3,Global!$E:$AA,COLUMN()+1,0)),"")</f>
        <v/>
      </c>
      <c r="I406" s="69" t="str">
        <f>IFERROR(IF(VLOOKUP($A406&amp;$A$3,Global!$E:$AA,COLUMN()+1,0)="","",VLOOKUP($A406&amp;$A$3,Global!$E:$AA,COLUMN()+1,0)),"")</f>
        <v/>
      </c>
      <c r="J406" s="69" t="str">
        <f>IFERROR(IF(VLOOKUP($A406&amp;$A$3,Global!$E:$AA,COLUMN()+1,0)="","",VLOOKUP($A406&amp;$A$3,Global!$E:$AA,COLUMN()+1,0)),"")</f>
        <v/>
      </c>
      <c r="K406" s="69" t="str">
        <f>IFERROR(IF(VLOOKUP($A406&amp;$A$3,Global!$E:$AA,COLUMN()+1,0)="","",VLOOKUP($A406&amp;$A$3,Global!$E:$AA,COLUMN()+1,0)),"")</f>
        <v/>
      </c>
      <c r="L406" s="69" t="str">
        <f>IFERROR(IF(VLOOKUP($A406&amp;$A$3,Global!$E:$AA,COLUMN()+1,0)="","",VLOOKUP($A406&amp;$A$3,Global!$E:$AA,COLUMN()+1,0)),"")</f>
        <v/>
      </c>
      <c r="M406" s="68" t="str">
        <f>IFERROR(IF(VLOOKUP($A406&amp;$A$3,Global!$E:$AA,COLUMN()+1,0)="","",VLOOKUP($A406&amp;$A$3,Global!$E:$AA,COLUMN()+1,0)),"")</f>
        <v/>
      </c>
      <c r="N406" s="68" t="str">
        <f>IFERROR(IF(VLOOKUP($A406&amp;$A$3,Global!$E:$AA,COLUMN()+1,0)="","",VLOOKUP($A406&amp;$A$3,Global!$E:$AA,COLUMN()+1,0)),"")</f>
        <v/>
      </c>
      <c r="O406" s="68" t="str">
        <f>IFERROR(IF(VLOOKUP($A406&amp;$A$3,Global!$E:$AA,COLUMN()+1,0)="","",VLOOKUP($A406&amp;$A$3,Global!$E:$AA,COLUMN()+1,0)),"")</f>
        <v/>
      </c>
      <c r="P406" s="68" t="str">
        <f>IFERROR(IF(VLOOKUP($A406&amp;$A$3,Global!$E:$AA,COLUMN()+1,0)="","",VLOOKUP($A406&amp;$A$3,Global!$E:$AA,COLUMN()+1,0)),"")</f>
        <v/>
      </c>
      <c r="Q406" s="68" t="str">
        <f>IFERROR(IF(VLOOKUP($A406&amp;$A$3,Global!$E:$AA,COLUMN()+1,0)="","",VLOOKUP($A406&amp;$A$3,Global!$E:$AA,COLUMN()+1,0)),"")</f>
        <v/>
      </c>
      <c r="R406" s="68" t="str">
        <f>IFERROR(IF(VLOOKUP($A406&amp;$A$3,Global!$E:$AA,COLUMN()+1,0)="","",VLOOKUP($A406&amp;$A$3,Global!$E:$AA,COLUMN()+1,0)),"")</f>
        <v/>
      </c>
      <c r="S406" s="71" t="str">
        <f>IFERROR(IF(VLOOKUP($A406&amp;$A$3,Global!$E:$AA,COLUMN()+1,0)="","",VLOOKUP($A406&amp;$A$3,Global!$E:$AA,COLUMN()+1,0)),"")</f>
        <v/>
      </c>
      <c r="T406" s="71" t="str">
        <f>IFERROR(IF(VLOOKUP($A406&amp;$A$3,Global!$E:$AA,COLUMN()+1,0)="","",VLOOKUP($A406&amp;$A$3,Global!$E:$AA,COLUMN()+1,0)),"")</f>
        <v/>
      </c>
      <c r="U406" s="69" t="str">
        <f>IFERROR(IF(VLOOKUP($A406&amp;$A$3,Global!$E:$AA,COLUMN()+1,0)="","",VLOOKUP($A406&amp;$A$3,Global!$E:$AA,COLUMN()+1,0)),"")</f>
        <v/>
      </c>
      <c r="V406" s="69" t="str">
        <f>IFERROR(IF(VLOOKUP($A406&amp;$A$3,Global!$E:$AA,COLUMN()+1,0)="","",VLOOKUP($A406&amp;$A$3,Global!$E:$AA,COLUMN()+1,0)),"")</f>
        <v/>
      </c>
    </row>
    <row r="407" spans="1:22" s="72" customFormat="1" ht="15.75" x14ac:dyDescent="0.2">
      <c r="A407" s="67" t="str">
        <f>IFERROR(IF(A406="","",IF((A406+1)&lt;=VLOOKUP($A$3,List!$A$1:$B$50,2,0),A406+1,"")),"")</f>
        <v/>
      </c>
      <c r="B407" s="67" t="str">
        <f>IFERROR(IF(VLOOKUP($A407&amp;$A$3,Global!$E:$AA,COLUMN(),0)="","",VLOOKUP($A407&amp;$A$3,Global!$E:$AA,COLUMN(),0)),"")</f>
        <v/>
      </c>
      <c r="C407" s="67" t="str">
        <f>IFERROR(VLOOKUP(B407,List!$D:$E,2,0),"")</f>
        <v/>
      </c>
      <c r="D407" s="68" t="str">
        <f>IFERROR(IF(VLOOKUP($A407&amp;$A$3,Global!$E:$AA,COLUMN()+1,0)="","",VLOOKUP($A407&amp;$A$3,Global!$E:$AA,COLUMN()+1,0)),"")</f>
        <v/>
      </c>
      <c r="E407" s="69" t="str">
        <f>IFERROR(IF(VLOOKUP($A407&amp;$A$3,Global!$E:$AA,COLUMN()+1,0)="","",VLOOKUP($A407&amp;$A$3,Global!$E:$AA,COLUMN()+1,0)),"")</f>
        <v/>
      </c>
      <c r="F407" s="69" t="str">
        <f>IFERROR(IF(VLOOKUP($A407&amp;$A$3,Global!$E:$AA,COLUMN()+1,0)="","",VLOOKUP($A407&amp;$A$3,Global!$E:$AA,COLUMN()+1,0)),"")</f>
        <v/>
      </c>
      <c r="G407" s="69" t="str">
        <f>IFERROR(IF(VLOOKUP($A407&amp;$A$3,Global!$E:$AA,COLUMN()+1,0)="","",VLOOKUP($A407&amp;$A$3,Global!$E:$AA,COLUMN()+1,0)),"")</f>
        <v/>
      </c>
      <c r="H407" s="70" t="str">
        <f>IFERROR(IF(VLOOKUP($A407&amp;$A$3,Global!$E:$AA,COLUMN()+1,0)="","",VLOOKUP($A407&amp;$A$3,Global!$E:$AA,COLUMN()+1,0)),"")</f>
        <v/>
      </c>
      <c r="I407" s="69" t="str">
        <f>IFERROR(IF(VLOOKUP($A407&amp;$A$3,Global!$E:$AA,COLUMN()+1,0)="","",VLOOKUP($A407&amp;$A$3,Global!$E:$AA,COLUMN()+1,0)),"")</f>
        <v/>
      </c>
      <c r="J407" s="69" t="str">
        <f>IFERROR(IF(VLOOKUP($A407&amp;$A$3,Global!$E:$AA,COLUMN()+1,0)="","",VLOOKUP($A407&amp;$A$3,Global!$E:$AA,COLUMN()+1,0)),"")</f>
        <v/>
      </c>
      <c r="K407" s="69" t="str">
        <f>IFERROR(IF(VLOOKUP($A407&amp;$A$3,Global!$E:$AA,COLUMN()+1,0)="","",VLOOKUP($A407&amp;$A$3,Global!$E:$AA,COLUMN()+1,0)),"")</f>
        <v/>
      </c>
      <c r="L407" s="69" t="str">
        <f>IFERROR(IF(VLOOKUP($A407&amp;$A$3,Global!$E:$AA,COLUMN()+1,0)="","",VLOOKUP($A407&amp;$A$3,Global!$E:$AA,COLUMN()+1,0)),"")</f>
        <v/>
      </c>
      <c r="M407" s="68" t="str">
        <f>IFERROR(IF(VLOOKUP($A407&amp;$A$3,Global!$E:$AA,COLUMN()+1,0)="","",VLOOKUP($A407&amp;$A$3,Global!$E:$AA,COLUMN()+1,0)),"")</f>
        <v/>
      </c>
      <c r="N407" s="68" t="str">
        <f>IFERROR(IF(VLOOKUP($A407&amp;$A$3,Global!$E:$AA,COLUMN()+1,0)="","",VLOOKUP($A407&amp;$A$3,Global!$E:$AA,COLUMN()+1,0)),"")</f>
        <v/>
      </c>
      <c r="O407" s="68" t="str">
        <f>IFERROR(IF(VLOOKUP($A407&amp;$A$3,Global!$E:$AA,COLUMN()+1,0)="","",VLOOKUP($A407&amp;$A$3,Global!$E:$AA,COLUMN()+1,0)),"")</f>
        <v/>
      </c>
      <c r="P407" s="68" t="str">
        <f>IFERROR(IF(VLOOKUP($A407&amp;$A$3,Global!$E:$AA,COLUMN()+1,0)="","",VLOOKUP($A407&amp;$A$3,Global!$E:$AA,COLUMN()+1,0)),"")</f>
        <v/>
      </c>
      <c r="Q407" s="68" t="str">
        <f>IFERROR(IF(VLOOKUP($A407&amp;$A$3,Global!$E:$AA,COLUMN()+1,0)="","",VLOOKUP($A407&amp;$A$3,Global!$E:$AA,COLUMN()+1,0)),"")</f>
        <v/>
      </c>
      <c r="R407" s="68" t="str">
        <f>IFERROR(IF(VLOOKUP($A407&amp;$A$3,Global!$E:$AA,COLUMN()+1,0)="","",VLOOKUP($A407&amp;$A$3,Global!$E:$AA,COLUMN()+1,0)),"")</f>
        <v/>
      </c>
      <c r="S407" s="71" t="str">
        <f>IFERROR(IF(VLOOKUP($A407&amp;$A$3,Global!$E:$AA,COLUMN()+1,0)="","",VLOOKUP($A407&amp;$A$3,Global!$E:$AA,COLUMN()+1,0)),"")</f>
        <v/>
      </c>
      <c r="T407" s="71" t="str">
        <f>IFERROR(IF(VLOOKUP($A407&amp;$A$3,Global!$E:$AA,COLUMN()+1,0)="","",VLOOKUP($A407&amp;$A$3,Global!$E:$AA,COLUMN()+1,0)),"")</f>
        <v/>
      </c>
      <c r="U407" s="69" t="str">
        <f>IFERROR(IF(VLOOKUP($A407&amp;$A$3,Global!$E:$AA,COLUMN()+1,0)="","",VLOOKUP($A407&amp;$A$3,Global!$E:$AA,COLUMN()+1,0)),"")</f>
        <v/>
      </c>
      <c r="V407" s="69" t="str">
        <f>IFERROR(IF(VLOOKUP($A407&amp;$A$3,Global!$E:$AA,COLUMN()+1,0)="","",VLOOKUP($A407&amp;$A$3,Global!$E:$AA,COLUMN()+1,0)),"")</f>
        <v/>
      </c>
    </row>
    <row r="408" spans="1:22" s="72" customFormat="1" ht="15.75" x14ac:dyDescent="0.2">
      <c r="A408" s="67" t="str">
        <f>IFERROR(IF(A407="","",IF((A407+1)&lt;=VLOOKUP($A$3,List!$A$1:$B$50,2,0),A407+1,"")),"")</f>
        <v/>
      </c>
      <c r="B408" s="67" t="str">
        <f>IFERROR(IF(VLOOKUP($A408&amp;$A$3,Global!$E:$AA,COLUMN(),0)="","",VLOOKUP($A408&amp;$A$3,Global!$E:$AA,COLUMN(),0)),"")</f>
        <v/>
      </c>
      <c r="C408" s="67" t="str">
        <f>IFERROR(VLOOKUP(B408,List!$D:$E,2,0),"")</f>
        <v/>
      </c>
      <c r="D408" s="68" t="str">
        <f>IFERROR(IF(VLOOKUP($A408&amp;$A$3,Global!$E:$AA,COLUMN()+1,0)="","",VLOOKUP($A408&amp;$A$3,Global!$E:$AA,COLUMN()+1,0)),"")</f>
        <v/>
      </c>
      <c r="E408" s="69" t="str">
        <f>IFERROR(IF(VLOOKUP($A408&amp;$A$3,Global!$E:$AA,COLUMN()+1,0)="","",VLOOKUP($A408&amp;$A$3,Global!$E:$AA,COLUMN()+1,0)),"")</f>
        <v/>
      </c>
      <c r="F408" s="69" t="str">
        <f>IFERROR(IF(VLOOKUP($A408&amp;$A$3,Global!$E:$AA,COLUMN()+1,0)="","",VLOOKUP($A408&amp;$A$3,Global!$E:$AA,COLUMN()+1,0)),"")</f>
        <v/>
      </c>
      <c r="G408" s="69" t="str">
        <f>IFERROR(IF(VLOOKUP($A408&amp;$A$3,Global!$E:$AA,COLUMN()+1,0)="","",VLOOKUP($A408&amp;$A$3,Global!$E:$AA,COLUMN()+1,0)),"")</f>
        <v/>
      </c>
      <c r="H408" s="70" t="str">
        <f>IFERROR(IF(VLOOKUP($A408&amp;$A$3,Global!$E:$AA,COLUMN()+1,0)="","",VLOOKUP($A408&amp;$A$3,Global!$E:$AA,COLUMN()+1,0)),"")</f>
        <v/>
      </c>
      <c r="I408" s="69" t="str">
        <f>IFERROR(IF(VLOOKUP($A408&amp;$A$3,Global!$E:$AA,COLUMN()+1,0)="","",VLOOKUP($A408&amp;$A$3,Global!$E:$AA,COLUMN()+1,0)),"")</f>
        <v/>
      </c>
      <c r="J408" s="69" t="str">
        <f>IFERROR(IF(VLOOKUP($A408&amp;$A$3,Global!$E:$AA,COLUMN()+1,0)="","",VLOOKUP($A408&amp;$A$3,Global!$E:$AA,COLUMN()+1,0)),"")</f>
        <v/>
      </c>
      <c r="K408" s="69" t="str">
        <f>IFERROR(IF(VLOOKUP($A408&amp;$A$3,Global!$E:$AA,COLUMN()+1,0)="","",VLOOKUP($A408&amp;$A$3,Global!$E:$AA,COLUMN()+1,0)),"")</f>
        <v/>
      </c>
      <c r="L408" s="69" t="str">
        <f>IFERROR(IF(VLOOKUP($A408&amp;$A$3,Global!$E:$AA,COLUMN()+1,0)="","",VLOOKUP($A408&amp;$A$3,Global!$E:$AA,COLUMN()+1,0)),"")</f>
        <v/>
      </c>
      <c r="M408" s="68" t="str">
        <f>IFERROR(IF(VLOOKUP($A408&amp;$A$3,Global!$E:$AA,COLUMN()+1,0)="","",VLOOKUP($A408&amp;$A$3,Global!$E:$AA,COLUMN()+1,0)),"")</f>
        <v/>
      </c>
      <c r="N408" s="68" t="str">
        <f>IFERROR(IF(VLOOKUP($A408&amp;$A$3,Global!$E:$AA,COLUMN()+1,0)="","",VLOOKUP($A408&amp;$A$3,Global!$E:$AA,COLUMN()+1,0)),"")</f>
        <v/>
      </c>
      <c r="O408" s="68" t="str">
        <f>IFERROR(IF(VLOOKUP($A408&amp;$A$3,Global!$E:$AA,COLUMN()+1,0)="","",VLOOKUP($A408&amp;$A$3,Global!$E:$AA,COLUMN()+1,0)),"")</f>
        <v/>
      </c>
      <c r="P408" s="68" t="str">
        <f>IFERROR(IF(VLOOKUP($A408&amp;$A$3,Global!$E:$AA,COLUMN()+1,0)="","",VLOOKUP($A408&amp;$A$3,Global!$E:$AA,COLUMN()+1,0)),"")</f>
        <v/>
      </c>
      <c r="Q408" s="68" t="str">
        <f>IFERROR(IF(VLOOKUP($A408&amp;$A$3,Global!$E:$AA,COLUMN()+1,0)="","",VLOOKUP($A408&amp;$A$3,Global!$E:$AA,COLUMN()+1,0)),"")</f>
        <v/>
      </c>
      <c r="R408" s="68" t="str">
        <f>IFERROR(IF(VLOOKUP($A408&amp;$A$3,Global!$E:$AA,COLUMN()+1,0)="","",VLOOKUP($A408&amp;$A$3,Global!$E:$AA,COLUMN()+1,0)),"")</f>
        <v/>
      </c>
      <c r="S408" s="71" t="str">
        <f>IFERROR(IF(VLOOKUP($A408&amp;$A$3,Global!$E:$AA,COLUMN()+1,0)="","",VLOOKUP($A408&amp;$A$3,Global!$E:$AA,COLUMN()+1,0)),"")</f>
        <v/>
      </c>
      <c r="T408" s="71" t="str">
        <f>IFERROR(IF(VLOOKUP($A408&amp;$A$3,Global!$E:$AA,COLUMN()+1,0)="","",VLOOKUP($A408&amp;$A$3,Global!$E:$AA,COLUMN()+1,0)),"")</f>
        <v/>
      </c>
      <c r="U408" s="69" t="str">
        <f>IFERROR(IF(VLOOKUP($A408&amp;$A$3,Global!$E:$AA,COLUMN()+1,0)="","",VLOOKUP($A408&amp;$A$3,Global!$E:$AA,COLUMN()+1,0)),"")</f>
        <v/>
      </c>
      <c r="V408" s="69" t="str">
        <f>IFERROR(IF(VLOOKUP($A408&amp;$A$3,Global!$E:$AA,COLUMN()+1,0)="","",VLOOKUP($A408&amp;$A$3,Global!$E:$AA,COLUMN()+1,0)),"")</f>
        <v/>
      </c>
    </row>
    <row r="409" spans="1:22" s="72" customFormat="1" ht="15.75" x14ac:dyDescent="0.2">
      <c r="A409" s="67" t="str">
        <f>IFERROR(IF(A408="","",IF((A408+1)&lt;=VLOOKUP($A$3,List!$A$1:$B$50,2,0),A408+1,"")),"")</f>
        <v/>
      </c>
      <c r="B409" s="67" t="str">
        <f>IFERROR(IF(VLOOKUP($A409&amp;$A$3,Global!$E:$AA,COLUMN(),0)="","",VLOOKUP($A409&amp;$A$3,Global!$E:$AA,COLUMN(),0)),"")</f>
        <v/>
      </c>
      <c r="C409" s="67" t="str">
        <f>IFERROR(VLOOKUP(B409,List!$D:$E,2,0),"")</f>
        <v/>
      </c>
      <c r="D409" s="68" t="str">
        <f>IFERROR(IF(VLOOKUP($A409&amp;$A$3,Global!$E:$AA,COLUMN()+1,0)="","",VLOOKUP($A409&amp;$A$3,Global!$E:$AA,COLUMN()+1,0)),"")</f>
        <v/>
      </c>
      <c r="E409" s="69" t="str">
        <f>IFERROR(IF(VLOOKUP($A409&amp;$A$3,Global!$E:$AA,COLUMN()+1,0)="","",VLOOKUP($A409&amp;$A$3,Global!$E:$AA,COLUMN()+1,0)),"")</f>
        <v/>
      </c>
      <c r="F409" s="69" t="str">
        <f>IFERROR(IF(VLOOKUP($A409&amp;$A$3,Global!$E:$AA,COLUMN()+1,0)="","",VLOOKUP($A409&amp;$A$3,Global!$E:$AA,COLUMN()+1,0)),"")</f>
        <v/>
      </c>
      <c r="G409" s="69" t="str">
        <f>IFERROR(IF(VLOOKUP($A409&amp;$A$3,Global!$E:$AA,COLUMN()+1,0)="","",VLOOKUP($A409&amp;$A$3,Global!$E:$AA,COLUMN()+1,0)),"")</f>
        <v/>
      </c>
      <c r="H409" s="70" t="str">
        <f>IFERROR(IF(VLOOKUP($A409&amp;$A$3,Global!$E:$AA,COLUMN()+1,0)="","",VLOOKUP($A409&amp;$A$3,Global!$E:$AA,COLUMN()+1,0)),"")</f>
        <v/>
      </c>
      <c r="I409" s="69" t="str">
        <f>IFERROR(IF(VLOOKUP($A409&amp;$A$3,Global!$E:$AA,COLUMN()+1,0)="","",VLOOKUP($A409&amp;$A$3,Global!$E:$AA,COLUMN()+1,0)),"")</f>
        <v/>
      </c>
      <c r="J409" s="69" t="str">
        <f>IFERROR(IF(VLOOKUP($A409&amp;$A$3,Global!$E:$AA,COLUMN()+1,0)="","",VLOOKUP($A409&amp;$A$3,Global!$E:$AA,COLUMN()+1,0)),"")</f>
        <v/>
      </c>
      <c r="K409" s="69" t="str">
        <f>IFERROR(IF(VLOOKUP($A409&amp;$A$3,Global!$E:$AA,COLUMN()+1,0)="","",VLOOKUP($A409&amp;$A$3,Global!$E:$AA,COLUMN()+1,0)),"")</f>
        <v/>
      </c>
      <c r="L409" s="69" t="str">
        <f>IFERROR(IF(VLOOKUP($A409&amp;$A$3,Global!$E:$AA,COLUMN()+1,0)="","",VLOOKUP($A409&amp;$A$3,Global!$E:$AA,COLUMN()+1,0)),"")</f>
        <v/>
      </c>
      <c r="M409" s="68" t="str">
        <f>IFERROR(IF(VLOOKUP($A409&amp;$A$3,Global!$E:$AA,COLUMN()+1,0)="","",VLOOKUP($A409&amp;$A$3,Global!$E:$AA,COLUMN()+1,0)),"")</f>
        <v/>
      </c>
      <c r="N409" s="68" t="str">
        <f>IFERROR(IF(VLOOKUP($A409&amp;$A$3,Global!$E:$AA,COLUMN()+1,0)="","",VLOOKUP($A409&amp;$A$3,Global!$E:$AA,COLUMN()+1,0)),"")</f>
        <v/>
      </c>
      <c r="O409" s="68" t="str">
        <f>IFERROR(IF(VLOOKUP($A409&amp;$A$3,Global!$E:$AA,COLUMN()+1,0)="","",VLOOKUP($A409&amp;$A$3,Global!$E:$AA,COLUMN()+1,0)),"")</f>
        <v/>
      </c>
      <c r="P409" s="68" t="str">
        <f>IFERROR(IF(VLOOKUP($A409&amp;$A$3,Global!$E:$AA,COLUMN()+1,0)="","",VLOOKUP($A409&amp;$A$3,Global!$E:$AA,COLUMN()+1,0)),"")</f>
        <v/>
      </c>
      <c r="Q409" s="68" t="str">
        <f>IFERROR(IF(VLOOKUP($A409&amp;$A$3,Global!$E:$AA,COLUMN()+1,0)="","",VLOOKUP($A409&amp;$A$3,Global!$E:$AA,COLUMN()+1,0)),"")</f>
        <v/>
      </c>
      <c r="R409" s="68" t="str">
        <f>IFERROR(IF(VLOOKUP($A409&amp;$A$3,Global!$E:$AA,COLUMN()+1,0)="","",VLOOKUP($A409&amp;$A$3,Global!$E:$AA,COLUMN()+1,0)),"")</f>
        <v/>
      </c>
      <c r="S409" s="71" t="str">
        <f>IFERROR(IF(VLOOKUP($A409&amp;$A$3,Global!$E:$AA,COLUMN()+1,0)="","",VLOOKUP($A409&amp;$A$3,Global!$E:$AA,COLUMN()+1,0)),"")</f>
        <v/>
      </c>
      <c r="T409" s="71" t="str">
        <f>IFERROR(IF(VLOOKUP($A409&amp;$A$3,Global!$E:$AA,COLUMN()+1,0)="","",VLOOKUP($A409&amp;$A$3,Global!$E:$AA,COLUMN()+1,0)),"")</f>
        <v/>
      </c>
      <c r="U409" s="69" t="str">
        <f>IFERROR(IF(VLOOKUP($A409&amp;$A$3,Global!$E:$AA,COLUMN()+1,0)="","",VLOOKUP($A409&amp;$A$3,Global!$E:$AA,COLUMN()+1,0)),"")</f>
        <v/>
      </c>
      <c r="V409" s="69" t="str">
        <f>IFERROR(IF(VLOOKUP($A409&amp;$A$3,Global!$E:$AA,COLUMN()+1,0)="","",VLOOKUP($A409&amp;$A$3,Global!$E:$AA,COLUMN()+1,0)),"")</f>
        <v/>
      </c>
    </row>
    <row r="410" spans="1:22" s="72" customFormat="1" ht="15.75" x14ac:dyDescent="0.2">
      <c r="A410" s="67" t="str">
        <f>IFERROR(IF(A409="","",IF((A409+1)&lt;=VLOOKUP($A$3,List!$A$1:$B$50,2,0),A409+1,"")),"")</f>
        <v/>
      </c>
      <c r="B410" s="67" t="str">
        <f>IFERROR(IF(VLOOKUP($A410&amp;$A$3,Global!$E:$AA,COLUMN(),0)="","",VLOOKUP($A410&amp;$A$3,Global!$E:$AA,COLUMN(),0)),"")</f>
        <v/>
      </c>
      <c r="C410" s="67" t="str">
        <f>IFERROR(VLOOKUP(B410,List!$D:$E,2,0),"")</f>
        <v/>
      </c>
      <c r="D410" s="68" t="str">
        <f>IFERROR(IF(VLOOKUP($A410&amp;$A$3,Global!$E:$AA,COLUMN()+1,0)="","",VLOOKUP($A410&amp;$A$3,Global!$E:$AA,COLUMN()+1,0)),"")</f>
        <v/>
      </c>
      <c r="E410" s="69" t="str">
        <f>IFERROR(IF(VLOOKUP($A410&amp;$A$3,Global!$E:$AA,COLUMN()+1,0)="","",VLOOKUP($A410&amp;$A$3,Global!$E:$AA,COLUMN()+1,0)),"")</f>
        <v/>
      </c>
      <c r="F410" s="69" t="str">
        <f>IFERROR(IF(VLOOKUP($A410&amp;$A$3,Global!$E:$AA,COLUMN()+1,0)="","",VLOOKUP($A410&amp;$A$3,Global!$E:$AA,COLUMN()+1,0)),"")</f>
        <v/>
      </c>
      <c r="G410" s="69" t="str">
        <f>IFERROR(IF(VLOOKUP($A410&amp;$A$3,Global!$E:$AA,COLUMN()+1,0)="","",VLOOKUP($A410&amp;$A$3,Global!$E:$AA,COLUMN()+1,0)),"")</f>
        <v/>
      </c>
      <c r="H410" s="70" t="str">
        <f>IFERROR(IF(VLOOKUP($A410&amp;$A$3,Global!$E:$AA,COLUMN()+1,0)="","",VLOOKUP($A410&amp;$A$3,Global!$E:$AA,COLUMN()+1,0)),"")</f>
        <v/>
      </c>
      <c r="I410" s="69" t="str">
        <f>IFERROR(IF(VLOOKUP($A410&amp;$A$3,Global!$E:$AA,COLUMN()+1,0)="","",VLOOKUP($A410&amp;$A$3,Global!$E:$AA,COLUMN()+1,0)),"")</f>
        <v/>
      </c>
      <c r="J410" s="69" t="str">
        <f>IFERROR(IF(VLOOKUP($A410&amp;$A$3,Global!$E:$AA,COLUMN()+1,0)="","",VLOOKUP($A410&amp;$A$3,Global!$E:$AA,COLUMN()+1,0)),"")</f>
        <v/>
      </c>
      <c r="K410" s="69" t="str">
        <f>IFERROR(IF(VLOOKUP($A410&amp;$A$3,Global!$E:$AA,COLUMN()+1,0)="","",VLOOKUP($A410&amp;$A$3,Global!$E:$AA,COLUMN()+1,0)),"")</f>
        <v/>
      </c>
      <c r="L410" s="69" t="str">
        <f>IFERROR(IF(VLOOKUP($A410&amp;$A$3,Global!$E:$AA,COLUMN()+1,0)="","",VLOOKUP($A410&amp;$A$3,Global!$E:$AA,COLUMN()+1,0)),"")</f>
        <v/>
      </c>
      <c r="M410" s="68" t="str">
        <f>IFERROR(IF(VLOOKUP($A410&amp;$A$3,Global!$E:$AA,COLUMN()+1,0)="","",VLOOKUP($A410&amp;$A$3,Global!$E:$AA,COLUMN()+1,0)),"")</f>
        <v/>
      </c>
      <c r="N410" s="68" t="str">
        <f>IFERROR(IF(VLOOKUP($A410&amp;$A$3,Global!$E:$AA,COLUMN()+1,0)="","",VLOOKUP($A410&amp;$A$3,Global!$E:$AA,COLUMN()+1,0)),"")</f>
        <v/>
      </c>
      <c r="O410" s="68" t="str">
        <f>IFERROR(IF(VLOOKUP($A410&amp;$A$3,Global!$E:$AA,COLUMN()+1,0)="","",VLOOKUP($A410&amp;$A$3,Global!$E:$AA,COLUMN()+1,0)),"")</f>
        <v/>
      </c>
      <c r="P410" s="68" t="str">
        <f>IFERROR(IF(VLOOKUP($A410&amp;$A$3,Global!$E:$AA,COLUMN()+1,0)="","",VLOOKUP($A410&amp;$A$3,Global!$E:$AA,COLUMN()+1,0)),"")</f>
        <v/>
      </c>
      <c r="Q410" s="68" t="str">
        <f>IFERROR(IF(VLOOKUP($A410&amp;$A$3,Global!$E:$AA,COLUMN()+1,0)="","",VLOOKUP($A410&amp;$A$3,Global!$E:$AA,COLUMN()+1,0)),"")</f>
        <v/>
      </c>
      <c r="R410" s="68" t="str">
        <f>IFERROR(IF(VLOOKUP($A410&amp;$A$3,Global!$E:$AA,COLUMN()+1,0)="","",VLOOKUP($A410&amp;$A$3,Global!$E:$AA,COLUMN()+1,0)),"")</f>
        <v/>
      </c>
      <c r="S410" s="71" t="str">
        <f>IFERROR(IF(VLOOKUP($A410&amp;$A$3,Global!$E:$AA,COLUMN()+1,0)="","",VLOOKUP($A410&amp;$A$3,Global!$E:$AA,COLUMN()+1,0)),"")</f>
        <v/>
      </c>
      <c r="T410" s="71" t="str">
        <f>IFERROR(IF(VLOOKUP($A410&amp;$A$3,Global!$E:$AA,COLUMN()+1,0)="","",VLOOKUP($A410&amp;$A$3,Global!$E:$AA,COLUMN()+1,0)),"")</f>
        <v/>
      </c>
      <c r="U410" s="69" t="str">
        <f>IFERROR(IF(VLOOKUP($A410&amp;$A$3,Global!$E:$AA,COLUMN()+1,0)="","",VLOOKUP($A410&amp;$A$3,Global!$E:$AA,COLUMN()+1,0)),"")</f>
        <v/>
      </c>
      <c r="V410" s="69" t="str">
        <f>IFERROR(IF(VLOOKUP($A410&amp;$A$3,Global!$E:$AA,COLUMN()+1,0)="","",VLOOKUP($A410&amp;$A$3,Global!$E:$AA,COLUMN()+1,0)),"")</f>
        <v/>
      </c>
    </row>
    <row r="411" spans="1:22" s="72" customFormat="1" ht="15.75" x14ac:dyDescent="0.2">
      <c r="A411" s="67" t="str">
        <f>IFERROR(IF(A410="","",IF((A410+1)&lt;=VLOOKUP($A$3,List!$A$1:$B$50,2,0),A410+1,"")),"")</f>
        <v/>
      </c>
      <c r="B411" s="67" t="str">
        <f>IFERROR(IF(VLOOKUP($A411&amp;$A$3,Global!$E:$AA,COLUMN(),0)="","",VLOOKUP($A411&amp;$A$3,Global!$E:$AA,COLUMN(),0)),"")</f>
        <v/>
      </c>
      <c r="C411" s="67" t="str">
        <f>IFERROR(VLOOKUP(B411,List!$D:$E,2,0),"")</f>
        <v/>
      </c>
      <c r="D411" s="68" t="str">
        <f>IFERROR(IF(VLOOKUP($A411&amp;$A$3,Global!$E:$AA,COLUMN()+1,0)="","",VLOOKUP($A411&amp;$A$3,Global!$E:$AA,COLUMN()+1,0)),"")</f>
        <v/>
      </c>
      <c r="E411" s="69" t="str">
        <f>IFERROR(IF(VLOOKUP($A411&amp;$A$3,Global!$E:$AA,COLUMN()+1,0)="","",VLOOKUP($A411&amp;$A$3,Global!$E:$AA,COLUMN()+1,0)),"")</f>
        <v/>
      </c>
      <c r="F411" s="69" t="str">
        <f>IFERROR(IF(VLOOKUP($A411&amp;$A$3,Global!$E:$AA,COLUMN()+1,0)="","",VLOOKUP($A411&amp;$A$3,Global!$E:$AA,COLUMN()+1,0)),"")</f>
        <v/>
      </c>
      <c r="G411" s="69" t="str">
        <f>IFERROR(IF(VLOOKUP($A411&amp;$A$3,Global!$E:$AA,COLUMN()+1,0)="","",VLOOKUP($A411&amp;$A$3,Global!$E:$AA,COLUMN()+1,0)),"")</f>
        <v/>
      </c>
      <c r="H411" s="70" t="str">
        <f>IFERROR(IF(VLOOKUP($A411&amp;$A$3,Global!$E:$AA,COLUMN()+1,0)="","",VLOOKUP($A411&amp;$A$3,Global!$E:$AA,COLUMN()+1,0)),"")</f>
        <v/>
      </c>
      <c r="I411" s="69" t="str">
        <f>IFERROR(IF(VLOOKUP($A411&amp;$A$3,Global!$E:$AA,COLUMN()+1,0)="","",VLOOKUP($A411&amp;$A$3,Global!$E:$AA,COLUMN()+1,0)),"")</f>
        <v/>
      </c>
      <c r="J411" s="69" t="str">
        <f>IFERROR(IF(VLOOKUP($A411&amp;$A$3,Global!$E:$AA,COLUMN()+1,0)="","",VLOOKUP($A411&amp;$A$3,Global!$E:$AA,COLUMN()+1,0)),"")</f>
        <v/>
      </c>
      <c r="K411" s="69" t="str">
        <f>IFERROR(IF(VLOOKUP($A411&amp;$A$3,Global!$E:$AA,COLUMN()+1,0)="","",VLOOKUP($A411&amp;$A$3,Global!$E:$AA,COLUMN()+1,0)),"")</f>
        <v/>
      </c>
      <c r="L411" s="69" t="str">
        <f>IFERROR(IF(VLOOKUP($A411&amp;$A$3,Global!$E:$AA,COLUMN()+1,0)="","",VLOOKUP($A411&amp;$A$3,Global!$E:$AA,COLUMN()+1,0)),"")</f>
        <v/>
      </c>
      <c r="M411" s="68" t="str">
        <f>IFERROR(IF(VLOOKUP($A411&amp;$A$3,Global!$E:$AA,COLUMN()+1,0)="","",VLOOKUP($A411&amp;$A$3,Global!$E:$AA,COLUMN()+1,0)),"")</f>
        <v/>
      </c>
      <c r="N411" s="68" t="str">
        <f>IFERROR(IF(VLOOKUP($A411&amp;$A$3,Global!$E:$AA,COLUMN()+1,0)="","",VLOOKUP($A411&amp;$A$3,Global!$E:$AA,COLUMN()+1,0)),"")</f>
        <v/>
      </c>
      <c r="O411" s="68" t="str">
        <f>IFERROR(IF(VLOOKUP($A411&amp;$A$3,Global!$E:$AA,COLUMN()+1,0)="","",VLOOKUP($A411&amp;$A$3,Global!$E:$AA,COLUMN()+1,0)),"")</f>
        <v/>
      </c>
      <c r="P411" s="68" t="str">
        <f>IFERROR(IF(VLOOKUP($A411&amp;$A$3,Global!$E:$AA,COLUMN()+1,0)="","",VLOOKUP($A411&amp;$A$3,Global!$E:$AA,COLUMN()+1,0)),"")</f>
        <v/>
      </c>
      <c r="Q411" s="68" t="str">
        <f>IFERROR(IF(VLOOKUP($A411&amp;$A$3,Global!$E:$AA,COLUMN()+1,0)="","",VLOOKUP($A411&amp;$A$3,Global!$E:$AA,COLUMN()+1,0)),"")</f>
        <v/>
      </c>
      <c r="R411" s="68" t="str">
        <f>IFERROR(IF(VLOOKUP($A411&amp;$A$3,Global!$E:$AA,COLUMN()+1,0)="","",VLOOKUP($A411&amp;$A$3,Global!$E:$AA,COLUMN()+1,0)),"")</f>
        <v/>
      </c>
      <c r="S411" s="71" t="str">
        <f>IFERROR(IF(VLOOKUP($A411&amp;$A$3,Global!$E:$AA,COLUMN()+1,0)="","",VLOOKUP($A411&amp;$A$3,Global!$E:$AA,COLUMN()+1,0)),"")</f>
        <v/>
      </c>
      <c r="T411" s="71" t="str">
        <f>IFERROR(IF(VLOOKUP($A411&amp;$A$3,Global!$E:$AA,COLUMN()+1,0)="","",VLOOKUP($A411&amp;$A$3,Global!$E:$AA,COLUMN()+1,0)),"")</f>
        <v/>
      </c>
      <c r="U411" s="69" t="str">
        <f>IFERROR(IF(VLOOKUP($A411&amp;$A$3,Global!$E:$AA,COLUMN()+1,0)="","",VLOOKUP($A411&amp;$A$3,Global!$E:$AA,COLUMN()+1,0)),"")</f>
        <v/>
      </c>
      <c r="V411" s="69" t="str">
        <f>IFERROR(IF(VLOOKUP($A411&amp;$A$3,Global!$E:$AA,COLUMN()+1,0)="","",VLOOKUP($A411&amp;$A$3,Global!$E:$AA,COLUMN()+1,0)),"")</f>
        <v/>
      </c>
    </row>
    <row r="412" spans="1:22" s="72" customFormat="1" ht="15.75" x14ac:dyDescent="0.2">
      <c r="A412" s="67" t="str">
        <f>IFERROR(IF(A411="","",IF((A411+1)&lt;=VLOOKUP($A$3,List!$A$1:$B$50,2,0),A411+1,"")),"")</f>
        <v/>
      </c>
      <c r="B412" s="67" t="str">
        <f>IFERROR(IF(VLOOKUP($A412&amp;$A$3,Global!$E:$AA,COLUMN(),0)="","",VLOOKUP($A412&amp;$A$3,Global!$E:$AA,COLUMN(),0)),"")</f>
        <v/>
      </c>
      <c r="C412" s="67" t="str">
        <f>IFERROR(VLOOKUP(B412,List!$D:$E,2,0),"")</f>
        <v/>
      </c>
      <c r="D412" s="68" t="str">
        <f>IFERROR(IF(VLOOKUP($A412&amp;$A$3,Global!$E:$AA,COLUMN()+1,0)="","",VLOOKUP($A412&amp;$A$3,Global!$E:$AA,COLUMN()+1,0)),"")</f>
        <v/>
      </c>
      <c r="E412" s="69" t="str">
        <f>IFERROR(IF(VLOOKUP($A412&amp;$A$3,Global!$E:$AA,COLUMN()+1,0)="","",VLOOKUP($A412&amp;$A$3,Global!$E:$AA,COLUMN()+1,0)),"")</f>
        <v/>
      </c>
      <c r="F412" s="69" t="str">
        <f>IFERROR(IF(VLOOKUP($A412&amp;$A$3,Global!$E:$AA,COLUMN()+1,0)="","",VLOOKUP($A412&amp;$A$3,Global!$E:$AA,COLUMN()+1,0)),"")</f>
        <v/>
      </c>
      <c r="G412" s="69" t="str">
        <f>IFERROR(IF(VLOOKUP($A412&amp;$A$3,Global!$E:$AA,COLUMN()+1,0)="","",VLOOKUP($A412&amp;$A$3,Global!$E:$AA,COLUMN()+1,0)),"")</f>
        <v/>
      </c>
      <c r="H412" s="70" t="str">
        <f>IFERROR(IF(VLOOKUP($A412&amp;$A$3,Global!$E:$AA,COLUMN()+1,0)="","",VLOOKUP($A412&amp;$A$3,Global!$E:$AA,COLUMN()+1,0)),"")</f>
        <v/>
      </c>
      <c r="I412" s="69" t="str">
        <f>IFERROR(IF(VLOOKUP($A412&amp;$A$3,Global!$E:$AA,COLUMN()+1,0)="","",VLOOKUP($A412&amp;$A$3,Global!$E:$AA,COLUMN()+1,0)),"")</f>
        <v/>
      </c>
      <c r="J412" s="69" t="str">
        <f>IFERROR(IF(VLOOKUP($A412&amp;$A$3,Global!$E:$AA,COLUMN()+1,0)="","",VLOOKUP($A412&amp;$A$3,Global!$E:$AA,COLUMN()+1,0)),"")</f>
        <v/>
      </c>
      <c r="K412" s="69" t="str">
        <f>IFERROR(IF(VLOOKUP($A412&amp;$A$3,Global!$E:$AA,COLUMN()+1,0)="","",VLOOKUP($A412&amp;$A$3,Global!$E:$AA,COLUMN()+1,0)),"")</f>
        <v/>
      </c>
      <c r="L412" s="69" t="str">
        <f>IFERROR(IF(VLOOKUP($A412&amp;$A$3,Global!$E:$AA,COLUMN()+1,0)="","",VLOOKUP($A412&amp;$A$3,Global!$E:$AA,COLUMN()+1,0)),"")</f>
        <v/>
      </c>
      <c r="M412" s="68" t="str">
        <f>IFERROR(IF(VLOOKUP($A412&amp;$A$3,Global!$E:$AA,COLUMN()+1,0)="","",VLOOKUP($A412&amp;$A$3,Global!$E:$AA,COLUMN()+1,0)),"")</f>
        <v/>
      </c>
      <c r="N412" s="68" t="str">
        <f>IFERROR(IF(VLOOKUP($A412&amp;$A$3,Global!$E:$AA,COLUMN()+1,0)="","",VLOOKUP($A412&amp;$A$3,Global!$E:$AA,COLUMN()+1,0)),"")</f>
        <v/>
      </c>
      <c r="O412" s="68" t="str">
        <f>IFERROR(IF(VLOOKUP($A412&amp;$A$3,Global!$E:$AA,COLUMN()+1,0)="","",VLOOKUP($A412&amp;$A$3,Global!$E:$AA,COLUMN()+1,0)),"")</f>
        <v/>
      </c>
      <c r="P412" s="68" t="str">
        <f>IFERROR(IF(VLOOKUP($A412&amp;$A$3,Global!$E:$AA,COLUMN()+1,0)="","",VLOOKUP($A412&amp;$A$3,Global!$E:$AA,COLUMN()+1,0)),"")</f>
        <v/>
      </c>
      <c r="Q412" s="68" t="str">
        <f>IFERROR(IF(VLOOKUP($A412&amp;$A$3,Global!$E:$AA,COLUMN()+1,0)="","",VLOOKUP($A412&amp;$A$3,Global!$E:$AA,COLUMN()+1,0)),"")</f>
        <v/>
      </c>
      <c r="R412" s="68" t="str">
        <f>IFERROR(IF(VLOOKUP($A412&amp;$A$3,Global!$E:$AA,COLUMN()+1,0)="","",VLOOKUP($A412&amp;$A$3,Global!$E:$AA,COLUMN()+1,0)),"")</f>
        <v/>
      </c>
      <c r="S412" s="71" t="str">
        <f>IFERROR(IF(VLOOKUP($A412&amp;$A$3,Global!$E:$AA,COLUMN()+1,0)="","",VLOOKUP($A412&amp;$A$3,Global!$E:$AA,COLUMN()+1,0)),"")</f>
        <v/>
      </c>
      <c r="T412" s="71" t="str">
        <f>IFERROR(IF(VLOOKUP($A412&amp;$A$3,Global!$E:$AA,COLUMN()+1,0)="","",VLOOKUP($A412&amp;$A$3,Global!$E:$AA,COLUMN()+1,0)),"")</f>
        <v/>
      </c>
      <c r="U412" s="69" t="str">
        <f>IFERROR(IF(VLOOKUP($A412&amp;$A$3,Global!$E:$AA,COLUMN()+1,0)="","",VLOOKUP($A412&amp;$A$3,Global!$E:$AA,COLUMN()+1,0)),"")</f>
        <v/>
      </c>
      <c r="V412" s="69" t="str">
        <f>IFERROR(IF(VLOOKUP($A412&amp;$A$3,Global!$E:$AA,COLUMN()+1,0)="","",VLOOKUP($A412&amp;$A$3,Global!$E:$AA,COLUMN()+1,0)),"")</f>
        <v/>
      </c>
    </row>
    <row r="413" spans="1:22" s="72" customFormat="1" ht="15.75" x14ac:dyDescent="0.2">
      <c r="A413" s="67" t="str">
        <f>IFERROR(IF(A412="","",IF((A412+1)&lt;=VLOOKUP($A$3,List!$A$1:$B$50,2,0),A412+1,"")),"")</f>
        <v/>
      </c>
      <c r="B413" s="67" t="str">
        <f>IFERROR(IF(VLOOKUP($A413&amp;$A$3,Global!$E:$AA,COLUMN(),0)="","",VLOOKUP($A413&amp;$A$3,Global!$E:$AA,COLUMN(),0)),"")</f>
        <v/>
      </c>
      <c r="C413" s="67" t="str">
        <f>IFERROR(VLOOKUP(B413,List!$D:$E,2,0),"")</f>
        <v/>
      </c>
      <c r="D413" s="68" t="str">
        <f>IFERROR(IF(VLOOKUP($A413&amp;$A$3,Global!$E:$AA,COLUMN()+1,0)="","",VLOOKUP($A413&amp;$A$3,Global!$E:$AA,COLUMN()+1,0)),"")</f>
        <v/>
      </c>
      <c r="E413" s="69" t="str">
        <f>IFERROR(IF(VLOOKUP($A413&amp;$A$3,Global!$E:$AA,COLUMN()+1,0)="","",VLOOKUP($A413&amp;$A$3,Global!$E:$AA,COLUMN()+1,0)),"")</f>
        <v/>
      </c>
      <c r="F413" s="69" t="str">
        <f>IFERROR(IF(VLOOKUP($A413&amp;$A$3,Global!$E:$AA,COLUMN()+1,0)="","",VLOOKUP($A413&amp;$A$3,Global!$E:$AA,COLUMN()+1,0)),"")</f>
        <v/>
      </c>
      <c r="G413" s="69" t="str">
        <f>IFERROR(IF(VLOOKUP($A413&amp;$A$3,Global!$E:$AA,COLUMN()+1,0)="","",VLOOKUP($A413&amp;$A$3,Global!$E:$AA,COLUMN()+1,0)),"")</f>
        <v/>
      </c>
      <c r="H413" s="70" t="str">
        <f>IFERROR(IF(VLOOKUP($A413&amp;$A$3,Global!$E:$AA,COLUMN()+1,0)="","",VLOOKUP($A413&amp;$A$3,Global!$E:$AA,COLUMN()+1,0)),"")</f>
        <v/>
      </c>
      <c r="I413" s="69" t="str">
        <f>IFERROR(IF(VLOOKUP($A413&amp;$A$3,Global!$E:$AA,COLUMN()+1,0)="","",VLOOKUP($A413&amp;$A$3,Global!$E:$AA,COLUMN()+1,0)),"")</f>
        <v/>
      </c>
      <c r="J413" s="69" t="str">
        <f>IFERROR(IF(VLOOKUP($A413&amp;$A$3,Global!$E:$AA,COLUMN()+1,0)="","",VLOOKUP($A413&amp;$A$3,Global!$E:$AA,COLUMN()+1,0)),"")</f>
        <v/>
      </c>
      <c r="K413" s="69" t="str">
        <f>IFERROR(IF(VLOOKUP($A413&amp;$A$3,Global!$E:$AA,COLUMN()+1,0)="","",VLOOKUP($A413&amp;$A$3,Global!$E:$AA,COLUMN()+1,0)),"")</f>
        <v/>
      </c>
      <c r="L413" s="69" t="str">
        <f>IFERROR(IF(VLOOKUP($A413&amp;$A$3,Global!$E:$AA,COLUMN()+1,0)="","",VLOOKUP($A413&amp;$A$3,Global!$E:$AA,COLUMN()+1,0)),"")</f>
        <v/>
      </c>
      <c r="M413" s="68" t="str">
        <f>IFERROR(IF(VLOOKUP($A413&amp;$A$3,Global!$E:$AA,COLUMN()+1,0)="","",VLOOKUP($A413&amp;$A$3,Global!$E:$AA,COLUMN()+1,0)),"")</f>
        <v/>
      </c>
      <c r="N413" s="68" t="str">
        <f>IFERROR(IF(VLOOKUP($A413&amp;$A$3,Global!$E:$AA,COLUMN()+1,0)="","",VLOOKUP($A413&amp;$A$3,Global!$E:$AA,COLUMN()+1,0)),"")</f>
        <v/>
      </c>
      <c r="O413" s="68" t="str">
        <f>IFERROR(IF(VLOOKUP($A413&amp;$A$3,Global!$E:$AA,COLUMN()+1,0)="","",VLOOKUP($A413&amp;$A$3,Global!$E:$AA,COLUMN()+1,0)),"")</f>
        <v/>
      </c>
      <c r="P413" s="68" t="str">
        <f>IFERROR(IF(VLOOKUP($A413&amp;$A$3,Global!$E:$AA,COLUMN()+1,0)="","",VLOOKUP($A413&amp;$A$3,Global!$E:$AA,COLUMN()+1,0)),"")</f>
        <v/>
      </c>
      <c r="Q413" s="68" t="str">
        <f>IFERROR(IF(VLOOKUP($A413&amp;$A$3,Global!$E:$AA,COLUMN()+1,0)="","",VLOOKUP($A413&amp;$A$3,Global!$E:$AA,COLUMN()+1,0)),"")</f>
        <v/>
      </c>
      <c r="R413" s="68" t="str">
        <f>IFERROR(IF(VLOOKUP($A413&amp;$A$3,Global!$E:$AA,COLUMN()+1,0)="","",VLOOKUP($A413&amp;$A$3,Global!$E:$AA,COLUMN()+1,0)),"")</f>
        <v/>
      </c>
      <c r="S413" s="71" t="str">
        <f>IFERROR(IF(VLOOKUP($A413&amp;$A$3,Global!$E:$AA,COLUMN()+1,0)="","",VLOOKUP($A413&amp;$A$3,Global!$E:$AA,COLUMN()+1,0)),"")</f>
        <v/>
      </c>
      <c r="T413" s="71" t="str">
        <f>IFERROR(IF(VLOOKUP($A413&amp;$A$3,Global!$E:$AA,COLUMN()+1,0)="","",VLOOKUP($A413&amp;$A$3,Global!$E:$AA,COLUMN()+1,0)),"")</f>
        <v/>
      </c>
      <c r="U413" s="69" t="str">
        <f>IFERROR(IF(VLOOKUP($A413&amp;$A$3,Global!$E:$AA,COLUMN()+1,0)="","",VLOOKUP($A413&amp;$A$3,Global!$E:$AA,COLUMN()+1,0)),"")</f>
        <v/>
      </c>
      <c r="V413" s="69" t="str">
        <f>IFERROR(IF(VLOOKUP($A413&amp;$A$3,Global!$E:$AA,COLUMN()+1,0)="","",VLOOKUP($A413&amp;$A$3,Global!$E:$AA,COLUMN()+1,0)),"")</f>
        <v/>
      </c>
    </row>
    <row r="414" spans="1:22" s="72" customFormat="1" ht="15.75" x14ac:dyDescent="0.2">
      <c r="A414" s="67" t="str">
        <f>IFERROR(IF(A413="","",IF((A413+1)&lt;=VLOOKUP($A$3,List!$A$1:$B$50,2,0),A413+1,"")),"")</f>
        <v/>
      </c>
      <c r="B414" s="67" t="str">
        <f>IFERROR(IF(VLOOKUP($A414&amp;$A$3,Global!$E:$AA,COLUMN(),0)="","",VLOOKUP($A414&amp;$A$3,Global!$E:$AA,COLUMN(),0)),"")</f>
        <v/>
      </c>
      <c r="C414" s="67" t="str">
        <f>IFERROR(VLOOKUP(B414,List!$D:$E,2,0),"")</f>
        <v/>
      </c>
      <c r="D414" s="68" t="str">
        <f>IFERROR(IF(VLOOKUP($A414&amp;$A$3,Global!$E:$AA,COLUMN()+1,0)="","",VLOOKUP($A414&amp;$A$3,Global!$E:$AA,COLUMN()+1,0)),"")</f>
        <v/>
      </c>
      <c r="E414" s="69" t="str">
        <f>IFERROR(IF(VLOOKUP($A414&amp;$A$3,Global!$E:$AA,COLUMN()+1,0)="","",VLOOKUP($A414&amp;$A$3,Global!$E:$AA,COLUMN()+1,0)),"")</f>
        <v/>
      </c>
      <c r="F414" s="69" t="str">
        <f>IFERROR(IF(VLOOKUP($A414&amp;$A$3,Global!$E:$AA,COLUMN()+1,0)="","",VLOOKUP($A414&amp;$A$3,Global!$E:$AA,COLUMN()+1,0)),"")</f>
        <v/>
      </c>
      <c r="G414" s="69" t="str">
        <f>IFERROR(IF(VLOOKUP($A414&amp;$A$3,Global!$E:$AA,COLUMN()+1,0)="","",VLOOKUP($A414&amp;$A$3,Global!$E:$AA,COLUMN()+1,0)),"")</f>
        <v/>
      </c>
      <c r="H414" s="70" t="str">
        <f>IFERROR(IF(VLOOKUP($A414&amp;$A$3,Global!$E:$AA,COLUMN()+1,0)="","",VLOOKUP($A414&amp;$A$3,Global!$E:$AA,COLUMN()+1,0)),"")</f>
        <v/>
      </c>
      <c r="I414" s="69" t="str">
        <f>IFERROR(IF(VLOOKUP($A414&amp;$A$3,Global!$E:$AA,COLUMN()+1,0)="","",VLOOKUP($A414&amp;$A$3,Global!$E:$AA,COLUMN()+1,0)),"")</f>
        <v/>
      </c>
      <c r="J414" s="69" t="str">
        <f>IFERROR(IF(VLOOKUP($A414&amp;$A$3,Global!$E:$AA,COLUMN()+1,0)="","",VLOOKUP($A414&amp;$A$3,Global!$E:$AA,COLUMN()+1,0)),"")</f>
        <v/>
      </c>
      <c r="K414" s="69" t="str">
        <f>IFERROR(IF(VLOOKUP($A414&amp;$A$3,Global!$E:$AA,COLUMN()+1,0)="","",VLOOKUP($A414&amp;$A$3,Global!$E:$AA,COLUMN()+1,0)),"")</f>
        <v/>
      </c>
      <c r="L414" s="69" t="str">
        <f>IFERROR(IF(VLOOKUP($A414&amp;$A$3,Global!$E:$AA,COLUMN()+1,0)="","",VLOOKUP($A414&amp;$A$3,Global!$E:$AA,COLUMN()+1,0)),"")</f>
        <v/>
      </c>
      <c r="M414" s="68" t="str">
        <f>IFERROR(IF(VLOOKUP($A414&amp;$A$3,Global!$E:$AA,COLUMN()+1,0)="","",VLOOKUP($A414&amp;$A$3,Global!$E:$AA,COLUMN()+1,0)),"")</f>
        <v/>
      </c>
      <c r="N414" s="68" t="str">
        <f>IFERROR(IF(VLOOKUP($A414&amp;$A$3,Global!$E:$AA,COLUMN()+1,0)="","",VLOOKUP($A414&amp;$A$3,Global!$E:$AA,COLUMN()+1,0)),"")</f>
        <v/>
      </c>
      <c r="O414" s="68" t="str">
        <f>IFERROR(IF(VLOOKUP($A414&amp;$A$3,Global!$E:$AA,COLUMN()+1,0)="","",VLOOKUP($A414&amp;$A$3,Global!$E:$AA,COLUMN()+1,0)),"")</f>
        <v/>
      </c>
      <c r="P414" s="68" t="str">
        <f>IFERROR(IF(VLOOKUP($A414&amp;$A$3,Global!$E:$AA,COLUMN()+1,0)="","",VLOOKUP($A414&amp;$A$3,Global!$E:$AA,COLUMN()+1,0)),"")</f>
        <v/>
      </c>
      <c r="Q414" s="68" t="str">
        <f>IFERROR(IF(VLOOKUP($A414&amp;$A$3,Global!$E:$AA,COLUMN()+1,0)="","",VLOOKUP($A414&amp;$A$3,Global!$E:$AA,COLUMN()+1,0)),"")</f>
        <v/>
      </c>
      <c r="R414" s="68" t="str">
        <f>IFERROR(IF(VLOOKUP($A414&amp;$A$3,Global!$E:$AA,COLUMN()+1,0)="","",VLOOKUP($A414&amp;$A$3,Global!$E:$AA,COLUMN()+1,0)),"")</f>
        <v/>
      </c>
      <c r="S414" s="71" t="str">
        <f>IFERROR(IF(VLOOKUP($A414&amp;$A$3,Global!$E:$AA,COLUMN()+1,0)="","",VLOOKUP($A414&amp;$A$3,Global!$E:$AA,COLUMN()+1,0)),"")</f>
        <v/>
      </c>
      <c r="T414" s="71" t="str">
        <f>IFERROR(IF(VLOOKUP($A414&amp;$A$3,Global!$E:$AA,COLUMN()+1,0)="","",VLOOKUP($A414&amp;$A$3,Global!$E:$AA,COLUMN()+1,0)),"")</f>
        <v/>
      </c>
      <c r="U414" s="69" t="str">
        <f>IFERROR(IF(VLOOKUP($A414&amp;$A$3,Global!$E:$AA,COLUMN()+1,0)="","",VLOOKUP($A414&amp;$A$3,Global!$E:$AA,COLUMN()+1,0)),"")</f>
        <v/>
      </c>
      <c r="V414" s="69" t="str">
        <f>IFERROR(IF(VLOOKUP($A414&amp;$A$3,Global!$E:$AA,COLUMN()+1,0)="","",VLOOKUP($A414&amp;$A$3,Global!$E:$AA,COLUMN()+1,0)),"")</f>
        <v/>
      </c>
    </row>
    <row r="415" spans="1:22" s="72" customFormat="1" ht="15.75" x14ac:dyDescent="0.2">
      <c r="A415" s="67" t="str">
        <f>IFERROR(IF(A414="","",IF((A414+1)&lt;=VLOOKUP($A$3,List!$A$1:$B$50,2,0),A414+1,"")),"")</f>
        <v/>
      </c>
      <c r="B415" s="67" t="str">
        <f>IFERROR(IF(VLOOKUP($A415&amp;$A$3,Global!$E:$AA,COLUMN(),0)="","",VLOOKUP($A415&amp;$A$3,Global!$E:$AA,COLUMN(),0)),"")</f>
        <v/>
      </c>
      <c r="C415" s="67" t="str">
        <f>IFERROR(VLOOKUP(B415,List!$D:$E,2,0),"")</f>
        <v/>
      </c>
      <c r="D415" s="68" t="str">
        <f>IFERROR(IF(VLOOKUP($A415&amp;$A$3,Global!$E:$AA,COLUMN()+1,0)="","",VLOOKUP($A415&amp;$A$3,Global!$E:$AA,COLUMN()+1,0)),"")</f>
        <v/>
      </c>
      <c r="E415" s="69" t="str">
        <f>IFERROR(IF(VLOOKUP($A415&amp;$A$3,Global!$E:$AA,COLUMN()+1,0)="","",VLOOKUP($A415&amp;$A$3,Global!$E:$AA,COLUMN()+1,0)),"")</f>
        <v/>
      </c>
      <c r="F415" s="69" t="str">
        <f>IFERROR(IF(VLOOKUP($A415&amp;$A$3,Global!$E:$AA,COLUMN()+1,0)="","",VLOOKUP($A415&amp;$A$3,Global!$E:$AA,COLUMN()+1,0)),"")</f>
        <v/>
      </c>
      <c r="G415" s="69" t="str">
        <f>IFERROR(IF(VLOOKUP($A415&amp;$A$3,Global!$E:$AA,COLUMN()+1,0)="","",VLOOKUP($A415&amp;$A$3,Global!$E:$AA,COLUMN()+1,0)),"")</f>
        <v/>
      </c>
      <c r="H415" s="70" t="str">
        <f>IFERROR(IF(VLOOKUP($A415&amp;$A$3,Global!$E:$AA,COLUMN()+1,0)="","",VLOOKUP($A415&amp;$A$3,Global!$E:$AA,COLUMN()+1,0)),"")</f>
        <v/>
      </c>
      <c r="I415" s="69" t="str">
        <f>IFERROR(IF(VLOOKUP($A415&amp;$A$3,Global!$E:$AA,COLUMN()+1,0)="","",VLOOKUP($A415&amp;$A$3,Global!$E:$AA,COLUMN()+1,0)),"")</f>
        <v/>
      </c>
      <c r="J415" s="69" t="str">
        <f>IFERROR(IF(VLOOKUP($A415&amp;$A$3,Global!$E:$AA,COLUMN()+1,0)="","",VLOOKUP($A415&amp;$A$3,Global!$E:$AA,COLUMN()+1,0)),"")</f>
        <v/>
      </c>
      <c r="K415" s="69" t="str">
        <f>IFERROR(IF(VLOOKUP($A415&amp;$A$3,Global!$E:$AA,COLUMN()+1,0)="","",VLOOKUP($A415&amp;$A$3,Global!$E:$AA,COLUMN()+1,0)),"")</f>
        <v/>
      </c>
      <c r="L415" s="69" t="str">
        <f>IFERROR(IF(VLOOKUP($A415&amp;$A$3,Global!$E:$AA,COLUMN()+1,0)="","",VLOOKUP($A415&amp;$A$3,Global!$E:$AA,COLUMN()+1,0)),"")</f>
        <v/>
      </c>
      <c r="M415" s="68" t="str">
        <f>IFERROR(IF(VLOOKUP($A415&amp;$A$3,Global!$E:$AA,COLUMN()+1,0)="","",VLOOKUP($A415&amp;$A$3,Global!$E:$AA,COLUMN()+1,0)),"")</f>
        <v/>
      </c>
      <c r="N415" s="68" t="str">
        <f>IFERROR(IF(VLOOKUP($A415&amp;$A$3,Global!$E:$AA,COLUMN()+1,0)="","",VLOOKUP($A415&amp;$A$3,Global!$E:$AA,COLUMN()+1,0)),"")</f>
        <v/>
      </c>
      <c r="O415" s="68" t="str">
        <f>IFERROR(IF(VLOOKUP($A415&amp;$A$3,Global!$E:$AA,COLUMN()+1,0)="","",VLOOKUP($A415&amp;$A$3,Global!$E:$AA,COLUMN()+1,0)),"")</f>
        <v/>
      </c>
      <c r="P415" s="68" t="str">
        <f>IFERROR(IF(VLOOKUP($A415&amp;$A$3,Global!$E:$AA,COLUMN()+1,0)="","",VLOOKUP($A415&amp;$A$3,Global!$E:$AA,COLUMN()+1,0)),"")</f>
        <v/>
      </c>
      <c r="Q415" s="68" t="str">
        <f>IFERROR(IF(VLOOKUP($A415&amp;$A$3,Global!$E:$AA,COLUMN()+1,0)="","",VLOOKUP($A415&amp;$A$3,Global!$E:$AA,COLUMN()+1,0)),"")</f>
        <v/>
      </c>
      <c r="R415" s="68" t="str">
        <f>IFERROR(IF(VLOOKUP($A415&amp;$A$3,Global!$E:$AA,COLUMN()+1,0)="","",VLOOKUP($A415&amp;$A$3,Global!$E:$AA,COLUMN()+1,0)),"")</f>
        <v/>
      </c>
      <c r="S415" s="71" t="str">
        <f>IFERROR(IF(VLOOKUP($A415&amp;$A$3,Global!$E:$AA,COLUMN()+1,0)="","",VLOOKUP($A415&amp;$A$3,Global!$E:$AA,COLUMN()+1,0)),"")</f>
        <v/>
      </c>
      <c r="T415" s="71" t="str">
        <f>IFERROR(IF(VLOOKUP($A415&amp;$A$3,Global!$E:$AA,COLUMN()+1,0)="","",VLOOKUP($A415&amp;$A$3,Global!$E:$AA,COLUMN()+1,0)),"")</f>
        <v/>
      </c>
      <c r="U415" s="69" t="str">
        <f>IFERROR(IF(VLOOKUP($A415&amp;$A$3,Global!$E:$AA,COLUMN()+1,0)="","",VLOOKUP($A415&amp;$A$3,Global!$E:$AA,COLUMN()+1,0)),"")</f>
        <v/>
      </c>
      <c r="V415" s="69" t="str">
        <f>IFERROR(IF(VLOOKUP($A415&amp;$A$3,Global!$E:$AA,COLUMN()+1,0)="","",VLOOKUP($A415&amp;$A$3,Global!$E:$AA,COLUMN()+1,0)),"")</f>
        <v/>
      </c>
    </row>
    <row r="416" spans="1:22" s="72" customFormat="1" ht="15.75" x14ac:dyDescent="0.2">
      <c r="A416" s="67" t="str">
        <f>IFERROR(IF(A415="","",IF((A415+1)&lt;=VLOOKUP($A$3,List!$A$1:$B$50,2,0),A415+1,"")),"")</f>
        <v/>
      </c>
      <c r="B416" s="67" t="str">
        <f>IFERROR(IF(VLOOKUP($A416&amp;$A$3,Global!$E:$AA,COLUMN(),0)="","",VLOOKUP($A416&amp;$A$3,Global!$E:$AA,COLUMN(),0)),"")</f>
        <v/>
      </c>
      <c r="C416" s="67" t="str">
        <f>IFERROR(VLOOKUP(B416,List!$D:$E,2,0),"")</f>
        <v/>
      </c>
      <c r="D416" s="68" t="str">
        <f>IFERROR(IF(VLOOKUP($A416&amp;$A$3,Global!$E:$AA,COLUMN()+1,0)="","",VLOOKUP($A416&amp;$A$3,Global!$E:$AA,COLUMN()+1,0)),"")</f>
        <v/>
      </c>
      <c r="E416" s="69" t="str">
        <f>IFERROR(IF(VLOOKUP($A416&amp;$A$3,Global!$E:$AA,COLUMN()+1,0)="","",VLOOKUP($A416&amp;$A$3,Global!$E:$AA,COLUMN()+1,0)),"")</f>
        <v/>
      </c>
      <c r="F416" s="69" t="str">
        <f>IFERROR(IF(VLOOKUP($A416&amp;$A$3,Global!$E:$AA,COLUMN()+1,0)="","",VLOOKUP($A416&amp;$A$3,Global!$E:$AA,COLUMN()+1,0)),"")</f>
        <v/>
      </c>
      <c r="G416" s="69" t="str">
        <f>IFERROR(IF(VLOOKUP($A416&amp;$A$3,Global!$E:$AA,COLUMN()+1,0)="","",VLOOKUP($A416&amp;$A$3,Global!$E:$AA,COLUMN()+1,0)),"")</f>
        <v/>
      </c>
      <c r="H416" s="70" t="str">
        <f>IFERROR(IF(VLOOKUP($A416&amp;$A$3,Global!$E:$AA,COLUMN()+1,0)="","",VLOOKUP($A416&amp;$A$3,Global!$E:$AA,COLUMN()+1,0)),"")</f>
        <v/>
      </c>
      <c r="I416" s="69" t="str">
        <f>IFERROR(IF(VLOOKUP($A416&amp;$A$3,Global!$E:$AA,COLUMN()+1,0)="","",VLOOKUP($A416&amp;$A$3,Global!$E:$AA,COLUMN()+1,0)),"")</f>
        <v/>
      </c>
      <c r="J416" s="69" t="str">
        <f>IFERROR(IF(VLOOKUP($A416&amp;$A$3,Global!$E:$AA,COLUMN()+1,0)="","",VLOOKUP($A416&amp;$A$3,Global!$E:$AA,COLUMN()+1,0)),"")</f>
        <v/>
      </c>
      <c r="K416" s="69" t="str">
        <f>IFERROR(IF(VLOOKUP($A416&amp;$A$3,Global!$E:$AA,COLUMN()+1,0)="","",VLOOKUP($A416&amp;$A$3,Global!$E:$AA,COLUMN()+1,0)),"")</f>
        <v/>
      </c>
      <c r="L416" s="69" t="str">
        <f>IFERROR(IF(VLOOKUP($A416&amp;$A$3,Global!$E:$AA,COLUMN()+1,0)="","",VLOOKUP($A416&amp;$A$3,Global!$E:$AA,COLUMN()+1,0)),"")</f>
        <v/>
      </c>
      <c r="M416" s="68" t="str">
        <f>IFERROR(IF(VLOOKUP($A416&amp;$A$3,Global!$E:$AA,COLUMN()+1,0)="","",VLOOKUP($A416&amp;$A$3,Global!$E:$AA,COLUMN()+1,0)),"")</f>
        <v/>
      </c>
      <c r="N416" s="68" t="str">
        <f>IFERROR(IF(VLOOKUP($A416&amp;$A$3,Global!$E:$AA,COLUMN()+1,0)="","",VLOOKUP($A416&amp;$A$3,Global!$E:$AA,COLUMN()+1,0)),"")</f>
        <v/>
      </c>
      <c r="O416" s="68" t="str">
        <f>IFERROR(IF(VLOOKUP($A416&amp;$A$3,Global!$E:$AA,COLUMN()+1,0)="","",VLOOKUP($A416&amp;$A$3,Global!$E:$AA,COLUMN()+1,0)),"")</f>
        <v/>
      </c>
      <c r="P416" s="68" t="str">
        <f>IFERROR(IF(VLOOKUP($A416&amp;$A$3,Global!$E:$AA,COLUMN()+1,0)="","",VLOOKUP($A416&amp;$A$3,Global!$E:$AA,COLUMN()+1,0)),"")</f>
        <v/>
      </c>
      <c r="Q416" s="68" t="str">
        <f>IFERROR(IF(VLOOKUP($A416&amp;$A$3,Global!$E:$AA,COLUMN()+1,0)="","",VLOOKUP($A416&amp;$A$3,Global!$E:$AA,COLUMN()+1,0)),"")</f>
        <v/>
      </c>
      <c r="R416" s="68" t="str">
        <f>IFERROR(IF(VLOOKUP($A416&amp;$A$3,Global!$E:$AA,COLUMN()+1,0)="","",VLOOKUP($A416&amp;$A$3,Global!$E:$AA,COLUMN()+1,0)),"")</f>
        <v/>
      </c>
      <c r="S416" s="71" t="str">
        <f>IFERROR(IF(VLOOKUP($A416&amp;$A$3,Global!$E:$AA,COLUMN()+1,0)="","",VLOOKUP($A416&amp;$A$3,Global!$E:$AA,COLUMN()+1,0)),"")</f>
        <v/>
      </c>
      <c r="T416" s="71" t="str">
        <f>IFERROR(IF(VLOOKUP($A416&amp;$A$3,Global!$E:$AA,COLUMN()+1,0)="","",VLOOKUP($A416&amp;$A$3,Global!$E:$AA,COLUMN()+1,0)),"")</f>
        <v/>
      </c>
      <c r="U416" s="69" t="str">
        <f>IFERROR(IF(VLOOKUP($A416&amp;$A$3,Global!$E:$AA,COLUMN()+1,0)="","",VLOOKUP($A416&amp;$A$3,Global!$E:$AA,COLUMN()+1,0)),"")</f>
        <v/>
      </c>
      <c r="V416" s="69" t="str">
        <f>IFERROR(IF(VLOOKUP($A416&amp;$A$3,Global!$E:$AA,COLUMN()+1,0)="","",VLOOKUP($A416&amp;$A$3,Global!$E:$AA,COLUMN()+1,0)),"")</f>
        <v/>
      </c>
    </row>
    <row r="417" spans="1:22" s="72" customFormat="1" ht="15.75" x14ac:dyDescent="0.2">
      <c r="A417" s="67" t="str">
        <f>IFERROR(IF(A416="","",IF((A416+1)&lt;=VLOOKUP($A$3,List!$A$1:$B$50,2,0),A416+1,"")),"")</f>
        <v/>
      </c>
      <c r="B417" s="67" t="str">
        <f>IFERROR(IF(VLOOKUP($A417&amp;$A$3,Global!$E:$AA,COLUMN(),0)="","",VLOOKUP($A417&amp;$A$3,Global!$E:$AA,COLUMN(),0)),"")</f>
        <v/>
      </c>
      <c r="C417" s="67" t="str">
        <f>IFERROR(VLOOKUP(B417,List!$D:$E,2,0),"")</f>
        <v/>
      </c>
      <c r="D417" s="68" t="str">
        <f>IFERROR(IF(VLOOKUP($A417&amp;$A$3,Global!$E:$AA,COLUMN()+1,0)="","",VLOOKUP($A417&amp;$A$3,Global!$E:$AA,COLUMN()+1,0)),"")</f>
        <v/>
      </c>
      <c r="E417" s="69" t="str">
        <f>IFERROR(IF(VLOOKUP($A417&amp;$A$3,Global!$E:$AA,COLUMN()+1,0)="","",VLOOKUP($A417&amp;$A$3,Global!$E:$AA,COLUMN()+1,0)),"")</f>
        <v/>
      </c>
      <c r="F417" s="69" t="str">
        <f>IFERROR(IF(VLOOKUP($A417&amp;$A$3,Global!$E:$AA,COLUMN()+1,0)="","",VLOOKUP($A417&amp;$A$3,Global!$E:$AA,COLUMN()+1,0)),"")</f>
        <v/>
      </c>
      <c r="G417" s="69" t="str">
        <f>IFERROR(IF(VLOOKUP($A417&amp;$A$3,Global!$E:$AA,COLUMN()+1,0)="","",VLOOKUP($A417&amp;$A$3,Global!$E:$AA,COLUMN()+1,0)),"")</f>
        <v/>
      </c>
      <c r="H417" s="70" t="str">
        <f>IFERROR(IF(VLOOKUP($A417&amp;$A$3,Global!$E:$AA,COLUMN()+1,0)="","",VLOOKUP($A417&amp;$A$3,Global!$E:$AA,COLUMN()+1,0)),"")</f>
        <v/>
      </c>
      <c r="I417" s="69" t="str">
        <f>IFERROR(IF(VLOOKUP($A417&amp;$A$3,Global!$E:$AA,COLUMN()+1,0)="","",VLOOKUP($A417&amp;$A$3,Global!$E:$AA,COLUMN()+1,0)),"")</f>
        <v/>
      </c>
      <c r="J417" s="69" t="str">
        <f>IFERROR(IF(VLOOKUP($A417&amp;$A$3,Global!$E:$AA,COLUMN()+1,0)="","",VLOOKUP($A417&amp;$A$3,Global!$E:$AA,COLUMN()+1,0)),"")</f>
        <v/>
      </c>
      <c r="K417" s="69" t="str">
        <f>IFERROR(IF(VLOOKUP($A417&amp;$A$3,Global!$E:$AA,COLUMN()+1,0)="","",VLOOKUP($A417&amp;$A$3,Global!$E:$AA,COLUMN()+1,0)),"")</f>
        <v/>
      </c>
      <c r="L417" s="69" t="str">
        <f>IFERROR(IF(VLOOKUP($A417&amp;$A$3,Global!$E:$AA,COLUMN()+1,0)="","",VLOOKUP($A417&amp;$A$3,Global!$E:$AA,COLUMN()+1,0)),"")</f>
        <v/>
      </c>
      <c r="M417" s="68" t="str">
        <f>IFERROR(IF(VLOOKUP($A417&amp;$A$3,Global!$E:$AA,COLUMN()+1,0)="","",VLOOKUP($A417&amp;$A$3,Global!$E:$AA,COLUMN()+1,0)),"")</f>
        <v/>
      </c>
      <c r="N417" s="68" t="str">
        <f>IFERROR(IF(VLOOKUP($A417&amp;$A$3,Global!$E:$AA,COLUMN()+1,0)="","",VLOOKUP($A417&amp;$A$3,Global!$E:$AA,COLUMN()+1,0)),"")</f>
        <v/>
      </c>
      <c r="O417" s="68" t="str">
        <f>IFERROR(IF(VLOOKUP($A417&amp;$A$3,Global!$E:$AA,COLUMN()+1,0)="","",VLOOKUP($A417&amp;$A$3,Global!$E:$AA,COLUMN()+1,0)),"")</f>
        <v/>
      </c>
      <c r="P417" s="68" t="str">
        <f>IFERROR(IF(VLOOKUP($A417&amp;$A$3,Global!$E:$AA,COLUMN()+1,0)="","",VLOOKUP($A417&amp;$A$3,Global!$E:$AA,COLUMN()+1,0)),"")</f>
        <v/>
      </c>
      <c r="Q417" s="68" t="str">
        <f>IFERROR(IF(VLOOKUP($A417&amp;$A$3,Global!$E:$AA,COLUMN()+1,0)="","",VLOOKUP($A417&amp;$A$3,Global!$E:$AA,COLUMN()+1,0)),"")</f>
        <v/>
      </c>
      <c r="R417" s="68" t="str">
        <f>IFERROR(IF(VLOOKUP($A417&amp;$A$3,Global!$E:$AA,COLUMN()+1,0)="","",VLOOKUP($A417&amp;$A$3,Global!$E:$AA,COLUMN()+1,0)),"")</f>
        <v/>
      </c>
      <c r="S417" s="71" t="str">
        <f>IFERROR(IF(VLOOKUP($A417&amp;$A$3,Global!$E:$AA,COLUMN()+1,0)="","",VLOOKUP($A417&amp;$A$3,Global!$E:$AA,COLUMN()+1,0)),"")</f>
        <v/>
      </c>
      <c r="T417" s="71" t="str">
        <f>IFERROR(IF(VLOOKUP($A417&amp;$A$3,Global!$E:$AA,COLUMN()+1,0)="","",VLOOKUP($A417&amp;$A$3,Global!$E:$AA,COLUMN()+1,0)),"")</f>
        <v/>
      </c>
      <c r="U417" s="69" t="str">
        <f>IFERROR(IF(VLOOKUP($A417&amp;$A$3,Global!$E:$AA,COLUMN()+1,0)="","",VLOOKUP($A417&amp;$A$3,Global!$E:$AA,COLUMN()+1,0)),"")</f>
        <v/>
      </c>
      <c r="V417" s="69" t="str">
        <f>IFERROR(IF(VLOOKUP($A417&amp;$A$3,Global!$E:$AA,COLUMN()+1,0)="","",VLOOKUP($A417&amp;$A$3,Global!$E:$AA,COLUMN()+1,0)),"")</f>
        <v/>
      </c>
    </row>
    <row r="418" spans="1:22" s="72" customFormat="1" ht="15.75" x14ac:dyDescent="0.2">
      <c r="A418" s="67" t="str">
        <f>IFERROR(IF(A417="","",IF((A417+1)&lt;=VLOOKUP($A$3,List!$A$1:$B$50,2,0),A417+1,"")),"")</f>
        <v/>
      </c>
      <c r="B418" s="67" t="str">
        <f>IFERROR(IF(VLOOKUP($A418&amp;$A$3,Global!$E:$AA,COLUMN(),0)="","",VLOOKUP($A418&amp;$A$3,Global!$E:$AA,COLUMN(),0)),"")</f>
        <v/>
      </c>
      <c r="C418" s="67" t="str">
        <f>IFERROR(VLOOKUP(B418,List!$D:$E,2,0),"")</f>
        <v/>
      </c>
      <c r="D418" s="68" t="str">
        <f>IFERROR(IF(VLOOKUP($A418&amp;$A$3,Global!$E:$AA,COLUMN()+1,0)="","",VLOOKUP($A418&amp;$A$3,Global!$E:$AA,COLUMN()+1,0)),"")</f>
        <v/>
      </c>
      <c r="E418" s="69" t="str">
        <f>IFERROR(IF(VLOOKUP($A418&amp;$A$3,Global!$E:$AA,COLUMN()+1,0)="","",VLOOKUP($A418&amp;$A$3,Global!$E:$AA,COLUMN()+1,0)),"")</f>
        <v/>
      </c>
      <c r="F418" s="69" t="str">
        <f>IFERROR(IF(VLOOKUP($A418&amp;$A$3,Global!$E:$AA,COLUMN()+1,0)="","",VLOOKUP($A418&amp;$A$3,Global!$E:$AA,COLUMN()+1,0)),"")</f>
        <v/>
      </c>
      <c r="G418" s="69" t="str">
        <f>IFERROR(IF(VLOOKUP($A418&amp;$A$3,Global!$E:$AA,COLUMN()+1,0)="","",VLOOKUP($A418&amp;$A$3,Global!$E:$AA,COLUMN()+1,0)),"")</f>
        <v/>
      </c>
      <c r="H418" s="70" t="str">
        <f>IFERROR(IF(VLOOKUP($A418&amp;$A$3,Global!$E:$AA,COLUMN()+1,0)="","",VLOOKUP($A418&amp;$A$3,Global!$E:$AA,COLUMN()+1,0)),"")</f>
        <v/>
      </c>
      <c r="I418" s="69" t="str">
        <f>IFERROR(IF(VLOOKUP($A418&amp;$A$3,Global!$E:$AA,COLUMN()+1,0)="","",VLOOKUP($A418&amp;$A$3,Global!$E:$AA,COLUMN()+1,0)),"")</f>
        <v/>
      </c>
      <c r="J418" s="69" t="str">
        <f>IFERROR(IF(VLOOKUP($A418&amp;$A$3,Global!$E:$AA,COLUMN()+1,0)="","",VLOOKUP($A418&amp;$A$3,Global!$E:$AA,COLUMN()+1,0)),"")</f>
        <v/>
      </c>
      <c r="K418" s="69" t="str">
        <f>IFERROR(IF(VLOOKUP($A418&amp;$A$3,Global!$E:$AA,COLUMN()+1,0)="","",VLOOKUP($A418&amp;$A$3,Global!$E:$AA,COLUMN()+1,0)),"")</f>
        <v/>
      </c>
      <c r="L418" s="69" t="str">
        <f>IFERROR(IF(VLOOKUP($A418&amp;$A$3,Global!$E:$AA,COLUMN()+1,0)="","",VLOOKUP($A418&amp;$A$3,Global!$E:$AA,COLUMN()+1,0)),"")</f>
        <v/>
      </c>
      <c r="M418" s="68" t="str">
        <f>IFERROR(IF(VLOOKUP($A418&amp;$A$3,Global!$E:$AA,COLUMN()+1,0)="","",VLOOKUP($A418&amp;$A$3,Global!$E:$AA,COLUMN()+1,0)),"")</f>
        <v/>
      </c>
      <c r="N418" s="68" t="str">
        <f>IFERROR(IF(VLOOKUP($A418&amp;$A$3,Global!$E:$AA,COLUMN()+1,0)="","",VLOOKUP($A418&amp;$A$3,Global!$E:$AA,COLUMN()+1,0)),"")</f>
        <v/>
      </c>
      <c r="O418" s="68" t="str">
        <f>IFERROR(IF(VLOOKUP($A418&amp;$A$3,Global!$E:$AA,COLUMN()+1,0)="","",VLOOKUP($A418&amp;$A$3,Global!$E:$AA,COLUMN()+1,0)),"")</f>
        <v/>
      </c>
      <c r="P418" s="68" t="str">
        <f>IFERROR(IF(VLOOKUP($A418&amp;$A$3,Global!$E:$AA,COLUMN()+1,0)="","",VLOOKUP($A418&amp;$A$3,Global!$E:$AA,COLUMN()+1,0)),"")</f>
        <v/>
      </c>
      <c r="Q418" s="68" t="str">
        <f>IFERROR(IF(VLOOKUP($A418&amp;$A$3,Global!$E:$AA,COLUMN()+1,0)="","",VLOOKUP($A418&amp;$A$3,Global!$E:$AA,COLUMN()+1,0)),"")</f>
        <v/>
      </c>
      <c r="R418" s="68" t="str">
        <f>IFERROR(IF(VLOOKUP($A418&amp;$A$3,Global!$E:$AA,COLUMN()+1,0)="","",VLOOKUP($A418&amp;$A$3,Global!$E:$AA,COLUMN()+1,0)),"")</f>
        <v/>
      </c>
      <c r="S418" s="71" t="str">
        <f>IFERROR(IF(VLOOKUP($A418&amp;$A$3,Global!$E:$AA,COLUMN()+1,0)="","",VLOOKUP($A418&amp;$A$3,Global!$E:$AA,COLUMN()+1,0)),"")</f>
        <v/>
      </c>
      <c r="T418" s="71" t="str">
        <f>IFERROR(IF(VLOOKUP($A418&amp;$A$3,Global!$E:$AA,COLUMN()+1,0)="","",VLOOKUP($A418&amp;$A$3,Global!$E:$AA,COLUMN()+1,0)),"")</f>
        <v/>
      </c>
      <c r="U418" s="69" t="str">
        <f>IFERROR(IF(VLOOKUP($A418&amp;$A$3,Global!$E:$AA,COLUMN()+1,0)="","",VLOOKUP($A418&amp;$A$3,Global!$E:$AA,COLUMN()+1,0)),"")</f>
        <v/>
      </c>
      <c r="V418" s="69" t="str">
        <f>IFERROR(IF(VLOOKUP($A418&amp;$A$3,Global!$E:$AA,COLUMN()+1,0)="","",VLOOKUP($A418&amp;$A$3,Global!$E:$AA,COLUMN()+1,0)),"")</f>
        <v/>
      </c>
    </row>
    <row r="419" spans="1:22" s="72" customFormat="1" ht="15.75" x14ac:dyDescent="0.2">
      <c r="A419" s="67" t="str">
        <f>IFERROR(IF(A418="","",IF((A418+1)&lt;=VLOOKUP($A$3,List!$A$1:$B$50,2,0),A418+1,"")),"")</f>
        <v/>
      </c>
      <c r="B419" s="67" t="str">
        <f>IFERROR(IF(VLOOKUP($A419&amp;$A$3,Global!$E:$AA,COLUMN(),0)="","",VLOOKUP($A419&amp;$A$3,Global!$E:$AA,COLUMN(),0)),"")</f>
        <v/>
      </c>
      <c r="C419" s="67" t="str">
        <f>IFERROR(VLOOKUP(B419,List!$D:$E,2,0),"")</f>
        <v/>
      </c>
      <c r="D419" s="68" t="str">
        <f>IFERROR(IF(VLOOKUP($A419&amp;$A$3,Global!$E:$AA,COLUMN()+1,0)="","",VLOOKUP($A419&amp;$A$3,Global!$E:$AA,COLUMN()+1,0)),"")</f>
        <v/>
      </c>
      <c r="E419" s="69" t="str">
        <f>IFERROR(IF(VLOOKUP($A419&amp;$A$3,Global!$E:$AA,COLUMN()+1,0)="","",VLOOKUP($A419&amp;$A$3,Global!$E:$AA,COLUMN()+1,0)),"")</f>
        <v/>
      </c>
      <c r="F419" s="69" t="str">
        <f>IFERROR(IF(VLOOKUP($A419&amp;$A$3,Global!$E:$AA,COLUMN()+1,0)="","",VLOOKUP($A419&amp;$A$3,Global!$E:$AA,COLUMN()+1,0)),"")</f>
        <v/>
      </c>
      <c r="G419" s="69" t="str">
        <f>IFERROR(IF(VLOOKUP($A419&amp;$A$3,Global!$E:$AA,COLUMN()+1,0)="","",VLOOKUP($A419&amp;$A$3,Global!$E:$AA,COLUMN()+1,0)),"")</f>
        <v/>
      </c>
      <c r="H419" s="70" t="str">
        <f>IFERROR(IF(VLOOKUP($A419&amp;$A$3,Global!$E:$AA,COLUMN()+1,0)="","",VLOOKUP($A419&amp;$A$3,Global!$E:$AA,COLUMN()+1,0)),"")</f>
        <v/>
      </c>
      <c r="I419" s="69" t="str">
        <f>IFERROR(IF(VLOOKUP($A419&amp;$A$3,Global!$E:$AA,COLUMN()+1,0)="","",VLOOKUP($A419&amp;$A$3,Global!$E:$AA,COLUMN()+1,0)),"")</f>
        <v/>
      </c>
      <c r="J419" s="69" t="str">
        <f>IFERROR(IF(VLOOKUP($A419&amp;$A$3,Global!$E:$AA,COLUMN()+1,0)="","",VLOOKUP($A419&amp;$A$3,Global!$E:$AA,COLUMN()+1,0)),"")</f>
        <v/>
      </c>
      <c r="K419" s="69" t="str">
        <f>IFERROR(IF(VLOOKUP($A419&amp;$A$3,Global!$E:$AA,COLUMN()+1,0)="","",VLOOKUP($A419&amp;$A$3,Global!$E:$AA,COLUMN()+1,0)),"")</f>
        <v/>
      </c>
      <c r="L419" s="69" t="str">
        <f>IFERROR(IF(VLOOKUP($A419&amp;$A$3,Global!$E:$AA,COLUMN()+1,0)="","",VLOOKUP($A419&amp;$A$3,Global!$E:$AA,COLUMN()+1,0)),"")</f>
        <v/>
      </c>
      <c r="M419" s="68" t="str">
        <f>IFERROR(IF(VLOOKUP($A419&amp;$A$3,Global!$E:$AA,COLUMN()+1,0)="","",VLOOKUP($A419&amp;$A$3,Global!$E:$AA,COLUMN()+1,0)),"")</f>
        <v/>
      </c>
      <c r="N419" s="68" t="str">
        <f>IFERROR(IF(VLOOKUP($A419&amp;$A$3,Global!$E:$AA,COLUMN()+1,0)="","",VLOOKUP($A419&amp;$A$3,Global!$E:$AA,COLUMN()+1,0)),"")</f>
        <v/>
      </c>
      <c r="O419" s="68" t="str">
        <f>IFERROR(IF(VLOOKUP($A419&amp;$A$3,Global!$E:$AA,COLUMN()+1,0)="","",VLOOKUP($A419&amp;$A$3,Global!$E:$AA,COLUMN()+1,0)),"")</f>
        <v/>
      </c>
      <c r="P419" s="68" t="str">
        <f>IFERROR(IF(VLOOKUP($A419&amp;$A$3,Global!$E:$AA,COLUMN()+1,0)="","",VLOOKUP($A419&amp;$A$3,Global!$E:$AA,COLUMN()+1,0)),"")</f>
        <v/>
      </c>
      <c r="Q419" s="68" t="str">
        <f>IFERROR(IF(VLOOKUP($A419&amp;$A$3,Global!$E:$AA,COLUMN()+1,0)="","",VLOOKUP($A419&amp;$A$3,Global!$E:$AA,COLUMN()+1,0)),"")</f>
        <v/>
      </c>
      <c r="R419" s="68" t="str">
        <f>IFERROR(IF(VLOOKUP($A419&amp;$A$3,Global!$E:$AA,COLUMN()+1,0)="","",VLOOKUP($A419&amp;$A$3,Global!$E:$AA,COLUMN()+1,0)),"")</f>
        <v/>
      </c>
      <c r="S419" s="71" t="str">
        <f>IFERROR(IF(VLOOKUP($A419&amp;$A$3,Global!$E:$AA,COLUMN()+1,0)="","",VLOOKUP($A419&amp;$A$3,Global!$E:$AA,COLUMN()+1,0)),"")</f>
        <v/>
      </c>
      <c r="T419" s="71" t="str">
        <f>IFERROR(IF(VLOOKUP($A419&amp;$A$3,Global!$E:$AA,COLUMN()+1,0)="","",VLOOKUP($A419&amp;$A$3,Global!$E:$AA,COLUMN()+1,0)),"")</f>
        <v/>
      </c>
      <c r="U419" s="69" t="str">
        <f>IFERROR(IF(VLOOKUP($A419&amp;$A$3,Global!$E:$AA,COLUMN()+1,0)="","",VLOOKUP($A419&amp;$A$3,Global!$E:$AA,COLUMN()+1,0)),"")</f>
        <v/>
      </c>
      <c r="V419" s="69" t="str">
        <f>IFERROR(IF(VLOOKUP($A419&amp;$A$3,Global!$E:$AA,COLUMN()+1,0)="","",VLOOKUP($A419&amp;$A$3,Global!$E:$AA,COLUMN()+1,0)),"")</f>
        <v/>
      </c>
    </row>
    <row r="420" spans="1:22" s="72" customFormat="1" ht="15.75" x14ac:dyDescent="0.2">
      <c r="A420" s="67" t="str">
        <f>IFERROR(IF(A419="","",IF((A419+1)&lt;=VLOOKUP($A$3,List!$A$1:$B$50,2,0),A419+1,"")),"")</f>
        <v/>
      </c>
      <c r="B420" s="67" t="str">
        <f>IFERROR(IF(VLOOKUP($A420&amp;$A$3,Global!$E:$AA,COLUMN(),0)="","",VLOOKUP($A420&amp;$A$3,Global!$E:$AA,COLUMN(),0)),"")</f>
        <v/>
      </c>
      <c r="C420" s="67" t="str">
        <f>IFERROR(VLOOKUP(B420,List!$D:$E,2,0),"")</f>
        <v/>
      </c>
      <c r="D420" s="68" t="str">
        <f>IFERROR(IF(VLOOKUP($A420&amp;$A$3,Global!$E:$AA,COLUMN()+1,0)="","",VLOOKUP($A420&amp;$A$3,Global!$E:$AA,COLUMN()+1,0)),"")</f>
        <v/>
      </c>
      <c r="E420" s="69" t="str">
        <f>IFERROR(IF(VLOOKUP($A420&amp;$A$3,Global!$E:$AA,COLUMN()+1,0)="","",VLOOKUP($A420&amp;$A$3,Global!$E:$AA,COLUMN()+1,0)),"")</f>
        <v/>
      </c>
      <c r="F420" s="69" t="str">
        <f>IFERROR(IF(VLOOKUP($A420&amp;$A$3,Global!$E:$AA,COLUMN()+1,0)="","",VLOOKUP($A420&amp;$A$3,Global!$E:$AA,COLUMN()+1,0)),"")</f>
        <v/>
      </c>
      <c r="G420" s="69" t="str">
        <f>IFERROR(IF(VLOOKUP($A420&amp;$A$3,Global!$E:$AA,COLUMN()+1,0)="","",VLOOKUP($A420&amp;$A$3,Global!$E:$AA,COLUMN()+1,0)),"")</f>
        <v/>
      </c>
      <c r="H420" s="70" t="str">
        <f>IFERROR(IF(VLOOKUP($A420&amp;$A$3,Global!$E:$AA,COLUMN()+1,0)="","",VLOOKUP($A420&amp;$A$3,Global!$E:$AA,COLUMN()+1,0)),"")</f>
        <v/>
      </c>
      <c r="I420" s="69" t="str">
        <f>IFERROR(IF(VLOOKUP($A420&amp;$A$3,Global!$E:$AA,COLUMN()+1,0)="","",VLOOKUP($A420&amp;$A$3,Global!$E:$AA,COLUMN()+1,0)),"")</f>
        <v/>
      </c>
      <c r="J420" s="69" t="str">
        <f>IFERROR(IF(VLOOKUP($A420&amp;$A$3,Global!$E:$AA,COLUMN()+1,0)="","",VLOOKUP($A420&amp;$A$3,Global!$E:$AA,COLUMN()+1,0)),"")</f>
        <v/>
      </c>
      <c r="K420" s="69" t="str">
        <f>IFERROR(IF(VLOOKUP($A420&amp;$A$3,Global!$E:$AA,COLUMN()+1,0)="","",VLOOKUP($A420&amp;$A$3,Global!$E:$AA,COLUMN()+1,0)),"")</f>
        <v/>
      </c>
      <c r="L420" s="69" t="str">
        <f>IFERROR(IF(VLOOKUP($A420&amp;$A$3,Global!$E:$AA,COLUMN()+1,0)="","",VLOOKUP($A420&amp;$A$3,Global!$E:$AA,COLUMN()+1,0)),"")</f>
        <v/>
      </c>
      <c r="M420" s="68" t="str">
        <f>IFERROR(IF(VLOOKUP($A420&amp;$A$3,Global!$E:$AA,COLUMN()+1,0)="","",VLOOKUP($A420&amp;$A$3,Global!$E:$AA,COLUMN()+1,0)),"")</f>
        <v/>
      </c>
      <c r="N420" s="68" t="str">
        <f>IFERROR(IF(VLOOKUP($A420&amp;$A$3,Global!$E:$AA,COLUMN()+1,0)="","",VLOOKUP($A420&amp;$A$3,Global!$E:$AA,COLUMN()+1,0)),"")</f>
        <v/>
      </c>
      <c r="O420" s="68" t="str">
        <f>IFERROR(IF(VLOOKUP($A420&amp;$A$3,Global!$E:$AA,COLUMN()+1,0)="","",VLOOKUP($A420&amp;$A$3,Global!$E:$AA,COLUMN()+1,0)),"")</f>
        <v/>
      </c>
      <c r="P420" s="68" t="str">
        <f>IFERROR(IF(VLOOKUP($A420&amp;$A$3,Global!$E:$AA,COLUMN()+1,0)="","",VLOOKUP($A420&amp;$A$3,Global!$E:$AA,COLUMN()+1,0)),"")</f>
        <v/>
      </c>
      <c r="Q420" s="68" t="str">
        <f>IFERROR(IF(VLOOKUP($A420&amp;$A$3,Global!$E:$AA,COLUMN()+1,0)="","",VLOOKUP($A420&amp;$A$3,Global!$E:$AA,COLUMN()+1,0)),"")</f>
        <v/>
      </c>
      <c r="R420" s="68" t="str">
        <f>IFERROR(IF(VLOOKUP($A420&amp;$A$3,Global!$E:$AA,COLUMN()+1,0)="","",VLOOKUP($A420&amp;$A$3,Global!$E:$AA,COLUMN()+1,0)),"")</f>
        <v/>
      </c>
      <c r="S420" s="71" t="str">
        <f>IFERROR(IF(VLOOKUP($A420&amp;$A$3,Global!$E:$AA,COLUMN()+1,0)="","",VLOOKUP($A420&amp;$A$3,Global!$E:$AA,COLUMN()+1,0)),"")</f>
        <v/>
      </c>
      <c r="T420" s="71" t="str">
        <f>IFERROR(IF(VLOOKUP($A420&amp;$A$3,Global!$E:$AA,COLUMN()+1,0)="","",VLOOKUP($A420&amp;$A$3,Global!$E:$AA,COLUMN()+1,0)),"")</f>
        <v/>
      </c>
      <c r="U420" s="69" t="str">
        <f>IFERROR(IF(VLOOKUP($A420&amp;$A$3,Global!$E:$AA,COLUMN()+1,0)="","",VLOOKUP($A420&amp;$A$3,Global!$E:$AA,COLUMN()+1,0)),"")</f>
        <v/>
      </c>
      <c r="V420" s="69" t="str">
        <f>IFERROR(IF(VLOOKUP($A420&amp;$A$3,Global!$E:$AA,COLUMN()+1,0)="","",VLOOKUP($A420&amp;$A$3,Global!$E:$AA,COLUMN()+1,0)),"")</f>
        <v/>
      </c>
    </row>
    <row r="421" spans="1:22" s="72" customFormat="1" ht="15.75" x14ac:dyDescent="0.2">
      <c r="A421" s="67" t="str">
        <f>IFERROR(IF(A420="","",IF((A420+1)&lt;=VLOOKUP($A$3,List!$A$1:$B$50,2,0),A420+1,"")),"")</f>
        <v/>
      </c>
      <c r="B421" s="67" t="str">
        <f>IFERROR(IF(VLOOKUP($A421&amp;$A$3,Global!$E:$AA,COLUMN(),0)="","",VLOOKUP($A421&amp;$A$3,Global!$E:$AA,COLUMN(),0)),"")</f>
        <v/>
      </c>
      <c r="C421" s="67" t="str">
        <f>IFERROR(VLOOKUP(B421,List!$D:$E,2,0),"")</f>
        <v/>
      </c>
      <c r="D421" s="68" t="str">
        <f>IFERROR(IF(VLOOKUP($A421&amp;$A$3,Global!$E:$AA,COLUMN()+1,0)="","",VLOOKUP($A421&amp;$A$3,Global!$E:$AA,COLUMN()+1,0)),"")</f>
        <v/>
      </c>
      <c r="E421" s="69" t="str">
        <f>IFERROR(IF(VLOOKUP($A421&amp;$A$3,Global!$E:$AA,COLUMN()+1,0)="","",VLOOKUP($A421&amp;$A$3,Global!$E:$AA,COLUMN()+1,0)),"")</f>
        <v/>
      </c>
      <c r="F421" s="69" t="str">
        <f>IFERROR(IF(VLOOKUP($A421&amp;$A$3,Global!$E:$AA,COLUMN()+1,0)="","",VLOOKUP($A421&amp;$A$3,Global!$E:$AA,COLUMN()+1,0)),"")</f>
        <v/>
      </c>
      <c r="G421" s="69" t="str">
        <f>IFERROR(IF(VLOOKUP($A421&amp;$A$3,Global!$E:$AA,COLUMN()+1,0)="","",VLOOKUP($A421&amp;$A$3,Global!$E:$AA,COLUMN()+1,0)),"")</f>
        <v/>
      </c>
      <c r="H421" s="70" t="str">
        <f>IFERROR(IF(VLOOKUP($A421&amp;$A$3,Global!$E:$AA,COLUMN()+1,0)="","",VLOOKUP($A421&amp;$A$3,Global!$E:$AA,COLUMN()+1,0)),"")</f>
        <v/>
      </c>
      <c r="I421" s="69" t="str">
        <f>IFERROR(IF(VLOOKUP($A421&amp;$A$3,Global!$E:$AA,COLUMN()+1,0)="","",VLOOKUP($A421&amp;$A$3,Global!$E:$AA,COLUMN()+1,0)),"")</f>
        <v/>
      </c>
      <c r="J421" s="69" t="str">
        <f>IFERROR(IF(VLOOKUP($A421&amp;$A$3,Global!$E:$AA,COLUMN()+1,0)="","",VLOOKUP($A421&amp;$A$3,Global!$E:$AA,COLUMN()+1,0)),"")</f>
        <v/>
      </c>
      <c r="K421" s="69" t="str">
        <f>IFERROR(IF(VLOOKUP($A421&amp;$A$3,Global!$E:$AA,COLUMN()+1,0)="","",VLOOKUP($A421&amp;$A$3,Global!$E:$AA,COLUMN()+1,0)),"")</f>
        <v/>
      </c>
      <c r="L421" s="69" t="str">
        <f>IFERROR(IF(VLOOKUP($A421&amp;$A$3,Global!$E:$AA,COLUMN()+1,0)="","",VLOOKUP($A421&amp;$A$3,Global!$E:$AA,COLUMN()+1,0)),"")</f>
        <v/>
      </c>
      <c r="M421" s="68" t="str">
        <f>IFERROR(IF(VLOOKUP($A421&amp;$A$3,Global!$E:$AA,COLUMN()+1,0)="","",VLOOKUP($A421&amp;$A$3,Global!$E:$AA,COLUMN()+1,0)),"")</f>
        <v/>
      </c>
      <c r="N421" s="68" t="str">
        <f>IFERROR(IF(VLOOKUP($A421&amp;$A$3,Global!$E:$AA,COLUMN()+1,0)="","",VLOOKUP($A421&amp;$A$3,Global!$E:$AA,COLUMN()+1,0)),"")</f>
        <v/>
      </c>
      <c r="O421" s="68" t="str">
        <f>IFERROR(IF(VLOOKUP($A421&amp;$A$3,Global!$E:$AA,COLUMN()+1,0)="","",VLOOKUP($A421&amp;$A$3,Global!$E:$AA,COLUMN()+1,0)),"")</f>
        <v/>
      </c>
      <c r="P421" s="68" t="str">
        <f>IFERROR(IF(VLOOKUP($A421&amp;$A$3,Global!$E:$AA,COLUMN()+1,0)="","",VLOOKUP($A421&amp;$A$3,Global!$E:$AA,COLUMN()+1,0)),"")</f>
        <v/>
      </c>
      <c r="Q421" s="68" t="str">
        <f>IFERROR(IF(VLOOKUP($A421&amp;$A$3,Global!$E:$AA,COLUMN()+1,0)="","",VLOOKUP($A421&amp;$A$3,Global!$E:$AA,COLUMN()+1,0)),"")</f>
        <v/>
      </c>
      <c r="R421" s="68" t="str">
        <f>IFERROR(IF(VLOOKUP($A421&amp;$A$3,Global!$E:$AA,COLUMN()+1,0)="","",VLOOKUP($A421&amp;$A$3,Global!$E:$AA,COLUMN()+1,0)),"")</f>
        <v/>
      </c>
      <c r="S421" s="71" t="str">
        <f>IFERROR(IF(VLOOKUP($A421&amp;$A$3,Global!$E:$AA,COLUMN()+1,0)="","",VLOOKUP($A421&amp;$A$3,Global!$E:$AA,COLUMN()+1,0)),"")</f>
        <v/>
      </c>
      <c r="T421" s="71" t="str">
        <f>IFERROR(IF(VLOOKUP($A421&amp;$A$3,Global!$E:$AA,COLUMN()+1,0)="","",VLOOKUP($A421&amp;$A$3,Global!$E:$AA,COLUMN()+1,0)),"")</f>
        <v/>
      </c>
      <c r="U421" s="69" t="str">
        <f>IFERROR(IF(VLOOKUP($A421&amp;$A$3,Global!$E:$AA,COLUMN()+1,0)="","",VLOOKUP($A421&amp;$A$3,Global!$E:$AA,COLUMN()+1,0)),"")</f>
        <v/>
      </c>
      <c r="V421" s="69" t="str">
        <f>IFERROR(IF(VLOOKUP($A421&amp;$A$3,Global!$E:$AA,COLUMN()+1,0)="","",VLOOKUP($A421&amp;$A$3,Global!$E:$AA,COLUMN()+1,0)),"")</f>
        <v/>
      </c>
    </row>
    <row r="422" spans="1:22" s="72" customFormat="1" ht="15.75" x14ac:dyDescent="0.2">
      <c r="A422" s="67" t="str">
        <f>IFERROR(IF(A421="","",IF((A421+1)&lt;=VLOOKUP($A$3,List!$A$1:$B$50,2,0),A421+1,"")),"")</f>
        <v/>
      </c>
      <c r="B422" s="67" t="str">
        <f>IFERROR(IF(VLOOKUP($A422&amp;$A$3,Global!$E:$AA,COLUMN(),0)="","",VLOOKUP($A422&amp;$A$3,Global!$E:$AA,COLUMN(),0)),"")</f>
        <v/>
      </c>
      <c r="C422" s="67" t="str">
        <f>IFERROR(VLOOKUP(B422,List!$D:$E,2,0),"")</f>
        <v/>
      </c>
      <c r="D422" s="68" t="str">
        <f>IFERROR(IF(VLOOKUP($A422&amp;$A$3,Global!$E:$AA,COLUMN()+1,0)="","",VLOOKUP($A422&amp;$A$3,Global!$E:$AA,COLUMN()+1,0)),"")</f>
        <v/>
      </c>
      <c r="E422" s="69" t="str">
        <f>IFERROR(IF(VLOOKUP($A422&amp;$A$3,Global!$E:$AA,COLUMN()+1,0)="","",VLOOKUP($A422&amp;$A$3,Global!$E:$AA,COLUMN()+1,0)),"")</f>
        <v/>
      </c>
      <c r="F422" s="69" t="str">
        <f>IFERROR(IF(VLOOKUP($A422&amp;$A$3,Global!$E:$AA,COLUMN()+1,0)="","",VLOOKUP($A422&amp;$A$3,Global!$E:$AA,COLUMN()+1,0)),"")</f>
        <v/>
      </c>
      <c r="G422" s="69" t="str">
        <f>IFERROR(IF(VLOOKUP($A422&amp;$A$3,Global!$E:$AA,COLUMN()+1,0)="","",VLOOKUP($A422&amp;$A$3,Global!$E:$AA,COLUMN()+1,0)),"")</f>
        <v/>
      </c>
      <c r="H422" s="70" t="str">
        <f>IFERROR(IF(VLOOKUP($A422&amp;$A$3,Global!$E:$AA,COLUMN()+1,0)="","",VLOOKUP($A422&amp;$A$3,Global!$E:$AA,COLUMN()+1,0)),"")</f>
        <v/>
      </c>
      <c r="I422" s="69" t="str">
        <f>IFERROR(IF(VLOOKUP($A422&amp;$A$3,Global!$E:$AA,COLUMN()+1,0)="","",VLOOKUP($A422&amp;$A$3,Global!$E:$AA,COLUMN()+1,0)),"")</f>
        <v/>
      </c>
      <c r="J422" s="69" t="str">
        <f>IFERROR(IF(VLOOKUP($A422&amp;$A$3,Global!$E:$AA,COLUMN()+1,0)="","",VLOOKUP($A422&amp;$A$3,Global!$E:$AA,COLUMN()+1,0)),"")</f>
        <v/>
      </c>
      <c r="K422" s="69" t="str">
        <f>IFERROR(IF(VLOOKUP($A422&amp;$A$3,Global!$E:$AA,COLUMN()+1,0)="","",VLOOKUP($A422&amp;$A$3,Global!$E:$AA,COLUMN()+1,0)),"")</f>
        <v/>
      </c>
      <c r="L422" s="69" t="str">
        <f>IFERROR(IF(VLOOKUP($A422&amp;$A$3,Global!$E:$AA,COLUMN()+1,0)="","",VLOOKUP($A422&amp;$A$3,Global!$E:$AA,COLUMN()+1,0)),"")</f>
        <v/>
      </c>
      <c r="M422" s="68" t="str">
        <f>IFERROR(IF(VLOOKUP($A422&amp;$A$3,Global!$E:$AA,COLUMN()+1,0)="","",VLOOKUP($A422&amp;$A$3,Global!$E:$AA,COLUMN()+1,0)),"")</f>
        <v/>
      </c>
      <c r="N422" s="68" t="str">
        <f>IFERROR(IF(VLOOKUP($A422&amp;$A$3,Global!$E:$AA,COLUMN()+1,0)="","",VLOOKUP($A422&amp;$A$3,Global!$E:$AA,COLUMN()+1,0)),"")</f>
        <v/>
      </c>
      <c r="O422" s="68" t="str">
        <f>IFERROR(IF(VLOOKUP($A422&amp;$A$3,Global!$E:$AA,COLUMN()+1,0)="","",VLOOKUP($A422&amp;$A$3,Global!$E:$AA,COLUMN()+1,0)),"")</f>
        <v/>
      </c>
      <c r="P422" s="68" t="str">
        <f>IFERROR(IF(VLOOKUP($A422&amp;$A$3,Global!$E:$AA,COLUMN()+1,0)="","",VLOOKUP($A422&amp;$A$3,Global!$E:$AA,COLUMN()+1,0)),"")</f>
        <v/>
      </c>
      <c r="Q422" s="68" t="str">
        <f>IFERROR(IF(VLOOKUP($A422&amp;$A$3,Global!$E:$AA,COLUMN()+1,0)="","",VLOOKUP($A422&amp;$A$3,Global!$E:$AA,COLUMN()+1,0)),"")</f>
        <v/>
      </c>
      <c r="R422" s="68" t="str">
        <f>IFERROR(IF(VLOOKUP($A422&amp;$A$3,Global!$E:$AA,COLUMN()+1,0)="","",VLOOKUP($A422&amp;$A$3,Global!$E:$AA,COLUMN()+1,0)),"")</f>
        <v/>
      </c>
      <c r="S422" s="71" t="str">
        <f>IFERROR(IF(VLOOKUP($A422&amp;$A$3,Global!$E:$AA,COLUMN()+1,0)="","",VLOOKUP($A422&amp;$A$3,Global!$E:$AA,COLUMN()+1,0)),"")</f>
        <v/>
      </c>
      <c r="T422" s="71" t="str">
        <f>IFERROR(IF(VLOOKUP($A422&amp;$A$3,Global!$E:$AA,COLUMN()+1,0)="","",VLOOKUP($A422&amp;$A$3,Global!$E:$AA,COLUMN()+1,0)),"")</f>
        <v/>
      </c>
      <c r="U422" s="69" t="str">
        <f>IFERROR(IF(VLOOKUP($A422&amp;$A$3,Global!$E:$AA,COLUMN()+1,0)="","",VLOOKUP($A422&amp;$A$3,Global!$E:$AA,COLUMN()+1,0)),"")</f>
        <v/>
      </c>
      <c r="V422" s="69" t="str">
        <f>IFERROR(IF(VLOOKUP($A422&amp;$A$3,Global!$E:$AA,COLUMN()+1,0)="","",VLOOKUP($A422&amp;$A$3,Global!$E:$AA,COLUMN()+1,0)),"")</f>
        <v/>
      </c>
    </row>
    <row r="423" spans="1:22" s="72" customFormat="1" ht="15.75" x14ac:dyDescent="0.2">
      <c r="A423" s="67" t="str">
        <f>IFERROR(IF(A422="","",IF((A422+1)&lt;=VLOOKUP($A$3,List!$A$1:$B$50,2,0),A422+1,"")),"")</f>
        <v/>
      </c>
      <c r="B423" s="67" t="str">
        <f>IFERROR(IF(VLOOKUP($A423&amp;$A$3,Global!$E:$AA,COLUMN(),0)="","",VLOOKUP($A423&amp;$A$3,Global!$E:$AA,COLUMN(),0)),"")</f>
        <v/>
      </c>
      <c r="C423" s="67" t="str">
        <f>IFERROR(VLOOKUP(B423,List!$D:$E,2,0),"")</f>
        <v/>
      </c>
      <c r="D423" s="68" t="str">
        <f>IFERROR(IF(VLOOKUP($A423&amp;$A$3,Global!$E:$AA,COLUMN()+1,0)="","",VLOOKUP($A423&amp;$A$3,Global!$E:$AA,COLUMN()+1,0)),"")</f>
        <v/>
      </c>
      <c r="E423" s="69" t="str">
        <f>IFERROR(IF(VLOOKUP($A423&amp;$A$3,Global!$E:$AA,COLUMN()+1,0)="","",VLOOKUP($A423&amp;$A$3,Global!$E:$AA,COLUMN()+1,0)),"")</f>
        <v/>
      </c>
      <c r="F423" s="69" t="str">
        <f>IFERROR(IF(VLOOKUP($A423&amp;$A$3,Global!$E:$AA,COLUMN()+1,0)="","",VLOOKUP($A423&amp;$A$3,Global!$E:$AA,COLUMN()+1,0)),"")</f>
        <v/>
      </c>
      <c r="G423" s="69" t="str">
        <f>IFERROR(IF(VLOOKUP($A423&amp;$A$3,Global!$E:$AA,COLUMN()+1,0)="","",VLOOKUP($A423&amp;$A$3,Global!$E:$AA,COLUMN()+1,0)),"")</f>
        <v/>
      </c>
      <c r="H423" s="70" t="str">
        <f>IFERROR(IF(VLOOKUP($A423&amp;$A$3,Global!$E:$AA,COLUMN()+1,0)="","",VLOOKUP($A423&amp;$A$3,Global!$E:$AA,COLUMN()+1,0)),"")</f>
        <v/>
      </c>
      <c r="I423" s="69" t="str">
        <f>IFERROR(IF(VLOOKUP($A423&amp;$A$3,Global!$E:$AA,COLUMN()+1,0)="","",VLOOKUP($A423&amp;$A$3,Global!$E:$AA,COLUMN()+1,0)),"")</f>
        <v/>
      </c>
      <c r="J423" s="69" t="str">
        <f>IFERROR(IF(VLOOKUP($A423&amp;$A$3,Global!$E:$AA,COLUMN()+1,0)="","",VLOOKUP($A423&amp;$A$3,Global!$E:$AA,COLUMN()+1,0)),"")</f>
        <v/>
      </c>
      <c r="K423" s="69" t="str">
        <f>IFERROR(IF(VLOOKUP($A423&amp;$A$3,Global!$E:$AA,COLUMN()+1,0)="","",VLOOKUP($A423&amp;$A$3,Global!$E:$AA,COLUMN()+1,0)),"")</f>
        <v/>
      </c>
      <c r="L423" s="69" t="str">
        <f>IFERROR(IF(VLOOKUP($A423&amp;$A$3,Global!$E:$AA,COLUMN()+1,0)="","",VLOOKUP($A423&amp;$A$3,Global!$E:$AA,COLUMN()+1,0)),"")</f>
        <v/>
      </c>
      <c r="M423" s="68" t="str">
        <f>IFERROR(IF(VLOOKUP($A423&amp;$A$3,Global!$E:$AA,COLUMN()+1,0)="","",VLOOKUP($A423&amp;$A$3,Global!$E:$AA,COLUMN()+1,0)),"")</f>
        <v/>
      </c>
      <c r="N423" s="68" t="str">
        <f>IFERROR(IF(VLOOKUP($A423&amp;$A$3,Global!$E:$AA,COLUMN()+1,0)="","",VLOOKUP($A423&amp;$A$3,Global!$E:$AA,COLUMN()+1,0)),"")</f>
        <v/>
      </c>
      <c r="O423" s="68" t="str">
        <f>IFERROR(IF(VLOOKUP($A423&amp;$A$3,Global!$E:$AA,COLUMN()+1,0)="","",VLOOKUP($A423&amp;$A$3,Global!$E:$AA,COLUMN()+1,0)),"")</f>
        <v/>
      </c>
      <c r="P423" s="68" t="str">
        <f>IFERROR(IF(VLOOKUP($A423&amp;$A$3,Global!$E:$AA,COLUMN()+1,0)="","",VLOOKUP($A423&amp;$A$3,Global!$E:$AA,COLUMN()+1,0)),"")</f>
        <v/>
      </c>
      <c r="Q423" s="68" t="str">
        <f>IFERROR(IF(VLOOKUP($A423&amp;$A$3,Global!$E:$AA,COLUMN()+1,0)="","",VLOOKUP($A423&amp;$A$3,Global!$E:$AA,COLUMN()+1,0)),"")</f>
        <v/>
      </c>
      <c r="R423" s="68" t="str">
        <f>IFERROR(IF(VLOOKUP($A423&amp;$A$3,Global!$E:$AA,COLUMN()+1,0)="","",VLOOKUP($A423&amp;$A$3,Global!$E:$AA,COLUMN()+1,0)),"")</f>
        <v/>
      </c>
      <c r="S423" s="71" t="str">
        <f>IFERROR(IF(VLOOKUP($A423&amp;$A$3,Global!$E:$AA,COLUMN()+1,0)="","",VLOOKUP($A423&amp;$A$3,Global!$E:$AA,COLUMN()+1,0)),"")</f>
        <v/>
      </c>
      <c r="T423" s="71" t="str">
        <f>IFERROR(IF(VLOOKUP($A423&amp;$A$3,Global!$E:$AA,COLUMN()+1,0)="","",VLOOKUP($A423&amp;$A$3,Global!$E:$AA,COLUMN()+1,0)),"")</f>
        <v/>
      </c>
      <c r="U423" s="69" t="str">
        <f>IFERROR(IF(VLOOKUP($A423&amp;$A$3,Global!$E:$AA,COLUMN()+1,0)="","",VLOOKUP($A423&amp;$A$3,Global!$E:$AA,COLUMN()+1,0)),"")</f>
        <v/>
      </c>
      <c r="V423" s="69" t="str">
        <f>IFERROR(IF(VLOOKUP($A423&amp;$A$3,Global!$E:$AA,COLUMN()+1,0)="","",VLOOKUP($A423&amp;$A$3,Global!$E:$AA,COLUMN()+1,0)),"")</f>
        <v/>
      </c>
    </row>
    <row r="424" spans="1:22" s="72" customFormat="1" ht="15.75" x14ac:dyDescent="0.2">
      <c r="A424" s="67" t="str">
        <f>IFERROR(IF(A423="","",IF((A423+1)&lt;=VLOOKUP($A$3,List!$A$1:$B$50,2,0),A423+1,"")),"")</f>
        <v/>
      </c>
      <c r="B424" s="67" t="str">
        <f>IFERROR(IF(VLOOKUP($A424&amp;$A$3,Global!$E:$AA,COLUMN(),0)="","",VLOOKUP($A424&amp;$A$3,Global!$E:$AA,COLUMN(),0)),"")</f>
        <v/>
      </c>
      <c r="C424" s="67" t="str">
        <f>IFERROR(VLOOKUP(B424,List!$D:$E,2,0),"")</f>
        <v/>
      </c>
      <c r="D424" s="68" t="str">
        <f>IFERROR(IF(VLOOKUP($A424&amp;$A$3,Global!$E:$AA,COLUMN()+1,0)="","",VLOOKUP($A424&amp;$A$3,Global!$E:$AA,COLUMN()+1,0)),"")</f>
        <v/>
      </c>
      <c r="E424" s="69" t="str">
        <f>IFERROR(IF(VLOOKUP($A424&amp;$A$3,Global!$E:$AA,COLUMN()+1,0)="","",VLOOKUP($A424&amp;$A$3,Global!$E:$AA,COLUMN()+1,0)),"")</f>
        <v/>
      </c>
      <c r="F424" s="69" t="str">
        <f>IFERROR(IF(VLOOKUP($A424&amp;$A$3,Global!$E:$AA,COLUMN()+1,0)="","",VLOOKUP($A424&amp;$A$3,Global!$E:$AA,COLUMN()+1,0)),"")</f>
        <v/>
      </c>
      <c r="G424" s="69" t="str">
        <f>IFERROR(IF(VLOOKUP($A424&amp;$A$3,Global!$E:$AA,COLUMN()+1,0)="","",VLOOKUP($A424&amp;$A$3,Global!$E:$AA,COLUMN()+1,0)),"")</f>
        <v/>
      </c>
      <c r="H424" s="70" t="str">
        <f>IFERROR(IF(VLOOKUP($A424&amp;$A$3,Global!$E:$AA,COLUMN()+1,0)="","",VLOOKUP($A424&amp;$A$3,Global!$E:$AA,COLUMN()+1,0)),"")</f>
        <v/>
      </c>
      <c r="I424" s="69" t="str">
        <f>IFERROR(IF(VLOOKUP($A424&amp;$A$3,Global!$E:$AA,COLUMN()+1,0)="","",VLOOKUP($A424&amp;$A$3,Global!$E:$AA,COLUMN()+1,0)),"")</f>
        <v/>
      </c>
      <c r="J424" s="69" t="str">
        <f>IFERROR(IF(VLOOKUP($A424&amp;$A$3,Global!$E:$AA,COLUMN()+1,0)="","",VLOOKUP($A424&amp;$A$3,Global!$E:$AA,COLUMN()+1,0)),"")</f>
        <v/>
      </c>
      <c r="K424" s="69" t="str">
        <f>IFERROR(IF(VLOOKUP($A424&amp;$A$3,Global!$E:$AA,COLUMN()+1,0)="","",VLOOKUP($A424&amp;$A$3,Global!$E:$AA,COLUMN()+1,0)),"")</f>
        <v/>
      </c>
      <c r="L424" s="69" t="str">
        <f>IFERROR(IF(VLOOKUP($A424&amp;$A$3,Global!$E:$AA,COLUMN()+1,0)="","",VLOOKUP($A424&amp;$A$3,Global!$E:$AA,COLUMN()+1,0)),"")</f>
        <v/>
      </c>
      <c r="M424" s="68" t="str">
        <f>IFERROR(IF(VLOOKUP($A424&amp;$A$3,Global!$E:$AA,COLUMN()+1,0)="","",VLOOKUP($A424&amp;$A$3,Global!$E:$AA,COLUMN()+1,0)),"")</f>
        <v/>
      </c>
      <c r="N424" s="68" t="str">
        <f>IFERROR(IF(VLOOKUP($A424&amp;$A$3,Global!$E:$AA,COLUMN()+1,0)="","",VLOOKUP($A424&amp;$A$3,Global!$E:$AA,COLUMN()+1,0)),"")</f>
        <v/>
      </c>
      <c r="O424" s="68" t="str">
        <f>IFERROR(IF(VLOOKUP($A424&amp;$A$3,Global!$E:$AA,COLUMN()+1,0)="","",VLOOKUP($A424&amp;$A$3,Global!$E:$AA,COLUMN()+1,0)),"")</f>
        <v/>
      </c>
      <c r="P424" s="68" t="str">
        <f>IFERROR(IF(VLOOKUP($A424&amp;$A$3,Global!$E:$AA,COLUMN()+1,0)="","",VLOOKUP($A424&amp;$A$3,Global!$E:$AA,COLUMN()+1,0)),"")</f>
        <v/>
      </c>
      <c r="Q424" s="68" t="str">
        <f>IFERROR(IF(VLOOKUP($A424&amp;$A$3,Global!$E:$AA,COLUMN()+1,0)="","",VLOOKUP($A424&amp;$A$3,Global!$E:$AA,COLUMN()+1,0)),"")</f>
        <v/>
      </c>
      <c r="R424" s="68" t="str">
        <f>IFERROR(IF(VLOOKUP($A424&amp;$A$3,Global!$E:$AA,COLUMN()+1,0)="","",VLOOKUP($A424&amp;$A$3,Global!$E:$AA,COLUMN()+1,0)),"")</f>
        <v/>
      </c>
      <c r="S424" s="71" t="str">
        <f>IFERROR(IF(VLOOKUP($A424&amp;$A$3,Global!$E:$AA,COLUMN()+1,0)="","",VLOOKUP($A424&amp;$A$3,Global!$E:$AA,COLUMN()+1,0)),"")</f>
        <v/>
      </c>
      <c r="T424" s="71" t="str">
        <f>IFERROR(IF(VLOOKUP($A424&amp;$A$3,Global!$E:$AA,COLUMN()+1,0)="","",VLOOKUP($A424&amp;$A$3,Global!$E:$AA,COLUMN()+1,0)),"")</f>
        <v/>
      </c>
      <c r="U424" s="69" t="str">
        <f>IFERROR(IF(VLOOKUP($A424&amp;$A$3,Global!$E:$AA,COLUMN()+1,0)="","",VLOOKUP($A424&amp;$A$3,Global!$E:$AA,COLUMN()+1,0)),"")</f>
        <v/>
      </c>
      <c r="V424" s="69" t="str">
        <f>IFERROR(IF(VLOOKUP($A424&amp;$A$3,Global!$E:$AA,COLUMN()+1,0)="","",VLOOKUP($A424&amp;$A$3,Global!$E:$AA,COLUMN()+1,0)),"")</f>
        <v/>
      </c>
    </row>
    <row r="425" spans="1:22" s="72" customFormat="1" ht="15.75" x14ac:dyDescent="0.2">
      <c r="A425" s="67" t="str">
        <f>IFERROR(IF(A424="","",IF((A424+1)&lt;=VLOOKUP($A$3,List!$A$1:$B$50,2,0),A424+1,"")),"")</f>
        <v/>
      </c>
      <c r="B425" s="67" t="str">
        <f>IFERROR(IF(VLOOKUP($A425&amp;$A$3,Global!$E:$AA,COLUMN(),0)="","",VLOOKUP($A425&amp;$A$3,Global!$E:$AA,COLUMN(),0)),"")</f>
        <v/>
      </c>
      <c r="C425" s="67" t="str">
        <f>IFERROR(VLOOKUP(B425,List!$D:$E,2,0),"")</f>
        <v/>
      </c>
      <c r="D425" s="68" t="str">
        <f>IFERROR(IF(VLOOKUP($A425&amp;$A$3,Global!$E:$AA,COLUMN()+1,0)="","",VLOOKUP($A425&amp;$A$3,Global!$E:$AA,COLUMN()+1,0)),"")</f>
        <v/>
      </c>
      <c r="E425" s="69" t="str">
        <f>IFERROR(IF(VLOOKUP($A425&amp;$A$3,Global!$E:$AA,COLUMN()+1,0)="","",VLOOKUP($A425&amp;$A$3,Global!$E:$AA,COLUMN()+1,0)),"")</f>
        <v/>
      </c>
      <c r="F425" s="69" t="str">
        <f>IFERROR(IF(VLOOKUP($A425&amp;$A$3,Global!$E:$AA,COLUMN()+1,0)="","",VLOOKUP($A425&amp;$A$3,Global!$E:$AA,COLUMN()+1,0)),"")</f>
        <v/>
      </c>
      <c r="G425" s="69" t="str">
        <f>IFERROR(IF(VLOOKUP($A425&amp;$A$3,Global!$E:$AA,COLUMN()+1,0)="","",VLOOKUP($A425&amp;$A$3,Global!$E:$AA,COLUMN()+1,0)),"")</f>
        <v/>
      </c>
      <c r="H425" s="70" t="str">
        <f>IFERROR(IF(VLOOKUP($A425&amp;$A$3,Global!$E:$AA,COLUMN()+1,0)="","",VLOOKUP($A425&amp;$A$3,Global!$E:$AA,COLUMN()+1,0)),"")</f>
        <v/>
      </c>
      <c r="I425" s="69" t="str">
        <f>IFERROR(IF(VLOOKUP($A425&amp;$A$3,Global!$E:$AA,COLUMN()+1,0)="","",VLOOKUP($A425&amp;$A$3,Global!$E:$AA,COLUMN()+1,0)),"")</f>
        <v/>
      </c>
      <c r="J425" s="69" t="str">
        <f>IFERROR(IF(VLOOKUP($A425&amp;$A$3,Global!$E:$AA,COLUMN()+1,0)="","",VLOOKUP($A425&amp;$A$3,Global!$E:$AA,COLUMN()+1,0)),"")</f>
        <v/>
      </c>
      <c r="K425" s="69" t="str">
        <f>IFERROR(IF(VLOOKUP($A425&amp;$A$3,Global!$E:$AA,COLUMN()+1,0)="","",VLOOKUP($A425&amp;$A$3,Global!$E:$AA,COLUMN()+1,0)),"")</f>
        <v/>
      </c>
      <c r="L425" s="69" t="str">
        <f>IFERROR(IF(VLOOKUP($A425&amp;$A$3,Global!$E:$AA,COLUMN()+1,0)="","",VLOOKUP($A425&amp;$A$3,Global!$E:$AA,COLUMN()+1,0)),"")</f>
        <v/>
      </c>
      <c r="M425" s="68" t="str">
        <f>IFERROR(IF(VLOOKUP($A425&amp;$A$3,Global!$E:$AA,COLUMN()+1,0)="","",VLOOKUP($A425&amp;$A$3,Global!$E:$AA,COLUMN()+1,0)),"")</f>
        <v/>
      </c>
      <c r="N425" s="68" t="str">
        <f>IFERROR(IF(VLOOKUP($A425&amp;$A$3,Global!$E:$AA,COLUMN()+1,0)="","",VLOOKUP($A425&amp;$A$3,Global!$E:$AA,COLUMN()+1,0)),"")</f>
        <v/>
      </c>
      <c r="O425" s="68" t="str">
        <f>IFERROR(IF(VLOOKUP($A425&amp;$A$3,Global!$E:$AA,COLUMN()+1,0)="","",VLOOKUP($A425&amp;$A$3,Global!$E:$AA,COLUMN()+1,0)),"")</f>
        <v/>
      </c>
      <c r="P425" s="68" t="str">
        <f>IFERROR(IF(VLOOKUP($A425&amp;$A$3,Global!$E:$AA,COLUMN()+1,0)="","",VLOOKUP($A425&amp;$A$3,Global!$E:$AA,COLUMN()+1,0)),"")</f>
        <v/>
      </c>
      <c r="Q425" s="68" t="str">
        <f>IFERROR(IF(VLOOKUP($A425&amp;$A$3,Global!$E:$AA,COLUMN()+1,0)="","",VLOOKUP($A425&amp;$A$3,Global!$E:$AA,COLUMN()+1,0)),"")</f>
        <v/>
      </c>
      <c r="R425" s="68" t="str">
        <f>IFERROR(IF(VLOOKUP($A425&amp;$A$3,Global!$E:$AA,COLUMN()+1,0)="","",VLOOKUP($A425&amp;$A$3,Global!$E:$AA,COLUMN()+1,0)),"")</f>
        <v/>
      </c>
      <c r="S425" s="71" t="str">
        <f>IFERROR(IF(VLOOKUP($A425&amp;$A$3,Global!$E:$AA,COLUMN()+1,0)="","",VLOOKUP($A425&amp;$A$3,Global!$E:$AA,COLUMN()+1,0)),"")</f>
        <v/>
      </c>
      <c r="T425" s="71" t="str">
        <f>IFERROR(IF(VLOOKUP($A425&amp;$A$3,Global!$E:$AA,COLUMN()+1,0)="","",VLOOKUP($A425&amp;$A$3,Global!$E:$AA,COLUMN()+1,0)),"")</f>
        <v/>
      </c>
      <c r="U425" s="69" t="str">
        <f>IFERROR(IF(VLOOKUP($A425&amp;$A$3,Global!$E:$AA,COLUMN()+1,0)="","",VLOOKUP($A425&amp;$A$3,Global!$E:$AA,COLUMN()+1,0)),"")</f>
        <v/>
      </c>
      <c r="V425" s="69" t="str">
        <f>IFERROR(IF(VLOOKUP($A425&amp;$A$3,Global!$E:$AA,COLUMN()+1,0)="","",VLOOKUP($A425&amp;$A$3,Global!$E:$AA,COLUMN()+1,0)),"")</f>
        <v/>
      </c>
    </row>
    <row r="426" spans="1:22" s="72" customFormat="1" ht="15.75" x14ac:dyDescent="0.2">
      <c r="A426" s="67" t="str">
        <f>IFERROR(IF(A425="","",IF((A425+1)&lt;=VLOOKUP($A$3,List!$A$1:$B$50,2,0),A425+1,"")),"")</f>
        <v/>
      </c>
      <c r="B426" s="67" t="str">
        <f>IFERROR(IF(VLOOKUP($A426&amp;$A$3,Global!$E:$AA,COLUMN(),0)="","",VLOOKUP($A426&amp;$A$3,Global!$E:$AA,COLUMN(),0)),"")</f>
        <v/>
      </c>
      <c r="C426" s="67" t="str">
        <f>IFERROR(VLOOKUP(B426,List!$D:$E,2,0),"")</f>
        <v/>
      </c>
      <c r="D426" s="68" t="str">
        <f>IFERROR(IF(VLOOKUP($A426&amp;$A$3,Global!$E:$AA,COLUMN()+1,0)="","",VLOOKUP($A426&amp;$A$3,Global!$E:$AA,COLUMN()+1,0)),"")</f>
        <v/>
      </c>
      <c r="E426" s="69" t="str">
        <f>IFERROR(IF(VLOOKUP($A426&amp;$A$3,Global!$E:$AA,COLUMN()+1,0)="","",VLOOKUP($A426&amp;$A$3,Global!$E:$AA,COLUMN()+1,0)),"")</f>
        <v/>
      </c>
      <c r="F426" s="69" t="str">
        <f>IFERROR(IF(VLOOKUP($A426&amp;$A$3,Global!$E:$AA,COLUMN()+1,0)="","",VLOOKUP($A426&amp;$A$3,Global!$E:$AA,COLUMN()+1,0)),"")</f>
        <v/>
      </c>
      <c r="G426" s="69" t="str">
        <f>IFERROR(IF(VLOOKUP($A426&amp;$A$3,Global!$E:$AA,COLUMN()+1,0)="","",VLOOKUP($A426&amp;$A$3,Global!$E:$AA,COLUMN()+1,0)),"")</f>
        <v/>
      </c>
      <c r="H426" s="70" t="str">
        <f>IFERROR(IF(VLOOKUP($A426&amp;$A$3,Global!$E:$AA,COLUMN()+1,0)="","",VLOOKUP($A426&amp;$A$3,Global!$E:$AA,COLUMN()+1,0)),"")</f>
        <v/>
      </c>
      <c r="I426" s="69" t="str">
        <f>IFERROR(IF(VLOOKUP($A426&amp;$A$3,Global!$E:$AA,COLUMN()+1,0)="","",VLOOKUP($A426&amp;$A$3,Global!$E:$AA,COLUMN()+1,0)),"")</f>
        <v/>
      </c>
      <c r="J426" s="69" t="str">
        <f>IFERROR(IF(VLOOKUP($A426&amp;$A$3,Global!$E:$AA,COLUMN()+1,0)="","",VLOOKUP($A426&amp;$A$3,Global!$E:$AA,COLUMN()+1,0)),"")</f>
        <v/>
      </c>
      <c r="K426" s="69" t="str">
        <f>IFERROR(IF(VLOOKUP($A426&amp;$A$3,Global!$E:$AA,COLUMN()+1,0)="","",VLOOKUP($A426&amp;$A$3,Global!$E:$AA,COLUMN()+1,0)),"")</f>
        <v/>
      </c>
      <c r="L426" s="69" t="str">
        <f>IFERROR(IF(VLOOKUP($A426&amp;$A$3,Global!$E:$AA,COLUMN()+1,0)="","",VLOOKUP($A426&amp;$A$3,Global!$E:$AA,COLUMN()+1,0)),"")</f>
        <v/>
      </c>
      <c r="M426" s="68" t="str">
        <f>IFERROR(IF(VLOOKUP($A426&amp;$A$3,Global!$E:$AA,COLUMN()+1,0)="","",VLOOKUP($A426&amp;$A$3,Global!$E:$AA,COLUMN()+1,0)),"")</f>
        <v/>
      </c>
      <c r="N426" s="68" t="str">
        <f>IFERROR(IF(VLOOKUP($A426&amp;$A$3,Global!$E:$AA,COLUMN()+1,0)="","",VLOOKUP($A426&amp;$A$3,Global!$E:$AA,COLUMN()+1,0)),"")</f>
        <v/>
      </c>
      <c r="O426" s="68" t="str">
        <f>IFERROR(IF(VLOOKUP($A426&amp;$A$3,Global!$E:$AA,COLUMN()+1,0)="","",VLOOKUP($A426&amp;$A$3,Global!$E:$AA,COLUMN()+1,0)),"")</f>
        <v/>
      </c>
      <c r="P426" s="68" t="str">
        <f>IFERROR(IF(VLOOKUP($A426&amp;$A$3,Global!$E:$AA,COLUMN()+1,0)="","",VLOOKUP($A426&amp;$A$3,Global!$E:$AA,COLUMN()+1,0)),"")</f>
        <v/>
      </c>
      <c r="Q426" s="68" t="str">
        <f>IFERROR(IF(VLOOKUP($A426&amp;$A$3,Global!$E:$AA,COLUMN()+1,0)="","",VLOOKUP($A426&amp;$A$3,Global!$E:$AA,COLUMN()+1,0)),"")</f>
        <v/>
      </c>
      <c r="R426" s="68" t="str">
        <f>IFERROR(IF(VLOOKUP($A426&amp;$A$3,Global!$E:$AA,COLUMN()+1,0)="","",VLOOKUP($A426&amp;$A$3,Global!$E:$AA,COLUMN()+1,0)),"")</f>
        <v/>
      </c>
      <c r="S426" s="71" t="str">
        <f>IFERROR(IF(VLOOKUP($A426&amp;$A$3,Global!$E:$AA,COLUMN()+1,0)="","",VLOOKUP($A426&amp;$A$3,Global!$E:$AA,COLUMN()+1,0)),"")</f>
        <v/>
      </c>
      <c r="T426" s="71" t="str">
        <f>IFERROR(IF(VLOOKUP($A426&amp;$A$3,Global!$E:$AA,COLUMN()+1,0)="","",VLOOKUP($A426&amp;$A$3,Global!$E:$AA,COLUMN()+1,0)),"")</f>
        <v/>
      </c>
      <c r="U426" s="69" t="str">
        <f>IFERROR(IF(VLOOKUP($A426&amp;$A$3,Global!$E:$AA,COLUMN()+1,0)="","",VLOOKUP($A426&amp;$A$3,Global!$E:$AA,COLUMN()+1,0)),"")</f>
        <v/>
      </c>
      <c r="V426" s="69" t="str">
        <f>IFERROR(IF(VLOOKUP($A426&amp;$A$3,Global!$E:$AA,COLUMN()+1,0)="","",VLOOKUP($A426&amp;$A$3,Global!$E:$AA,COLUMN()+1,0)),"")</f>
        <v/>
      </c>
    </row>
    <row r="427" spans="1:22" s="72" customFormat="1" ht="15.75" x14ac:dyDescent="0.2">
      <c r="A427" s="67" t="str">
        <f>IFERROR(IF(A426="","",IF((A426+1)&lt;=VLOOKUP($A$3,List!$A$1:$B$50,2,0),A426+1,"")),"")</f>
        <v/>
      </c>
      <c r="B427" s="67" t="str">
        <f>IFERROR(IF(VLOOKUP($A427&amp;$A$3,Global!$E:$AA,COLUMN(),0)="","",VLOOKUP($A427&amp;$A$3,Global!$E:$AA,COLUMN(),0)),"")</f>
        <v/>
      </c>
      <c r="C427" s="67" t="str">
        <f>IFERROR(VLOOKUP(B427,List!$D:$E,2,0),"")</f>
        <v/>
      </c>
      <c r="D427" s="68" t="str">
        <f>IFERROR(IF(VLOOKUP($A427&amp;$A$3,Global!$E:$AA,COLUMN()+1,0)="","",VLOOKUP($A427&amp;$A$3,Global!$E:$AA,COLUMN()+1,0)),"")</f>
        <v/>
      </c>
      <c r="E427" s="69" t="str">
        <f>IFERROR(IF(VLOOKUP($A427&amp;$A$3,Global!$E:$AA,COLUMN()+1,0)="","",VLOOKUP($A427&amp;$A$3,Global!$E:$AA,COLUMN()+1,0)),"")</f>
        <v/>
      </c>
      <c r="F427" s="69" t="str">
        <f>IFERROR(IF(VLOOKUP($A427&amp;$A$3,Global!$E:$AA,COLUMN()+1,0)="","",VLOOKUP($A427&amp;$A$3,Global!$E:$AA,COLUMN()+1,0)),"")</f>
        <v/>
      </c>
      <c r="G427" s="69" t="str">
        <f>IFERROR(IF(VLOOKUP($A427&amp;$A$3,Global!$E:$AA,COLUMN()+1,0)="","",VLOOKUP($A427&amp;$A$3,Global!$E:$AA,COLUMN()+1,0)),"")</f>
        <v/>
      </c>
      <c r="H427" s="70" t="str">
        <f>IFERROR(IF(VLOOKUP($A427&amp;$A$3,Global!$E:$AA,COLUMN()+1,0)="","",VLOOKUP($A427&amp;$A$3,Global!$E:$AA,COLUMN()+1,0)),"")</f>
        <v/>
      </c>
      <c r="I427" s="69" t="str">
        <f>IFERROR(IF(VLOOKUP($A427&amp;$A$3,Global!$E:$AA,COLUMN()+1,0)="","",VLOOKUP($A427&amp;$A$3,Global!$E:$AA,COLUMN()+1,0)),"")</f>
        <v/>
      </c>
      <c r="J427" s="69" t="str">
        <f>IFERROR(IF(VLOOKUP($A427&amp;$A$3,Global!$E:$AA,COLUMN()+1,0)="","",VLOOKUP($A427&amp;$A$3,Global!$E:$AA,COLUMN()+1,0)),"")</f>
        <v/>
      </c>
      <c r="K427" s="69" t="str">
        <f>IFERROR(IF(VLOOKUP($A427&amp;$A$3,Global!$E:$AA,COLUMN()+1,0)="","",VLOOKUP($A427&amp;$A$3,Global!$E:$AA,COLUMN()+1,0)),"")</f>
        <v/>
      </c>
      <c r="L427" s="69" t="str">
        <f>IFERROR(IF(VLOOKUP($A427&amp;$A$3,Global!$E:$AA,COLUMN()+1,0)="","",VLOOKUP($A427&amp;$A$3,Global!$E:$AA,COLUMN()+1,0)),"")</f>
        <v/>
      </c>
      <c r="M427" s="68" t="str">
        <f>IFERROR(IF(VLOOKUP($A427&amp;$A$3,Global!$E:$AA,COLUMN()+1,0)="","",VLOOKUP($A427&amp;$A$3,Global!$E:$AA,COLUMN()+1,0)),"")</f>
        <v/>
      </c>
      <c r="N427" s="68" t="str">
        <f>IFERROR(IF(VLOOKUP($A427&amp;$A$3,Global!$E:$AA,COLUMN()+1,0)="","",VLOOKUP($A427&amp;$A$3,Global!$E:$AA,COLUMN()+1,0)),"")</f>
        <v/>
      </c>
      <c r="O427" s="68" t="str">
        <f>IFERROR(IF(VLOOKUP($A427&amp;$A$3,Global!$E:$AA,COLUMN()+1,0)="","",VLOOKUP($A427&amp;$A$3,Global!$E:$AA,COLUMN()+1,0)),"")</f>
        <v/>
      </c>
      <c r="P427" s="68" t="str">
        <f>IFERROR(IF(VLOOKUP($A427&amp;$A$3,Global!$E:$AA,COLUMN()+1,0)="","",VLOOKUP($A427&amp;$A$3,Global!$E:$AA,COLUMN()+1,0)),"")</f>
        <v/>
      </c>
      <c r="Q427" s="68" t="str">
        <f>IFERROR(IF(VLOOKUP($A427&amp;$A$3,Global!$E:$AA,COLUMN()+1,0)="","",VLOOKUP($A427&amp;$A$3,Global!$E:$AA,COLUMN()+1,0)),"")</f>
        <v/>
      </c>
      <c r="R427" s="68" t="str">
        <f>IFERROR(IF(VLOOKUP($A427&amp;$A$3,Global!$E:$AA,COLUMN()+1,0)="","",VLOOKUP($A427&amp;$A$3,Global!$E:$AA,COLUMN()+1,0)),"")</f>
        <v/>
      </c>
      <c r="S427" s="71" t="str">
        <f>IFERROR(IF(VLOOKUP($A427&amp;$A$3,Global!$E:$AA,COLUMN()+1,0)="","",VLOOKUP($A427&amp;$A$3,Global!$E:$AA,COLUMN()+1,0)),"")</f>
        <v/>
      </c>
      <c r="T427" s="71" t="str">
        <f>IFERROR(IF(VLOOKUP($A427&amp;$A$3,Global!$E:$AA,COLUMN()+1,0)="","",VLOOKUP($A427&amp;$A$3,Global!$E:$AA,COLUMN()+1,0)),"")</f>
        <v/>
      </c>
      <c r="U427" s="69" t="str">
        <f>IFERROR(IF(VLOOKUP($A427&amp;$A$3,Global!$E:$AA,COLUMN()+1,0)="","",VLOOKUP($A427&amp;$A$3,Global!$E:$AA,COLUMN()+1,0)),"")</f>
        <v/>
      </c>
      <c r="V427" s="69" t="str">
        <f>IFERROR(IF(VLOOKUP($A427&amp;$A$3,Global!$E:$AA,COLUMN()+1,0)="","",VLOOKUP($A427&amp;$A$3,Global!$E:$AA,COLUMN()+1,0)),"")</f>
        <v/>
      </c>
    </row>
    <row r="428" spans="1:22" s="72" customFormat="1" ht="15.75" x14ac:dyDescent="0.2">
      <c r="A428" s="67" t="str">
        <f>IFERROR(IF(A427="","",IF((A427+1)&lt;=VLOOKUP($A$3,List!$A$1:$B$50,2,0),A427+1,"")),"")</f>
        <v/>
      </c>
      <c r="B428" s="67" t="str">
        <f>IFERROR(IF(VLOOKUP($A428&amp;$A$3,Global!$E:$AA,COLUMN(),0)="","",VLOOKUP($A428&amp;$A$3,Global!$E:$AA,COLUMN(),0)),"")</f>
        <v/>
      </c>
      <c r="C428" s="67" t="str">
        <f>IFERROR(VLOOKUP(B428,List!$D:$E,2,0),"")</f>
        <v/>
      </c>
      <c r="D428" s="68" t="str">
        <f>IFERROR(IF(VLOOKUP($A428&amp;$A$3,Global!$E:$AA,COLUMN()+1,0)="","",VLOOKUP($A428&amp;$A$3,Global!$E:$AA,COLUMN()+1,0)),"")</f>
        <v/>
      </c>
      <c r="E428" s="69" t="str">
        <f>IFERROR(IF(VLOOKUP($A428&amp;$A$3,Global!$E:$AA,COLUMN()+1,0)="","",VLOOKUP($A428&amp;$A$3,Global!$E:$AA,COLUMN()+1,0)),"")</f>
        <v/>
      </c>
      <c r="F428" s="69" t="str">
        <f>IFERROR(IF(VLOOKUP($A428&amp;$A$3,Global!$E:$AA,COLUMN()+1,0)="","",VLOOKUP($A428&amp;$A$3,Global!$E:$AA,COLUMN()+1,0)),"")</f>
        <v/>
      </c>
      <c r="G428" s="69" t="str">
        <f>IFERROR(IF(VLOOKUP($A428&amp;$A$3,Global!$E:$AA,COLUMN()+1,0)="","",VLOOKUP($A428&amp;$A$3,Global!$E:$AA,COLUMN()+1,0)),"")</f>
        <v/>
      </c>
      <c r="H428" s="70" t="str">
        <f>IFERROR(IF(VLOOKUP($A428&amp;$A$3,Global!$E:$AA,COLUMN()+1,0)="","",VLOOKUP($A428&amp;$A$3,Global!$E:$AA,COLUMN()+1,0)),"")</f>
        <v/>
      </c>
      <c r="I428" s="69" t="str">
        <f>IFERROR(IF(VLOOKUP($A428&amp;$A$3,Global!$E:$AA,COLUMN()+1,0)="","",VLOOKUP($A428&amp;$A$3,Global!$E:$AA,COLUMN()+1,0)),"")</f>
        <v/>
      </c>
      <c r="J428" s="69" t="str">
        <f>IFERROR(IF(VLOOKUP($A428&amp;$A$3,Global!$E:$AA,COLUMN()+1,0)="","",VLOOKUP($A428&amp;$A$3,Global!$E:$AA,COLUMN()+1,0)),"")</f>
        <v/>
      </c>
      <c r="K428" s="69" t="str">
        <f>IFERROR(IF(VLOOKUP($A428&amp;$A$3,Global!$E:$AA,COLUMN()+1,0)="","",VLOOKUP($A428&amp;$A$3,Global!$E:$AA,COLUMN()+1,0)),"")</f>
        <v/>
      </c>
      <c r="L428" s="69" t="str">
        <f>IFERROR(IF(VLOOKUP($A428&amp;$A$3,Global!$E:$AA,COLUMN()+1,0)="","",VLOOKUP($A428&amp;$A$3,Global!$E:$AA,COLUMN()+1,0)),"")</f>
        <v/>
      </c>
      <c r="M428" s="68" t="str">
        <f>IFERROR(IF(VLOOKUP($A428&amp;$A$3,Global!$E:$AA,COLUMN()+1,0)="","",VLOOKUP($A428&amp;$A$3,Global!$E:$AA,COLUMN()+1,0)),"")</f>
        <v/>
      </c>
      <c r="N428" s="68" t="str">
        <f>IFERROR(IF(VLOOKUP($A428&amp;$A$3,Global!$E:$AA,COLUMN()+1,0)="","",VLOOKUP($A428&amp;$A$3,Global!$E:$AA,COLUMN()+1,0)),"")</f>
        <v/>
      </c>
      <c r="O428" s="68" t="str">
        <f>IFERROR(IF(VLOOKUP($A428&amp;$A$3,Global!$E:$AA,COLUMN()+1,0)="","",VLOOKUP($A428&amp;$A$3,Global!$E:$AA,COLUMN()+1,0)),"")</f>
        <v/>
      </c>
      <c r="P428" s="68" t="str">
        <f>IFERROR(IF(VLOOKUP($A428&amp;$A$3,Global!$E:$AA,COLUMN()+1,0)="","",VLOOKUP($A428&amp;$A$3,Global!$E:$AA,COLUMN()+1,0)),"")</f>
        <v/>
      </c>
      <c r="Q428" s="68" t="str">
        <f>IFERROR(IF(VLOOKUP($A428&amp;$A$3,Global!$E:$AA,COLUMN()+1,0)="","",VLOOKUP($A428&amp;$A$3,Global!$E:$AA,COLUMN()+1,0)),"")</f>
        <v/>
      </c>
      <c r="R428" s="68" t="str">
        <f>IFERROR(IF(VLOOKUP($A428&amp;$A$3,Global!$E:$AA,COLUMN()+1,0)="","",VLOOKUP($A428&amp;$A$3,Global!$E:$AA,COLUMN()+1,0)),"")</f>
        <v/>
      </c>
      <c r="S428" s="71" t="str">
        <f>IFERROR(IF(VLOOKUP($A428&amp;$A$3,Global!$E:$AA,COLUMN()+1,0)="","",VLOOKUP($A428&amp;$A$3,Global!$E:$AA,COLUMN()+1,0)),"")</f>
        <v/>
      </c>
      <c r="T428" s="71" t="str">
        <f>IFERROR(IF(VLOOKUP($A428&amp;$A$3,Global!$E:$AA,COLUMN()+1,0)="","",VLOOKUP($A428&amp;$A$3,Global!$E:$AA,COLUMN()+1,0)),"")</f>
        <v/>
      </c>
      <c r="U428" s="69" t="str">
        <f>IFERROR(IF(VLOOKUP($A428&amp;$A$3,Global!$E:$AA,COLUMN()+1,0)="","",VLOOKUP($A428&amp;$A$3,Global!$E:$AA,COLUMN()+1,0)),"")</f>
        <v/>
      </c>
      <c r="V428" s="69" t="str">
        <f>IFERROR(IF(VLOOKUP($A428&amp;$A$3,Global!$E:$AA,COLUMN()+1,0)="","",VLOOKUP($A428&amp;$A$3,Global!$E:$AA,COLUMN()+1,0)),"")</f>
        <v/>
      </c>
    </row>
    <row r="429" spans="1:22" s="72" customFormat="1" ht="15.75" x14ac:dyDescent="0.2">
      <c r="A429" s="67" t="str">
        <f>IFERROR(IF(A428="","",IF((A428+1)&lt;=VLOOKUP($A$3,List!$A$1:$B$50,2,0),A428+1,"")),"")</f>
        <v/>
      </c>
      <c r="B429" s="67" t="str">
        <f>IFERROR(IF(VLOOKUP($A429&amp;$A$3,Global!$E:$AA,COLUMN(),0)="","",VLOOKUP($A429&amp;$A$3,Global!$E:$AA,COLUMN(),0)),"")</f>
        <v/>
      </c>
      <c r="C429" s="67" t="str">
        <f>IFERROR(VLOOKUP(B429,List!$D:$E,2,0),"")</f>
        <v/>
      </c>
      <c r="D429" s="68" t="str">
        <f>IFERROR(IF(VLOOKUP($A429&amp;$A$3,Global!$E:$AA,COLUMN()+1,0)="","",VLOOKUP($A429&amp;$A$3,Global!$E:$AA,COLUMN()+1,0)),"")</f>
        <v/>
      </c>
      <c r="E429" s="69" t="str">
        <f>IFERROR(IF(VLOOKUP($A429&amp;$A$3,Global!$E:$AA,COLUMN()+1,0)="","",VLOOKUP($A429&amp;$A$3,Global!$E:$AA,COLUMN()+1,0)),"")</f>
        <v/>
      </c>
      <c r="F429" s="69" t="str">
        <f>IFERROR(IF(VLOOKUP($A429&amp;$A$3,Global!$E:$AA,COLUMN()+1,0)="","",VLOOKUP($A429&amp;$A$3,Global!$E:$AA,COLUMN()+1,0)),"")</f>
        <v/>
      </c>
      <c r="G429" s="69" t="str">
        <f>IFERROR(IF(VLOOKUP($A429&amp;$A$3,Global!$E:$AA,COLUMN()+1,0)="","",VLOOKUP($A429&amp;$A$3,Global!$E:$AA,COLUMN()+1,0)),"")</f>
        <v/>
      </c>
      <c r="H429" s="70" t="str">
        <f>IFERROR(IF(VLOOKUP($A429&amp;$A$3,Global!$E:$AA,COLUMN()+1,0)="","",VLOOKUP($A429&amp;$A$3,Global!$E:$AA,COLUMN()+1,0)),"")</f>
        <v/>
      </c>
      <c r="I429" s="69" t="str">
        <f>IFERROR(IF(VLOOKUP($A429&amp;$A$3,Global!$E:$AA,COLUMN()+1,0)="","",VLOOKUP($A429&amp;$A$3,Global!$E:$AA,COLUMN()+1,0)),"")</f>
        <v/>
      </c>
      <c r="J429" s="69" t="str">
        <f>IFERROR(IF(VLOOKUP($A429&amp;$A$3,Global!$E:$AA,COLUMN()+1,0)="","",VLOOKUP($A429&amp;$A$3,Global!$E:$AA,COLUMN()+1,0)),"")</f>
        <v/>
      </c>
      <c r="K429" s="69" t="str">
        <f>IFERROR(IF(VLOOKUP($A429&amp;$A$3,Global!$E:$AA,COLUMN()+1,0)="","",VLOOKUP($A429&amp;$A$3,Global!$E:$AA,COLUMN()+1,0)),"")</f>
        <v/>
      </c>
      <c r="L429" s="69" t="str">
        <f>IFERROR(IF(VLOOKUP($A429&amp;$A$3,Global!$E:$AA,COLUMN()+1,0)="","",VLOOKUP($A429&amp;$A$3,Global!$E:$AA,COLUMN()+1,0)),"")</f>
        <v/>
      </c>
      <c r="M429" s="68" t="str">
        <f>IFERROR(IF(VLOOKUP($A429&amp;$A$3,Global!$E:$AA,COLUMN()+1,0)="","",VLOOKUP($A429&amp;$A$3,Global!$E:$AA,COLUMN()+1,0)),"")</f>
        <v/>
      </c>
      <c r="N429" s="68" t="str">
        <f>IFERROR(IF(VLOOKUP($A429&amp;$A$3,Global!$E:$AA,COLUMN()+1,0)="","",VLOOKUP($A429&amp;$A$3,Global!$E:$AA,COLUMN()+1,0)),"")</f>
        <v/>
      </c>
      <c r="O429" s="68" t="str">
        <f>IFERROR(IF(VLOOKUP($A429&amp;$A$3,Global!$E:$AA,COLUMN()+1,0)="","",VLOOKUP($A429&amp;$A$3,Global!$E:$AA,COLUMN()+1,0)),"")</f>
        <v/>
      </c>
      <c r="P429" s="68" t="str">
        <f>IFERROR(IF(VLOOKUP($A429&amp;$A$3,Global!$E:$AA,COLUMN()+1,0)="","",VLOOKUP($A429&amp;$A$3,Global!$E:$AA,COLUMN()+1,0)),"")</f>
        <v/>
      </c>
      <c r="Q429" s="68" t="str">
        <f>IFERROR(IF(VLOOKUP($A429&amp;$A$3,Global!$E:$AA,COLUMN()+1,0)="","",VLOOKUP($A429&amp;$A$3,Global!$E:$AA,COLUMN()+1,0)),"")</f>
        <v/>
      </c>
      <c r="R429" s="68" t="str">
        <f>IFERROR(IF(VLOOKUP($A429&amp;$A$3,Global!$E:$AA,COLUMN()+1,0)="","",VLOOKUP($A429&amp;$A$3,Global!$E:$AA,COLUMN()+1,0)),"")</f>
        <v/>
      </c>
      <c r="S429" s="71" t="str">
        <f>IFERROR(IF(VLOOKUP($A429&amp;$A$3,Global!$E:$AA,COLUMN()+1,0)="","",VLOOKUP($A429&amp;$A$3,Global!$E:$AA,COLUMN()+1,0)),"")</f>
        <v/>
      </c>
      <c r="T429" s="71" t="str">
        <f>IFERROR(IF(VLOOKUP($A429&amp;$A$3,Global!$E:$AA,COLUMN()+1,0)="","",VLOOKUP($A429&amp;$A$3,Global!$E:$AA,COLUMN()+1,0)),"")</f>
        <v/>
      </c>
      <c r="U429" s="69" t="str">
        <f>IFERROR(IF(VLOOKUP($A429&amp;$A$3,Global!$E:$AA,COLUMN()+1,0)="","",VLOOKUP($A429&amp;$A$3,Global!$E:$AA,COLUMN()+1,0)),"")</f>
        <v/>
      </c>
      <c r="V429" s="69" t="str">
        <f>IFERROR(IF(VLOOKUP($A429&amp;$A$3,Global!$E:$AA,COLUMN()+1,0)="","",VLOOKUP($A429&amp;$A$3,Global!$E:$AA,COLUMN()+1,0)),"")</f>
        <v/>
      </c>
    </row>
    <row r="430" spans="1:22" s="72" customFormat="1" ht="15.75" x14ac:dyDescent="0.2">
      <c r="A430" s="67" t="str">
        <f>IFERROR(IF(A429="","",IF((A429+1)&lt;=VLOOKUP($A$3,List!$A$1:$B$50,2,0),A429+1,"")),"")</f>
        <v/>
      </c>
      <c r="B430" s="67" t="str">
        <f>IFERROR(IF(VLOOKUP($A430&amp;$A$3,Global!$E:$AA,COLUMN(),0)="","",VLOOKUP($A430&amp;$A$3,Global!$E:$AA,COLUMN(),0)),"")</f>
        <v/>
      </c>
      <c r="C430" s="67" t="str">
        <f>IFERROR(VLOOKUP(B430,List!$D:$E,2,0),"")</f>
        <v/>
      </c>
      <c r="D430" s="68" t="str">
        <f>IFERROR(IF(VLOOKUP($A430&amp;$A$3,Global!$E:$AA,COLUMN()+1,0)="","",VLOOKUP($A430&amp;$A$3,Global!$E:$AA,COLUMN()+1,0)),"")</f>
        <v/>
      </c>
      <c r="E430" s="69" t="str">
        <f>IFERROR(IF(VLOOKUP($A430&amp;$A$3,Global!$E:$AA,COLUMN()+1,0)="","",VLOOKUP($A430&amp;$A$3,Global!$E:$AA,COLUMN()+1,0)),"")</f>
        <v/>
      </c>
      <c r="F430" s="69" t="str">
        <f>IFERROR(IF(VLOOKUP($A430&amp;$A$3,Global!$E:$AA,COLUMN()+1,0)="","",VLOOKUP($A430&amp;$A$3,Global!$E:$AA,COLUMN()+1,0)),"")</f>
        <v/>
      </c>
      <c r="G430" s="69" t="str">
        <f>IFERROR(IF(VLOOKUP($A430&amp;$A$3,Global!$E:$AA,COLUMN()+1,0)="","",VLOOKUP($A430&amp;$A$3,Global!$E:$AA,COLUMN()+1,0)),"")</f>
        <v/>
      </c>
      <c r="H430" s="70" t="str">
        <f>IFERROR(IF(VLOOKUP($A430&amp;$A$3,Global!$E:$AA,COLUMN()+1,0)="","",VLOOKUP($A430&amp;$A$3,Global!$E:$AA,COLUMN()+1,0)),"")</f>
        <v/>
      </c>
      <c r="I430" s="69" t="str">
        <f>IFERROR(IF(VLOOKUP($A430&amp;$A$3,Global!$E:$AA,COLUMN()+1,0)="","",VLOOKUP($A430&amp;$A$3,Global!$E:$AA,COLUMN()+1,0)),"")</f>
        <v/>
      </c>
      <c r="J430" s="69" t="str">
        <f>IFERROR(IF(VLOOKUP($A430&amp;$A$3,Global!$E:$AA,COLUMN()+1,0)="","",VLOOKUP($A430&amp;$A$3,Global!$E:$AA,COLUMN()+1,0)),"")</f>
        <v/>
      </c>
      <c r="K430" s="69" t="str">
        <f>IFERROR(IF(VLOOKUP($A430&amp;$A$3,Global!$E:$AA,COLUMN()+1,0)="","",VLOOKUP($A430&amp;$A$3,Global!$E:$AA,COLUMN()+1,0)),"")</f>
        <v/>
      </c>
      <c r="L430" s="69" t="str">
        <f>IFERROR(IF(VLOOKUP($A430&amp;$A$3,Global!$E:$AA,COLUMN()+1,0)="","",VLOOKUP($A430&amp;$A$3,Global!$E:$AA,COLUMN()+1,0)),"")</f>
        <v/>
      </c>
      <c r="M430" s="68" t="str">
        <f>IFERROR(IF(VLOOKUP($A430&amp;$A$3,Global!$E:$AA,COLUMN()+1,0)="","",VLOOKUP($A430&amp;$A$3,Global!$E:$AA,COLUMN()+1,0)),"")</f>
        <v/>
      </c>
      <c r="N430" s="68" t="str">
        <f>IFERROR(IF(VLOOKUP($A430&amp;$A$3,Global!$E:$AA,COLUMN()+1,0)="","",VLOOKUP($A430&amp;$A$3,Global!$E:$AA,COLUMN()+1,0)),"")</f>
        <v/>
      </c>
      <c r="O430" s="68" t="str">
        <f>IFERROR(IF(VLOOKUP($A430&amp;$A$3,Global!$E:$AA,COLUMN()+1,0)="","",VLOOKUP($A430&amp;$A$3,Global!$E:$AA,COLUMN()+1,0)),"")</f>
        <v/>
      </c>
      <c r="P430" s="68" t="str">
        <f>IFERROR(IF(VLOOKUP($A430&amp;$A$3,Global!$E:$AA,COLUMN()+1,0)="","",VLOOKUP($A430&amp;$A$3,Global!$E:$AA,COLUMN()+1,0)),"")</f>
        <v/>
      </c>
      <c r="Q430" s="68" t="str">
        <f>IFERROR(IF(VLOOKUP($A430&amp;$A$3,Global!$E:$AA,COLUMN()+1,0)="","",VLOOKUP($A430&amp;$A$3,Global!$E:$AA,COLUMN()+1,0)),"")</f>
        <v/>
      </c>
      <c r="R430" s="68" t="str">
        <f>IFERROR(IF(VLOOKUP($A430&amp;$A$3,Global!$E:$AA,COLUMN()+1,0)="","",VLOOKUP($A430&amp;$A$3,Global!$E:$AA,COLUMN()+1,0)),"")</f>
        <v/>
      </c>
      <c r="S430" s="71" t="str">
        <f>IFERROR(IF(VLOOKUP($A430&amp;$A$3,Global!$E:$AA,COLUMN()+1,0)="","",VLOOKUP($A430&amp;$A$3,Global!$E:$AA,COLUMN()+1,0)),"")</f>
        <v/>
      </c>
      <c r="T430" s="71" t="str">
        <f>IFERROR(IF(VLOOKUP($A430&amp;$A$3,Global!$E:$AA,COLUMN()+1,0)="","",VLOOKUP($A430&amp;$A$3,Global!$E:$AA,COLUMN()+1,0)),"")</f>
        <v/>
      </c>
      <c r="U430" s="69" t="str">
        <f>IFERROR(IF(VLOOKUP($A430&amp;$A$3,Global!$E:$AA,COLUMN()+1,0)="","",VLOOKUP($A430&amp;$A$3,Global!$E:$AA,COLUMN()+1,0)),"")</f>
        <v/>
      </c>
      <c r="V430" s="69" t="str">
        <f>IFERROR(IF(VLOOKUP($A430&amp;$A$3,Global!$E:$AA,COLUMN()+1,0)="","",VLOOKUP($A430&amp;$A$3,Global!$E:$AA,COLUMN()+1,0)),"")</f>
        <v/>
      </c>
    </row>
    <row r="431" spans="1:22" s="72" customFormat="1" ht="15.75" x14ac:dyDescent="0.2">
      <c r="A431" s="67" t="str">
        <f>IFERROR(IF(A430="","",IF((A430+1)&lt;=VLOOKUP($A$3,List!$A$1:$B$50,2,0),A430+1,"")),"")</f>
        <v/>
      </c>
      <c r="B431" s="67" t="str">
        <f>IFERROR(IF(VLOOKUP($A431&amp;$A$3,Global!$E:$AA,COLUMN(),0)="","",VLOOKUP($A431&amp;$A$3,Global!$E:$AA,COLUMN(),0)),"")</f>
        <v/>
      </c>
      <c r="C431" s="67" t="str">
        <f>IFERROR(VLOOKUP(B431,List!$D:$E,2,0),"")</f>
        <v/>
      </c>
      <c r="D431" s="68" t="str">
        <f>IFERROR(IF(VLOOKUP($A431&amp;$A$3,Global!$E:$AA,COLUMN()+1,0)="","",VLOOKUP($A431&amp;$A$3,Global!$E:$AA,COLUMN()+1,0)),"")</f>
        <v/>
      </c>
      <c r="E431" s="69" t="str">
        <f>IFERROR(IF(VLOOKUP($A431&amp;$A$3,Global!$E:$AA,COLUMN()+1,0)="","",VLOOKUP($A431&amp;$A$3,Global!$E:$AA,COLUMN()+1,0)),"")</f>
        <v/>
      </c>
      <c r="F431" s="69" t="str">
        <f>IFERROR(IF(VLOOKUP($A431&amp;$A$3,Global!$E:$AA,COLUMN()+1,0)="","",VLOOKUP($A431&amp;$A$3,Global!$E:$AA,COLUMN()+1,0)),"")</f>
        <v/>
      </c>
      <c r="G431" s="69" t="str">
        <f>IFERROR(IF(VLOOKUP($A431&amp;$A$3,Global!$E:$AA,COLUMN()+1,0)="","",VLOOKUP($A431&amp;$A$3,Global!$E:$AA,COLUMN()+1,0)),"")</f>
        <v/>
      </c>
      <c r="H431" s="70" t="str">
        <f>IFERROR(IF(VLOOKUP($A431&amp;$A$3,Global!$E:$AA,COLUMN()+1,0)="","",VLOOKUP($A431&amp;$A$3,Global!$E:$AA,COLUMN()+1,0)),"")</f>
        <v/>
      </c>
      <c r="I431" s="69" t="str">
        <f>IFERROR(IF(VLOOKUP($A431&amp;$A$3,Global!$E:$AA,COLUMN()+1,0)="","",VLOOKUP($A431&amp;$A$3,Global!$E:$AA,COLUMN()+1,0)),"")</f>
        <v/>
      </c>
      <c r="J431" s="69" t="str">
        <f>IFERROR(IF(VLOOKUP($A431&amp;$A$3,Global!$E:$AA,COLUMN()+1,0)="","",VLOOKUP($A431&amp;$A$3,Global!$E:$AA,COLUMN()+1,0)),"")</f>
        <v/>
      </c>
      <c r="K431" s="69" t="str">
        <f>IFERROR(IF(VLOOKUP($A431&amp;$A$3,Global!$E:$AA,COLUMN()+1,0)="","",VLOOKUP($A431&amp;$A$3,Global!$E:$AA,COLUMN()+1,0)),"")</f>
        <v/>
      </c>
      <c r="L431" s="69" t="str">
        <f>IFERROR(IF(VLOOKUP($A431&amp;$A$3,Global!$E:$AA,COLUMN()+1,0)="","",VLOOKUP($A431&amp;$A$3,Global!$E:$AA,COLUMN()+1,0)),"")</f>
        <v/>
      </c>
      <c r="M431" s="68" t="str">
        <f>IFERROR(IF(VLOOKUP($A431&amp;$A$3,Global!$E:$AA,COLUMN()+1,0)="","",VLOOKUP($A431&amp;$A$3,Global!$E:$AA,COLUMN()+1,0)),"")</f>
        <v/>
      </c>
      <c r="N431" s="68" t="str">
        <f>IFERROR(IF(VLOOKUP($A431&amp;$A$3,Global!$E:$AA,COLUMN()+1,0)="","",VLOOKUP($A431&amp;$A$3,Global!$E:$AA,COLUMN()+1,0)),"")</f>
        <v/>
      </c>
      <c r="O431" s="68" t="str">
        <f>IFERROR(IF(VLOOKUP($A431&amp;$A$3,Global!$E:$AA,COLUMN()+1,0)="","",VLOOKUP($A431&amp;$A$3,Global!$E:$AA,COLUMN()+1,0)),"")</f>
        <v/>
      </c>
      <c r="P431" s="68" t="str">
        <f>IFERROR(IF(VLOOKUP($A431&amp;$A$3,Global!$E:$AA,COLUMN()+1,0)="","",VLOOKUP($A431&amp;$A$3,Global!$E:$AA,COLUMN()+1,0)),"")</f>
        <v/>
      </c>
      <c r="Q431" s="68" t="str">
        <f>IFERROR(IF(VLOOKUP($A431&amp;$A$3,Global!$E:$AA,COLUMN()+1,0)="","",VLOOKUP($A431&amp;$A$3,Global!$E:$AA,COLUMN()+1,0)),"")</f>
        <v/>
      </c>
      <c r="R431" s="68" t="str">
        <f>IFERROR(IF(VLOOKUP($A431&amp;$A$3,Global!$E:$AA,COLUMN()+1,0)="","",VLOOKUP($A431&amp;$A$3,Global!$E:$AA,COLUMN()+1,0)),"")</f>
        <v/>
      </c>
      <c r="S431" s="71" t="str">
        <f>IFERROR(IF(VLOOKUP($A431&amp;$A$3,Global!$E:$AA,COLUMN()+1,0)="","",VLOOKUP($A431&amp;$A$3,Global!$E:$AA,COLUMN()+1,0)),"")</f>
        <v/>
      </c>
      <c r="T431" s="71" t="str">
        <f>IFERROR(IF(VLOOKUP($A431&amp;$A$3,Global!$E:$AA,COLUMN()+1,0)="","",VLOOKUP($A431&amp;$A$3,Global!$E:$AA,COLUMN()+1,0)),"")</f>
        <v/>
      </c>
      <c r="U431" s="69" t="str">
        <f>IFERROR(IF(VLOOKUP($A431&amp;$A$3,Global!$E:$AA,COLUMN()+1,0)="","",VLOOKUP($A431&amp;$A$3,Global!$E:$AA,COLUMN()+1,0)),"")</f>
        <v/>
      </c>
      <c r="V431" s="69" t="str">
        <f>IFERROR(IF(VLOOKUP($A431&amp;$A$3,Global!$E:$AA,COLUMN()+1,0)="","",VLOOKUP($A431&amp;$A$3,Global!$E:$AA,COLUMN()+1,0)),"")</f>
        <v/>
      </c>
    </row>
    <row r="432" spans="1:22" s="72" customFormat="1" ht="15.75" x14ac:dyDescent="0.2">
      <c r="A432" s="67" t="str">
        <f>IFERROR(IF(A431="","",IF((A431+1)&lt;=VLOOKUP($A$3,List!$A$1:$B$50,2,0),A431+1,"")),"")</f>
        <v/>
      </c>
      <c r="B432" s="67" t="str">
        <f>IFERROR(IF(VLOOKUP($A432&amp;$A$3,Global!$E:$AA,COLUMN(),0)="","",VLOOKUP($A432&amp;$A$3,Global!$E:$AA,COLUMN(),0)),"")</f>
        <v/>
      </c>
      <c r="C432" s="67" t="str">
        <f>IFERROR(VLOOKUP(B432,List!$D:$E,2,0),"")</f>
        <v/>
      </c>
      <c r="D432" s="68" t="str">
        <f>IFERROR(IF(VLOOKUP($A432&amp;$A$3,Global!$E:$AA,COLUMN()+1,0)="","",VLOOKUP($A432&amp;$A$3,Global!$E:$AA,COLUMN()+1,0)),"")</f>
        <v/>
      </c>
      <c r="E432" s="69" t="str">
        <f>IFERROR(IF(VLOOKUP($A432&amp;$A$3,Global!$E:$AA,COLUMN()+1,0)="","",VLOOKUP($A432&amp;$A$3,Global!$E:$AA,COLUMN()+1,0)),"")</f>
        <v/>
      </c>
      <c r="F432" s="69" t="str">
        <f>IFERROR(IF(VLOOKUP($A432&amp;$A$3,Global!$E:$AA,COLUMN()+1,0)="","",VLOOKUP($A432&amp;$A$3,Global!$E:$AA,COLUMN()+1,0)),"")</f>
        <v/>
      </c>
      <c r="G432" s="69" t="str">
        <f>IFERROR(IF(VLOOKUP($A432&amp;$A$3,Global!$E:$AA,COLUMN()+1,0)="","",VLOOKUP($A432&amp;$A$3,Global!$E:$AA,COLUMN()+1,0)),"")</f>
        <v/>
      </c>
      <c r="H432" s="70" t="str">
        <f>IFERROR(IF(VLOOKUP($A432&amp;$A$3,Global!$E:$AA,COLUMN()+1,0)="","",VLOOKUP($A432&amp;$A$3,Global!$E:$AA,COLUMN()+1,0)),"")</f>
        <v/>
      </c>
      <c r="I432" s="69" t="str">
        <f>IFERROR(IF(VLOOKUP($A432&amp;$A$3,Global!$E:$AA,COLUMN()+1,0)="","",VLOOKUP($A432&amp;$A$3,Global!$E:$AA,COLUMN()+1,0)),"")</f>
        <v/>
      </c>
      <c r="J432" s="69" t="str">
        <f>IFERROR(IF(VLOOKUP($A432&amp;$A$3,Global!$E:$AA,COLUMN()+1,0)="","",VLOOKUP($A432&amp;$A$3,Global!$E:$AA,COLUMN()+1,0)),"")</f>
        <v/>
      </c>
      <c r="K432" s="69" t="str">
        <f>IFERROR(IF(VLOOKUP($A432&amp;$A$3,Global!$E:$AA,COLUMN()+1,0)="","",VLOOKUP($A432&amp;$A$3,Global!$E:$AA,COLUMN()+1,0)),"")</f>
        <v/>
      </c>
      <c r="L432" s="69" t="str">
        <f>IFERROR(IF(VLOOKUP($A432&amp;$A$3,Global!$E:$AA,COLUMN()+1,0)="","",VLOOKUP($A432&amp;$A$3,Global!$E:$AA,COLUMN()+1,0)),"")</f>
        <v/>
      </c>
      <c r="M432" s="68" t="str">
        <f>IFERROR(IF(VLOOKUP($A432&amp;$A$3,Global!$E:$AA,COLUMN()+1,0)="","",VLOOKUP($A432&amp;$A$3,Global!$E:$AA,COLUMN()+1,0)),"")</f>
        <v/>
      </c>
      <c r="N432" s="68" t="str">
        <f>IFERROR(IF(VLOOKUP($A432&amp;$A$3,Global!$E:$AA,COLUMN()+1,0)="","",VLOOKUP($A432&amp;$A$3,Global!$E:$AA,COLUMN()+1,0)),"")</f>
        <v/>
      </c>
      <c r="O432" s="68" t="str">
        <f>IFERROR(IF(VLOOKUP($A432&amp;$A$3,Global!$E:$AA,COLUMN()+1,0)="","",VLOOKUP($A432&amp;$A$3,Global!$E:$AA,COLUMN()+1,0)),"")</f>
        <v/>
      </c>
      <c r="P432" s="68" t="str">
        <f>IFERROR(IF(VLOOKUP($A432&amp;$A$3,Global!$E:$AA,COLUMN()+1,0)="","",VLOOKUP($A432&amp;$A$3,Global!$E:$AA,COLUMN()+1,0)),"")</f>
        <v/>
      </c>
      <c r="Q432" s="68" t="str">
        <f>IFERROR(IF(VLOOKUP($A432&amp;$A$3,Global!$E:$AA,COLUMN()+1,0)="","",VLOOKUP($A432&amp;$A$3,Global!$E:$AA,COLUMN()+1,0)),"")</f>
        <v/>
      </c>
      <c r="R432" s="68" t="str">
        <f>IFERROR(IF(VLOOKUP($A432&amp;$A$3,Global!$E:$AA,COLUMN()+1,0)="","",VLOOKUP($A432&amp;$A$3,Global!$E:$AA,COLUMN()+1,0)),"")</f>
        <v/>
      </c>
      <c r="S432" s="71" t="str">
        <f>IFERROR(IF(VLOOKUP($A432&amp;$A$3,Global!$E:$AA,COLUMN()+1,0)="","",VLOOKUP($A432&amp;$A$3,Global!$E:$AA,COLUMN()+1,0)),"")</f>
        <v/>
      </c>
      <c r="T432" s="71" t="str">
        <f>IFERROR(IF(VLOOKUP($A432&amp;$A$3,Global!$E:$AA,COLUMN()+1,0)="","",VLOOKUP($A432&amp;$A$3,Global!$E:$AA,COLUMN()+1,0)),"")</f>
        <v/>
      </c>
      <c r="U432" s="69" t="str">
        <f>IFERROR(IF(VLOOKUP($A432&amp;$A$3,Global!$E:$AA,COLUMN()+1,0)="","",VLOOKUP($A432&amp;$A$3,Global!$E:$AA,COLUMN()+1,0)),"")</f>
        <v/>
      </c>
      <c r="V432" s="69" t="str">
        <f>IFERROR(IF(VLOOKUP($A432&amp;$A$3,Global!$E:$AA,COLUMN()+1,0)="","",VLOOKUP($A432&amp;$A$3,Global!$E:$AA,COLUMN()+1,0)),"")</f>
        <v/>
      </c>
    </row>
    <row r="433" spans="1:22" s="72" customFormat="1" ht="15.75" x14ac:dyDescent="0.2">
      <c r="A433" s="67" t="str">
        <f>IFERROR(IF(A432="","",IF((A432+1)&lt;=VLOOKUP($A$3,List!$A$1:$B$50,2,0),A432+1,"")),"")</f>
        <v/>
      </c>
      <c r="B433" s="67" t="str">
        <f>IFERROR(IF(VLOOKUP($A433&amp;$A$3,Global!$E:$AA,COLUMN(),0)="","",VLOOKUP($A433&amp;$A$3,Global!$E:$AA,COLUMN(),0)),"")</f>
        <v/>
      </c>
      <c r="C433" s="67" t="str">
        <f>IFERROR(VLOOKUP(B433,List!$D:$E,2,0),"")</f>
        <v/>
      </c>
      <c r="D433" s="68" t="str">
        <f>IFERROR(IF(VLOOKUP($A433&amp;$A$3,Global!$E:$AA,COLUMN()+1,0)="","",VLOOKUP($A433&amp;$A$3,Global!$E:$AA,COLUMN()+1,0)),"")</f>
        <v/>
      </c>
      <c r="E433" s="69" t="str">
        <f>IFERROR(IF(VLOOKUP($A433&amp;$A$3,Global!$E:$AA,COLUMN()+1,0)="","",VLOOKUP($A433&amp;$A$3,Global!$E:$AA,COLUMN()+1,0)),"")</f>
        <v/>
      </c>
      <c r="F433" s="69" t="str">
        <f>IFERROR(IF(VLOOKUP($A433&amp;$A$3,Global!$E:$AA,COLUMN()+1,0)="","",VLOOKUP($A433&amp;$A$3,Global!$E:$AA,COLUMN()+1,0)),"")</f>
        <v/>
      </c>
      <c r="G433" s="69" t="str">
        <f>IFERROR(IF(VLOOKUP($A433&amp;$A$3,Global!$E:$AA,COLUMN()+1,0)="","",VLOOKUP($A433&amp;$A$3,Global!$E:$AA,COLUMN()+1,0)),"")</f>
        <v/>
      </c>
      <c r="H433" s="70" t="str">
        <f>IFERROR(IF(VLOOKUP($A433&amp;$A$3,Global!$E:$AA,COLUMN()+1,0)="","",VLOOKUP($A433&amp;$A$3,Global!$E:$AA,COLUMN()+1,0)),"")</f>
        <v/>
      </c>
      <c r="I433" s="69" t="str">
        <f>IFERROR(IF(VLOOKUP($A433&amp;$A$3,Global!$E:$AA,COLUMN()+1,0)="","",VLOOKUP($A433&amp;$A$3,Global!$E:$AA,COLUMN()+1,0)),"")</f>
        <v/>
      </c>
      <c r="J433" s="69" t="str">
        <f>IFERROR(IF(VLOOKUP($A433&amp;$A$3,Global!$E:$AA,COLUMN()+1,0)="","",VLOOKUP($A433&amp;$A$3,Global!$E:$AA,COLUMN()+1,0)),"")</f>
        <v/>
      </c>
      <c r="K433" s="69" t="str">
        <f>IFERROR(IF(VLOOKUP($A433&amp;$A$3,Global!$E:$AA,COLUMN()+1,0)="","",VLOOKUP($A433&amp;$A$3,Global!$E:$AA,COLUMN()+1,0)),"")</f>
        <v/>
      </c>
      <c r="L433" s="69" t="str">
        <f>IFERROR(IF(VLOOKUP($A433&amp;$A$3,Global!$E:$AA,COLUMN()+1,0)="","",VLOOKUP($A433&amp;$A$3,Global!$E:$AA,COLUMN()+1,0)),"")</f>
        <v/>
      </c>
      <c r="M433" s="68" t="str">
        <f>IFERROR(IF(VLOOKUP($A433&amp;$A$3,Global!$E:$AA,COLUMN()+1,0)="","",VLOOKUP($A433&amp;$A$3,Global!$E:$AA,COLUMN()+1,0)),"")</f>
        <v/>
      </c>
      <c r="N433" s="68" t="str">
        <f>IFERROR(IF(VLOOKUP($A433&amp;$A$3,Global!$E:$AA,COLUMN()+1,0)="","",VLOOKUP($A433&amp;$A$3,Global!$E:$AA,COLUMN()+1,0)),"")</f>
        <v/>
      </c>
      <c r="O433" s="68" t="str">
        <f>IFERROR(IF(VLOOKUP($A433&amp;$A$3,Global!$E:$AA,COLUMN()+1,0)="","",VLOOKUP($A433&amp;$A$3,Global!$E:$AA,COLUMN()+1,0)),"")</f>
        <v/>
      </c>
      <c r="P433" s="68" t="str">
        <f>IFERROR(IF(VLOOKUP($A433&amp;$A$3,Global!$E:$AA,COLUMN()+1,0)="","",VLOOKUP($A433&amp;$A$3,Global!$E:$AA,COLUMN()+1,0)),"")</f>
        <v/>
      </c>
      <c r="Q433" s="68" t="str">
        <f>IFERROR(IF(VLOOKUP($A433&amp;$A$3,Global!$E:$AA,COLUMN()+1,0)="","",VLOOKUP($A433&amp;$A$3,Global!$E:$AA,COLUMN()+1,0)),"")</f>
        <v/>
      </c>
      <c r="R433" s="68" t="str">
        <f>IFERROR(IF(VLOOKUP($A433&amp;$A$3,Global!$E:$AA,COLUMN()+1,0)="","",VLOOKUP($A433&amp;$A$3,Global!$E:$AA,COLUMN()+1,0)),"")</f>
        <v/>
      </c>
      <c r="S433" s="71" t="str">
        <f>IFERROR(IF(VLOOKUP($A433&amp;$A$3,Global!$E:$AA,COLUMN()+1,0)="","",VLOOKUP($A433&amp;$A$3,Global!$E:$AA,COLUMN()+1,0)),"")</f>
        <v/>
      </c>
      <c r="T433" s="71" t="str">
        <f>IFERROR(IF(VLOOKUP($A433&amp;$A$3,Global!$E:$AA,COLUMN()+1,0)="","",VLOOKUP($A433&amp;$A$3,Global!$E:$AA,COLUMN()+1,0)),"")</f>
        <v/>
      </c>
      <c r="U433" s="69" t="str">
        <f>IFERROR(IF(VLOOKUP($A433&amp;$A$3,Global!$E:$AA,COLUMN()+1,0)="","",VLOOKUP($A433&amp;$A$3,Global!$E:$AA,COLUMN()+1,0)),"")</f>
        <v/>
      </c>
      <c r="V433" s="69" t="str">
        <f>IFERROR(IF(VLOOKUP($A433&amp;$A$3,Global!$E:$AA,COLUMN()+1,0)="","",VLOOKUP($A433&amp;$A$3,Global!$E:$AA,COLUMN()+1,0)),"")</f>
        <v/>
      </c>
    </row>
    <row r="434" spans="1:22" s="72" customFormat="1" ht="15.75" x14ac:dyDescent="0.2">
      <c r="A434" s="67" t="str">
        <f>IFERROR(IF(A433="","",IF((A433+1)&lt;=VLOOKUP($A$3,List!$A$1:$B$50,2,0),A433+1,"")),"")</f>
        <v/>
      </c>
      <c r="B434" s="67" t="str">
        <f>IFERROR(IF(VLOOKUP($A434&amp;$A$3,Global!$E:$AA,COLUMN(),0)="","",VLOOKUP($A434&amp;$A$3,Global!$E:$AA,COLUMN(),0)),"")</f>
        <v/>
      </c>
      <c r="C434" s="67" t="str">
        <f>IFERROR(VLOOKUP(B434,List!$D:$E,2,0),"")</f>
        <v/>
      </c>
      <c r="D434" s="68" t="str">
        <f>IFERROR(IF(VLOOKUP($A434&amp;$A$3,Global!$E:$AA,COLUMN()+1,0)="","",VLOOKUP($A434&amp;$A$3,Global!$E:$AA,COLUMN()+1,0)),"")</f>
        <v/>
      </c>
      <c r="E434" s="69" t="str">
        <f>IFERROR(IF(VLOOKUP($A434&amp;$A$3,Global!$E:$AA,COLUMN()+1,0)="","",VLOOKUP($A434&amp;$A$3,Global!$E:$AA,COLUMN()+1,0)),"")</f>
        <v/>
      </c>
      <c r="F434" s="69" t="str">
        <f>IFERROR(IF(VLOOKUP($A434&amp;$A$3,Global!$E:$AA,COLUMN()+1,0)="","",VLOOKUP($A434&amp;$A$3,Global!$E:$AA,COLUMN()+1,0)),"")</f>
        <v/>
      </c>
      <c r="G434" s="69" t="str">
        <f>IFERROR(IF(VLOOKUP($A434&amp;$A$3,Global!$E:$AA,COLUMN()+1,0)="","",VLOOKUP($A434&amp;$A$3,Global!$E:$AA,COLUMN()+1,0)),"")</f>
        <v/>
      </c>
      <c r="H434" s="70" t="str">
        <f>IFERROR(IF(VLOOKUP($A434&amp;$A$3,Global!$E:$AA,COLUMN()+1,0)="","",VLOOKUP($A434&amp;$A$3,Global!$E:$AA,COLUMN()+1,0)),"")</f>
        <v/>
      </c>
      <c r="I434" s="69" t="str">
        <f>IFERROR(IF(VLOOKUP($A434&amp;$A$3,Global!$E:$AA,COLUMN()+1,0)="","",VLOOKUP($A434&amp;$A$3,Global!$E:$AA,COLUMN()+1,0)),"")</f>
        <v/>
      </c>
      <c r="J434" s="69" t="str">
        <f>IFERROR(IF(VLOOKUP($A434&amp;$A$3,Global!$E:$AA,COLUMN()+1,0)="","",VLOOKUP($A434&amp;$A$3,Global!$E:$AA,COLUMN()+1,0)),"")</f>
        <v/>
      </c>
      <c r="K434" s="69" t="str">
        <f>IFERROR(IF(VLOOKUP($A434&amp;$A$3,Global!$E:$AA,COLUMN()+1,0)="","",VLOOKUP($A434&amp;$A$3,Global!$E:$AA,COLUMN()+1,0)),"")</f>
        <v/>
      </c>
      <c r="L434" s="69" t="str">
        <f>IFERROR(IF(VLOOKUP($A434&amp;$A$3,Global!$E:$AA,COLUMN()+1,0)="","",VLOOKUP($A434&amp;$A$3,Global!$E:$AA,COLUMN()+1,0)),"")</f>
        <v/>
      </c>
      <c r="M434" s="68" t="str">
        <f>IFERROR(IF(VLOOKUP($A434&amp;$A$3,Global!$E:$AA,COLUMN()+1,0)="","",VLOOKUP($A434&amp;$A$3,Global!$E:$AA,COLUMN()+1,0)),"")</f>
        <v/>
      </c>
      <c r="N434" s="68" t="str">
        <f>IFERROR(IF(VLOOKUP($A434&amp;$A$3,Global!$E:$AA,COLUMN()+1,0)="","",VLOOKUP($A434&amp;$A$3,Global!$E:$AA,COLUMN()+1,0)),"")</f>
        <v/>
      </c>
      <c r="O434" s="68" t="str">
        <f>IFERROR(IF(VLOOKUP($A434&amp;$A$3,Global!$E:$AA,COLUMN()+1,0)="","",VLOOKUP($A434&amp;$A$3,Global!$E:$AA,COLUMN()+1,0)),"")</f>
        <v/>
      </c>
      <c r="P434" s="68" t="str">
        <f>IFERROR(IF(VLOOKUP($A434&amp;$A$3,Global!$E:$AA,COLUMN()+1,0)="","",VLOOKUP($A434&amp;$A$3,Global!$E:$AA,COLUMN()+1,0)),"")</f>
        <v/>
      </c>
      <c r="Q434" s="68" t="str">
        <f>IFERROR(IF(VLOOKUP($A434&amp;$A$3,Global!$E:$AA,COLUMN()+1,0)="","",VLOOKUP($A434&amp;$A$3,Global!$E:$AA,COLUMN()+1,0)),"")</f>
        <v/>
      </c>
      <c r="R434" s="68" t="str">
        <f>IFERROR(IF(VLOOKUP($A434&amp;$A$3,Global!$E:$AA,COLUMN()+1,0)="","",VLOOKUP($A434&amp;$A$3,Global!$E:$AA,COLUMN()+1,0)),"")</f>
        <v/>
      </c>
      <c r="S434" s="71" t="str">
        <f>IFERROR(IF(VLOOKUP($A434&amp;$A$3,Global!$E:$AA,COLUMN()+1,0)="","",VLOOKUP($A434&amp;$A$3,Global!$E:$AA,COLUMN()+1,0)),"")</f>
        <v/>
      </c>
      <c r="T434" s="71" t="str">
        <f>IFERROR(IF(VLOOKUP($A434&amp;$A$3,Global!$E:$AA,COLUMN()+1,0)="","",VLOOKUP($A434&amp;$A$3,Global!$E:$AA,COLUMN()+1,0)),"")</f>
        <v/>
      </c>
      <c r="U434" s="69" t="str">
        <f>IFERROR(IF(VLOOKUP($A434&amp;$A$3,Global!$E:$AA,COLUMN()+1,0)="","",VLOOKUP($A434&amp;$A$3,Global!$E:$AA,COLUMN()+1,0)),"")</f>
        <v/>
      </c>
      <c r="V434" s="69" t="str">
        <f>IFERROR(IF(VLOOKUP($A434&amp;$A$3,Global!$E:$AA,COLUMN()+1,0)="","",VLOOKUP($A434&amp;$A$3,Global!$E:$AA,COLUMN()+1,0)),"")</f>
        <v/>
      </c>
    </row>
    <row r="435" spans="1:22" s="72" customFormat="1" ht="15.75" x14ac:dyDescent="0.2">
      <c r="A435" s="67" t="str">
        <f>IFERROR(IF(A434="","",IF((A434+1)&lt;=VLOOKUP($A$3,List!$A$1:$B$50,2,0),A434+1,"")),"")</f>
        <v/>
      </c>
      <c r="B435" s="67" t="str">
        <f>IFERROR(IF(VLOOKUP($A435&amp;$A$3,Global!$E:$AA,COLUMN(),0)="","",VLOOKUP($A435&amp;$A$3,Global!$E:$AA,COLUMN(),0)),"")</f>
        <v/>
      </c>
      <c r="C435" s="67" t="str">
        <f>IFERROR(VLOOKUP(B435,List!$D:$E,2,0),"")</f>
        <v/>
      </c>
      <c r="D435" s="68" t="str">
        <f>IFERROR(IF(VLOOKUP($A435&amp;$A$3,Global!$E:$AA,COLUMN()+1,0)="","",VLOOKUP($A435&amp;$A$3,Global!$E:$AA,COLUMN()+1,0)),"")</f>
        <v/>
      </c>
      <c r="E435" s="69" t="str">
        <f>IFERROR(IF(VLOOKUP($A435&amp;$A$3,Global!$E:$AA,COLUMN()+1,0)="","",VLOOKUP($A435&amp;$A$3,Global!$E:$AA,COLUMN()+1,0)),"")</f>
        <v/>
      </c>
      <c r="F435" s="69" t="str">
        <f>IFERROR(IF(VLOOKUP($A435&amp;$A$3,Global!$E:$AA,COLUMN()+1,0)="","",VLOOKUP($A435&amp;$A$3,Global!$E:$AA,COLUMN()+1,0)),"")</f>
        <v/>
      </c>
      <c r="G435" s="69" t="str">
        <f>IFERROR(IF(VLOOKUP($A435&amp;$A$3,Global!$E:$AA,COLUMN()+1,0)="","",VLOOKUP($A435&amp;$A$3,Global!$E:$AA,COLUMN()+1,0)),"")</f>
        <v/>
      </c>
      <c r="H435" s="70" t="str">
        <f>IFERROR(IF(VLOOKUP($A435&amp;$A$3,Global!$E:$AA,COLUMN()+1,0)="","",VLOOKUP($A435&amp;$A$3,Global!$E:$AA,COLUMN()+1,0)),"")</f>
        <v/>
      </c>
      <c r="I435" s="69" t="str">
        <f>IFERROR(IF(VLOOKUP($A435&amp;$A$3,Global!$E:$AA,COLUMN()+1,0)="","",VLOOKUP($A435&amp;$A$3,Global!$E:$AA,COLUMN()+1,0)),"")</f>
        <v/>
      </c>
      <c r="J435" s="69" t="str">
        <f>IFERROR(IF(VLOOKUP($A435&amp;$A$3,Global!$E:$AA,COLUMN()+1,0)="","",VLOOKUP($A435&amp;$A$3,Global!$E:$AA,COLUMN()+1,0)),"")</f>
        <v/>
      </c>
      <c r="K435" s="69" t="str">
        <f>IFERROR(IF(VLOOKUP($A435&amp;$A$3,Global!$E:$AA,COLUMN()+1,0)="","",VLOOKUP($A435&amp;$A$3,Global!$E:$AA,COLUMN()+1,0)),"")</f>
        <v/>
      </c>
      <c r="L435" s="69" t="str">
        <f>IFERROR(IF(VLOOKUP($A435&amp;$A$3,Global!$E:$AA,COLUMN()+1,0)="","",VLOOKUP($A435&amp;$A$3,Global!$E:$AA,COLUMN()+1,0)),"")</f>
        <v/>
      </c>
      <c r="M435" s="68" t="str">
        <f>IFERROR(IF(VLOOKUP($A435&amp;$A$3,Global!$E:$AA,COLUMN()+1,0)="","",VLOOKUP($A435&amp;$A$3,Global!$E:$AA,COLUMN()+1,0)),"")</f>
        <v/>
      </c>
      <c r="N435" s="68" t="str">
        <f>IFERROR(IF(VLOOKUP($A435&amp;$A$3,Global!$E:$AA,COLUMN()+1,0)="","",VLOOKUP($A435&amp;$A$3,Global!$E:$AA,COLUMN()+1,0)),"")</f>
        <v/>
      </c>
      <c r="O435" s="68" t="str">
        <f>IFERROR(IF(VLOOKUP($A435&amp;$A$3,Global!$E:$AA,COLUMN()+1,0)="","",VLOOKUP($A435&amp;$A$3,Global!$E:$AA,COLUMN()+1,0)),"")</f>
        <v/>
      </c>
      <c r="P435" s="68" t="str">
        <f>IFERROR(IF(VLOOKUP($A435&amp;$A$3,Global!$E:$AA,COLUMN()+1,0)="","",VLOOKUP($A435&amp;$A$3,Global!$E:$AA,COLUMN()+1,0)),"")</f>
        <v/>
      </c>
      <c r="Q435" s="68" t="str">
        <f>IFERROR(IF(VLOOKUP($A435&amp;$A$3,Global!$E:$AA,COLUMN()+1,0)="","",VLOOKUP($A435&amp;$A$3,Global!$E:$AA,COLUMN()+1,0)),"")</f>
        <v/>
      </c>
      <c r="R435" s="68" t="str">
        <f>IFERROR(IF(VLOOKUP($A435&amp;$A$3,Global!$E:$AA,COLUMN()+1,0)="","",VLOOKUP($A435&amp;$A$3,Global!$E:$AA,COLUMN()+1,0)),"")</f>
        <v/>
      </c>
      <c r="S435" s="71" t="str">
        <f>IFERROR(IF(VLOOKUP($A435&amp;$A$3,Global!$E:$AA,COLUMN()+1,0)="","",VLOOKUP($A435&amp;$A$3,Global!$E:$AA,COLUMN()+1,0)),"")</f>
        <v/>
      </c>
      <c r="T435" s="71" t="str">
        <f>IFERROR(IF(VLOOKUP($A435&amp;$A$3,Global!$E:$AA,COLUMN()+1,0)="","",VLOOKUP($A435&amp;$A$3,Global!$E:$AA,COLUMN()+1,0)),"")</f>
        <v/>
      </c>
      <c r="U435" s="69" t="str">
        <f>IFERROR(IF(VLOOKUP($A435&amp;$A$3,Global!$E:$AA,COLUMN()+1,0)="","",VLOOKUP($A435&amp;$A$3,Global!$E:$AA,COLUMN()+1,0)),"")</f>
        <v/>
      </c>
      <c r="V435" s="69" t="str">
        <f>IFERROR(IF(VLOOKUP($A435&amp;$A$3,Global!$E:$AA,COLUMN()+1,0)="","",VLOOKUP($A435&amp;$A$3,Global!$E:$AA,COLUMN()+1,0)),"")</f>
        <v/>
      </c>
    </row>
    <row r="436" spans="1:22" s="72" customFormat="1" ht="15.75" x14ac:dyDescent="0.2">
      <c r="A436" s="67" t="str">
        <f>IFERROR(IF(A435="","",IF((A435+1)&lt;=VLOOKUP($A$3,List!$A$1:$B$50,2,0),A435+1,"")),"")</f>
        <v/>
      </c>
      <c r="B436" s="67" t="str">
        <f>IFERROR(IF(VLOOKUP($A436&amp;$A$3,Global!$E:$AA,COLUMN(),0)="","",VLOOKUP($A436&amp;$A$3,Global!$E:$AA,COLUMN(),0)),"")</f>
        <v/>
      </c>
      <c r="C436" s="67" t="str">
        <f>IFERROR(VLOOKUP(B436,List!$D:$E,2,0),"")</f>
        <v/>
      </c>
      <c r="D436" s="68" t="str">
        <f>IFERROR(IF(VLOOKUP($A436&amp;$A$3,Global!$E:$AA,COLUMN()+1,0)="","",VLOOKUP($A436&amp;$A$3,Global!$E:$AA,COLUMN()+1,0)),"")</f>
        <v/>
      </c>
      <c r="E436" s="69" t="str">
        <f>IFERROR(IF(VLOOKUP($A436&amp;$A$3,Global!$E:$AA,COLUMN()+1,0)="","",VLOOKUP($A436&amp;$A$3,Global!$E:$AA,COLUMN()+1,0)),"")</f>
        <v/>
      </c>
      <c r="F436" s="69" t="str">
        <f>IFERROR(IF(VLOOKUP($A436&amp;$A$3,Global!$E:$AA,COLUMN()+1,0)="","",VLOOKUP($A436&amp;$A$3,Global!$E:$AA,COLUMN()+1,0)),"")</f>
        <v/>
      </c>
      <c r="G436" s="69" t="str">
        <f>IFERROR(IF(VLOOKUP($A436&amp;$A$3,Global!$E:$AA,COLUMN()+1,0)="","",VLOOKUP($A436&amp;$A$3,Global!$E:$AA,COLUMN()+1,0)),"")</f>
        <v/>
      </c>
      <c r="H436" s="70" t="str">
        <f>IFERROR(IF(VLOOKUP($A436&amp;$A$3,Global!$E:$AA,COLUMN()+1,0)="","",VLOOKUP($A436&amp;$A$3,Global!$E:$AA,COLUMN()+1,0)),"")</f>
        <v/>
      </c>
      <c r="I436" s="69" t="str">
        <f>IFERROR(IF(VLOOKUP($A436&amp;$A$3,Global!$E:$AA,COLUMN()+1,0)="","",VLOOKUP($A436&amp;$A$3,Global!$E:$AA,COLUMN()+1,0)),"")</f>
        <v/>
      </c>
      <c r="J436" s="69" t="str">
        <f>IFERROR(IF(VLOOKUP($A436&amp;$A$3,Global!$E:$AA,COLUMN()+1,0)="","",VLOOKUP($A436&amp;$A$3,Global!$E:$AA,COLUMN()+1,0)),"")</f>
        <v/>
      </c>
      <c r="K436" s="69" t="str">
        <f>IFERROR(IF(VLOOKUP($A436&amp;$A$3,Global!$E:$AA,COLUMN()+1,0)="","",VLOOKUP($A436&amp;$A$3,Global!$E:$AA,COLUMN()+1,0)),"")</f>
        <v/>
      </c>
      <c r="L436" s="69" t="str">
        <f>IFERROR(IF(VLOOKUP($A436&amp;$A$3,Global!$E:$AA,COLUMN()+1,0)="","",VLOOKUP($A436&amp;$A$3,Global!$E:$AA,COLUMN()+1,0)),"")</f>
        <v/>
      </c>
      <c r="M436" s="68" t="str">
        <f>IFERROR(IF(VLOOKUP($A436&amp;$A$3,Global!$E:$AA,COLUMN()+1,0)="","",VLOOKUP($A436&amp;$A$3,Global!$E:$AA,COLUMN()+1,0)),"")</f>
        <v/>
      </c>
      <c r="N436" s="68" t="str">
        <f>IFERROR(IF(VLOOKUP($A436&amp;$A$3,Global!$E:$AA,COLUMN()+1,0)="","",VLOOKUP($A436&amp;$A$3,Global!$E:$AA,COLUMN()+1,0)),"")</f>
        <v/>
      </c>
      <c r="O436" s="68" t="str">
        <f>IFERROR(IF(VLOOKUP($A436&amp;$A$3,Global!$E:$AA,COLUMN()+1,0)="","",VLOOKUP($A436&amp;$A$3,Global!$E:$AA,COLUMN()+1,0)),"")</f>
        <v/>
      </c>
      <c r="P436" s="68" t="str">
        <f>IFERROR(IF(VLOOKUP($A436&amp;$A$3,Global!$E:$AA,COLUMN()+1,0)="","",VLOOKUP($A436&amp;$A$3,Global!$E:$AA,COLUMN()+1,0)),"")</f>
        <v/>
      </c>
      <c r="Q436" s="68" t="str">
        <f>IFERROR(IF(VLOOKUP($A436&amp;$A$3,Global!$E:$AA,COLUMN()+1,0)="","",VLOOKUP($A436&amp;$A$3,Global!$E:$AA,COLUMN()+1,0)),"")</f>
        <v/>
      </c>
      <c r="R436" s="68" t="str">
        <f>IFERROR(IF(VLOOKUP($A436&amp;$A$3,Global!$E:$AA,COLUMN()+1,0)="","",VLOOKUP($A436&amp;$A$3,Global!$E:$AA,COLUMN()+1,0)),"")</f>
        <v/>
      </c>
      <c r="S436" s="71" t="str">
        <f>IFERROR(IF(VLOOKUP($A436&amp;$A$3,Global!$E:$AA,COLUMN()+1,0)="","",VLOOKUP($A436&amp;$A$3,Global!$E:$AA,COLUMN()+1,0)),"")</f>
        <v/>
      </c>
      <c r="T436" s="71" t="str">
        <f>IFERROR(IF(VLOOKUP($A436&amp;$A$3,Global!$E:$AA,COLUMN()+1,0)="","",VLOOKUP($A436&amp;$A$3,Global!$E:$AA,COLUMN()+1,0)),"")</f>
        <v/>
      </c>
      <c r="U436" s="69" t="str">
        <f>IFERROR(IF(VLOOKUP($A436&amp;$A$3,Global!$E:$AA,COLUMN()+1,0)="","",VLOOKUP($A436&amp;$A$3,Global!$E:$AA,COLUMN()+1,0)),"")</f>
        <v/>
      </c>
      <c r="V436" s="69" t="str">
        <f>IFERROR(IF(VLOOKUP($A436&amp;$A$3,Global!$E:$AA,COLUMN()+1,0)="","",VLOOKUP($A436&amp;$A$3,Global!$E:$AA,COLUMN()+1,0)),"")</f>
        <v/>
      </c>
    </row>
    <row r="437" spans="1:22" s="72" customFormat="1" ht="15.75" x14ac:dyDescent="0.2">
      <c r="A437" s="67" t="str">
        <f>IFERROR(IF(A436="","",IF((A436+1)&lt;=VLOOKUP($A$3,List!$A$1:$B$50,2,0),A436+1,"")),"")</f>
        <v/>
      </c>
      <c r="B437" s="67" t="str">
        <f>IFERROR(IF(VLOOKUP($A437&amp;$A$3,Global!$E:$AA,COLUMN(),0)="","",VLOOKUP($A437&amp;$A$3,Global!$E:$AA,COLUMN(),0)),"")</f>
        <v/>
      </c>
      <c r="C437" s="67" t="str">
        <f>IFERROR(VLOOKUP(B437,List!$D:$E,2,0),"")</f>
        <v/>
      </c>
      <c r="D437" s="68" t="str">
        <f>IFERROR(IF(VLOOKUP($A437&amp;$A$3,Global!$E:$AA,COLUMN()+1,0)="","",VLOOKUP($A437&amp;$A$3,Global!$E:$AA,COLUMN()+1,0)),"")</f>
        <v/>
      </c>
      <c r="E437" s="69" t="str">
        <f>IFERROR(IF(VLOOKUP($A437&amp;$A$3,Global!$E:$AA,COLUMN()+1,0)="","",VLOOKUP($A437&amp;$A$3,Global!$E:$AA,COLUMN()+1,0)),"")</f>
        <v/>
      </c>
      <c r="F437" s="69" t="str">
        <f>IFERROR(IF(VLOOKUP($A437&amp;$A$3,Global!$E:$AA,COLUMN()+1,0)="","",VLOOKUP($A437&amp;$A$3,Global!$E:$AA,COLUMN()+1,0)),"")</f>
        <v/>
      </c>
      <c r="G437" s="69" t="str">
        <f>IFERROR(IF(VLOOKUP($A437&amp;$A$3,Global!$E:$AA,COLUMN()+1,0)="","",VLOOKUP($A437&amp;$A$3,Global!$E:$AA,COLUMN()+1,0)),"")</f>
        <v/>
      </c>
      <c r="H437" s="70" t="str">
        <f>IFERROR(IF(VLOOKUP($A437&amp;$A$3,Global!$E:$AA,COLUMN()+1,0)="","",VLOOKUP($A437&amp;$A$3,Global!$E:$AA,COLUMN()+1,0)),"")</f>
        <v/>
      </c>
      <c r="I437" s="69" t="str">
        <f>IFERROR(IF(VLOOKUP($A437&amp;$A$3,Global!$E:$AA,COLUMN()+1,0)="","",VLOOKUP($A437&amp;$A$3,Global!$E:$AA,COLUMN()+1,0)),"")</f>
        <v/>
      </c>
      <c r="J437" s="69" t="str">
        <f>IFERROR(IF(VLOOKUP($A437&amp;$A$3,Global!$E:$AA,COLUMN()+1,0)="","",VLOOKUP($A437&amp;$A$3,Global!$E:$AA,COLUMN()+1,0)),"")</f>
        <v/>
      </c>
      <c r="K437" s="69" t="str">
        <f>IFERROR(IF(VLOOKUP($A437&amp;$A$3,Global!$E:$AA,COLUMN()+1,0)="","",VLOOKUP($A437&amp;$A$3,Global!$E:$AA,COLUMN()+1,0)),"")</f>
        <v/>
      </c>
      <c r="L437" s="69" t="str">
        <f>IFERROR(IF(VLOOKUP($A437&amp;$A$3,Global!$E:$AA,COLUMN()+1,0)="","",VLOOKUP($A437&amp;$A$3,Global!$E:$AA,COLUMN()+1,0)),"")</f>
        <v/>
      </c>
      <c r="M437" s="68" t="str">
        <f>IFERROR(IF(VLOOKUP($A437&amp;$A$3,Global!$E:$AA,COLUMN()+1,0)="","",VLOOKUP($A437&amp;$A$3,Global!$E:$AA,COLUMN()+1,0)),"")</f>
        <v/>
      </c>
      <c r="N437" s="68" t="str">
        <f>IFERROR(IF(VLOOKUP($A437&amp;$A$3,Global!$E:$AA,COLUMN()+1,0)="","",VLOOKUP($A437&amp;$A$3,Global!$E:$AA,COLUMN()+1,0)),"")</f>
        <v/>
      </c>
      <c r="O437" s="68" t="str">
        <f>IFERROR(IF(VLOOKUP($A437&amp;$A$3,Global!$E:$AA,COLUMN()+1,0)="","",VLOOKUP($A437&amp;$A$3,Global!$E:$AA,COLUMN()+1,0)),"")</f>
        <v/>
      </c>
      <c r="P437" s="68" t="str">
        <f>IFERROR(IF(VLOOKUP($A437&amp;$A$3,Global!$E:$AA,COLUMN()+1,0)="","",VLOOKUP($A437&amp;$A$3,Global!$E:$AA,COLUMN()+1,0)),"")</f>
        <v/>
      </c>
      <c r="Q437" s="68" t="str">
        <f>IFERROR(IF(VLOOKUP($A437&amp;$A$3,Global!$E:$AA,COLUMN()+1,0)="","",VLOOKUP($A437&amp;$A$3,Global!$E:$AA,COLUMN()+1,0)),"")</f>
        <v/>
      </c>
      <c r="R437" s="68" t="str">
        <f>IFERROR(IF(VLOOKUP($A437&amp;$A$3,Global!$E:$AA,COLUMN()+1,0)="","",VLOOKUP($A437&amp;$A$3,Global!$E:$AA,COLUMN()+1,0)),"")</f>
        <v/>
      </c>
      <c r="S437" s="71" t="str">
        <f>IFERROR(IF(VLOOKUP($A437&amp;$A$3,Global!$E:$AA,COLUMN()+1,0)="","",VLOOKUP($A437&amp;$A$3,Global!$E:$AA,COLUMN()+1,0)),"")</f>
        <v/>
      </c>
      <c r="T437" s="71" t="str">
        <f>IFERROR(IF(VLOOKUP($A437&amp;$A$3,Global!$E:$AA,COLUMN()+1,0)="","",VLOOKUP($A437&amp;$A$3,Global!$E:$AA,COLUMN()+1,0)),"")</f>
        <v/>
      </c>
      <c r="U437" s="69" t="str">
        <f>IFERROR(IF(VLOOKUP($A437&amp;$A$3,Global!$E:$AA,COLUMN()+1,0)="","",VLOOKUP($A437&amp;$A$3,Global!$E:$AA,COLUMN()+1,0)),"")</f>
        <v/>
      </c>
      <c r="V437" s="69" t="str">
        <f>IFERROR(IF(VLOOKUP($A437&amp;$A$3,Global!$E:$AA,COLUMN()+1,0)="","",VLOOKUP($A437&amp;$A$3,Global!$E:$AA,COLUMN()+1,0)),"")</f>
        <v/>
      </c>
    </row>
    <row r="438" spans="1:22" s="72" customFormat="1" ht="15.75" x14ac:dyDescent="0.2">
      <c r="A438" s="67" t="str">
        <f>IFERROR(IF(A437="","",IF((A437+1)&lt;=VLOOKUP($A$3,List!$A$1:$B$50,2,0),A437+1,"")),"")</f>
        <v/>
      </c>
      <c r="B438" s="67" t="str">
        <f>IFERROR(IF(VLOOKUP($A438&amp;$A$3,Global!$E:$AA,COLUMN(),0)="","",VLOOKUP($A438&amp;$A$3,Global!$E:$AA,COLUMN(),0)),"")</f>
        <v/>
      </c>
      <c r="C438" s="67" t="str">
        <f>IFERROR(VLOOKUP(B438,List!$D:$E,2,0),"")</f>
        <v/>
      </c>
      <c r="D438" s="68" t="str">
        <f>IFERROR(IF(VLOOKUP($A438&amp;$A$3,Global!$E:$AA,COLUMN()+1,0)="","",VLOOKUP($A438&amp;$A$3,Global!$E:$AA,COLUMN()+1,0)),"")</f>
        <v/>
      </c>
      <c r="E438" s="69" t="str">
        <f>IFERROR(IF(VLOOKUP($A438&amp;$A$3,Global!$E:$AA,COLUMN()+1,0)="","",VLOOKUP($A438&amp;$A$3,Global!$E:$AA,COLUMN()+1,0)),"")</f>
        <v/>
      </c>
      <c r="F438" s="69" t="str">
        <f>IFERROR(IF(VLOOKUP($A438&amp;$A$3,Global!$E:$AA,COLUMN()+1,0)="","",VLOOKUP($A438&amp;$A$3,Global!$E:$AA,COLUMN()+1,0)),"")</f>
        <v/>
      </c>
      <c r="G438" s="69" t="str">
        <f>IFERROR(IF(VLOOKUP($A438&amp;$A$3,Global!$E:$AA,COLUMN()+1,0)="","",VLOOKUP($A438&amp;$A$3,Global!$E:$AA,COLUMN()+1,0)),"")</f>
        <v/>
      </c>
      <c r="H438" s="70" t="str">
        <f>IFERROR(IF(VLOOKUP($A438&amp;$A$3,Global!$E:$AA,COLUMN()+1,0)="","",VLOOKUP($A438&amp;$A$3,Global!$E:$AA,COLUMN()+1,0)),"")</f>
        <v/>
      </c>
      <c r="I438" s="69" t="str">
        <f>IFERROR(IF(VLOOKUP($A438&amp;$A$3,Global!$E:$AA,COLUMN()+1,0)="","",VLOOKUP($A438&amp;$A$3,Global!$E:$AA,COLUMN()+1,0)),"")</f>
        <v/>
      </c>
      <c r="J438" s="69" t="str">
        <f>IFERROR(IF(VLOOKUP($A438&amp;$A$3,Global!$E:$AA,COLUMN()+1,0)="","",VLOOKUP($A438&amp;$A$3,Global!$E:$AA,COLUMN()+1,0)),"")</f>
        <v/>
      </c>
      <c r="K438" s="69" t="str">
        <f>IFERROR(IF(VLOOKUP($A438&amp;$A$3,Global!$E:$AA,COLUMN()+1,0)="","",VLOOKUP($A438&amp;$A$3,Global!$E:$AA,COLUMN()+1,0)),"")</f>
        <v/>
      </c>
      <c r="L438" s="69" t="str">
        <f>IFERROR(IF(VLOOKUP($A438&amp;$A$3,Global!$E:$AA,COLUMN()+1,0)="","",VLOOKUP($A438&amp;$A$3,Global!$E:$AA,COLUMN()+1,0)),"")</f>
        <v/>
      </c>
      <c r="M438" s="68" t="str">
        <f>IFERROR(IF(VLOOKUP($A438&amp;$A$3,Global!$E:$AA,COLUMN()+1,0)="","",VLOOKUP($A438&amp;$A$3,Global!$E:$AA,COLUMN()+1,0)),"")</f>
        <v/>
      </c>
      <c r="N438" s="68" t="str">
        <f>IFERROR(IF(VLOOKUP($A438&amp;$A$3,Global!$E:$AA,COLUMN()+1,0)="","",VLOOKUP($A438&amp;$A$3,Global!$E:$AA,COLUMN()+1,0)),"")</f>
        <v/>
      </c>
      <c r="O438" s="68" t="str">
        <f>IFERROR(IF(VLOOKUP($A438&amp;$A$3,Global!$E:$AA,COLUMN()+1,0)="","",VLOOKUP($A438&amp;$A$3,Global!$E:$AA,COLUMN()+1,0)),"")</f>
        <v/>
      </c>
      <c r="P438" s="68" t="str">
        <f>IFERROR(IF(VLOOKUP($A438&amp;$A$3,Global!$E:$AA,COLUMN()+1,0)="","",VLOOKUP($A438&amp;$A$3,Global!$E:$AA,COLUMN()+1,0)),"")</f>
        <v/>
      </c>
      <c r="Q438" s="68" t="str">
        <f>IFERROR(IF(VLOOKUP($A438&amp;$A$3,Global!$E:$AA,COLUMN()+1,0)="","",VLOOKUP($A438&amp;$A$3,Global!$E:$AA,COLUMN()+1,0)),"")</f>
        <v/>
      </c>
      <c r="R438" s="68" t="str">
        <f>IFERROR(IF(VLOOKUP($A438&amp;$A$3,Global!$E:$AA,COLUMN()+1,0)="","",VLOOKUP($A438&amp;$A$3,Global!$E:$AA,COLUMN()+1,0)),"")</f>
        <v/>
      </c>
      <c r="S438" s="71" t="str">
        <f>IFERROR(IF(VLOOKUP($A438&amp;$A$3,Global!$E:$AA,COLUMN()+1,0)="","",VLOOKUP($A438&amp;$A$3,Global!$E:$AA,COLUMN()+1,0)),"")</f>
        <v/>
      </c>
      <c r="T438" s="71" t="str">
        <f>IFERROR(IF(VLOOKUP($A438&amp;$A$3,Global!$E:$AA,COLUMN()+1,0)="","",VLOOKUP($A438&amp;$A$3,Global!$E:$AA,COLUMN()+1,0)),"")</f>
        <v/>
      </c>
      <c r="U438" s="69" t="str">
        <f>IFERROR(IF(VLOOKUP($A438&amp;$A$3,Global!$E:$AA,COLUMN()+1,0)="","",VLOOKUP($A438&amp;$A$3,Global!$E:$AA,COLUMN()+1,0)),"")</f>
        <v/>
      </c>
      <c r="V438" s="69" t="str">
        <f>IFERROR(IF(VLOOKUP($A438&amp;$A$3,Global!$E:$AA,COLUMN()+1,0)="","",VLOOKUP($A438&amp;$A$3,Global!$E:$AA,COLUMN()+1,0)),"")</f>
        <v/>
      </c>
    </row>
    <row r="439" spans="1:22" s="72" customFormat="1" ht="15.75" x14ac:dyDescent="0.2">
      <c r="A439" s="67" t="str">
        <f>IFERROR(IF(A438="","",IF((A438+1)&lt;=VLOOKUP($A$3,List!$A$1:$B$50,2,0),A438+1,"")),"")</f>
        <v/>
      </c>
      <c r="B439" s="67" t="str">
        <f>IFERROR(IF(VLOOKUP($A439&amp;$A$3,Global!$E:$AA,COLUMN(),0)="","",VLOOKUP($A439&amp;$A$3,Global!$E:$AA,COLUMN(),0)),"")</f>
        <v/>
      </c>
      <c r="C439" s="67" t="str">
        <f>IFERROR(VLOOKUP(B439,List!$D:$E,2,0),"")</f>
        <v/>
      </c>
      <c r="D439" s="68" t="str">
        <f>IFERROR(IF(VLOOKUP($A439&amp;$A$3,Global!$E:$AA,COLUMN()+1,0)="","",VLOOKUP($A439&amp;$A$3,Global!$E:$AA,COLUMN()+1,0)),"")</f>
        <v/>
      </c>
      <c r="E439" s="69" t="str">
        <f>IFERROR(IF(VLOOKUP($A439&amp;$A$3,Global!$E:$AA,COLUMN()+1,0)="","",VLOOKUP($A439&amp;$A$3,Global!$E:$AA,COLUMN()+1,0)),"")</f>
        <v/>
      </c>
      <c r="F439" s="69" t="str">
        <f>IFERROR(IF(VLOOKUP($A439&amp;$A$3,Global!$E:$AA,COLUMN()+1,0)="","",VLOOKUP($A439&amp;$A$3,Global!$E:$AA,COLUMN()+1,0)),"")</f>
        <v/>
      </c>
      <c r="G439" s="69" t="str">
        <f>IFERROR(IF(VLOOKUP($A439&amp;$A$3,Global!$E:$AA,COLUMN()+1,0)="","",VLOOKUP($A439&amp;$A$3,Global!$E:$AA,COLUMN()+1,0)),"")</f>
        <v/>
      </c>
      <c r="H439" s="70" t="str">
        <f>IFERROR(IF(VLOOKUP($A439&amp;$A$3,Global!$E:$AA,COLUMN()+1,0)="","",VLOOKUP($A439&amp;$A$3,Global!$E:$AA,COLUMN()+1,0)),"")</f>
        <v/>
      </c>
      <c r="I439" s="69" t="str">
        <f>IFERROR(IF(VLOOKUP($A439&amp;$A$3,Global!$E:$AA,COLUMN()+1,0)="","",VLOOKUP($A439&amp;$A$3,Global!$E:$AA,COLUMN()+1,0)),"")</f>
        <v/>
      </c>
      <c r="J439" s="69" t="str">
        <f>IFERROR(IF(VLOOKUP($A439&amp;$A$3,Global!$E:$AA,COLUMN()+1,0)="","",VLOOKUP($A439&amp;$A$3,Global!$E:$AA,COLUMN()+1,0)),"")</f>
        <v/>
      </c>
      <c r="K439" s="69" t="str">
        <f>IFERROR(IF(VLOOKUP($A439&amp;$A$3,Global!$E:$AA,COLUMN()+1,0)="","",VLOOKUP($A439&amp;$A$3,Global!$E:$AA,COLUMN()+1,0)),"")</f>
        <v/>
      </c>
      <c r="L439" s="69" t="str">
        <f>IFERROR(IF(VLOOKUP($A439&amp;$A$3,Global!$E:$AA,COLUMN()+1,0)="","",VLOOKUP($A439&amp;$A$3,Global!$E:$AA,COLUMN()+1,0)),"")</f>
        <v/>
      </c>
      <c r="M439" s="68" t="str">
        <f>IFERROR(IF(VLOOKUP($A439&amp;$A$3,Global!$E:$AA,COLUMN()+1,0)="","",VLOOKUP($A439&amp;$A$3,Global!$E:$AA,COLUMN()+1,0)),"")</f>
        <v/>
      </c>
      <c r="N439" s="68" t="str">
        <f>IFERROR(IF(VLOOKUP($A439&amp;$A$3,Global!$E:$AA,COLUMN()+1,0)="","",VLOOKUP($A439&amp;$A$3,Global!$E:$AA,COLUMN()+1,0)),"")</f>
        <v/>
      </c>
      <c r="O439" s="68" t="str">
        <f>IFERROR(IF(VLOOKUP($A439&amp;$A$3,Global!$E:$AA,COLUMN()+1,0)="","",VLOOKUP($A439&amp;$A$3,Global!$E:$AA,COLUMN()+1,0)),"")</f>
        <v/>
      </c>
      <c r="P439" s="68" t="str">
        <f>IFERROR(IF(VLOOKUP($A439&amp;$A$3,Global!$E:$AA,COLUMN()+1,0)="","",VLOOKUP($A439&amp;$A$3,Global!$E:$AA,COLUMN()+1,0)),"")</f>
        <v/>
      </c>
      <c r="Q439" s="68" t="str">
        <f>IFERROR(IF(VLOOKUP($A439&amp;$A$3,Global!$E:$AA,COLUMN()+1,0)="","",VLOOKUP($A439&amp;$A$3,Global!$E:$AA,COLUMN()+1,0)),"")</f>
        <v/>
      </c>
      <c r="R439" s="68" t="str">
        <f>IFERROR(IF(VLOOKUP($A439&amp;$A$3,Global!$E:$AA,COLUMN()+1,0)="","",VLOOKUP($A439&amp;$A$3,Global!$E:$AA,COLUMN()+1,0)),"")</f>
        <v/>
      </c>
      <c r="S439" s="71" t="str">
        <f>IFERROR(IF(VLOOKUP($A439&amp;$A$3,Global!$E:$AA,COLUMN()+1,0)="","",VLOOKUP($A439&amp;$A$3,Global!$E:$AA,COLUMN()+1,0)),"")</f>
        <v/>
      </c>
      <c r="T439" s="71" t="str">
        <f>IFERROR(IF(VLOOKUP($A439&amp;$A$3,Global!$E:$AA,COLUMN()+1,0)="","",VLOOKUP($A439&amp;$A$3,Global!$E:$AA,COLUMN()+1,0)),"")</f>
        <v/>
      </c>
      <c r="U439" s="69" t="str">
        <f>IFERROR(IF(VLOOKUP($A439&amp;$A$3,Global!$E:$AA,COLUMN()+1,0)="","",VLOOKUP($A439&amp;$A$3,Global!$E:$AA,COLUMN()+1,0)),"")</f>
        <v/>
      </c>
      <c r="V439" s="69" t="str">
        <f>IFERROR(IF(VLOOKUP($A439&amp;$A$3,Global!$E:$AA,COLUMN()+1,0)="","",VLOOKUP($A439&amp;$A$3,Global!$E:$AA,COLUMN()+1,0)),"")</f>
        <v/>
      </c>
    </row>
    <row r="440" spans="1:22" s="72" customFormat="1" ht="15.75" x14ac:dyDescent="0.2">
      <c r="A440" s="67" t="str">
        <f>IFERROR(IF(A439="","",IF((A439+1)&lt;=VLOOKUP($A$3,List!$A$1:$B$50,2,0),A439+1,"")),"")</f>
        <v/>
      </c>
      <c r="B440" s="67" t="str">
        <f>IFERROR(IF(VLOOKUP($A440&amp;$A$3,Global!$E:$AA,COLUMN(),0)="","",VLOOKUP($A440&amp;$A$3,Global!$E:$AA,COLUMN(),0)),"")</f>
        <v/>
      </c>
      <c r="C440" s="67" t="str">
        <f>IFERROR(VLOOKUP(B440,List!$D:$E,2,0),"")</f>
        <v/>
      </c>
      <c r="D440" s="68" t="str">
        <f>IFERROR(IF(VLOOKUP($A440&amp;$A$3,Global!$E:$AA,COLUMN()+1,0)="","",VLOOKUP($A440&amp;$A$3,Global!$E:$AA,COLUMN()+1,0)),"")</f>
        <v/>
      </c>
      <c r="E440" s="69" t="str">
        <f>IFERROR(IF(VLOOKUP($A440&amp;$A$3,Global!$E:$AA,COLUMN()+1,0)="","",VLOOKUP($A440&amp;$A$3,Global!$E:$AA,COLUMN()+1,0)),"")</f>
        <v/>
      </c>
      <c r="F440" s="69" t="str">
        <f>IFERROR(IF(VLOOKUP($A440&amp;$A$3,Global!$E:$AA,COLUMN()+1,0)="","",VLOOKUP($A440&amp;$A$3,Global!$E:$AA,COLUMN()+1,0)),"")</f>
        <v/>
      </c>
      <c r="G440" s="69" t="str">
        <f>IFERROR(IF(VLOOKUP($A440&amp;$A$3,Global!$E:$AA,COLUMN()+1,0)="","",VLOOKUP($A440&amp;$A$3,Global!$E:$AA,COLUMN()+1,0)),"")</f>
        <v/>
      </c>
      <c r="H440" s="70" t="str">
        <f>IFERROR(IF(VLOOKUP($A440&amp;$A$3,Global!$E:$AA,COLUMN()+1,0)="","",VLOOKUP($A440&amp;$A$3,Global!$E:$AA,COLUMN()+1,0)),"")</f>
        <v/>
      </c>
      <c r="I440" s="69" t="str">
        <f>IFERROR(IF(VLOOKUP($A440&amp;$A$3,Global!$E:$AA,COLUMN()+1,0)="","",VLOOKUP($A440&amp;$A$3,Global!$E:$AA,COLUMN()+1,0)),"")</f>
        <v/>
      </c>
      <c r="J440" s="69" t="str">
        <f>IFERROR(IF(VLOOKUP($A440&amp;$A$3,Global!$E:$AA,COLUMN()+1,0)="","",VLOOKUP($A440&amp;$A$3,Global!$E:$AA,COLUMN()+1,0)),"")</f>
        <v/>
      </c>
      <c r="K440" s="69" t="str">
        <f>IFERROR(IF(VLOOKUP($A440&amp;$A$3,Global!$E:$AA,COLUMN()+1,0)="","",VLOOKUP($A440&amp;$A$3,Global!$E:$AA,COLUMN()+1,0)),"")</f>
        <v/>
      </c>
      <c r="L440" s="69" t="str">
        <f>IFERROR(IF(VLOOKUP($A440&amp;$A$3,Global!$E:$AA,COLUMN()+1,0)="","",VLOOKUP($A440&amp;$A$3,Global!$E:$AA,COLUMN()+1,0)),"")</f>
        <v/>
      </c>
      <c r="M440" s="68" t="str">
        <f>IFERROR(IF(VLOOKUP($A440&amp;$A$3,Global!$E:$AA,COLUMN()+1,0)="","",VLOOKUP($A440&amp;$A$3,Global!$E:$AA,COLUMN()+1,0)),"")</f>
        <v/>
      </c>
      <c r="N440" s="68" t="str">
        <f>IFERROR(IF(VLOOKUP($A440&amp;$A$3,Global!$E:$AA,COLUMN()+1,0)="","",VLOOKUP($A440&amp;$A$3,Global!$E:$AA,COLUMN()+1,0)),"")</f>
        <v/>
      </c>
      <c r="O440" s="68" t="str">
        <f>IFERROR(IF(VLOOKUP($A440&amp;$A$3,Global!$E:$AA,COLUMN()+1,0)="","",VLOOKUP($A440&amp;$A$3,Global!$E:$AA,COLUMN()+1,0)),"")</f>
        <v/>
      </c>
      <c r="P440" s="68" t="str">
        <f>IFERROR(IF(VLOOKUP($A440&amp;$A$3,Global!$E:$AA,COLUMN()+1,0)="","",VLOOKUP($A440&amp;$A$3,Global!$E:$AA,COLUMN()+1,0)),"")</f>
        <v/>
      </c>
      <c r="Q440" s="68" t="str">
        <f>IFERROR(IF(VLOOKUP($A440&amp;$A$3,Global!$E:$AA,COLUMN()+1,0)="","",VLOOKUP($A440&amp;$A$3,Global!$E:$AA,COLUMN()+1,0)),"")</f>
        <v/>
      </c>
      <c r="R440" s="68" t="str">
        <f>IFERROR(IF(VLOOKUP($A440&amp;$A$3,Global!$E:$AA,COLUMN()+1,0)="","",VLOOKUP($A440&amp;$A$3,Global!$E:$AA,COLUMN()+1,0)),"")</f>
        <v/>
      </c>
      <c r="S440" s="71" t="str">
        <f>IFERROR(IF(VLOOKUP($A440&amp;$A$3,Global!$E:$AA,COLUMN()+1,0)="","",VLOOKUP($A440&amp;$A$3,Global!$E:$AA,COLUMN()+1,0)),"")</f>
        <v/>
      </c>
      <c r="T440" s="71" t="str">
        <f>IFERROR(IF(VLOOKUP($A440&amp;$A$3,Global!$E:$AA,COLUMN()+1,0)="","",VLOOKUP($A440&amp;$A$3,Global!$E:$AA,COLUMN()+1,0)),"")</f>
        <v/>
      </c>
      <c r="U440" s="69" t="str">
        <f>IFERROR(IF(VLOOKUP($A440&amp;$A$3,Global!$E:$AA,COLUMN()+1,0)="","",VLOOKUP($A440&amp;$A$3,Global!$E:$AA,COLUMN()+1,0)),"")</f>
        <v/>
      </c>
      <c r="V440" s="69" t="str">
        <f>IFERROR(IF(VLOOKUP($A440&amp;$A$3,Global!$E:$AA,COLUMN()+1,0)="","",VLOOKUP($A440&amp;$A$3,Global!$E:$AA,COLUMN()+1,0)),"")</f>
        <v/>
      </c>
    </row>
    <row r="441" spans="1:22" s="72" customFormat="1" ht="15.75" x14ac:dyDescent="0.2">
      <c r="A441" s="67" t="str">
        <f>IFERROR(IF(A440="","",IF((A440+1)&lt;=VLOOKUP($A$3,List!$A$1:$B$50,2,0),A440+1,"")),"")</f>
        <v/>
      </c>
      <c r="B441" s="67" t="str">
        <f>IFERROR(IF(VLOOKUP($A441&amp;$A$3,Global!$E:$AA,COLUMN(),0)="","",VLOOKUP($A441&amp;$A$3,Global!$E:$AA,COLUMN(),0)),"")</f>
        <v/>
      </c>
      <c r="C441" s="67" t="str">
        <f>IFERROR(VLOOKUP(B441,List!$D:$E,2,0),"")</f>
        <v/>
      </c>
      <c r="D441" s="68" t="str">
        <f>IFERROR(IF(VLOOKUP($A441&amp;$A$3,Global!$E:$AA,COLUMN()+1,0)="","",VLOOKUP($A441&amp;$A$3,Global!$E:$AA,COLUMN()+1,0)),"")</f>
        <v/>
      </c>
      <c r="E441" s="69" t="str">
        <f>IFERROR(IF(VLOOKUP($A441&amp;$A$3,Global!$E:$AA,COLUMN()+1,0)="","",VLOOKUP($A441&amp;$A$3,Global!$E:$AA,COLUMN()+1,0)),"")</f>
        <v/>
      </c>
      <c r="F441" s="69" t="str">
        <f>IFERROR(IF(VLOOKUP($A441&amp;$A$3,Global!$E:$AA,COLUMN()+1,0)="","",VLOOKUP($A441&amp;$A$3,Global!$E:$AA,COLUMN()+1,0)),"")</f>
        <v/>
      </c>
      <c r="G441" s="69" t="str">
        <f>IFERROR(IF(VLOOKUP($A441&amp;$A$3,Global!$E:$AA,COLUMN()+1,0)="","",VLOOKUP($A441&amp;$A$3,Global!$E:$AA,COLUMN()+1,0)),"")</f>
        <v/>
      </c>
      <c r="H441" s="70" t="str">
        <f>IFERROR(IF(VLOOKUP($A441&amp;$A$3,Global!$E:$AA,COLUMN()+1,0)="","",VLOOKUP($A441&amp;$A$3,Global!$E:$AA,COLUMN()+1,0)),"")</f>
        <v/>
      </c>
      <c r="I441" s="69" t="str">
        <f>IFERROR(IF(VLOOKUP($A441&amp;$A$3,Global!$E:$AA,COLUMN()+1,0)="","",VLOOKUP($A441&amp;$A$3,Global!$E:$AA,COLUMN()+1,0)),"")</f>
        <v/>
      </c>
      <c r="J441" s="69" t="str">
        <f>IFERROR(IF(VLOOKUP($A441&amp;$A$3,Global!$E:$AA,COLUMN()+1,0)="","",VLOOKUP($A441&amp;$A$3,Global!$E:$AA,COLUMN()+1,0)),"")</f>
        <v/>
      </c>
      <c r="K441" s="69" t="str">
        <f>IFERROR(IF(VLOOKUP($A441&amp;$A$3,Global!$E:$AA,COLUMN()+1,0)="","",VLOOKUP($A441&amp;$A$3,Global!$E:$AA,COLUMN()+1,0)),"")</f>
        <v/>
      </c>
      <c r="L441" s="69" t="str">
        <f>IFERROR(IF(VLOOKUP($A441&amp;$A$3,Global!$E:$AA,COLUMN()+1,0)="","",VLOOKUP($A441&amp;$A$3,Global!$E:$AA,COLUMN()+1,0)),"")</f>
        <v/>
      </c>
      <c r="M441" s="68" t="str">
        <f>IFERROR(IF(VLOOKUP($A441&amp;$A$3,Global!$E:$AA,COLUMN()+1,0)="","",VLOOKUP($A441&amp;$A$3,Global!$E:$AA,COLUMN()+1,0)),"")</f>
        <v/>
      </c>
      <c r="N441" s="68" t="str">
        <f>IFERROR(IF(VLOOKUP($A441&amp;$A$3,Global!$E:$AA,COLUMN()+1,0)="","",VLOOKUP($A441&amp;$A$3,Global!$E:$AA,COLUMN()+1,0)),"")</f>
        <v/>
      </c>
      <c r="O441" s="68" t="str">
        <f>IFERROR(IF(VLOOKUP($A441&amp;$A$3,Global!$E:$AA,COLUMN()+1,0)="","",VLOOKUP($A441&amp;$A$3,Global!$E:$AA,COLUMN()+1,0)),"")</f>
        <v/>
      </c>
      <c r="P441" s="68" t="str">
        <f>IFERROR(IF(VLOOKUP($A441&amp;$A$3,Global!$E:$AA,COLUMN()+1,0)="","",VLOOKUP($A441&amp;$A$3,Global!$E:$AA,COLUMN()+1,0)),"")</f>
        <v/>
      </c>
      <c r="Q441" s="68" t="str">
        <f>IFERROR(IF(VLOOKUP($A441&amp;$A$3,Global!$E:$AA,COLUMN()+1,0)="","",VLOOKUP($A441&amp;$A$3,Global!$E:$AA,COLUMN()+1,0)),"")</f>
        <v/>
      </c>
      <c r="R441" s="68" t="str">
        <f>IFERROR(IF(VLOOKUP($A441&amp;$A$3,Global!$E:$AA,COLUMN()+1,0)="","",VLOOKUP($A441&amp;$A$3,Global!$E:$AA,COLUMN()+1,0)),"")</f>
        <v/>
      </c>
      <c r="S441" s="71" t="str">
        <f>IFERROR(IF(VLOOKUP($A441&amp;$A$3,Global!$E:$AA,COLUMN()+1,0)="","",VLOOKUP($A441&amp;$A$3,Global!$E:$AA,COLUMN()+1,0)),"")</f>
        <v/>
      </c>
      <c r="T441" s="71" t="str">
        <f>IFERROR(IF(VLOOKUP($A441&amp;$A$3,Global!$E:$AA,COLUMN()+1,0)="","",VLOOKUP($A441&amp;$A$3,Global!$E:$AA,COLUMN()+1,0)),"")</f>
        <v/>
      </c>
      <c r="U441" s="69" t="str">
        <f>IFERROR(IF(VLOOKUP($A441&amp;$A$3,Global!$E:$AA,COLUMN()+1,0)="","",VLOOKUP($A441&amp;$A$3,Global!$E:$AA,COLUMN()+1,0)),"")</f>
        <v/>
      </c>
      <c r="V441" s="69" t="str">
        <f>IFERROR(IF(VLOOKUP($A441&amp;$A$3,Global!$E:$AA,COLUMN()+1,0)="","",VLOOKUP($A441&amp;$A$3,Global!$E:$AA,COLUMN()+1,0)),"")</f>
        <v/>
      </c>
    </row>
    <row r="442" spans="1:22" s="72" customFormat="1" ht="15.75" x14ac:dyDescent="0.2">
      <c r="A442" s="67" t="str">
        <f>IFERROR(IF(A441="","",IF((A441+1)&lt;=VLOOKUP($A$3,List!$A$1:$B$50,2,0),A441+1,"")),"")</f>
        <v/>
      </c>
      <c r="B442" s="67" t="str">
        <f>IFERROR(IF(VLOOKUP($A442&amp;$A$3,Global!$E:$AA,COLUMN(),0)="","",VLOOKUP($A442&amp;$A$3,Global!$E:$AA,COLUMN(),0)),"")</f>
        <v/>
      </c>
      <c r="C442" s="67" t="str">
        <f>IFERROR(VLOOKUP(B442,List!$D:$E,2,0),"")</f>
        <v/>
      </c>
      <c r="D442" s="68" t="str">
        <f>IFERROR(IF(VLOOKUP($A442&amp;$A$3,Global!$E:$AA,COLUMN()+1,0)="","",VLOOKUP($A442&amp;$A$3,Global!$E:$AA,COLUMN()+1,0)),"")</f>
        <v/>
      </c>
      <c r="E442" s="69" t="str">
        <f>IFERROR(IF(VLOOKUP($A442&amp;$A$3,Global!$E:$AA,COLUMN()+1,0)="","",VLOOKUP($A442&amp;$A$3,Global!$E:$AA,COLUMN()+1,0)),"")</f>
        <v/>
      </c>
      <c r="F442" s="69" t="str">
        <f>IFERROR(IF(VLOOKUP($A442&amp;$A$3,Global!$E:$AA,COLUMN()+1,0)="","",VLOOKUP($A442&amp;$A$3,Global!$E:$AA,COLUMN()+1,0)),"")</f>
        <v/>
      </c>
      <c r="G442" s="69" t="str">
        <f>IFERROR(IF(VLOOKUP($A442&amp;$A$3,Global!$E:$AA,COLUMN()+1,0)="","",VLOOKUP($A442&amp;$A$3,Global!$E:$AA,COLUMN()+1,0)),"")</f>
        <v/>
      </c>
      <c r="H442" s="70" t="str">
        <f>IFERROR(IF(VLOOKUP($A442&amp;$A$3,Global!$E:$AA,COLUMN()+1,0)="","",VLOOKUP($A442&amp;$A$3,Global!$E:$AA,COLUMN()+1,0)),"")</f>
        <v/>
      </c>
      <c r="I442" s="69" t="str">
        <f>IFERROR(IF(VLOOKUP($A442&amp;$A$3,Global!$E:$AA,COLUMN()+1,0)="","",VLOOKUP($A442&amp;$A$3,Global!$E:$AA,COLUMN()+1,0)),"")</f>
        <v/>
      </c>
      <c r="J442" s="69" t="str">
        <f>IFERROR(IF(VLOOKUP($A442&amp;$A$3,Global!$E:$AA,COLUMN()+1,0)="","",VLOOKUP($A442&amp;$A$3,Global!$E:$AA,COLUMN()+1,0)),"")</f>
        <v/>
      </c>
      <c r="K442" s="69" t="str">
        <f>IFERROR(IF(VLOOKUP($A442&amp;$A$3,Global!$E:$AA,COLUMN()+1,0)="","",VLOOKUP($A442&amp;$A$3,Global!$E:$AA,COLUMN()+1,0)),"")</f>
        <v/>
      </c>
      <c r="L442" s="69" t="str">
        <f>IFERROR(IF(VLOOKUP($A442&amp;$A$3,Global!$E:$AA,COLUMN()+1,0)="","",VLOOKUP($A442&amp;$A$3,Global!$E:$AA,COLUMN()+1,0)),"")</f>
        <v/>
      </c>
      <c r="M442" s="68" t="str">
        <f>IFERROR(IF(VLOOKUP($A442&amp;$A$3,Global!$E:$AA,COLUMN()+1,0)="","",VLOOKUP($A442&amp;$A$3,Global!$E:$AA,COLUMN()+1,0)),"")</f>
        <v/>
      </c>
      <c r="N442" s="68" t="str">
        <f>IFERROR(IF(VLOOKUP($A442&amp;$A$3,Global!$E:$AA,COLUMN()+1,0)="","",VLOOKUP($A442&amp;$A$3,Global!$E:$AA,COLUMN()+1,0)),"")</f>
        <v/>
      </c>
      <c r="O442" s="68" t="str">
        <f>IFERROR(IF(VLOOKUP($A442&amp;$A$3,Global!$E:$AA,COLUMN()+1,0)="","",VLOOKUP($A442&amp;$A$3,Global!$E:$AA,COLUMN()+1,0)),"")</f>
        <v/>
      </c>
      <c r="P442" s="68" t="str">
        <f>IFERROR(IF(VLOOKUP($A442&amp;$A$3,Global!$E:$AA,COLUMN()+1,0)="","",VLOOKUP($A442&amp;$A$3,Global!$E:$AA,COLUMN()+1,0)),"")</f>
        <v/>
      </c>
      <c r="Q442" s="68" t="str">
        <f>IFERROR(IF(VLOOKUP($A442&amp;$A$3,Global!$E:$AA,COLUMN()+1,0)="","",VLOOKUP($A442&amp;$A$3,Global!$E:$AA,COLUMN()+1,0)),"")</f>
        <v/>
      </c>
      <c r="R442" s="68" t="str">
        <f>IFERROR(IF(VLOOKUP($A442&amp;$A$3,Global!$E:$AA,COLUMN()+1,0)="","",VLOOKUP($A442&amp;$A$3,Global!$E:$AA,COLUMN()+1,0)),"")</f>
        <v/>
      </c>
      <c r="S442" s="71" t="str">
        <f>IFERROR(IF(VLOOKUP($A442&amp;$A$3,Global!$E:$AA,COLUMN()+1,0)="","",VLOOKUP($A442&amp;$A$3,Global!$E:$AA,COLUMN()+1,0)),"")</f>
        <v/>
      </c>
      <c r="T442" s="71" t="str">
        <f>IFERROR(IF(VLOOKUP($A442&amp;$A$3,Global!$E:$AA,COLUMN()+1,0)="","",VLOOKUP($A442&amp;$A$3,Global!$E:$AA,COLUMN()+1,0)),"")</f>
        <v/>
      </c>
      <c r="U442" s="69" t="str">
        <f>IFERROR(IF(VLOOKUP($A442&amp;$A$3,Global!$E:$AA,COLUMN()+1,0)="","",VLOOKUP($A442&amp;$A$3,Global!$E:$AA,COLUMN()+1,0)),"")</f>
        <v/>
      </c>
      <c r="V442" s="69" t="str">
        <f>IFERROR(IF(VLOOKUP($A442&amp;$A$3,Global!$E:$AA,COLUMN()+1,0)="","",VLOOKUP($A442&amp;$A$3,Global!$E:$AA,COLUMN()+1,0)),"")</f>
        <v/>
      </c>
    </row>
    <row r="443" spans="1:22" s="72" customFormat="1" ht="15.75" x14ac:dyDescent="0.2">
      <c r="A443" s="67" t="str">
        <f>IFERROR(IF(A442="","",IF((A442+1)&lt;=VLOOKUP($A$3,List!$A$1:$B$50,2,0),A442+1,"")),"")</f>
        <v/>
      </c>
      <c r="B443" s="67" t="str">
        <f>IFERROR(IF(VLOOKUP($A443&amp;$A$3,Global!$E:$AA,COLUMN(),0)="","",VLOOKUP($A443&amp;$A$3,Global!$E:$AA,COLUMN(),0)),"")</f>
        <v/>
      </c>
      <c r="C443" s="67" t="str">
        <f>IFERROR(VLOOKUP(B443,List!$D:$E,2,0),"")</f>
        <v/>
      </c>
      <c r="D443" s="68" t="str">
        <f>IFERROR(IF(VLOOKUP($A443&amp;$A$3,Global!$E:$AA,COLUMN()+1,0)="","",VLOOKUP($A443&amp;$A$3,Global!$E:$AA,COLUMN()+1,0)),"")</f>
        <v/>
      </c>
      <c r="E443" s="69" t="str">
        <f>IFERROR(IF(VLOOKUP($A443&amp;$A$3,Global!$E:$AA,COLUMN()+1,0)="","",VLOOKUP($A443&amp;$A$3,Global!$E:$AA,COLUMN()+1,0)),"")</f>
        <v/>
      </c>
      <c r="F443" s="69" t="str">
        <f>IFERROR(IF(VLOOKUP($A443&amp;$A$3,Global!$E:$AA,COLUMN()+1,0)="","",VLOOKUP($A443&amp;$A$3,Global!$E:$AA,COLUMN()+1,0)),"")</f>
        <v/>
      </c>
      <c r="G443" s="69" t="str">
        <f>IFERROR(IF(VLOOKUP($A443&amp;$A$3,Global!$E:$AA,COLUMN()+1,0)="","",VLOOKUP($A443&amp;$A$3,Global!$E:$AA,COLUMN()+1,0)),"")</f>
        <v/>
      </c>
      <c r="H443" s="70" t="str">
        <f>IFERROR(IF(VLOOKUP($A443&amp;$A$3,Global!$E:$AA,COLUMN()+1,0)="","",VLOOKUP($A443&amp;$A$3,Global!$E:$AA,COLUMN()+1,0)),"")</f>
        <v/>
      </c>
      <c r="I443" s="69" t="str">
        <f>IFERROR(IF(VLOOKUP($A443&amp;$A$3,Global!$E:$AA,COLUMN()+1,0)="","",VLOOKUP($A443&amp;$A$3,Global!$E:$AA,COLUMN()+1,0)),"")</f>
        <v/>
      </c>
      <c r="J443" s="69" t="str">
        <f>IFERROR(IF(VLOOKUP($A443&amp;$A$3,Global!$E:$AA,COLUMN()+1,0)="","",VLOOKUP($A443&amp;$A$3,Global!$E:$AA,COLUMN()+1,0)),"")</f>
        <v/>
      </c>
      <c r="K443" s="69" t="str">
        <f>IFERROR(IF(VLOOKUP($A443&amp;$A$3,Global!$E:$AA,COLUMN()+1,0)="","",VLOOKUP($A443&amp;$A$3,Global!$E:$AA,COLUMN()+1,0)),"")</f>
        <v/>
      </c>
      <c r="L443" s="69" t="str">
        <f>IFERROR(IF(VLOOKUP($A443&amp;$A$3,Global!$E:$AA,COLUMN()+1,0)="","",VLOOKUP($A443&amp;$A$3,Global!$E:$AA,COLUMN()+1,0)),"")</f>
        <v/>
      </c>
      <c r="M443" s="68" t="str">
        <f>IFERROR(IF(VLOOKUP($A443&amp;$A$3,Global!$E:$AA,COLUMN()+1,0)="","",VLOOKUP($A443&amp;$A$3,Global!$E:$AA,COLUMN()+1,0)),"")</f>
        <v/>
      </c>
      <c r="N443" s="68" t="str">
        <f>IFERROR(IF(VLOOKUP($A443&amp;$A$3,Global!$E:$AA,COLUMN()+1,0)="","",VLOOKUP($A443&amp;$A$3,Global!$E:$AA,COLUMN()+1,0)),"")</f>
        <v/>
      </c>
      <c r="O443" s="68" t="str">
        <f>IFERROR(IF(VLOOKUP($A443&amp;$A$3,Global!$E:$AA,COLUMN()+1,0)="","",VLOOKUP($A443&amp;$A$3,Global!$E:$AA,COLUMN()+1,0)),"")</f>
        <v/>
      </c>
      <c r="P443" s="68" t="str">
        <f>IFERROR(IF(VLOOKUP($A443&amp;$A$3,Global!$E:$AA,COLUMN()+1,0)="","",VLOOKUP($A443&amp;$A$3,Global!$E:$AA,COLUMN()+1,0)),"")</f>
        <v/>
      </c>
      <c r="Q443" s="68" t="str">
        <f>IFERROR(IF(VLOOKUP($A443&amp;$A$3,Global!$E:$AA,COLUMN()+1,0)="","",VLOOKUP($A443&amp;$A$3,Global!$E:$AA,COLUMN()+1,0)),"")</f>
        <v/>
      </c>
      <c r="R443" s="68" t="str">
        <f>IFERROR(IF(VLOOKUP($A443&amp;$A$3,Global!$E:$AA,COLUMN()+1,0)="","",VLOOKUP($A443&amp;$A$3,Global!$E:$AA,COLUMN()+1,0)),"")</f>
        <v/>
      </c>
      <c r="S443" s="71" t="str">
        <f>IFERROR(IF(VLOOKUP($A443&amp;$A$3,Global!$E:$AA,COLUMN()+1,0)="","",VLOOKUP($A443&amp;$A$3,Global!$E:$AA,COLUMN()+1,0)),"")</f>
        <v/>
      </c>
      <c r="T443" s="71" t="str">
        <f>IFERROR(IF(VLOOKUP($A443&amp;$A$3,Global!$E:$AA,COLUMN()+1,0)="","",VLOOKUP($A443&amp;$A$3,Global!$E:$AA,COLUMN()+1,0)),"")</f>
        <v/>
      </c>
      <c r="U443" s="69" t="str">
        <f>IFERROR(IF(VLOOKUP($A443&amp;$A$3,Global!$E:$AA,COLUMN()+1,0)="","",VLOOKUP($A443&amp;$A$3,Global!$E:$AA,COLUMN()+1,0)),"")</f>
        <v/>
      </c>
      <c r="V443" s="69" t="str">
        <f>IFERROR(IF(VLOOKUP($A443&amp;$A$3,Global!$E:$AA,COLUMN()+1,0)="","",VLOOKUP($A443&amp;$A$3,Global!$E:$AA,COLUMN()+1,0)),"")</f>
        <v/>
      </c>
    </row>
    <row r="444" spans="1:22" s="72" customFormat="1" ht="15.75" x14ac:dyDescent="0.2">
      <c r="A444" s="67" t="str">
        <f>IFERROR(IF(A443="","",IF((A443+1)&lt;=VLOOKUP($A$3,List!$A$1:$B$50,2,0),A443+1,"")),"")</f>
        <v/>
      </c>
      <c r="B444" s="67" t="str">
        <f>IFERROR(IF(VLOOKUP($A444&amp;$A$3,Global!$E:$AA,COLUMN(),0)="","",VLOOKUP($A444&amp;$A$3,Global!$E:$AA,COLUMN(),0)),"")</f>
        <v/>
      </c>
      <c r="C444" s="67" t="str">
        <f>IFERROR(VLOOKUP(B444,List!$D:$E,2,0),"")</f>
        <v/>
      </c>
      <c r="D444" s="68" t="str">
        <f>IFERROR(IF(VLOOKUP($A444&amp;$A$3,Global!$E:$AA,COLUMN()+1,0)="","",VLOOKUP($A444&amp;$A$3,Global!$E:$AA,COLUMN()+1,0)),"")</f>
        <v/>
      </c>
      <c r="E444" s="69" t="str">
        <f>IFERROR(IF(VLOOKUP($A444&amp;$A$3,Global!$E:$AA,COLUMN()+1,0)="","",VLOOKUP($A444&amp;$A$3,Global!$E:$AA,COLUMN()+1,0)),"")</f>
        <v/>
      </c>
      <c r="F444" s="69" t="str">
        <f>IFERROR(IF(VLOOKUP($A444&amp;$A$3,Global!$E:$AA,COLUMN()+1,0)="","",VLOOKUP($A444&amp;$A$3,Global!$E:$AA,COLUMN()+1,0)),"")</f>
        <v/>
      </c>
      <c r="G444" s="69" t="str">
        <f>IFERROR(IF(VLOOKUP($A444&amp;$A$3,Global!$E:$AA,COLUMN()+1,0)="","",VLOOKUP($A444&amp;$A$3,Global!$E:$AA,COLUMN()+1,0)),"")</f>
        <v/>
      </c>
      <c r="H444" s="70" t="str">
        <f>IFERROR(IF(VLOOKUP($A444&amp;$A$3,Global!$E:$AA,COLUMN()+1,0)="","",VLOOKUP($A444&amp;$A$3,Global!$E:$AA,COLUMN()+1,0)),"")</f>
        <v/>
      </c>
      <c r="I444" s="69" t="str">
        <f>IFERROR(IF(VLOOKUP($A444&amp;$A$3,Global!$E:$AA,COLUMN()+1,0)="","",VLOOKUP($A444&amp;$A$3,Global!$E:$AA,COLUMN()+1,0)),"")</f>
        <v/>
      </c>
      <c r="J444" s="69" t="str">
        <f>IFERROR(IF(VLOOKUP($A444&amp;$A$3,Global!$E:$AA,COLUMN()+1,0)="","",VLOOKUP($A444&amp;$A$3,Global!$E:$AA,COLUMN()+1,0)),"")</f>
        <v/>
      </c>
      <c r="K444" s="69" t="str">
        <f>IFERROR(IF(VLOOKUP($A444&amp;$A$3,Global!$E:$AA,COLUMN()+1,0)="","",VLOOKUP($A444&amp;$A$3,Global!$E:$AA,COLUMN()+1,0)),"")</f>
        <v/>
      </c>
      <c r="L444" s="69" t="str">
        <f>IFERROR(IF(VLOOKUP($A444&amp;$A$3,Global!$E:$AA,COLUMN()+1,0)="","",VLOOKUP($A444&amp;$A$3,Global!$E:$AA,COLUMN()+1,0)),"")</f>
        <v/>
      </c>
      <c r="M444" s="68" t="str">
        <f>IFERROR(IF(VLOOKUP($A444&amp;$A$3,Global!$E:$AA,COLUMN()+1,0)="","",VLOOKUP($A444&amp;$A$3,Global!$E:$AA,COLUMN()+1,0)),"")</f>
        <v/>
      </c>
      <c r="N444" s="68" t="str">
        <f>IFERROR(IF(VLOOKUP($A444&amp;$A$3,Global!$E:$AA,COLUMN()+1,0)="","",VLOOKUP($A444&amp;$A$3,Global!$E:$AA,COLUMN()+1,0)),"")</f>
        <v/>
      </c>
      <c r="O444" s="68" t="str">
        <f>IFERROR(IF(VLOOKUP($A444&amp;$A$3,Global!$E:$AA,COLUMN()+1,0)="","",VLOOKUP($A444&amp;$A$3,Global!$E:$AA,COLUMN()+1,0)),"")</f>
        <v/>
      </c>
      <c r="P444" s="68" t="str">
        <f>IFERROR(IF(VLOOKUP($A444&amp;$A$3,Global!$E:$AA,COLUMN()+1,0)="","",VLOOKUP($A444&amp;$A$3,Global!$E:$AA,COLUMN()+1,0)),"")</f>
        <v/>
      </c>
      <c r="Q444" s="68" t="str">
        <f>IFERROR(IF(VLOOKUP($A444&amp;$A$3,Global!$E:$AA,COLUMN()+1,0)="","",VLOOKUP($A444&amp;$A$3,Global!$E:$AA,COLUMN()+1,0)),"")</f>
        <v/>
      </c>
      <c r="R444" s="68" t="str">
        <f>IFERROR(IF(VLOOKUP($A444&amp;$A$3,Global!$E:$AA,COLUMN()+1,0)="","",VLOOKUP($A444&amp;$A$3,Global!$E:$AA,COLUMN()+1,0)),"")</f>
        <v/>
      </c>
      <c r="S444" s="71" t="str">
        <f>IFERROR(IF(VLOOKUP($A444&amp;$A$3,Global!$E:$AA,COLUMN()+1,0)="","",VLOOKUP($A444&amp;$A$3,Global!$E:$AA,COLUMN()+1,0)),"")</f>
        <v/>
      </c>
      <c r="T444" s="71" t="str">
        <f>IFERROR(IF(VLOOKUP($A444&amp;$A$3,Global!$E:$AA,COLUMN()+1,0)="","",VLOOKUP($A444&amp;$A$3,Global!$E:$AA,COLUMN()+1,0)),"")</f>
        <v/>
      </c>
      <c r="U444" s="69" t="str">
        <f>IFERROR(IF(VLOOKUP($A444&amp;$A$3,Global!$E:$AA,COLUMN()+1,0)="","",VLOOKUP($A444&amp;$A$3,Global!$E:$AA,COLUMN()+1,0)),"")</f>
        <v/>
      </c>
      <c r="V444" s="69" t="str">
        <f>IFERROR(IF(VLOOKUP($A444&amp;$A$3,Global!$E:$AA,COLUMN()+1,0)="","",VLOOKUP($A444&amp;$A$3,Global!$E:$AA,COLUMN()+1,0)),"")</f>
        <v/>
      </c>
    </row>
    <row r="445" spans="1:22" s="72" customFormat="1" ht="15.75" x14ac:dyDescent="0.2">
      <c r="A445" s="67" t="str">
        <f>IFERROR(IF(A444="","",IF((A444+1)&lt;=VLOOKUP($A$3,List!$A$1:$B$50,2,0),A444+1,"")),"")</f>
        <v/>
      </c>
      <c r="B445" s="67" t="str">
        <f>IFERROR(IF(VLOOKUP($A445&amp;$A$3,Global!$E:$AA,COLUMN(),0)="","",VLOOKUP($A445&amp;$A$3,Global!$E:$AA,COLUMN(),0)),"")</f>
        <v/>
      </c>
      <c r="C445" s="67" t="str">
        <f>IFERROR(VLOOKUP(B445,List!$D:$E,2,0),"")</f>
        <v/>
      </c>
      <c r="D445" s="68" t="str">
        <f>IFERROR(IF(VLOOKUP($A445&amp;$A$3,Global!$E:$AA,COLUMN()+1,0)="","",VLOOKUP($A445&amp;$A$3,Global!$E:$AA,COLUMN()+1,0)),"")</f>
        <v/>
      </c>
      <c r="E445" s="69" t="str">
        <f>IFERROR(IF(VLOOKUP($A445&amp;$A$3,Global!$E:$AA,COLUMN()+1,0)="","",VLOOKUP($A445&amp;$A$3,Global!$E:$AA,COLUMN()+1,0)),"")</f>
        <v/>
      </c>
      <c r="F445" s="69" t="str">
        <f>IFERROR(IF(VLOOKUP($A445&amp;$A$3,Global!$E:$AA,COLUMN()+1,0)="","",VLOOKUP($A445&amp;$A$3,Global!$E:$AA,COLUMN()+1,0)),"")</f>
        <v/>
      </c>
      <c r="G445" s="69" t="str">
        <f>IFERROR(IF(VLOOKUP($A445&amp;$A$3,Global!$E:$AA,COLUMN()+1,0)="","",VLOOKUP($A445&amp;$A$3,Global!$E:$AA,COLUMN()+1,0)),"")</f>
        <v/>
      </c>
      <c r="H445" s="70" t="str">
        <f>IFERROR(IF(VLOOKUP($A445&amp;$A$3,Global!$E:$AA,COLUMN()+1,0)="","",VLOOKUP($A445&amp;$A$3,Global!$E:$AA,COLUMN()+1,0)),"")</f>
        <v/>
      </c>
      <c r="I445" s="69" t="str">
        <f>IFERROR(IF(VLOOKUP($A445&amp;$A$3,Global!$E:$AA,COLUMN()+1,0)="","",VLOOKUP($A445&amp;$A$3,Global!$E:$AA,COLUMN()+1,0)),"")</f>
        <v/>
      </c>
      <c r="J445" s="69" t="str">
        <f>IFERROR(IF(VLOOKUP($A445&amp;$A$3,Global!$E:$AA,COLUMN()+1,0)="","",VLOOKUP($A445&amp;$A$3,Global!$E:$AA,COLUMN()+1,0)),"")</f>
        <v/>
      </c>
      <c r="K445" s="69" t="str">
        <f>IFERROR(IF(VLOOKUP($A445&amp;$A$3,Global!$E:$AA,COLUMN()+1,0)="","",VLOOKUP($A445&amp;$A$3,Global!$E:$AA,COLUMN()+1,0)),"")</f>
        <v/>
      </c>
      <c r="L445" s="69" t="str">
        <f>IFERROR(IF(VLOOKUP($A445&amp;$A$3,Global!$E:$AA,COLUMN()+1,0)="","",VLOOKUP($A445&amp;$A$3,Global!$E:$AA,COLUMN()+1,0)),"")</f>
        <v/>
      </c>
      <c r="M445" s="68" t="str">
        <f>IFERROR(IF(VLOOKUP($A445&amp;$A$3,Global!$E:$AA,COLUMN()+1,0)="","",VLOOKUP($A445&amp;$A$3,Global!$E:$AA,COLUMN()+1,0)),"")</f>
        <v/>
      </c>
      <c r="N445" s="68" t="str">
        <f>IFERROR(IF(VLOOKUP($A445&amp;$A$3,Global!$E:$AA,COLUMN()+1,0)="","",VLOOKUP($A445&amp;$A$3,Global!$E:$AA,COLUMN()+1,0)),"")</f>
        <v/>
      </c>
      <c r="O445" s="68" t="str">
        <f>IFERROR(IF(VLOOKUP($A445&amp;$A$3,Global!$E:$AA,COLUMN()+1,0)="","",VLOOKUP($A445&amp;$A$3,Global!$E:$AA,COLUMN()+1,0)),"")</f>
        <v/>
      </c>
      <c r="P445" s="68" t="str">
        <f>IFERROR(IF(VLOOKUP($A445&amp;$A$3,Global!$E:$AA,COLUMN()+1,0)="","",VLOOKUP($A445&amp;$A$3,Global!$E:$AA,COLUMN()+1,0)),"")</f>
        <v/>
      </c>
      <c r="Q445" s="68" t="str">
        <f>IFERROR(IF(VLOOKUP($A445&amp;$A$3,Global!$E:$AA,COLUMN()+1,0)="","",VLOOKUP($A445&amp;$A$3,Global!$E:$AA,COLUMN()+1,0)),"")</f>
        <v/>
      </c>
      <c r="R445" s="68" t="str">
        <f>IFERROR(IF(VLOOKUP($A445&amp;$A$3,Global!$E:$AA,COLUMN()+1,0)="","",VLOOKUP($A445&amp;$A$3,Global!$E:$AA,COLUMN()+1,0)),"")</f>
        <v/>
      </c>
      <c r="S445" s="71" t="str">
        <f>IFERROR(IF(VLOOKUP($A445&amp;$A$3,Global!$E:$AA,COLUMN()+1,0)="","",VLOOKUP($A445&amp;$A$3,Global!$E:$AA,COLUMN()+1,0)),"")</f>
        <v/>
      </c>
      <c r="T445" s="71" t="str">
        <f>IFERROR(IF(VLOOKUP($A445&amp;$A$3,Global!$E:$AA,COLUMN()+1,0)="","",VLOOKUP($A445&amp;$A$3,Global!$E:$AA,COLUMN()+1,0)),"")</f>
        <v/>
      </c>
      <c r="U445" s="69" t="str">
        <f>IFERROR(IF(VLOOKUP($A445&amp;$A$3,Global!$E:$AA,COLUMN()+1,0)="","",VLOOKUP($A445&amp;$A$3,Global!$E:$AA,COLUMN()+1,0)),"")</f>
        <v/>
      </c>
      <c r="V445" s="69" t="str">
        <f>IFERROR(IF(VLOOKUP($A445&amp;$A$3,Global!$E:$AA,COLUMN()+1,0)="","",VLOOKUP($A445&amp;$A$3,Global!$E:$AA,COLUMN()+1,0)),"")</f>
        <v/>
      </c>
    </row>
    <row r="446" spans="1:22" s="72" customFormat="1" ht="15.75" x14ac:dyDescent="0.2">
      <c r="A446" s="67" t="str">
        <f>IFERROR(IF(A445="","",IF((A445+1)&lt;=VLOOKUP($A$3,List!$A$1:$B$50,2,0),A445+1,"")),"")</f>
        <v/>
      </c>
      <c r="B446" s="67" t="str">
        <f>IFERROR(IF(VLOOKUP($A446&amp;$A$3,Global!$E:$AA,COLUMN(),0)="","",VLOOKUP($A446&amp;$A$3,Global!$E:$AA,COLUMN(),0)),"")</f>
        <v/>
      </c>
      <c r="C446" s="67" t="str">
        <f>IFERROR(VLOOKUP(B446,List!$D:$E,2,0),"")</f>
        <v/>
      </c>
      <c r="D446" s="68" t="str">
        <f>IFERROR(IF(VLOOKUP($A446&amp;$A$3,Global!$E:$AA,COLUMN()+1,0)="","",VLOOKUP($A446&amp;$A$3,Global!$E:$AA,COLUMN()+1,0)),"")</f>
        <v/>
      </c>
      <c r="E446" s="69" t="str">
        <f>IFERROR(IF(VLOOKUP($A446&amp;$A$3,Global!$E:$AA,COLUMN()+1,0)="","",VLOOKUP($A446&amp;$A$3,Global!$E:$AA,COLUMN()+1,0)),"")</f>
        <v/>
      </c>
      <c r="F446" s="69" t="str">
        <f>IFERROR(IF(VLOOKUP($A446&amp;$A$3,Global!$E:$AA,COLUMN()+1,0)="","",VLOOKUP($A446&amp;$A$3,Global!$E:$AA,COLUMN()+1,0)),"")</f>
        <v/>
      </c>
      <c r="G446" s="69" t="str">
        <f>IFERROR(IF(VLOOKUP($A446&amp;$A$3,Global!$E:$AA,COLUMN()+1,0)="","",VLOOKUP($A446&amp;$A$3,Global!$E:$AA,COLUMN()+1,0)),"")</f>
        <v/>
      </c>
      <c r="H446" s="70" t="str">
        <f>IFERROR(IF(VLOOKUP($A446&amp;$A$3,Global!$E:$AA,COLUMN()+1,0)="","",VLOOKUP($A446&amp;$A$3,Global!$E:$AA,COLUMN()+1,0)),"")</f>
        <v/>
      </c>
      <c r="I446" s="69" t="str">
        <f>IFERROR(IF(VLOOKUP($A446&amp;$A$3,Global!$E:$AA,COLUMN()+1,0)="","",VLOOKUP($A446&amp;$A$3,Global!$E:$AA,COLUMN()+1,0)),"")</f>
        <v/>
      </c>
      <c r="J446" s="69" t="str">
        <f>IFERROR(IF(VLOOKUP($A446&amp;$A$3,Global!$E:$AA,COLUMN()+1,0)="","",VLOOKUP($A446&amp;$A$3,Global!$E:$AA,COLUMN()+1,0)),"")</f>
        <v/>
      </c>
      <c r="K446" s="69" t="str">
        <f>IFERROR(IF(VLOOKUP($A446&amp;$A$3,Global!$E:$AA,COLUMN()+1,0)="","",VLOOKUP($A446&amp;$A$3,Global!$E:$AA,COLUMN()+1,0)),"")</f>
        <v/>
      </c>
      <c r="L446" s="69" t="str">
        <f>IFERROR(IF(VLOOKUP($A446&amp;$A$3,Global!$E:$AA,COLUMN()+1,0)="","",VLOOKUP($A446&amp;$A$3,Global!$E:$AA,COLUMN()+1,0)),"")</f>
        <v/>
      </c>
      <c r="M446" s="68" t="str">
        <f>IFERROR(IF(VLOOKUP($A446&amp;$A$3,Global!$E:$AA,COLUMN()+1,0)="","",VLOOKUP($A446&amp;$A$3,Global!$E:$AA,COLUMN()+1,0)),"")</f>
        <v/>
      </c>
      <c r="N446" s="68" t="str">
        <f>IFERROR(IF(VLOOKUP($A446&amp;$A$3,Global!$E:$AA,COLUMN()+1,0)="","",VLOOKUP($A446&amp;$A$3,Global!$E:$AA,COLUMN()+1,0)),"")</f>
        <v/>
      </c>
      <c r="O446" s="68" t="str">
        <f>IFERROR(IF(VLOOKUP($A446&amp;$A$3,Global!$E:$AA,COLUMN()+1,0)="","",VLOOKUP($A446&amp;$A$3,Global!$E:$AA,COLUMN()+1,0)),"")</f>
        <v/>
      </c>
      <c r="P446" s="68" t="str">
        <f>IFERROR(IF(VLOOKUP($A446&amp;$A$3,Global!$E:$AA,COLUMN()+1,0)="","",VLOOKUP($A446&amp;$A$3,Global!$E:$AA,COLUMN()+1,0)),"")</f>
        <v/>
      </c>
      <c r="Q446" s="68" t="str">
        <f>IFERROR(IF(VLOOKUP($A446&amp;$A$3,Global!$E:$AA,COLUMN()+1,0)="","",VLOOKUP($A446&amp;$A$3,Global!$E:$AA,COLUMN()+1,0)),"")</f>
        <v/>
      </c>
      <c r="R446" s="68" t="str">
        <f>IFERROR(IF(VLOOKUP($A446&amp;$A$3,Global!$E:$AA,COLUMN()+1,0)="","",VLOOKUP($A446&amp;$A$3,Global!$E:$AA,COLUMN()+1,0)),"")</f>
        <v/>
      </c>
      <c r="S446" s="71" t="str">
        <f>IFERROR(IF(VLOOKUP($A446&amp;$A$3,Global!$E:$AA,COLUMN()+1,0)="","",VLOOKUP($A446&amp;$A$3,Global!$E:$AA,COLUMN()+1,0)),"")</f>
        <v/>
      </c>
      <c r="T446" s="71" t="str">
        <f>IFERROR(IF(VLOOKUP($A446&amp;$A$3,Global!$E:$AA,COLUMN()+1,0)="","",VLOOKUP($A446&amp;$A$3,Global!$E:$AA,COLUMN()+1,0)),"")</f>
        <v/>
      </c>
      <c r="U446" s="69" t="str">
        <f>IFERROR(IF(VLOOKUP($A446&amp;$A$3,Global!$E:$AA,COLUMN()+1,0)="","",VLOOKUP($A446&amp;$A$3,Global!$E:$AA,COLUMN()+1,0)),"")</f>
        <v/>
      </c>
      <c r="V446" s="69" t="str">
        <f>IFERROR(IF(VLOOKUP($A446&amp;$A$3,Global!$E:$AA,COLUMN()+1,0)="","",VLOOKUP($A446&amp;$A$3,Global!$E:$AA,COLUMN()+1,0)),"")</f>
        <v/>
      </c>
    </row>
    <row r="447" spans="1:22" s="72" customFormat="1" ht="15.75" x14ac:dyDescent="0.2">
      <c r="A447" s="67" t="str">
        <f>IFERROR(IF(A446="","",IF((A446+1)&lt;=VLOOKUP($A$3,List!$A$1:$B$50,2,0),A446+1,"")),"")</f>
        <v/>
      </c>
      <c r="B447" s="67" t="str">
        <f>IFERROR(IF(VLOOKUP($A447&amp;$A$3,Global!$E:$AA,COLUMN(),0)="","",VLOOKUP($A447&amp;$A$3,Global!$E:$AA,COLUMN(),0)),"")</f>
        <v/>
      </c>
      <c r="C447" s="67" t="str">
        <f>IFERROR(VLOOKUP(B447,List!$D:$E,2,0),"")</f>
        <v/>
      </c>
      <c r="D447" s="68" t="str">
        <f>IFERROR(IF(VLOOKUP($A447&amp;$A$3,Global!$E:$AA,COLUMN()+1,0)="","",VLOOKUP($A447&amp;$A$3,Global!$E:$AA,COLUMN()+1,0)),"")</f>
        <v/>
      </c>
      <c r="E447" s="69" t="str">
        <f>IFERROR(IF(VLOOKUP($A447&amp;$A$3,Global!$E:$AA,COLUMN()+1,0)="","",VLOOKUP($A447&amp;$A$3,Global!$E:$AA,COLUMN()+1,0)),"")</f>
        <v/>
      </c>
      <c r="F447" s="69" t="str">
        <f>IFERROR(IF(VLOOKUP($A447&amp;$A$3,Global!$E:$AA,COLUMN()+1,0)="","",VLOOKUP($A447&amp;$A$3,Global!$E:$AA,COLUMN()+1,0)),"")</f>
        <v/>
      </c>
      <c r="G447" s="69" t="str">
        <f>IFERROR(IF(VLOOKUP($A447&amp;$A$3,Global!$E:$AA,COLUMN()+1,0)="","",VLOOKUP($A447&amp;$A$3,Global!$E:$AA,COLUMN()+1,0)),"")</f>
        <v/>
      </c>
      <c r="H447" s="70" t="str">
        <f>IFERROR(IF(VLOOKUP($A447&amp;$A$3,Global!$E:$AA,COLUMN()+1,0)="","",VLOOKUP($A447&amp;$A$3,Global!$E:$AA,COLUMN()+1,0)),"")</f>
        <v/>
      </c>
      <c r="I447" s="69" t="str">
        <f>IFERROR(IF(VLOOKUP($A447&amp;$A$3,Global!$E:$AA,COLUMN()+1,0)="","",VLOOKUP($A447&amp;$A$3,Global!$E:$AA,COLUMN()+1,0)),"")</f>
        <v/>
      </c>
      <c r="J447" s="69" t="str">
        <f>IFERROR(IF(VLOOKUP($A447&amp;$A$3,Global!$E:$AA,COLUMN()+1,0)="","",VLOOKUP($A447&amp;$A$3,Global!$E:$AA,COLUMN()+1,0)),"")</f>
        <v/>
      </c>
      <c r="K447" s="69" t="str">
        <f>IFERROR(IF(VLOOKUP($A447&amp;$A$3,Global!$E:$AA,COLUMN()+1,0)="","",VLOOKUP($A447&amp;$A$3,Global!$E:$AA,COLUMN()+1,0)),"")</f>
        <v/>
      </c>
      <c r="L447" s="69" t="str">
        <f>IFERROR(IF(VLOOKUP($A447&amp;$A$3,Global!$E:$AA,COLUMN()+1,0)="","",VLOOKUP($A447&amp;$A$3,Global!$E:$AA,COLUMN()+1,0)),"")</f>
        <v/>
      </c>
      <c r="M447" s="68" t="str">
        <f>IFERROR(IF(VLOOKUP($A447&amp;$A$3,Global!$E:$AA,COLUMN()+1,0)="","",VLOOKUP($A447&amp;$A$3,Global!$E:$AA,COLUMN()+1,0)),"")</f>
        <v/>
      </c>
      <c r="N447" s="68" t="str">
        <f>IFERROR(IF(VLOOKUP($A447&amp;$A$3,Global!$E:$AA,COLUMN()+1,0)="","",VLOOKUP($A447&amp;$A$3,Global!$E:$AA,COLUMN()+1,0)),"")</f>
        <v/>
      </c>
      <c r="O447" s="68" t="str">
        <f>IFERROR(IF(VLOOKUP($A447&amp;$A$3,Global!$E:$AA,COLUMN()+1,0)="","",VLOOKUP($A447&amp;$A$3,Global!$E:$AA,COLUMN()+1,0)),"")</f>
        <v/>
      </c>
      <c r="P447" s="68" t="str">
        <f>IFERROR(IF(VLOOKUP($A447&amp;$A$3,Global!$E:$AA,COLUMN()+1,0)="","",VLOOKUP($A447&amp;$A$3,Global!$E:$AA,COLUMN()+1,0)),"")</f>
        <v/>
      </c>
      <c r="Q447" s="68" t="str">
        <f>IFERROR(IF(VLOOKUP($A447&amp;$A$3,Global!$E:$AA,COLUMN()+1,0)="","",VLOOKUP($A447&amp;$A$3,Global!$E:$AA,COLUMN()+1,0)),"")</f>
        <v/>
      </c>
      <c r="R447" s="68" t="str">
        <f>IFERROR(IF(VLOOKUP($A447&amp;$A$3,Global!$E:$AA,COLUMN()+1,0)="","",VLOOKUP($A447&amp;$A$3,Global!$E:$AA,COLUMN()+1,0)),"")</f>
        <v/>
      </c>
      <c r="S447" s="71" t="str">
        <f>IFERROR(IF(VLOOKUP($A447&amp;$A$3,Global!$E:$AA,COLUMN()+1,0)="","",VLOOKUP($A447&amp;$A$3,Global!$E:$AA,COLUMN()+1,0)),"")</f>
        <v/>
      </c>
      <c r="T447" s="71" t="str">
        <f>IFERROR(IF(VLOOKUP($A447&amp;$A$3,Global!$E:$AA,COLUMN()+1,0)="","",VLOOKUP($A447&amp;$A$3,Global!$E:$AA,COLUMN()+1,0)),"")</f>
        <v/>
      </c>
      <c r="U447" s="69" t="str">
        <f>IFERROR(IF(VLOOKUP($A447&amp;$A$3,Global!$E:$AA,COLUMN()+1,0)="","",VLOOKUP($A447&amp;$A$3,Global!$E:$AA,COLUMN()+1,0)),"")</f>
        <v/>
      </c>
      <c r="V447" s="69" t="str">
        <f>IFERROR(IF(VLOOKUP($A447&amp;$A$3,Global!$E:$AA,COLUMN()+1,0)="","",VLOOKUP($A447&amp;$A$3,Global!$E:$AA,COLUMN()+1,0)),"")</f>
        <v/>
      </c>
    </row>
    <row r="448" spans="1:22" s="72" customFormat="1" ht="15.75" x14ac:dyDescent="0.2">
      <c r="A448" s="67" t="str">
        <f>IFERROR(IF(A447="","",IF((A447+1)&lt;=VLOOKUP($A$3,List!$A$1:$B$50,2,0),A447+1,"")),"")</f>
        <v/>
      </c>
      <c r="B448" s="67" t="str">
        <f>IFERROR(IF(VLOOKUP($A448&amp;$A$3,Global!$E:$AA,COLUMN(),0)="","",VLOOKUP($A448&amp;$A$3,Global!$E:$AA,COLUMN(),0)),"")</f>
        <v/>
      </c>
      <c r="C448" s="67" t="str">
        <f>IFERROR(VLOOKUP(B448,List!$D:$E,2,0),"")</f>
        <v/>
      </c>
      <c r="D448" s="68" t="str">
        <f>IFERROR(IF(VLOOKUP($A448&amp;$A$3,Global!$E:$AA,COLUMN()+1,0)="","",VLOOKUP($A448&amp;$A$3,Global!$E:$AA,COLUMN()+1,0)),"")</f>
        <v/>
      </c>
      <c r="E448" s="69" t="str">
        <f>IFERROR(IF(VLOOKUP($A448&amp;$A$3,Global!$E:$AA,COLUMN()+1,0)="","",VLOOKUP($A448&amp;$A$3,Global!$E:$AA,COLUMN()+1,0)),"")</f>
        <v/>
      </c>
      <c r="F448" s="69" t="str">
        <f>IFERROR(IF(VLOOKUP($A448&amp;$A$3,Global!$E:$AA,COLUMN()+1,0)="","",VLOOKUP($A448&amp;$A$3,Global!$E:$AA,COLUMN()+1,0)),"")</f>
        <v/>
      </c>
      <c r="G448" s="69" t="str">
        <f>IFERROR(IF(VLOOKUP($A448&amp;$A$3,Global!$E:$AA,COLUMN()+1,0)="","",VLOOKUP($A448&amp;$A$3,Global!$E:$AA,COLUMN()+1,0)),"")</f>
        <v/>
      </c>
      <c r="H448" s="70" t="str">
        <f>IFERROR(IF(VLOOKUP($A448&amp;$A$3,Global!$E:$AA,COLUMN()+1,0)="","",VLOOKUP($A448&amp;$A$3,Global!$E:$AA,COLUMN()+1,0)),"")</f>
        <v/>
      </c>
      <c r="I448" s="69" t="str">
        <f>IFERROR(IF(VLOOKUP($A448&amp;$A$3,Global!$E:$AA,COLUMN()+1,0)="","",VLOOKUP($A448&amp;$A$3,Global!$E:$AA,COLUMN()+1,0)),"")</f>
        <v/>
      </c>
      <c r="J448" s="69" t="str">
        <f>IFERROR(IF(VLOOKUP($A448&amp;$A$3,Global!$E:$AA,COLUMN()+1,0)="","",VLOOKUP($A448&amp;$A$3,Global!$E:$AA,COLUMN()+1,0)),"")</f>
        <v/>
      </c>
      <c r="K448" s="69" t="str">
        <f>IFERROR(IF(VLOOKUP($A448&amp;$A$3,Global!$E:$AA,COLUMN()+1,0)="","",VLOOKUP($A448&amp;$A$3,Global!$E:$AA,COLUMN()+1,0)),"")</f>
        <v/>
      </c>
      <c r="L448" s="69" t="str">
        <f>IFERROR(IF(VLOOKUP($A448&amp;$A$3,Global!$E:$AA,COLUMN()+1,0)="","",VLOOKUP($A448&amp;$A$3,Global!$E:$AA,COLUMN()+1,0)),"")</f>
        <v/>
      </c>
      <c r="M448" s="68" t="str">
        <f>IFERROR(IF(VLOOKUP($A448&amp;$A$3,Global!$E:$AA,COLUMN()+1,0)="","",VLOOKUP($A448&amp;$A$3,Global!$E:$AA,COLUMN()+1,0)),"")</f>
        <v/>
      </c>
      <c r="N448" s="68" t="str">
        <f>IFERROR(IF(VLOOKUP($A448&amp;$A$3,Global!$E:$AA,COLUMN()+1,0)="","",VLOOKUP($A448&amp;$A$3,Global!$E:$AA,COLUMN()+1,0)),"")</f>
        <v/>
      </c>
      <c r="O448" s="68" t="str">
        <f>IFERROR(IF(VLOOKUP($A448&amp;$A$3,Global!$E:$AA,COLUMN()+1,0)="","",VLOOKUP($A448&amp;$A$3,Global!$E:$AA,COLUMN()+1,0)),"")</f>
        <v/>
      </c>
      <c r="P448" s="68" t="str">
        <f>IFERROR(IF(VLOOKUP($A448&amp;$A$3,Global!$E:$AA,COLUMN()+1,0)="","",VLOOKUP($A448&amp;$A$3,Global!$E:$AA,COLUMN()+1,0)),"")</f>
        <v/>
      </c>
      <c r="Q448" s="68" t="str">
        <f>IFERROR(IF(VLOOKUP($A448&amp;$A$3,Global!$E:$AA,COLUMN()+1,0)="","",VLOOKUP($A448&amp;$A$3,Global!$E:$AA,COLUMN()+1,0)),"")</f>
        <v/>
      </c>
      <c r="R448" s="68" t="str">
        <f>IFERROR(IF(VLOOKUP($A448&amp;$A$3,Global!$E:$AA,COLUMN()+1,0)="","",VLOOKUP($A448&amp;$A$3,Global!$E:$AA,COLUMN()+1,0)),"")</f>
        <v/>
      </c>
      <c r="S448" s="71" t="str">
        <f>IFERROR(IF(VLOOKUP($A448&amp;$A$3,Global!$E:$AA,COLUMN()+1,0)="","",VLOOKUP($A448&amp;$A$3,Global!$E:$AA,COLUMN()+1,0)),"")</f>
        <v/>
      </c>
      <c r="T448" s="71" t="str">
        <f>IFERROR(IF(VLOOKUP($A448&amp;$A$3,Global!$E:$AA,COLUMN()+1,0)="","",VLOOKUP($A448&amp;$A$3,Global!$E:$AA,COLUMN()+1,0)),"")</f>
        <v/>
      </c>
      <c r="U448" s="69" t="str">
        <f>IFERROR(IF(VLOOKUP($A448&amp;$A$3,Global!$E:$AA,COLUMN()+1,0)="","",VLOOKUP($A448&amp;$A$3,Global!$E:$AA,COLUMN()+1,0)),"")</f>
        <v/>
      </c>
      <c r="V448" s="69" t="str">
        <f>IFERROR(IF(VLOOKUP($A448&amp;$A$3,Global!$E:$AA,COLUMN()+1,0)="","",VLOOKUP($A448&amp;$A$3,Global!$E:$AA,COLUMN()+1,0)),"")</f>
        <v/>
      </c>
    </row>
    <row r="449" spans="1:22" s="72" customFormat="1" ht="15.75" x14ac:dyDescent="0.2">
      <c r="A449" s="67" t="str">
        <f>IFERROR(IF(A448="","",IF((A448+1)&lt;=VLOOKUP($A$3,List!$A$1:$B$50,2,0),A448+1,"")),"")</f>
        <v/>
      </c>
      <c r="B449" s="67" t="str">
        <f>IFERROR(IF(VLOOKUP($A449&amp;$A$3,Global!$E:$AA,COLUMN(),0)="","",VLOOKUP($A449&amp;$A$3,Global!$E:$AA,COLUMN(),0)),"")</f>
        <v/>
      </c>
      <c r="C449" s="67" t="str">
        <f>IFERROR(VLOOKUP(B449,List!$D:$E,2,0),"")</f>
        <v/>
      </c>
      <c r="D449" s="68" t="str">
        <f>IFERROR(IF(VLOOKUP($A449&amp;$A$3,Global!$E:$AA,COLUMN()+1,0)="","",VLOOKUP($A449&amp;$A$3,Global!$E:$AA,COLUMN()+1,0)),"")</f>
        <v/>
      </c>
      <c r="E449" s="69" t="str">
        <f>IFERROR(IF(VLOOKUP($A449&amp;$A$3,Global!$E:$AA,COLUMN()+1,0)="","",VLOOKUP($A449&amp;$A$3,Global!$E:$AA,COLUMN()+1,0)),"")</f>
        <v/>
      </c>
      <c r="F449" s="69" t="str">
        <f>IFERROR(IF(VLOOKUP($A449&amp;$A$3,Global!$E:$AA,COLUMN()+1,0)="","",VLOOKUP($A449&amp;$A$3,Global!$E:$AA,COLUMN()+1,0)),"")</f>
        <v/>
      </c>
      <c r="G449" s="69" t="str">
        <f>IFERROR(IF(VLOOKUP($A449&amp;$A$3,Global!$E:$AA,COLUMN()+1,0)="","",VLOOKUP($A449&amp;$A$3,Global!$E:$AA,COLUMN()+1,0)),"")</f>
        <v/>
      </c>
      <c r="H449" s="70" t="str">
        <f>IFERROR(IF(VLOOKUP($A449&amp;$A$3,Global!$E:$AA,COLUMN()+1,0)="","",VLOOKUP($A449&amp;$A$3,Global!$E:$AA,COLUMN()+1,0)),"")</f>
        <v/>
      </c>
      <c r="I449" s="69" t="str">
        <f>IFERROR(IF(VLOOKUP($A449&amp;$A$3,Global!$E:$AA,COLUMN()+1,0)="","",VLOOKUP($A449&amp;$A$3,Global!$E:$AA,COLUMN()+1,0)),"")</f>
        <v/>
      </c>
      <c r="J449" s="69" t="str">
        <f>IFERROR(IF(VLOOKUP($A449&amp;$A$3,Global!$E:$AA,COLUMN()+1,0)="","",VLOOKUP($A449&amp;$A$3,Global!$E:$AA,COLUMN()+1,0)),"")</f>
        <v/>
      </c>
      <c r="K449" s="69" t="str">
        <f>IFERROR(IF(VLOOKUP($A449&amp;$A$3,Global!$E:$AA,COLUMN()+1,0)="","",VLOOKUP($A449&amp;$A$3,Global!$E:$AA,COLUMN()+1,0)),"")</f>
        <v/>
      </c>
      <c r="L449" s="69" t="str">
        <f>IFERROR(IF(VLOOKUP($A449&amp;$A$3,Global!$E:$AA,COLUMN()+1,0)="","",VLOOKUP($A449&amp;$A$3,Global!$E:$AA,COLUMN()+1,0)),"")</f>
        <v/>
      </c>
      <c r="M449" s="68" t="str">
        <f>IFERROR(IF(VLOOKUP($A449&amp;$A$3,Global!$E:$AA,COLUMN()+1,0)="","",VLOOKUP($A449&amp;$A$3,Global!$E:$AA,COLUMN()+1,0)),"")</f>
        <v/>
      </c>
      <c r="N449" s="68" t="str">
        <f>IFERROR(IF(VLOOKUP($A449&amp;$A$3,Global!$E:$AA,COLUMN()+1,0)="","",VLOOKUP($A449&amp;$A$3,Global!$E:$AA,COLUMN()+1,0)),"")</f>
        <v/>
      </c>
      <c r="O449" s="68" t="str">
        <f>IFERROR(IF(VLOOKUP($A449&amp;$A$3,Global!$E:$AA,COLUMN()+1,0)="","",VLOOKUP($A449&amp;$A$3,Global!$E:$AA,COLUMN()+1,0)),"")</f>
        <v/>
      </c>
      <c r="P449" s="68" t="str">
        <f>IFERROR(IF(VLOOKUP($A449&amp;$A$3,Global!$E:$AA,COLUMN()+1,0)="","",VLOOKUP($A449&amp;$A$3,Global!$E:$AA,COLUMN()+1,0)),"")</f>
        <v/>
      </c>
      <c r="Q449" s="68" t="str">
        <f>IFERROR(IF(VLOOKUP($A449&amp;$A$3,Global!$E:$AA,COLUMN()+1,0)="","",VLOOKUP($A449&amp;$A$3,Global!$E:$AA,COLUMN()+1,0)),"")</f>
        <v/>
      </c>
      <c r="R449" s="68" t="str">
        <f>IFERROR(IF(VLOOKUP($A449&amp;$A$3,Global!$E:$AA,COLUMN()+1,0)="","",VLOOKUP($A449&amp;$A$3,Global!$E:$AA,COLUMN()+1,0)),"")</f>
        <v/>
      </c>
      <c r="S449" s="71" t="str">
        <f>IFERROR(IF(VLOOKUP($A449&amp;$A$3,Global!$E:$AA,COLUMN()+1,0)="","",VLOOKUP($A449&amp;$A$3,Global!$E:$AA,COLUMN()+1,0)),"")</f>
        <v/>
      </c>
      <c r="T449" s="71" t="str">
        <f>IFERROR(IF(VLOOKUP($A449&amp;$A$3,Global!$E:$AA,COLUMN()+1,0)="","",VLOOKUP($A449&amp;$A$3,Global!$E:$AA,COLUMN()+1,0)),"")</f>
        <v/>
      </c>
      <c r="U449" s="69" t="str">
        <f>IFERROR(IF(VLOOKUP($A449&amp;$A$3,Global!$E:$AA,COLUMN()+1,0)="","",VLOOKUP($A449&amp;$A$3,Global!$E:$AA,COLUMN()+1,0)),"")</f>
        <v/>
      </c>
      <c r="V449" s="69" t="str">
        <f>IFERROR(IF(VLOOKUP($A449&amp;$A$3,Global!$E:$AA,COLUMN()+1,0)="","",VLOOKUP($A449&amp;$A$3,Global!$E:$AA,COLUMN()+1,0)),"")</f>
        <v/>
      </c>
    </row>
    <row r="450" spans="1:22" s="72" customFormat="1" ht="15.75" x14ac:dyDescent="0.2">
      <c r="A450" s="67" t="str">
        <f>IFERROR(IF(A449="","",IF((A449+1)&lt;=VLOOKUP($A$3,List!$A$1:$B$50,2,0),A449+1,"")),"")</f>
        <v/>
      </c>
      <c r="B450" s="67" t="str">
        <f>IFERROR(IF(VLOOKUP($A450&amp;$A$3,Global!$E:$AA,COLUMN(),0)="","",VLOOKUP($A450&amp;$A$3,Global!$E:$AA,COLUMN(),0)),"")</f>
        <v/>
      </c>
      <c r="C450" s="67" t="str">
        <f>IFERROR(VLOOKUP(B450,List!$D:$E,2,0),"")</f>
        <v/>
      </c>
      <c r="D450" s="68" t="str">
        <f>IFERROR(IF(VLOOKUP($A450&amp;$A$3,Global!$E:$AA,COLUMN()+1,0)="","",VLOOKUP($A450&amp;$A$3,Global!$E:$AA,COLUMN()+1,0)),"")</f>
        <v/>
      </c>
      <c r="E450" s="69" t="str">
        <f>IFERROR(IF(VLOOKUP($A450&amp;$A$3,Global!$E:$AA,COLUMN()+1,0)="","",VLOOKUP($A450&amp;$A$3,Global!$E:$AA,COLUMN()+1,0)),"")</f>
        <v/>
      </c>
      <c r="F450" s="69" t="str">
        <f>IFERROR(IF(VLOOKUP($A450&amp;$A$3,Global!$E:$AA,COLUMN()+1,0)="","",VLOOKUP($A450&amp;$A$3,Global!$E:$AA,COLUMN()+1,0)),"")</f>
        <v/>
      </c>
      <c r="G450" s="69" t="str">
        <f>IFERROR(IF(VLOOKUP($A450&amp;$A$3,Global!$E:$AA,COLUMN()+1,0)="","",VLOOKUP($A450&amp;$A$3,Global!$E:$AA,COLUMN()+1,0)),"")</f>
        <v/>
      </c>
      <c r="H450" s="70" t="str">
        <f>IFERROR(IF(VLOOKUP($A450&amp;$A$3,Global!$E:$AA,COLUMN()+1,0)="","",VLOOKUP($A450&amp;$A$3,Global!$E:$AA,COLUMN()+1,0)),"")</f>
        <v/>
      </c>
      <c r="I450" s="69" t="str">
        <f>IFERROR(IF(VLOOKUP($A450&amp;$A$3,Global!$E:$AA,COLUMN()+1,0)="","",VLOOKUP($A450&amp;$A$3,Global!$E:$AA,COLUMN()+1,0)),"")</f>
        <v/>
      </c>
      <c r="J450" s="69" t="str">
        <f>IFERROR(IF(VLOOKUP($A450&amp;$A$3,Global!$E:$AA,COLUMN()+1,0)="","",VLOOKUP($A450&amp;$A$3,Global!$E:$AA,COLUMN()+1,0)),"")</f>
        <v/>
      </c>
      <c r="K450" s="69" t="str">
        <f>IFERROR(IF(VLOOKUP($A450&amp;$A$3,Global!$E:$AA,COLUMN()+1,0)="","",VLOOKUP($A450&amp;$A$3,Global!$E:$AA,COLUMN()+1,0)),"")</f>
        <v/>
      </c>
      <c r="L450" s="69" t="str">
        <f>IFERROR(IF(VLOOKUP($A450&amp;$A$3,Global!$E:$AA,COLUMN()+1,0)="","",VLOOKUP($A450&amp;$A$3,Global!$E:$AA,COLUMN()+1,0)),"")</f>
        <v/>
      </c>
      <c r="M450" s="68" t="str">
        <f>IFERROR(IF(VLOOKUP($A450&amp;$A$3,Global!$E:$AA,COLUMN()+1,0)="","",VLOOKUP($A450&amp;$A$3,Global!$E:$AA,COLUMN()+1,0)),"")</f>
        <v/>
      </c>
      <c r="N450" s="68" t="str">
        <f>IFERROR(IF(VLOOKUP($A450&amp;$A$3,Global!$E:$AA,COLUMN()+1,0)="","",VLOOKUP($A450&amp;$A$3,Global!$E:$AA,COLUMN()+1,0)),"")</f>
        <v/>
      </c>
      <c r="O450" s="68" t="str">
        <f>IFERROR(IF(VLOOKUP($A450&amp;$A$3,Global!$E:$AA,COLUMN()+1,0)="","",VLOOKUP($A450&amp;$A$3,Global!$E:$AA,COLUMN()+1,0)),"")</f>
        <v/>
      </c>
      <c r="P450" s="68" t="str">
        <f>IFERROR(IF(VLOOKUP($A450&amp;$A$3,Global!$E:$AA,COLUMN()+1,0)="","",VLOOKUP($A450&amp;$A$3,Global!$E:$AA,COLUMN()+1,0)),"")</f>
        <v/>
      </c>
      <c r="Q450" s="68" t="str">
        <f>IFERROR(IF(VLOOKUP($A450&amp;$A$3,Global!$E:$AA,COLUMN()+1,0)="","",VLOOKUP($A450&amp;$A$3,Global!$E:$AA,COLUMN()+1,0)),"")</f>
        <v/>
      </c>
      <c r="R450" s="68" t="str">
        <f>IFERROR(IF(VLOOKUP($A450&amp;$A$3,Global!$E:$AA,COLUMN()+1,0)="","",VLOOKUP($A450&amp;$A$3,Global!$E:$AA,COLUMN()+1,0)),"")</f>
        <v/>
      </c>
      <c r="S450" s="71" t="str">
        <f>IFERROR(IF(VLOOKUP($A450&amp;$A$3,Global!$E:$AA,COLUMN()+1,0)="","",VLOOKUP($A450&amp;$A$3,Global!$E:$AA,COLUMN()+1,0)),"")</f>
        <v/>
      </c>
      <c r="T450" s="71" t="str">
        <f>IFERROR(IF(VLOOKUP($A450&amp;$A$3,Global!$E:$AA,COLUMN()+1,0)="","",VLOOKUP($A450&amp;$A$3,Global!$E:$AA,COLUMN()+1,0)),"")</f>
        <v/>
      </c>
      <c r="U450" s="69" t="str">
        <f>IFERROR(IF(VLOOKUP($A450&amp;$A$3,Global!$E:$AA,COLUMN()+1,0)="","",VLOOKUP($A450&amp;$A$3,Global!$E:$AA,COLUMN()+1,0)),"")</f>
        <v/>
      </c>
      <c r="V450" s="69" t="str">
        <f>IFERROR(IF(VLOOKUP($A450&amp;$A$3,Global!$E:$AA,COLUMN()+1,0)="","",VLOOKUP($A450&amp;$A$3,Global!$E:$AA,COLUMN()+1,0)),"")</f>
        <v/>
      </c>
    </row>
    <row r="451" spans="1:22" s="72" customFormat="1" ht="15.75" x14ac:dyDescent="0.2">
      <c r="A451" s="67" t="str">
        <f>IFERROR(IF(A450="","",IF((A450+1)&lt;=VLOOKUP($A$3,List!$A$1:$B$50,2,0),A450+1,"")),"")</f>
        <v/>
      </c>
      <c r="B451" s="67" t="str">
        <f>IFERROR(IF(VLOOKUP($A451&amp;$A$3,Global!$E:$AA,COLUMN(),0)="","",VLOOKUP($A451&amp;$A$3,Global!$E:$AA,COLUMN(),0)),"")</f>
        <v/>
      </c>
      <c r="C451" s="67" t="str">
        <f>IFERROR(VLOOKUP(B451,List!$D:$E,2,0),"")</f>
        <v/>
      </c>
      <c r="D451" s="68" t="str">
        <f>IFERROR(IF(VLOOKUP($A451&amp;$A$3,Global!$E:$AA,COLUMN()+1,0)="","",VLOOKUP($A451&amp;$A$3,Global!$E:$AA,COLUMN()+1,0)),"")</f>
        <v/>
      </c>
      <c r="E451" s="69" t="str">
        <f>IFERROR(IF(VLOOKUP($A451&amp;$A$3,Global!$E:$AA,COLUMN()+1,0)="","",VLOOKUP($A451&amp;$A$3,Global!$E:$AA,COLUMN()+1,0)),"")</f>
        <v/>
      </c>
      <c r="F451" s="69" t="str">
        <f>IFERROR(IF(VLOOKUP($A451&amp;$A$3,Global!$E:$AA,COLUMN()+1,0)="","",VLOOKUP($A451&amp;$A$3,Global!$E:$AA,COLUMN()+1,0)),"")</f>
        <v/>
      </c>
      <c r="G451" s="69" t="str">
        <f>IFERROR(IF(VLOOKUP($A451&amp;$A$3,Global!$E:$AA,COLUMN()+1,0)="","",VLOOKUP($A451&amp;$A$3,Global!$E:$AA,COLUMN()+1,0)),"")</f>
        <v/>
      </c>
      <c r="H451" s="70" t="str">
        <f>IFERROR(IF(VLOOKUP($A451&amp;$A$3,Global!$E:$AA,COLUMN()+1,0)="","",VLOOKUP($A451&amp;$A$3,Global!$E:$AA,COLUMN()+1,0)),"")</f>
        <v/>
      </c>
      <c r="I451" s="69" t="str">
        <f>IFERROR(IF(VLOOKUP($A451&amp;$A$3,Global!$E:$AA,COLUMN()+1,0)="","",VLOOKUP($A451&amp;$A$3,Global!$E:$AA,COLUMN()+1,0)),"")</f>
        <v/>
      </c>
      <c r="J451" s="69" t="str">
        <f>IFERROR(IF(VLOOKUP($A451&amp;$A$3,Global!$E:$AA,COLUMN()+1,0)="","",VLOOKUP($A451&amp;$A$3,Global!$E:$AA,COLUMN()+1,0)),"")</f>
        <v/>
      </c>
      <c r="K451" s="69" t="str">
        <f>IFERROR(IF(VLOOKUP($A451&amp;$A$3,Global!$E:$AA,COLUMN()+1,0)="","",VLOOKUP($A451&amp;$A$3,Global!$E:$AA,COLUMN()+1,0)),"")</f>
        <v/>
      </c>
      <c r="L451" s="69" t="str">
        <f>IFERROR(IF(VLOOKUP($A451&amp;$A$3,Global!$E:$AA,COLUMN()+1,0)="","",VLOOKUP($A451&amp;$A$3,Global!$E:$AA,COLUMN()+1,0)),"")</f>
        <v/>
      </c>
      <c r="M451" s="68" t="str">
        <f>IFERROR(IF(VLOOKUP($A451&amp;$A$3,Global!$E:$AA,COLUMN()+1,0)="","",VLOOKUP($A451&amp;$A$3,Global!$E:$AA,COLUMN()+1,0)),"")</f>
        <v/>
      </c>
      <c r="N451" s="68" t="str">
        <f>IFERROR(IF(VLOOKUP($A451&amp;$A$3,Global!$E:$AA,COLUMN()+1,0)="","",VLOOKUP($A451&amp;$A$3,Global!$E:$AA,COLUMN()+1,0)),"")</f>
        <v/>
      </c>
      <c r="O451" s="68" t="str">
        <f>IFERROR(IF(VLOOKUP($A451&amp;$A$3,Global!$E:$AA,COLUMN()+1,0)="","",VLOOKUP($A451&amp;$A$3,Global!$E:$AA,COLUMN()+1,0)),"")</f>
        <v/>
      </c>
      <c r="P451" s="68" t="str">
        <f>IFERROR(IF(VLOOKUP($A451&amp;$A$3,Global!$E:$AA,COLUMN()+1,0)="","",VLOOKUP($A451&amp;$A$3,Global!$E:$AA,COLUMN()+1,0)),"")</f>
        <v/>
      </c>
      <c r="Q451" s="68" t="str">
        <f>IFERROR(IF(VLOOKUP($A451&amp;$A$3,Global!$E:$AA,COLUMN()+1,0)="","",VLOOKUP($A451&amp;$A$3,Global!$E:$AA,COLUMN()+1,0)),"")</f>
        <v/>
      </c>
      <c r="R451" s="68" t="str">
        <f>IFERROR(IF(VLOOKUP($A451&amp;$A$3,Global!$E:$AA,COLUMN()+1,0)="","",VLOOKUP($A451&amp;$A$3,Global!$E:$AA,COLUMN()+1,0)),"")</f>
        <v/>
      </c>
      <c r="S451" s="71" t="str">
        <f>IFERROR(IF(VLOOKUP($A451&amp;$A$3,Global!$E:$AA,COLUMN()+1,0)="","",VLOOKUP($A451&amp;$A$3,Global!$E:$AA,COLUMN()+1,0)),"")</f>
        <v/>
      </c>
      <c r="T451" s="71" t="str">
        <f>IFERROR(IF(VLOOKUP($A451&amp;$A$3,Global!$E:$AA,COLUMN()+1,0)="","",VLOOKUP($A451&amp;$A$3,Global!$E:$AA,COLUMN()+1,0)),"")</f>
        <v/>
      </c>
      <c r="U451" s="69" t="str">
        <f>IFERROR(IF(VLOOKUP($A451&amp;$A$3,Global!$E:$AA,COLUMN()+1,0)="","",VLOOKUP($A451&amp;$A$3,Global!$E:$AA,COLUMN()+1,0)),"")</f>
        <v/>
      </c>
      <c r="V451" s="69" t="str">
        <f>IFERROR(IF(VLOOKUP($A451&amp;$A$3,Global!$E:$AA,COLUMN()+1,0)="","",VLOOKUP($A451&amp;$A$3,Global!$E:$AA,COLUMN()+1,0)),"")</f>
        <v/>
      </c>
    </row>
    <row r="452" spans="1:22" s="72" customFormat="1" ht="15.75" x14ac:dyDescent="0.2">
      <c r="A452" s="67" t="str">
        <f>IFERROR(IF(A451="","",IF((A451+1)&lt;=VLOOKUP($A$3,List!$A$1:$B$50,2,0),A451+1,"")),"")</f>
        <v/>
      </c>
      <c r="B452" s="67" t="str">
        <f>IFERROR(IF(VLOOKUP($A452&amp;$A$3,Global!$E:$AA,COLUMN(),0)="","",VLOOKUP($A452&amp;$A$3,Global!$E:$AA,COLUMN(),0)),"")</f>
        <v/>
      </c>
      <c r="C452" s="67" t="str">
        <f>IFERROR(VLOOKUP(B452,List!$D:$E,2,0),"")</f>
        <v/>
      </c>
      <c r="D452" s="68" t="str">
        <f>IFERROR(IF(VLOOKUP($A452&amp;$A$3,Global!$E:$AA,COLUMN()+1,0)="","",VLOOKUP($A452&amp;$A$3,Global!$E:$AA,COLUMN()+1,0)),"")</f>
        <v/>
      </c>
      <c r="E452" s="69" t="str">
        <f>IFERROR(IF(VLOOKUP($A452&amp;$A$3,Global!$E:$AA,COLUMN()+1,0)="","",VLOOKUP($A452&amp;$A$3,Global!$E:$AA,COLUMN()+1,0)),"")</f>
        <v/>
      </c>
      <c r="F452" s="69" t="str">
        <f>IFERROR(IF(VLOOKUP($A452&amp;$A$3,Global!$E:$AA,COLUMN()+1,0)="","",VLOOKUP($A452&amp;$A$3,Global!$E:$AA,COLUMN()+1,0)),"")</f>
        <v/>
      </c>
      <c r="G452" s="69" t="str">
        <f>IFERROR(IF(VLOOKUP($A452&amp;$A$3,Global!$E:$AA,COLUMN()+1,0)="","",VLOOKUP($A452&amp;$A$3,Global!$E:$AA,COLUMN()+1,0)),"")</f>
        <v/>
      </c>
      <c r="H452" s="70" t="str">
        <f>IFERROR(IF(VLOOKUP($A452&amp;$A$3,Global!$E:$AA,COLUMN()+1,0)="","",VLOOKUP($A452&amp;$A$3,Global!$E:$AA,COLUMN()+1,0)),"")</f>
        <v/>
      </c>
      <c r="I452" s="69" t="str">
        <f>IFERROR(IF(VLOOKUP($A452&amp;$A$3,Global!$E:$AA,COLUMN()+1,0)="","",VLOOKUP($A452&amp;$A$3,Global!$E:$AA,COLUMN()+1,0)),"")</f>
        <v/>
      </c>
      <c r="J452" s="69" t="str">
        <f>IFERROR(IF(VLOOKUP($A452&amp;$A$3,Global!$E:$AA,COLUMN()+1,0)="","",VLOOKUP($A452&amp;$A$3,Global!$E:$AA,COLUMN()+1,0)),"")</f>
        <v/>
      </c>
      <c r="K452" s="69" t="str">
        <f>IFERROR(IF(VLOOKUP($A452&amp;$A$3,Global!$E:$AA,COLUMN()+1,0)="","",VLOOKUP($A452&amp;$A$3,Global!$E:$AA,COLUMN()+1,0)),"")</f>
        <v/>
      </c>
      <c r="L452" s="69" t="str">
        <f>IFERROR(IF(VLOOKUP($A452&amp;$A$3,Global!$E:$AA,COLUMN()+1,0)="","",VLOOKUP($A452&amp;$A$3,Global!$E:$AA,COLUMN()+1,0)),"")</f>
        <v/>
      </c>
      <c r="M452" s="68" t="str">
        <f>IFERROR(IF(VLOOKUP($A452&amp;$A$3,Global!$E:$AA,COLUMN()+1,0)="","",VLOOKUP($A452&amp;$A$3,Global!$E:$AA,COLUMN()+1,0)),"")</f>
        <v/>
      </c>
      <c r="N452" s="68" t="str">
        <f>IFERROR(IF(VLOOKUP($A452&amp;$A$3,Global!$E:$AA,COLUMN()+1,0)="","",VLOOKUP($A452&amp;$A$3,Global!$E:$AA,COLUMN()+1,0)),"")</f>
        <v/>
      </c>
      <c r="O452" s="68" t="str">
        <f>IFERROR(IF(VLOOKUP($A452&amp;$A$3,Global!$E:$AA,COLUMN()+1,0)="","",VLOOKUP($A452&amp;$A$3,Global!$E:$AA,COLUMN()+1,0)),"")</f>
        <v/>
      </c>
      <c r="P452" s="68" t="str">
        <f>IFERROR(IF(VLOOKUP($A452&amp;$A$3,Global!$E:$AA,COLUMN()+1,0)="","",VLOOKUP($A452&amp;$A$3,Global!$E:$AA,COLUMN()+1,0)),"")</f>
        <v/>
      </c>
      <c r="Q452" s="68" t="str">
        <f>IFERROR(IF(VLOOKUP($A452&amp;$A$3,Global!$E:$AA,COLUMN()+1,0)="","",VLOOKUP($A452&amp;$A$3,Global!$E:$AA,COLUMN()+1,0)),"")</f>
        <v/>
      </c>
      <c r="R452" s="68" t="str">
        <f>IFERROR(IF(VLOOKUP($A452&amp;$A$3,Global!$E:$AA,COLUMN()+1,0)="","",VLOOKUP($A452&amp;$A$3,Global!$E:$AA,COLUMN()+1,0)),"")</f>
        <v/>
      </c>
      <c r="S452" s="71" t="str">
        <f>IFERROR(IF(VLOOKUP($A452&amp;$A$3,Global!$E:$AA,COLUMN()+1,0)="","",VLOOKUP($A452&amp;$A$3,Global!$E:$AA,COLUMN()+1,0)),"")</f>
        <v/>
      </c>
      <c r="T452" s="71" t="str">
        <f>IFERROR(IF(VLOOKUP($A452&amp;$A$3,Global!$E:$AA,COLUMN()+1,0)="","",VLOOKUP($A452&amp;$A$3,Global!$E:$AA,COLUMN()+1,0)),"")</f>
        <v/>
      </c>
      <c r="U452" s="69" t="str">
        <f>IFERROR(IF(VLOOKUP($A452&amp;$A$3,Global!$E:$AA,COLUMN()+1,0)="","",VLOOKUP($A452&amp;$A$3,Global!$E:$AA,COLUMN()+1,0)),"")</f>
        <v/>
      </c>
      <c r="V452" s="69" t="str">
        <f>IFERROR(IF(VLOOKUP($A452&amp;$A$3,Global!$E:$AA,COLUMN()+1,0)="","",VLOOKUP($A452&amp;$A$3,Global!$E:$AA,COLUMN()+1,0)),"")</f>
        <v/>
      </c>
    </row>
    <row r="453" spans="1:22" s="72" customFormat="1" ht="15.75" x14ac:dyDescent="0.2">
      <c r="A453" s="67" t="str">
        <f>IFERROR(IF(A452="","",IF((A452+1)&lt;=VLOOKUP($A$3,List!$A$1:$B$50,2,0),A452+1,"")),"")</f>
        <v/>
      </c>
      <c r="B453" s="67" t="str">
        <f>IFERROR(IF(VLOOKUP($A453&amp;$A$3,Global!$E:$AA,COLUMN(),0)="","",VLOOKUP($A453&amp;$A$3,Global!$E:$AA,COLUMN(),0)),"")</f>
        <v/>
      </c>
      <c r="C453" s="67" t="str">
        <f>IFERROR(VLOOKUP(B453,List!$D:$E,2,0),"")</f>
        <v/>
      </c>
      <c r="D453" s="68" t="str">
        <f>IFERROR(IF(VLOOKUP($A453&amp;$A$3,Global!$E:$AA,COLUMN()+1,0)="","",VLOOKUP($A453&amp;$A$3,Global!$E:$AA,COLUMN()+1,0)),"")</f>
        <v/>
      </c>
      <c r="E453" s="69" t="str">
        <f>IFERROR(IF(VLOOKUP($A453&amp;$A$3,Global!$E:$AA,COLUMN()+1,0)="","",VLOOKUP($A453&amp;$A$3,Global!$E:$AA,COLUMN()+1,0)),"")</f>
        <v/>
      </c>
      <c r="F453" s="69" t="str">
        <f>IFERROR(IF(VLOOKUP($A453&amp;$A$3,Global!$E:$AA,COLUMN()+1,0)="","",VLOOKUP($A453&amp;$A$3,Global!$E:$AA,COLUMN()+1,0)),"")</f>
        <v/>
      </c>
      <c r="G453" s="69" t="str">
        <f>IFERROR(IF(VLOOKUP($A453&amp;$A$3,Global!$E:$AA,COLUMN()+1,0)="","",VLOOKUP($A453&amp;$A$3,Global!$E:$AA,COLUMN()+1,0)),"")</f>
        <v/>
      </c>
      <c r="H453" s="70" t="str">
        <f>IFERROR(IF(VLOOKUP($A453&amp;$A$3,Global!$E:$AA,COLUMN()+1,0)="","",VLOOKUP($A453&amp;$A$3,Global!$E:$AA,COLUMN()+1,0)),"")</f>
        <v/>
      </c>
      <c r="I453" s="69" t="str">
        <f>IFERROR(IF(VLOOKUP($A453&amp;$A$3,Global!$E:$AA,COLUMN()+1,0)="","",VLOOKUP($A453&amp;$A$3,Global!$E:$AA,COLUMN()+1,0)),"")</f>
        <v/>
      </c>
      <c r="J453" s="69" t="str">
        <f>IFERROR(IF(VLOOKUP($A453&amp;$A$3,Global!$E:$AA,COLUMN()+1,0)="","",VLOOKUP($A453&amp;$A$3,Global!$E:$AA,COLUMN()+1,0)),"")</f>
        <v/>
      </c>
      <c r="K453" s="69" t="str">
        <f>IFERROR(IF(VLOOKUP($A453&amp;$A$3,Global!$E:$AA,COLUMN()+1,0)="","",VLOOKUP($A453&amp;$A$3,Global!$E:$AA,COLUMN()+1,0)),"")</f>
        <v/>
      </c>
      <c r="L453" s="69" t="str">
        <f>IFERROR(IF(VLOOKUP($A453&amp;$A$3,Global!$E:$AA,COLUMN()+1,0)="","",VLOOKUP($A453&amp;$A$3,Global!$E:$AA,COLUMN()+1,0)),"")</f>
        <v/>
      </c>
      <c r="M453" s="68" t="str">
        <f>IFERROR(IF(VLOOKUP($A453&amp;$A$3,Global!$E:$AA,COLUMN()+1,0)="","",VLOOKUP($A453&amp;$A$3,Global!$E:$AA,COLUMN()+1,0)),"")</f>
        <v/>
      </c>
      <c r="N453" s="68" t="str">
        <f>IFERROR(IF(VLOOKUP($A453&amp;$A$3,Global!$E:$AA,COLUMN()+1,0)="","",VLOOKUP($A453&amp;$A$3,Global!$E:$AA,COLUMN()+1,0)),"")</f>
        <v/>
      </c>
      <c r="O453" s="68" t="str">
        <f>IFERROR(IF(VLOOKUP($A453&amp;$A$3,Global!$E:$AA,COLUMN()+1,0)="","",VLOOKUP($A453&amp;$A$3,Global!$E:$AA,COLUMN()+1,0)),"")</f>
        <v/>
      </c>
      <c r="P453" s="68" t="str">
        <f>IFERROR(IF(VLOOKUP($A453&amp;$A$3,Global!$E:$AA,COLUMN()+1,0)="","",VLOOKUP($A453&amp;$A$3,Global!$E:$AA,COLUMN()+1,0)),"")</f>
        <v/>
      </c>
      <c r="Q453" s="68" t="str">
        <f>IFERROR(IF(VLOOKUP($A453&amp;$A$3,Global!$E:$AA,COLUMN()+1,0)="","",VLOOKUP($A453&amp;$A$3,Global!$E:$AA,COLUMN()+1,0)),"")</f>
        <v/>
      </c>
      <c r="R453" s="68" t="str">
        <f>IFERROR(IF(VLOOKUP($A453&amp;$A$3,Global!$E:$AA,COLUMN()+1,0)="","",VLOOKUP($A453&amp;$A$3,Global!$E:$AA,COLUMN()+1,0)),"")</f>
        <v/>
      </c>
      <c r="S453" s="71" t="str">
        <f>IFERROR(IF(VLOOKUP($A453&amp;$A$3,Global!$E:$AA,COLUMN()+1,0)="","",VLOOKUP($A453&amp;$A$3,Global!$E:$AA,COLUMN()+1,0)),"")</f>
        <v/>
      </c>
      <c r="T453" s="71" t="str">
        <f>IFERROR(IF(VLOOKUP($A453&amp;$A$3,Global!$E:$AA,COLUMN()+1,0)="","",VLOOKUP($A453&amp;$A$3,Global!$E:$AA,COLUMN()+1,0)),"")</f>
        <v/>
      </c>
      <c r="U453" s="69" t="str">
        <f>IFERROR(IF(VLOOKUP($A453&amp;$A$3,Global!$E:$AA,COLUMN()+1,0)="","",VLOOKUP($A453&amp;$A$3,Global!$E:$AA,COLUMN()+1,0)),"")</f>
        <v/>
      </c>
      <c r="V453" s="69" t="str">
        <f>IFERROR(IF(VLOOKUP($A453&amp;$A$3,Global!$E:$AA,COLUMN()+1,0)="","",VLOOKUP($A453&amp;$A$3,Global!$E:$AA,COLUMN()+1,0)),"")</f>
        <v/>
      </c>
    </row>
    <row r="454" spans="1:22" s="72" customFormat="1" ht="15.75" x14ac:dyDescent="0.2">
      <c r="A454" s="67" t="str">
        <f>IFERROR(IF(A453="","",IF((A453+1)&lt;=VLOOKUP($A$3,List!$A$1:$B$50,2,0),A453+1,"")),"")</f>
        <v/>
      </c>
      <c r="B454" s="67" t="str">
        <f>IFERROR(IF(VLOOKUP($A454&amp;$A$3,Global!$E:$AA,COLUMN(),0)="","",VLOOKUP($A454&amp;$A$3,Global!$E:$AA,COLUMN(),0)),"")</f>
        <v/>
      </c>
      <c r="C454" s="67" t="str">
        <f>IFERROR(VLOOKUP(B454,List!$D:$E,2,0),"")</f>
        <v/>
      </c>
      <c r="D454" s="68" t="str">
        <f>IFERROR(IF(VLOOKUP($A454&amp;$A$3,Global!$E:$AA,COLUMN()+1,0)="","",VLOOKUP($A454&amp;$A$3,Global!$E:$AA,COLUMN()+1,0)),"")</f>
        <v/>
      </c>
      <c r="E454" s="69" t="str">
        <f>IFERROR(IF(VLOOKUP($A454&amp;$A$3,Global!$E:$AA,COLUMN()+1,0)="","",VLOOKUP($A454&amp;$A$3,Global!$E:$AA,COLUMN()+1,0)),"")</f>
        <v/>
      </c>
      <c r="F454" s="69" t="str">
        <f>IFERROR(IF(VLOOKUP($A454&amp;$A$3,Global!$E:$AA,COLUMN()+1,0)="","",VLOOKUP($A454&amp;$A$3,Global!$E:$AA,COLUMN()+1,0)),"")</f>
        <v/>
      </c>
      <c r="G454" s="69" t="str">
        <f>IFERROR(IF(VLOOKUP($A454&amp;$A$3,Global!$E:$AA,COLUMN()+1,0)="","",VLOOKUP($A454&amp;$A$3,Global!$E:$AA,COLUMN()+1,0)),"")</f>
        <v/>
      </c>
      <c r="H454" s="70" t="str">
        <f>IFERROR(IF(VLOOKUP($A454&amp;$A$3,Global!$E:$AA,COLUMN()+1,0)="","",VLOOKUP($A454&amp;$A$3,Global!$E:$AA,COLUMN()+1,0)),"")</f>
        <v/>
      </c>
      <c r="I454" s="69" t="str">
        <f>IFERROR(IF(VLOOKUP($A454&amp;$A$3,Global!$E:$AA,COLUMN()+1,0)="","",VLOOKUP($A454&amp;$A$3,Global!$E:$AA,COLUMN()+1,0)),"")</f>
        <v/>
      </c>
      <c r="J454" s="69" t="str">
        <f>IFERROR(IF(VLOOKUP($A454&amp;$A$3,Global!$E:$AA,COLUMN()+1,0)="","",VLOOKUP($A454&amp;$A$3,Global!$E:$AA,COLUMN()+1,0)),"")</f>
        <v/>
      </c>
      <c r="K454" s="69" t="str">
        <f>IFERROR(IF(VLOOKUP($A454&amp;$A$3,Global!$E:$AA,COLUMN()+1,0)="","",VLOOKUP($A454&amp;$A$3,Global!$E:$AA,COLUMN()+1,0)),"")</f>
        <v/>
      </c>
      <c r="L454" s="69" t="str">
        <f>IFERROR(IF(VLOOKUP($A454&amp;$A$3,Global!$E:$AA,COLUMN()+1,0)="","",VLOOKUP($A454&amp;$A$3,Global!$E:$AA,COLUMN()+1,0)),"")</f>
        <v/>
      </c>
      <c r="M454" s="68" t="str">
        <f>IFERROR(IF(VLOOKUP($A454&amp;$A$3,Global!$E:$AA,COLUMN()+1,0)="","",VLOOKUP($A454&amp;$A$3,Global!$E:$AA,COLUMN()+1,0)),"")</f>
        <v/>
      </c>
      <c r="N454" s="68" t="str">
        <f>IFERROR(IF(VLOOKUP($A454&amp;$A$3,Global!$E:$AA,COLUMN()+1,0)="","",VLOOKUP($A454&amp;$A$3,Global!$E:$AA,COLUMN()+1,0)),"")</f>
        <v/>
      </c>
      <c r="O454" s="68" t="str">
        <f>IFERROR(IF(VLOOKUP($A454&amp;$A$3,Global!$E:$AA,COLUMN()+1,0)="","",VLOOKUP($A454&amp;$A$3,Global!$E:$AA,COLUMN()+1,0)),"")</f>
        <v/>
      </c>
      <c r="P454" s="68" t="str">
        <f>IFERROR(IF(VLOOKUP($A454&amp;$A$3,Global!$E:$AA,COLUMN()+1,0)="","",VLOOKUP($A454&amp;$A$3,Global!$E:$AA,COLUMN()+1,0)),"")</f>
        <v/>
      </c>
      <c r="Q454" s="68" t="str">
        <f>IFERROR(IF(VLOOKUP($A454&amp;$A$3,Global!$E:$AA,COLUMN()+1,0)="","",VLOOKUP($A454&amp;$A$3,Global!$E:$AA,COLUMN()+1,0)),"")</f>
        <v/>
      </c>
      <c r="R454" s="68" t="str">
        <f>IFERROR(IF(VLOOKUP($A454&amp;$A$3,Global!$E:$AA,COLUMN()+1,0)="","",VLOOKUP($A454&amp;$A$3,Global!$E:$AA,COLUMN()+1,0)),"")</f>
        <v/>
      </c>
      <c r="S454" s="71" t="str">
        <f>IFERROR(IF(VLOOKUP($A454&amp;$A$3,Global!$E:$AA,COLUMN()+1,0)="","",VLOOKUP($A454&amp;$A$3,Global!$E:$AA,COLUMN()+1,0)),"")</f>
        <v/>
      </c>
      <c r="T454" s="71" t="str">
        <f>IFERROR(IF(VLOOKUP($A454&amp;$A$3,Global!$E:$AA,COLUMN()+1,0)="","",VLOOKUP($A454&amp;$A$3,Global!$E:$AA,COLUMN()+1,0)),"")</f>
        <v/>
      </c>
      <c r="U454" s="69" t="str">
        <f>IFERROR(IF(VLOOKUP($A454&amp;$A$3,Global!$E:$AA,COLUMN()+1,0)="","",VLOOKUP($A454&amp;$A$3,Global!$E:$AA,COLUMN()+1,0)),"")</f>
        <v/>
      </c>
      <c r="V454" s="69" t="str">
        <f>IFERROR(IF(VLOOKUP($A454&amp;$A$3,Global!$E:$AA,COLUMN()+1,0)="","",VLOOKUP($A454&amp;$A$3,Global!$E:$AA,COLUMN()+1,0)),"")</f>
        <v/>
      </c>
    </row>
    <row r="455" spans="1:22" s="72" customFormat="1" ht="15.75" x14ac:dyDescent="0.2">
      <c r="A455" s="67" t="str">
        <f>IFERROR(IF(A454="","",IF((A454+1)&lt;=VLOOKUP($A$3,List!$A$1:$B$50,2,0),A454+1,"")),"")</f>
        <v/>
      </c>
      <c r="B455" s="67" t="str">
        <f>IFERROR(IF(VLOOKUP($A455&amp;$A$3,Global!$E:$AA,COLUMN(),0)="","",VLOOKUP($A455&amp;$A$3,Global!$E:$AA,COLUMN(),0)),"")</f>
        <v/>
      </c>
      <c r="C455" s="67" t="str">
        <f>IFERROR(VLOOKUP(B455,List!$D:$E,2,0),"")</f>
        <v/>
      </c>
      <c r="D455" s="68" t="str">
        <f>IFERROR(IF(VLOOKUP($A455&amp;$A$3,Global!$E:$AA,COLUMN()+1,0)="","",VLOOKUP($A455&amp;$A$3,Global!$E:$AA,COLUMN()+1,0)),"")</f>
        <v/>
      </c>
      <c r="E455" s="69" t="str">
        <f>IFERROR(IF(VLOOKUP($A455&amp;$A$3,Global!$E:$AA,COLUMN()+1,0)="","",VLOOKUP($A455&amp;$A$3,Global!$E:$AA,COLUMN()+1,0)),"")</f>
        <v/>
      </c>
      <c r="F455" s="69" t="str">
        <f>IFERROR(IF(VLOOKUP($A455&amp;$A$3,Global!$E:$AA,COLUMN()+1,0)="","",VLOOKUP($A455&amp;$A$3,Global!$E:$AA,COLUMN()+1,0)),"")</f>
        <v/>
      </c>
      <c r="G455" s="69" t="str">
        <f>IFERROR(IF(VLOOKUP($A455&amp;$A$3,Global!$E:$AA,COLUMN()+1,0)="","",VLOOKUP($A455&amp;$A$3,Global!$E:$AA,COLUMN()+1,0)),"")</f>
        <v/>
      </c>
      <c r="H455" s="70" t="str">
        <f>IFERROR(IF(VLOOKUP($A455&amp;$A$3,Global!$E:$AA,COLUMN()+1,0)="","",VLOOKUP($A455&amp;$A$3,Global!$E:$AA,COLUMN()+1,0)),"")</f>
        <v/>
      </c>
      <c r="I455" s="69" t="str">
        <f>IFERROR(IF(VLOOKUP($A455&amp;$A$3,Global!$E:$AA,COLUMN()+1,0)="","",VLOOKUP($A455&amp;$A$3,Global!$E:$AA,COLUMN()+1,0)),"")</f>
        <v/>
      </c>
      <c r="J455" s="69" t="str">
        <f>IFERROR(IF(VLOOKUP($A455&amp;$A$3,Global!$E:$AA,COLUMN()+1,0)="","",VLOOKUP($A455&amp;$A$3,Global!$E:$AA,COLUMN()+1,0)),"")</f>
        <v/>
      </c>
      <c r="K455" s="69" t="str">
        <f>IFERROR(IF(VLOOKUP($A455&amp;$A$3,Global!$E:$AA,COLUMN()+1,0)="","",VLOOKUP($A455&amp;$A$3,Global!$E:$AA,COLUMN()+1,0)),"")</f>
        <v/>
      </c>
      <c r="L455" s="69" t="str">
        <f>IFERROR(IF(VLOOKUP($A455&amp;$A$3,Global!$E:$AA,COLUMN()+1,0)="","",VLOOKUP($A455&amp;$A$3,Global!$E:$AA,COLUMN()+1,0)),"")</f>
        <v/>
      </c>
      <c r="M455" s="68" t="str">
        <f>IFERROR(IF(VLOOKUP($A455&amp;$A$3,Global!$E:$AA,COLUMN()+1,0)="","",VLOOKUP($A455&amp;$A$3,Global!$E:$AA,COLUMN()+1,0)),"")</f>
        <v/>
      </c>
      <c r="N455" s="68" t="str">
        <f>IFERROR(IF(VLOOKUP($A455&amp;$A$3,Global!$E:$AA,COLUMN()+1,0)="","",VLOOKUP($A455&amp;$A$3,Global!$E:$AA,COLUMN()+1,0)),"")</f>
        <v/>
      </c>
      <c r="O455" s="68" t="str">
        <f>IFERROR(IF(VLOOKUP($A455&amp;$A$3,Global!$E:$AA,COLUMN()+1,0)="","",VLOOKUP($A455&amp;$A$3,Global!$E:$AA,COLUMN()+1,0)),"")</f>
        <v/>
      </c>
      <c r="P455" s="68" t="str">
        <f>IFERROR(IF(VLOOKUP($A455&amp;$A$3,Global!$E:$AA,COLUMN()+1,0)="","",VLOOKUP($A455&amp;$A$3,Global!$E:$AA,COLUMN()+1,0)),"")</f>
        <v/>
      </c>
      <c r="Q455" s="68" t="str">
        <f>IFERROR(IF(VLOOKUP($A455&amp;$A$3,Global!$E:$AA,COLUMN()+1,0)="","",VLOOKUP($A455&amp;$A$3,Global!$E:$AA,COLUMN()+1,0)),"")</f>
        <v/>
      </c>
      <c r="R455" s="68" t="str">
        <f>IFERROR(IF(VLOOKUP($A455&amp;$A$3,Global!$E:$AA,COLUMN()+1,0)="","",VLOOKUP($A455&amp;$A$3,Global!$E:$AA,COLUMN()+1,0)),"")</f>
        <v/>
      </c>
      <c r="S455" s="71" t="str">
        <f>IFERROR(IF(VLOOKUP($A455&amp;$A$3,Global!$E:$AA,COLUMN()+1,0)="","",VLOOKUP($A455&amp;$A$3,Global!$E:$AA,COLUMN()+1,0)),"")</f>
        <v/>
      </c>
      <c r="T455" s="71" t="str">
        <f>IFERROR(IF(VLOOKUP($A455&amp;$A$3,Global!$E:$AA,COLUMN()+1,0)="","",VLOOKUP($A455&amp;$A$3,Global!$E:$AA,COLUMN()+1,0)),"")</f>
        <v/>
      </c>
      <c r="U455" s="69" t="str">
        <f>IFERROR(IF(VLOOKUP($A455&amp;$A$3,Global!$E:$AA,COLUMN()+1,0)="","",VLOOKUP($A455&amp;$A$3,Global!$E:$AA,COLUMN()+1,0)),"")</f>
        <v/>
      </c>
      <c r="V455" s="69" t="str">
        <f>IFERROR(IF(VLOOKUP($A455&amp;$A$3,Global!$E:$AA,COLUMN()+1,0)="","",VLOOKUP($A455&amp;$A$3,Global!$E:$AA,COLUMN()+1,0)),"")</f>
        <v/>
      </c>
    </row>
    <row r="456" spans="1:22" s="72" customFormat="1" ht="15.75" x14ac:dyDescent="0.2">
      <c r="A456" s="67" t="str">
        <f>IFERROR(IF(A455="","",IF((A455+1)&lt;=VLOOKUP($A$3,List!$A$1:$B$50,2,0),A455+1,"")),"")</f>
        <v/>
      </c>
      <c r="B456" s="67" t="str">
        <f>IFERROR(IF(VLOOKUP($A456&amp;$A$3,Global!$E:$AA,COLUMN(),0)="","",VLOOKUP($A456&amp;$A$3,Global!$E:$AA,COLUMN(),0)),"")</f>
        <v/>
      </c>
      <c r="C456" s="67" t="str">
        <f>IFERROR(VLOOKUP(B456,List!$D:$E,2,0),"")</f>
        <v/>
      </c>
      <c r="D456" s="68" t="str">
        <f>IFERROR(IF(VLOOKUP($A456&amp;$A$3,Global!$E:$AA,COLUMN()+1,0)="","",VLOOKUP($A456&amp;$A$3,Global!$E:$AA,COLUMN()+1,0)),"")</f>
        <v/>
      </c>
      <c r="E456" s="69" t="str">
        <f>IFERROR(IF(VLOOKUP($A456&amp;$A$3,Global!$E:$AA,COLUMN()+1,0)="","",VLOOKUP($A456&amp;$A$3,Global!$E:$AA,COLUMN()+1,0)),"")</f>
        <v/>
      </c>
      <c r="F456" s="69" t="str">
        <f>IFERROR(IF(VLOOKUP($A456&amp;$A$3,Global!$E:$AA,COLUMN()+1,0)="","",VLOOKUP($A456&amp;$A$3,Global!$E:$AA,COLUMN()+1,0)),"")</f>
        <v/>
      </c>
      <c r="G456" s="69" t="str">
        <f>IFERROR(IF(VLOOKUP($A456&amp;$A$3,Global!$E:$AA,COLUMN()+1,0)="","",VLOOKUP($A456&amp;$A$3,Global!$E:$AA,COLUMN()+1,0)),"")</f>
        <v/>
      </c>
      <c r="H456" s="70" t="str">
        <f>IFERROR(IF(VLOOKUP($A456&amp;$A$3,Global!$E:$AA,COLUMN()+1,0)="","",VLOOKUP($A456&amp;$A$3,Global!$E:$AA,COLUMN()+1,0)),"")</f>
        <v/>
      </c>
      <c r="I456" s="69" t="str">
        <f>IFERROR(IF(VLOOKUP($A456&amp;$A$3,Global!$E:$AA,COLUMN()+1,0)="","",VLOOKUP($A456&amp;$A$3,Global!$E:$AA,COLUMN()+1,0)),"")</f>
        <v/>
      </c>
      <c r="J456" s="69" t="str">
        <f>IFERROR(IF(VLOOKUP($A456&amp;$A$3,Global!$E:$AA,COLUMN()+1,0)="","",VLOOKUP($A456&amp;$A$3,Global!$E:$AA,COLUMN()+1,0)),"")</f>
        <v/>
      </c>
      <c r="K456" s="69" t="str">
        <f>IFERROR(IF(VLOOKUP($A456&amp;$A$3,Global!$E:$AA,COLUMN()+1,0)="","",VLOOKUP($A456&amp;$A$3,Global!$E:$AA,COLUMN()+1,0)),"")</f>
        <v/>
      </c>
      <c r="L456" s="69" t="str">
        <f>IFERROR(IF(VLOOKUP($A456&amp;$A$3,Global!$E:$AA,COLUMN()+1,0)="","",VLOOKUP($A456&amp;$A$3,Global!$E:$AA,COLUMN()+1,0)),"")</f>
        <v/>
      </c>
      <c r="M456" s="68" t="str">
        <f>IFERROR(IF(VLOOKUP($A456&amp;$A$3,Global!$E:$AA,COLUMN()+1,0)="","",VLOOKUP($A456&amp;$A$3,Global!$E:$AA,COLUMN()+1,0)),"")</f>
        <v/>
      </c>
      <c r="N456" s="68" t="str">
        <f>IFERROR(IF(VLOOKUP($A456&amp;$A$3,Global!$E:$AA,COLUMN()+1,0)="","",VLOOKUP($A456&amp;$A$3,Global!$E:$AA,COLUMN()+1,0)),"")</f>
        <v/>
      </c>
      <c r="O456" s="68" t="str">
        <f>IFERROR(IF(VLOOKUP($A456&amp;$A$3,Global!$E:$AA,COLUMN()+1,0)="","",VLOOKUP($A456&amp;$A$3,Global!$E:$AA,COLUMN()+1,0)),"")</f>
        <v/>
      </c>
      <c r="P456" s="68" t="str">
        <f>IFERROR(IF(VLOOKUP($A456&amp;$A$3,Global!$E:$AA,COLUMN()+1,0)="","",VLOOKUP($A456&amp;$A$3,Global!$E:$AA,COLUMN()+1,0)),"")</f>
        <v/>
      </c>
      <c r="Q456" s="68" t="str">
        <f>IFERROR(IF(VLOOKUP($A456&amp;$A$3,Global!$E:$AA,COLUMN()+1,0)="","",VLOOKUP($A456&amp;$A$3,Global!$E:$AA,COLUMN()+1,0)),"")</f>
        <v/>
      </c>
      <c r="R456" s="68" t="str">
        <f>IFERROR(IF(VLOOKUP($A456&amp;$A$3,Global!$E:$AA,COLUMN()+1,0)="","",VLOOKUP($A456&amp;$A$3,Global!$E:$AA,COLUMN()+1,0)),"")</f>
        <v/>
      </c>
      <c r="S456" s="71" t="str">
        <f>IFERROR(IF(VLOOKUP($A456&amp;$A$3,Global!$E:$AA,COLUMN()+1,0)="","",VLOOKUP($A456&amp;$A$3,Global!$E:$AA,COLUMN()+1,0)),"")</f>
        <v/>
      </c>
      <c r="T456" s="71" t="str">
        <f>IFERROR(IF(VLOOKUP($A456&amp;$A$3,Global!$E:$AA,COLUMN()+1,0)="","",VLOOKUP($A456&amp;$A$3,Global!$E:$AA,COLUMN()+1,0)),"")</f>
        <v/>
      </c>
      <c r="U456" s="69" t="str">
        <f>IFERROR(IF(VLOOKUP($A456&amp;$A$3,Global!$E:$AA,COLUMN()+1,0)="","",VLOOKUP($A456&amp;$A$3,Global!$E:$AA,COLUMN()+1,0)),"")</f>
        <v/>
      </c>
      <c r="V456" s="69" t="str">
        <f>IFERROR(IF(VLOOKUP($A456&amp;$A$3,Global!$E:$AA,COLUMN()+1,0)="","",VLOOKUP($A456&amp;$A$3,Global!$E:$AA,COLUMN()+1,0)),"")</f>
        <v/>
      </c>
    </row>
    <row r="457" spans="1:22" s="72" customFormat="1" ht="15.75" x14ac:dyDescent="0.2">
      <c r="A457" s="67" t="str">
        <f>IFERROR(IF(A456="","",IF((A456+1)&lt;=VLOOKUP($A$3,List!$A$1:$B$50,2,0),A456+1,"")),"")</f>
        <v/>
      </c>
      <c r="B457" s="67" t="str">
        <f>IFERROR(IF(VLOOKUP($A457&amp;$A$3,Global!$E:$AA,COLUMN(),0)="","",VLOOKUP($A457&amp;$A$3,Global!$E:$AA,COLUMN(),0)),"")</f>
        <v/>
      </c>
      <c r="C457" s="67" t="str">
        <f>IFERROR(VLOOKUP(B457,List!$D:$E,2,0),"")</f>
        <v/>
      </c>
      <c r="D457" s="68" t="str">
        <f>IFERROR(IF(VLOOKUP($A457&amp;$A$3,Global!$E:$AA,COLUMN()+1,0)="","",VLOOKUP($A457&amp;$A$3,Global!$E:$AA,COLUMN()+1,0)),"")</f>
        <v/>
      </c>
      <c r="E457" s="69" t="str">
        <f>IFERROR(IF(VLOOKUP($A457&amp;$A$3,Global!$E:$AA,COLUMN()+1,0)="","",VLOOKUP($A457&amp;$A$3,Global!$E:$AA,COLUMN()+1,0)),"")</f>
        <v/>
      </c>
      <c r="F457" s="69" t="str">
        <f>IFERROR(IF(VLOOKUP($A457&amp;$A$3,Global!$E:$AA,COLUMN()+1,0)="","",VLOOKUP($A457&amp;$A$3,Global!$E:$AA,COLUMN()+1,0)),"")</f>
        <v/>
      </c>
      <c r="G457" s="69" t="str">
        <f>IFERROR(IF(VLOOKUP($A457&amp;$A$3,Global!$E:$AA,COLUMN()+1,0)="","",VLOOKUP($A457&amp;$A$3,Global!$E:$AA,COLUMN()+1,0)),"")</f>
        <v/>
      </c>
      <c r="H457" s="70" t="str">
        <f>IFERROR(IF(VLOOKUP($A457&amp;$A$3,Global!$E:$AA,COLUMN()+1,0)="","",VLOOKUP($A457&amp;$A$3,Global!$E:$AA,COLUMN()+1,0)),"")</f>
        <v/>
      </c>
      <c r="I457" s="69" t="str">
        <f>IFERROR(IF(VLOOKUP($A457&amp;$A$3,Global!$E:$AA,COLUMN()+1,0)="","",VLOOKUP($A457&amp;$A$3,Global!$E:$AA,COLUMN()+1,0)),"")</f>
        <v/>
      </c>
      <c r="J457" s="69" t="str">
        <f>IFERROR(IF(VLOOKUP($A457&amp;$A$3,Global!$E:$AA,COLUMN()+1,0)="","",VLOOKUP($A457&amp;$A$3,Global!$E:$AA,COLUMN()+1,0)),"")</f>
        <v/>
      </c>
      <c r="K457" s="69" t="str">
        <f>IFERROR(IF(VLOOKUP($A457&amp;$A$3,Global!$E:$AA,COLUMN()+1,0)="","",VLOOKUP($A457&amp;$A$3,Global!$E:$AA,COLUMN()+1,0)),"")</f>
        <v/>
      </c>
      <c r="L457" s="69" t="str">
        <f>IFERROR(IF(VLOOKUP($A457&amp;$A$3,Global!$E:$AA,COLUMN()+1,0)="","",VLOOKUP($A457&amp;$A$3,Global!$E:$AA,COLUMN()+1,0)),"")</f>
        <v/>
      </c>
      <c r="M457" s="68" t="str">
        <f>IFERROR(IF(VLOOKUP($A457&amp;$A$3,Global!$E:$AA,COLUMN()+1,0)="","",VLOOKUP($A457&amp;$A$3,Global!$E:$AA,COLUMN()+1,0)),"")</f>
        <v/>
      </c>
      <c r="N457" s="68" t="str">
        <f>IFERROR(IF(VLOOKUP($A457&amp;$A$3,Global!$E:$AA,COLUMN()+1,0)="","",VLOOKUP($A457&amp;$A$3,Global!$E:$AA,COLUMN()+1,0)),"")</f>
        <v/>
      </c>
      <c r="O457" s="68" t="str">
        <f>IFERROR(IF(VLOOKUP($A457&amp;$A$3,Global!$E:$AA,COLUMN()+1,0)="","",VLOOKUP($A457&amp;$A$3,Global!$E:$AA,COLUMN()+1,0)),"")</f>
        <v/>
      </c>
      <c r="P457" s="68" t="str">
        <f>IFERROR(IF(VLOOKUP($A457&amp;$A$3,Global!$E:$AA,COLUMN()+1,0)="","",VLOOKUP($A457&amp;$A$3,Global!$E:$AA,COLUMN()+1,0)),"")</f>
        <v/>
      </c>
      <c r="Q457" s="68" t="str">
        <f>IFERROR(IF(VLOOKUP($A457&amp;$A$3,Global!$E:$AA,COLUMN()+1,0)="","",VLOOKUP($A457&amp;$A$3,Global!$E:$AA,COLUMN()+1,0)),"")</f>
        <v/>
      </c>
      <c r="R457" s="68" t="str">
        <f>IFERROR(IF(VLOOKUP($A457&amp;$A$3,Global!$E:$AA,COLUMN()+1,0)="","",VLOOKUP($A457&amp;$A$3,Global!$E:$AA,COLUMN()+1,0)),"")</f>
        <v/>
      </c>
      <c r="S457" s="71" t="str">
        <f>IFERROR(IF(VLOOKUP($A457&amp;$A$3,Global!$E:$AA,COLUMN()+1,0)="","",VLOOKUP($A457&amp;$A$3,Global!$E:$AA,COLUMN()+1,0)),"")</f>
        <v/>
      </c>
      <c r="T457" s="71" t="str">
        <f>IFERROR(IF(VLOOKUP($A457&amp;$A$3,Global!$E:$AA,COLUMN()+1,0)="","",VLOOKUP($A457&amp;$A$3,Global!$E:$AA,COLUMN()+1,0)),"")</f>
        <v/>
      </c>
      <c r="U457" s="69" t="str">
        <f>IFERROR(IF(VLOOKUP($A457&amp;$A$3,Global!$E:$AA,COLUMN()+1,0)="","",VLOOKUP($A457&amp;$A$3,Global!$E:$AA,COLUMN()+1,0)),"")</f>
        <v/>
      </c>
      <c r="V457" s="69" t="str">
        <f>IFERROR(IF(VLOOKUP($A457&amp;$A$3,Global!$E:$AA,COLUMN()+1,0)="","",VLOOKUP($A457&amp;$A$3,Global!$E:$AA,COLUMN()+1,0)),"")</f>
        <v/>
      </c>
    </row>
    <row r="458" spans="1:22" s="72" customFormat="1" ht="15.75" x14ac:dyDescent="0.2">
      <c r="A458" s="67" t="str">
        <f>IFERROR(IF(A457="","",IF((A457+1)&lt;=VLOOKUP($A$3,List!$A$1:$B$50,2,0),A457+1,"")),"")</f>
        <v/>
      </c>
      <c r="B458" s="67" t="str">
        <f>IFERROR(IF(VLOOKUP($A458&amp;$A$3,Global!$E:$AA,COLUMN(),0)="","",VLOOKUP($A458&amp;$A$3,Global!$E:$AA,COLUMN(),0)),"")</f>
        <v/>
      </c>
      <c r="C458" s="67" t="str">
        <f>IFERROR(VLOOKUP(B458,List!$D:$E,2,0),"")</f>
        <v/>
      </c>
      <c r="D458" s="68" t="str">
        <f>IFERROR(IF(VLOOKUP($A458&amp;$A$3,Global!$E:$AA,COLUMN()+1,0)="","",VLOOKUP($A458&amp;$A$3,Global!$E:$AA,COLUMN()+1,0)),"")</f>
        <v/>
      </c>
      <c r="E458" s="69" t="str">
        <f>IFERROR(IF(VLOOKUP($A458&amp;$A$3,Global!$E:$AA,COLUMN()+1,0)="","",VLOOKUP($A458&amp;$A$3,Global!$E:$AA,COLUMN()+1,0)),"")</f>
        <v/>
      </c>
      <c r="F458" s="69" t="str">
        <f>IFERROR(IF(VLOOKUP($A458&amp;$A$3,Global!$E:$AA,COLUMN()+1,0)="","",VLOOKUP($A458&amp;$A$3,Global!$E:$AA,COLUMN()+1,0)),"")</f>
        <v/>
      </c>
      <c r="G458" s="69" t="str">
        <f>IFERROR(IF(VLOOKUP($A458&amp;$A$3,Global!$E:$AA,COLUMN()+1,0)="","",VLOOKUP($A458&amp;$A$3,Global!$E:$AA,COLUMN()+1,0)),"")</f>
        <v/>
      </c>
      <c r="H458" s="70" t="str">
        <f>IFERROR(IF(VLOOKUP($A458&amp;$A$3,Global!$E:$AA,COLUMN()+1,0)="","",VLOOKUP($A458&amp;$A$3,Global!$E:$AA,COLUMN()+1,0)),"")</f>
        <v/>
      </c>
      <c r="I458" s="69" t="str">
        <f>IFERROR(IF(VLOOKUP($A458&amp;$A$3,Global!$E:$AA,COLUMN()+1,0)="","",VLOOKUP($A458&amp;$A$3,Global!$E:$AA,COLUMN()+1,0)),"")</f>
        <v/>
      </c>
      <c r="J458" s="69" t="str">
        <f>IFERROR(IF(VLOOKUP($A458&amp;$A$3,Global!$E:$AA,COLUMN()+1,0)="","",VLOOKUP($A458&amp;$A$3,Global!$E:$AA,COLUMN()+1,0)),"")</f>
        <v/>
      </c>
      <c r="K458" s="69" t="str">
        <f>IFERROR(IF(VLOOKUP($A458&amp;$A$3,Global!$E:$AA,COLUMN()+1,0)="","",VLOOKUP($A458&amp;$A$3,Global!$E:$AA,COLUMN()+1,0)),"")</f>
        <v/>
      </c>
      <c r="L458" s="69" t="str">
        <f>IFERROR(IF(VLOOKUP($A458&amp;$A$3,Global!$E:$AA,COLUMN()+1,0)="","",VLOOKUP($A458&amp;$A$3,Global!$E:$AA,COLUMN()+1,0)),"")</f>
        <v/>
      </c>
      <c r="M458" s="68" t="str">
        <f>IFERROR(IF(VLOOKUP($A458&amp;$A$3,Global!$E:$AA,COLUMN()+1,0)="","",VLOOKUP($A458&amp;$A$3,Global!$E:$AA,COLUMN()+1,0)),"")</f>
        <v/>
      </c>
      <c r="N458" s="68" t="str">
        <f>IFERROR(IF(VLOOKUP($A458&amp;$A$3,Global!$E:$AA,COLUMN()+1,0)="","",VLOOKUP($A458&amp;$A$3,Global!$E:$AA,COLUMN()+1,0)),"")</f>
        <v/>
      </c>
      <c r="O458" s="68" t="str">
        <f>IFERROR(IF(VLOOKUP($A458&amp;$A$3,Global!$E:$AA,COLUMN()+1,0)="","",VLOOKUP($A458&amp;$A$3,Global!$E:$AA,COLUMN()+1,0)),"")</f>
        <v/>
      </c>
      <c r="P458" s="68" t="str">
        <f>IFERROR(IF(VLOOKUP($A458&amp;$A$3,Global!$E:$AA,COLUMN()+1,0)="","",VLOOKUP($A458&amp;$A$3,Global!$E:$AA,COLUMN()+1,0)),"")</f>
        <v/>
      </c>
      <c r="Q458" s="68" t="str">
        <f>IFERROR(IF(VLOOKUP($A458&amp;$A$3,Global!$E:$AA,COLUMN()+1,0)="","",VLOOKUP($A458&amp;$A$3,Global!$E:$AA,COLUMN()+1,0)),"")</f>
        <v/>
      </c>
      <c r="R458" s="68" t="str">
        <f>IFERROR(IF(VLOOKUP($A458&amp;$A$3,Global!$E:$AA,COLUMN()+1,0)="","",VLOOKUP($A458&amp;$A$3,Global!$E:$AA,COLUMN()+1,0)),"")</f>
        <v/>
      </c>
      <c r="S458" s="71" t="str">
        <f>IFERROR(IF(VLOOKUP($A458&amp;$A$3,Global!$E:$AA,COLUMN()+1,0)="","",VLOOKUP($A458&amp;$A$3,Global!$E:$AA,COLUMN()+1,0)),"")</f>
        <v/>
      </c>
      <c r="T458" s="71" t="str">
        <f>IFERROR(IF(VLOOKUP($A458&amp;$A$3,Global!$E:$AA,COLUMN()+1,0)="","",VLOOKUP($A458&amp;$A$3,Global!$E:$AA,COLUMN()+1,0)),"")</f>
        <v/>
      </c>
      <c r="U458" s="69" t="str">
        <f>IFERROR(IF(VLOOKUP($A458&amp;$A$3,Global!$E:$AA,COLUMN()+1,0)="","",VLOOKUP($A458&amp;$A$3,Global!$E:$AA,COLUMN()+1,0)),"")</f>
        <v/>
      </c>
      <c r="V458" s="69" t="str">
        <f>IFERROR(IF(VLOOKUP($A458&amp;$A$3,Global!$E:$AA,COLUMN()+1,0)="","",VLOOKUP($A458&amp;$A$3,Global!$E:$AA,COLUMN()+1,0)),"")</f>
        <v/>
      </c>
    </row>
    <row r="459" spans="1:22" s="72" customFormat="1" ht="15.75" x14ac:dyDescent="0.2">
      <c r="A459" s="67" t="str">
        <f>IFERROR(IF(A458="","",IF((A458+1)&lt;=VLOOKUP($A$3,List!$A$1:$B$50,2,0),A458+1,"")),"")</f>
        <v/>
      </c>
      <c r="B459" s="67" t="str">
        <f>IFERROR(IF(VLOOKUP($A459&amp;$A$3,Global!$E:$AA,COLUMN(),0)="","",VLOOKUP($A459&amp;$A$3,Global!$E:$AA,COLUMN(),0)),"")</f>
        <v/>
      </c>
      <c r="C459" s="67" t="str">
        <f>IFERROR(VLOOKUP(B459,List!$D:$E,2,0),"")</f>
        <v/>
      </c>
      <c r="D459" s="68" t="str">
        <f>IFERROR(IF(VLOOKUP($A459&amp;$A$3,Global!$E:$AA,COLUMN()+1,0)="","",VLOOKUP($A459&amp;$A$3,Global!$E:$AA,COLUMN()+1,0)),"")</f>
        <v/>
      </c>
      <c r="E459" s="69" t="str">
        <f>IFERROR(IF(VLOOKUP($A459&amp;$A$3,Global!$E:$AA,COLUMN()+1,0)="","",VLOOKUP($A459&amp;$A$3,Global!$E:$AA,COLUMN()+1,0)),"")</f>
        <v/>
      </c>
      <c r="F459" s="69" t="str">
        <f>IFERROR(IF(VLOOKUP($A459&amp;$A$3,Global!$E:$AA,COLUMN()+1,0)="","",VLOOKUP($A459&amp;$A$3,Global!$E:$AA,COLUMN()+1,0)),"")</f>
        <v/>
      </c>
      <c r="G459" s="69" t="str">
        <f>IFERROR(IF(VLOOKUP($A459&amp;$A$3,Global!$E:$AA,COLUMN()+1,0)="","",VLOOKUP($A459&amp;$A$3,Global!$E:$AA,COLUMN()+1,0)),"")</f>
        <v/>
      </c>
      <c r="H459" s="70" t="str">
        <f>IFERROR(IF(VLOOKUP($A459&amp;$A$3,Global!$E:$AA,COLUMN()+1,0)="","",VLOOKUP($A459&amp;$A$3,Global!$E:$AA,COLUMN()+1,0)),"")</f>
        <v/>
      </c>
      <c r="I459" s="69" t="str">
        <f>IFERROR(IF(VLOOKUP($A459&amp;$A$3,Global!$E:$AA,COLUMN()+1,0)="","",VLOOKUP($A459&amp;$A$3,Global!$E:$AA,COLUMN()+1,0)),"")</f>
        <v/>
      </c>
      <c r="J459" s="69" t="str">
        <f>IFERROR(IF(VLOOKUP($A459&amp;$A$3,Global!$E:$AA,COLUMN()+1,0)="","",VLOOKUP($A459&amp;$A$3,Global!$E:$AA,COLUMN()+1,0)),"")</f>
        <v/>
      </c>
      <c r="K459" s="69" t="str">
        <f>IFERROR(IF(VLOOKUP($A459&amp;$A$3,Global!$E:$AA,COLUMN()+1,0)="","",VLOOKUP($A459&amp;$A$3,Global!$E:$AA,COLUMN()+1,0)),"")</f>
        <v/>
      </c>
      <c r="L459" s="69" t="str">
        <f>IFERROR(IF(VLOOKUP($A459&amp;$A$3,Global!$E:$AA,COLUMN()+1,0)="","",VLOOKUP($A459&amp;$A$3,Global!$E:$AA,COLUMN()+1,0)),"")</f>
        <v/>
      </c>
      <c r="M459" s="68" t="str">
        <f>IFERROR(IF(VLOOKUP($A459&amp;$A$3,Global!$E:$AA,COLUMN()+1,0)="","",VLOOKUP($A459&amp;$A$3,Global!$E:$AA,COLUMN()+1,0)),"")</f>
        <v/>
      </c>
      <c r="N459" s="68" t="str">
        <f>IFERROR(IF(VLOOKUP($A459&amp;$A$3,Global!$E:$AA,COLUMN()+1,0)="","",VLOOKUP($A459&amp;$A$3,Global!$E:$AA,COLUMN()+1,0)),"")</f>
        <v/>
      </c>
      <c r="O459" s="68" t="str">
        <f>IFERROR(IF(VLOOKUP($A459&amp;$A$3,Global!$E:$AA,COLUMN()+1,0)="","",VLOOKUP($A459&amp;$A$3,Global!$E:$AA,COLUMN()+1,0)),"")</f>
        <v/>
      </c>
      <c r="P459" s="68" t="str">
        <f>IFERROR(IF(VLOOKUP($A459&amp;$A$3,Global!$E:$AA,COLUMN()+1,0)="","",VLOOKUP($A459&amp;$A$3,Global!$E:$AA,COLUMN()+1,0)),"")</f>
        <v/>
      </c>
      <c r="Q459" s="68" t="str">
        <f>IFERROR(IF(VLOOKUP($A459&amp;$A$3,Global!$E:$AA,COLUMN()+1,0)="","",VLOOKUP($A459&amp;$A$3,Global!$E:$AA,COLUMN()+1,0)),"")</f>
        <v/>
      </c>
      <c r="R459" s="68" t="str">
        <f>IFERROR(IF(VLOOKUP($A459&amp;$A$3,Global!$E:$AA,COLUMN()+1,0)="","",VLOOKUP($A459&amp;$A$3,Global!$E:$AA,COLUMN()+1,0)),"")</f>
        <v/>
      </c>
      <c r="S459" s="71" t="str">
        <f>IFERROR(IF(VLOOKUP($A459&amp;$A$3,Global!$E:$AA,COLUMN()+1,0)="","",VLOOKUP($A459&amp;$A$3,Global!$E:$AA,COLUMN()+1,0)),"")</f>
        <v/>
      </c>
      <c r="T459" s="71" t="str">
        <f>IFERROR(IF(VLOOKUP($A459&amp;$A$3,Global!$E:$AA,COLUMN()+1,0)="","",VLOOKUP($A459&amp;$A$3,Global!$E:$AA,COLUMN()+1,0)),"")</f>
        <v/>
      </c>
      <c r="U459" s="69" t="str">
        <f>IFERROR(IF(VLOOKUP($A459&amp;$A$3,Global!$E:$AA,COLUMN()+1,0)="","",VLOOKUP($A459&amp;$A$3,Global!$E:$AA,COLUMN()+1,0)),"")</f>
        <v/>
      </c>
      <c r="V459" s="69" t="str">
        <f>IFERROR(IF(VLOOKUP($A459&amp;$A$3,Global!$E:$AA,COLUMN()+1,0)="","",VLOOKUP($A459&amp;$A$3,Global!$E:$AA,COLUMN()+1,0)),"")</f>
        <v/>
      </c>
    </row>
    <row r="460" spans="1:22" s="72" customFormat="1" ht="15.75" x14ac:dyDescent="0.2">
      <c r="A460" s="67" t="str">
        <f>IFERROR(IF(A459="","",IF((A459+1)&lt;=VLOOKUP($A$3,List!$A$1:$B$50,2,0),A459+1,"")),"")</f>
        <v/>
      </c>
      <c r="B460" s="67" t="str">
        <f>IFERROR(IF(VLOOKUP($A460&amp;$A$3,Global!$E:$AA,COLUMN(),0)="","",VLOOKUP($A460&amp;$A$3,Global!$E:$AA,COLUMN(),0)),"")</f>
        <v/>
      </c>
      <c r="C460" s="67" t="str">
        <f>IFERROR(VLOOKUP(B460,List!$D:$E,2,0),"")</f>
        <v/>
      </c>
      <c r="D460" s="68" t="str">
        <f>IFERROR(IF(VLOOKUP($A460&amp;$A$3,Global!$E:$AA,COLUMN()+1,0)="","",VLOOKUP($A460&amp;$A$3,Global!$E:$AA,COLUMN()+1,0)),"")</f>
        <v/>
      </c>
      <c r="E460" s="69" t="str">
        <f>IFERROR(IF(VLOOKUP($A460&amp;$A$3,Global!$E:$AA,COLUMN()+1,0)="","",VLOOKUP($A460&amp;$A$3,Global!$E:$AA,COLUMN()+1,0)),"")</f>
        <v/>
      </c>
      <c r="F460" s="69" t="str">
        <f>IFERROR(IF(VLOOKUP($A460&amp;$A$3,Global!$E:$AA,COLUMN()+1,0)="","",VLOOKUP($A460&amp;$A$3,Global!$E:$AA,COLUMN()+1,0)),"")</f>
        <v/>
      </c>
      <c r="G460" s="69" t="str">
        <f>IFERROR(IF(VLOOKUP($A460&amp;$A$3,Global!$E:$AA,COLUMN()+1,0)="","",VLOOKUP($A460&amp;$A$3,Global!$E:$AA,COLUMN()+1,0)),"")</f>
        <v/>
      </c>
      <c r="H460" s="70" t="str">
        <f>IFERROR(IF(VLOOKUP($A460&amp;$A$3,Global!$E:$AA,COLUMN()+1,0)="","",VLOOKUP($A460&amp;$A$3,Global!$E:$AA,COLUMN()+1,0)),"")</f>
        <v/>
      </c>
      <c r="I460" s="69" t="str">
        <f>IFERROR(IF(VLOOKUP($A460&amp;$A$3,Global!$E:$AA,COLUMN()+1,0)="","",VLOOKUP($A460&amp;$A$3,Global!$E:$AA,COLUMN()+1,0)),"")</f>
        <v/>
      </c>
      <c r="J460" s="69" t="str">
        <f>IFERROR(IF(VLOOKUP($A460&amp;$A$3,Global!$E:$AA,COLUMN()+1,0)="","",VLOOKUP($A460&amp;$A$3,Global!$E:$AA,COLUMN()+1,0)),"")</f>
        <v/>
      </c>
      <c r="K460" s="69" t="str">
        <f>IFERROR(IF(VLOOKUP($A460&amp;$A$3,Global!$E:$AA,COLUMN()+1,0)="","",VLOOKUP($A460&amp;$A$3,Global!$E:$AA,COLUMN()+1,0)),"")</f>
        <v/>
      </c>
      <c r="L460" s="69" t="str">
        <f>IFERROR(IF(VLOOKUP($A460&amp;$A$3,Global!$E:$AA,COLUMN()+1,0)="","",VLOOKUP($A460&amp;$A$3,Global!$E:$AA,COLUMN()+1,0)),"")</f>
        <v/>
      </c>
      <c r="M460" s="68" t="str">
        <f>IFERROR(IF(VLOOKUP($A460&amp;$A$3,Global!$E:$AA,COLUMN()+1,0)="","",VLOOKUP($A460&amp;$A$3,Global!$E:$AA,COLUMN()+1,0)),"")</f>
        <v/>
      </c>
      <c r="N460" s="68" t="str">
        <f>IFERROR(IF(VLOOKUP($A460&amp;$A$3,Global!$E:$AA,COLUMN()+1,0)="","",VLOOKUP($A460&amp;$A$3,Global!$E:$AA,COLUMN()+1,0)),"")</f>
        <v/>
      </c>
      <c r="O460" s="68" t="str">
        <f>IFERROR(IF(VLOOKUP($A460&amp;$A$3,Global!$E:$AA,COLUMN()+1,0)="","",VLOOKUP($A460&amp;$A$3,Global!$E:$AA,COLUMN()+1,0)),"")</f>
        <v/>
      </c>
      <c r="P460" s="68" t="str">
        <f>IFERROR(IF(VLOOKUP($A460&amp;$A$3,Global!$E:$AA,COLUMN()+1,0)="","",VLOOKUP($A460&amp;$A$3,Global!$E:$AA,COLUMN()+1,0)),"")</f>
        <v/>
      </c>
      <c r="Q460" s="68" t="str">
        <f>IFERROR(IF(VLOOKUP($A460&amp;$A$3,Global!$E:$AA,COLUMN()+1,0)="","",VLOOKUP($A460&amp;$A$3,Global!$E:$AA,COLUMN()+1,0)),"")</f>
        <v/>
      </c>
      <c r="R460" s="68" t="str">
        <f>IFERROR(IF(VLOOKUP($A460&amp;$A$3,Global!$E:$AA,COLUMN()+1,0)="","",VLOOKUP($A460&amp;$A$3,Global!$E:$AA,COLUMN()+1,0)),"")</f>
        <v/>
      </c>
      <c r="S460" s="71" t="str">
        <f>IFERROR(IF(VLOOKUP($A460&amp;$A$3,Global!$E:$AA,COLUMN()+1,0)="","",VLOOKUP($A460&amp;$A$3,Global!$E:$AA,COLUMN()+1,0)),"")</f>
        <v/>
      </c>
      <c r="T460" s="71" t="str">
        <f>IFERROR(IF(VLOOKUP($A460&amp;$A$3,Global!$E:$AA,COLUMN()+1,0)="","",VLOOKUP($A460&amp;$A$3,Global!$E:$AA,COLUMN()+1,0)),"")</f>
        <v/>
      </c>
      <c r="U460" s="69" t="str">
        <f>IFERROR(IF(VLOOKUP($A460&amp;$A$3,Global!$E:$AA,COLUMN()+1,0)="","",VLOOKUP($A460&amp;$A$3,Global!$E:$AA,COLUMN()+1,0)),"")</f>
        <v/>
      </c>
      <c r="V460" s="69" t="str">
        <f>IFERROR(IF(VLOOKUP($A460&amp;$A$3,Global!$E:$AA,COLUMN()+1,0)="","",VLOOKUP($A460&amp;$A$3,Global!$E:$AA,COLUMN()+1,0)),"")</f>
        <v/>
      </c>
    </row>
    <row r="461" spans="1:22" s="72" customFormat="1" ht="15.75" x14ac:dyDescent="0.2">
      <c r="A461" s="67" t="str">
        <f>IFERROR(IF(A460="","",IF((A460+1)&lt;=VLOOKUP($A$3,List!$A$1:$B$50,2,0),A460+1,"")),"")</f>
        <v/>
      </c>
      <c r="B461" s="67" t="str">
        <f>IFERROR(IF(VLOOKUP($A461&amp;$A$3,Global!$E:$AA,COLUMN(),0)="","",VLOOKUP($A461&amp;$A$3,Global!$E:$AA,COLUMN(),0)),"")</f>
        <v/>
      </c>
      <c r="C461" s="67" t="str">
        <f>IFERROR(VLOOKUP(B461,List!$D:$E,2,0),"")</f>
        <v/>
      </c>
      <c r="D461" s="68" t="str">
        <f>IFERROR(IF(VLOOKUP($A461&amp;$A$3,Global!$E:$AA,COLUMN()+1,0)="","",VLOOKUP($A461&amp;$A$3,Global!$E:$AA,COLUMN()+1,0)),"")</f>
        <v/>
      </c>
      <c r="E461" s="69" t="str">
        <f>IFERROR(IF(VLOOKUP($A461&amp;$A$3,Global!$E:$AA,COLUMN()+1,0)="","",VLOOKUP($A461&amp;$A$3,Global!$E:$AA,COLUMN()+1,0)),"")</f>
        <v/>
      </c>
      <c r="F461" s="69" t="str">
        <f>IFERROR(IF(VLOOKUP($A461&amp;$A$3,Global!$E:$AA,COLUMN()+1,0)="","",VLOOKUP($A461&amp;$A$3,Global!$E:$AA,COLUMN()+1,0)),"")</f>
        <v/>
      </c>
      <c r="G461" s="69" t="str">
        <f>IFERROR(IF(VLOOKUP($A461&amp;$A$3,Global!$E:$AA,COLUMN()+1,0)="","",VLOOKUP($A461&amp;$A$3,Global!$E:$AA,COLUMN()+1,0)),"")</f>
        <v/>
      </c>
      <c r="H461" s="70" t="str">
        <f>IFERROR(IF(VLOOKUP($A461&amp;$A$3,Global!$E:$AA,COLUMN()+1,0)="","",VLOOKUP($A461&amp;$A$3,Global!$E:$AA,COLUMN()+1,0)),"")</f>
        <v/>
      </c>
      <c r="I461" s="69" t="str">
        <f>IFERROR(IF(VLOOKUP($A461&amp;$A$3,Global!$E:$AA,COLUMN()+1,0)="","",VLOOKUP($A461&amp;$A$3,Global!$E:$AA,COLUMN()+1,0)),"")</f>
        <v/>
      </c>
      <c r="J461" s="69" t="str">
        <f>IFERROR(IF(VLOOKUP($A461&amp;$A$3,Global!$E:$AA,COLUMN()+1,0)="","",VLOOKUP($A461&amp;$A$3,Global!$E:$AA,COLUMN()+1,0)),"")</f>
        <v/>
      </c>
      <c r="K461" s="69" t="str">
        <f>IFERROR(IF(VLOOKUP($A461&amp;$A$3,Global!$E:$AA,COLUMN()+1,0)="","",VLOOKUP($A461&amp;$A$3,Global!$E:$AA,COLUMN()+1,0)),"")</f>
        <v/>
      </c>
      <c r="L461" s="69" t="str">
        <f>IFERROR(IF(VLOOKUP($A461&amp;$A$3,Global!$E:$AA,COLUMN()+1,0)="","",VLOOKUP($A461&amp;$A$3,Global!$E:$AA,COLUMN()+1,0)),"")</f>
        <v/>
      </c>
      <c r="M461" s="68" t="str">
        <f>IFERROR(IF(VLOOKUP($A461&amp;$A$3,Global!$E:$AA,COLUMN()+1,0)="","",VLOOKUP($A461&amp;$A$3,Global!$E:$AA,COLUMN()+1,0)),"")</f>
        <v/>
      </c>
      <c r="N461" s="68" t="str">
        <f>IFERROR(IF(VLOOKUP($A461&amp;$A$3,Global!$E:$AA,COLUMN()+1,0)="","",VLOOKUP($A461&amp;$A$3,Global!$E:$AA,COLUMN()+1,0)),"")</f>
        <v/>
      </c>
      <c r="O461" s="68" t="str">
        <f>IFERROR(IF(VLOOKUP($A461&amp;$A$3,Global!$E:$AA,COLUMN()+1,0)="","",VLOOKUP($A461&amp;$A$3,Global!$E:$AA,COLUMN()+1,0)),"")</f>
        <v/>
      </c>
      <c r="P461" s="68" t="str">
        <f>IFERROR(IF(VLOOKUP($A461&amp;$A$3,Global!$E:$AA,COLUMN()+1,0)="","",VLOOKUP($A461&amp;$A$3,Global!$E:$AA,COLUMN()+1,0)),"")</f>
        <v/>
      </c>
      <c r="Q461" s="68" t="str">
        <f>IFERROR(IF(VLOOKUP($A461&amp;$A$3,Global!$E:$AA,COLUMN()+1,0)="","",VLOOKUP($A461&amp;$A$3,Global!$E:$AA,COLUMN()+1,0)),"")</f>
        <v/>
      </c>
      <c r="R461" s="68" t="str">
        <f>IFERROR(IF(VLOOKUP($A461&amp;$A$3,Global!$E:$AA,COLUMN()+1,0)="","",VLOOKUP($A461&amp;$A$3,Global!$E:$AA,COLUMN()+1,0)),"")</f>
        <v/>
      </c>
      <c r="S461" s="71" t="str">
        <f>IFERROR(IF(VLOOKUP($A461&amp;$A$3,Global!$E:$AA,COLUMN()+1,0)="","",VLOOKUP($A461&amp;$A$3,Global!$E:$AA,COLUMN()+1,0)),"")</f>
        <v/>
      </c>
      <c r="T461" s="71" t="str">
        <f>IFERROR(IF(VLOOKUP($A461&amp;$A$3,Global!$E:$AA,COLUMN()+1,0)="","",VLOOKUP($A461&amp;$A$3,Global!$E:$AA,COLUMN()+1,0)),"")</f>
        <v/>
      </c>
      <c r="U461" s="69" t="str">
        <f>IFERROR(IF(VLOOKUP($A461&amp;$A$3,Global!$E:$AA,COLUMN()+1,0)="","",VLOOKUP($A461&amp;$A$3,Global!$E:$AA,COLUMN()+1,0)),"")</f>
        <v/>
      </c>
      <c r="V461" s="69" t="str">
        <f>IFERROR(IF(VLOOKUP($A461&amp;$A$3,Global!$E:$AA,COLUMN()+1,0)="","",VLOOKUP($A461&amp;$A$3,Global!$E:$AA,COLUMN()+1,0)),"")</f>
        <v/>
      </c>
    </row>
    <row r="462" spans="1:22" s="72" customFormat="1" ht="15.75" x14ac:dyDescent="0.2">
      <c r="A462" s="67" t="str">
        <f>IFERROR(IF(A461="","",IF((A461+1)&lt;=VLOOKUP($A$3,List!$A$1:$B$50,2,0),A461+1,"")),"")</f>
        <v/>
      </c>
      <c r="B462" s="67" t="str">
        <f>IFERROR(IF(VLOOKUP($A462&amp;$A$3,Global!$E:$AA,COLUMN(),0)="","",VLOOKUP($A462&amp;$A$3,Global!$E:$AA,COLUMN(),0)),"")</f>
        <v/>
      </c>
      <c r="C462" s="67" t="str">
        <f>IFERROR(VLOOKUP(B462,List!$D:$E,2,0),"")</f>
        <v/>
      </c>
      <c r="D462" s="68" t="str">
        <f>IFERROR(IF(VLOOKUP($A462&amp;$A$3,Global!$E:$AA,COLUMN()+1,0)="","",VLOOKUP($A462&amp;$A$3,Global!$E:$AA,COLUMN()+1,0)),"")</f>
        <v/>
      </c>
      <c r="E462" s="69" t="str">
        <f>IFERROR(IF(VLOOKUP($A462&amp;$A$3,Global!$E:$AA,COLUMN()+1,0)="","",VLOOKUP($A462&amp;$A$3,Global!$E:$AA,COLUMN()+1,0)),"")</f>
        <v/>
      </c>
      <c r="F462" s="69" t="str">
        <f>IFERROR(IF(VLOOKUP($A462&amp;$A$3,Global!$E:$AA,COLUMN()+1,0)="","",VLOOKUP($A462&amp;$A$3,Global!$E:$AA,COLUMN()+1,0)),"")</f>
        <v/>
      </c>
      <c r="G462" s="69" t="str">
        <f>IFERROR(IF(VLOOKUP($A462&amp;$A$3,Global!$E:$AA,COLUMN()+1,0)="","",VLOOKUP($A462&amp;$A$3,Global!$E:$AA,COLUMN()+1,0)),"")</f>
        <v/>
      </c>
      <c r="H462" s="70" t="str">
        <f>IFERROR(IF(VLOOKUP($A462&amp;$A$3,Global!$E:$AA,COLUMN()+1,0)="","",VLOOKUP($A462&amp;$A$3,Global!$E:$AA,COLUMN()+1,0)),"")</f>
        <v/>
      </c>
      <c r="I462" s="69" t="str">
        <f>IFERROR(IF(VLOOKUP($A462&amp;$A$3,Global!$E:$AA,COLUMN()+1,0)="","",VLOOKUP($A462&amp;$A$3,Global!$E:$AA,COLUMN()+1,0)),"")</f>
        <v/>
      </c>
      <c r="J462" s="69" t="str">
        <f>IFERROR(IF(VLOOKUP($A462&amp;$A$3,Global!$E:$AA,COLUMN()+1,0)="","",VLOOKUP($A462&amp;$A$3,Global!$E:$AA,COLUMN()+1,0)),"")</f>
        <v/>
      </c>
      <c r="K462" s="69" t="str">
        <f>IFERROR(IF(VLOOKUP($A462&amp;$A$3,Global!$E:$AA,COLUMN()+1,0)="","",VLOOKUP($A462&amp;$A$3,Global!$E:$AA,COLUMN()+1,0)),"")</f>
        <v/>
      </c>
      <c r="L462" s="69" t="str">
        <f>IFERROR(IF(VLOOKUP($A462&amp;$A$3,Global!$E:$AA,COLUMN()+1,0)="","",VLOOKUP($A462&amp;$A$3,Global!$E:$AA,COLUMN()+1,0)),"")</f>
        <v/>
      </c>
      <c r="M462" s="68" t="str">
        <f>IFERROR(IF(VLOOKUP($A462&amp;$A$3,Global!$E:$AA,COLUMN()+1,0)="","",VLOOKUP($A462&amp;$A$3,Global!$E:$AA,COLUMN()+1,0)),"")</f>
        <v/>
      </c>
      <c r="N462" s="68" t="str">
        <f>IFERROR(IF(VLOOKUP($A462&amp;$A$3,Global!$E:$AA,COLUMN()+1,0)="","",VLOOKUP($A462&amp;$A$3,Global!$E:$AA,COLUMN()+1,0)),"")</f>
        <v/>
      </c>
      <c r="O462" s="68" t="str">
        <f>IFERROR(IF(VLOOKUP($A462&amp;$A$3,Global!$E:$AA,COLUMN()+1,0)="","",VLOOKUP($A462&amp;$A$3,Global!$E:$AA,COLUMN()+1,0)),"")</f>
        <v/>
      </c>
      <c r="P462" s="68" t="str">
        <f>IFERROR(IF(VLOOKUP($A462&amp;$A$3,Global!$E:$AA,COLUMN()+1,0)="","",VLOOKUP($A462&amp;$A$3,Global!$E:$AA,COLUMN()+1,0)),"")</f>
        <v/>
      </c>
      <c r="Q462" s="68" t="str">
        <f>IFERROR(IF(VLOOKUP($A462&amp;$A$3,Global!$E:$AA,COLUMN()+1,0)="","",VLOOKUP($A462&amp;$A$3,Global!$E:$AA,COLUMN()+1,0)),"")</f>
        <v/>
      </c>
      <c r="R462" s="68" t="str">
        <f>IFERROR(IF(VLOOKUP($A462&amp;$A$3,Global!$E:$AA,COLUMN()+1,0)="","",VLOOKUP($A462&amp;$A$3,Global!$E:$AA,COLUMN()+1,0)),"")</f>
        <v/>
      </c>
      <c r="S462" s="71" t="str">
        <f>IFERROR(IF(VLOOKUP($A462&amp;$A$3,Global!$E:$AA,COLUMN()+1,0)="","",VLOOKUP($A462&amp;$A$3,Global!$E:$AA,COLUMN()+1,0)),"")</f>
        <v/>
      </c>
      <c r="T462" s="71" t="str">
        <f>IFERROR(IF(VLOOKUP($A462&amp;$A$3,Global!$E:$AA,COLUMN()+1,0)="","",VLOOKUP($A462&amp;$A$3,Global!$E:$AA,COLUMN()+1,0)),"")</f>
        <v/>
      </c>
      <c r="U462" s="69" t="str">
        <f>IFERROR(IF(VLOOKUP($A462&amp;$A$3,Global!$E:$AA,COLUMN()+1,0)="","",VLOOKUP($A462&amp;$A$3,Global!$E:$AA,COLUMN()+1,0)),"")</f>
        <v/>
      </c>
      <c r="V462" s="69" t="str">
        <f>IFERROR(IF(VLOOKUP($A462&amp;$A$3,Global!$E:$AA,COLUMN()+1,0)="","",VLOOKUP($A462&amp;$A$3,Global!$E:$AA,COLUMN()+1,0)),"")</f>
        <v/>
      </c>
    </row>
    <row r="463" spans="1:22" s="72" customFormat="1" ht="15.75" x14ac:dyDescent="0.2">
      <c r="A463" s="67" t="str">
        <f>IFERROR(IF(A462="","",IF((A462+1)&lt;=VLOOKUP($A$3,List!$A$1:$B$50,2,0),A462+1,"")),"")</f>
        <v/>
      </c>
      <c r="B463" s="67" t="str">
        <f>IFERROR(IF(VLOOKUP($A463&amp;$A$3,Global!$E:$AA,COLUMN(),0)="","",VLOOKUP($A463&amp;$A$3,Global!$E:$AA,COLUMN(),0)),"")</f>
        <v/>
      </c>
      <c r="C463" s="67" t="str">
        <f>IFERROR(VLOOKUP(B463,List!$D:$E,2,0),"")</f>
        <v/>
      </c>
      <c r="D463" s="68" t="str">
        <f>IFERROR(IF(VLOOKUP($A463&amp;$A$3,Global!$E:$AA,COLUMN()+1,0)="","",VLOOKUP($A463&amp;$A$3,Global!$E:$AA,COLUMN()+1,0)),"")</f>
        <v/>
      </c>
      <c r="E463" s="69" t="str">
        <f>IFERROR(IF(VLOOKUP($A463&amp;$A$3,Global!$E:$AA,COLUMN()+1,0)="","",VLOOKUP($A463&amp;$A$3,Global!$E:$AA,COLUMN()+1,0)),"")</f>
        <v/>
      </c>
      <c r="F463" s="69" t="str">
        <f>IFERROR(IF(VLOOKUP($A463&amp;$A$3,Global!$E:$AA,COLUMN()+1,0)="","",VLOOKUP($A463&amp;$A$3,Global!$E:$AA,COLUMN()+1,0)),"")</f>
        <v/>
      </c>
      <c r="G463" s="69" t="str">
        <f>IFERROR(IF(VLOOKUP($A463&amp;$A$3,Global!$E:$AA,COLUMN()+1,0)="","",VLOOKUP($A463&amp;$A$3,Global!$E:$AA,COLUMN()+1,0)),"")</f>
        <v/>
      </c>
      <c r="H463" s="70" t="str">
        <f>IFERROR(IF(VLOOKUP($A463&amp;$A$3,Global!$E:$AA,COLUMN()+1,0)="","",VLOOKUP($A463&amp;$A$3,Global!$E:$AA,COLUMN()+1,0)),"")</f>
        <v/>
      </c>
      <c r="I463" s="69" t="str">
        <f>IFERROR(IF(VLOOKUP($A463&amp;$A$3,Global!$E:$AA,COLUMN()+1,0)="","",VLOOKUP($A463&amp;$A$3,Global!$E:$AA,COLUMN()+1,0)),"")</f>
        <v/>
      </c>
      <c r="J463" s="69" t="str">
        <f>IFERROR(IF(VLOOKUP($A463&amp;$A$3,Global!$E:$AA,COLUMN()+1,0)="","",VLOOKUP($A463&amp;$A$3,Global!$E:$AA,COLUMN()+1,0)),"")</f>
        <v/>
      </c>
      <c r="K463" s="69" t="str">
        <f>IFERROR(IF(VLOOKUP($A463&amp;$A$3,Global!$E:$AA,COLUMN()+1,0)="","",VLOOKUP($A463&amp;$A$3,Global!$E:$AA,COLUMN()+1,0)),"")</f>
        <v/>
      </c>
      <c r="L463" s="69" t="str">
        <f>IFERROR(IF(VLOOKUP($A463&amp;$A$3,Global!$E:$AA,COLUMN()+1,0)="","",VLOOKUP($A463&amp;$A$3,Global!$E:$AA,COLUMN()+1,0)),"")</f>
        <v/>
      </c>
      <c r="M463" s="68" t="str">
        <f>IFERROR(IF(VLOOKUP($A463&amp;$A$3,Global!$E:$AA,COLUMN()+1,0)="","",VLOOKUP($A463&amp;$A$3,Global!$E:$AA,COLUMN()+1,0)),"")</f>
        <v/>
      </c>
      <c r="N463" s="68" t="str">
        <f>IFERROR(IF(VLOOKUP($A463&amp;$A$3,Global!$E:$AA,COLUMN()+1,0)="","",VLOOKUP($A463&amp;$A$3,Global!$E:$AA,COLUMN()+1,0)),"")</f>
        <v/>
      </c>
      <c r="O463" s="68" t="str">
        <f>IFERROR(IF(VLOOKUP($A463&amp;$A$3,Global!$E:$AA,COLUMN()+1,0)="","",VLOOKUP($A463&amp;$A$3,Global!$E:$AA,COLUMN()+1,0)),"")</f>
        <v/>
      </c>
      <c r="P463" s="68" t="str">
        <f>IFERROR(IF(VLOOKUP($A463&amp;$A$3,Global!$E:$AA,COLUMN()+1,0)="","",VLOOKUP($A463&amp;$A$3,Global!$E:$AA,COLUMN()+1,0)),"")</f>
        <v/>
      </c>
      <c r="Q463" s="68" t="str">
        <f>IFERROR(IF(VLOOKUP($A463&amp;$A$3,Global!$E:$AA,COLUMN()+1,0)="","",VLOOKUP($A463&amp;$A$3,Global!$E:$AA,COLUMN()+1,0)),"")</f>
        <v/>
      </c>
      <c r="R463" s="68" t="str">
        <f>IFERROR(IF(VLOOKUP($A463&amp;$A$3,Global!$E:$AA,COLUMN()+1,0)="","",VLOOKUP($A463&amp;$A$3,Global!$E:$AA,COLUMN()+1,0)),"")</f>
        <v/>
      </c>
      <c r="S463" s="71" t="str">
        <f>IFERROR(IF(VLOOKUP($A463&amp;$A$3,Global!$E:$AA,COLUMN()+1,0)="","",VLOOKUP($A463&amp;$A$3,Global!$E:$AA,COLUMN()+1,0)),"")</f>
        <v/>
      </c>
      <c r="T463" s="71" t="str">
        <f>IFERROR(IF(VLOOKUP($A463&amp;$A$3,Global!$E:$AA,COLUMN()+1,0)="","",VLOOKUP($A463&amp;$A$3,Global!$E:$AA,COLUMN()+1,0)),"")</f>
        <v/>
      </c>
      <c r="U463" s="69" t="str">
        <f>IFERROR(IF(VLOOKUP($A463&amp;$A$3,Global!$E:$AA,COLUMN()+1,0)="","",VLOOKUP($A463&amp;$A$3,Global!$E:$AA,COLUMN()+1,0)),"")</f>
        <v/>
      </c>
      <c r="V463" s="69" t="str">
        <f>IFERROR(IF(VLOOKUP($A463&amp;$A$3,Global!$E:$AA,COLUMN()+1,0)="","",VLOOKUP($A463&amp;$A$3,Global!$E:$AA,COLUMN()+1,0)),"")</f>
        <v/>
      </c>
    </row>
    <row r="464" spans="1:22" s="72" customFormat="1" ht="15.75" x14ac:dyDescent="0.2">
      <c r="A464" s="67" t="str">
        <f>IFERROR(IF(A463="","",IF((A463+1)&lt;=VLOOKUP($A$3,List!$A$1:$B$50,2,0),A463+1,"")),"")</f>
        <v/>
      </c>
      <c r="B464" s="67" t="str">
        <f>IFERROR(IF(VLOOKUP($A464&amp;$A$3,Global!$E:$AA,COLUMN(),0)="","",VLOOKUP($A464&amp;$A$3,Global!$E:$AA,COLUMN(),0)),"")</f>
        <v/>
      </c>
      <c r="C464" s="67" t="str">
        <f>IFERROR(VLOOKUP(B464,List!$D:$E,2,0),"")</f>
        <v/>
      </c>
      <c r="D464" s="68" t="str">
        <f>IFERROR(IF(VLOOKUP($A464&amp;$A$3,Global!$E:$AA,COLUMN()+1,0)="","",VLOOKUP($A464&amp;$A$3,Global!$E:$AA,COLUMN()+1,0)),"")</f>
        <v/>
      </c>
      <c r="E464" s="69" t="str">
        <f>IFERROR(IF(VLOOKUP($A464&amp;$A$3,Global!$E:$AA,COLUMN()+1,0)="","",VLOOKUP($A464&amp;$A$3,Global!$E:$AA,COLUMN()+1,0)),"")</f>
        <v/>
      </c>
      <c r="F464" s="69" t="str">
        <f>IFERROR(IF(VLOOKUP($A464&amp;$A$3,Global!$E:$AA,COLUMN()+1,0)="","",VLOOKUP($A464&amp;$A$3,Global!$E:$AA,COLUMN()+1,0)),"")</f>
        <v/>
      </c>
      <c r="G464" s="69" t="str">
        <f>IFERROR(IF(VLOOKUP($A464&amp;$A$3,Global!$E:$AA,COLUMN()+1,0)="","",VLOOKUP($A464&amp;$A$3,Global!$E:$AA,COLUMN()+1,0)),"")</f>
        <v/>
      </c>
      <c r="H464" s="70" t="str">
        <f>IFERROR(IF(VLOOKUP($A464&amp;$A$3,Global!$E:$AA,COLUMN()+1,0)="","",VLOOKUP($A464&amp;$A$3,Global!$E:$AA,COLUMN()+1,0)),"")</f>
        <v/>
      </c>
      <c r="I464" s="69" t="str">
        <f>IFERROR(IF(VLOOKUP($A464&amp;$A$3,Global!$E:$AA,COLUMN()+1,0)="","",VLOOKUP($A464&amp;$A$3,Global!$E:$AA,COLUMN()+1,0)),"")</f>
        <v/>
      </c>
      <c r="J464" s="69" t="str">
        <f>IFERROR(IF(VLOOKUP($A464&amp;$A$3,Global!$E:$AA,COLUMN()+1,0)="","",VLOOKUP($A464&amp;$A$3,Global!$E:$AA,COLUMN()+1,0)),"")</f>
        <v/>
      </c>
      <c r="K464" s="69" t="str">
        <f>IFERROR(IF(VLOOKUP($A464&amp;$A$3,Global!$E:$AA,COLUMN()+1,0)="","",VLOOKUP($A464&amp;$A$3,Global!$E:$AA,COLUMN()+1,0)),"")</f>
        <v/>
      </c>
      <c r="L464" s="69" t="str">
        <f>IFERROR(IF(VLOOKUP($A464&amp;$A$3,Global!$E:$AA,COLUMN()+1,0)="","",VLOOKUP($A464&amp;$A$3,Global!$E:$AA,COLUMN()+1,0)),"")</f>
        <v/>
      </c>
      <c r="M464" s="68" t="str">
        <f>IFERROR(IF(VLOOKUP($A464&amp;$A$3,Global!$E:$AA,COLUMN()+1,0)="","",VLOOKUP($A464&amp;$A$3,Global!$E:$AA,COLUMN()+1,0)),"")</f>
        <v/>
      </c>
      <c r="N464" s="68" t="str">
        <f>IFERROR(IF(VLOOKUP($A464&amp;$A$3,Global!$E:$AA,COLUMN()+1,0)="","",VLOOKUP($A464&amp;$A$3,Global!$E:$AA,COLUMN()+1,0)),"")</f>
        <v/>
      </c>
      <c r="O464" s="68" t="str">
        <f>IFERROR(IF(VLOOKUP($A464&amp;$A$3,Global!$E:$AA,COLUMN()+1,0)="","",VLOOKUP($A464&amp;$A$3,Global!$E:$AA,COLUMN()+1,0)),"")</f>
        <v/>
      </c>
      <c r="P464" s="68" t="str">
        <f>IFERROR(IF(VLOOKUP($A464&amp;$A$3,Global!$E:$AA,COLUMN()+1,0)="","",VLOOKUP($A464&amp;$A$3,Global!$E:$AA,COLUMN()+1,0)),"")</f>
        <v/>
      </c>
      <c r="Q464" s="68" t="str">
        <f>IFERROR(IF(VLOOKUP($A464&amp;$A$3,Global!$E:$AA,COLUMN()+1,0)="","",VLOOKUP($A464&amp;$A$3,Global!$E:$AA,COLUMN()+1,0)),"")</f>
        <v/>
      </c>
      <c r="R464" s="68" t="str">
        <f>IFERROR(IF(VLOOKUP($A464&amp;$A$3,Global!$E:$AA,COLUMN()+1,0)="","",VLOOKUP($A464&amp;$A$3,Global!$E:$AA,COLUMN()+1,0)),"")</f>
        <v/>
      </c>
      <c r="S464" s="71" t="str">
        <f>IFERROR(IF(VLOOKUP($A464&amp;$A$3,Global!$E:$AA,COLUMN()+1,0)="","",VLOOKUP($A464&amp;$A$3,Global!$E:$AA,COLUMN()+1,0)),"")</f>
        <v/>
      </c>
      <c r="T464" s="71" t="str">
        <f>IFERROR(IF(VLOOKUP($A464&amp;$A$3,Global!$E:$AA,COLUMN()+1,0)="","",VLOOKUP($A464&amp;$A$3,Global!$E:$AA,COLUMN()+1,0)),"")</f>
        <v/>
      </c>
      <c r="U464" s="69" t="str">
        <f>IFERROR(IF(VLOOKUP($A464&amp;$A$3,Global!$E:$AA,COLUMN()+1,0)="","",VLOOKUP($A464&amp;$A$3,Global!$E:$AA,COLUMN()+1,0)),"")</f>
        <v/>
      </c>
      <c r="V464" s="69" t="str">
        <f>IFERROR(IF(VLOOKUP($A464&amp;$A$3,Global!$E:$AA,COLUMN()+1,0)="","",VLOOKUP($A464&amp;$A$3,Global!$E:$AA,COLUMN()+1,0)),"")</f>
        <v/>
      </c>
    </row>
    <row r="465" spans="1:22" s="72" customFormat="1" ht="15.75" x14ac:dyDescent="0.2">
      <c r="A465" s="67" t="str">
        <f>IFERROR(IF(A464="","",IF((A464+1)&lt;=VLOOKUP($A$3,List!$A$1:$B$50,2,0),A464+1,"")),"")</f>
        <v/>
      </c>
      <c r="B465" s="67" t="str">
        <f>IFERROR(IF(VLOOKUP($A465&amp;$A$3,Global!$E:$AA,COLUMN(),0)="","",VLOOKUP($A465&amp;$A$3,Global!$E:$AA,COLUMN(),0)),"")</f>
        <v/>
      </c>
      <c r="C465" s="67" t="str">
        <f>IFERROR(VLOOKUP(B465,List!$D:$E,2,0),"")</f>
        <v/>
      </c>
      <c r="D465" s="68" t="str">
        <f>IFERROR(IF(VLOOKUP($A465&amp;$A$3,Global!$E:$AA,COLUMN()+1,0)="","",VLOOKUP($A465&amp;$A$3,Global!$E:$AA,COLUMN()+1,0)),"")</f>
        <v/>
      </c>
      <c r="E465" s="69" t="str">
        <f>IFERROR(IF(VLOOKUP($A465&amp;$A$3,Global!$E:$AA,COLUMN()+1,0)="","",VLOOKUP($A465&amp;$A$3,Global!$E:$AA,COLUMN()+1,0)),"")</f>
        <v/>
      </c>
      <c r="F465" s="69" t="str">
        <f>IFERROR(IF(VLOOKUP($A465&amp;$A$3,Global!$E:$AA,COLUMN()+1,0)="","",VLOOKUP($A465&amp;$A$3,Global!$E:$AA,COLUMN()+1,0)),"")</f>
        <v/>
      </c>
      <c r="G465" s="69" t="str">
        <f>IFERROR(IF(VLOOKUP($A465&amp;$A$3,Global!$E:$AA,COLUMN()+1,0)="","",VLOOKUP($A465&amp;$A$3,Global!$E:$AA,COLUMN()+1,0)),"")</f>
        <v/>
      </c>
      <c r="H465" s="70" t="str">
        <f>IFERROR(IF(VLOOKUP($A465&amp;$A$3,Global!$E:$AA,COLUMN()+1,0)="","",VLOOKUP($A465&amp;$A$3,Global!$E:$AA,COLUMN()+1,0)),"")</f>
        <v/>
      </c>
      <c r="I465" s="69" t="str">
        <f>IFERROR(IF(VLOOKUP($A465&amp;$A$3,Global!$E:$AA,COLUMN()+1,0)="","",VLOOKUP($A465&amp;$A$3,Global!$E:$AA,COLUMN()+1,0)),"")</f>
        <v/>
      </c>
      <c r="J465" s="69" t="str">
        <f>IFERROR(IF(VLOOKUP($A465&amp;$A$3,Global!$E:$AA,COLUMN()+1,0)="","",VLOOKUP($A465&amp;$A$3,Global!$E:$AA,COLUMN()+1,0)),"")</f>
        <v/>
      </c>
      <c r="K465" s="69" t="str">
        <f>IFERROR(IF(VLOOKUP($A465&amp;$A$3,Global!$E:$AA,COLUMN()+1,0)="","",VLOOKUP($A465&amp;$A$3,Global!$E:$AA,COLUMN()+1,0)),"")</f>
        <v/>
      </c>
      <c r="L465" s="69" t="str">
        <f>IFERROR(IF(VLOOKUP($A465&amp;$A$3,Global!$E:$AA,COLUMN()+1,0)="","",VLOOKUP($A465&amp;$A$3,Global!$E:$AA,COLUMN()+1,0)),"")</f>
        <v/>
      </c>
      <c r="M465" s="68" t="str">
        <f>IFERROR(IF(VLOOKUP($A465&amp;$A$3,Global!$E:$AA,COLUMN()+1,0)="","",VLOOKUP($A465&amp;$A$3,Global!$E:$AA,COLUMN()+1,0)),"")</f>
        <v/>
      </c>
      <c r="N465" s="68" t="str">
        <f>IFERROR(IF(VLOOKUP($A465&amp;$A$3,Global!$E:$AA,COLUMN()+1,0)="","",VLOOKUP($A465&amp;$A$3,Global!$E:$AA,COLUMN()+1,0)),"")</f>
        <v/>
      </c>
      <c r="O465" s="68" t="str">
        <f>IFERROR(IF(VLOOKUP($A465&amp;$A$3,Global!$E:$AA,COLUMN()+1,0)="","",VLOOKUP($A465&amp;$A$3,Global!$E:$AA,COLUMN()+1,0)),"")</f>
        <v/>
      </c>
      <c r="P465" s="68" t="str">
        <f>IFERROR(IF(VLOOKUP($A465&amp;$A$3,Global!$E:$AA,COLUMN()+1,0)="","",VLOOKUP($A465&amp;$A$3,Global!$E:$AA,COLUMN()+1,0)),"")</f>
        <v/>
      </c>
      <c r="Q465" s="68" t="str">
        <f>IFERROR(IF(VLOOKUP($A465&amp;$A$3,Global!$E:$AA,COLUMN()+1,0)="","",VLOOKUP($A465&amp;$A$3,Global!$E:$AA,COLUMN()+1,0)),"")</f>
        <v/>
      </c>
      <c r="R465" s="68" t="str">
        <f>IFERROR(IF(VLOOKUP($A465&amp;$A$3,Global!$E:$AA,COLUMN()+1,0)="","",VLOOKUP($A465&amp;$A$3,Global!$E:$AA,COLUMN()+1,0)),"")</f>
        <v/>
      </c>
      <c r="S465" s="71" t="str">
        <f>IFERROR(IF(VLOOKUP($A465&amp;$A$3,Global!$E:$AA,COLUMN()+1,0)="","",VLOOKUP($A465&amp;$A$3,Global!$E:$AA,COLUMN()+1,0)),"")</f>
        <v/>
      </c>
      <c r="T465" s="71" t="str">
        <f>IFERROR(IF(VLOOKUP($A465&amp;$A$3,Global!$E:$AA,COLUMN()+1,0)="","",VLOOKUP($A465&amp;$A$3,Global!$E:$AA,COLUMN()+1,0)),"")</f>
        <v/>
      </c>
      <c r="U465" s="69" t="str">
        <f>IFERROR(IF(VLOOKUP($A465&amp;$A$3,Global!$E:$AA,COLUMN()+1,0)="","",VLOOKUP($A465&amp;$A$3,Global!$E:$AA,COLUMN()+1,0)),"")</f>
        <v/>
      </c>
      <c r="V465" s="69" t="str">
        <f>IFERROR(IF(VLOOKUP($A465&amp;$A$3,Global!$E:$AA,COLUMN()+1,0)="","",VLOOKUP($A465&amp;$A$3,Global!$E:$AA,COLUMN()+1,0)),"")</f>
        <v/>
      </c>
    </row>
    <row r="466" spans="1:22" s="72" customFormat="1" ht="15.75" x14ac:dyDescent="0.2">
      <c r="A466" s="67" t="str">
        <f>IFERROR(IF(A465="","",IF((A465+1)&lt;=VLOOKUP($A$3,List!$A$1:$B$50,2,0),A465+1,"")),"")</f>
        <v/>
      </c>
      <c r="B466" s="67" t="str">
        <f>IFERROR(IF(VLOOKUP($A466&amp;$A$3,Global!$E:$AA,COLUMN(),0)="","",VLOOKUP($A466&amp;$A$3,Global!$E:$AA,COLUMN(),0)),"")</f>
        <v/>
      </c>
      <c r="C466" s="67" t="str">
        <f>IFERROR(VLOOKUP(B466,List!$D:$E,2,0),"")</f>
        <v/>
      </c>
      <c r="D466" s="68" t="str">
        <f>IFERROR(IF(VLOOKUP($A466&amp;$A$3,Global!$E:$AA,COLUMN()+1,0)="","",VLOOKUP($A466&amp;$A$3,Global!$E:$AA,COLUMN()+1,0)),"")</f>
        <v/>
      </c>
      <c r="E466" s="69" t="str">
        <f>IFERROR(IF(VLOOKUP($A466&amp;$A$3,Global!$E:$AA,COLUMN()+1,0)="","",VLOOKUP($A466&amp;$A$3,Global!$E:$AA,COLUMN()+1,0)),"")</f>
        <v/>
      </c>
      <c r="F466" s="69" t="str">
        <f>IFERROR(IF(VLOOKUP($A466&amp;$A$3,Global!$E:$AA,COLUMN()+1,0)="","",VLOOKUP($A466&amp;$A$3,Global!$E:$AA,COLUMN()+1,0)),"")</f>
        <v/>
      </c>
      <c r="G466" s="69" t="str">
        <f>IFERROR(IF(VLOOKUP($A466&amp;$A$3,Global!$E:$AA,COLUMN()+1,0)="","",VLOOKUP($A466&amp;$A$3,Global!$E:$AA,COLUMN()+1,0)),"")</f>
        <v/>
      </c>
      <c r="H466" s="70" t="str">
        <f>IFERROR(IF(VLOOKUP($A466&amp;$A$3,Global!$E:$AA,COLUMN()+1,0)="","",VLOOKUP($A466&amp;$A$3,Global!$E:$AA,COLUMN()+1,0)),"")</f>
        <v/>
      </c>
      <c r="I466" s="69" t="str">
        <f>IFERROR(IF(VLOOKUP($A466&amp;$A$3,Global!$E:$AA,COLUMN()+1,0)="","",VLOOKUP($A466&amp;$A$3,Global!$E:$AA,COLUMN()+1,0)),"")</f>
        <v/>
      </c>
      <c r="J466" s="69" t="str">
        <f>IFERROR(IF(VLOOKUP($A466&amp;$A$3,Global!$E:$AA,COLUMN()+1,0)="","",VLOOKUP($A466&amp;$A$3,Global!$E:$AA,COLUMN()+1,0)),"")</f>
        <v/>
      </c>
      <c r="K466" s="69" t="str">
        <f>IFERROR(IF(VLOOKUP($A466&amp;$A$3,Global!$E:$AA,COLUMN()+1,0)="","",VLOOKUP($A466&amp;$A$3,Global!$E:$AA,COLUMN()+1,0)),"")</f>
        <v/>
      </c>
      <c r="L466" s="69" t="str">
        <f>IFERROR(IF(VLOOKUP($A466&amp;$A$3,Global!$E:$AA,COLUMN()+1,0)="","",VLOOKUP($A466&amp;$A$3,Global!$E:$AA,COLUMN()+1,0)),"")</f>
        <v/>
      </c>
      <c r="M466" s="68" t="str">
        <f>IFERROR(IF(VLOOKUP($A466&amp;$A$3,Global!$E:$AA,COLUMN()+1,0)="","",VLOOKUP($A466&amp;$A$3,Global!$E:$AA,COLUMN()+1,0)),"")</f>
        <v/>
      </c>
      <c r="N466" s="68" t="str">
        <f>IFERROR(IF(VLOOKUP($A466&amp;$A$3,Global!$E:$AA,COLUMN()+1,0)="","",VLOOKUP($A466&amp;$A$3,Global!$E:$AA,COLUMN()+1,0)),"")</f>
        <v/>
      </c>
      <c r="O466" s="68" t="str">
        <f>IFERROR(IF(VLOOKUP($A466&amp;$A$3,Global!$E:$AA,COLUMN()+1,0)="","",VLOOKUP($A466&amp;$A$3,Global!$E:$AA,COLUMN()+1,0)),"")</f>
        <v/>
      </c>
      <c r="P466" s="68" t="str">
        <f>IFERROR(IF(VLOOKUP($A466&amp;$A$3,Global!$E:$AA,COLUMN()+1,0)="","",VLOOKUP($A466&amp;$A$3,Global!$E:$AA,COLUMN()+1,0)),"")</f>
        <v/>
      </c>
      <c r="Q466" s="68" t="str">
        <f>IFERROR(IF(VLOOKUP($A466&amp;$A$3,Global!$E:$AA,COLUMN()+1,0)="","",VLOOKUP($A466&amp;$A$3,Global!$E:$AA,COLUMN()+1,0)),"")</f>
        <v/>
      </c>
      <c r="R466" s="68" t="str">
        <f>IFERROR(IF(VLOOKUP($A466&amp;$A$3,Global!$E:$AA,COLUMN()+1,0)="","",VLOOKUP($A466&amp;$A$3,Global!$E:$AA,COLUMN()+1,0)),"")</f>
        <v/>
      </c>
      <c r="S466" s="71" t="str">
        <f>IFERROR(IF(VLOOKUP($A466&amp;$A$3,Global!$E:$AA,COLUMN()+1,0)="","",VLOOKUP($A466&amp;$A$3,Global!$E:$AA,COLUMN()+1,0)),"")</f>
        <v/>
      </c>
      <c r="T466" s="71" t="str">
        <f>IFERROR(IF(VLOOKUP($A466&amp;$A$3,Global!$E:$AA,COLUMN()+1,0)="","",VLOOKUP($A466&amp;$A$3,Global!$E:$AA,COLUMN()+1,0)),"")</f>
        <v/>
      </c>
      <c r="U466" s="69" t="str">
        <f>IFERROR(IF(VLOOKUP($A466&amp;$A$3,Global!$E:$AA,COLUMN()+1,0)="","",VLOOKUP($A466&amp;$A$3,Global!$E:$AA,COLUMN()+1,0)),"")</f>
        <v/>
      </c>
      <c r="V466" s="69" t="str">
        <f>IFERROR(IF(VLOOKUP($A466&amp;$A$3,Global!$E:$AA,COLUMN()+1,0)="","",VLOOKUP($A466&amp;$A$3,Global!$E:$AA,COLUMN()+1,0)),"")</f>
        <v/>
      </c>
    </row>
    <row r="467" spans="1:22" s="72" customFormat="1" ht="15.75" x14ac:dyDescent="0.2">
      <c r="A467" s="67" t="str">
        <f>IFERROR(IF(A466="","",IF((A466+1)&lt;=VLOOKUP($A$3,List!$A$1:$B$50,2,0),A466+1,"")),"")</f>
        <v/>
      </c>
      <c r="B467" s="67" t="str">
        <f>IFERROR(IF(VLOOKUP($A467&amp;$A$3,Global!$E:$AA,COLUMN(),0)="","",VLOOKUP($A467&amp;$A$3,Global!$E:$AA,COLUMN(),0)),"")</f>
        <v/>
      </c>
      <c r="C467" s="67" t="str">
        <f>IFERROR(VLOOKUP(B467,List!$D:$E,2,0),"")</f>
        <v/>
      </c>
      <c r="D467" s="68" t="str">
        <f>IFERROR(IF(VLOOKUP($A467&amp;$A$3,Global!$E:$AA,COLUMN()+1,0)="","",VLOOKUP($A467&amp;$A$3,Global!$E:$AA,COLUMN()+1,0)),"")</f>
        <v/>
      </c>
      <c r="E467" s="69" t="str">
        <f>IFERROR(IF(VLOOKUP($A467&amp;$A$3,Global!$E:$AA,COLUMN()+1,0)="","",VLOOKUP($A467&amp;$A$3,Global!$E:$AA,COLUMN()+1,0)),"")</f>
        <v/>
      </c>
      <c r="F467" s="69" t="str">
        <f>IFERROR(IF(VLOOKUP($A467&amp;$A$3,Global!$E:$AA,COLUMN()+1,0)="","",VLOOKUP($A467&amp;$A$3,Global!$E:$AA,COLUMN()+1,0)),"")</f>
        <v/>
      </c>
      <c r="G467" s="69" t="str">
        <f>IFERROR(IF(VLOOKUP($A467&amp;$A$3,Global!$E:$AA,COLUMN()+1,0)="","",VLOOKUP($A467&amp;$A$3,Global!$E:$AA,COLUMN()+1,0)),"")</f>
        <v/>
      </c>
      <c r="H467" s="70" t="str">
        <f>IFERROR(IF(VLOOKUP($A467&amp;$A$3,Global!$E:$AA,COLUMN()+1,0)="","",VLOOKUP($A467&amp;$A$3,Global!$E:$AA,COLUMN()+1,0)),"")</f>
        <v/>
      </c>
      <c r="I467" s="69" t="str">
        <f>IFERROR(IF(VLOOKUP($A467&amp;$A$3,Global!$E:$AA,COLUMN()+1,0)="","",VLOOKUP($A467&amp;$A$3,Global!$E:$AA,COLUMN()+1,0)),"")</f>
        <v/>
      </c>
      <c r="J467" s="69" t="str">
        <f>IFERROR(IF(VLOOKUP($A467&amp;$A$3,Global!$E:$AA,COLUMN()+1,0)="","",VLOOKUP($A467&amp;$A$3,Global!$E:$AA,COLUMN()+1,0)),"")</f>
        <v/>
      </c>
      <c r="K467" s="69" t="str">
        <f>IFERROR(IF(VLOOKUP($A467&amp;$A$3,Global!$E:$AA,COLUMN()+1,0)="","",VLOOKUP($A467&amp;$A$3,Global!$E:$AA,COLUMN()+1,0)),"")</f>
        <v/>
      </c>
      <c r="L467" s="69" t="str">
        <f>IFERROR(IF(VLOOKUP($A467&amp;$A$3,Global!$E:$AA,COLUMN()+1,0)="","",VLOOKUP($A467&amp;$A$3,Global!$E:$AA,COLUMN()+1,0)),"")</f>
        <v/>
      </c>
      <c r="M467" s="68" t="str">
        <f>IFERROR(IF(VLOOKUP($A467&amp;$A$3,Global!$E:$AA,COLUMN()+1,0)="","",VLOOKUP($A467&amp;$A$3,Global!$E:$AA,COLUMN()+1,0)),"")</f>
        <v/>
      </c>
      <c r="N467" s="68" t="str">
        <f>IFERROR(IF(VLOOKUP($A467&amp;$A$3,Global!$E:$AA,COLUMN()+1,0)="","",VLOOKUP($A467&amp;$A$3,Global!$E:$AA,COLUMN()+1,0)),"")</f>
        <v/>
      </c>
      <c r="O467" s="68" t="str">
        <f>IFERROR(IF(VLOOKUP($A467&amp;$A$3,Global!$E:$AA,COLUMN()+1,0)="","",VLOOKUP($A467&amp;$A$3,Global!$E:$AA,COLUMN()+1,0)),"")</f>
        <v/>
      </c>
      <c r="P467" s="68" t="str">
        <f>IFERROR(IF(VLOOKUP($A467&amp;$A$3,Global!$E:$AA,COLUMN()+1,0)="","",VLOOKUP($A467&amp;$A$3,Global!$E:$AA,COLUMN()+1,0)),"")</f>
        <v/>
      </c>
      <c r="Q467" s="68" t="str">
        <f>IFERROR(IF(VLOOKUP($A467&amp;$A$3,Global!$E:$AA,COLUMN()+1,0)="","",VLOOKUP($A467&amp;$A$3,Global!$E:$AA,COLUMN()+1,0)),"")</f>
        <v/>
      </c>
      <c r="R467" s="68" t="str">
        <f>IFERROR(IF(VLOOKUP($A467&amp;$A$3,Global!$E:$AA,COLUMN()+1,0)="","",VLOOKUP($A467&amp;$A$3,Global!$E:$AA,COLUMN()+1,0)),"")</f>
        <v/>
      </c>
      <c r="S467" s="71" t="str">
        <f>IFERROR(IF(VLOOKUP($A467&amp;$A$3,Global!$E:$AA,COLUMN()+1,0)="","",VLOOKUP($A467&amp;$A$3,Global!$E:$AA,COLUMN()+1,0)),"")</f>
        <v/>
      </c>
      <c r="T467" s="71" t="str">
        <f>IFERROR(IF(VLOOKUP($A467&amp;$A$3,Global!$E:$AA,COLUMN()+1,0)="","",VLOOKUP($A467&amp;$A$3,Global!$E:$AA,COLUMN()+1,0)),"")</f>
        <v/>
      </c>
      <c r="U467" s="69" t="str">
        <f>IFERROR(IF(VLOOKUP($A467&amp;$A$3,Global!$E:$AA,COLUMN()+1,0)="","",VLOOKUP($A467&amp;$A$3,Global!$E:$AA,COLUMN()+1,0)),"")</f>
        <v/>
      </c>
      <c r="V467" s="69" t="str">
        <f>IFERROR(IF(VLOOKUP($A467&amp;$A$3,Global!$E:$AA,COLUMN()+1,0)="","",VLOOKUP($A467&amp;$A$3,Global!$E:$AA,COLUMN()+1,0)),"")</f>
        <v/>
      </c>
    </row>
    <row r="468" spans="1:22" s="72" customFormat="1" ht="15.75" x14ac:dyDescent="0.2">
      <c r="A468" s="67" t="str">
        <f>IFERROR(IF(A467="","",IF((A467+1)&lt;=VLOOKUP($A$3,List!$A$1:$B$50,2,0),A467+1,"")),"")</f>
        <v/>
      </c>
      <c r="B468" s="67" t="str">
        <f>IFERROR(IF(VLOOKUP($A468&amp;$A$3,Global!$E:$AA,COLUMN(),0)="","",VLOOKUP($A468&amp;$A$3,Global!$E:$AA,COLUMN(),0)),"")</f>
        <v/>
      </c>
      <c r="C468" s="67" t="str">
        <f>IFERROR(VLOOKUP(B468,List!$D:$E,2,0),"")</f>
        <v/>
      </c>
      <c r="D468" s="68" t="str">
        <f>IFERROR(IF(VLOOKUP($A468&amp;$A$3,Global!$E:$AA,COLUMN()+1,0)="","",VLOOKUP($A468&amp;$A$3,Global!$E:$AA,COLUMN()+1,0)),"")</f>
        <v/>
      </c>
      <c r="E468" s="69" t="str">
        <f>IFERROR(IF(VLOOKUP($A468&amp;$A$3,Global!$E:$AA,COLUMN()+1,0)="","",VLOOKUP($A468&amp;$A$3,Global!$E:$AA,COLUMN()+1,0)),"")</f>
        <v/>
      </c>
      <c r="F468" s="69" t="str">
        <f>IFERROR(IF(VLOOKUP($A468&amp;$A$3,Global!$E:$AA,COLUMN()+1,0)="","",VLOOKUP($A468&amp;$A$3,Global!$E:$AA,COLUMN()+1,0)),"")</f>
        <v/>
      </c>
      <c r="G468" s="69" t="str">
        <f>IFERROR(IF(VLOOKUP($A468&amp;$A$3,Global!$E:$AA,COLUMN()+1,0)="","",VLOOKUP($A468&amp;$A$3,Global!$E:$AA,COLUMN()+1,0)),"")</f>
        <v/>
      </c>
      <c r="H468" s="70" t="str">
        <f>IFERROR(IF(VLOOKUP($A468&amp;$A$3,Global!$E:$AA,COLUMN()+1,0)="","",VLOOKUP($A468&amp;$A$3,Global!$E:$AA,COLUMN()+1,0)),"")</f>
        <v/>
      </c>
      <c r="I468" s="69" t="str">
        <f>IFERROR(IF(VLOOKUP($A468&amp;$A$3,Global!$E:$AA,COLUMN()+1,0)="","",VLOOKUP($A468&amp;$A$3,Global!$E:$AA,COLUMN()+1,0)),"")</f>
        <v/>
      </c>
      <c r="J468" s="69" t="str">
        <f>IFERROR(IF(VLOOKUP($A468&amp;$A$3,Global!$E:$AA,COLUMN()+1,0)="","",VLOOKUP($A468&amp;$A$3,Global!$E:$AA,COLUMN()+1,0)),"")</f>
        <v/>
      </c>
      <c r="K468" s="69" t="str">
        <f>IFERROR(IF(VLOOKUP($A468&amp;$A$3,Global!$E:$AA,COLUMN()+1,0)="","",VLOOKUP($A468&amp;$A$3,Global!$E:$AA,COLUMN()+1,0)),"")</f>
        <v/>
      </c>
      <c r="L468" s="69" t="str">
        <f>IFERROR(IF(VLOOKUP($A468&amp;$A$3,Global!$E:$AA,COLUMN()+1,0)="","",VLOOKUP($A468&amp;$A$3,Global!$E:$AA,COLUMN()+1,0)),"")</f>
        <v/>
      </c>
      <c r="M468" s="68" t="str">
        <f>IFERROR(IF(VLOOKUP($A468&amp;$A$3,Global!$E:$AA,COLUMN()+1,0)="","",VLOOKUP($A468&amp;$A$3,Global!$E:$AA,COLUMN()+1,0)),"")</f>
        <v/>
      </c>
      <c r="N468" s="68" t="str">
        <f>IFERROR(IF(VLOOKUP($A468&amp;$A$3,Global!$E:$AA,COLUMN()+1,0)="","",VLOOKUP($A468&amp;$A$3,Global!$E:$AA,COLUMN()+1,0)),"")</f>
        <v/>
      </c>
      <c r="O468" s="68" t="str">
        <f>IFERROR(IF(VLOOKUP($A468&amp;$A$3,Global!$E:$AA,COLUMN()+1,0)="","",VLOOKUP($A468&amp;$A$3,Global!$E:$AA,COLUMN()+1,0)),"")</f>
        <v/>
      </c>
      <c r="P468" s="68" t="str">
        <f>IFERROR(IF(VLOOKUP($A468&amp;$A$3,Global!$E:$AA,COLUMN()+1,0)="","",VLOOKUP($A468&amp;$A$3,Global!$E:$AA,COLUMN()+1,0)),"")</f>
        <v/>
      </c>
      <c r="Q468" s="68" t="str">
        <f>IFERROR(IF(VLOOKUP($A468&amp;$A$3,Global!$E:$AA,COLUMN()+1,0)="","",VLOOKUP($A468&amp;$A$3,Global!$E:$AA,COLUMN()+1,0)),"")</f>
        <v/>
      </c>
      <c r="R468" s="68" t="str">
        <f>IFERROR(IF(VLOOKUP($A468&amp;$A$3,Global!$E:$AA,COLUMN()+1,0)="","",VLOOKUP($A468&amp;$A$3,Global!$E:$AA,COLUMN()+1,0)),"")</f>
        <v/>
      </c>
      <c r="S468" s="71" t="str">
        <f>IFERROR(IF(VLOOKUP($A468&amp;$A$3,Global!$E:$AA,COLUMN()+1,0)="","",VLOOKUP($A468&amp;$A$3,Global!$E:$AA,COLUMN()+1,0)),"")</f>
        <v/>
      </c>
      <c r="T468" s="71" t="str">
        <f>IFERROR(IF(VLOOKUP($A468&amp;$A$3,Global!$E:$AA,COLUMN()+1,0)="","",VLOOKUP($A468&amp;$A$3,Global!$E:$AA,COLUMN()+1,0)),"")</f>
        <v/>
      </c>
      <c r="U468" s="69" t="str">
        <f>IFERROR(IF(VLOOKUP($A468&amp;$A$3,Global!$E:$AA,COLUMN()+1,0)="","",VLOOKUP($A468&amp;$A$3,Global!$E:$AA,COLUMN()+1,0)),"")</f>
        <v/>
      </c>
      <c r="V468" s="69" t="str">
        <f>IFERROR(IF(VLOOKUP($A468&amp;$A$3,Global!$E:$AA,COLUMN()+1,0)="","",VLOOKUP($A468&amp;$A$3,Global!$E:$AA,COLUMN()+1,0)),"")</f>
        <v/>
      </c>
    </row>
    <row r="469" spans="1:22" s="72" customFormat="1" ht="15.75" x14ac:dyDescent="0.2">
      <c r="A469" s="67" t="str">
        <f>IFERROR(IF(A468="","",IF((A468+1)&lt;=VLOOKUP($A$3,List!$A$1:$B$50,2,0),A468+1,"")),"")</f>
        <v/>
      </c>
      <c r="B469" s="67" t="str">
        <f>IFERROR(IF(VLOOKUP($A469&amp;$A$3,Global!$E:$AA,COLUMN(),0)="","",VLOOKUP($A469&amp;$A$3,Global!$E:$AA,COLUMN(),0)),"")</f>
        <v/>
      </c>
      <c r="C469" s="67" t="str">
        <f>IFERROR(VLOOKUP(B469,List!$D:$E,2,0),"")</f>
        <v/>
      </c>
      <c r="D469" s="68" t="str">
        <f>IFERROR(IF(VLOOKUP($A469&amp;$A$3,Global!$E:$AA,COLUMN()+1,0)="","",VLOOKUP($A469&amp;$A$3,Global!$E:$AA,COLUMN()+1,0)),"")</f>
        <v/>
      </c>
      <c r="E469" s="69" t="str">
        <f>IFERROR(IF(VLOOKUP($A469&amp;$A$3,Global!$E:$AA,COLUMN()+1,0)="","",VLOOKUP($A469&amp;$A$3,Global!$E:$AA,COLUMN()+1,0)),"")</f>
        <v/>
      </c>
      <c r="F469" s="69" t="str">
        <f>IFERROR(IF(VLOOKUP($A469&amp;$A$3,Global!$E:$AA,COLUMN()+1,0)="","",VLOOKUP($A469&amp;$A$3,Global!$E:$AA,COLUMN()+1,0)),"")</f>
        <v/>
      </c>
      <c r="G469" s="69" t="str">
        <f>IFERROR(IF(VLOOKUP($A469&amp;$A$3,Global!$E:$AA,COLUMN()+1,0)="","",VLOOKUP($A469&amp;$A$3,Global!$E:$AA,COLUMN()+1,0)),"")</f>
        <v/>
      </c>
      <c r="H469" s="70" t="str">
        <f>IFERROR(IF(VLOOKUP($A469&amp;$A$3,Global!$E:$AA,COLUMN()+1,0)="","",VLOOKUP($A469&amp;$A$3,Global!$E:$AA,COLUMN()+1,0)),"")</f>
        <v/>
      </c>
      <c r="I469" s="69" t="str">
        <f>IFERROR(IF(VLOOKUP($A469&amp;$A$3,Global!$E:$AA,COLUMN()+1,0)="","",VLOOKUP($A469&amp;$A$3,Global!$E:$AA,COLUMN()+1,0)),"")</f>
        <v/>
      </c>
      <c r="J469" s="69" t="str">
        <f>IFERROR(IF(VLOOKUP($A469&amp;$A$3,Global!$E:$AA,COLUMN()+1,0)="","",VLOOKUP($A469&amp;$A$3,Global!$E:$AA,COLUMN()+1,0)),"")</f>
        <v/>
      </c>
      <c r="K469" s="69" t="str">
        <f>IFERROR(IF(VLOOKUP($A469&amp;$A$3,Global!$E:$AA,COLUMN()+1,0)="","",VLOOKUP($A469&amp;$A$3,Global!$E:$AA,COLUMN()+1,0)),"")</f>
        <v/>
      </c>
      <c r="L469" s="69" t="str">
        <f>IFERROR(IF(VLOOKUP($A469&amp;$A$3,Global!$E:$AA,COLUMN()+1,0)="","",VLOOKUP($A469&amp;$A$3,Global!$E:$AA,COLUMN()+1,0)),"")</f>
        <v/>
      </c>
      <c r="M469" s="68" t="str">
        <f>IFERROR(IF(VLOOKUP($A469&amp;$A$3,Global!$E:$AA,COLUMN()+1,0)="","",VLOOKUP($A469&amp;$A$3,Global!$E:$AA,COLUMN()+1,0)),"")</f>
        <v/>
      </c>
      <c r="N469" s="68" t="str">
        <f>IFERROR(IF(VLOOKUP($A469&amp;$A$3,Global!$E:$AA,COLUMN()+1,0)="","",VLOOKUP($A469&amp;$A$3,Global!$E:$AA,COLUMN()+1,0)),"")</f>
        <v/>
      </c>
      <c r="O469" s="68" t="str">
        <f>IFERROR(IF(VLOOKUP($A469&amp;$A$3,Global!$E:$AA,COLUMN()+1,0)="","",VLOOKUP($A469&amp;$A$3,Global!$E:$AA,COLUMN()+1,0)),"")</f>
        <v/>
      </c>
      <c r="P469" s="68" t="str">
        <f>IFERROR(IF(VLOOKUP($A469&amp;$A$3,Global!$E:$AA,COLUMN()+1,0)="","",VLOOKUP($A469&amp;$A$3,Global!$E:$AA,COLUMN()+1,0)),"")</f>
        <v/>
      </c>
      <c r="Q469" s="68" t="str">
        <f>IFERROR(IF(VLOOKUP($A469&amp;$A$3,Global!$E:$AA,COLUMN()+1,0)="","",VLOOKUP($A469&amp;$A$3,Global!$E:$AA,COLUMN()+1,0)),"")</f>
        <v/>
      </c>
      <c r="R469" s="68" t="str">
        <f>IFERROR(IF(VLOOKUP($A469&amp;$A$3,Global!$E:$AA,COLUMN()+1,0)="","",VLOOKUP($A469&amp;$A$3,Global!$E:$AA,COLUMN()+1,0)),"")</f>
        <v/>
      </c>
      <c r="S469" s="71" t="str">
        <f>IFERROR(IF(VLOOKUP($A469&amp;$A$3,Global!$E:$AA,COLUMN()+1,0)="","",VLOOKUP($A469&amp;$A$3,Global!$E:$AA,COLUMN()+1,0)),"")</f>
        <v/>
      </c>
      <c r="T469" s="71" t="str">
        <f>IFERROR(IF(VLOOKUP($A469&amp;$A$3,Global!$E:$AA,COLUMN()+1,0)="","",VLOOKUP($A469&amp;$A$3,Global!$E:$AA,COLUMN()+1,0)),"")</f>
        <v/>
      </c>
      <c r="U469" s="69" t="str">
        <f>IFERROR(IF(VLOOKUP($A469&amp;$A$3,Global!$E:$AA,COLUMN()+1,0)="","",VLOOKUP($A469&amp;$A$3,Global!$E:$AA,COLUMN()+1,0)),"")</f>
        <v/>
      </c>
      <c r="V469" s="69" t="str">
        <f>IFERROR(IF(VLOOKUP($A469&amp;$A$3,Global!$E:$AA,COLUMN()+1,0)="","",VLOOKUP($A469&amp;$A$3,Global!$E:$AA,COLUMN()+1,0)),"")</f>
        <v/>
      </c>
    </row>
    <row r="470" spans="1:22" s="72" customFormat="1" ht="15.75" x14ac:dyDescent="0.2">
      <c r="A470" s="67" t="str">
        <f>IFERROR(IF(A469="","",IF((A469+1)&lt;=VLOOKUP($A$3,List!$A$1:$B$50,2,0),A469+1,"")),"")</f>
        <v/>
      </c>
      <c r="B470" s="67" t="str">
        <f>IFERROR(IF(VLOOKUP($A470&amp;$A$3,Global!$E:$AA,COLUMN(),0)="","",VLOOKUP($A470&amp;$A$3,Global!$E:$AA,COLUMN(),0)),"")</f>
        <v/>
      </c>
      <c r="C470" s="67" t="str">
        <f>IFERROR(VLOOKUP(B470,List!$D:$E,2,0),"")</f>
        <v/>
      </c>
      <c r="D470" s="68" t="str">
        <f>IFERROR(IF(VLOOKUP($A470&amp;$A$3,Global!$E:$AA,COLUMN()+1,0)="","",VLOOKUP($A470&amp;$A$3,Global!$E:$AA,COLUMN()+1,0)),"")</f>
        <v/>
      </c>
      <c r="E470" s="69" t="str">
        <f>IFERROR(IF(VLOOKUP($A470&amp;$A$3,Global!$E:$AA,COLUMN()+1,0)="","",VLOOKUP($A470&amp;$A$3,Global!$E:$AA,COLUMN()+1,0)),"")</f>
        <v/>
      </c>
      <c r="F470" s="69" t="str">
        <f>IFERROR(IF(VLOOKUP($A470&amp;$A$3,Global!$E:$AA,COLUMN()+1,0)="","",VLOOKUP($A470&amp;$A$3,Global!$E:$AA,COLUMN()+1,0)),"")</f>
        <v/>
      </c>
      <c r="G470" s="69" t="str">
        <f>IFERROR(IF(VLOOKUP($A470&amp;$A$3,Global!$E:$AA,COLUMN()+1,0)="","",VLOOKUP($A470&amp;$A$3,Global!$E:$AA,COLUMN()+1,0)),"")</f>
        <v/>
      </c>
      <c r="H470" s="70" t="str">
        <f>IFERROR(IF(VLOOKUP($A470&amp;$A$3,Global!$E:$AA,COLUMN()+1,0)="","",VLOOKUP($A470&amp;$A$3,Global!$E:$AA,COLUMN()+1,0)),"")</f>
        <v/>
      </c>
      <c r="I470" s="69" t="str">
        <f>IFERROR(IF(VLOOKUP($A470&amp;$A$3,Global!$E:$AA,COLUMN()+1,0)="","",VLOOKUP($A470&amp;$A$3,Global!$E:$AA,COLUMN()+1,0)),"")</f>
        <v/>
      </c>
      <c r="J470" s="69" t="str">
        <f>IFERROR(IF(VLOOKUP($A470&amp;$A$3,Global!$E:$AA,COLUMN()+1,0)="","",VLOOKUP($A470&amp;$A$3,Global!$E:$AA,COLUMN()+1,0)),"")</f>
        <v/>
      </c>
      <c r="K470" s="69" t="str">
        <f>IFERROR(IF(VLOOKUP($A470&amp;$A$3,Global!$E:$AA,COLUMN()+1,0)="","",VLOOKUP($A470&amp;$A$3,Global!$E:$AA,COLUMN()+1,0)),"")</f>
        <v/>
      </c>
      <c r="L470" s="69" t="str">
        <f>IFERROR(IF(VLOOKUP($A470&amp;$A$3,Global!$E:$AA,COLUMN()+1,0)="","",VLOOKUP($A470&amp;$A$3,Global!$E:$AA,COLUMN()+1,0)),"")</f>
        <v/>
      </c>
      <c r="M470" s="68" t="str">
        <f>IFERROR(IF(VLOOKUP($A470&amp;$A$3,Global!$E:$AA,COLUMN()+1,0)="","",VLOOKUP($A470&amp;$A$3,Global!$E:$AA,COLUMN()+1,0)),"")</f>
        <v/>
      </c>
      <c r="N470" s="68" t="str">
        <f>IFERROR(IF(VLOOKUP($A470&amp;$A$3,Global!$E:$AA,COLUMN()+1,0)="","",VLOOKUP($A470&amp;$A$3,Global!$E:$AA,COLUMN()+1,0)),"")</f>
        <v/>
      </c>
      <c r="O470" s="68" t="str">
        <f>IFERROR(IF(VLOOKUP($A470&amp;$A$3,Global!$E:$AA,COLUMN()+1,0)="","",VLOOKUP($A470&amp;$A$3,Global!$E:$AA,COLUMN()+1,0)),"")</f>
        <v/>
      </c>
      <c r="P470" s="68" t="str">
        <f>IFERROR(IF(VLOOKUP($A470&amp;$A$3,Global!$E:$AA,COLUMN()+1,0)="","",VLOOKUP($A470&amp;$A$3,Global!$E:$AA,COLUMN()+1,0)),"")</f>
        <v/>
      </c>
      <c r="Q470" s="68" t="str">
        <f>IFERROR(IF(VLOOKUP($A470&amp;$A$3,Global!$E:$AA,COLUMN()+1,0)="","",VLOOKUP($A470&amp;$A$3,Global!$E:$AA,COLUMN()+1,0)),"")</f>
        <v/>
      </c>
      <c r="R470" s="68" t="str">
        <f>IFERROR(IF(VLOOKUP($A470&amp;$A$3,Global!$E:$AA,COLUMN()+1,0)="","",VLOOKUP($A470&amp;$A$3,Global!$E:$AA,COLUMN()+1,0)),"")</f>
        <v/>
      </c>
      <c r="S470" s="71" t="str">
        <f>IFERROR(IF(VLOOKUP($A470&amp;$A$3,Global!$E:$AA,COLUMN()+1,0)="","",VLOOKUP($A470&amp;$A$3,Global!$E:$AA,COLUMN()+1,0)),"")</f>
        <v/>
      </c>
      <c r="T470" s="71" t="str">
        <f>IFERROR(IF(VLOOKUP($A470&amp;$A$3,Global!$E:$AA,COLUMN()+1,0)="","",VLOOKUP($A470&amp;$A$3,Global!$E:$AA,COLUMN()+1,0)),"")</f>
        <v/>
      </c>
      <c r="U470" s="69" t="str">
        <f>IFERROR(IF(VLOOKUP($A470&amp;$A$3,Global!$E:$AA,COLUMN()+1,0)="","",VLOOKUP($A470&amp;$A$3,Global!$E:$AA,COLUMN()+1,0)),"")</f>
        <v/>
      </c>
      <c r="V470" s="69" t="str">
        <f>IFERROR(IF(VLOOKUP($A470&amp;$A$3,Global!$E:$AA,COLUMN()+1,0)="","",VLOOKUP($A470&amp;$A$3,Global!$E:$AA,COLUMN()+1,0)),"")</f>
        <v/>
      </c>
    </row>
    <row r="471" spans="1:22" s="72" customFormat="1" ht="15.75" x14ac:dyDescent="0.2">
      <c r="A471" s="67" t="str">
        <f>IFERROR(IF(A470="","",IF((A470+1)&lt;=VLOOKUP($A$3,List!$A$1:$B$50,2,0),A470+1,"")),"")</f>
        <v/>
      </c>
      <c r="B471" s="67" t="str">
        <f>IFERROR(IF(VLOOKUP($A471&amp;$A$3,Global!$E:$AA,COLUMN(),0)="","",VLOOKUP($A471&amp;$A$3,Global!$E:$AA,COLUMN(),0)),"")</f>
        <v/>
      </c>
      <c r="C471" s="67" t="str">
        <f>IFERROR(VLOOKUP(B471,List!$D:$E,2,0),"")</f>
        <v/>
      </c>
      <c r="D471" s="68" t="str">
        <f>IFERROR(IF(VLOOKUP($A471&amp;$A$3,Global!$E:$AA,COLUMN()+1,0)="","",VLOOKUP($A471&amp;$A$3,Global!$E:$AA,COLUMN()+1,0)),"")</f>
        <v/>
      </c>
      <c r="E471" s="69" t="str">
        <f>IFERROR(IF(VLOOKUP($A471&amp;$A$3,Global!$E:$AA,COLUMN()+1,0)="","",VLOOKUP($A471&amp;$A$3,Global!$E:$AA,COLUMN()+1,0)),"")</f>
        <v/>
      </c>
      <c r="F471" s="69" t="str">
        <f>IFERROR(IF(VLOOKUP($A471&amp;$A$3,Global!$E:$AA,COLUMN()+1,0)="","",VLOOKUP($A471&amp;$A$3,Global!$E:$AA,COLUMN()+1,0)),"")</f>
        <v/>
      </c>
      <c r="G471" s="69" t="str">
        <f>IFERROR(IF(VLOOKUP($A471&amp;$A$3,Global!$E:$AA,COLUMN()+1,0)="","",VLOOKUP($A471&amp;$A$3,Global!$E:$AA,COLUMN()+1,0)),"")</f>
        <v/>
      </c>
      <c r="H471" s="70" t="str">
        <f>IFERROR(IF(VLOOKUP($A471&amp;$A$3,Global!$E:$AA,COLUMN()+1,0)="","",VLOOKUP($A471&amp;$A$3,Global!$E:$AA,COLUMN()+1,0)),"")</f>
        <v/>
      </c>
      <c r="I471" s="69" t="str">
        <f>IFERROR(IF(VLOOKUP($A471&amp;$A$3,Global!$E:$AA,COLUMN()+1,0)="","",VLOOKUP($A471&amp;$A$3,Global!$E:$AA,COLUMN()+1,0)),"")</f>
        <v/>
      </c>
      <c r="J471" s="69" t="str">
        <f>IFERROR(IF(VLOOKUP($A471&amp;$A$3,Global!$E:$AA,COLUMN()+1,0)="","",VLOOKUP($A471&amp;$A$3,Global!$E:$AA,COLUMN()+1,0)),"")</f>
        <v/>
      </c>
      <c r="K471" s="69" t="str">
        <f>IFERROR(IF(VLOOKUP($A471&amp;$A$3,Global!$E:$AA,COLUMN()+1,0)="","",VLOOKUP($A471&amp;$A$3,Global!$E:$AA,COLUMN()+1,0)),"")</f>
        <v/>
      </c>
      <c r="L471" s="69" t="str">
        <f>IFERROR(IF(VLOOKUP($A471&amp;$A$3,Global!$E:$AA,COLUMN()+1,0)="","",VLOOKUP($A471&amp;$A$3,Global!$E:$AA,COLUMN()+1,0)),"")</f>
        <v/>
      </c>
      <c r="M471" s="68" t="str">
        <f>IFERROR(IF(VLOOKUP($A471&amp;$A$3,Global!$E:$AA,COLUMN()+1,0)="","",VLOOKUP($A471&amp;$A$3,Global!$E:$AA,COLUMN()+1,0)),"")</f>
        <v/>
      </c>
      <c r="N471" s="68" t="str">
        <f>IFERROR(IF(VLOOKUP($A471&amp;$A$3,Global!$E:$AA,COLUMN()+1,0)="","",VLOOKUP($A471&amp;$A$3,Global!$E:$AA,COLUMN()+1,0)),"")</f>
        <v/>
      </c>
      <c r="O471" s="68" t="str">
        <f>IFERROR(IF(VLOOKUP($A471&amp;$A$3,Global!$E:$AA,COLUMN()+1,0)="","",VLOOKUP($A471&amp;$A$3,Global!$E:$AA,COLUMN()+1,0)),"")</f>
        <v/>
      </c>
      <c r="P471" s="68" t="str">
        <f>IFERROR(IF(VLOOKUP($A471&amp;$A$3,Global!$E:$AA,COLUMN()+1,0)="","",VLOOKUP($A471&amp;$A$3,Global!$E:$AA,COLUMN()+1,0)),"")</f>
        <v/>
      </c>
      <c r="Q471" s="68" t="str">
        <f>IFERROR(IF(VLOOKUP($A471&amp;$A$3,Global!$E:$AA,COLUMN()+1,0)="","",VLOOKUP($A471&amp;$A$3,Global!$E:$AA,COLUMN()+1,0)),"")</f>
        <v/>
      </c>
      <c r="R471" s="68" t="str">
        <f>IFERROR(IF(VLOOKUP($A471&amp;$A$3,Global!$E:$AA,COLUMN()+1,0)="","",VLOOKUP($A471&amp;$A$3,Global!$E:$AA,COLUMN()+1,0)),"")</f>
        <v/>
      </c>
      <c r="S471" s="71" t="str">
        <f>IFERROR(IF(VLOOKUP($A471&amp;$A$3,Global!$E:$AA,COLUMN()+1,0)="","",VLOOKUP($A471&amp;$A$3,Global!$E:$AA,COLUMN()+1,0)),"")</f>
        <v/>
      </c>
      <c r="T471" s="71" t="str">
        <f>IFERROR(IF(VLOOKUP($A471&amp;$A$3,Global!$E:$AA,COLUMN()+1,0)="","",VLOOKUP($A471&amp;$A$3,Global!$E:$AA,COLUMN()+1,0)),"")</f>
        <v/>
      </c>
      <c r="U471" s="69" t="str">
        <f>IFERROR(IF(VLOOKUP($A471&amp;$A$3,Global!$E:$AA,COLUMN()+1,0)="","",VLOOKUP($A471&amp;$A$3,Global!$E:$AA,COLUMN()+1,0)),"")</f>
        <v/>
      </c>
      <c r="V471" s="69" t="str">
        <f>IFERROR(IF(VLOOKUP($A471&amp;$A$3,Global!$E:$AA,COLUMN()+1,0)="","",VLOOKUP($A471&amp;$A$3,Global!$E:$AA,COLUMN()+1,0)),"")</f>
        <v/>
      </c>
    </row>
    <row r="472" spans="1:22" s="72" customFormat="1" ht="15.75" x14ac:dyDescent="0.2">
      <c r="A472" s="67" t="str">
        <f>IFERROR(IF(A471="","",IF((A471+1)&lt;=VLOOKUP($A$3,List!$A$1:$B$50,2,0),A471+1,"")),"")</f>
        <v/>
      </c>
      <c r="B472" s="67" t="str">
        <f>IFERROR(IF(VLOOKUP($A472&amp;$A$3,Global!$E:$AA,COLUMN(),0)="","",VLOOKUP($A472&amp;$A$3,Global!$E:$AA,COLUMN(),0)),"")</f>
        <v/>
      </c>
      <c r="C472" s="67" t="str">
        <f>IFERROR(VLOOKUP(B472,List!$D:$E,2,0),"")</f>
        <v/>
      </c>
      <c r="D472" s="68" t="str">
        <f>IFERROR(IF(VLOOKUP($A472&amp;$A$3,Global!$E:$AA,COLUMN()+1,0)="","",VLOOKUP($A472&amp;$A$3,Global!$E:$AA,COLUMN()+1,0)),"")</f>
        <v/>
      </c>
      <c r="E472" s="69" t="str">
        <f>IFERROR(IF(VLOOKUP($A472&amp;$A$3,Global!$E:$AA,COLUMN()+1,0)="","",VLOOKUP($A472&amp;$A$3,Global!$E:$AA,COLUMN()+1,0)),"")</f>
        <v/>
      </c>
      <c r="F472" s="69" t="str">
        <f>IFERROR(IF(VLOOKUP($A472&amp;$A$3,Global!$E:$AA,COLUMN()+1,0)="","",VLOOKUP($A472&amp;$A$3,Global!$E:$AA,COLUMN()+1,0)),"")</f>
        <v/>
      </c>
      <c r="G472" s="69" t="str">
        <f>IFERROR(IF(VLOOKUP($A472&amp;$A$3,Global!$E:$AA,COLUMN()+1,0)="","",VLOOKUP($A472&amp;$A$3,Global!$E:$AA,COLUMN()+1,0)),"")</f>
        <v/>
      </c>
      <c r="H472" s="70" t="str">
        <f>IFERROR(IF(VLOOKUP($A472&amp;$A$3,Global!$E:$AA,COLUMN()+1,0)="","",VLOOKUP($A472&amp;$A$3,Global!$E:$AA,COLUMN()+1,0)),"")</f>
        <v/>
      </c>
      <c r="I472" s="69" t="str">
        <f>IFERROR(IF(VLOOKUP($A472&amp;$A$3,Global!$E:$AA,COLUMN()+1,0)="","",VLOOKUP($A472&amp;$A$3,Global!$E:$AA,COLUMN()+1,0)),"")</f>
        <v/>
      </c>
      <c r="J472" s="69" t="str">
        <f>IFERROR(IF(VLOOKUP($A472&amp;$A$3,Global!$E:$AA,COLUMN()+1,0)="","",VLOOKUP($A472&amp;$A$3,Global!$E:$AA,COLUMN()+1,0)),"")</f>
        <v/>
      </c>
      <c r="K472" s="69" t="str">
        <f>IFERROR(IF(VLOOKUP($A472&amp;$A$3,Global!$E:$AA,COLUMN()+1,0)="","",VLOOKUP($A472&amp;$A$3,Global!$E:$AA,COLUMN()+1,0)),"")</f>
        <v/>
      </c>
      <c r="L472" s="69" t="str">
        <f>IFERROR(IF(VLOOKUP($A472&amp;$A$3,Global!$E:$AA,COLUMN()+1,0)="","",VLOOKUP($A472&amp;$A$3,Global!$E:$AA,COLUMN()+1,0)),"")</f>
        <v/>
      </c>
      <c r="M472" s="68" t="str">
        <f>IFERROR(IF(VLOOKUP($A472&amp;$A$3,Global!$E:$AA,COLUMN()+1,0)="","",VLOOKUP($A472&amp;$A$3,Global!$E:$AA,COLUMN()+1,0)),"")</f>
        <v/>
      </c>
      <c r="N472" s="68" t="str">
        <f>IFERROR(IF(VLOOKUP($A472&amp;$A$3,Global!$E:$AA,COLUMN()+1,0)="","",VLOOKUP($A472&amp;$A$3,Global!$E:$AA,COLUMN()+1,0)),"")</f>
        <v/>
      </c>
      <c r="O472" s="68" t="str">
        <f>IFERROR(IF(VLOOKUP($A472&amp;$A$3,Global!$E:$AA,COLUMN()+1,0)="","",VLOOKUP($A472&amp;$A$3,Global!$E:$AA,COLUMN()+1,0)),"")</f>
        <v/>
      </c>
      <c r="P472" s="68" t="str">
        <f>IFERROR(IF(VLOOKUP($A472&amp;$A$3,Global!$E:$AA,COLUMN()+1,0)="","",VLOOKUP($A472&amp;$A$3,Global!$E:$AA,COLUMN()+1,0)),"")</f>
        <v/>
      </c>
      <c r="Q472" s="68" t="str">
        <f>IFERROR(IF(VLOOKUP($A472&amp;$A$3,Global!$E:$AA,COLUMN()+1,0)="","",VLOOKUP($A472&amp;$A$3,Global!$E:$AA,COLUMN()+1,0)),"")</f>
        <v/>
      </c>
      <c r="R472" s="68" t="str">
        <f>IFERROR(IF(VLOOKUP($A472&amp;$A$3,Global!$E:$AA,COLUMN()+1,0)="","",VLOOKUP($A472&amp;$A$3,Global!$E:$AA,COLUMN()+1,0)),"")</f>
        <v/>
      </c>
      <c r="S472" s="71" t="str">
        <f>IFERROR(IF(VLOOKUP($A472&amp;$A$3,Global!$E:$AA,COLUMN()+1,0)="","",VLOOKUP($A472&amp;$A$3,Global!$E:$AA,COLUMN()+1,0)),"")</f>
        <v/>
      </c>
      <c r="T472" s="71" t="str">
        <f>IFERROR(IF(VLOOKUP($A472&amp;$A$3,Global!$E:$AA,COLUMN()+1,0)="","",VLOOKUP($A472&amp;$A$3,Global!$E:$AA,COLUMN()+1,0)),"")</f>
        <v/>
      </c>
      <c r="U472" s="69" t="str">
        <f>IFERROR(IF(VLOOKUP($A472&amp;$A$3,Global!$E:$AA,COLUMN()+1,0)="","",VLOOKUP($A472&amp;$A$3,Global!$E:$AA,COLUMN()+1,0)),"")</f>
        <v/>
      </c>
      <c r="V472" s="69" t="str">
        <f>IFERROR(IF(VLOOKUP($A472&amp;$A$3,Global!$E:$AA,COLUMN()+1,0)="","",VLOOKUP($A472&amp;$A$3,Global!$E:$AA,COLUMN()+1,0)),"")</f>
        <v/>
      </c>
    </row>
    <row r="473" spans="1:22" s="72" customFormat="1" ht="15.75" x14ac:dyDescent="0.2">
      <c r="A473" s="67" t="str">
        <f>IFERROR(IF(A472="","",IF((A472+1)&lt;=VLOOKUP($A$3,List!$A$1:$B$50,2,0),A472+1,"")),"")</f>
        <v/>
      </c>
      <c r="B473" s="67" t="str">
        <f>IFERROR(IF(VLOOKUP($A473&amp;$A$3,Global!$E:$AA,COLUMN(),0)="","",VLOOKUP($A473&amp;$A$3,Global!$E:$AA,COLUMN(),0)),"")</f>
        <v/>
      </c>
      <c r="C473" s="67" t="str">
        <f>IFERROR(VLOOKUP(B473,List!$D:$E,2,0),"")</f>
        <v/>
      </c>
      <c r="D473" s="68" t="str">
        <f>IFERROR(IF(VLOOKUP($A473&amp;$A$3,Global!$E:$AA,COLUMN()+1,0)="","",VLOOKUP($A473&amp;$A$3,Global!$E:$AA,COLUMN()+1,0)),"")</f>
        <v/>
      </c>
      <c r="E473" s="69" t="str">
        <f>IFERROR(IF(VLOOKUP($A473&amp;$A$3,Global!$E:$AA,COLUMN()+1,0)="","",VLOOKUP($A473&amp;$A$3,Global!$E:$AA,COLUMN()+1,0)),"")</f>
        <v/>
      </c>
      <c r="F473" s="69" t="str">
        <f>IFERROR(IF(VLOOKUP($A473&amp;$A$3,Global!$E:$AA,COLUMN()+1,0)="","",VLOOKUP($A473&amp;$A$3,Global!$E:$AA,COLUMN()+1,0)),"")</f>
        <v/>
      </c>
      <c r="G473" s="69" t="str">
        <f>IFERROR(IF(VLOOKUP($A473&amp;$A$3,Global!$E:$AA,COLUMN()+1,0)="","",VLOOKUP($A473&amp;$A$3,Global!$E:$AA,COLUMN()+1,0)),"")</f>
        <v/>
      </c>
      <c r="H473" s="70" t="str">
        <f>IFERROR(IF(VLOOKUP($A473&amp;$A$3,Global!$E:$AA,COLUMN()+1,0)="","",VLOOKUP($A473&amp;$A$3,Global!$E:$AA,COLUMN()+1,0)),"")</f>
        <v/>
      </c>
      <c r="I473" s="69" t="str">
        <f>IFERROR(IF(VLOOKUP($A473&amp;$A$3,Global!$E:$AA,COLUMN()+1,0)="","",VLOOKUP($A473&amp;$A$3,Global!$E:$AA,COLUMN()+1,0)),"")</f>
        <v/>
      </c>
      <c r="J473" s="69" t="str">
        <f>IFERROR(IF(VLOOKUP($A473&amp;$A$3,Global!$E:$AA,COLUMN()+1,0)="","",VLOOKUP($A473&amp;$A$3,Global!$E:$AA,COLUMN()+1,0)),"")</f>
        <v/>
      </c>
      <c r="K473" s="69" t="str">
        <f>IFERROR(IF(VLOOKUP($A473&amp;$A$3,Global!$E:$AA,COLUMN()+1,0)="","",VLOOKUP($A473&amp;$A$3,Global!$E:$AA,COLUMN()+1,0)),"")</f>
        <v/>
      </c>
      <c r="L473" s="69" t="str">
        <f>IFERROR(IF(VLOOKUP($A473&amp;$A$3,Global!$E:$AA,COLUMN()+1,0)="","",VLOOKUP($A473&amp;$A$3,Global!$E:$AA,COLUMN()+1,0)),"")</f>
        <v/>
      </c>
      <c r="M473" s="68" t="str">
        <f>IFERROR(IF(VLOOKUP($A473&amp;$A$3,Global!$E:$AA,COLUMN()+1,0)="","",VLOOKUP($A473&amp;$A$3,Global!$E:$AA,COLUMN()+1,0)),"")</f>
        <v/>
      </c>
      <c r="N473" s="68" t="str">
        <f>IFERROR(IF(VLOOKUP($A473&amp;$A$3,Global!$E:$AA,COLUMN()+1,0)="","",VLOOKUP($A473&amp;$A$3,Global!$E:$AA,COLUMN()+1,0)),"")</f>
        <v/>
      </c>
      <c r="O473" s="68" t="str">
        <f>IFERROR(IF(VLOOKUP($A473&amp;$A$3,Global!$E:$AA,COLUMN()+1,0)="","",VLOOKUP($A473&amp;$A$3,Global!$E:$AA,COLUMN()+1,0)),"")</f>
        <v/>
      </c>
      <c r="P473" s="68" t="str">
        <f>IFERROR(IF(VLOOKUP($A473&amp;$A$3,Global!$E:$AA,COLUMN()+1,0)="","",VLOOKUP($A473&amp;$A$3,Global!$E:$AA,COLUMN()+1,0)),"")</f>
        <v/>
      </c>
      <c r="Q473" s="68" t="str">
        <f>IFERROR(IF(VLOOKUP($A473&amp;$A$3,Global!$E:$AA,COLUMN()+1,0)="","",VLOOKUP($A473&amp;$A$3,Global!$E:$AA,COLUMN()+1,0)),"")</f>
        <v/>
      </c>
      <c r="R473" s="68" t="str">
        <f>IFERROR(IF(VLOOKUP($A473&amp;$A$3,Global!$E:$AA,COLUMN()+1,0)="","",VLOOKUP($A473&amp;$A$3,Global!$E:$AA,COLUMN()+1,0)),"")</f>
        <v/>
      </c>
      <c r="S473" s="71" t="str">
        <f>IFERROR(IF(VLOOKUP($A473&amp;$A$3,Global!$E:$AA,COLUMN()+1,0)="","",VLOOKUP($A473&amp;$A$3,Global!$E:$AA,COLUMN()+1,0)),"")</f>
        <v/>
      </c>
      <c r="T473" s="71" t="str">
        <f>IFERROR(IF(VLOOKUP($A473&amp;$A$3,Global!$E:$AA,COLUMN()+1,0)="","",VLOOKUP($A473&amp;$A$3,Global!$E:$AA,COLUMN()+1,0)),"")</f>
        <v/>
      </c>
      <c r="U473" s="69" t="str">
        <f>IFERROR(IF(VLOOKUP($A473&amp;$A$3,Global!$E:$AA,COLUMN()+1,0)="","",VLOOKUP($A473&amp;$A$3,Global!$E:$AA,COLUMN()+1,0)),"")</f>
        <v/>
      </c>
      <c r="V473" s="69" t="str">
        <f>IFERROR(IF(VLOOKUP($A473&amp;$A$3,Global!$E:$AA,COLUMN()+1,0)="","",VLOOKUP($A473&amp;$A$3,Global!$E:$AA,COLUMN()+1,0)),"")</f>
        <v/>
      </c>
    </row>
    <row r="474" spans="1:22" s="72" customFormat="1" ht="15.75" x14ac:dyDescent="0.2">
      <c r="A474" s="67" t="str">
        <f>IFERROR(IF(A473="","",IF((A473+1)&lt;=VLOOKUP($A$3,List!$A$1:$B$50,2,0),A473+1,"")),"")</f>
        <v/>
      </c>
      <c r="B474" s="67" t="str">
        <f>IFERROR(IF(VLOOKUP($A474&amp;$A$3,Global!$E:$AA,COLUMN(),0)="","",VLOOKUP($A474&amp;$A$3,Global!$E:$AA,COLUMN(),0)),"")</f>
        <v/>
      </c>
      <c r="C474" s="67" t="str">
        <f>IFERROR(VLOOKUP(B474,List!$D:$E,2,0),"")</f>
        <v/>
      </c>
      <c r="D474" s="68" t="str">
        <f>IFERROR(IF(VLOOKUP($A474&amp;$A$3,Global!$E:$AA,COLUMN()+1,0)="","",VLOOKUP($A474&amp;$A$3,Global!$E:$AA,COLUMN()+1,0)),"")</f>
        <v/>
      </c>
      <c r="E474" s="69" t="str">
        <f>IFERROR(IF(VLOOKUP($A474&amp;$A$3,Global!$E:$AA,COLUMN()+1,0)="","",VLOOKUP($A474&amp;$A$3,Global!$E:$AA,COLUMN()+1,0)),"")</f>
        <v/>
      </c>
      <c r="F474" s="69" t="str">
        <f>IFERROR(IF(VLOOKUP($A474&amp;$A$3,Global!$E:$AA,COLUMN()+1,0)="","",VLOOKUP($A474&amp;$A$3,Global!$E:$AA,COLUMN()+1,0)),"")</f>
        <v/>
      </c>
      <c r="G474" s="69" t="str">
        <f>IFERROR(IF(VLOOKUP($A474&amp;$A$3,Global!$E:$AA,COLUMN()+1,0)="","",VLOOKUP($A474&amp;$A$3,Global!$E:$AA,COLUMN()+1,0)),"")</f>
        <v/>
      </c>
      <c r="H474" s="70" t="str">
        <f>IFERROR(IF(VLOOKUP($A474&amp;$A$3,Global!$E:$AA,COLUMN()+1,0)="","",VLOOKUP($A474&amp;$A$3,Global!$E:$AA,COLUMN()+1,0)),"")</f>
        <v/>
      </c>
      <c r="I474" s="69" t="str">
        <f>IFERROR(IF(VLOOKUP($A474&amp;$A$3,Global!$E:$AA,COLUMN()+1,0)="","",VLOOKUP($A474&amp;$A$3,Global!$E:$AA,COLUMN()+1,0)),"")</f>
        <v/>
      </c>
      <c r="J474" s="69" t="str">
        <f>IFERROR(IF(VLOOKUP($A474&amp;$A$3,Global!$E:$AA,COLUMN()+1,0)="","",VLOOKUP($A474&amp;$A$3,Global!$E:$AA,COLUMN()+1,0)),"")</f>
        <v/>
      </c>
      <c r="K474" s="69" t="str">
        <f>IFERROR(IF(VLOOKUP($A474&amp;$A$3,Global!$E:$AA,COLUMN()+1,0)="","",VLOOKUP($A474&amp;$A$3,Global!$E:$AA,COLUMN()+1,0)),"")</f>
        <v/>
      </c>
      <c r="L474" s="69" t="str">
        <f>IFERROR(IF(VLOOKUP($A474&amp;$A$3,Global!$E:$AA,COLUMN()+1,0)="","",VLOOKUP($A474&amp;$A$3,Global!$E:$AA,COLUMN()+1,0)),"")</f>
        <v/>
      </c>
      <c r="M474" s="68" t="str">
        <f>IFERROR(IF(VLOOKUP($A474&amp;$A$3,Global!$E:$AA,COLUMN()+1,0)="","",VLOOKUP($A474&amp;$A$3,Global!$E:$AA,COLUMN()+1,0)),"")</f>
        <v/>
      </c>
      <c r="N474" s="68" t="str">
        <f>IFERROR(IF(VLOOKUP($A474&amp;$A$3,Global!$E:$AA,COLUMN()+1,0)="","",VLOOKUP($A474&amp;$A$3,Global!$E:$AA,COLUMN()+1,0)),"")</f>
        <v/>
      </c>
      <c r="O474" s="68" t="str">
        <f>IFERROR(IF(VLOOKUP($A474&amp;$A$3,Global!$E:$AA,COLUMN()+1,0)="","",VLOOKUP($A474&amp;$A$3,Global!$E:$AA,COLUMN()+1,0)),"")</f>
        <v/>
      </c>
      <c r="P474" s="68" t="str">
        <f>IFERROR(IF(VLOOKUP($A474&amp;$A$3,Global!$E:$AA,COLUMN()+1,0)="","",VLOOKUP($A474&amp;$A$3,Global!$E:$AA,COLUMN()+1,0)),"")</f>
        <v/>
      </c>
      <c r="Q474" s="68" t="str">
        <f>IFERROR(IF(VLOOKUP($A474&amp;$A$3,Global!$E:$AA,COLUMN()+1,0)="","",VLOOKUP($A474&amp;$A$3,Global!$E:$AA,COLUMN()+1,0)),"")</f>
        <v/>
      </c>
      <c r="R474" s="68" t="str">
        <f>IFERROR(IF(VLOOKUP($A474&amp;$A$3,Global!$E:$AA,COLUMN()+1,0)="","",VLOOKUP($A474&amp;$A$3,Global!$E:$AA,COLUMN()+1,0)),"")</f>
        <v/>
      </c>
      <c r="S474" s="71" t="str">
        <f>IFERROR(IF(VLOOKUP($A474&amp;$A$3,Global!$E:$AA,COLUMN()+1,0)="","",VLOOKUP($A474&amp;$A$3,Global!$E:$AA,COLUMN()+1,0)),"")</f>
        <v/>
      </c>
      <c r="T474" s="71" t="str">
        <f>IFERROR(IF(VLOOKUP($A474&amp;$A$3,Global!$E:$AA,COLUMN()+1,0)="","",VLOOKUP($A474&amp;$A$3,Global!$E:$AA,COLUMN()+1,0)),"")</f>
        <v/>
      </c>
      <c r="U474" s="69" t="str">
        <f>IFERROR(IF(VLOOKUP($A474&amp;$A$3,Global!$E:$AA,COLUMN()+1,0)="","",VLOOKUP($A474&amp;$A$3,Global!$E:$AA,COLUMN()+1,0)),"")</f>
        <v/>
      </c>
      <c r="V474" s="69" t="str">
        <f>IFERROR(IF(VLOOKUP($A474&amp;$A$3,Global!$E:$AA,COLUMN()+1,0)="","",VLOOKUP($A474&amp;$A$3,Global!$E:$AA,COLUMN()+1,0)),"")</f>
        <v/>
      </c>
    </row>
    <row r="475" spans="1:22" s="72" customFormat="1" ht="15.75" x14ac:dyDescent="0.2">
      <c r="A475" s="67" t="str">
        <f>IFERROR(IF(A474="","",IF((A474+1)&lt;=VLOOKUP($A$3,List!$A$1:$B$50,2,0),A474+1,"")),"")</f>
        <v/>
      </c>
      <c r="B475" s="67" t="str">
        <f>IFERROR(IF(VLOOKUP($A475&amp;$A$3,Global!$E:$AA,COLUMN(),0)="","",VLOOKUP($A475&amp;$A$3,Global!$E:$AA,COLUMN(),0)),"")</f>
        <v/>
      </c>
      <c r="C475" s="67" t="str">
        <f>IFERROR(VLOOKUP(B475,List!$D:$E,2,0),"")</f>
        <v/>
      </c>
      <c r="D475" s="68" t="str">
        <f>IFERROR(IF(VLOOKUP($A475&amp;$A$3,Global!$E:$AA,COLUMN()+1,0)="","",VLOOKUP($A475&amp;$A$3,Global!$E:$AA,COLUMN()+1,0)),"")</f>
        <v/>
      </c>
      <c r="E475" s="69" t="str">
        <f>IFERROR(IF(VLOOKUP($A475&amp;$A$3,Global!$E:$AA,COLUMN()+1,0)="","",VLOOKUP($A475&amp;$A$3,Global!$E:$AA,COLUMN()+1,0)),"")</f>
        <v/>
      </c>
      <c r="F475" s="69" t="str">
        <f>IFERROR(IF(VLOOKUP($A475&amp;$A$3,Global!$E:$AA,COLUMN()+1,0)="","",VLOOKUP($A475&amp;$A$3,Global!$E:$AA,COLUMN()+1,0)),"")</f>
        <v/>
      </c>
      <c r="G475" s="69" t="str">
        <f>IFERROR(IF(VLOOKUP($A475&amp;$A$3,Global!$E:$AA,COLUMN()+1,0)="","",VLOOKUP($A475&amp;$A$3,Global!$E:$AA,COLUMN()+1,0)),"")</f>
        <v/>
      </c>
      <c r="H475" s="70" t="str">
        <f>IFERROR(IF(VLOOKUP($A475&amp;$A$3,Global!$E:$AA,COLUMN()+1,0)="","",VLOOKUP($A475&amp;$A$3,Global!$E:$AA,COLUMN()+1,0)),"")</f>
        <v/>
      </c>
      <c r="I475" s="69" t="str">
        <f>IFERROR(IF(VLOOKUP($A475&amp;$A$3,Global!$E:$AA,COLUMN()+1,0)="","",VLOOKUP($A475&amp;$A$3,Global!$E:$AA,COLUMN()+1,0)),"")</f>
        <v/>
      </c>
      <c r="J475" s="69" t="str">
        <f>IFERROR(IF(VLOOKUP($A475&amp;$A$3,Global!$E:$AA,COLUMN()+1,0)="","",VLOOKUP($A475&amp;$A$3,Global!$E:$AA,COLUMN()+1,0)),"")</f>
        <v/>
      </c>
      <c r="K475" s="69" t="str">
        <f>IFERROR(IF(VLOOKUP($A475&amp;$A$3,Global!$E:$AA,COLUMN()+1,0)="","",VLOOKUP($A475&amp;$A$3,Global!$E:$AA,COLUMN()+1,0)),"")</f>
        <v/>
      </c>
      <c r="L475" s="69" t="str">
        <f>IFERROR(IF(VLOOKUP($A475&amp;$A$3,Global!$E:$AA,COLUMN()+1,0)="","",VLOOKUP($A475&amp;$A$3,Global!$E:$AA,COLUMN()+1,0)),"")</f>
        <v/>
      </c>
      <c r="M475" s="68" t="str">
        <f>IFERROR(IF(VLOOKUP($A475&amp;$A$3,Global!$E:$AA,COLUMN()+1,0)="","",VLOOKUP($A475&amp;$A$3,Global!$E:$AA,COLUMN()+1,0)),"")</f>
        <v/>
      </c>
      <c r="N475" s="68" t="str">
        <f>IFERROR(IF(VLOOKUP($A475&amp;$A$3,Global!$E:$AA,COLUMN()+1,0)="","",VLOOKUP($A475&amp;$A$3,Global!$E:$AA,COLUMN()+1,0)),"")</f>
        <v/>
      </c>
      <c r="O475" s="68" t="str">
        <f>IFERROR(IF(VLOOKUP($A475&amp;$A$3,Global!$E:$AA,COLUMN()+1,0)="","",VLOOKUP($A475&amp;$A$3,Global!$E:$AA,COLUMN()+1,0)),"")</f>
        <v/>
      </c>
      <c r="P475" s="68" t="str">
        <f>IFERROR(IF(VLOOKUP($A475&amp;$A$3,Global!$E:$AA,COLUMN()+1,0)="","",VLOOKUP($A475&amp;$A$3,Global!$E:$AA,COLUMN()+1,0)),"")</f>
        <v/>
      </c>
      <c r="Q475" s="68" t="str">
        <f>IFERROR(IF(VLOOKUP($A475&amp;$A$3,Global!$E:$AA,COLUMN()+1,0)="","",VLOOKUP($A475&amp;$A$3,Global!$E:$AA,COLUMN()+1,0)),"")</f>
        <v/>
      </c>
      <c r="R475" s="68" t="str">
        <f>IFERROR(IF(VLOOKUP($A475&amp;$A$3,Global!$E:$AA,COLUMN()+1,0)="","",VLOOKUP($A475&amp;$A$3,Global!$E:$AA,COLUMN()+1,0)),"")</f>
        <v/>
      </c>
      <c r="S475" s="71" t="str">
        <f>IFERROR(IF(VLOOKUP($A475&amp;$A$3,Global!$E:$AA,COLUMN()+1,0)="","",VLOOKUP($A475&amp;$A$3,Global!$E:$AA,COLUMN()+1,0)),"")</f>
        <v/>
      </c>
      <c r="T475" s="71" t="str">
        <f>IFERROR(IF(VLOOKUP($A475&amp;$A$3,Global!$E:$AA,COLUMN()+1,0)="","",VLOOKUP($A475&amp;$A$3,Global!$E:$AA,COLUMN()+1,0)),"")</f>
        <v/>
      </c>
      <c r="U475" s="69" t="str">
        <f>IFERROR(IF(VLOOKUP($A475&amp;$A$3,Global!$E:$AA,COLUMN()+1,0)="","",VLOOKUP($A475&amp;$A$3,Global!$E:$AA,COLUMN()+1,0)),"")</f>
        <v/>
      </c>
      <c r="V475" s="69" t="str">
        <f>IFERROR(IF(VLOOKUP($A475&amp;$A$3,Global!$E:$AA,COLUMN()+1,0)="","",VLOOKUP($A475&amp;$A$3,Global!$E:$AA,COLUMN()+1,0)),"")</f>
        <v/>
      </c>
    </row>
    <row r="476" spans="1:22" s="72" customFormat="1" ht="15.75" x14ac:dyDescent="0.2">
      <c r="A476" s="67" t="str">
        <f>IFERROR(IF(A475="","",IF((A475+1)&lt;=VLOOKUP($A$3,List!$A$1:$B$50,2,0),A475+1,"")),"")</f>
        <v/>
      </c>
      <c r="B476" s="67" t="str">
        <f>IFERROR(IF(VLOOKUP($A476&amp;$A$3,Global!$E:$AA,COLUMN(),0)="","",VLOOKUP($A476&amp;$A$3,Global!$E:$AA,COLUMN(),0)),"")</f>
        <v/>
      </c>
      <c r="C476" s="67" t="str">
        <f>IFERROR(VLOOKUP(B476,List!$D:$E,2,0),"")</f>
        <v/>
      </c>
      <c r="D476" s="68" t="str">
        <f>IFERROR(IF(VLOOKUP($A476&amp;$A$3,Global!$E:$AA,COLUMN()+1,0)="","",VLOOKUP($A476&amp;$A$3,Global!$E:$AA,COLUMN()+1,0)),"")</f>
        <v/>
      </c>
      <c r="E476" s="69" t="str">
        <f>IFERROR(IF(VLOOKUP($A476&amp;$A$3,Global!$E:$AA,COLUMN()+1,0)="","",VLOOKUP($A476&amp;$A$3,Global!$E:$AA,COLUMN()+1,0)),"")</f>
        <v/>
      </c>
      <c r="F476" s="69" t="str">
        <f>IFERROR(IF(VLOOKUP($A476&amp;$A$3,Global!$E:$AA,COLUMN()+1,0)="","",VLOOKUP($A476&amp;$A$3,Global!$E:$AA,COLUMN()+1,0)),"")</f>
        <v/>
      </c>
      <c r="G476" s="69" t="str">
        <f>IFERROR(IF(VLOOKUP($A476&amp;$A$3,Global!$E:$AA,COLUMN()+1,0)="","",VLOOKUP($A476&amp;$A$3,Global!$E:$AA,COLUMN()+1,0)),"")</f>
        <v/>
      </c>
      <c r="H476" s="70" t="str">
        <f>IFERROR(IF(VLOOKUP($A476&amp;$A$3,Global!$E:$AA,COLUMN()+1,0)="","",VLOOKUP($A476&amp;$A$3,Global!$E:$AA,COLUMN()+1,0)),"")</f>
        <v/>
      </c>
      <c r="I476" s="69" t="str">
        <f>IFERROR(IF(VLOOKUP($A476&amp;$A$3,Global!$E:$AA,COLUMN()+1,0)="","",VLOOKUP($A476&amp;$A$3,Global!$E:$AA,COLUMN()+1,0)),"")</f>
        <v/>
      </c>
      <c r="J476" s="69" t="str">
        <f>IFERROR(IF(VLOOKUP($A476&amp;$A$3,Global!$E:$AA,COLUMN()+1,0)="","",VLOOKUP($A476&amp;$A$3,Global!$E:$AA,COLUMN()+1,0)),"")</f>
        <v/>
      </c>
      <c r="K476" s="69" t="str">
        <f>IFERROR(IF(VLOOKUP($A476&amp;$A$3,Global!$E:$AA,COLUMN()+1,0)="","",VLOOKUP($A476&amp;$A$3,Global!$E:$AA,COLUMN()+1,0)),"")</f>
        <v/>
      </c>
      <c r="L476" s="69" t="str">
        <f>IFERROR(IF(VLOOKUP($A476&amp;$A$3,Global!$E:$AA,COLUMN()+1,0)="","",VLOOKUP($A476&amp;$A$3,Global!$E:$AA,COLUMN()+1,0)),"")</f>
        <v/>
      </c>
      <c r="M476" s="68" t="str">
        <f>IFERROR(IF(VLOOKUP($A476&amp;$A$3,Global!$E:$AA,COLUMN()+1,0)="","",VLOOKUP($A476&amp;$A$3,Global!$E:$AA,COLUMN()+1,0)),"")</f>
        <v/>
      </c>
      <c r="N476" s="68" t="str">
        <f>IFERROR(IF(VLOOKUP($A476&amp;$A$3,Global!$E:$AA,COLUMN()+1,0)="","",VLOOKUP($A476&amp;$A$3,Global!$E:$AA,COLUMN()+1,0)),"")</f>
        <v/>
      </c>
      <c r="O476" s="68" t="str">
        <f>IFERROR(IF(VLOOKUP($A476&amp;$A$3,Global!$E:$AA,COLUMN()+1,0)="","",VLOOKUP($A476&amp;$A$3,Global!$E:$AA,COLUMN()+1,0)),"")</f>
        <v/>
      </c>
      <c r="P476" s="68" t="str">
        <f>IFERROR(IF(VLOOKUP($A476&amp;$A$3,Global!$E:$AA,COLUMN()+1,0)="","",VLOOKUP($A476&amp;$A$3,Global!$E:$AA,COLUMN()+1,0)),"")</f>
        <v/>
      </c>
      <c r="Q476" s="68" t="str">
        <f>IFERROR(IF(VLOOKUP($A476&amp;$A$3,Global!$E:$AA,COLUMN()+1,0)="","",VLOOKUP($A476&amp;$A$3,Global!$E:$AA,COLUMN()+1,0)),"")</f>
        <v/>
      </c>
      <c r="R476" s="68" t="str">
        <f>IFERROR(IF(VLOOKUP($A476&amp;$A$3,Global!$E:$AA,COLUMN()+1,0)="","",VLOOKUP($A476&amp;$A$3,Global!$E:$AA,COLUMN()+1,0)),"")</f>
        <v/>
      </c>
      <c r="S476" s="71" t="str">
        <f>IFERROR(IF(VLOOKUP($A476&amp;$A$3,Global!$E:$AA,COLUMN()+1,0)="","",VLOOKUP($A476&amp;$A$3,Global!$E:$AA,COLUMN()+1,0)),"")</f>
        <v/>
      </c>
      <c r="T476" s="71" t="str">
        <f>IFERROR(IF(VLOOKUP($A476&amp;$A$3,Global!$E:$AA,COLUMN()+1,0)="","",VLOOKUP($A476&amp;$A$3,Global!$E:$AA,COLUMN()+1,0)),"")</f>
        <v/>
      </c>
      <c r="U476" s="69" t="str">
        <f>IFERROR(IF(VLOOKUP($A476&amp;$A$3,Global!$E:$AA,COLUMN()+1,0)="","",VLOOKUP($A476&amp;$A$3,Global!$E:$AA,COLUMN()+1,0)),"")</f>
        <v/>
      </c>
      <c r="V476" s="69" t="str">
        <f>IFERROR(IF(VLOOKUP($A476&amp;$A$3,Global!$E:$AA,COLUMN()+1,0)="","",VLOOKUP($A476&amp;$A$3,Global!$E:$AA,COLUMN()+1,0)),"")</f>
        <v/>
      </c>
    </row>
    <row r="477" spans="1:22" s="72" customFormat="1" ht="15.75" x14ac:dyDescent="0.2">
      <c r="A477" s="67" t="str">
        <f>IFERROR(IF(A476="","",IF((A476+1)&lt;=VLOOKUP($A$3,List!$A$1:$B$50,2,0),A476+1,"")),"")</f>
        <v/>
      </c>
      <c r="B477" s="67" t="str">
        <f>IFERROR(IF(VLOOKUP($A477&amp;$A$3,Global!$E:$AA,COLUMN(),0)="","",VLOOKUP($A477&amp;$A$3,Global!$E:$AA,COLUMN(),0)),"")</f>
        <v/>
      </c>
      <c r="C477" s="67" t="str">
        <f>IFERROR(VLOOKUP(B477,List!$D:$E,2,0),"")</f>
        <v/>
      </c>
      <c r="D477" s="68" t="str">
        <f>IFERROR(IF(VLOOKUP($A477&amp;$A$3,Global!$E:$AA,COLUMN()+1,0)="","",VLOOKUP($A477&amp;$A$3,Global!$E:$AA,COLUMN()+1,0)),"")</f>
        <v/>
      </c>
      <c r="E477" s="69" t="str">
        <f>IFERROR(IF(VLOOKUP($A477&amp;$A$3,Global!$E:$AA,COLUMN()+1,0)="","",VLOOKUP($A477&amp;$A$3,Global!$E:$AA,COLUMN()+1,0)),"")</f>
        <v/>
      </c>
      <c r="F477" s="69" t="str">
        <f>IFERROR(IF(VLOOKUP($A477&amp;$A$3,Global!$E:$AA,COLUMN()+1,0)="","",VLOOKUP($A477&amp;$A$3,Global!$E:$AA,COLUMN()+1,0)),"")</f>
        <v/>
      </c>
      <c r="G477" s="69" t="str">
        <f>IFERROR(IF(VLOOKUP($A477&amp;$A$3,Global!$E:$AA,COLUMN()+1,0)="","",VLOOKUP($A477&amp;$A$3,Global!$E:$AA,COLUMN()+1,0)),"")</f>
        <v/>
      </c>
      <c r="H477" s="70" t="str">
        <f>IFERROR(IF(VLOOKUP($A477&amp;$A$3,Global!$E:$AA,COLUMN()+1,0)="","",VLOOKUP($A477&amp;$A$3,Global!$E:$AA,COLUMN()+1,0)),"")</f>
        <v/>
      </c>
      <c r="I477" s="69" t="str">
        <f>IFERROR(IF(VLOOKUP($A477&amp;$A$3,Global!$E:$AA,COLUMN()+1,0)="","",VLOOKUP($A477&amp;$A$3,Global!$E:$AA,COLUMN()+1,0)),"")</f>
        <v/>
      </c>
      <c r="J477" s="69" t="str">
        <f>IFERROR(IF(VLOOKUP($A477&amp;$A$3,Global!$E:$AA,COLUMN()+1,0)="","",VLOOKUP($A477&amp;$A$3,Global!$E:$AA,COLUMN()+1,0)),"")</f>
        <v/>
      </c>
      <c r="K477" s="69" t="str">
        <f>IFERROR(IF(VLOOKUP($A477&amp;$A$3,Global!$E:$AA,COLUMN()+1,0)="","",VLOOKUP($A477&amp;$A$3,Global!$E:$AA,COLUMN()+1,0)),"")</f>
        <v/>
      </c>
      <c r="L477" s="69" t="str">
        <f>IFERROR(IF(VLOOKUP($A477&amp;$A$3,Global!$E:$AA,COLUMN()+1,0)="","",VLOOKUP($A477&amp;$A$3,Global!$E:$AA,COLUMN()+1,0)),"")</f>
        <v/>
      </c>
      <c r="M477" s="68" t="str">
        <f>IFERROR(IF(VLOOKUP($A477&amp;$A$3,Global!$E:$AA,COLUMN()+1,0)="","",VLOOKUP($A477&amp;$A$3,Global!$E:$AA,COLUMN()+1,0)),"")</f>
        <v/>
      </c>
      <c r="N477" s="68" t="str">
        <f>IFERROR(IF(VLOOKUP($A477&amp;$A$3,Global!$E:$AA,COLUMN()+1,0)="","",VLOOKUP($A477&amp;$A$3,Global!$E:$AA,COLUMN()+1,0)),"")</f>
        <v/>
      </c>
      <c r="O477" s="68" t="str">
        <f>IFERROR(IF(VLOOKUP($A477&amp;$A$3,Global!$E:$AA,COLUMN()+1,0)="","",VLOOKUP($A477&amp;$A$3,Global!$E:$AA,COLUMN()+1,0)),"")</f>
        <v/>
      </c>
      <c r="P477" s="68" t="str">
        <f>IFERROR(IF(VLOOKUP($A477&amp;$A$3,Global!$E:$AA,COLUMN()+1,0)="","",VLOOKUP($A477&amp;$A$3,Global!$E:$AA,COLUMN()+1,0)),"")</f>
        <v/>
      </c>
      <c r="Q477" s="68" t="str">
        <f>IFERROR(IF(VLOOKUP($A477&amp;$A$3,Global!$E:$AA,COLUMN()+1,0)="","",VLOOKUP($A477&amp;$A$3,Global!$E:$AA,COLUMN()+1,0)),"")</f>
        <v/>
      </c>
      <c r="R477" s="68" t="str">
        <f>IFERROR(IF(VLOOKUP($A477&amp;$A$3,Global!$E:$AA,COLUMN()+1,0)="","",VLOOKUP($A477&amp;$A$3,Global!$E:$AA,COLUMN()+1,0)),"")</f>
        <v/>
      </c>
      <c r="S477" s="71" t="str">
        <f>IFERROR(IF(VLOOKUP($A477&amp;$A$3,Global!$E:$AA,COLUMN()+1,0)="","",VLOOKUP($A477&amp;$A$3,Global!$E:$AA,COLUMN()+1,0)),"")</f>
        <v/>
      </c>
      <c r="T477" s="71" t="str">
        <f>IFERROR(IF(VLOOKUP($A477&amp;$A$3,Global!$E:$AA,COLUMN()+1,0)="","",VLOOKUP($A477&amp;$A$3,Global!$E:$AA,COLUMN()+1,0)),"")</f>
        <v/>
      </c>
      <c r="U477" s="69" t="str">
        <f>IFERROR(IF(VLOOKUP($A477&amp;$A$3,Global!$E:$AA,COLUMN()+1,0)="","",VLOOKUP($A477&amp;$A$3,Global!$E:$AA,COLUMN()+1,0)),"")</f>
        <v/>
      </c>
      <c r="V477" s="69" t="str">
        <f>IFERROR(IF(VLOOKUP($A477&amp;$A$3,Global!$E:$AA,COLUMN()+1,0)="","",VLOOKUP($A477&amp;$A$3,Global!$E:$AA,COLUMN()+1,0)),"")</f>
        <v/>
      </c>
    </row>
    <row r="478" spans="1:22" s="72" customFormat="1" ht="15.75" x14ac:dyDescent="0.2">
      <c r="A478" s="67" t="str">
        <f>IFERROR(IF(A477="","",IF((A477+1)&lt;=VLOOKUP($A$3,List!$A$1:$B$50,2,0),A477+1,"")),"")</f>
        <v/>
      </c>
      <c r="B478" s="67" t="str">
        <f>IFERROR(IF(VLOOKUP($A478&amp;$A$3,Global!$E:$AA,COLUMN(),0)="","",VLOOKUP($A478&amp;$A$3,Global!$E:$AA,COLUMN(),0)),"")</f>
        <v/>
      </c>
      <c r="C478" s="67" t="str">
        <f>IFERROR(VLOOKUP(B478,List!$D:$E,2,0),"")</f>
        <v/>
      </c>
      <c r="D478" s="68" t="str">
        <f>IFERROR(IF(VLOOKUP($A478&amp;$A$3,Global!$E:$AA,COLUMN()+1,0)="","",VLOOKUP($A478&amp;$A$3,Global!$E:$AA,COLUMN()+1,0)),"")</f>
        <v/>
      </c>
      <c r="E478" s="69" t="str">
        <f>IFERROR(IF(VLOOKUP($A478&amp;$A$3,Global!$E:$AA,COLUMN()+1,0)="","",VLOOKUP($A478&amp;$A$3,Global!$E:$AA,COLUMN()+1,0)),"")</f>
        <v/>
      </c>
      <c r="F478" s="69" t="str">
        <f>IFERROR(IF(VLOOKUP($A478&amp;$A$3,Global!$E:$AA,COLUMN()+1,0)="","",VLOOKUP($A478&amp;$A$3,Global!$E:$AA,COLUMN()+1,0)),"")</f>
        <v/>
      </c>
      <c r="G478" s="69" t="str">
        <f>IFERROR(IF(VLOOKUP($A478&amp;$A$3,Global!$E:$AA,COLUMN()+1,0)="","",VLOOKUP($A478&amp;$A$3,Global!$E:$AA,COLUMN()+1,0)),"")</f>
        <v/>
      </c>
      <c r="H478" s="70" t="str">
        <f>IFERROR(IF(VLOOKUP($A478&amp;$A$3,Global!$E:$AA,COLUMN()+1,0)="","",VLOOKUP($A478&amp;$A$3,Global!$E:$AA,COLUMN()+1,0)),"")</f>
        <v/>
      </c>
      <c r="I478" s="69" t="str">
        <f>IFERROR(IF(VLOOKUP($A478&amp;$A$3,Global!$E:$AA,COLUMN()+1,0)="","",VLOOKUP($A478&amp;$A$3,Global!$E:$AA,COLUMN()+1,0)),"")</f>
        <v/>
      </c>
      <c r="J478" s="69" t="str">
        <f>IFERROR(IF(VLOOKUP($A478&amp;$A$3,Global!$E:$AA,COLUMN()+1,0)="","",VLOOKUP($A478&amp;$A$3,Global!$E:$AA,COLUMN()+1,0)),"")</f>
        <v/>
      </c>
      <c r="K478" s="69" t="str">
        <f>IFERROR(IF(VLOOKUP($A478&amp;$A$3,Global!$E:$AA,COLUMN()+1,0)="","",VLOOKUP($A478&amp;$A$3,Global!$E:$AA,COLUMN()+1,0)),"")</f>
        <v/>
      </c>
      <c r="L478" s="69" t="str">
        <f>IFERROR(IF(VLOOKUP($A478&amp;$A$3,Global!$E:$AA,COLUMN()+1,0)="","",VLOOKUP($A478&amp;$A$3,Global!$E:$AA,COLUMN()+1,0)),"")</f>
        <v/>
      </c>
      <c r="M478" s="68" t="str">
        <f>IFERROR(IF(VLOOKUP($A478&amp;$A$3,Global!$E:$AA,COLUMN()+1,0)="","",VLOOKUP($A478&amp;$A$3,Global!$E:$AA,COLUMN()+1,0)),"")</f>
        <v/>
      </c>
      <c r="N478" s="68" t="str">
        <f>IFERROR(IF(VLOOKUP($A478&amp;$A$3,Global!$E:$AA,COLUMN()+1,0)="","",VLOOKUP($A478&amp;$A$3,Global!$E:$AA,COLUMN()+1,0)),"")</f>
        <v/>
      </c>
      <c r="O478" s="68" t="str">
        <f>IFERROR(IF(VLOOKUP($A478&amp;$A$3,Global!$E:$AA,COLUMN()+1,0)="","",VLOOKUP($A478&amp;$A$3,Global!$E:$AA,COLUMN()+1,0)),"")</f>
        <v/>
      </c>
      <c r="P478" s="68" t="str">
        <f>IFERROR(IF(VLOOKUP($A478&amp;$A$3,Global!$E:$AA,COLUMN()+1,0)="","",VLOOKUP($A478&amp;$A$3,Global!$E:$AA,COLUMN()+1,0)),"")</f>
        <v/>
      </c>
      <c r="Q478" s="68" t="str">
        <f>IFERROR(IF(VLOOKUP($A478&amp;$A$3,Global!$E:$AA,COLUMN()+1,0)="","",VLOOKUP($A478&amp;$A$3,Global!$E:$AA,COLUMN()+1,0)),"")</f>
        <v/>
      </c>
      <c r="R478" s="68" t="str">
        <f>IFERROR(IF(VLOOKUP($A478&amp;$A$3,Global!$E:$AA,COLUMN()+1,0)="","",VLOOKUP($A478&amp;$A$3,Global!$E:$AA,COLUMN()+1,0)),"")</f>
        <v/>
      </c>
      <c r="S478" s="71" t="str">
        <f>IFERROR(IF(VLOOKUP($A478&amp;$A$3,Global!$E:$AA,COLUMN()+1,0)="","",VLOOKUP($A478&amp;$A$3,Global!$E:$AA,COLUMN()+1,0)),"")</f>
        <v/>
      </c>
      <c r="T478" s="71" t="str">
        <f>IFERROR(IF(VLOOKUP($A478&amp;$A$3,Global!$E:$AA,COLUMN()+1,0)="","",VLOOKUP($A478&amp;$A$3,Global!$E:$AA,COLUMN()+1,0)),"")</f>
        <v/>
      </c>
      <c r="U478" s="69" t="str">
        <f>IFERROR(IF(VLOOKUP($A478&amp;$A$3,Global!$E:$AA,COLUMN()+1,0)="","",VLOOKUP($A478&amp;$A$3,Global!$E:$AA,COLUMN()+1,0)),"")</f>
        <v/>
      </c>
      <c r="V478" s="69" t="str">
        <f>IFERROR(IF(VLOOKUP($A478&amp;$A$3,Global!$E:$AA,COLUMN()+1,0)="","",VLOOKUP($A478&amp;$A$3,Global!$E:$AA,COLUMN()+1,0)),"")</f>
        <v/>
      </c>
    </row>
    <row r="479" spans="1:22" s="72" customFormat="1" ht="15.75" x14ac:dyDescent="0.2">
      <c r="A479" s="67" t="str">
        <f>IFERROR(IF(A478="","",IF((A478+1)&lt;=VLOOKUP($A$3,List!$A$1:$B$50,2,0),A478+1,"")),"")</f>
        <v/>
      </c>
      <c r="B479" s="67" t="str">
        <f>IFERROR(IF(VLOOKUP($A479&amp;$A$3,Global!$E:$AA,COLUMN(),0)="","",VLOOKUP($A479&amp;$A$3,Global!$E:$AA,COLUMN(),0)),"")</f>
        <v/>
      </c>
      <c r="C479" s="67" t="str">
        <f>IFERROR(VLOOKUP(B479,List!$D:$E,2,0),"")</f>
        <v/>
      </c>
      <c r="D479" s="68" t="str">
        <f>IFERROR(IF(VLOOKUP($A479&amp;$A$3,Global!$E:$AA,COLUMN()+1,0)="","",VLOOKUP($A479&amp;$A$3,Global!$E:$AA,COLUMN()+1,0)),"")</f>
        <v/>
      </c>
      <c r="E479" s="69" t="str">
        <f>IFERROR(IF(VLOOKUP($A479&amp;$A$3,Global!$E:$AA,COLUMN()+1,0)="","",VLOOKUP($A479&amp;$A$3,Global!$E:$AA,COLUMN()+1,0)),"")</f>
        <v/>
      </c>
      <c r="F479" s="69" t="str">
        <f>IFERROR(IF(VLOOKUP($A479&amp;$A$3,Global!$E:$AA,COLUMN()+1,0)="","",VLOOKUP($A479&amp;$A$3,Global!$E:$AA,COLUMN()+1,0)),"")</f>
        <v/>
      </c>
      <c r="G479" s="69" t="str">
        <f>IFERROR(IF(VLOOKUP($A479&amp;$A$3,Global!$E:$AA,COLUMN()+1,0)="","",VLOOKUP($A479&amp;$A$3,Global!$E:$AA,COLUMN()+1,0)),"")</f>
        <v/>
      </c>
      <c r="H479" s="70" t="str">
        <f>IFERROR(IF(VLOOKUP($A479&amp;$A$3,Global!$E:$AA,COLUMN()+1,0)="","",VLOOKUP($A479&amp;$A$3,Global!$E:$AA,COLUMN()+1,0)),"")</f>
        <v/>
      </c>
      <c r="I479" s="69" t="str">
        <f>IFERROR(IF(VLOOKUP($A479&amp;$A$3,Global!$E:$AA,COLUMN()+1,0)="","",VLOOKUP($A479&amp;$A$3,Global!$E:$AA,COLUMN()+1,0)),"")</f>
        <v/>
      </c>
      <c r="J479" s="69" t="str">
        <f>IFERROR(IF(VLOOKUP($A479&amp;$A$3,Global!$E:$AA,COLUMN()+1,0)="","",VLOOKUP($A479&amp;$A$3,Global!$E:$AA,COLUMN()+1,0)),"")</f>
        <v/>
      </c>
      <c r="K479" s="69" t="str">
        <f>IFERROR(IF(VLOOKUP($A479&amp;$A$3,Global!$E:$AA,COLUMN()+1,0)="","",VLOOKUP($A479&amp;$A$3,Global!$E:$AA,COLUMN()+1,0)),"")</f>
        <v/>
      </c>
      <c r="L479" s="69" t="str">
        <f>IFERROR(IF(VLOOKUP($A479&amp;$A$3,Global!$E:$AA,COLUMN()+1,0)="","",VLOOKUP($A479&amp;$A$3,Global!$E:$AA,COLUMN()+1,0)),"")</f>
        <v/>
      </c>
      <c r="M479" s="68" t="str">
        <f>IFERROR(IF(VLOOKUP($A479&amp;$A$3,Global!$E:$AA,COLUMN()+1,0)="","",VLOOKUP($A479&amp;$A$3,Global!$E:$AA,COLUMN()+1,0)),"")</f>
        <v/>
      </c>
      <c r="N479" s="68" t="str">
        <f>IFERROR(IF(VLOOKUP($A479&amp;$A$3,Global!$E:$AA,COLUMN()+1,0)="","",VLOOKUP($A479&amp;$A$3,Global!$E:$AA,COLUMN()+1,0)),"")</f>
        <v/>
      </c>
      <c r="O479" s="68" t="str">
        <f>IFERROR(IF(VLOOKUP($A479&amp;$A$3,Global!$E:$AA,COLUMN()+1,0)="","",VLOOKUP($A479&amp;$A$3,Global!$E:$AA,COLUMN()+1,0)),"")</f>
        <v/>
      </c>
      <c r="P479" s="68" t="str">
        <f>IFERROR(IF(VLOOKUP($A479&amp;$A$3,Global!$E:$AA,COLUMN()+1,0)="","",VLOOKUP($A479&amp;$A$3,Global!$E:$AA,COLUMN()+1,0)),"")</f>
        <v/>
      </c>
      <c r="Q479" s="68" t="str">
        <f>IFERROR(IF(VLOOKUP($A479&amp;$A$3,Global!$E:$AA,COLUMN()+1,0)="","",VLOOKUP($A479&amp;$A$3,Global!$E:$AA,COLUMN()+1,0)),"")</f>
        <v/>
      </c>
      <c r="R479" s="68" t="str">
        <f>IFERROR(IF(VLOOKUP($A479&amp;$A$3,Global!$E:$AA,COLUMN()+1,0)="","",VLOOKUP($A479&amp;$A$3,Global!$E:$AA,COLUMN()+1,0)),"")</f>
        <v/>
      </c>
      <c r="S479" s="71" t="str">
        <f>IFERROR(IF(VLOOKUP($A479&amp;$A$3,Global!$E:$AA,COLUMN()+1,0)="","",VLOOKUP($A479&amp;$A$3,Global!$E:$AA,COLUMN()+1,0)),"")</f>
        <v/>
      </c>
      <c r="T479" s="71" t="str">
        <f>IFERROR(IF(VLOOKUP($A479&amp;$A$3,Global!$E:$AA,COLUMN()+1,0)="","",VLOOKUP($A479&amp;$A$3,Global!$E:$AA,COLUMN()+1,0)),"")</f>
        <v/>
      </c>
      <c r="U479" s="69" t="str">
        <f>IFERROR(IF(VLOOKUP($A479&amp;$A$3,Global!$E:$AA,COLUMN()+1,0)="","",VLOOKUP($A479&amp;$A$3,Global!$E:$AA,COLUMN()+1,0)),"")</f>
        <v/>
      </c>
      <c r="V479" s="69" t="str">
        <f>IFERROR(IF(VLOOKUP($A479&amp;$A$3,Global!$E:$AA,COLUMN()+1,0)="","",VLOOKUP($A479&amp;$A$3,Global!$E:$AA,COLUMN()+1,0)),"")</f>
        <v/>
      </c>
    </row>
    <row r="480" spans="1:22" s="72" customFormat="1" ht="15.75" x14ac:dyDescent="0.2">
      <c r="A480" s="67" t="str">
        <f>IFERROR(IF(A479="","",IF((A479+1)&lt;=VLOOKUP($A$3,List!$A$1:$B$50,2,0),A479+1,"")),"")</f>
        <v/>
      </c>
      <c r="B480" s="67" t="str">
        <f>IFERROR(IF(VLOOKUP($A480&amp;$A$3,Global!$E:$AA,COLUMN(),0)="","",VLOOKUP($A480&amp;$A$3,Global!$E:$AA,COLUMN(),0)),"")</f>
        <v/>
      </c>
      <c r="C480" s="67" t="str">
        <f>IFERROR(VLOOKUP(B480,List!$D:$E,2,0),"")</f>
        <v/>
      </c>
      <c r="D480" s="68" t="str">
        <f>IFERROR(IF(VLOOKUP($A480&amp;$A$3,Global!$E:$AA,COLUMN()+1,0)="","",VLOOKUP($A480&amp;$A$3,Global!$E:$AA,COLUMN()+1,0)),"")</f>
        <v/>
      </c>
      <c r="E480" s="69" t="str">
        <f>IFERROR(IF(VLOOKUP($A480&amp;$A$3,Global!$E:$AA,COLUMN()+1,0)="","",VLOOKUP($A480&amp;$A$3,Global!$E:$AA,COLUMN()+1,0)),"")</f>
        <v/>
      </c>
      <c r="F480" s="69" t="str">
        <f>IFERROR(IF(VLOOKUP($A480&amp;$A$3,Global!$E:$AA,COLUMN()+1,0)="","",VLOOKUP($A480&amp;$A$3,Global!$E:$AA,COLUMN()+1,0)),"")</f>
        <v/>
      </c>
      <c r="G480" s="69" t="str">
        <f>IFERROR(IF(VLOOKUP($A480&amp;$A$3,Global!$E:$AA,COLUMN()+1,0)="","",VLOOKUP($A480&amp;$A$3,Global!$E:$AA,COLUMN()+1,0)),"")</f>
        <v/>
      </c>
      <c r="H480" s="70" t="str">
        <f>IFERROR(IF(VLOOKUP($A480&amp;$A$3,Global!$E:$AA,COLUMN()+1,0)="","",VLOOKUP($A480&amp;$A$3,Global!$E:$AA,COLUMN()+1,0)),"")</f>
        <v/>
      </c>
      <c r="I480" s="69" t="str">
        <f>IFERROR(IF(VLOOKUP($A480&amp;$A$3,Global!$E:$AA,COLUMN()+1,0)="","",VLOOKUP($A480&amp;$A$3,Global!$E:$AA,COLUMN()+1,0)),"")</f>
        <v/>
      </c>
      <c r="J480" s="69" t="str">
        <f>IFERROR(IF(VLOOKUP($A480&amp;$A$3,Global!$E:$AA,COLUMN()+1,0)="","",VLOOKUP($A480&amp;$A$3,Global!$E:$AA,COLUMN()+1,0)),"")</f>
        <v/>
      </c>
      <c r="K480" s="69" t="str">
        <f>IFERROR(IF(VLOOKUP($A480&amp;$A$3,Global!$E:$AA,COLUMN()+1,0)="","",VLOOKUP($A480&amp;$A$3,Global!$E:$AA,COLUMN()+1,0)),"")</f>
        <v/>
      </c>
      <c r="L480" s="69" t="str">
        <f>IFERROR(IF(VLOOKUP($A480&amp;$A$3,Global!$E:$AA,COLUMN()+1,0)="","",VLOOKUP($A480&amp;$A$3,Global!$E:$AA,COLUMN()+1,0)),"")</f>
        <v/>
      </c>
      <c r="M480" s="68" t="str">
        <f>IFERROR(IF(VLOOKUP($A480&amp;$A$3,Global!$E:$AA,COLUMN()+1,0)="","",VLOOKUP($A480&amp;$A$3,Global!$E:$AA,COLUMN()+1,0)),"")</f>
        <v/>
      </c>
      <c r="N480" s="68" t="str">
        <f>IFERROR(IF(VLOOKUP($A480&amp;$A$3,Global!$E:$AA,COLUMN()+1,0)="","",VLOOKUP($A480&amp;$A$3,Global!$E:$AA,COLUMN()+1,0)),"")</f>
        <v/>
      </c>
      <c r="O480" s="68" t="str">
        <f>IFERROR(IF(VLOOKUP($A480&amp;$A$3,Global!$E:$AA,COLUMN()+1,0)="","",VLOOKUP($A480&amp;$A$3,Global!$E:$AA,COLUMN()+1,0)),"")</f>
        <v/>
      </c>
      <c r="P480" s="68" t="str">
        <f>IFERROR(IF(VLOOKUP($A480&amp;$A$3,Global!$E:$AA,COLUMN()+1,0)="","",VLOOKUP($A480&amp;$A$3,Global!$E:$AA,COLUMN()+1,0)),"")</f>
        <v/>
      </c>
      <c r="Q480" s="68" t="str">
        <f>IFERROR(IF(VLOOKUP($A480&amp;$A$3,Global!$E:$AA,COLUMN()+1,0)="","",VLOOKUP($A480&amp;$A$3,Global!$E:$AA,COLUMN()+1,0)),"")</f>
        <v/>
      </c>
      <c r="R480" s="68" t="str">
        <f>IFERROR(IF(VLOOKUP($A480&amp;$A$3,Global!$E:$AA,COLUMN()+1,0)="","",VLOOKUP($A480&amp;$A$3,Global!$E:$AA,COLUMN()+1,0)),"")</f>
        <v/>
      </c>
      <c r="S480" s="71" t="str">
        <f>IFERROR(IF(VLOOKUP($A480&amp;$A$3,Global!$E:$AA,COLUMN()+1,0)="","",VLOOKUP($A480&amp;$A$3,Global!$E:$AA,COLUMN()+1,0)),"")</f>
        <v/>
      </c>
      <c r="T480" s="71" t="str">
        <f>IFERROR(IF(VLOOKUP($A480&amp;$A$3,Global!$E:$AA,COLUMN()+1,0)="","",VLOOKUP($A480&amp;$A$3,Global!$E:$AA,COLUMN()+1,0)),"")</f>
        <v/>
      </c>
      <c r="U480" s="69" t="str">
        <f>IFERROR(IF(VLOOKUP($A480&amp;$A$3,Global!$E:$AA,COLUMN()+1,0)="","",VLOOKUP($A480&amp;$A$3,Global!$E:$AA,COLUMN()+1,0)),"")</f>
        <v/>
      </c>
      <c r="V480" s="69" t="str">
        <f>IFERROR(IF(VLOOKUP($A480&amp;$A$3,Global!$E:$AA,COLUMN()+1,0)="","",VLOOKUP($A480&amp;$A$3,Global!$E:$AA,COLUMN()+1,0)),"")</f>
        <v/>
      </c>
    </row>
    <row r="481" spans="1:22" s="72" customFormat="1" ht="15.75" x14ac:dyDescent="0.2">
      <c r="A481" s="67" t="str">
        <f>IFERROR(IF(A480="","",IF((A480+1)&lt;=VLOOKUP($A$3,List!$A$1:$B$50,2,0),A480+1,"")),"")</f>
        <v/>
      </c>
      <c r="B481" s="67" t="str">
        <f>IFERROR(IF(VLOOKUP($A481&amp;$A$3,Global!$E:$AA,COLUMN(),0)="","",VLOOKUP($A481&amp;$A$3,Global!$E:$AA,COLUMN(),0)),"")</f>
        <v/>
      </c>
      <c r="C481" s="67" t="str">
        <f>IFERROR(VLOOKUP(B481,List!$D:$E,2,0),"")</f>
        <v/>
      </c>
      <c r="D481" s="68" t="str">
        <f>IFERROR(IF(VLOOKUP($A481&amp;$A$3,Global!$E:$AA,COLUMN()+1,0)="","",VLOOKUP($A481&amp;$A$3,Global!$E:$AA,COLUMN()+1,0)),"")</f>
        <v/>
      </c>
      <c r="E481" s="69" t="str">
        <f>IFERROR(IF(VLOOKUP($A481&amp;$A$3,Global!$E:$AA,COLUMN()+1,0)="","",VLOOKUP($A481&amp;$A$3,Global!$E:$AA,COLUMN()+1,0)),"")</f>
        <v/>
      </c>
      <c r="F481" s="69" t="str">
        <f>IFERROR(IF(VLOOKUP($A481&amp;$A$3,Global!$E:$AA,COLUMN()+1,0)="","",VLOOKUP($A481&amp;$A$3,Global!$E:$AA,COLUMN()+1,0)),"")</f>
        <v/>
      </c>
      <c r="G481" s="69" t="str">
        <f>IFERROR(IF(VLOOKUP($A481&amp;$A$3,Global!$E:$AA,COLUMN()+1,0)="","",VLOOKUP($A481&amp;$A$3,Global!$E:$AA,COLUMN()+1,0)),"")</f>
        <v/>
      </c>
      <c r="H481" s="70" t="str">
        <f>IFERROR(IF(VLOOKUP($A481&amp;$A$3,Global!$E:$AA,COLUMN()+1,0)="","",VLOOKUP($A481&amp;$A$3,Global!$E:$AA,COLUMN()+1,0)),"")</f>
        <v/>
      </c>
      <c r="I481" s="69" t="str">
        <f>IFERROR(IF(VLOOKUP($A481&amp;$A$3,Global!$E:$AA,COLUMN()+1,0)="","",VLOOKUP($A481&amp;$A$3,Global!$E:$AA,COLUMN()+1,0)),"")</f>
        <v/>
      </c>
      <c r="J481" s="69" t="str">
        <f>IFERROR(IF(VLOOKUP($A481&amp;$A$3,Global!$E:$AA,COLUMN()+1,0)="","",VLOOKUP($A481&amp;$A$3,Global!$E:$AA,COLUMN()+1,0)),"")</f>
        <v/>
      </c>
      <c r="K481" s="69" t="str">
        <f>IFERROR(IF(VLOOKUP($A481&amp;$A$3,Global!$E:$AA,COLUMN()+1,0)="","",VLOOKUP($A481&amp;$A$3,Global!$E:$AA,COLUMN()+1,0)),"")</f>
        <v/>
      </c>
      <c r="L481" s="69" t="str">
        <f>IFERROR(IF(VLOOKUP($A481&amp;$A$3,Global!$E:$AA,COLUMN()+1,0)="","",VLOOKUP($A481&amp;$A$3,Global!$E:$AA,COLUMN()+1,0)),"")</f>
        <v/>
      </c>
      <c r="M481" s="68" t="str">
        <f>IFERROR(IF(VLOOKUP($A481&amp;$A$3,Global!$E:$AA,COLUMN()+1,0)="","",VLOOKUP($A481&amp;$A$3,Global!$E:$AA,COLUMN()+1,0)),"")</f>
        <v/>
      </c>
      <c r="N481" s="68" t="str">
        <f>IFERROR(IF(VLOOKUP($A481&amp;$A$3,Global!$E:$AA,COLUMN()+1,0)="","",VLOOKUP($A481&amp;$A$3,Global!$E:$AA,COLUMN()+1,0)),"")</f>
        <v/>
      </c>
      <c r="O481" s="68" t="str">
        <f>IFERROR(IF(VLOOKUP($A481&amp;$A$3,Global!$E:$AA,COLUMN()+1,0)="","",VLOOKUP($A481&amp;$A$3,Global!$E:$AA,COLUMN()+1,0)),"")</f>
        <v/>
      </c>
      <c r="P481" s="68" t="str">
        <f>IFERROR(IF(VLOOKUP($A481&amp;$A$3,Global!$E:$AA,COLUMN()+1,0)="","",VLOOKUP($A481&amp;$A$3,Global!$E:$AA,COLUMN()+1,0)),"")</f>
        <v/>
      </c>
      <c r="Q481" s="68" t="str">
        <f>IFERROR(IF(VLOOKUP($A481&amp;$A$3,Global!$E:$AA,COLUMN()+1,0)="","",VLOOKUP($A481&amp;$A$3,Global!$E:$AA,COLUMN()+1,0)),"")</f>
        <v/>
      </c>
      <c r="R481" s="68" t="str">
        <f>IFERROR(IF(VLOOKUP($A481&amp;$A$3,Global!$E:$AA,COLUMN()+1,0)="","",VLOOKUP($A481&amp;$A$3,Global!$E:$AA,COLUMN()+1,0)),"")</f>
        <v/>
      </c>
      <c r="S481" s="71" t="str">
        <f>IFERROR(IF(VLOOKUP($A481&amp;$A$3,Global!$E:$AA,COLUMN()+1,0)="","",VLOOKUP($A481&amp;$A$3,Global!$E:$AA,COLUMN()+1,0)),"")</f>
        <v/>
      </c>
      <c r="T481" s="71" t="str">
        <f>IFERROR(IF(VLOOKUP($A481&amp;$A$3,Global!$E:$AA,COLUMN()+1,0)="","",VLOOKUP($A481&amp;$A$3,Global!$E:$AA,COLUMN()+1,0)),"")</f>
        <v/>
      </c>
      <c r="U481" s="69" t="str">
        <f>IFERROR(IF(VLOOKUP($A481&amp;$A$3,Global!$E:$AA,COLUMN()+1,0)="","",VLOOKUP($A481&amp;$A$3,Global!$E:$AA,COLUMN()+1,0)),"")</f>
        <v/>
      </c>
      <c r="V481" s="69" t="str">
        <f>IFERROR(IF(VLOOKUP($A481&amp;$A$3,Global!$E:$AA,COLUMN()+1,0)="","",VLOOKUP($A481&amp;$A$3,Global!$E:$AA,COLUMN()+1,0)),"")</f>
        <v/>
      </c>
    </row>
    <row r="482" spans="1:22" s="72" customFormat="1" ht="15.75" x14ac:dyDescent="0.2">
      <c r="A482" s="67" t="str">
        <f>IFERROR(IF(A481="","",IF((A481+1)&lt;=VLOOKUP($A$3,List!$A$1:$B$50,2,0),A481+1,"")),"")</f>
        <v/>
      </c>
      <c r="B482" s="67" t="str">
        <f>IFERROR(IF(VLOOKUP($A482&amp;$A$3,Global!$E:$AA,COLUMN(),0)="","",VLOOKUP($A482&amp;$A$3,Global!$E:$AA,COLUMN(),0)),"")</f>
        <v/>
      </c>
      <c r="C482" s="67" t="str">
        <f>IFERROR(VLOOKUP(B482,List!$D:$E,2,0),"")</f>
        <v/>
      </c>
      <c r="D482" s="68" t="str">
        <f>IFERROR(IF(VLOOKUP($A482&amp;$A$3,Global!$E:$AA,COLUMN()+1,0)="","",VLOOKUP($A482&amp;$A$3,Global!$E:$AA,COLUMN()+1,0)),"")</f>
        <v/>
      </c>
      <c r="E482" s="69" t="str">
        <f>IFERROR(IF(VLOOKUP($A482&amp;$A$3,Global!$E:$AA,COLUMN()+1,0)="","",VLOOKUP($A482&amp;$A$3,Global!$E:$AA,COLUMN()+1,0)),"")</f>
        <v/>
      </c>
      <c r="F482" s="69" t="str">
        <f>IFERROR(IF(VLOOKUP($A482&amp;$A$3,Global!$E:$AA,COLUMN()+1,0)="","",VLOOKUP($A482&amp;$A$3,Global!$E:$AA,COLUMN()+1,0)),"")</f>
        <v/>
      </c>
      <c r="G482" s="69" t="str">
        <f>IFERROR(IF(VLOOKUP($A482&amp;$A$3,Global!$E:$AA,COLUMN()+1,0)="","",VLOOKUP($A482&amp;$A$3,Global!$E:$AA,COLUMN()+1,0)),"")</f>
        <v/>
      </c>
      <c r="H482" s="70" t="str">
        <f>IFERROR(IF(VLOOKUP($A482&amp;$A$3,Global!$E:$AA,COLUMN()+1,0)="","",VLOOKUP($A482&amp;$A$3,Global!$E:$AA,COLUMN()+1,0)),"")</f>
        <v/>
      </c>
      <c r="I482" s="69" t="str">
        <f>IFERROR(IF(VLOOKUP($A482&amp;$A$3,Global!$E:$AA,COLUMN()+1,0)="","",VLOOKUP($A482&amp;$A$3,Global!$E:$AA,COLUMN()+1,0)),"")</f>
        <v/>
      </c>
      <c r="J482" s="69" t="str">
        <f>IFERROR(IF(VLOOKUP($A482&amp;$A$3,Global!$E:$AA,COLUMN()+1,0)="","",VLOOKUP($A482&amp;$A$3,Global!$E:$AA,COLUMN()+1,0)),"")</f>
        <v/>
      </c>
      <c r="K482" s="69" t="str">
        <f>IFERROR(IF(VLOOKUP($A482&amp;$A$3,Global!$E:$AA,COLUMN()+1,0)="","",VLOOKUP($A482&amp;$A$3,Global!$E:$AA,COLUMN()+1,0)),"")</f>
        <v/>
      </c>
      <c r="L482" s="69" t="str">
        <f>IFERROR(IF(VLOOKUP($A482&amp;$A$3,Global!$E:$AA,COLUMN()+1,0)="","",VLOOKUP($A482&amp;$A$3,Global!$E:$AA,COLUMN()+1,0)),"")</f>
        <v/>
      </c>
      <c r="M482" s="68" t="str">
        <f>IFERROR(IF(VLOOKUP($A482&amp;$A$3,Global!$E:$AA,COLUMN()+1,0)="","",VLOOKUP($A482&amp;$A$3,Global!$E:$AA,COLUMN()+1,0)),"")</f>
        <v/>
      </c>
      <c r="N482" s="68" t="str">
        <f>IFERROR(IF(VLOOKUP($A482&amp;$A$3,Global!$E:$AA,COLUMN()+1,0)="","",VLOOKUP($A482&amp;$A$3,Global!$E:$AA,COLUMN()+1,0)),"")</f>
        <v/>
      </c>
      <c r="O482" s="68" t="str">
        <f>IFERROR(IF(VLOOKUP($A482&amp;$A$3,Global!$E:$AA,COLUMN()+1,0)="","",VLOOKUP($A482&amp;$A$3,Global!$E:$AA,COLUMN()+1,0)),"")</f>
        <v/>
      </c>
      <c r="P482" s="68" t="str">
        <f>IFERROR(IF(VLOOKUP($A482&amp;$A$3,Global!$E:$AA,COLUMN()+1,0)="","",VLOOKUP($A482&amp;$A$3,Global!$E:$AA,COLUMN()+1,0)),"")</f>
        <v/>
      </c>
      <c r="Q482" s="68" t="str">
        <f>IFERROR(IF(VLOOKUP($A482&amp;$A$3,Global!$E:$AA,COLUMN()+1,0)="","",VLOOKUP($A482&amp;$A$3,Global!$E:$AA,COLUMN()+1,0)),"")</f>
        <v/>
      </c>
      <c r="R482" s="68" t="str">
        <f>IFERROR(IF(VLOOKUP($A482&amp;$A$3,Global!$E:$AA,COLUMN()+1,0)="","",VLOOKUP($A482&amp;$A$3,Global!$E:$AA,COLUMN()+1,0)),"")</f>
        <v/>
      </c>
      <c r="S482" s="71" t="str">
        <f>IFERROR(IF(VLOOKUP($A482&amp;$A$3,Global!$E:$AA,COLUMN()+1,0)="","",VLOOKUP($A482&amp;$A$3,Global!$E:$AA,COLUMN()+1,0)),"")</f>
        <v/>
      </c>
      <c r="T482" s="71" t="str">
        <f>IFERROR(IF(VLOOKUP($A482&amp;$A$3,Global!$E:$AA,COLUMN()+1,0)="","",VLOOKUP($A482&amp;$A$3,Global!$E:$AA,COLUMN()+1,0)),"")</f>
        <v/>
      </c>
      <c r="U482" s="69" t="str">
        <f>IFERROR(IF(VLOOKUP($A482&amp;$A$3,Global!$E:$AA,COLUMN()+1,0)="","",VLOOKUP($A482&amp;$A$3,Global!$E:$AA,COLUMN()+1,0)),"")</f>
        <v/>
      </c>
      <c r="V482" s="69" t="str">
        <f>IFERROR(IF(VLOOKUP($A482&amp;$A$3,Global!$E:$AA,COLUMN()+1,0)="","",VLOOKUP($A482&amp;$A$3,Global!$E:$AA,COLUMN()+1,0)),"")</f>
        <v/>
      </c>
    </row>
    <row r="483" spans="1:22" s="72" customFormat="1" ht="15.75" x14ac:dyDescent="0.2">
      <c r="A483" s="67" t="str">
        <f>IFERROR(IF(A482="","",IF((A482+1)&lt;=VLOOKUP($A$3,List!$A$1:$B$50,2,0),A482+1,"")),"")</f>
        <v/>
      </c>
      <c r="B483" s="67" t="str">
        <f>IFERROR(IF(VLOOKUP($A483&amp;$A$3,Global!$E:$AA,COLUMN(),0)="","",VLOOKUP($A483&amp;$A$3,Global!$E:$AA,COLUMN(),0)),"")</f>
        <v/>
      </c>
      <c r="C483" s="67" t="str">
        <f>IFERROR(VLOOKUP(B483,List!$D:$E,2,0),"")</f>
        <v/>
      </c>
      <c r="D483" s="68" t="str">
        <f>IFERROR(IF(VLOOKUP($A483&amp;$A$3,Global!$E:$AA,COLUMN()+1,0)="","",VLOOKUP($A483&amp;$A$3,Global!$E:$AA,COLUMN()+1,0)),"")</f>
        <v/>
      </c>
      <c r="E483" s="69" t="str">
        <f>IFERROR(IF(VLOOKUP($A483&amp;$A$3,Global!$E:$AA,COLUMN()+1,0)="","",VLOOKUP($A483&amp;$A$3,Global!$E:$AA,COLUMN()+1,0)),"")</f>
        <v/>
      </c>
      <c r="F483" s="69" t="str">
        <f>IFERROR(IF(VLOOKUP($A483&amp;$A$3,Global!$E:$AA,COLUMN()+1,0)="","",VLOOKUP($A483&amp;$A$3,Global!$E:$AA,COLUMN()+1,0)),"")</f>
        <v/>
      </c>
      <c r="G483" s="69" t="str">
        <f>IFERROR(IF(VLOOKUP($A483&amp;$A$3,Global!$E:$AA,COLUMN()+1,0)="","",VLOOKUP($A483&amp;$A$3,Global!$E:$AA,COLUMN()+1,0)),"")</f>
        <v/>
      </c>
      <c r="H483" s="70" t="str">
        <f>IFERROR(IF(VLOOKUP($A483&amp;$A$3,Global!$E:$AA,COLUMN()+1,0)="","",VLOOKUP($A483&amp;$A$3,Global!$E:$AA,COLUMN()+1,0)),"")</f>
        <v/>
      </c>
      <c r="I483" s="69" t="str">
        <f>IFERROR(IF(VLOOKUP($A483&amp;$A$3,Global!$E:$AA,COLUMN()+1,0)="","",VLOOKUP($A483&amp;$A$3,Global!$E:$AA,COLUMN()+1,0)),"")</f>
        <v/>
      </c>
      <c r="J483" s="69" t="str">
        <f>IFERROR(IF(VLOOKUP($A483&amp;$A$3,Global!$E:$AA,COLUMN()+1,0)="","",VLOOKUP($A483&amp;$A$3,Global!$E:$AA,COLUMN()+1,0)),"")</f>
        <v/>
      </c>
      <c r="K483" s="69" t="str">
        <f>IFERROR(IF(VLOOKUP($A483&amp;$A$3,Global!$E:$AA,COLUMN()+1,0)="","",VLOOKUP($A483&amp;$A$3,Global!$E:$AA,COLUMN()+1,0)),"")</f>
        <v/>
      </c>
      <c r="L483" s="69" t="str">
        <f>IFERROR(IF(VLOOKUP($A483&amp;$A$3,Global!$E:$AA,COLUMN()+1,0)="","",VLOOKUP($A483&amp;$A$3,Global!$E:$AA,COLUMN()+1,0)),"")</f>
        <v/>
      </c>
      <c r="M483" s="68" t="str">
        <f>IFERROR(IF(VLOOKUP($A483&amp;$A$3,Global!$E:$AA,COLUMN()+1,0)="","",VLOOKUP($A483&amp;$A$3,Global!$E:$AA,COLUMN()+1,0)),"")</f>
        <v/>
      </c>
      <c r="N483" s="68" t="str">
        <f>IFERROR(IF(VLOOKUP($A483&amp;$A$3,Global!$E:$AA,COLUMN()+1,0)="","",VLOOKUP($A483&amp;$A$3,Global!$E:$AA,COLUMN()+1,0)),"")</f>
        <v/>
      </c>
      <c r="O483" s="68" t="str">
        <f>IFERROR(IF(VLOOKUP($A483&amp;$A$3,Global!$E:$AA,COLUMN()+1,0)="","",VLOOKUP($A483&amp;$A$3,Global!$E:$AA,COLUMN()+1,0)),"")</f>
        <v/>
      </c>
      <c r="P483" s="68" t="str">
        <f>IFERROR(IF(VLOOKUP($A483&amp;$A$3,Global!$E:$AA,COLUMN()+1,0)="","",VLOOKUP($A483&amp;$A$3,Global!$E:$AA,COLUMN()+1,0)),"")</f>
        <v/>
      </c>
      <c r="Q483" s="68" t="str">
        <f>IFERROR(IF(VLOOKUP($A483&amp;$A$3,Global!$E:$AA,COLUMN()+1,0)="","",VLOOKUP($A483&amp;$A$3,Global!$E:$AA,COLUMN()+1,0)),"")</f>
        <v/>
      </c>
      <c r="R483" s="68" t="str">
        <f>IFERROR(IF(VLOOKUP($A483&amp;$A$3,Global!$E:$AA,COLUMN()+1,0)="","",VLOOKUP($A483&amp;$A$3,Global!$E:$AA,COLUMN()+1,0)),"")</f>
        <v/>
      </c>
      <c r="S483" s="71" t="str">
        <f>IFERROR(IF(VLOOKUP($A483&amp;$A$3,Global!$E:$AA,COLUMN()+1,0)="","",VLOOKUP($A483&amp;$A$3,Global!$E:$AA,COLUMN()+1,0)),"")</f>
        <v/>
      </c>
      <c r="T483" s="71" t="str">
        <f>IFERROR(IF(VLOOKUP($A483&amp;$A$3,Global!$E:$AA,COLUMN()+1,0)="","",VLOOKUP($A483&amp;$A$3,Global!$E:$AA,COLUMN()+1,0)),"")</f>
        <v/>
      </c>
      <c r="U483" s="69" t="str">
        <f>IFERROR(IF(VLOOKUP($A483&amp;$A$3,Global!$E:$AA,COLUMN()+1,0)="","",VLOOKUP($A483&amp;$A$3,Global!$E:$AA,COLUMN()+1,0)),"")</f>
        <v/>
      </c>
      <c r="V483" s="69" t="str">
        <f>IFERROR(IF(VLOOKUP($A483&amp;$A$3,Global!$E:$AA,COLUMN()+1,0)="","",VLOOKUP($A483&amp;$A$3,Global!$E:$AA,COLUMN()+1,0)),"")</f>
        <v/>
      </c>
    </row>
    <row r="484" spans="1:22" s="72" customFormat="1" ht="15.75" x14ac:dyDescent="0.2">
      <c r="A484" s="67" t="str">
        <f>IFERROR(IF(A483="","",IF((A483+1)&lt;=VLOOKUP($A$3,List!$A$1:$B$50,2,0),A483+1,"")),"")</f>
        <v/>
      </c>
      <c r="B484" s="67" t="str">
        <f>IFERROR(IF(VLOOKUP($A484&amp;$A$3,Global!$E:$AA,COLUMN(),0)="","",VLOOKUP($A484&amp;$A$3,Global!$E:$AA,COLUMN(),0)),"")</f>
        <v/>
      </c>
      <c r="C484" s="67" t="str">
        <f>IFERROR(VLOOKUP(B484,List!$D:$E,2,0),"")</f>
        <v/>
      </c>
      <c r="D484" s="68" t="str">
        <f>IFERROR(IF(VLOOKUP($A484&amp;$A$3,Global!$E:$AA,COLUMN()+1,0)="","",VLOOKUP($A484&amp;$A$3,Global!$E:$AA,COLUMN()+1,0)),"")</f>
        <v/>
      </c>
      <c r="E484" s="69" t="str">
        <f>IFERROR(IF(VLOOKUP($A484&amp;$A$3,Global!$E:$AA,COLUMN()+1,0)="","",VLOOKUP($A484&amp;$A$3,Global!$E:$AA,COLUMN()+1,0)),"")</f>
        <v/>
      </c>
      <c r="F484" s="69" t="str">
        <f>IFERROR(IF(VLOOKUP($A484&amp;$A$3,Global!$E:$AA,COLUMN()+1,0)="","",VLOOKUP($A484&amp;$A$3,Global!$E:$AA,COLUMN()+1,0)),"")</f>
        <v/>
      </c>
      <c r="G484" s="69" t="str">
        <f>IFERROR(IF(VLOOKUP($A484&amp;$A$3,Global!$E:$AA,COLUMN()+1,0)="","",VLOOKUP($A484&amp;$A$3,Global!$E:$AA,COLUMN()+1,0)),"")</f>
        <v/>
      </c>
      <c r="H484" s="70" t="str">
        <f>IFERROR(IF(VLOOKUP($A484&amp;$A$3,Global!$E:$AA,COLUMN()+1,0)="","",VLOOKUP($A484&amp;$A$3,Global!$E:$AA,COLUMN()+1,0)),"")</f>
        <v/>
      </c>
      <c r="I484" s="69" t="str">
        <f>IFERROR(IF(VLOOKUP($A484&amp;$A$3,Global!$E:$AA,COLUMN()+1,0)="","",VLOOKUP($A484&amp;$A$3,Global!$E:$AA,COLUMN()+1,0)),"")</f>
        <v/>
      </c>
      <c r="J484" s="69" t="str">
        <f>IFERROR(IF(VLOOKUP($A484&amp;$A$3,Global!$E:$AA,COLUMN()+1,0)="","",VLOOKUP($A484&amp;$A$3,Global!$E:$AA,COLUMN()+1,0)),"")</f>
        <v/>
      </c>
      <c r="K484" s="69" t="str">
        <f>IFERROR(IF(VLOOKUP($A484&amp;$A$3,Global!$E:$AA,COLUMN()+1,0)="","",VLOOKUP($A484&amp;$A$3,Global!$E:$AA,COLUMN()+1,0)),"")</f>
        <v/>
      </c>
      <c r="L484" s="69" t="str">
        <f>IFERROR(IF(VLOOKUP($A484&amp;$A$3,Global!$E:$AA,COLUMN()+1,0)="","",VLOOKUP($A484&amp;$A$3,Global!$E:$AA,COLUMN()+1,0)),"")</f>
        <v/>
      </c>
      <c r="M484" s="68" t="str">
        <f>IFERROR(IF(VLOOKUP($A484&amp;$A$3,Global!$E:$AA,COLUMN()+1,0)="","",VLOOKUP($A484&amp;$A$3,Global!$E:$AA,COLUMN()+1,0)),"")</f>
        <v/>
      </c>
      <c r="N484" s="68" t="str">
        <f>IFERROR(IF(VLOOKUP($A484&amp;$A$3,Global!$E:$AA,COLUMN()+1,0)="","",VLOOKUP($A484&amp;$A$3,Global!$E:$AA,COLUMN()+1,0)),"")</f>
        <v/>
      </c>
      <c r="O484" s="68" t="str">
        <f>IFERROR(IF(VLOOKUP($A484&amp;$A$3,Global!$E:$AA,COLUMN()+1,0)="","",VLOOKUP($A484&amp;$A$3,Global!$E:$AA,COLUMN()+1,0)),"")</f>
        <v/>
      </c>
      <c r="P484" s="68" t="str">
        <f>IFERROR(IF(VLOOKUP($A484&amp;$A$3,Global!$E:$AA,COLUMN()+1,0)="","",VLOOKUP($A484&amp;$A$3,Global!$E:$AA,COLUMN()+1,0)),"")</f>
        <v/>
      </c>
      <c r="Q484" s="68" t="str">
        <f>IFERROR(IF(VLOOKUP($A484&amp;$A$3,Global!$E:$AA,COLUMN()+1,0)="","",VLOOKUP($A484&amp;$A$3,Global!$E:$AA,COLUMN()+1,0)),"")</f>
        <v/>
      </c>
      <c r="R484" s="68" t="str">
        <f>IFERROR(IF(VLOOKUP($A484&amp;$A$3,Global!$E:$AA,COLUMN()+1,0)="","",VLOOKUP($A484&amp;$A$3,Global!$E:$AA,COLUMN()+1,0)),"")</f>
        <v/>
      </c>
      <c r="S484" s="71" t="str">
        <f>IFERROR(IF(VLOOKUP($A484&amp;$A$3,Global!$E:$AA,COLUMN()+1,0)="","",VLOOKUP($A484&amp;$A$3,Global!$E:$AA,COLUMN()+1,0)),"")</f>
        <v/>
      </c>
      <c r="T484" s="71" t="str">
        <f>IFERROR(IF(VLOOKUP($A484&amp;$A$3,Global!$E:$AA,COLUMN()+1,0)="","",VLOOKUP($A484&amp;$A$3,Global!$E:$AA,COLUMN()+1,0)),"")</f>
        <v/>
      </c>
      <c r="U484" s="69" t="str">
        <f>IFERROR(IF(VLOOKUP($A484&amp;$A$3,Global!$E:$AA,COLUMN()+1,0)="","",VLOOKUP($A484&amp;$A$3,Global!$E:$AA,COLUMN()+1,0)),"")</f>
        <v/>
      </c>
      <c r="V484" s="69" t="str">
        <f>IFERROR(IF(VLOOKUP($A484&amp;$A$3,Global!$E:$AA,COLUMN()+1,0)="","",VLOOKUP($A484&amp;$A$3,Global!$E:$AA,COLUMN()+1,0)),"")</f>
        <v/>
      </c>
    </row>
    <row r="485" spans="1:22" s="72" customFormat="1" ht="15.75" x14ac:dyDescent="0.2">
      <c r="A485" s="67" t="str">
        <f>IFERROR(IF(A484="","",IF((A484+1)&lt;=VLOOKUP($A$3,List!$A$1:$B$50,2,0),A484+1,"")),"")</f>
        <v/>
      </c>
      <c r="B485" s="67" t="str">
        <f>IFERROR(IF(VLOOKUP($A485&amp;$A$3,Global!$E:$AA,COLUMN(),0)="","",VLOOKUP($A485&amp;$A$3,Global!$E:$AA,COLUMN(),0)),"")</f>
        <v/>
      </c>
      <c r="C485" s="67" t="str">
        <f>IFERROR(VLOOKUP(B485,List!$D:$E,2,0),"")</f>
        <v/>
      </c>
      <c r="D485" s="68" t="str">
        <f>IFERROR(IF(VLOOKUP($A485&amp;$A$3,Global!$E:$AA,COLUMN()+1,0)="","",VLOOKUP($A485&amp;$A$3,Global!$E:$AA,COLUMN()+1,0)),"")</f>
        <v/>
      </c>
      <c r="E485" s="69" t="str">
        <f>IFERROR(IF(VLOOKUP($A485&amp;$A$3,Global!$E:$AA,COLUMN()+1,0)="","",VLOOKUP($A485&amp;$A$3,Global!$E:$AA,COLUMN()+1,0)),"")</f>
        <v/>
      </c>
      <c r="F485" s="69" t="str">
        <f>IFERROR(IF(VLOOKUP($A485&amp;$A$3,Global!$E:$AA,COLUMN()+1,0)="","",VLOOKUP($A485&amp;$A$3,Global!$E:$AA,COLUMN()+1,0)),"")</f>
        <v/>
      </c>
      <c r="G485" s="69" t="str">
        <f>IFERROR(IF(VLOOKUP($A485&amp;$A$3,Global!$E:$AA,COLUMN()+1,0)="","",VLOOKUP($A485&amp;$A$3,Global!$E:$AA,COLUMN()+1,0)),"")</f>
        <v/>
      </c>
      <c r="H485" s="70" t="str">
        <f>IFERROR(IF(VLOOKUP($A485&amp;$A$3,Global!$E:$AA,COLUMN()+1,0)="","",VLOOKUP($A485&amp;$A$3,Global!$E:$AA,COLUMN()+1,0)),"")</f>
        <v/>
      </c>
      <c r="I485" s="69" t="str">
        <f>IFERROR(IF(VLOOKUP($A485&amp;$A$3,Global!$E:$AA,COLUMN()+1,0)="","",VLOOKUP($A485&amp;$A$3,Global!$E:$AA,COLUMN()+1,0)),"")</f>
        <v/>
      </c>
      <c r="J485" s="69" t="str">
        <f>IFERROR(IF(VLOOKUP($A485&amp;$A$3,Global!$E:$AA,COLUMN()+1,0)="","",VLOOKUP($A485&amp;$A$3,Global!$E:$AA,COLUMN()+1,0)),"")</f>
        <v/>
      </c>
      <c r="K485" s="69" t="str">
        <f>IFERROR(IF(VLOOKUP($A485&amp;$A$3,Global!$E:$AA,COLUMN()+1,0)="","",VLOOKUP($A485&amp;$A$3,Global!$E:$AA,COLUMN()+1,0)),"")</f>
        <v/>
      </c>
      <c r="L485" s="69" t="str">
        <f>IFERROR(IF(VLOOKUP($A485&amp;$A$3,Global!$E:$AA,COLUMN()+1,0)="","",VLOOKUP($A485&amp;$A$3,Global!$E:$AA,COLUMN()+1,0)),"")</f>
        <v/>
      </c>
      <c r="M485" s="68" t="str">
        <f>IFERROR(IF(VLOOKUP($A485&amp;$A$3,Global!$E:$AA,COLUMN()+1,0)="","",VLOOKUP($A485&amp;$A$3,Global!$E:$AA,COLUMN()+1,0)),"")</f>
        <v/>
      </c>
      <c r="N485" s="68" t="str">
        <f>IFERROR(IF(VLOOKUP($A485&amp;$A$3,Global!$E:$AA,COLUMN()+1,0)="","",VLOOKUP($A485&amp;$A$3,Global!$E:$AA,COLUMN()+1,0)),"")</f>
        <v/>
      </c>
      <c r="O485" s="68" t="str">
        <f>IFERROR(IF(VLOOKUP($A485&amp;$A$3,Global!$E:$AA,COLUMN()+1,0)="","",VLOOKUP($A485&amp;$A$3,Global!$E:$AA,COLUMN()+1,0)),"")</f>
        <v/>
      </c>
      <c r="P485" s="68" t="str">
        <f>IFERROR(IF(VLOOKUP($A485&amp;$A$3,Global!$E:$AA,COLUMN()+1,0)="","",VLOOKUP($A485&amp;$A$3,Global!$E:$AA,COLUMN()+1,0)),"")</f>
        <v/>
      </c>
      <c r="Q485" s="68" t="str">
        <f>IFERROR(IF(VLOOKUP($A485&amp;$A$3,Global!$E:$AA,COLUMN()+1,0)="","",VLOOKUP($A485&amp;$A$3,Global!$E:$AA,COLUMN()+1,0)),"")</f>
        <v/>
      </c>
      <c r="R485" s="68" t="str">
        <f>IFERROR(IF(VLOOKUP($A485&amp;$A$3,Global!$E:$AA,COLUMN()+1,0)="","",VLOOKUP($A485&amp;$A$3,Global!$E:$AA,COLUMN()+1,0)),"")</f>
        <v/>
      </c>
      <c r="S485" s="71" t="str">
        <f>IFERROR(IF(VLOOKUP($A485&amp;$A$3,Global!$E:$AA,COLUMN()+1,0)="","",VLOOKUP($A485&amp;$A$3,Global!$E:$AA,COLUMN()+1,0)),"")</f>
        <v/>
      </c>
      <c r="T485" s="71" t="str">
        <f>IFERROR(IF(VLOOKUP($A485&amp;$A$3,Global!$E:$AA,COLUMN()+1,0)="","",VLOOKUP($A485&amp;$A$3,Global!$E:$AA,COLUMN()+1,0)),"")</f>
        <v/>
      </c>
      <c r="U485" s="69" t="str">
        <f>IFERROR(IF(VLOOKUP($A485&amp;$A$3,Global!$E:$AA,COLUMN()+1,0)="","",VLOOKUP($A485&amp;$A$3,Global!$E:$AA,COLUMN()+1,0)),"")</f>
        <v/>
      </c>
      <c r="V485" s="69" t="str">
        <f>IFERROR(IF(VLOOKUP($A485&amp;$A$3,Global!$E:$AA,COLUMN()+1,0)="","",VLOOKUP($A485&amp;$A$3,Global!$E:$AA,COLUMN()+1,0)),"")</f>
        <v/>
      </c>
    </row>
    <row r="486" spans="1:22" s="72" customFormat="1" ht="15.75" x14ac:dyDescent="0.2">
      <c r="A486" s="67" t="str">
        <f>IFERROR(IF(A485="","",IF((A485+1)&lt;=VLOOKUP($A$3,List!$A$1:$B$50,2,0),A485+1,"")),"")</f>
        <v/>
      </c>
      <c r="B486" s="67" t="str">
        <f>IFERROR(IF(VLOOKUP($A486&amp;$A$3,Global!$E:$AA,COLUMN(),0)="","",VLOOKUP($A486&amp;$A$3,Global!$E:$AA,COLUMN(),0)),"")</f>
        <v/>
      </c>
      <c r="C486" s="67" t="str">
        <f>IFERROR(VLOOKUP(B486,List!$D:$E,2,0),"")</f>
        <v/>
      </c>
      <c r="D486" s="68" t="str">
        <f>IFERROR(IF(VLOOKUP($A486&amp;$A$3,Global!$E:$AA,COLUMN()+1,0)="","",VLOOKUP($A486&amp;$A$3,Global!$E:$AA,COLUMN()+1,0)),"")</f>
        <v/>
      </c>
      <c r="E486" s="69" t="str">
        <f>IFERROR(IF(VLOOKUP($A486&amp;$A$3,Global!$E:$AA,COLUMN()+1,0)="","",VLOOKUP($A486&amp;$A$3,Global!$E:$AA,COLUMN()+1,0)),"")</f>
        <v/>
      </c>
      <c r="F486" s="69" t="str">
        <f>IFERROR(IF(VLOOKUP($A486&amp;$A$3,Global!$E:$AA,COLUMN()+1,0)="","",VLOOKUP($A486&amp;$A$3,Global!$E:$AA,COLUMN()+1,0)),"")</f>
        <v/>
      </c>
      <c r="G486" s="69" t="str">
        <f>IFERROR(IF(VLOOKUP($A486&amp;$A$3,Global!$E:$AA,COLUMN()+1,0)="","",VLOOKUP($A486&amp;$A$3,Global!$E:$AA,COLUMN()+1,0)),"")</f>
        <v/>
      </c>
      <c r="H486" s="70" t="str">
        <f>IFERROR(IF(VLOOKUP($A486&amp;$A$3,Global!$E:$AA,COLUMN()+1,0)="","",VLOOKUP($A486&amp;$A$3,Global!$E:$AA,COLUMN()+1,0)),"")</f>
        <v/>
      </c>
      <c r="I486" s="69" t="str">
        <f>IFERROR(IF(VLOOKUP($A486&amp;$A$3,Global!$E:$AA,COLUMN()+1,0)="","",VLOOKUP($A486&amp;$A$3,Global!$E:$AA,COLUMN()+1,0)),"")</f>
        <v/>
      </c>
      <c r="J486" s="69" t="str">
        <f>IFERROR(IF(VLOOKUP($A486&amp;$A$3,Global!$E:$AA,COLUMN()+1,0)="","",VLOOKUP($A486&amp;$A$3,Global!$E:$AA,COLUMN()+1,0)),"")</f>
        <v/>
      </c>
      <c r="K486" s="69" t="str">
        <f>IFERROR(IF(VLOOKUP($A486&amp;$A$3,Global!$E:$AA,COLUMN()+1,0)="","",VLOOKUP($A486&amp;$A$3,Global!$E:$AA,COLUMN()+1,0)),"")</f>
        <v/>
      </c>
      <c r="L486" s="69" t="str">
        <f>IFERROR(IF(VLOOKUP($A486&amp;$A$3,Global!$E:$AA,COLUMN()+1,0)="","",VLOOKUP($A486&amp;$A$3,Global!$E:$AA,COLUMN()+1,0)),"")</f>
        <v/>
      </c>
      <c r="M486" s="68" t="str">
        <f>IFERROR(IF(VLOOKUP($A486&amp;$A$3,Global!$E:$AA,COLUMN()+1,0)="","",VLOOKUP($A486&amp;$A$3,Global!$E:$AA,COLUMN()+1,0)),"")</f>
        <v/>
      </c>
      <c r="N486" s="68" t="str">
        <f>IFERROR(IF(VLOOKUP($A486&amp;$A$3,Global!$E:$AA,COLUMN()+1,0)="","",VLOOKUP($A486&amp;$A$3,Global!$E:$AA,COLUMN()+1,0)),"")</f>
        <v/>
      </c>
      <c r="O486" s="68" t="str">
        <f>IFERROR(IF(VLOOKUP($A486&amp;$A$3,Global!$E:$AA,COLUMN()+1,0)="","",VLOOKUP($A486&amp;$A$3,Global!$E:$AA,COLUMN()+1,0)),"")</f>
        <v/>
      </c>
      <c r="P486" s="68" t="str">
        <f>IFERROR(IF(VLOOKUP($A486&amp;$A$3,Global!$E:$AA,COLUMN()+1,0)="","",VLOOKUP($A486&amp;$A$3,Global!$E:$AA,COLUMN()+1,0)),"")</f>
        <v/>
      </c>
      <c r="Q486" s="68" t="str">
        <f>IFERROR(IF(VLOOKUP($A486&amp;$A$3,Global!$E:$AA,COLUMN()+1,0)="","",VLOOKUP($A486&amp;$A$3,Global!$E:$AA,COLUMN()+1,0)),"")</f>
        <v/>
      </c>
      <c r="R486" s="68" t="str">
        <f>IFERROR(IF(VLOOKUP($A486&amp;$A$3,Global!$E:$AA,COLUMN()+1,0)="","",VLOOKUP($A486&amp;$A$3,Global!$E:$AA,COLUMN()+1,0)),"")</f>
        <v/>
      </c>
      <c r="S486" s="71" t="str">
        <f>IFERROR(IF(VLOOKUP($A486&amp;$A$3,Global!$E:$AA,COLUMN()+1,0)="","",VLOOKUP($A486&amp;$A$3,Global!$E:$AA,COLUMN()+1,0)),"")</f>
        <v/>
      </c>
      <c r="T486" s="71" t="str">
        <f>IFERROR(IF(VLOOKUP($A486&amp;$A$3,Global!$E:$AA,COLUMN()+1,0)="","",VLOOKUP($A486&amp;$A$3,Global!$E:$AA,COLUMN()+1,0)),"")</f>
        <v/>
      </c>
      <c r="U486" s="69" t="str">
        <f>IFERROR(IF(VLOOKUP($A486&amp;$A$3,Global!$E:$AA,COLUMN()+1,0)="","",VLOOKUP($A486&amp;$A$3,Global!$E:$AA,COLUMN()+1,0)),"")</f>
        <v/>
      </c>
      <c r="V486" s="69" t="str">
        <f>IFERROR(IF(VLOOKUP($A486&amp;$A$3,Global!$E:$AA,COLUMN()+1,0)="","",VLOOKUP($A486&amp;$A$3,Global!$E:$AA,COLUMN()+1,0)),"")</f>
        <v/>
      </c>
    </row>
    <row r="487" spans="1:22" s="72" customFormat="1" ht="15.75" x14ac:dyDescent="0.2">
      <c r="A487" s="67" t="str">
        <f>IFERROR(IF(A486="","",IF((A486+1)&lt;=VLOOKUP($A$3,List!$A$1:$B$50,2,0),A486+1,"")),"")</f>
        <v/>
      </c>
      <c r="B487" s="67" t="str">
        <f>IFERROR(IF(VLOOKUP($A487&amp;$A$3,Global!$E:$AA,COLUMN(),0)="","",VLOOKUP($A487&amp;$A$3,Global!$E:$AA,COLUMN(),0)),"")</f>
        <v/>
      </c>
      <c r="C487" s="67" t="str">
        <f>IFERROR(VLOOKUP(B487,List!$D:$E,2,0),"")</f>
        <v/>
      </c>
      <c r="D487" s="68" t="str">
        <f>IFERROR(IF(VLOOKUP($A487&amp;$A$3,Global!$E:$AA,COLUMN()+1,0)="","",VLOOKUP($A487&amp;$A$3,Global!$E:$AA,COLUMN()+1,0)),"")</f>
        <v/>
      </c>
      <c r="E487" s="69" t="str">
        <f>IFERROR(IF(VLOOKUP($A487&amp;$A$3,Global!$E:$AA,COLUMN()+1,0)="","",VLOOKUP($A487&amp;$A$3,Global!$E:$AA,COLUMN()+1,0)),"")</f>
        <v/>
      </c>
      <c r="F487" s="69" t="str">
        <f>IFERROR(IF(VLOOKUP($A487&amp;$A$3,Global!$E:$AA,COLUMN()+1,0)="","",VLOOKUP($A487&amp;$A$3,Global!$E:$AA,COLUMN()+1,0)),"")</f>
        <v/>
      </c>
      <c r="G487" s="69" t="str">
        <f>IFERROR(IF(VLOOKUP($A487&amp;$A$3,Global!$E:$AA,COLUMN()+1,0)="","",VLOOKUP($A487&amp;$A$3,Global!$E:$AA,COLUMN()+1,0)),"")</f>
        <v/>
      </c>
      <c r="H487" s="70" t="str">
        <f>IFERROR(IF(VLOOKUP($A487&amp;$A$3,Global!$E:$AA,COLUMN()+1,0)="","",VLOOKUP($A487&amp;$A$3,Global!$E:$AA,COLUMN()+1,0)),"")</f>
        <v/>
      </c>
      <c r="I487" s="69" t="str">
        <f>IFERROR(IF(VLOOKUP($A487&amp;$A$3,Global!$E:$AA,COLUMN()+1,0)="","",VLOOKUP($A487&amp;$A$3,Global!$E:$AA,COLUMN()+1,0)),"")</f>
        <v/>
      </c>
      <c r="J487" s="69" t="str">
        <f>IFERROR(IF(VLOOKUP($A487&amp;$A$3,Global!$E:$AA,COLUMN()+1,0)="","",VLOOKUP($A487&amp;$A$3,Global!$E:$AA,COLUMN()+1,0)),"")</f>
        <v/>
      </c>
      <c r="K487" s="69" t="str">
        <f>IFERROR(IF(VLOOKUP($A487&amp;$A$3,Global!$E:$AA,COLUMN()+1,0)="","",VLOOKUP($A487&amp;$A$3,Global!$E:$AA,COLUMN()+1,0)),"")</f>
        <v/>
      </c>
      <c r="L487" s="69" t="str">
        <f>IFERROR(IF(VLOOKUP($A487&amp;$A$3,Global!$E:$AA,COLUMN()+1,0)="","",VLOOKUP($A487&amp;$A$3,Global!$E:$AA,COLUMN()+1,0)),"")</f>
        <v/>
      </c>
      <c r="M487" s="68" t="str">
        <f>IFERROR(IF(VLOOKUP($A487&amp;$A$3,Global!$E:$AA,COLUMN()+1,0)="","",VLOOKUP($A487&amp;$A$3,Global!$E:$AA,COLUMN()+1,0)),"")</f>
        <v/>
      </c>
      <c r="N487" s="68" t="str">
        <f>IFERROR(IF(VLOOKUP($A487&amp;$A$3,Global!$E:$AA,COLUMN()+1,0)="","",VLOOKUP($A487&amp;$A$3,Global!$E:$AA,COLUMN()+1,0)),"")</f>
        <v/>
      </c>
      <c r="O487" s="68" t="str">
        <f>IFERROR(IF(VLOOKUP($A487&amp;$A$3,Global!$E:$AA,COLUMN()+1,0)="","",VLOOKUP($A487&amp;$A$3,Global!$E:$AA,COLUMN()+1,0)),"")</f>
        <v/>
      </c>
      <c r="P487" s="68" t="str">
        <f>IFERROR(IF(VLOOKUP($A487&amp;$A$3,Global!$E:$AA,COLUMN()+1,0)="","",VLOOKUP($A487&amp;$A$3,Global!$E:$AA,COLUMN()+1,0)),"")</f>
        <v/>
      </c>
      <c r="Q487" s="68" t="str">
        <f>IFERROR(IF(VLOOKUP($A487&amp;$A$3,Global!$E:$AA,COLUMN()+1,0)="","",VLOOKUP($A487&amp;$A$3,Global!$E:$AA,COLUMN()+1,0)),"")</f>
        <v/>
      </c>
      <c r="R487" s="68" t="str">
        <f>IFERROR(IF(VLOOKUP($A487&amp;$A$3,Global!$E:$AA,COLUMN()+1,0)="","",VLOOKUP($A487&amp;$A$3,Global!$E:$AA,COLUMN()+1,0)),"")</f>
        <v/>
      </c>
      <c r="S487" s="71" t="str">
        <f>IFERROR(IF(VLOOKUP($A487&amp;$A$3,Global!$E:$AA,COLUMN()+1,0)="","",VLOOKUP($A487&amp;$A$3,Global!$E:$AA,COLUMN()+1,0)),"")</f>
        <v/>
      </c>
      <c r="T487" s="71" t="str">
        <f>IFERROR(IF(VLOOKUP($A487&amp;$A$3,Global!$E:$AA,COLUMN()+1,0)="","",VLOOKUP($A487&amp;$A$3,Global!$E:$AA,COLUMN()+1,0)),"")</f>
        <v/>
      </c>
      <c r="U487" s="69" t="str">
        <f>IFERROR(IF(VLOOKUP($A487&amp;$A$3,Global!$E:$AA,COLUMN()+1,0)="","",VLOOKUP($A487&amp;$A$3,Global!$E:$AA,COLUMN()+1,0)),"")</f>
        <v/>
      </c>
      <c r="V487" s="69" t="str">
        <f>IFERROR(IF(VLOOKUP($A487&amp;$A$3,Global!$E:$AA,COLUMN()+1,0)="","",VLOOKUP($A487&amp;$A$3,Global!$E:$AA,COLUMN()+1,0)),"")</f>
        <v/>
      </c>
    </row>
    <row r="488" spans="1:22" s="72" customFormat="1" ht="15.75" x14ac:dyDescent="0.2">
      <c r="A488" s="67" t="str">
        <f>IFERROR(IF(A487="","",IF((A487+1)&lt;=VLOOKUP($A$3,List!$A$1:$B$50,2,0),A487+1,"")),"")</f>
        <v/>
      </c>
      <c r="B488" s="67" t="str">
        <f>IFERROR(IF(VLOOKUP($A488&amp;$A$3,Global!$E:$AA,COLUMN(),0)="","",VLOOKUP($A488&amp;$A$3,Global!$E:$AA,COLUMN(),0)),"")</f>
        <v/>
      </c>
      <c r="C488" s="67" t="str">
        <f>IFERROR(VLOOKUP(B488,List!$D:$E,2,0),"")</f>
        <v/>
      </c>
      <c r="D488" s="68" t="str">
        <f>IFERROR(IF(VLOOKUP($A488&amp;$A$3,Global!$E:$AA,COLUMN()+1,0)="","",VLOOKUP($A488&amp;$A$3,Global!$E:$AA,COLUMN()+1,0)),"")</f>
        <v/>
      </c>
      <c r="E488" s="69" t="str">
        <f>IFERROR(IF(VLOOKUP($A488&amp;$A$3,Global!$E:$AA,COLUMN()+1,0)="","",VLOOKUP($A488&amp;$A$3,Global!$E:$AA,COLUMN()+1,0)),"")</f>
        <v/>
      </c>
      <c r="F488" s="69" t="str">
        <f>IFERROR(IF(VLOOKUP($A488&amp;$A$3,Global!$E:$AA,COLUMN()+1,0)="","",VLOOKUP($A488&amp;$A$3,Global!$E:$AA,COLUMN()+1,0)),"")</f>
        <v/>
      </c>
      <c r="G488" s="69" t="str">
        <f>IFERROR(IF(VLOOKUP($A488&amp;$A$3,Global!$E:$AA,COLUMN()+1,0)="","",VLOOKUP($A488&amp;$A$3,Global!$E:$AA,COLUMN()+1,0)),"")</f>
        <v/>
      </c>
      <c r="H488" s="70" t="str">
        <f>IFERROR(IF(VLOOKUP($A488&amp;$A$3,Global!$E:$AA,COLUMN()+1,0)="","",VLOOKUP($A488&amp;$A$3,Global!$E:$AA,COLUMN()+1,0)),"")</f>
        <v/>
      </c>
      <c r="I488" s="69" t="str">
        <f>IFERROR(IF(VLOOKUP($A488&amp;$A$3,Global!$E:$AA,COLUMN()+1,0)="","",VLOOKUP($A488&amp;$A$3,Global!$E:$AA,COLUMN()+1,0)),"")</f>
        <v/>
      </c>
      <c r="J488" s="69" t="str">
        <f>IFERROR(IF(VLOOKUP($A488&amp;$A$3,Global!$E:$AA,COLUMN()+1,0)="","",VLOOKUP($A488&amp;$A$3,Global!$E:$AA,COLUMN()+1,0)),"")</f>
        <v/>
      </c>
      <c r="K488" s="69" t="str">
        <f>IFERROR(IF(VLOOKUP($A488&amp;$A$3,Global!$E:$AA,COLUMN()+1,0)="","",VLOOKUP($A488&amp;$A$3,Global!$E:$AA,COLUMN()+1,0)),"")</f>
        <v/>
      </c>
      <c r="L488" s="69" t="str">
        <f>IFERROR(IF(VLOOKUP($A488&amp;$A$3,Global!$E:$AA,COLUMN()+1,0)="","",VLOOKUP($A488&amp;$A$3,Global!$E:$AA,COLUMN()+1,0)),"")</f>
        <v/>
      </c>
      <c r="M488" s="68" t="str">
        <f>IFERROR(IF(VLOOKUP($A488&amp;$A$3,Global!$E:$AA,COLUMN()+1,0)="","",VLOOKUP($A488&amp;$A$3,Global!$E:$AA,COLUMN()+1,0)),"")</f>
        <v/>
      </c>
      <c r="N488" s="68" t="str">
        <f>IFERROR(IF(VLOOKUP($A488&amp;$A$3,Global!$E:$AA,COLUMN()+1,0)="","",VLOOKUP($A488&amp;$A$3,Global!$E:$AA,COLUMN()+1,0)),"")</f>
        <v/>
      </c>
      <c r="O488" s="68" t="str">
        <f>IFERROR(IF(VLOOKUP($A488&amp;$A$3,Global!$E:$AA,COLUMN()+1,0)="","",VLOOKUP($A488&amp;$A$3,Global!$E:$AA,COLUMN()+1,0)),"")</f>
        <v/>
      </c>
      <c r="P488" s="68" t="str">
        <f>IFERROR(IF(VLOOKUP($A488&amp;$A$3,Global!$E:$AA,COLUMN()+1,0)="","",VLOOKUP($A488&amp;$A$3,Global!$E:$AA,COLUMN()+1,0)),"")</f>
        <v/>
      </c>
      <c r="Q488" s="68" t="str">
        <f>IFERROR(IF(VLOOKUP($A488&amp;$A$3,Global!$E:$AA,COLUMN()+1,0)="","",VLOOKUP($A488&amp;$A$3,Global!$E:$AA,COLUMN()+1,0)),"")</f>
        <v/>
      </c>
      <c r="R488" s="68" t="str">
        <f>IFERROR(IF(VLOOKUP($A488&amp;$A$3,Global!$E:$AA,COLUMN()+1,0)="","",VLOOKUP($A488&amp;$A$3,Global!$E:$AA,COLUMN()+1,0)),"")</f>
        <v/>
      </c>
      <c r="S488" s="71" t="str">
        <f>IFERROR(IF(VLOOKUP($A488&amp;$A$3,Global!$E:$AA,COLUMN()+1,0)="","",VLOOKUP($A488&amp;$A$3,Global!$E:$AA,COLUMN()+1,0)),"")</f>
        <v/>
      </c>
      <c r="T488" s="71" t="str">
        <f>IFERROR(IF(VLOOKUP($A488&amp;$A$3,Global!$E:$AA,COLUMN()+1,0)="","",VLOOKUP($A488&amp;$A$3,Global!$E:$AA,COLUMN()+1,0)),"")</f>
        <v/>
      </c>
      <c r="U488" s="69" t="str">
        <f>IFERROR(IF(VLOOKUP($A488&amp;$A$3,Global!$E:$AA,COLUMN()+1,0)="","",VLOOKUP($A488&amp;$A$3,Global!$E:$AA,COLUMN()+1,0)),"")</f>
        <v/>
      </c>
      <c r="V488" s="69" t="str">
        <f>IFERROR(IF(VLOOKUP($A488&amp;$A$3,Global!$E:$AA,COLUMN()+1,0)="","",VLOOKUP($A488&amp;$A$3,Global!$E:$AA,COLUMN()+1,0)),"")</f>
        <v/>
      </c>
    </row>
    <row r="489" spans="1:22" s="72" customFormat="1" ht="15.75" x14ac:dyDescent="0.2">
      <c r="A489" s="67" t="str">
        <f>IFERROR(IF(A488="","",IF((A488+1)&lt;=VLOOKUP($A$3,List!$A$1:$B$50,2,0),A488+1,"")),"")</f>
        <v/>
      </c>
      <c r="B489" s="67" t="str">
        <f>IFERROR(IF(VLOOKUP($A489&amp;$A$3,Global!$E:$AA,COLUMN(),0)="","",VLOOKUP($A489&amp;$A$3,Global!$E:$AA,COLUMN(),0)),"")</f>
        <v/>
      </c>
      <c r="C489" s="67" t="str">
        <f>IFERROR(VLOOKUP(B489,List!$D:$E,2,0),"")</f>
        <v/>
      </c>
      <c r="D489" s="68" t="str">
        <f>IFERROR(IF(VLOOKUP($A489&amp;$A$3,Global!$E:$AA,COLUMN()+1,0)="","",VLOOKUP($A489&amp;$A$3,Global!$E:$AA,COLUMN()+1,0)),"")</f>
        <v/>
      </c>
      <c r="E489" s="69" t="str">
        <f>IFERROR(IF(VLOOKUP($A489&amp;$A$3,Global!$E:$AA,COLUMN()+1,0)="","",VLOOKUP($A489&amp;$A$3,Global!$E:$AA,COLUMN()+1,0)),"")</f>
        <v/>
      </c>
      <c r="F489" s="69" t="str">
        <f>IFERROR(IF(VLOOKUP($A489&amp;$A$3,Global!$E:$AA,COLUMN()+1,0)="","",VLOOKUP($A489&amp;$A$3,Global!$E:$AA,COLUMN()+1,0)),"")</f>
        <v/>
      </c>
      <c r="G489" s="69" t="str">
        <f>IFERROR(IF(VLOOKUP($A489&amp;$A$3,Global!$E:$AA,COLUMN()+1,0)="","",VLOOKUP($A489&amp;$A$3,Global!$E:$AA,COLUMN()+1,0)),"")</f>
        <v/>
      </c>
      <c r="H489" s="70" t="str">
        <f>IFERROR(IF(VLOOKUP($A489&amp;$A$3,Global!$E:$AA,COLUMN()+1,0)="","",VLOOKUP($A489&amp;$A$3,Global!$E:$AA,COLUMN()+1,0)),"")</f>
        <v/>
      </c>
      <c r="I489" s="69" t="str">
        <f>IFERROR(IF(VLOOKUP($A489&amp;$A$3,Global!$E:$AA,COLUMN()+1,0)="","",VLOOKUP($A489&amp;$A$3,Global!$E:$AA,COLUMN()+1,0)),"")</f>
        <v/>
      </c>
      <c r="J489" s="69" t="str">
        <f>IFERROR(IF(VLOOKUP($A489&amp;$A$3,Global!$E:$AA,COLUMN()+1,0)="","",VLOOKUP($A489&amp;$A$3,Global!$E:$AA,COLUMN()+1,0)),"")</f>
        <v/>
      </c>
      <c r="K489" s="69" t="str">
        <f>IFERROR(IF(VLOOKUP($A489&amp;$A$3,Global!$E:$AA,COLUMN()+1,0)="","",VLOOKUP($A489&amp;$A$3,Global!$E:$AA,COLUMN()+1,0)),"")</f>
        <v/>
      </c>
      <c r="L489" s="69" t="str">
        <f>IFERROR(IF(VLOOKUP($A489&amp;$A$3,Global!$E:$AA,COLUMN()+1,0)="","",VLOOKUP($A489&amp;$A$3,Global!$E:$AA,COLUMN()+1,0)),"")</f>
        <v/>
      </c>
      <c r="M489" s="68" t="str">
        <f>IFERROR(IF(VLOOKUP($A489&amp;$A$3,Global!$E:$AA,COLUMN()+1,0)="","",VLOOKUP($A489&amp;$A$3,Global!$E:$AA,COLUMN()+1,0)),"")</f>
        <v/>
      </c>
      <c r="N489" s="68" t="str">
        <f>IFERROR(IF(VLOOKUP($A489&amp;$A$3,Global!$E:$AA,COLUMN()+1,0)="","",VLOOKUP($A489&amp;$A$3,Global!$E:$AA,COLUMN()+1,0)),"")</f>
        <v/>
      </c>
      <c r="O489" s="68" t="str">
        <f>IFERROR(IF(VLOOKUP($A489&amp;$A$3,Global!$E:$AA,COLUMN()+1,0)="","",VLOOKUP($A489&amp;$A$3,Global!$E:$AA,COLUMN()+1,0)),"")</f>
        <v/>
      </c>
      <c r="P489" s="68" t="str">
        <f>IFERROR(IF(VLOOKUP($A489&amp;$A$3,Global!$E:$AA,COLUMN()+1,0)="","",VLOOKUP($A489&amp;$A$3,Global!$E:$AA,COLUMN()+1,0)),"")</f>
        <v/>
      </c>
      <c r="Q489" s="68" t="str">
        <f>IFERROR(IF(VLOOKUP($A489&amp;$A$3,Global!$E:$AA,COLUMN()+1,0)="","",VLOOKUP($A489&amp;$A$3,Global!$E:$AA,COLUMN()+1,0)),"")</f>
        <v/>
      </c>
      <c r="R489" s="68" t="str">
        <f>IFERROR(IF(VLOOKUP($A489&amp;$A$3,Global!$E:$AA,COLUMN()+1,0)="","",VLOOKUP($A489&amp;$A$3,Global!$E:$AA,COLUMN()+1,0)),"")</f>
        <v/>
      </c>
      <c r="S489" s="71" t="str">
        <f>IFERROR(IF(VLOOKUP($A489&amp;$A$3,Global!$E:$AA,COLUMN()+1,0)="","",VLOOKUP($A489&amp;$A$3,Global!$E:$AA,COLUMN()+1,0)),"")</f>
        <v/>
      </c>
      <c r="T489" s="71" t="str">
        <f>IFERROR(IF(VLOOKUP($A489&amp;$A$3,Global!$E:$AA,COLUMN()+1,0)="","",VLOOKUP($A489&amp;$A$3,Global!$E:$AA,COLUMN()+1,0)),"")</f>
        <v/>
      </c>
      <c r="U489" s="69" t="str">
        <f>IFERROR(IF(VLOOKUP($A489&amp;$A$3,Global!$E:$AA,COLUMN()+1,0)="","",VLOOKUP($A489&amp;$A$3,Global!$E:$AA,COLUMN()+1,0)),"")</f>
        <v/>
      </c>
      <c r="V489" s="69" t="str">
        <f>IFERROR(IF(VLOOKUP($A489&amp;$A$3,Global!$E:$AA,COLUMN()+1,0)="","",VLOOKUP($A489&amp;$A$3,Global!$E:$AA,COLUMN()+1,0)),"")</f>
        <v/>
      </c>
    </row>
    <row r="490" spans="1:22" s="72" customFormat="1" ht="15.75" x14ac:dyDescent="0.2">
      <c r="A490" s="67" t="str">
        <f>IFERROR(IF(A489="","",IF((A489+1)&lt;=VLOOKUP($A$3,List!$A$1:$B$50,2,0),A489+1,"")),"")</f>
        <v/>
      </c>
      <c r="B490" s="67" t="str">
        <f>IFERROR(IF(VLOOKUP($A490&amp;$A$3,Global!$E:$AA,COLUMN(),0)="","",VLOOKUP($A490&amp;$A$3,Global!$E:$AA,COLUMN(),0)),"")</f>
        <v/>
      </c>
      <c r="C490" s="67" t="str">
        <f>IFERROR(VLOOKUP(B490,List!$D:$E,2,0),"")</f>
        <v/>
      </c>
      <c r="D490" s="68" t="str">
        <f>IFERROR(IF(VLOOKUP($A490&amp;$A$3,Global!$E:$AA,COLUMN()+1,0)="","",VLOOKUP($A490&amp;$A$3,Global!$E:$AA,COLUMN()+1,0)),"")</f>
        <v/>
      </c>
      <c r="E490" s="69" t="str">
        <f>IFERROR(IF(VLOOKUP($A490&amp;$A$3,Global!$E:$AA,COLUMN()+1,0)="","",VLOOKUP($A490&amp;$A$3,Global!$E:$AA,COLUMN()+1,0)),"")</f>
        <v/>
      </c>
      <c r="F490" s="69" t="str">
        <f>IFERROR(IF(VLOOKUP($A490&amp;$A$3,Global!$E:$AA,COLUMN()+1,0)="","",VLOOKUP($A490&amp;$A$3,Global!$E:$AA,COLUMN()+1,0)),"")</f>
        <v/>
      </c>
      <c r="G490" s="69" t="str">
        <f>IFERROR(IF(VLOOKUP($A490&amp;$A$3,Global!$E:$AA,COLUMN()+1,0)="","",VLOOKUP($A490&amp;$A$3,Global!$E:$AA,COLUMN()+1,0)),"")</f>
        <v/>
      </c>
      <c r="H490" s="70" t="str">
        <f>IFERROR(IF(VLOOKUP($A490&amp;$A$3,Global!$E:$AA,COLUMN()+1,0)="","",VLOOKUP($A490&amp;$A$3,Global!$E:$AA,COLUMN()+1,0)),"")</f>
        <v/>
      </c>
      <c r="I490" s="69" t="str">
        <f>IFERROR(IF(VLOOKUP($A490&amp;$A$3,Global!$E:$AA,COLUMN()+1,0)="","",VLOOKUP($A490&amp;$A$3,Global!$E:$AA,COLUMN()+1,0)),"")</f>
        <v/>
      </c>
      <c r="J490" s="69" t="str">
        <f>IFERROR(IF(VLOOKUP($A490&amp;$A$3,Global!$E:$AA,COLUMN()+1,0)="","",VLOOKUP($A490&amp;$A$3,Global!$E:$AA,COLUMN()+1,0)),"")</f>
        <v/>
      </c>
      <c r="K490" s="69" t="str">
        <f>IFERROR(IF(VLOOKUP($A490&amp;$A$3,Global!$E:$AA,COLUMN()+1,0)="","",VLOOKUP($A490&amp;$A$3,Global!$E:$AA,COLUMN()+1,0)),"")</f>
        <v/>
      </c>
      <c r="L490" s="69" t="str">
        <f>IFERROR(IF(VLOOKUP($A490&amp;$A$3,Global!$E:$AA,COLUMN()+1,0)="","",VLOOKUP($A490&amp;$A$3,Global!$E:$AA,COLUMN()+1,0)),"")</f>
        <v/>
      </c>
      <c r="M490" s="68" t="str">
        <f>IFERROR(IF(VLOOKUP($A490&amp;$A$3,Global!$E:$AA,COLUMN()+1,0)="","",VLOOKUP($A490&amp;$A$3,Global!$E:$AA,COLUMN()+1,0)),"")</f>
        <v/>
      </c>
      <c r="N490" s="68" t="str">
        <f>IFERROR(IF(VLOOKUP($A490&amp;$A$3,Global!$E:$AA,COLUMN()+1,0)="","",VLOOKUP($A490&amp;$A$3,Global!$E:$AA,COLUMN()+1,0)),"")</f>
        <v/>
      </c>
      <c r="O490" s="68" t="str">
        <f>IFERROR(IF(VLOOKUP($A490&amp;$A$3,Global!$E:$AA,COLUMN()+1,0)="","",VLOOKUP($A490&amp;$A$3,Global!$E:$AA,COLUMN()+1,0)),"")</f>
        <v/>
      </c>
      <c r="P490" s="68" t="str">
        <f>IFERROR(IF(VLOOKUP($A490&amp;$A$3,Global!$E:$AA,COLUMN()+1,0)="","",VLOOKUP($A490&amp;$A$3,Global!$E:$AA,COLUMN()+1,0)),"")</f>
        <v/>
      </c>
      <c r="Q490" s="68" t="str">
        <f>IFERROR(IF(VLOOKUP($A490&amp;$A$3,Global!$E:$AA,COLUMN()+1,0)="","",VLOOKUP($A490&amp;$A$3,Global!$E:$AA,COLUMN()+1,0)),"")</f>
        <v/>
      </c>
      <c r="R490" s="68" t="str">
        <f>IFERROR(IF(VLOOKUP($A490&amp;$A$3,Global!$E:$AA,COLUMN()+1,0)="","",VLOOKUP($A490&amp;$A$3,Global!$E:$AA,COLUMN()+1,0)),"")</f>
        <v/>
      </c>
      <c r="S490" s="71" t="str">
        <f>IFERROR(IF(VLOOKUP($A490&amp;$A$3,Global!$E:$AA,COLUMN()+1,0)="","",VLOOKUP($A490&amp;$A$3,Global!$E:$AA,COLUMN()+1,0)),"")</f>
        <v/>
      </c>
      <c r="T490" s="71" t="str">
        <f>IFERROR(IF(VLOOKUP($A490&amp;$A$3,Global!$E:$AA,COLUMN()+1,0)="","",VLOOKUP($A490&amp;$A$3,Global!$E:$AA,COLUMN()+1,0)),"")</f>
        <v/>
      </c>
      <c r="U490" s="69" t="str">
        <f>IFERROR(IF(VLOOKUP($A490&amp;$A$3,Global!$E:$AA,COLUMN()+1,0)="","",VLOOKUP($A490&amp;$A$3,Global!$E:$AA,COLUMN()+1,0)),"")</f>
        <v/>
      </c>
      <c r="V490" s="69" t="str">
        <f>IFERROR(IF(VLOOKUP($A490&amp;$A$3,Global!$E:$AA,COLUMN()+1,0)="","",VLOOKUP($A490&amp;$A$3,Global!$E:$AA,COLUMN()+1,0)),"")</f>
        <v/>
      </c>
    </row>
    <row r="491" spans="1:22" s="72" customFormat="1" ht="15.75" x14ac:dyDescent="0.2">
      <c r="A491" s="67" t="str">
        <f>IFERROR(IF(A490="","",IF((A490+1)&lt;=VLOOKUP($A$3,List!$A$1:$B$50,2,0),A490+1,"")),"")</f>
        <v/>
      </c>
      <c r="B491" s="67" t="str">
        <f>IFERROR(IF(VLOOKUP($A491&amp;$A$3,Global!$E:$AA,COLUMN(),0)="","",VLOOKUP($A491&amp;$A$3,Global!$E:$AA,COLUMN(),0)),"")</f>
        <v/>
      </c>
      <c r="C491" s="67" t="str">
        <f>IFERROR(VLOOKUP(B491,List!$D:$E,2,0),"")</f>
        <v/>
      </c>
      <c r="D491" s="68" t="str">
        <f>IFERROR(IF(VLOOKUP($A491&amp;$A$3,Global!$E:$AA,COLUMN()+1,0)="","",VLOOKUP($A491&amp;$A$3,Global!$E:$AA,COLUMN()+1,0)),"")</f>
        <v/>
      </c>
      <c r="E491" s="69" t="str">
        <f>IFERROR(IF(VLOOKUP($A491&amp;$A$3,Global!$E:$AA,COLUMN()+1,0)="","",VLOOKUP($A491&amp;$A$3,Global!$E:$AA,COLUMN()+1,0)),"")</f>
        <v/>
      </c>
      <c r="F491" s="69" t="str">
        <f>IFERROR(IF(VLOOKUP($A491&amp;$A$3,Global!$E:$AA,COLUMN()+1,0)="","",VLOOKUP($A491&amp;$A$3,Global!$E:$AA,COLUMN()+1,0)),"")</f>
        <v/>
      </c>
      <c r="G491" s="69" t="str">
        <f>IFERROR(IF(VLOOKUP($A491&amp;$A$3,Global!$E:$AA,COLUMN()+1,0)="","",VLOOKUP($A491&amp;$A$3,Global!$E:$AA,COLUMN()+1,0)),"")</f>
        <v/>
      </c>
      <c r="H491" s="70" t="str">
        <f>IFERROR(IF(VLOOKUP($A491&amp;$A$3,Global!$E:$AA,COLUMN()+1,0)="","",VLOOKUP($A491&amp;$A$3,Global!$E:$AA,COLUMN()+1,0)),"")</f>
        <v/>
      </c>
      <c r="I491" s="69" t="str">
        <f>IFERROR(IF(VLOOKUP($A491&amp;$A$3,Global!$E:$AA,COLUMN()+1,0)="","",VLOOKUP($A491&amp;$A$3,Global!$E:$AA,COLUMN()+1,0)),"")</f>
        <v/>
      </c>
      <c r="J491" s="69" t="str">
        <f>IFERROR(IF(VLOOKUP($A491&amp;$A$3,Global!$E:$AA,COLUMN()+1,0)="","",VLOOKUP($A491&amp;$A$3,Global!$E:$AA,COLUMN()+1,0)),"")</f>
        <v/>
      </c>
      <c r="K491" s="69" t="str">
        <f>IFERROR(IF(VLOOKUP($A491&amp;$A$3,Global!$E:$AA,COLUMN()+1,0)="","",VLOOKUP($A491&amp;$A$3,Global!$E:$AA,COLUMN()+1,0)),"")</f>
        <v/>
      </c>
      <c r="L491" s="69" t="str">
        <f>IFERROR(IF(VLOOKUP($A491&amp;$A$3,Global!$E:$AA,COLUMN()+1,0)="","",VLOOKUP($A491&amp;$A$3,Global!$E:$AA,COLUMN()+1,0)),"")</f>
        <v/>
      </c>
      <c r="M491" s="68" t="str">
        <f>IFERROR(IF(VLOOKUP($A491&amp;$A$3,Global!$E:$AA,COLUMN()+1,0)="","",VLOOKUP($A491&amp;$A$3,Global!$E:$AA,COLUMN()+1,0)),"")</f>
        <v/>
      </c>
      <c r="N491" s="68" t="str">
        <f>IFERROR(IF(VLOOKUP($A491&amp;$A$3,Global!$E:$AA,COLUMN()+1,0)="","",VLOOKUP($A491&amp;$A$3,Global!$E:$AA,COLUMN()+1,0)),"")</f>
        <v/>
      </c>
      <c r="O491" s="68" t="str">
        <f>IFERROR(IF(VLOOKUP($A491&amp;$A$3,Global!$E:$AA,COLUMN()+1,0)="","",VLOOKUP($A491&amp;$A$3,Global!$E:$AA,COLUMN()+1,0)),"")</f>
        <v/>
      </c>
      <c r="P491" s="68" t="str">
        <f>IFERROR(IF(VLOOKUP($A491&amp;$A$3,Global!$E:$AA,COLUMN()+1,0)="","",VLOOKUP($A491&amp;$A$3,Global!$E:$AA,COLUMN()+1,0)),"")</f>
        <v/>
      </c>
      <c r="Q491" s="68" t="str">
        <f>IFERROR(IF(VLOOKUP($A491&amp;$A$3,Global!$E:$AA,COLUMN()+1,0)="","",VLOOKUP($A491&amp;$A$3,Global!$E:$AA,COLUMN()+1,0)),"")</f>
        <v/>
      </c>
      <c r="R491" s="68" t="str">
        <f>IFERROR(IF(VLOOKUP($A491&amp;$A$3,Global!$E:$AA,COLUMN()+1,0)="","",VLOOKUP($A491&amp;$A$3,Global!$E:$AA,COLUMN()+1,0)),"")</f>
        <v/>
      </c>
      <c r="S491" s="71" t="str">
        <f>IFERROR(IF(VLOOKUP($A491&amp;$A$3,Global!$E:$AA,COLUMN()+1,0)="","",VLOOKUP($A491&amp;$A$3,Global!$E:$AA,COLUMN()+1,0)),"")</f>
        <v/>
      </c>
      <c r="T491" s="71" t="str">
        <f>IFERROR(IF(VLOOKUP($A491&amp;$A$3,Global!$E:$AA,COLUMN()+1,0)="","",VLOOKUP($A491&amp;$A$3,Global!$E:$AA,COLUMN()+1,0)),"")</f>
        <v/>
      </c>
      <c r="U491" s="69" t="str">
        <f>IFERROR(IF(VLOOKUP($A491&amp;$A$3,Global!$E:$AA,COLUMN()+1,0)="","",VLOOKUP($A491&amp;$A$3,Global!$E:$AA,COLUMN()+1,0)),"")</f>
        <v/>
      </c>
      <c r="V491" s="69" t="str">
        <f>IFERROR(IF(VLOOKUP($A491&amp;$A$3,Global!$E:$AA,COLUMN()+1,0)="","",VLOOKUP($A491&amp;$A$3,Global!$E:$AA,COLUMN()+1,0)),"")</f>
        <v/>
      </c>
    </row>
    <row r="492" spans="1:22" s="72" customFormat="1" ht="15.75" x14ac:dyDescent="0.2">
      <c r="A492" s="67" t="str">
        <f>IFERROR(IF(A491="","",IF((A491+1)&lt;=VLOOKUP($A$3,List!$A$1:$B$50,2,0),A491+1,"")),"")</f>
        <v/>
      </c>
      <c r="B492" s="67" t="str">
        <f>IFERROR(IF(VLOOKUP($A492&amp;$A$3,Global!$E:$AA,COLUMN(),0)="","",VLOOKUP($A492&amp;$A$3,Global!$E:$AA,COLUMN(),0)),"")</f>
        <v/>
      </c>
      <c r="C492" s="67" t="str">
        <f>IFERROR(VLOOKUP(B492,List!$D:$E,2,0),"")</f>
        <v/>
      </c>
      <c r="D492" s="68" t="str">
        <f>IFERROR(IF(VLOOKUP($A492&amp;$A$3,Global!$E:$AA,COLUMN()+1,0)="","",VLOOKUP($A492&amp;$A$3,Global!$E:$AA,COLUMN()+1,0)),"")</f>
        <v/>
      </c>
      <c r="E492" s="69" t="str">
        <f>IFERROR(IF(VLOOKUP($A492&amp;$A$3,Global!$E:$AA,COLUMN()+1,0)="","",VLOOKUP($A492&amp;$A$3,Global!$E:$AA,COLUMN()+1,0)),"")</f>
        <v/>
      </c>
      <c r="F492" s="69" t="str">
        <f>IFERROR(IF(VLOOKUP($A492&amp;$A$3,Global!$E:$AA,COLUMN()+1,0)="","",VLOOKUP($A492&amp;$A$3,Global!$E:$AA,COLUMN()+1,0)),"")</f>
        <v/>
      </c>
      <c r="G492" s="69" t="str">
        <f>IFERROR(IF(VLOOKUP($A492&amp;$A$3,Global!$E:$AA,COLUMN()+1,0)="","",VLOOKUP($A492&amp;$A$3,Global!$E:$AA,COLUMN()+1,0)),"")</f>
        <v/>
      </c>
      <c r="H492" s="70" t="str">
        <f>IFERROR(IF(VLOOKUP($A492&amp;$A$3,Global!$E:$AA,COLUMN()+1,0)="","",VLOOKUP($A492&amp;$A$3,Global!$E:$AA,COLUMN()+1,0)),"")</f>
        <v/>
      </c>
      <c r="I492" s="69" t="str">
        <f>IFERROR(IF(VLOOKUP($A492&amp;$A$3,Global!$E:$AA,COLUMN()+1,0)="","",VLOOKUP($A492&amp;$A$3,Global!$E:$AA,COLUMN()+1,0)),"")</f>
        <v/>
      </c>
      <c r="J492" s="69" t="str">
        <f>IFERROR(IF(VLOOKUP($A492&amp;$A$3,Global!$E:$AA,COLUMN()+1,0)="","",VLOOKUP($A492&amp;$A$3,Global!$E:$AA,COLUMN()+1,0)),"")</f>
        <v/>
      </c>
      <c r="K492" s="69" t="str">
        <f>IFERROR(IF(VLOOKUP($A492&amp;$A$3,Global!$E:$AA,COLUMN()+1,0)="","",VLOOKUP($A492&amp;$A$3,Global!$E:$AA,COLUMN()+1,0)),"")</f>
        <v/>
      </c>
      <c r="L492" s="69" t="str">
        <f>IFERROR(IF(VLOOKUP($A492&amp;$A$3,Global!$E:$AA,COLUMN()+1,0)="","",VLOOKUP($A492&amp;$A$3,Global!$E:$AA,COLUMN()+1,0)),"")</f>
        <v/>
      </c>
      <c r="M492" s="68" t="str">
        <f>IFERROR(IF(VLOOKUP($A492&amp;$A$3,Global!$E:$AA,COLUMN()+1,0)="","",VLOOKUP($A492&amp;$A$3,Global!$E:$AA,COLUMN()+1,0)),"")</f>
        <v/>
      </c>
      <c r="N492" s="68" t="str">
        <f>IFERROR(IF(VLOOKUP($A492&amp;$A$3,Global!$E:$AA,COLUMN()+1,0)="","",VLOOKUP($A492&amp;$A$3,Global!$E:$AA,COLUMN()+1,0)),"")</f>
        <v/>
      </c>
      <c r="O492" s="68" t="str">
        <f>IFERROR(IF(VLOOKUP($A492&amp;$A$3,Global!$E:$AA,COLUMN()+1,0)="","",VLOOKUP($A492&amp;$A$3,Global!$E:$AA,COLUMN()+1,0)),"")</f>
        <v/>
      </c>
      <c r="P492" s="68" t="str">
        <f>IFERROR(IF(VLOOKUP($A492&amp;$A$3,Global!$E:$AA,COLUMN()+1,0)="","",VLOOKUP($A492&amp;$A$3,Global!$E:$AA,COLUMN()+1,0)),"")</f>
        <v/>
      </c>
      <c r="Q492" s="68" t="str">
        <f>IFERROR(IF(VLOOKUP($A492&amp;$A$3,Global!$E:$AA,COLUMN()+1,0)="","",VLOOKUP($A492&amp;$A$3,Global!$E:$AA,COLUMN()+1,0)),"")</f>
        <v/>
      </c>
      <c r="R492" s="68" t="str">
        <f>IFERROR(IF(VLOOKUP($A492&amp;$A$3,Global!$E:$AA,COLUMN()+1,0)="","",VLOOKUP($A492&amp;$A$3,Global!$E:$AA,COLUMN()+1,0)),"")</f>
        <v/>
      </c>
      <c r="S492" s="71" t="str">
        <f>IFERROR(IF(VLOOKUP($A492&amp;$A$3,Global!$E:$AA,COLUMN()+1,0)="","",VLOOKUP($A492&amp;$A$3,Global!$E:$AA,COLUMN()+1,0)),"")</f>
        <v/>
      </c>
      <c r="T492" s="71" t="str">
        <f>IFERROR(IF(VLOOKUP($A492&amp;$A$3,Global!$E:$AA,COLUMN()+1,0)="","",VLOOKUP($A492&amp;$A$3,Global!$E:$AA,COLUMN()+1,0)),"")</f>
        <v/>
      </c>
      <c r="U492" s="69" t="str">
        <f>IFERROR(IF(VLOOKUP($A492&amp;$A$3,Global!$E:$AA,COLUMN()+1,0)="","",VLOOKUP($A492&amp;$A$3,Global!$E:$AA,COLUMN()+1,0)),"")</f>
        <v/>
      </c>
      <c r="V492" s="69" t="str">
        <f>IFERROR(IF(VLOOKUP($A492&amp;$A$3,Global!$E:$AA,COLUMN()+1,0)="","",VLOOKUP($A492&amp;$A$3,Global!$E:$AA,COLUMN()+1,0)),"")</f>
        <v/>
      </c>
    </row>
    <row r="493" spans="1:22" s="72" customFormat="1" ht="15.75" x14ac:dyDescent="0.2">
      <c r="A493" s="67" t="str">
        <f>IFERROR(IF(A492="","",IF((A492+1)&lt;=VLOOKUP($A$3,List!$A$1:$B$50,2,0),A492+1,"")),"")</f>
        <v/>
      </c>
      <c r="B493" s="67" t="str">
        <f>IFERROR(IF(VLOOKUP($A493&amp;$A$3,Global!$E:$AA,COLUMN(),0)="","",VLOOKUP($A493&amp;$A$3,Global!$E:$AA,COLUMN(),0)),"")</f>
        <v/>
      </c>
      <c r="C493" s="67" t="str">
        <f>IFERROR(VLOOKUP(B493,List!$D:$E,2,0),"")</f>
        <v/>
      </c>
      <c r="D493" s="68" t="str">
        <f>IFERROR(IF(VLOOKUP($A493&amp;$A$3,Global!$E:$AA,COLUMN()+1,0)="","",VLOOKUP($A493&amp;$A$3,Global!$E:$AA,COLUMN()+1,0)),"")</f>
        <v/>
      </c>
      <c r="E493" s="69" t="str">
        <f>IFERROR(IF(VLOOKUP($A493&amp;$A$3,Global!$E:$AA,COLUMN()+1,0)="","",VLOOKUP($A493&amp;$A$3,Global!$E:$AA,COLUMN()+1,0)),"")</f>
        <v/>
      </c>
      <c r="F493" s="69" t="str">
        <f>IFERROR(IF(VLOOKUP($A493&amp;$A$3,Global!$E:$AA,COLUMN()+1,0)="","",VLOOKUP($A493&amp;$A$3,Global!$E:$AA,COLUMN()+1,0)),"")</f>
        <v/>
      </c>
      <c r="G493" s="69" t="str">
        <f>IFERROR(IF(VLOOKUP($A493&amp;$A$3,Global!$E:$AA,COLUMN()+1,0)="","",VLOOKUP($A493&amp;$A$3,Global!$E:$AA,COLUMN()+1,0)),"")</f>
        <v/>
      </c>
      <c r="H493" s="70" t="str">
        <f>IFERROR(IF(VLOOKUP($A493&amp;$A$3,Global!$E:$AA,COLUMN()+1,0)="","",VLOOKUP($A493&amp;$A$3,Global!$E:$AA,COLUMN()+1,0)),"")</f>
        <v/>
      </c>
      <c r="I493" s="69" t="str">
        <f>IFERROR(IF(VLOOKUP($A493&amp;$A$3,Global!$E:$AA,COLUMN()+1,0)="","",VLOOKUP($A493&amp;$A$3,Global!$E:$AA,COLUMN()+1,0)),"")</f>
        <v/>
      </c>
      <c r="J493" s="69" t="str">
        <f>IFERROR(IF(VLOOKUP($A493&amp;$A$3,Global!$E:$AA,COLUMN()+1,0)="","",VLOOKUP($A493&amp;$A$3,Global!$E:$AA,COLUMN()+1,0)),"")</f>
        <v/>
      </c>
      <c r="K493" s="69" t="str">
        <f>IFERROR(IF(VLOOKUP($A493&amp;$A$3,Global!$E:$AA,COLUMN()+1,0)="","",VLOOKUP($A493&amp;$A$3,Global!$E:$AA,COLUMN()+1,0)),"")</f>
        <v/>
      </c>
      <c r="L493" s="69" t="str">
        <f>IFERROR(IF(VLOOKUP($A493&amp;$A$3,Global!$E:$AA,COLUMN()+1,0)="","",VLOOKUP($A493&amp;$A$3,Global!$E:$AA,COLUMN()+1,0)),"")</f>
        <v/>
      </c>
      <c r="M493" s="68" t="str">
        <f>IFERROR(IF(VLOOKUP($A493&amp;$A$3,Global!$E:$AA,COLUMN()+1,0)="","",VLOOKUP($A493&amp;$A$3,Global!$E:$AA,COLUMN()+1,0)),"")</f>
        <v/>
      </c>
      <c r="N493" s="68" t="str">
        <f>IFERROR(IF(VLOOKUP($A493&amp;$A$3,Global!$E:$AA,COLUMN()+1,0)="","",VLOOKUP($A493&amp;$A$3,Global!$E:$AA,COLUMN()+1,0)),"")</f>
        <v/>
      </c>
      <c r="O493" s="68" t="str">
        <f>IFERROR(IF(VLOOKUP($A493&amp;$A$3,Global!$E:$AA,COLUMN()+1,0)="","",VLOOKUP($A493&amp;$A$3,Global!$E:$AA,COLUMN()+1,0)),"")</f>
        <v/>
      </c>
      <c r="P493" s="68" t="str">
        <f>IFERROR(IF(VLOOKUP($A493&amp;$A$3,Global!$E:$AA,COLUMN()+1,0)="","",VLOOKUP($A493&amp;$A$3,Global!$E:$AA,COLUMN()+1,0)),"")</f>
        <v/>
      </c>
      <c r="Q493" s="68" t="str">
        <f>IFERROR(IF(VLOOKUP($A493&amp;$A$3,Global!$E:$AA,COLUMN()+1,0)="","",VLOOKUP($A493&amp;$A$3,Global!$E:$AA,COLUMN()+1,0)),"")</f>
        <v/>
      </c>
      <c r="R493" s="68" t="str">
        <f>IFERROR(IF(VLOOKUP($A493&amp;$A$3,Global!$E:$AA,COLUMN()+1,0)="","",VLOOKUP($A493&amp;$A$3,Global!$E:$AA,COLUMN()+1,0)),"")</f>
        <v/>
      </c>
      <c r="S493" s="71" t="str">
        <f>IFERROR(IF(VLOOKUP($A493&amp;$A$3,Global!$E:$AA,COLUMN()+1,0)="","",VLOOKUP($A493&amp;$A$3,Global!$E:$AA,COLUMN()+1,0)),"")</f>
        <v/>
      </c>
      <c r="T493" s="71" t="str">
        <f>IFERROR(IF(VLOOKUP($A493&amp;$A$3,Global!$E:$AA,COLUMN()+1,0)="","",VLOOKUP($A493&amp;$A$3,Global!$E:$AA,COLUMN()+1,0)),"")</f>
        <v/>
      </c>
      <c r="U493" s="69" t="str">
        <f>IFERROR(IF(VLOOKUP($A493&amp;$A$3,Global!$E:$AA,COLUMN()+1,0)="","",VLOOKUP($A493&amp;$A$3,Global!$E:$AA,COLUMN()+1,0)),"")</f>
        <v/>
      </c>
      <c r="V493" s="69" t="str">
        <f>IFERROR(IF(VLOOKUP($A493&amp;$A$3,Global!$E:$AA,COLUMN()+1,0)="","",VLOOKUP($A493&amp;$A$3,Global!$E:$AA,COLUMN()+1,0)),"")</f>
        <v/>
      </c>
    </row>
    <row r="494" spans="1:22" s="72" customFormat="1" ht="15.75" x14ac:dyDescent="0.2">
      <c r="A494" s="67" t="str">
        <f>IFERROR(IF(A493="","",IF((A493+1)&lt;=VLOOKUP($A$3,List!$A$1:$B$50,2,0),A493+1,"")),"")</f>
        <v/>
      </c>
      <c r="B494" s="67" t="str">
        <f>IFERROR(IF(VLOOKUP($A494&amp;$A$3,Global!$E:$AA,COLUMN(),0)="","",VLOOKUP($A494&amp;$A$3,Global!$E:$AA,COLUMN(),0)),"")</f>
        <v/>
      </c>
      <c r="C494" s="67" t="str">
        <f>IFERROR(VLOOKUP(B494,List!$D:$E,2,0),"")</f>
        <v/>
      </c>
      <c r="D494" s="68" t="str">
        <f>IFERROR(IF(VLOOKUP($A494&amp;$A$3,Global!$E:$AA,COLUMN()+1,0)="","",VLOOKUP($A494&amp;$A$3,Global!$E:$AA,COLUMN()+1,0)),"")</f>
        <v/>
      </c>
      <c r="E494" s="69" t="str">
        <f>IFERROR(IF(VLOOKUP($A494&amp;$A$3,Global!$E:$AA,COLUMN()+1,0)="","",VLOOKUP($A494&amp;$A$3,Global!$E:$AA,COLUMN()+1,0)),"")</f>
        <v/>
      </c>
      <c r="F494" s="69" t="str">
        <f>IFERROR(IF(VLOOKUP($A494&amp;$A$3,Global!$E:$AA,COLUMN()+1,0)="","",VLOOKUP($A494&amp;$A$3,Global!$E:$AA,COLUMN()+1,0)),"")</f>
        <v/>
      </c>
      <c r="G494" s="69" t="str">
        <f>IFERROR(IF(VLOOKUP($A494&amp;$A$3,Global!$E:$AA,COLUMN()+1,0)="","",VLOOKUP($A494&amp;$A$3,Global!$E:$AA,COLUMN()+1,0)),"")</f>
        <v/>
      </c>
      <c r="H494" s="70" t="str">
        <f>IFERROR(IF(VLOOKUP($A494&amp;$A$3,Global!$E:$AA,COLUMN()+1,0)="","",VLOOKUP($A494&amp;$A$3,Global!$E:$AA,COLUMN()+1,0)),"")</f>
        <v/>
      </c>
      <c r="I494" s="69" t="str">
        <f>IFERROR(IF(VLOOKUP($A494&amp;$A$3,Global!$E:$AA,COLUMN()+1,0)="","",VLOOKUP($A494&amp;$A$3,Global!$E:$AA,COLUMN()+1,0)),"")</f>
        <v/>
      </c>
      <c r="J494" s="69" t="str">
        <f>IFERROR(IF(VLOOKUP($A494&amp;$A$3,Global!$E:$AA,COLUMN()+1,0)="","",VLOOKUP($A494&amp;$A$3,Global!$E:$AA,COLUMN()+1,0)),"")</f>
        <v/>
      </c>
      <c r="K494" s="69" t="str">
        <f>IFERROR(IF(VLOOKUP($A494&amp;$A$3,Global!$E:$AA,COLUMN()+1,0)="","",VLOOKUP($A494&amp;$A$3,Global!$E:$AA,COLUMN()+1,0)),"")</f>
        <v/>
      </c>
      <c r="L494" s="69" t="str">
        <f>IFERROR(IF(VLOOKUP($A494&amp;$A$3,Global!$E:$AA,COLUMN()+1,0)="","",VLOOKUP($A494&amp;$A$3,Global!$E:$AA,COLUMN()+1,0)),"")</f>
        <v/>
      </c>
      <c r="M494" s="68" t="str">
        <f>IFERROR(IF(VLOOKUP($A494&amp;$A$3,Global!$E:$AA,COLUMN()+1,0)="","",VLOOKUP($A494&amp;$A$3,Global!$E:$AA,COLUMN()+1,0)),"")</f>
        <v/>
      </c>
      <c r="N494" s="68" t="str">
        <f>IFERROR(IF(VLOOKUP($A494&amp;$A$3,Global!$E:$AA,COLUMN()+1,0)="","",VLOOKUP($A494&amp;$A$3,Global!$E:$AA,COLUMN()+1,0)),"")</f>
        <v/>
      </c>
      <c r="O494" s="68" t="str">
        <f>IFERROR(IF(VLOOKUP($A494&amp;$A$3,Global!$E:$AA,COLUMN()+1,0)="","",VLOOKUP($A494&amp;$A$3,Global!$E:$AA,COLUMN()+1,0)),"")</f>
        <v/>
      </c>
      <c r="P494" s="68" t="str">
        <f>IFERROR(IF(VLOOKUP($A494&amp;$A$3,Global!$E:$AA,COLUMN()+1,0)="","",VLOOKUP($A494&amp;$A$3,Global!$E:$AA,COLUMN()+1,0)),"")</f>
        <v/>
      </c>
      <c r="Q494" s="68" t="str">
        <f>IFERROR(IF(VLOOKUP($A494&amp;$A$3,Global!$E:$AA,COLUMN()+1,0)="","",VLOOKUP($A494&amp;$A$3,Global!$E:$AA,COLUMN()+1,0)),"")</f>
        <v/>
      </c>
      <c r="R494" s="68" t="str">
        <f>IFERROR(IF(VLOOKUP($A494&amp;$A$3,Global!$E:$AA,COLUMN()+1,0)="","",VLOOKUP($A494&amp;$A$3,Global!$E:$AA,COLUMN()+1,0)),"")</f>
        <v/>
      </c>
      <c r="S494" s="71" t="str">
        <f>IFERROR(IF(VLOOKUP($A494&amp;$A$3,Global!$E:$AA,COLUMN()+1,0)="","",VLOOKUP($A494&amp;$A$3,Global!$E:$AA,COLUMN()+1,0)),"")</f>
        <v/>
      </c>
      <c r="T494" s="71" t="str">
        <f>IFERROR(IF(VLOOKUP($A494&amp;$A$3,Global!$E:$AA,COLUMN()+1,0)="","",VLOOKUP($A494&amp;$A$3,Global!$E:$AA,COLUMN()+1,0)),"")</f>
        <v/>
      </c>
      <c r="U494" s="69" t="str">
        <f>IFERROR(IF(VLOOKUP($A494&amp;$A$3,Global!$E:$AA,COLUMN()+1,0)="","",VLOOKUP($A494&amp;$A$3,Global!$E:$AA,COLUMN()+1,0)),"")</f>
        <v/>
      </c>
      <c r="V494" s="69" t="str">
        <f>IFERROR(IF(VLOOKUP($A494&amp;$A$3,Global!$E:$AA,COLUMN()+1,0)="","",VLOOKUP($A494&amp;$A$3,Global!$E:$AA,COLUMN()+1,0)),"")</f>
        <v/>
      </c>
    </row>
    <row r="495" spans="1:22" s="72" customFormat="1" ht="15.75" x14ac:dyDescent="0.2">
      <c r="A495" s="67" t="str">
        <f>IFERROR(IF(A494="","",IF((A494+1)&lt;=VLOOKUP($A$3,List!$A$1:$B$50,2,0),A494+1,"")),"")</f>
        <v/>
      </c>
      <c r="B495" s="67" t="str">
        <f>IFERROR(IF(VLOOKUP($A495&amp;$A$3,Global!$E:$AA,COLUMN(),0)="","",VLOOKUP($A495&amp;$A$3,Global!$E:$AA,COLUMN(),0)),"")</f>
        <v/>
      </c>
      <c r="C495" s="67" t="str">
        <f>IFERROR(VLOOKUP(B495,List!$D:$E,2,0),"")</f>
        <v/>
      </c>
      <c r="D495" s="68" t="str">
        <f>IFERROR(IF(VLOOKUP($A495&amp;$A$3,Global!$E:$AA,COLUMN()+1,0)="","",VLOOKUP($A495&amp;$A$3,Global!$E:$AA,COLUMN()+1,0)),"")</f>
        <v/>
      </c>
      <c r="E495" s="69" t="str">
        <f>IFERROR(IF(VLOOKUP($A495&amp;$A$3,Global!$E:$AA,COLUMN()+1,0)="","",VLOOKUP($A495&amp;$A$3,Global!$E:$AA,COLUMN()+1,0)),"")</f>
        <v/>
      </c>
      <c r="F495" s="69" t="str">
        <f>IFERROR(IF(VLOOKUP($A495&amp;$A$3,Global!$E:$AA,COLUMN()+1,0)="","",VLOOKUP($A495&amp;$A$3,Global!$E:$AA,COLUMN()+1,0)),"")</f>
        <v/>
      </c>
      <c r="G495" s="69" t="str">
        <f>IFERROR(IF(VLOOKUP($A495&amp;$A$3,Global!$E:$AA,COLUMN()+1,0)="","",VLOOKUP($A495&amp;$A$3,Global!$E:$AA,COLUMN()+1,0)),"")</f>
        <v/>
      </c>
      <c r="H495" s="70" t="str">
        <f>IFERROR(IF(VLOOKUP($A495&amp;$A$3,Global!$E:$AA,COLUMN()+1,0)="","",VLOOKUP($A495&amp;$A$3,Global!$E:$AA,COLUMN()+1,0)),"")</f>
        <v/>
      </c>
      <c r="I495" s="69" t="str">
        <f>IFERROR(IF(VLOOKUP($A495&amp;$A$3,Global!$E:$AA,COLUMN()+1,0)="","",VLOOKUP($A495&amp;$A$3,Global!$E:$AA,COLUMN()+1,0)),"")</f>
        <v/>
      </c>
      <c r="J495" s="69" t="str">
        <f>IFERROR(IF(VLOOKUP($A495&amp;$A$3,Global!$E:$AA,COLUMN()+1,0)="","",VLOOKUP($A495&amp;$A$3,Global!$E:$AA,COLUMN()+1,0)),"")</f>
        <v/>
      </c>
      <c r="K495" s="69" t="str">
        <f>IFERROR(IF(VLOOKUP($A495&amp;$A$3,Global!$E:$AA,COLUMN()+1,0)="","",VLOOKUP($A495&amp;$A$3,Global!$E:$AA,COLUMN()+1,0)),"")</f>
        <v/>
      </c>
      <c r="L495" s="69" t="str">
        <f>IFERROR(IF(VLOOKUP($A495&amp;$A$3,Global!$E:$AA,COLUMN()+1,0)="","",VLOOKUP($A495&amp;$A$3,Global!$E:$AA,COLUMN()+1,0)),"")</f>
        <v/>
      </c>
      <c r="M495" s="68" t="str">
        <f>IFERROR(IF(VLOOKUP($A495&amp;$A$3,Global!$E:$AA,COLUMN()+1,0)="","",VLOOKUP($A495&amp;$A$3,Global!$E:$AA,COLUMN()+1,0)),"")</f>
        <v/>
      </c>
      <c r="N495" s="68" t="str">
        <f>IFERROR(IF(VLOOKUP($A495&amp;$A$3,Global!$E:$AA,COLUMN()+1,0)="","",VLOOKUP($A495&amp;$A$3,Global!$E:$AA,COLUMN()+1,0)),"")</f>
        <v/>
      </c>
      <c r="O495" s="68" t="str">
        <f>IFERROR(IF(VLOOKUP($A495&amp;$A$3,Global!$E:$AA,COLUMN()+1,0)="","",VLOOKUP($A495&amp;$A$3,Global!$E:$AA,COLUMN()+1,0)),"")</f>
        <v/>
      </c>
      <c r="P495" s="68" t="str">
        <f>IFERROR(IF(VLOOKUP($A495&amp;$A$3,Global!$E:$AA,COLUMN()+1,0)="","",VLOOKUP($A495&amp;$A$3,Global!$E:$AA,COLUMN()+1,0)),"")</f>
        <v/>
      </c>
      <c r="Q495" s="68" t="str">
        <f>IFERROR(IF(VLOOKUP($A495&amp;$A$3,Global!$E:$AA,COLUMN()+1,0)="","",VLOOKUP($A495&amp;$A$3,Global!$E:$AA,COLUMN()+1,0)),"")</f>
        <v/>
      </c>
      <c r="R495" s="68" t="str">
        <f>IFERROR(IF(VLOOKUP($A495&amp;$A$3,Global!$E:$AA,COLUMN()+1,0)="","",VLOOKUP($A495&amp;$A$3,Global!$E:$AA,COLUMN()+1,0)),"")</f>
        <v/>
      </c>
      <c r="S495" s="71" t="str">
        <f>IFERROR(IF(VLOOKUP($A495&amp;$A$3,Global!$E:$AA,COLUMN()+1,0)="","",VLOOKUP($A495&amp;$A$3,Global!$E:$AA,COLUMN()+1,0)),"")</f>
        <v/>
      </c>
      <c r="T495" s="71" t="str">
        <f>IFERROR(IF(VLOOKUP($A495&amp;$A$3,Global!$E:$AA,COLUMN()+1,0)="","",VLOOKUP($A495&amp;$A$3,Global!$E:$AA,COLUMN()+1,0)),"")</f>
        <v/>
      </c>
      <c r="U495" s="69" t="str">
        <f>IFERROR(IF(VLOOKUP($A495&amp;$A$3,Global!$E:$AA,COLUMN()+1,0)="","",VLOOKUP($A495&amp;$A$3,Global!$E:$AA,COLUMN()+1,0)),"")</f>
        <v/>
      </c>
      <c r="V495" s="69" t="str">
        <f>IFERROR(IF(VLOOKUP($A495&amp;$A$3,Global!$E:$AA,COLUMN()+1,0)="","",VLOOKUP($A495&amp;$A$3,Global!$E:$AA,COLUMN()+1,0)),"")</f>
        <v/>
      </c>
    </row>
    <row r="496" spans="1:22" s="72" customFormat="1" ht="15.75" x14ac:dyDescent="0.2">
      <c r="A496" s="67" t="str">
        <f>IFERROR(IF(A495="","",IF((A495+1)&lt;=VLOOKUP($A$3,List!$A$1:$B$50,2,0),A495+1,"")),"")</f>
        <v/>
      </c>
      <c r="B496" s="67" t="str">
        <f>IFERROR(IF(VLOOKUP($A496&amp;$A$3,Global!$E:$AA,COLUMN(),0)="","",VLOOKUP($A496&amp;$A$3,Global!$E:$AA,COLUMN(),0)),"")</f>
        <v/>
      </c>
      <c r="C496" s="67" t="str">
        <f>IFERROR(VLOOKUP(B496,List!$D:$E,2,0),"")</f>
        <v/>
      </c>
      <c r="D496" s="68" t="str">
        <f>IFERROR(IF(VLOOKUP($A496&amp;$A$3,Global!$E:$AA,COLUMN()+1,0)="","",VLOOKUP($A496&amp;$A$3,Global!$E:$AA,COLUMN()+1,0)),"")</f>
        <v/>
      </c>
      <c r="E496" s="69" t="str">
        <f>IFERROR(IF(VLOOKUP($A496&amp;$A$3,Global!$E:$AA,COLUMN()+1,0)="","",VLOOKUP($A496&amp;$A$3,Global!$E:$AA,COLUMN()+1,0)),"")</f>
        <v/>
      </c>
      <c r="F496" s="69" t="str">
        <f>IFERROR(IF(VLOOKUP($A496&amp;$A$3,Global!$E:$AA,COLUMN()+1,0)="","",VLOOKUP($A496&amp;$A$3,Global!$E:$AA,COLUMN()+1,0)),"")</f>
        <v/>
      </c>
      <c r="G496" s="69" t="str">
        <f>IFERROR(IF(VLOOKUP($A496&amp;$A$3,Global!$E:$AA,COLUMN()+1,0)="","",VLOOKUP($A496&amp;$A$3,Global!$E:$AA,COLUMN()+1,0)),"")</f>
        <v/>
      </c>
      <c r="H496" s="70" t="str">
        <f>IFERROR(IF(VLOOKUP($A496&amp;$A$3,Global!$E:$AA,COLUMN()+1,0)="","",VLOOKUP($A496&amp;$A$3,Global!$E:$AA,COLUMN()+1,0)),"")</f>
        <v/>
      </c>
      <c r="I496" s="69" t="str">
        <f>IFERROR(IF(VLOOKUP($A496&amp;$A$3,Global!$E:$AA,COLUMN()+1,0)="","",VLOOKUP($A496&amp;$A$3,Global!$E:$AA,COLUMN()+1,0)),"")</f>
        <v/>
      </c>
      <c r="J496" s="69" t="str">
        <f>IFERROR(IF(VLOOKUP($A496&amp;$A$3,Global!$E:$AA,COLUMN()+1,0)="","",VLOOKUP($A496&amp;$A$3,Global!$E:$AA,COLUMN()+1,0)),"")</f>
        <v/>
      </c>
      <c r="K496" s="69" t="str">
        <f>IFERROR(IF(VLOOKUP($A496&amp;$A$3,Global!$E:$AA,COLUMN()+1,0)="","",VLOOKUP($A496&amp;$A$3,Global!$E:$AA,COLUMN()+1,0)),"")</f>
        <v/>
      </c>
      <c r="L496" s="69" t="str">
        <f>IFERROR(IF(VLOOKUP($A496&amp;$A$3,Global!$E:$AA,COLUMN()+1,0)="","",VLOOKUP($A496&amp;$A$3,Global!$E:$AA,COLUMN()+1,0)),"")</f>
        <v/>
      </c>
      <c r="M496" s="68" t="str">
        <f>IFERROR(IF(VLOOKUP($A496&amp;$A$3,Global!$E:$AA,COLUMN()+1,0)="","",VLOOKUP($A496&amp;$A$3,Global!$E:$AA,COLUMN()+1,0)),"")</f>
        <v/>
      </c>
      <c r="N496" s="68" t="str">
        <f>IFERROR(IF(VLOOKUP($A496&amp;$A$3,Global!$E:$AA,COLUMN()+1,0)="","",VLOOKUP($A496&amp;$A$3,Global!$E:$AA,COLUMN()+1,0)),"")</f>
        <v/>
      </c>
      <c r="O496" s="68" t="str">
        <f>IFERROR(IF(VLOOKUP($A496&amp;$A$3,Global!$E:$AA,COLUMN()+1,0)="","",VLOOKUP($A496&amp;$A$3,Global!$E:$AA,COLUMN()+1,0)),"")</f>
        <v/>
      </c>
      <c r="P496" s="68" t="str">
        <f>IFERROR(IF(VLOOKUP($A496&amp;$A$3,Global!$E:$AA,COLUMN()+1,0)="","",VLOOKUP($A496&amp;$A$3,Global!$E:$AA,COLUMN()+1,0)),"")</f>
        <v/>
      </c>
      <c r="Q496" s="68" t="str">
        <f>IFERROR(IF(VLOOKUP($A496&amp;$A$3,Global!$E:$AA,COLUMN()+1,0)="","",VLOOKUP($A496&amp;$A$3,Global!$E:$AA,COLUMN()+1,0)),"")</f>
        <v/>
      </c>
      <c r="R496" s="68" t="str">
        <f>IFERROR(IF(VLOOKUP($A496&amp;$A$3,Global!$E:$AA,COLUMN()+1,0)="","",VLOOKUP($A496&amp;$A$3,Global!$E:$AA,COLUMN()+1,0)),"")</f>
        <v/>
      </c>
      <c r="S496" s="71" t="str">
        <f>IFERROR(IF(VLOOKUP($A496&amp;$A$3,Global!$E:$AA,COLUMN()+1,0)="","",VLOOKUP($A496&amp;$A$3,Global!$E:$AA,COLUMN()+1,0)),"")</f>
        <v/>
      </c>
      <c r="T496" s="71" t="str">
        <f>IFERROR(IF(VLOOKUP($A496&amp;$A$3,Global!$E:$AA,COLUMN()+1,0)="","",VLOOKUP($A496&amp;$A$3,Global!$E:$AA,COLUMN()+1,0)),"")</f>
        <v/>
      </c>
      <c r="U496" s="69" t="str">
        <f>IFERROR(IF(VLOOKUP($A496&amp;$A$3,Global!$E:$AA,COLUMN()+1,0)="","",VLOOKUP($A496&amp;$A$3,Global!$E:$AA,COLUMN()+1,0)),"")</f>
        <v/>
      </c>
      <c r="V496" s="69" t="str">
        <f>IFERROR(IF(VLOOKUP($A496&amp;$A$3,Global!$E:$AA,COLUMN()+1,0)="","",VLOOKUP($A496&amp;$A$3,Global!$E:$AA,COLUMN()+1,0)),"")</f>
        <v/>
      </c>
    </row>
    <row r="497" spans="1:22" s="72" customFormat="1" ht="15.75" x14ac:dyDescent="0.2">
      <c r="A497" s="67" t="str">
        <f>IFERROR(IF(A496="","",IF((A496+1)&lt;=VLOOKUP($A$3,List!$A$1:$B$50,2,0),A496+1,"")),"")</f>
        <v/>
      </c>
      <c r="B497" s="67" t="str">
        <f>IFERROR(IF(VLOOKUP($A497&amp;$A$3,Global!$E:$AA,COLUMN(),0)="","",VLOOKUP($A497&amp;$A$3,Global!$E:$AA,COLUMN(),0)),"")</f>
        <v/>
      </c>
      <c r="C497" s="67" t="str">
        <f>IFERROR(VLOOKUP(B497,List!$D:$E,2,0),"")</f>
        <v/>
      </c>
      <c r="D497" s="68" t="str">
        <f>IFERROR(IF(VLOOKUP($A497&amp;$A$3,Global!$E:$AA,COLUMN()+1,0)="","",VLOOKUP($A497&amp;$A$3,Global!$E:$AA,COLUMN()+1,0)),"")</f>
        <v/>
      </c>
      <c r="E497" s="69" t="str">
        <f>IFERROR(IF(VLOOKUP($A497&amp;$A$3,Global!$E:$AA,COLUMN()+1,0)="","",VLOOKUP($A497&amp;$A$3,Global!$E:$AA,COLUMN()+1,0)),"")</f>
        <v/>
      </c>
      <c r="F497" s="69" t="str">
        <f>IFERROR(IF(VLOOKUP($A497&amp;$A$3,Global!$E:$AA,COLUMN()+1,0)="","",VLOOKUP($A497&amp;$A$3,Global!$E:$AA,COLUMN()+1,0)),"")</f>
        <v/>
      </c>
      <c r="G497" s="69" t="str">
        <f>IFERROR(IF(VLOOKUP($A497&amp;$A$3,Global!$E:$AA,COLUMN()+1,0)="","",VLOOKUP($A497&amp;$A$3,Global!$E:$AA,COLUMN()+1,0)),"")</f>
        <v/>
      </c>
      <c r="H497" s="70" t="str">
        <f>IFERROR(IF(VLOOKUP($A497&amp;$A$3,Global!$E:$AA,COLUMN()+1,0)="","",VLOOKUP($A497&amp;$A$3,Global!$E:$AA,COLUMN()+1,0)),"")</f>
        <v/>
      </c>
      <c r="I497" s="69" t="str">
        <f>IFERROR(IF(VLOOKUP($A497&amp;$A$3,Global!$E:$AA,COLUMN()+1,0)="","",VLOOKUP($A497&amp;$A$3,Global!$E:$AA,COLUMN()+1,0)),"")</f>
        <v/>
      </c>
      <c r="J497" s="69" t="str">
        <f>IFERROR(IF(VLOOKUP($A497&amp;$A$3,Global!$E:$AA,COLUMN()+1,0)="","",VLOOKUP($A497&amp;$A$3,Global!$E:$AA,COLUMN()+1,0)),"")</f>
        <v/>
      </c>
      <c r="K497" s="69" t="str">
        <f>IFERROR(IF(VLOOKUP($A497&amp;$A$3,Global!$E:$AA,COLUMN()+1,0)="","",VLOOKUP($A497&amp;$A$3,Global!$E:$AA,COLUMN()+1,0)),"")</f>
        <v/>
      </c>
      <c r="L497" s="69" t="str">
        <f>IFERROR(IF(VLOOKUP($A497&amp;$A$3,Global!$E:$AA,COLUMN()+1,0)="","",VLOOKUP($A497&amp;$A$3,Global!$E:$AA,COLUMN()+1,0)),"")</f>
        <v/>
      </c>
      <c r="M497" s="68" t="str">
        <f>IFERROR(IF(VLOOKUP($A497&amp;$A$3,Global!$E:$AA,COLUMN()+1,0)="","",VLOOKUP($A497&amp;$A$3,Global!$E:$AA,COLUMN()+1,0)),"")</f>
        <v/>
      </c>
      <c r="N497" s="68" t="str">
        <f>IFERROR(IF(VLOOKUP($A497&amp;$A$3,Global!$E:$AA,COLUMN()+1,0)="","",VLOOKUP($A497&amp;$A$3,Global!$E:$AA,COLUMN()+1,0)),"")</f>
        <v/>
      </c>
      <c r="O497" s="68" t="str">
        <f>IFERROR(IF(VLOOKUP($A497&amp;$A$3,Global!$E:$AA,COLUMN()+1,0)="","",VLOOKUP($A497&amp;$A$3,Global!$E:$AA,COLUMN()+1,0)),"")</f>
        <v/>
      </c>
      <c r="P497" s="68" t="str">
        <f>IFERROR(IF(VLOOKUP($A497&amp;$A$3,Global!$E:$AA,COLUMN()+1,0)="","",VLOOKUP($A497&amp;$A$3,Global!$E:$AA,COLUMN()+1,0)),"")</f>
        <v/>
      </c>
      <c r="Q497" s="68" t="str">
        <f>IFERROR(IF(VLOOKUP($A497&amp;$A$3,Global!$E:$AA,COLUMN()+1,0)="","",VLOOKUP($A497&amp;$A$3,Global!$E:$AA,COLUMN()+1,0)),"")</f>
        <v/>
      </c>
      <c r="R497" s="68" t="str">
        <f>IFERROR(IF(VLOOKUP($A497&amp;$A$3,Global!$E:$AA,COLUMN()+1,0)="","",VLOOKUP($A497&amp;$A$3,Global!$E:$AA,COLUMN()+1,0)),"")</f>
        <v/>
      </c>
      <c r="S497" s="71" t="str">
        <f>IFERROR(IF(VLOOKUP($A497&amp;$A$3,Global!$E:$AA,COLUMN()+1,0)="","",VLOOKUP($A497&amp;$A$3,Global!$E:$AA,COLUMN()+1,0)),"")</f>
        <v/>
      </c>
      <c r="T497" s="71" t="str">
        <f>IFERROR(IF(VLOOKUP($A497&amp;$A$3,Global!$E:$AA,COLUMN()+1,0)="","",VLOOKUP($A497&amp;$A$3,Global!$E:$AA,COLUMN()+1,0)),"")</f>
        <v/>
      </c>
      <c r="U497" s="69" t="str">
        <f>IFERROR(IF(VLOOKUP($A497&amp;$A$3,Global!$E:$AA,COLUMN()+1,0)="","",VLOOKUP($A497&amp;$A$3,Global!$E:$AA,COLUMN()+1,0)),"")</f>
        <v/>
      </c>
      <c r="V497" s="69" t="str">
        <f>IFERROR(IF(VLOOKUP($A497&amp;$A$3,Global!$E:$AA,COLUMN()+1,0)="","",VLOOKUP($A497&amp;$A$3,Global!$E:$AA,COLUMN()+1,0)),"")</f>
        <v/>
      </c>
    </row>
    <row r="498" spans="1:22" s="72" customFormat="1" ht="15.75" x14ac:dyDescent="0.2">
      <c r="A498" s="67" t="str">
        <f>IFERROR(IF(A497="","",IF((A497+1)&lt;=VLOOKUP($A$3,List!$A$1:$B$50,2,0),A497+1,"")),"")</f>
        <v/>
      </c>
      <c r="B498" s="67" t="str">
        <f>IFERROR(IF(VLOOKUP($A498&amp;$A$3,Global!$E:$AA,COLUMN(),0)="","",VLOOKUP($A498&amp;$A$3,Global!$E:$AA,COLUMN(),0)),"")</f>
        <v/>
      </c>
      <c r="C498" s="67" t="str">
        <f>IFERROR(VLOOKUP(B498,List!$D:$E,2,0),"")</f>
        <v/>
      </c>
      <c r="D498" s="68" t="str">
        <f>IFERROR(IF(VLOOKUP($A498&amp;$A$3,Global!$E:$AA,COLUMN()+1,0)="","",VLOOKUP($A498&amp;$A$3,Global!$E:$AA,COLUMN()+1,0)),"")</f>
        <v/>
      </c>
      <c r="E498" s="69" t="str">
        <f>IFERROR(IF(VLOOKUP($A498&amp;$A$3,Global!$E:$AA,COLUMN()+1,0)="","",VLOOKUP($A498&amp;$A$3,Global!$E:$AA,COLUMN()+1,0)),"")</f>
        <v/>
      </c>
      <c r="F498" s="69" t="str">
        <f>IFERROR(IF(VLOOKUP($A498&amp;$A$3,Global!$E:$AA,COLUMN()+1,0)="","",VLOOKUP($A498&amp;$A$3,Global!$E:$AA,COLUMN()+1,0)),"")</f>
        <v/>
      </c>
      <c r="G498" s="69" t="str">
        <f>IFERROR(IF(VLOOKUP($A498&amp;$A$3,Global!$E:$AA,COLUMN()+1,0)="","",VLOOKUP($A498&amp;$A$3,Global!$E:$AA,COLUMN()+1,0)),"")</f>
        <v/>
      </c>
      <c r="H498" s="70" t="str">
        <f>IFERROR(IF(VLOOKUP($A498&amp;$A$3,Global!$E:$AA,COLUMN()+1,0)="","",VLOOKUP($A498&amp;$A$3,Global!$E:$AA,COLUMN()+1,0)),"")</f>
        <v/>
      </c>
      <c r="I498" s="69" t="str">
        <f>IFERROR(IF(VLOOKUP($A498&amp;$A$3,Global!$E:$AA,COLUMN()+1,0)="","",VLOOKUP($A498&amp;$A$3,Global!$E:$AA,COLUMN()+1,0)),"")</f>
        <v/>
      </c>
      <c r="J498" s="69" t="str">
        <f>IFERROR(IF(VLOOKUP($A498&amp;$A$3,Global!$E:$AA,COLUMN()+1,0)="","",VLOOKUP($A498&amp;$A$3,Global!$E:$AA,COLUMN()+1,0)),"")</f>
        <v/>
      </c>
      <c r="K498" s="69" t="str">
        <f>IFERROR(IF(VLOOKUP($A498&amp;$A$3,Global!$E:$AA,COLUMN()+1,0)="","",VLOOKUP($A498&amp;$A$3,Global!$E:$AA,COLUMN()+1,0)),"")</f>
        <v/>
      </c>
      <c r="L498" s="69" t="str">
        <f>IFERROR(IF(VLOOKUP($A498&amp;$A$3,Global!$E:$AA,COLUMN()+1,0)="","",VLOOKUP($A498&amp;$A$3,Global!$E:$AA,COLUMN()+1,0)),"")</f>
        <v/>
      </c>
      <c r="M498" s="68" t="str">
        <f>IFERROR(IF(VLOOKUP($A498&amp;$A$3,Global!$E:$AA,COLUMN()+1,0)="","",VLOOKUP($A498&amp;$A$3,Global!$E:$AA,COLUMN()+1,0)),"")</f>
        <v/>
      </c>
      <c r="N498" s="68" t="str">
        <f>IFERROR(IF(VLOOKUP($A498&amp;$A$3,Global!$E:$AA,COLUMN()+1,0)="","",VLOOKUP($A498&amp;$A$3,Global!$E:$AA,COLUMN()+1,0)),"")</f>
        <v/>
      </c>
      <c r="O498" s="68" t="str">
        <f>IFERROR(IF(VLOOKUP($A498&amp;$A$3,Global!$E:$AA,COLUMN()+1,0)="","",VLOOKUP($A498&amp;$A$3,Global!$E:$AA,COLUMN()+1,0)),"")</f>
        <v/>
      </c>
      <c r="P498" s="68" t="str">
        <f>IFERROR(IF(VLOOKUP($A498&amp;$A$3,Global!$E:$AA,COLUMN()+1,0)="","",VLOOKUP($A498&amp;$A$3,Global!$E:$AA,COLUMN()+1,0)),"")</f>
        <v/>
      </c>
      <c r="Q498" s="68" t="str">
        <f>IFERROR(IF(VLOOKUP($A498&amp;$A$3,Global!$E:$AA,COLUMN()+1,0)="","",VLOOKUP($A498&amp;$A$3,Global!$E:$AA,COLUMN()+1,0)),"")</f>
        <v/>
      </c>
      <c r="R498" s="68" t="str">
        <f>IFERROR(IF(VLOOKUP($A498&amp;$A$3,Global!$E:$AA,COLUMN()+1,0)="","",VLOOKUP($A498&amp;$A$3,Global!$E:$AA,COLUMN()+1,0)),"")</f>
        <v/>
      </c>
      <c r="S498" s="71" t="str">
        <f>IFERROR(IF(VLOOKUP($A498&amp;$A$3,Global!$E:$AA,COLUMN()+1,0)="","",VLOOKUP($A498&amp;$A$3,Global!$E:$AA,COLUMN()+1,0)),"")</f>
        <v/>
      </c>
      <c r="T498" s="71" t="str">
        <f>IFERROR(IF(VLOOKUP($A498&amp;$A$3,Global!$E:$AA,COLUMN()+1,0)="","",VLOOKUP($A498&amp;$A$3,Global!$E:$AA,COLUMN()+1,0)),"")</f>
        <v/>
      </c>
      <c r="U498" s="69" t="str">
        <f>IFERROR(IF(VLOOKUP($A498&amp;$A$3,Global!$E:$AA,COLUMN()+1,0)="","",VLOOKUP($A498&amp;$A$3,Global!$E:$AA,COLUMN()+1,0)),"")</f>
        <v/>
      </c>
      <c r="V498" s="69" t="str">
        <f>IFERROR(IF(VLOOKUP($A498&amp;$A$3,Global!$E:$AA,COLUMN()+1,0)="","",VLOOKUP($A498&amp;$A$3,Global!$E:$AA,COLUMN()+1,0)),"")</f>
        <v/>
      </c>
    </row>
    <row r="499" spans="1:22" s="72" customFormat="1" ht="15.75" x14ac:dyDescent="0.2">
      <c r="A499" s="67" t="str">
        <f>IFERROR(IF(A498="","",IF((A498+1)&lt;=VLOOKUP($A$3,List!$A$1:$B$50,2,0),A498+1,"")),"")</f>
        <v/>
      </c>
      <c r="B499" s="67" t="str">
        <f>IFERROR(IF(VLOOKUP($A499&amp;$A$3,Global!$E:$AA,COLUMN(),0)="","",VLOOKUP($A499&amp;$A$3,Global!$E:$AA,COLUMN(),0)),"")</f>
        <v/>
      </c>
      <c r="C499" s="67" t="str">
        <f>IFERROR(VLOOKUP(B499,List!$D:$E,2,0),"")</f>
        <v/>
      </c>
      <c r="D499" s="68" t="str">
        <f>IFERROR(IF(VLOOKUP($A499&amp;$A$3,Global!$E:$AA,COLUMN()+1,0)="","",VLOOKUP($A499&amp;$A$3,Global!$E:$AA,COLUMN()+1,0)),"")</f>
        <v/>
      </c>
      <c r="E499" s="69" t="str">
        <f>IFERROR(IF(VLOOKUP($A499&amp;$A$3,Global!$E:$AA,COLUMN()+1,0)="","",VLOOKUP($A499&amp;$A$3,Global!$E:$AA,COLUMN()+1,0)),"")</f>
        <v/>
      </c>
      <c r="F499" s="69" t="str">
        <f>IFERROR(IF(VLOOKUP($A499&amp;$A$3,Global!$E:$AA,COLUMN()+1,0)="","",VLOOKUP($A499&amp;$A$3,Global!$E:$AA,COLUMN()+1,0)),"")</f>
        <v/>
      </c>
      <c r="G499" s="69" t="str">
        <f>IFERROR(IF(VLOOKUP($A499&amp;$A$3,Global!$E:$AA,COLUMN()+1,0)="","",VLOOKUP($A499&amp;$A$3,Global!$E:$AA,COLUMN()+1,0)),"")</f>
        <v/>
      </c>
      <c r="H499" s="70" t="str">
        <f>IFERROR(IF(VLOOKUP($A499&amp;$A$3,Global!$E:$AA,COLUMN()+1,0)="","",VLOOKUP($A499&amp;$A$3,Global!$E:$AA,COLUMN()+1,0)),"")</f>
        <v/>
      </c>
      <c r="I499" s="69" t="str">
        <f>IFERROR(IF(VLOOKUP($A499&amp;$A$3,Global!$E:$AA,COLUMN()+1,0)="","",VLOOKUP($A499&amp;$A$3,Global!$E:$AA,COLUMN()+1,0)),"")</f>
        <v/>
      </c>
      <c r="J499" s="69" t="str">
        <f>IFERROR(IF(VLOOKUP($A499&amp;$A$3,Global!$E:$AA,COLUMN()+1,0)="","",VLOOKUP($A499&amp;$A$3,Global!$E:$AA,COLUMN()+1,0)),"")</f>
        <v/>
      </c>
      <c r="K499" s="69" t="str">
        <f>IFERROR(IF(VLOOKUP($A499&amp;$A$3,Global!$E:$AA,COLUMN()+1,0)="","",VLOOKUP($A499&amp;$A$3,Global!$E:$AA,COLUMN()+1,0)),"")</f>
        <v/>
      </c>
      <c r="L499" s="69" t="str">
        <f>IFERROR(IF(VLOOKUP($A499&amp;$A$3,Global!$E:$AA,COLUMN()+1,0)="","",VLOOKUP($A499&amp;$A$3,Global!$E:$AA,COLUMN()+1,0)),"")</f>
        <v/>
      </c>
      <c r="M499" s="68" t="str">
        <f>IFERROR(IF(VLOOKUP($A499&amp;$A$3,Global!$E:$AA,COLUMN()+1,0)="","",VLOOKUP($A499&amp;$A$3,Global!$E:$AA,COLUMN()+1,0)),"")</f>
        <v/>
      </c>
      <c r="N499" s="68" t="str">
        <f>IFERROR(IF(VLOOKUP($A499&amp;$A$3,Global!$E:$AA,COLUMN()+1,0)="","",VLOOKUP($A499&amp;$A$3,Global!$E:$AA,COLUMN()+1,0)),"")</f>
        <v/>
      </c>
      <c r="O499" s="68" t="str">
        <f>IFERROR(IF(VLOOKUP($A499&amp;$A$3,Global!$E:$AA,COLUMN()+1,0)="","",VLOOKUP($A499&amp;$A$3,Global!$E:$AA,COLUMN()+1,0)),"")</f>
        <v/>
      </c>
      <c r="P499" s="68" t="str">
        <f>IFERROR(IF(VLOOKUP($A499&amp;$A$3,Global!$E:$AA,COLUMN()+1,0)="","",VLOOKUP($A499&amp;$A$3,Global!$E:$AA,COLUMN()+1,0)),"")</f>
        <v/>
      </c>
      <c r="Q499" s="68" t="str">
        <f>IFERROR(IF(VLOOKUP($A499&amp;$A$3,Global!$E:$AA,COLUMN()+1,0)="","",VLOOKUP($A499&amp;$A$3,Global!$E:$AA,COLUMN()+1,0)),"")</f>
        <v/>
      </c>
      <c r="R499" s="68" t="str">
        <f>IFERROR(IF(VLOOKUP($A499&amp;$A$3,Global!$E:$AA,COLUMN()+1,0)="","",VLOOKUP($A499&amp;$A$3,Global!$E:$AA,COLUMN()+1,0)),"")</f>
        <v/>
      </c>
      <c r="S499" s="71" t="str">
        <f>IFERROR(IF(VLOOKUP($A499&amp;$A$3,Global!$E:$AA,COLUMN()+1,0)="","",VLOOKUP($A499&amp;$A$3,Global!$E:$AA,COLUMN()+1,0)),"")</f>
        <v/>
      </c>
      <c r="T499" s="71" t="str">
        <f>IFERROR(IF(VLOOKUP($A499&amp;$A$3,Global!$E:$AA,COLUMN()+1,0)="","",VLOOKUP($A499&amp;$A$3,Global!$E:$AA,COLUMN()+1,0)),"")</f>
        <v/>
      </c>
      <c r="U499" s="69" t="str">
        <f>IFERROR(IF(VLOOKUP($A499&amp;$A$3,Global!$E:$AA,COLUMN()+1,0)="","",VLOOKUP($A499&amp;$A$3,Global!$E:$AA,COLUMN()+1,0)),"")</f>
        <v/>
      </c>
      <c r="V499" s="69" t="str">
        <f>IFERROR(IF(VLOOKUP($A499&amp;$A$3,Global!$E:$AA,COLUMN()+1,0)="","",VLOOKUP($A499&amp;$A$3,Global!$E:$AA,COLUMN()+1,0)),"")</f>
        <v/>
      </c>
    </row>
    <row r="500" spans="1:22" s="72" customFormat="1" ht="15.75" x14ac:dyDescent="0.2">
      <c r="A500" s="67" t="str">
        <f>IFERROR(IF(A499="","",IF((A499+1)&lt;=VLOOKUP($A$3,List!$A$1:$B$50,2,0),A499+1,"")),"")</f>
        <v/>
      </c>
      <c r="B500" s="67" t="str">
        <f>IFERROR(IF(VLOOKUP($A500&amp;$A$3,Global!$E:$AA,COLUMN(),0)="","",VLOOKUP($A500&amp;$A$3,Global!$E:$AA,COLUMN(),0)),"")</f>
        <v/>
      </c>
      <c r="C500" s="67" t="str">
        <f>IFERROR(VLOOKUP(B500,List!$D:$E,2,0),"")</f>
        <v/>
      </c>
      <c r="D500" s="68" t="str">
        <f>IFERROR(IF(VLOOKUP($A500&amp;$A$3,Global!$E:$AA,COLUMN()+1,0)="","",VLOOKUP($A500&amp;$A$3,Global!$E:$AA,COLUMN()+1,0)),"")</f>
        <v/>
      </c>
      <c r="E500" s="69" t="str">
        <f>IFERROR(IF(VLOOKUP($A500&amp;$A$3,Global!$E:$AA,COLUMN()+1,0)="","",VLOOKUP($A500&amp;$A$3,Global!$E:$AA,COLUMN()+1,0)),"")</f>
        <v/>
      </c>
      <c r="F500" s="69" t="str">
        <f>IFERROR(IF(VLOOKUP($A500&amp;$A$3,Global!$E:$AA,COLUMN()+1,0)="","",VLOOKUP($A500&amp;$A$3,Global!$E:$AA,COLUMN()+1,0)),"")</f>
        <v/>
      </c>
      <c r="G500" s="69" t="str">
        <f>IFERROR(IF(VLOOKUP($A500&amp;$A$3,Global!$E:$AA,COLUMN()+1,0)="","",VLOOKUP($A500&amp;$A$3,Global!$E:$AA,COLUMN()+1,0)),"")</f>
        <v/>
      </c>
      <c r="H500" s="70" t="str">
        <f>IFERROR(IF(VLOOKUP($A500&amp;$A$3,Global!$E:$AA,COLUMN()+1,0)="","",VLOOKUP($A500&amp;$A$3,Global!$E:$AA,COLUMN()+1,0)),"")</f>
        <v/>
      </c>
      <c r="I500" s="69" t="str">
        <f>IFERROR(IF(VLOOKUP($A500&amp;$A$3,Global!$E:$AA,COLUMN()+1,0)="","",VLOOKUP($A500&amp;$A$3,Global!$E:$AA,COLUMN()+1,0)),"")</f>
        <v/>
      </c>
      <c r="J500" s="69" t="str">
        <f>IFERROR(IF(VLOOKUP($A500&amp;$A$3,Global!$E:$AA,COLUMN()+1,0)="","",VLOOKUP($A500&amp;$A$3,Global!$E:$AA,COLUMN()+1,0)),"")</f>
        <v/>
      </c>
      <c r="K500" s="69" t="str">
        <f>IFERROR(IF(VLOOKUP($A500&amp;$A$3,Global!$E:$AA,COLUMN()+1,0)="","",VLOOKUP($A500&amp;$A$3,Global!$E:$AA,COLUMN()+1,0)),"")</f>
        <v/>
      </c>
      <c r="L500" s="69" t="str">
        <f>IFERROR(IF(VLOOKUP($A500&amp;$A$3,Global!$E:$AA,COLUMN()+1,0)="","",VLOOKUP($A500&amp;$A$3,Global!$E:$AA,COLUMN()+1,0)),"")</f>
        <v/>
      </c>
      <c r="M500" s="68" t="str">
        <f>IFERROR(IF(VLOOKUP($A500&amp;$A$3,Global!$E:$AA,COLUMN()+1,0)="","",VLOOKUP($A500&amp;$A$3,Global!$E:$AA,COLUMN()+1,0)),"")</f>
        <v/>
      </c>
      <c r="N500" s="68" t="str">
        <f>IFERROR(IF(VLOOKUP($A500&amp;$A$3,Global!$E:$AA,COLUMN()+1,0)="","",VLOOKUP($A500&amp;$A$3,Global!$E:$AA,COLUMN()+1,0)),"")</f>
        <v/>
      </c>
      <c r="O500" s="68" t="str">
        <f>IFERROR(IF(VLOOKUP($A500&amp;$A$3,Global!$E:$AA,COLUMN()+1,0)="","",VLOOKUP($A500&amp;$A$3,Global!$E:$AA,COLUMN()+1,0)),"")</f>
        <v/>
      </c>
      <c r="P500" s="68" t="str">
        <f>IFERROR(IF(VLOOKUP($A500&amp;$A$3,Global!$E:$AA,COLUMN()+1,0)="","",VLOOKUP($A500&amp;$A$3,Global!$E:$AA,COLUMN()+1,0)),"")</f>
        <v/>
      </c>
      <c r="Q500" s="68" t="str">
        <f>IFERROR(IF(VLOOKUP($A500&amp;$A$3,Global!$E:$AA,COLUMN()+1,0)="","",VLOOKUP($A500&amp;$A$3,Global!$E:$AA,COLUMN()+1,0)),"")</f>
        <v/>
      </c>
      <c r="R500" s="68" t="str">
        <f>IFERROR(IF(VLOOKUP($A500&amp;$A$3,Global!$E:$AA,COLUMN()+1,0)="","",VLOOKUP($A500&amp;$A$3,Global!$E:$AA,COLUMN()+1,0)),"")</f>
        <v/>
      </c>
      <c r="S500" s="71" t="str">
        <f>IFERROR(IF(VLOOKUP($A500&amp;$A$3,Global!$E:$AA,COLUMN()+1,0)="","",VLOOKUP($A500&amp;$A$3,Global!$E:$AA,COLUMN()+1,0)),"")</f>
        <v/>
      </c>
      <c r="T500" s="71" t="str">
        <f>IFERROR(IF(VLOOKUP($A500&amp;$A$3,Global!$E:$AA,COLUMN()+1,0)="","",VLOOKUP($A500&amp;$A$3,Global!$E:$AA,COLUMN()+1,0)),"")</f>
        <v/>
      </c>
      <c r="U500" s="69" t="str">
        <f>IFERROR(IF(VLOOKUP($A500&amp;$A$3,Global!$E:$AA,COLUMN()+1,0)="","",VLOOKUP($A500&amp;$A$3,Global!$E:$AA,COLUMN()+1,0)),"")</f>
        <v/>
      </c>
      <c r="V500" s="69" t="str">
        <f>IFERROR(IF(VLOOKUP($A500&amp;$A$3,Global!$E:$AA,COLUMN()+1,0)="","",VLOOKUP($A500&amp;$A$3,Global!$E:$AA,COLUMN()+1,0)),"")</f>
        <v/>
      </c>
    </row>
    <row r="501" spans="1:22" s="72" customFormat="1" ht="15.75" x14ac:dyDescent="0.2">
      <c r="A501" s="67" t="str">
        <f>IFERROR(IF(A500="","",IF((A500+1)&lt;=VLOOKUP($A$3,List!$A$1:$B$50,2,0),A500+1,"")),"")</f>
        <v/>
      </c>
      <c r="B501" s="67" t="str">
        <f>IFERROR(IF(VLOOKUP($A501&amp;$A$3,Global!$E:$AA,COLUMN(),0)="","",VLOOKUP($A501&amp;$A$3,Global!$E:$AA,COLUMN(),0)),"")</f>
        <v/>
      </c>
      <c r="C501" s="67" t="str">
        <f>IFERROR(VLOOKUP(B501,List!$D:$E,2,0),"")</f>
        <v/>
      </c>
      <c r="D501" s="68" t="str">
        <f>IFERROR(IF(VLOOKUP($A501&amp;$A$3,Global!$E:$AA,COLUMN()+1,0)="","",VLOOKUP($A501&amp;$A$3,Global!$E:$AA,COLUMN()+1,0)),"")</f>
        <v/>
      </c>
      <c r="E501" s="69" t="str">
        <f>IFERROR(IF(VLOOKUP($A501&amp;$A$3,Global!$E:$AA,COLUMN()+1,0)="","",VLOOKUP($A501&amp;$A$3,Global!$E:$AA,COLUMN()+1,0)),"")</f>
        <v/>
      </c>
      <c r="F501" s="69" t="str">
        <f>IFERROR(IF(VLOOKUP($A501&amp;$A$3,Global!$E:$AA,COLUMN()+1,0)="","",VLOOKUP($A501&amp;$A$3,Global!$E:$AA,COLUMN()+1,0)),"")</f>
        <v/>
      </c>
      <c r="G501" s="69" t="str">
        <f>IFERROR(IF(VLOOKUP($A501&amp;$A$3,Global!$E:$AA,COLUMN()+1,0)="","",VLOOKUP($A501&amp;$A$3,Global!$E:$AA,COLUMN()+1,0)),"")</f>
        <v/>
      </c>
      <c r="H501" s="70" t="str">
        <f>IFERROR(IF(VLOOKUP($A501&amp;$A$3,Global!$E:$AA,COLUMN()+1,0)="","",VLOOKUP($A501&amp;$A$3,Global!$E:$AA,COLUMN()+1,0)),"")</f>
        <v/>
      </c>
      <c r="I501" s="69" t="str">
        <f>IFERROR(IF(VLOOKUP($A501&amp;$A$3,Global!$E:$AA,COLUMN()+1,0)="","",VLOOKUP($A501&amp;$A$3,Global!$E:$AA,COLUMN()+1,0)),"")</f>
        <v/>
      </c>
      <c r="J501" s="69" t="str">
        <f>IFERROR(IF(VLOOKUP($A501&amp;$A$3,Global!$E:$AA,COLUMN()+1,0)="","",VLOOKUP($A501&amp;$A$3,Global!$E:$AA,COLUMN()+1,0)),"")</f>
        <v/>
      </c>
      <c r="K501" s="69" t="str">
        <f>IFERROR(IF(VLOOKUP($A501&amp;$A$3,Global!$E:$AA,COLUMN()+1,0)="","",VLOOKUP($A501&amp;$A$3,Global!$E:$AA,COLUMN()+1,0)),"")</f>
        <v/>
      </c>
      <c r="L501" s="69" t="str">
        <f>IFERROR(IF(VLOOKUP($A501&amp;$A$3,Global!$E:$AA,COLUMN()+1,0)="","",VLOOKUP($A501&amp;$A$3,Global!$E:$AA,COLUMN()+1,0)),"")</f>
        <v/>
      </c>
      <c r="M501" s="68" t="str">
        <f>IFERROR(IF(VLOOKUP($A501&amp;$A$3,Global!$E:$AA,COLUMN()+1,0)="","",VLOOKUP($A501&amp;$A$3,Global!$E:$AA,COLUMN()+1,0)),"")</f>
        <v/>
      </c>
      <c r="N501" s="68" t="str">
        <f>IFERROR(IF(VLOOKUP($A501&amp;$A$3,Global!$E:$AA,COLUMN()+1,0)="","",VLOOKUP($A501&amp;$A$3,Global!$E:$AA,COLUMN()+1,0)),"")</f>
        <v/>
      </c>
      <c r="O501" s="68" t="str">
        <f>IFERROR(IF(VLOOKUP($A501&amp;$A$3,Global!$E:$AA,COLUMN()+1,0)="","",VLOOKUP($A501&amp;$A$3,Global!$E:$AA,COLUMN()+1,0)),"")</f>
        <v/>
      </c>
      <c r="P501" s="68" t="str">
        <f>IFERROR(IF(VLOOKUP($A501&amp;$A$3,Global!$E:$AA,COLUMN()+1,0)="","",VLOOKUP($A501&amp;$A$3,Global!$E:$AA,COLUMN()+1,0)),"")</f>
        <v/>
      </c>
      <c r="Q501" s="68" t="str">
        <f>IFERROR(IF(VLOOKUP($A501&amp;$A$3,Global!$E:$AA,COLUMN()+1,0)="","",VLOOKUP($A501&amp;$A$3,Global!$E:$AA,COLUMN()+1,0)),"")</f>
        <v/>
      </c>
      <c r="R501" s="68" t="str">
        <f>IFERROR(IF(VLOOKUP($A501&amp;$A$3,Global!$E:$AA,COLUMN()+1,0)="","",VLOOKUP($A501&amp;$A$3,Global!$E:$AA,COLUMN()+1,0)),"")</f>
        <v/>
      </c>
      <c r="S501" s="71" t="str">
        <f>IFERROR(IF(VLOOKUP($A501&amp;$A$3,Global!$E:$AA,COLUMN()+1,0)="","",VLOOKUP($A501&amp;$A$3,Global!$E:$AA,COLUMN()+1,0)),"")</f>
        <v/>
      </c>
      <c r="T501" s="71" t="str">
        <f>IFERROR(IF(VLOOKUP($A501&amp;$A$3,Global!$E:$AA,COLUMN()+1,0)="","",VLOOKUP($A501&amp;$A$3,Global!$E:$AA,COLUMN()+1,0)),"")</f>
        <v/>
      </c>
      <c r="U501" s="69" t="str">
        <f>IFERROR(IF(VLOOKUP($A501&amp;$A$3,Global!$E:$AA,COLUMN()+1,0)="","",VLOOKUP($A501&amp;$A$3,Global!$E:$AA,COLUMN()+1,0)),"")</f>
        <v/>
      </c>
      <c r="V501" s="69" t="str">
        <f>IFERROR(IF(VLOOKUP($A501&amp;$A$3,Global!$E:$AA,COLUMN()+1,0)="","",VLOOKUP($A501&amp;$A$3,Global!$E:$AA,COLUMN()+1,0)),"")</f>
        <v/>
      </c>
    </row>
    <row r="502" spans="1:22" s="72" customFormat="1" ht="15.75" x14ac:dyDescent="0.2">
      <c r="A502" s="67" t="str">
        <f>IFERROR(IF(A501="","",IF((A501+1)&lt;=VLOOKUP($A$3,List!$A$1:$B$50,2,0),A501+1,"")),"")</f>
        <v/>
      </c>
      <c r="B502" s="67" t="str">
        <f>IFERROR(IF(VLOOKUP($A502&amp;$A$3,Global!$E:$AA,COLUMN(),0)="","",VLOOKUP($A502&amp;$A$3,Global!$E:$AA,COLUMN(),0)),"")</f>
        <v/>
      </c>
      <c r="C502" s="67" t="str">
        <f>IFERROR(VLOOKUP(B502,List!$D:$E,2,0),"")</f>
        <v/>
      </c>
      <c r="D502" s="68" t="str">
        <f>IFERROR(IF(VLOOKUP($A502&amp;$A$3,Global!$E:$AA,COLUMN()+1,0)="","",VLOOKUP($A502&amp;$A$3,Global!$E:$AA,COLUMN()+1,0)),"")</f>
        <v/>
      </c>
      <c r="E502" s="69" t="str">
        <f>IFERROR(IF(VLOOKUP($A502&amp;$A$3,Global!$E:$AA,COLUMN()+1,0)="","",VLOOKUP($A502&amp;$A$3,Global!$E:$AA,COLUMN()+1,0)),"")</f>
        <v/>
      </c>
      <c r="F502" s="69" t="str">
        <f>IFERROR(IF(VLOOKUP($A502&amp;$A$3,Global!$E:$AA,COLUMN()+1,0)="","",VLOOKUP($A502&amp;$A$3,Global!$E:$AA,COLUMN()+1,0)),"")</f>
        <v/>
      </c>
      <c r="G502" s="69" t="str">
        <f>IFERROR(IF(VLOOKUP($A502&amp;$A$3,Global!$E:$AA,COLUMN()+1,0)="","",VLOOKUP($A502&amp;$A$3,Global!$E:$AA,COLUMN()+1,0)),"")</f>
        <v/>
      </c>
      <c r="H502" s="70" t="str">
        <f>IFERROR(IF(VLOOKUP($A502&amp;$A$3,Global!$E:$AA,COLUMN()+1,0)="","",VLOOKUP($A502&amp;$A$3,Global!$E:$AA,COLUMN()+1,0)),"")</f>
        <v/>
      </c>
      <c r="I502" s="69" t="str">
        <f>IFERROR(IF(VLOOKUP($A502&amp;$A$3,Global!$E:$AA,COLUMN()+1,0)="","",VLOOKUP($A502&amp;$A$3,Global!$E:$AA,COLUMN()+1,0)),"")</f>
        <v/>
      </c>
      <c r="J502" s="69" t="str">
        <f>IFERROR(IF(VLOOKUP($A502&amp;$A$3,Global!$E:$AA,COLUMN()+1,0)="","",VLOOKUP($A502&amp;$A$3,Global!$E:$AA,COLUMN()+1,0)),"")</f>
        <v/>
      </c>
      <c r="K502" s="69" t="str">
        <f>IFERROR(IF(VLOOKUP($A502&amp;$A$3,Global!$E:$AA,COLUMN()+1,0)="","",VLOOKUP($A502&amp;$A$3,Global!$E:$AA,COLUMN()+1,0)),"")</f>
        <v/>
      </c>
      <c r="L502" s="69" t="str">
        <f>IFERROR(IF(VLOOKUP($A502&amp;$A$3,Global!$E:$AA,COLUMN()+1,0)="","",VLOOKUP($A502&amp;$A$3,Global!$E:$AA,COLUMN()+1,0)),"")</f>
        <v/>
      </c>
      <c r="M502" s="68" t="str">
        <f>IFERROR(IF(VLOOKUP($A502&amp;$A$3,Global!$E:$AA,COLUMN()+1,0)="","",VLOOKUP($A502&amp;$A$3,Global!$E:$AA,COLUMN()+1,0)),"")</f>
        <v/>
      </c>
      <c r="N502" s="68" t="str">
        <f>IFERROR(IF(VLOOKUP($A502&amp;$A$3,Global!$E:$AA,COLUMN()+1,0)="","",VLOOKUP($A502&amp;$A$3,Global!$E:$AA,COLUMN()+1,0)),"")</f>
        <v/>
      </c>
      <c r="O502" s="68" t="str">
        <f>IFERROR(IF(VLOOKUP($A502&amp;$A$3,Global!$E:$AA,COLUMN()+1,0)="","",VLOOKUP($A502&amp;$A$3,Global!$E:$AA,COLUMN()+1,0)),"")</f>
        <v/>
      </c>
      <c r="P502" s="68" t="str">
        <f>IFERROR(IF(VLOOKUP($A502&amp;$A$3,Global!$E:$AA,COLUMN()+1,0)="","",VLOOKUP($A502&amp;$A$3,Global!$E:$AA,COLUMN()+1,0)),"")</f>
        <v/>
      </c>
      <c r="Q502" s="68" t="str">
        <f>IFERROR(IF(VLOOKUP($A502&amp;$A$3,Global!$E:$AA,COLUMN()+1,0)="","",VLOOKUP($A502&amp;$A$3,Global!$E:$AA,COLUMN()+1,0)),"")</f>
        <v/>
      </c>
      <c r="R502" s="68" t="str">
        <f>IFERROR(IF(VLOOKUP($A502&amp;$A$3,Global!$E:$AA,COLUMN()+1,0)="","",VLOOKUP($A502&amp;$A$3,Global!$E:$AA,COLUMN()+1,0)),"")</f>
        <v/>
      </c>
      <c r="S502" s="71" t="str">
        <f>IFERROR(IF(VLOOKUP($A502&amp;$A$3,Global!$E:$AA,COLUMN()+1,0)="","",VLOOKUP($A502&amp;$A$3,Global!$E:$AA,COLUMN()+1,0)),"")</f>
        <v/>
      </c>
      <c r="T502" s="71" t="str">
        <f>IFERROR(IF(VLOOKUP($A502&amp;$A$3,Global!$E:$AA,COLUMN()+1,0)="","",VLOOKUP($A502&amp;$A$3,Global!$E:$AA,COLUMN()+1,0)),"")</f>
        <v/>
      </c>
      <c r="U502" s="69" t="str">
        <f>IFERROR(IF(VLOOKUP($A502&amp;$A$3,Global!$E:$AA,COLUMN()+1,0)="","",VLOOKUP($A502&amp;$A$3,Global!$E:$AA,COLUMN()+1,0)),"")</f>
        <v/>
      </c>
      <c r="V502" s="69" t="str">
        <f>IFERROR(IF(VLOOKUP($A502&amp;$A$3,Global!$E:$AA,COLUMN()+1,0)="","",VLOOKUP($A502&amp;$A$3,Global!$E:$AA,COLUMN()+1,0)),"")</f>
        <v/>
      </c>
    </row>
    <row r="503" spans="1:22" s="72" customFormat="1" ht="15.75" x14ac:dyDescent="0.2">
      <c r="A503" s="67" t="str">
        <f>IFERROR(IF(A502="","",IF((A502+1)&lt;=VLOOKUP($A$3,List!$A$1:$B$50,2,0),A502+1,"")),"")</f>
        <v/>
      </c>
      <c r="B503" s="67" t="str">
        <f>IFERROR(IF(VLOOKUP($A503&amp;$A$3,Global!$E:$AA,COLUMN(),0)="","",VLOOKUP($A503&amp;$A$3,Global!$E:$AA,COLUMN(),0)),"")</f>
        <v/>
      </c>
      <c r="C503" s="67" t="str">
        <f>IFERROR(VLOOKUP(B503,List!$D:$E,2,0),"")</f>
        <v/>
      </c>
      <c r="D503" s="68" t="str">
        <f>IFERROR(IF(VLOOKUP($A503&amp;$A$3,Global!$E:$AA,COLUMN()+1,0)="","",VLOOKUP($A503&amp;$A$3,Global!$E:$AA,COLUMN()+1,0)),"")</f>
        <v/>
      </c>
      <c r="E503" s="69" t="str">
        <f>IFERROR(IF(VLOOKUP($A503&amp;$A$3,Global!$E:$AA,COLUMN()+1,0)="","",VLOOKUP($A503&amp;$A$3,Global!$E:$AA,COLUMN()+1,0)),"")</f>
        <v/>
      </c>
      <c r="F503" s="69" t="str">
        <f>IFERROR(IF(VLOOKUP($A503&amp;$A$3,Global!$E:$AA,COLUMN()+1,0)="","",VLOOKUP($A503&amp;$A$3,Global!$E:$AA,COLUMN()+1,0)),"")</f>
        <v/>
      </c>
      <c r="G503" s="69" t="str">
        <f>IFERROR(IF(VLOOKUP($A503&amp;$A$3,Global!$E:$AA,COLUMN()+1,0)="","",VLOOKUP($A503&amp;$A$3,Global!$E:$AA,COLUMN()+1,0)),"")</f>
        <v/>
      </c>
      <c r="H503" s="70" t="str">
        <f>IFERROR(IF(VLOOKUP($A503&amp;$A$3,Global!$E:$AA,COLUMN()+1,0)="","",VLOOKUP($A503&amp;$A$3,Global!$E:$AA,COLUMN()+1,0)),"")</f>
        <v/>
      </c>
      <c r="I503" s="69" t="str">
        <f>IFERROR(IF(VLOOKUP($A503&amp;$A$3,Global!$E:$AA,COLUMN()+1,0)="","",VLOOKUP($A503&amp;$A$3,Global!$E:$AA,COLUMN()+1,0)),"")</f>
        <v/>
      </c>
      <c r="J503" s="69" t="str">
        <f>IFERROR(IF(VLOOKUP($A503&amp;$A$3,Global!$E:$AA,COLUMN()+1,0)="","",VLOOKUP($A503&amp;$A$3,Global!$E:$AA,COLUMN()+1,0)),"")</f>
        <v/>
      </c>
      <c r="K503" s="69" t="str">
        <f>IFERROR(IF(VLOOKUP($A503&amp;$A$3,Global!$E:$AA,COLUMN()+1,0)="","",VLOOKUP($A503&amp;$A$3,Global!$E:$AA,COLUMN()+1,0)),"")</f>
        <v/>
      </c>
      <c r="L503" s="69" t="str">
        <f>IFERROR(IF(VLOOKUP($A503&amp;$A$3,Global!$E:$AA,COLUMN()+1,0)="","",VLOOKUP($A503&amp;$A$3,Global!$E:$AA,COLUMN()+1,0)),"")</f>
        <v/>
      </c>
      <c r="M503" s="68" t="str">
        <f>IFERROR(IF(VLOOKUP($A503&amp;$A$3,Global!$E:$AA,COLUMN()+1,0)="","",VLOOKUP($A503&amp;$A$3,Global!$E:$AA,COLUMN()+1,0)),"")</f>
        <v/>
      </c>
      <c r="N503" s="68" t="str">
        <f>IFERROR(IF(VLOOKUP($A503&amp;$A$3,Global!$E:$AA,COLUMN()+1,0)="","",VLOOKUP($A503&amp;$A$3,Global!$E:$AA,COLUMN()+1,0)),"")</f>
        <v/>
      </c>
      <c r="O503" s="68" t="str">
        <f>IFERROR(IF(VLOOKUP($A503&amp;$A$3,Global!$E:$AA,COLUMN()+1,0)="","",VLOOKUP($A503&amp;$A$3,Global!$E:$AA,COLUMN()+1,0)),"")</f>
        <v/>
      </c>
      <c r="P503" s="68" t="str">
        <f>IFERROR(IF(VLOOKUP($A503&amp;$A$3,Global!$E:$AA,COLUMN()+1,0)="","",VLOOKUP($A503&amp;$A$3,Global!$E:$AA,COLUMN()+1,0)),"")</f>
        <v/>
      </c>
      <c r="Q503" s="68" t="str">
        <f>IFERROR(IF(VLOOKUP($A503&amp;$A$3,Global!$E:$AA,COLUMN()+1,0)="","",VLOOKUP($A503&amp;$A$3,Global!$E:$AA,COLUMN()+1,0)),"")</f>
        <v/>
      </c>
      <c r="R503" s="68" t="str">
        <f>IFERROR(IF(VLOOKUP($A503&amp;$A$3,Global!$E:$AA,COLUMN()+1,0)="","",VLOOKUP($A503&amp;$A$3,Global!$E:$AA,COLUMN()+1,0)),"")</f>
        <v/>
      </c>
      <c r="S503" s="71" t="str">
        <f>IFERROR(IF(VLOOKUP($A503&amp;$A$3,Global!$E:$AA,COLUMN()+1,0)="","",VLOOKUP($A503&amp;$A$3,Global!$E:$AA,COLUMN()+1,0)),"")</f>
        <v/>
      </c>
      <c r="T503" s="71" t="str">
        <f>IFERROR(IF(VLOOKUP($A503&amp;$A$3,Global!$E:$AA,COLUMN()+1,0)="","",VLOOKUP($A503&amp;$A$3,Global!$E:$AA,COLUMN()+1,0)),"")</f>
        <v/>
      </c>
      <c r="U503" s="69" t="str">
        <f>IFERROR(IF(VLOOKUP($A503&amp;$A$3,Global!$E:$AA,COLUMN()+1,0)="","",VLOOKUP($A503&amp;$A$3,Global!$E:$AA,COLUMN()+1,0)),"")</f>
        <v/>
      </c>
      <c r="V503" s="69" t="str">
        <f>IFERROR(IF(VLOOKUP($A503&amp;$A$3,Global!$E:$AA,COLUMN()+1,0)="","",VLOOKUP($A503&amp;$A$3,Global!$E:$AA,COLUMN()+1,0)),"")</f>
        <v/>
      </c>
    </row>
    <row r="504" spans="1:22" s="72" customFormat="1" ht="15.75" x14ac:dyDescent="0.2">
      <c r="A504" s="67" t="str">
        <f>IFERROR(IF(A503="","",IF((A503+1)&lt;=VLOOKUP($A$3,List!$A$1:$B$50,2,0),A503+1,"")),"")</f>
        <v/>
      </c>
      <c r="B504" s="67" t="str">
        <f>IFERROR(IF(VLOOKUP($A504&amp;$A$3,Global!$E:$AA,COLUMN(),0)="","",VLOOKUP($A504&amp;$A$3,Global!$E:$AA,COLUMN(),0)),"")</f>
        <v/>
      </c>
      <c r="C504" s="67" t="str">
        <f>IFERROR(VLOOKUP(B504,List!$D:$E,2,0),"")</f>
        <v/>
      </c>
      <c r="D504" s="68" t="str">
        <f>IFERROR(IF(VLOOKUP($A504&amp;$A$3,Global!$E:$AA,COLUMN()+1,0)="","",VLOOKUP($A504&amp;$A$3,Global!$E:$AA,COLUMN()+1,0)),"")</f>
        <v/>
      </c>
      <c r="E504" s="69" t="str">
        <f>IFERROR(IF(VLOOKUP($A504&amp;$A$3,Global!$E:$AA,COLUMN()+1,0)="","",VLOOKUP($A504&amp;$A$3,Global!$E:$AA,COLUMN()+1,0)),"")</f>
        <v/>
      </c>
      <c r="F504" s="69" t="str">
        <f>IFERROR(IF(VLOOKUP($A504&amp;$A$3,Global!$E:$AA,COLUMN()+1,0)="","",VLOOKUP($A504&amp;$A$3,Global!$E:$AA,COLUMN()+1,0)),"")</f>
        <v/>
      </c>
      <c r="G504" s="69" t="str">
        <f>IFERROR(IF(VLOOKUP($A504&amp;$A$3,Global!$E:$AA,COLUMN()+1,0)="","",VLOOKUP($A504&amp;$A$3,Global!$E:$AA,COLUMN()+1,0)),"")</f>
        <v/>
      </c>
      <c r="H504" s="70" t="str">
        <f>IFERROR(IF(VLOOKUP($A504&amp;$A$3,Global!$E:$AA,COLUMN()+1,0)="","",VLOOKUP($A504&amp;$A$3,Global!$E:$AA,COLUMN()+1,0)),"")</f>
        <v/>
      </c>
      <c r="I504" s="69" t="str">
        <f>IFERROR(IF(VLOOKUP($A504&amp;$A$3,Global!$E:$AA,COLUMN()+1,0)="","",VLOOKUP($A504&amp;$A$3,Global!$E:$AA,COLUMN()+1,0)),"")</f>
        <v/>
      </c>
      <c r="J504" s="69" t="str">
        <f>IFERROR(IF(VLOOKUP($A504&amp;$A$3,Global!$E:$AA,COLUMN()+1,0)="","",VLOOKUP($A504&amp;$A$3,Global!$E:$AA,COLUMN()+1,0)),"")</f>
        <v/>
      </c>
      <c r="K504" s="69" t="str">
        <f>IFERROR(IF(VLOOKUP($A504&amp;$A$3,Global!$E:$AA,COLUMN()+1,0)="","",VLOOKUP($A504&amp;$A$3,Global!$E:$AA,COLUMN()+1,0)),"")</f>
        <v/>
      </c>
      <c r="L504" s="69" t="str">
        <f>IFERROR(IF(VLOOKUP($A504&amp;$A$3,Global!$E:$AA,COLUMN()+1,0)="","",VLOOKUP($A504&amp;$A$3,Global!$E:$AA,COLUMN()+1,0)),"")</f>
        <v/>
      </c>
      <c r="M504" s="68" t="str">
        <f>IFERROR(IF(VLOOKUP($A504&amp;$A$3,Global!$E:$AA,COLUMN()+1,0)="","",VLOOKUP($A504&amp;$A$3,Global!$E:$AA,COLUMN()+1,0)),"")</f>
        <v/>
      </c>
      <c r="N504" s="68" t="str">
        <f>IFERROR(IF(VLOOKUP($A504&amp;$A$3,Global!$E:$AA,COLUMN()+1,0)="","",VLOOKUP($A504&amp;$A$3,Global!$E:$AA,COLUMN()+1,0)),"")</f>
        <v/>
      </c>
      <c r="O504" s="68" t="str">
        <f>IFERROR(IF(VLOOKUP($A504&amp;$A$3,Global!$E:$AA,COLUMN()+1,0)="","",VLOOKUP($A504&amp;$A$3,Global!$E:$AA,COLUMN()+1,0)),"")</f>
        <v/>
      </c>
      <c r="P504" s="68" t="str">
        <f>IFERROR(IF(VLOOKUP($A504&amp;$A$3,Global!$E:$AA,COLUMN()+1,0)="","",VLOOKUP($A504&amp;$A$3,Global!$E:$AA,COLUMN()+1,0)),"")</f>
        <v/>
      </c>
      <c r="Q504" s="68" t="str">
        <f>IFERROR(IF(VLOOKUP($A504&amp;$A$3,Global!$E:$AA,COLUMN()+1,0)="","",VLOOKUP($A504&amp;$A$3,Global!$E:$AA,COLUMN()+1,0)),"")</f>
        <v/>
      </c>
      <c r="R504" s="68" t="str">
        <f>IFERROR(IF(VLOOKUP($A504&amp;$A$3,Global!$E:$AA,COLUMN()+1,0)="","",VLOOKUP($A504&amp;$A$3,Global!$E:$AA,COLUMN()+1,0)),"")</f>
        <v/>
      </c>
      <c r="S504" s="71" t="str">
        <f>IFERROR(IF(VLOOKUP($A504&amp;$A$3,Global!$E:$AA,COLUMN()+1,0)="","",VLOOKUP($A504&amp;$A$3,Global!$E:$AA,COLUMN()+1,0)),"")</f>
        <v/>
      </c>
      <c r="T504" s="71" t="str">
        <f>IFERROR(IF(VLOOKUP($A504&amp;$A$3,Global!$E:$AA,COLUMN()+1,0)="","",VLOOKUP($A504&amp;$A$3,Global!$E:$AA,COLUMN()+1,0)),"")</f>
        <v/>
      </c>
      <c r="U504" s="69" t="str">
        <f>IFERROR(IF(VLOOKUP($A504&amp;$A$3,Global!$E:$AA,COLUMN()+1,0)="","",VLOOKUP($A504&amp;$A$3,Global!$E:$AA,COLUMN()+1,0)),"")</f>
        <v/>
      </c>
      <c r="V504" s="69" t="str">
        <f>IFERROR(IF(VLOOKUP($A504&amp;$A$3,Global!$E:$AA,COLUMN()+1,0)="","",VLOOKUP($A504&amp;$A$3,Global!$E:$AA,COLUMN()+1,0)),"")</f>
        <v/>
      </c>
    </row>
    <row r="505" spans="1:22" s="72" customFormat="1" ht="15.75" x14ac:dyDescent="0.2">
      <c r="A505" s="67" t="str">
        <f>IFERROR(IF(A504="","",IF((A504+1)&lt;=VLOOKUP($A$3,List!$A$1:$B$50,2,0),A504+1,"")),"")</f>
        <v/>
      </c>
      <c r="B505" s="67" t="str">
        <f>IFERROR(IF(VLOOKUP($A505&amp;$A$3,Global!$E:$AA,COLUMN(),0)="","",VLOOKUP($A505&amp;$A$3,Global!$E:$AA,COLUMN(),0)),"")</f>
        <v/>
      </c>
      <c r="C505" s="67" t="str">
        <f>IFERROR(VLOOKUP(B505,List!$D:$E,2,0),"")</f>
        <v/>
      </c>
      <c r="D505" s="68" t="str">
        <f>IFERROR(IF(VLOOKUP($A505&amp;$A$3,Global!$E:$AA,COLUMN()+1,0)="","",VLOOKUP($A505&amp;$A$3,Global!$E:$AA,COLUMN()+1,0)),"")</f>
        <v/>
      </c>
      <c r="E505" s="69" t="str">
        <f>IFERROR(IF(VLOOKUP($A505&amp;$A$3,Global!$E:$AA,COLUMN()+1,0)="","",VLOOKUP($A505&amp;$A$3,Global!$E:$AA,COLUMN()+1,0)),"")</f>
        <v/>
      </c>
      <c r="F505" s="69" t="str">
        <f>IFERROR(IF(VLOOKUP($A505&amp;$A$3,Global!$E:$AA,COLUMN()+1,0)="","",VLOOKUP($A505&amp;$A$3,Global!$E:$AA,COLUMN()+1,0)),"")</f>
        <v/>
      </c>
      <c r="G505" s="69" t="str">
        <f>IFERROR(IF(VLOOKUP($A505&amp;$A$3,Global!$E:$AA,COLUMN()+1,0)="","",VLOOKUP($A505&amp;$A$3,Global!$E:$AA,COLUMN()+1,0)),"")</f>
        <v/>
      </c>
      <c r="H505" s="70" t="str">
        <f>IFERROR(IF(VLOOKUP($A505&amp;$A$3,Global!$E:$AA,COLUMN()+1,0)="","",VLOOKUP($A505&amp;$A$3,Global!$E:$AA,COLUMN()+1,0)),"")</f>
        <v/>
      </c>
      <c r="I505" s="69" t="str">
        <f>IFERROR(IF(VLOOKUP($A505&amp;$A$3,Global!$E:$AA,COLUMN()+1,0)="","",VLOOKUP($A505&amp;$A$3,Global!$E:$AA,COLUMN()+1,0)),"")</f>
        <v/>
      </c>
      <c r="J505" s="69" t="str">
        <f>IFERROR(IF(VLOOKUP($A505&amp;$A$3,Global!$E:$AA,COLUMN()+1,0)="","",VLOOKUP($A505&amp;$A$3,Global!$E:$AA,COLUMN()+1,0)),"")</f>
        <v/>
      </c>
      <c r="K505" s="69" t="str">
        <f>IFERROR(IF(VLOOKUP($A505&amp;$A$3,Global!$E:$AA,COLUMN()+1,0)="","",VLOOKUP($A505&amp;$A$3,Global!$E:$AA,COLUMN()+1,0)),"")</f>
        <v/>
      </c>
      <c r="L505" s="69" t="str">
        <f>IFERROR(IF(VLOOKUP($A505&amp;$A$3,Global!$E:$AA,COLUMN()+1,0)="","",VLOOKUP($A505&amp;$A$3,Global!$E:$AA,COLUMN()+1,0)),"")</f>
        <v/>
      </c>
      <c r="M505" s="68" t="str">
        <f>IFERROR(IF(VLOOKUP($A505&amp;$A$3,Global!$E:$AA,COLUMN()+1,0)="","",VLOOKUP($A505&amp;$A$3,Global!$E:$AA,COLUMN()+1,0)),"")</f>
        <v/>
      </c>
      <c r="N505" s="68" t="str">
        <f>IFERROR(IF(VLOOKUP($A505&amp;$A$3,Global!$E:$AA,COLUMN()+1,0)="","",VLOOKUP($A505&amp;$A$3,Global!$E:$AA,COLUMN()+1,0)),"")</f>
        <v/>
      </c>
      <c r="O505" s="68" t="str">
        <f>IFERROR(IF(VLOOKUP($A505&amp;$A$3,Global!$E:$AA,COLUMN()+1,0)="","",VLOOKUP($A505&amp;$A$3,Global!$E:$AA,COLUMN()+1,0)),"")</f>
        <v/>
      </c>
      <c r="P505" s="68" t="str">
        <f>IFERROR(IF(VLOOKUP($A505&amp;$A$3,Global!$E:$AA,COLUMN()+1,0)="","",VLOOKUP($A505&amp;$A$3,Global!$E:$AA,COLUMN()+1,0)),"")</f>
        <v/>
      </c>
      <c r="Q505" s="68" t="str">
        <f>IFERROR(IF(VLOOKUP($A505&amp;$A$3,Global!$E:$AA,COLUMN()+1,0)="","",VLOOKUP($A505&amp;$A$3,Global!$E:$AA,COLUMN()+1,0)),"")</f>
        <v/>
      </c>
      <c r="R505" s="68" t="str">
        <f>IFERROR(IF(VLOOKUP($A505&amp;$A$3,Global!$E:$AA,COLUMN()+1,0)="","",VLOOKUP($A505&amp;$A$3,Global!$E:$AA,COLUMN()+1,0)),"")</f>
        <v/>
      </c>
      <c r="S505" s="71" t="str">
        <f>IFERROR(IF(VLOOKUP($A505&amp;$A$3,Global!$E:$AA,COLUMN()+1,0)="","",VLOOKUP($A505&amp;$A$3,Global!$E:$AA,COLUMN()+1,0)),"")</f>
        <v/>
      </c>
      <c r="T505" s="71" t="str">
        <f>IFERROR(IF(VLOOKUP($A505&amp;$A$3,Global!$E:$AA,COLUMN()+1,0)="","",VLOOKUP($A505&amp;$A$3,Global!$E:$AA,COLUMN()+1,0)),"")</f>
        <v/>
      </c>
      <c r="U505" s="69" t="str">
        <f>IFERROR(IF(VLOOKUP($A505&amp;$A$3,Global!$E:$AA,COLUMN()+1,0)="","",VLOOKUP($A505&amp;$A$3,Global!$E:$AA,COLUMN()+1,0)),"")</f>
        <v/>
      </c>
      <c r="V505" s="69" t="str">
        <f>IFERROR(IF(VLOOKUP($A505&amp;$A$3,Global!$E:$AA,COLUMN()+1,0)="","",VLOOKUP($A505&amp;$A$3,Global!$E:$AA,COLUMN()+1,0)),"")</f>
        <v/>
      </c>
    </row>
    <row r="506" spans="1:22" s="72" customFormat="1" ht="15.75" x14ac:dyDescent="0.2">
      <c r="A506" s="67" t="str">
        <f>IFERROR(IF(A505="","",IF((A505+1)&lt;=VLOOKUP($A$3,List!$A$1:$B$50,2,0),A505+1,"")),"")</f>
        <v/>
      </c>
      <c r="B506" s="67" t="str">
        <f>IFERROR(IF(VLOOKUP($A506&amp;$A$3,Global!$E:$AA,COLUMN(),0)="","",VLOOKUP($A506&amp;$A$3,Global!$E:$AA,COLUMN(),0)),"")</f>
        <v/>
      </c>
      <c r="C506" s="67" t="str">
        <f>IFERROR(VLOOKUP(B506,List!$D:$E,2,0),"")</f>
        <v/>
      </c>
      <c r="D506" s="68" t="str">
        <f>IFERROR(IF(VLOOKUP($A506&amp;$A$3,Global!$E:$AA,COLUMN()+1,0)="","",VLOOKUP($A506&amp;$A$3,Global!$E:$AA,COLUMN()+1,0)),"")</f>
        <v/>
      </c>
      <c r="E506" s="69" t="str">
        <f>IFERROR(IF(VLOOKUP($A506&amp;$A$3,Global!$E:$AA,COLUMN()+1,0)="","",VLOOKUP($A506&amp;$A$3,Global!$E:$AA,COLUMN()+1,0)),"")</f>
        <v/>
      </c>
      <c r="F506" s="69" t="str">
        <f>IFERROR(IF(VLOOKUP($A506&amp;$A$3,Global!$E:$AA,COLUMN()+1,0)="","",VLOOKUP($A506&amp;$A$3,Global!$E:$AA,COLUMN()+1,0)),"")</f>
        <v/>
      </c>
      <c r="G506" s="69" t="str">
        <f>IFERROR(IF(VLOOKUP($A506&amp;$A$3,Global!$E:$AA,COLUMN()+1,0)="","",VLOOKUP($A506&amp;$A$3,Global!$E:$AA,COLUMN()+1,0)),"")</f>
        <v/>
      </c>
      <c r="H506" s="70" t="str">
        <f>IFERROR(IF(VLOOKUP($A506&amp;$A$3,Global!$E:$AA,COLUMN()+1,0)="","",VLOOKUP($A506&amp;$A$3,Global!$E:$AA,COLUMN()+1,0)),"")</f>
        <v/>
      </c>
      <c r="I506" s="69" t="str">
        <f>IFERROR(IF(VLOOKUP($A506&amp;$A$3,Global!$E:$AA,COLUMN()+1,0)="","",VLOOKUP($A506&amp;$A$3,Global!$E:$AA,COLUMN()+1,0)),"")</f>
        <v/>
      </c>
      <c r="J506" s="69" t="str">
        <f>IFERROR(IF(VLOOKUP($A506&amp;$A$3,Global!$E:$AA,COLUMN()+1,0)="","",VLOOKUP($A506&amp;$A$3,Global!$E:$AA,COLUMN()+1,0)),"")</f>
        <v/>
      </c>
      <c r="K506" s="69" t="str">
        <f>IFERROR(IF(VLOOKUP($A506&amp;$A$3,Global!$E:$AA,COLUMN()+1,0)="","",VLOOKUP($A506&amp;$A$3,Global!$E:$AA,COLUMN()+1,0)),"")</f>
        <v/>
      </c>
      <c r="L506" s="69" t="str">
        <f>IFERROR(IF(VLOOKUP($A506&amp;$A$3,Global!$E:$AA,COLUMN()+1,0)="","",VLOOKUP($A506&amp;$A$3,Global!$E:$AA,COLUMN()+1,0)),"")</f>
        <v/>
      </c>
      <c r="M506" s="68" t="str">
        <f>IFERROR(IF(VLOOKUP($A506&amp;$A$3,Global!$E:$AA,COLUMN()+1,0)="","",VLOOKUP($A506&amp;$A$3,Global!$E:$AA,COLUMN()+1,0)),"")</f>
        <v/>
      </c>
      <c r="N506" s="68" t="str">
        <f>IFERROR(IF(VLOOKUP($A506&amp;$A$3,Global!$E:$AA,COLUMN()+1,0)="","",VLOOKUP($A506&amp;$A$3,Global!$E:$AA,COLUMN()+1,0)),"")</f>
        <v/>
      </c>
      <c r="O506" s="68" t="str">
        <f>IFERROR(IF(VLOOKUP($A506&amp;$A$3,Global!$E:$AA,COLUMN()+1,0)="","",VLOOKUP($A506&amp;$A$3,Global!$E:$AA,COLUMN()+1,0)),"")</f>
        <v/>
      </c>
      <c r="P506" s="68" t="str">
        <f>IFERROR(IF(VLOOKUP($A506&amp;$A$3,Global!$E:$AA,COLUMN()+1,0)="","",VLOOKUP($A506&amp;$A$3,Global!$E:$AA,COLUMN()+1,0)),"")</f>
        <v/>
      </c>
      <c r="Q506" s="68" t="str">
        <f>IFERROR(IF(VLOOKUP($A506&amp;$A$3,Global!$E:$AA,COLUMN()+1,0)="","",VLOOKUP($A506&amp;$A$3,Global!$E:$AA,COLUMN()+1,0)),"")</f>
        <v/>
      </c>
      <c r="R506" s="68" t="str">
        <f>IFERROR(IF(VLOOKUP($A506&amp;$A$3,Global!$E:$AA,COLUMN()+1,0)="","",VLOOKUP($A506&amp;$A$3,Global!$E:$AA,COLUMN()+1,0)),"")</f>
        <v/>
      </c>
      <c r="S506" s="71" t="str">
        <f>IFERROR(IF(VLOOKUP($A506&amp;$A$3,Global!$E:$AA,COLUMN()+1,0)="","",VLOOKUP($A506&amp;$A$3,Global!$E:$AA,COLUMN()+1,0)),"")</f>
        <v/>
      </c>
      <c r="T506" s="71" t="str">
        <f>IFERROR(IF(VLOOKUP($A506&amp;$A$3,Global!$E:$AA,COLUMN()+1,0)="","",VLOOKUP($A506&amp;$A$3,Global!$E:$AA,COLUMN()+1,0)),"")</f>
        <v/>
      </c>
      <c r="U506" s="69" t="str">
        <f>IFERROR(IF(VLOOKUP($A506&amp;$A$3,Global!$E:$AA,COLUMN()+1,0)="","",VLOOKUP($A506&amp;$A$3,Global!$E:$AA,COLUMN()+1,0)),"")</f>
        <v/>
      </c>
      <c r="V506" s="69" t="str">
        <f>IFERROR(IF(VLOOKUP($A506&amp;$A$3,Global!$E:$AA,COLUMN()+1,0)="","",VLOOKUP($A506&amp;$A$3,Global!$E:$AA,COLUMN()+1,0)),"")</f>
        <v/>
      </c>
    </row>
    <row r="507" spans="1:22" s="72" customFormat="1" ht="15.75" x14ac:dyDescent="0.2">
      <c r="A507" s="67" t="str">
        <f>IFERROR(IF(A506="","",IF((A506+1)&lt;=VLOOKUP($A$3,List!$A$1:$B$50,2,0),A506+1,"")),"")</f>
        <v/>
      </c>
      <c r="B507" s="67" t="str">
        <f>IFERROR(IF(VLOOKUP($A507&amp;$A$3,Global!$E:$AA,COLUMN(),0)="","",VLOOKUP($A507&amp;$A$3,Global!$E:$AA,COLUMN(),0)),"")</f>
        <v/>
      </c>
      <c r="C507" s="67" t="str">
        <f>IFERROR(VLOOKUP(B507,List!$D:$E,2,0),"")</f>
        <v/>
      </c>
      <c r="D507" s="68" t="str">
        <f>IFERROR(IF(VLOOKUP($A507&amp;$A$3,Global!$E:$AA,COLUMN()+1,0)="","",VLOOKUP($A507&amp;$A$3,Global!$E:$AA,COLUMN()+1,0)),"")</f>
        <v/>
      </c>
      <c r="E507" s="69" t="str">
        <f>IFERROR(IF(VLOOKUP($A507&amp;$A$3,Global!$E:$AA,COLUMN()+1,0)="","",VLOOKUP($A507&amp;$A$3,Global!$E:$AA,COLUMN()+1,0)),"")</f>
        <v/>
      </c>
      <c r="F507" s="69" t="str">
        <f>IFERROR(IF(VLOOKUP($A507&amp;$A$3,Global!$E:$AA,COLUMN()+1,0)="","",VLOOKUP($A507&amp;$A$3,Global!$E:$AA,COLUMN()+1,0)),"")</f>
        <v/>
      </c>
      <c r="G507" s="69" t="str">
        <f>IFERROR(IF(VLOOKUP($A507&amp;$A$3,Global!$E:$AA,COLUMN()+1,0)="","",VLOOKUP($A507&amp;$A$3,Global!$E:$AA,COLUMN()+1,0)),"")</f>
        <v/>
      </c>
      <c r="H507" s="70" t="str">
        <f>IFERROR(IF(VLOOKUP($A507&amp;$A$3,Global!$E:$AA,COLUMN()+1,0)="","",VLOOKUP($A507&amp;$A$3,Global!$E:$AA,COLUMN()+1,0)),"")</f>
        <v/>
      </c>
      <c r="I507" s="69" t="str">
        <f>IFERROR(IF(VLOOKUP($A507&amp;$A$3,Global!$E:$AA,COLUMN()+1,0)="","",VLOOKUP($A507&amp;$A$3,Global!$E:$AA,COLUMN()+1,0)),"")</f>
        <v/>
      </c>
      <c r="J507" s="69" t="str">
        <f>IFERROR(IF(VLOOKUP($A507&amp;$A$3,Global!$E:$AA,COLUMN()+1,0)="","",VLOOKUP($A507&amp;$A$3,Global!$E:$AA,COLUMN()+1,0)),"")</f>
        <v/>
      </c>
      <c r="K507" s="69" t="str">
        <f>IFERROR(IF(VLOOKUP($A507&amp;$A$3,Global!$E:$AA,COLUMN()+1,0)="","",VLOOKUP($A507&amp;$A$3,Global!$E:$AA,COLUMN()+1,0)),"")</f>
        <v/>
      </c>
      <c r="L507" s="69" t="str">
        <f>IFERROR(IF(VLOOKUP($A507&amp;$A$3,Global!$E:$AA,COLUMN()+1,0)="","",VLOOKUP($A507&amp;$A$3,Global!$E:$AA,COLUMN()+1,0)),"")</f>
        <v/>
      </c>
      <c r="M507" s="68" t="str">
        <f>IFERROR(IF(VLOOKUP($A507&amp;$A$3,Global!$E:$AA,COLUMN()+1,0)="","",VLOOKUP($A507&amp;$A$3,Global!$E:$AA,COLUMN()+1,0)),"")</f>
        <v/>
      </c>
      <c r="N507" s="68" t="str">
        <f>IFERROR(IF(VLOOKUP($A507&amp;$A$3,Global!$E:$AA,COLUMN()+1,0)="","",VLOOKUP($A507&amp;$A$3,Global!$E:$AA,COLUMN()+1,0)),"")</f>
        <v/>
      </c>
      <c r="O507" s="68" t="str">
        <f>IFERROR(IF(VLOOKUP($A507&amp;$A$3,Global!$E:$AA,COLUMN()+1,0)="","",VLOOKUP($A507&amp;$A$3,Global!$E:$AA,COLUMN()+1,0)),"")</f>
        <v/>
      </c>
      <c r="P507" s="68" t="str">
        <f>IFERROR(IF(VLOOKUP($A507&amp;$A$3,Global!$E:$AA,COLUMN()+1,0)="","",VLOOKUP($A507&amp;$A$3,Global!$E:$AA,COLUMN()+1,0)),"")</f>
        <v/>
      </c>
      <c r="Q507" s="68" t="str">
        <f>IFERROR(IF(VLOOKUP($A507&amp;$A$3,Global!$E:$AA,COLUMN()+1,0)="","",VLOOKUP($A507&amp;$A$3,Global!$E:$AA,COLUMN()+1,0)),"")</f>
        <v/>
      </c>
      <c r="R507" s="68" t="str">
        <f>IFERROR(IF(VLOOKUP($A507&amp;$A$3,Global!$E:$AA,COLUMN()+1,0)="","",VLOOKUP($A507&amp;$A$3,Global!$E:$AA,COLUMN()+1,0)),"")</f>
        <v/>
      </c>
      <c r="S507" s="71" t="str">
        <f>IFERROR(IF(VLOOKUP($A507&amp;$A$3,Global!$E:$AA,COLUMN()+1,0)="","",VLOOKUP($A507&amp;$A$3,Global!$E:$AA,COLUMN()+1,0)),"")</f>
        <v/>
      </c>
      <c r="T507" s="71" t="str">
        <f>IFERROR(IF(VLOOKUP($A507&amp;$A$3,Global!$E:$AA,COLUMN()+1,0)="","",VLOOKUP($A507&amp;$A$3,Global!$E:$AA,COLUMN()+1,0)),"")</f>
        <v/>
      </c>
      <c r="U507" s="69" t="str">
        <f>IFERROR(IF(VLOOKUP($A507&amp;$A$3,Global!$E:$AA,COLUMN()+1,0)="","",VLOOKUP($A507&amp;$A$3,Global!$E:$AA,COLUMN()+1,0)),"")</f>
        <v/>
      </c>
      <c r="V507" s="69" t="str">
        <f>IFERROR(IF(VLOOKUP($A507&amp;$A$3,Global!$E:$AA,COLUMN()+1,0)="","",VLOOKUP($A507&amp;$A$3,Global!$E:$AA,COLUMN()+1,0)),"")</f>
        <v/>
      </c>
    </row>
  </sheetData>
  <sheetProtection password="C754" sheet="1" objects="1" scenarios="1" formatCells="0" formatColumns="0" formatRows="0" sort="0" autoFilter="0" pivotTables="0"/>
  <autoFilter ref="A7:U7"/>
  <mergeCells count="17">
    <mergeCell ref="V5:V6"/>
    <mergeCell ref="N5:N6"/>
    <mergeCell ref="O5:Q5"/>
    <mergeCell ref="R5:T5"/>
    <mergeCell ref="U5:U6"/>
    <mergeCell ref="A3:C3"/>
    <mergeCell ref="L5:L6"/>
    <mergeCell ref="M5:M6"/>
    <mergeCell ref="A5:A6"/>
    <mergeCell ref="D5:D6"/>
    <mergeCell ref="E5:E6"/>
    <mergeCell ref="F5:F6"/>
    <mergeCell ref="B5:C6"/>
    <mergeCell ref="G5:G6"/>
    <mergeCell ref="H5:H6"/>
    <mergeCell ref="I5:I6"/>
    <mergeCell ref="J5:K5"/>
  </mergeCells>
  <hyperlinks>
    <hyperlink ref="A2" location="Global!A1" display="Kembali Ke Global"/>
  </hyperlinks>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List!$A$1:$A$25</xm:f>
          </x14:formula1>
          <xm:sqref>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A8" sqref="A8"/>
    </sheetView>
  </sheetViews>
  <sheetFormatPr defaultRowHeight="15" x14ac:dyDescent="0.25"/>
  <cols>
    <col min="1" max="1" width="23.140625" bestFit="1" customWidth="1"/>
    <col min="2" max="2" width="5.28515625" customWidth="1"/>
    <col min="3" max="3" width="10.85546875" bestFit="1" customWidth="1"/>
    <col min="4" max="4" width="5.28515625" customWidth="1"/>
    <col min="5" max="5" width="27" bestFit="1" customWidth="1"/>
    <col min="6" max="6" width="5.85546875" bestFit="1" customWidth="1"/>
    <col min="10" max="10" width="10.85546875" bestFit="1" customWidth="1"/>
  </cols>
  <sheetData>
    <row r="1" spans="1:10" x14ac:dyDescent="0.25">
      <c r="A1" t="s">
        <v>17</v>
      </c>
      <c r="B1">
        <f>COUNTIF(Global!$H:$H,List!A1)</f>
        <v>31</v>
      </c>
      <c r="D1" t="s">
        <v>52</v>
      </c>
      <c r="E1" t="s">
        <v>53</v>
      </c>
      <c r="F1" t="s">
        <v>52</v>
      </c>
      <c r="G1">
        <f>COUNTIF(Global!$F:$F,List!$F1)</f>
        <v>37</v>
      </c>
      <c r="J1" t="s">
        <v>1684</v>
      </c>
    </row>
    <row r="2" spans="1:10" x14ac:dyDescent="0.25">
      <c r="A2" t="s">
        <v>18</v>
      </c>
      <c r="B2">
        <f>COUNTIF(Global!$H:$H,List!A2)</f>
        <v>25</v>
      </c>
      <c r="D2" t="s">
        <v>54</v>
      </c>
      <c r="E2" t="s">
        <v>56</v>
      </c>
      <c r="F2" t="s">
        <v>54</v>
      </c>
      <c r="G2">
        <f>COUNTIF(Global!$F:$F,List!$F2)</f>
        <v>26</v>
      </c>
      <c r="I2">
        <v>1</v>
      </c>
      <c r="J2" t="s">
        <v>40</v>
      </c>
    </row>
    <row r="3" spans="1:10" x14ac:dyDescent="0.25">
      <c r="A3" t="s">
        <v>19</v>
      </c>
      <c r="B3">
        <f>COUNTIF(Global!$H:$H,List!A3)</f>
        <v>47</v>
      </c>
      <c r="D3" t="s">
        <v>55</v>
      </c>
      <c r="E3" t="s">
        <v>57</v>
      </c>
      <c r="F3" t="s">
        <v>55</v>
      </c>
      <c r="G3">
        <f>COUNTIF(Global!$F:$F,List!$F3)</f>
        <v>36</v>
      </c>
      <c r="I3">
        <f>I2+1</f>
        <v>2</v>
      </c>
      <c r="J3" t="s">
        <v>41</v>
      </c>
    </row>
    <row r="4" spans="1:10" x14ac:dyDescent="0.25">
      <c r="A4" t="s">
        <v>20</v>
      </c>
      <c r="B4">
        <f>COUNTIF(Global!$H:$H,List!A4)</f>
        <v>19</v>
      </c>
      <c r="D4" t="s">
        <v>58</v>
      </c>
      <c r="E4" t="s">
        <v>59</v>
      </c>
      <c r="F4" t="s">
        <v>58</v>
      </c>
      <c r="G4">
        <f>COUNTIF(Global!$F:$F,List!$F4)</f>
        <v>1</v>
      </c>
      <c r="I4">
        <f t="shared" ref="I4:I13" si="0">I3+1</f>
        <v>3</v>
      </c>
      <c r="J4" t="s">
        <v>42</v>
      </c>
    </row>
    <row r="5" spans="1:10" x14ac:dyDescent="0.25">
      <c r="A5" t="s">
        <v>21</v>
      </c>
      <c r="B5">
        <f>COUNTIF(Global!$H:$H,List!A5)</f>
        <v>37</v>
      </c>
      <c r="D5" t="s">
        <v>60</v>
      </c>
      <c r="E5" t="s">
        <v>60</v>
      </c>
      <c r="F5" t="s">
        <v>60</v>
      </c>
      <c r="G5">
        <f>COUNTIF(Global!$F:$F,List!$F5)</f>
        <v>39</v>
      </c>
      <c r="I5">
        <f t="shared" si="0"/>
        <v>4</v>
      </c>
      <c r="J5" t="s">
        <v>43</v>
      </c>
    </row>
    <row r="6" spans="1:10" x14ac:dyDescent="0.25">
      <c r="A6" t="s">
        <v>22</v>
      </c>
      <c r="B6">
        <f>COUNTIF(Global!$H:$H,List!A6)</f>
        <v>40</v>
      </c>
      <c r="D6" t="s">
        <v>61</v>
      </c>
      <c r="E6" t="s">
        <v>71</v>
      </c>
      <c r="F6" t="s">
        <v>61</v>
      </c>
      <c r="G6">
        <f>COUNTIF(Global!$F:$F,List!$F6)</f>
        <v>66</v>
      </c>
      <c r="I6">
        <f t="shared" si="0"/>
        <v>5</v>
      </c>
      <c r="J6" t="s">
        <v>44</v>
      </c>
    </row>
    <row r="7" spans="1:10" x14ac:dyDescent="0.25">
      <c r="A7" t="s">
        <v>23</v>
      </c>
      <c r="B7">
        <f>COUNTIF(Global!$H:$H,List!A7)</f>
        <v>52</v>
      </c>
      <c r="D7" t="s">
        <v>605</v>
      </c>
      <c r="E7" t="s">
        <v>73</v>
      </c>
      <c r="F7" t="s">
        <v>605</v>
      </c>
      <c r="G7">
        <f>COUNTIF(Global!$F:$F,List!$F7)</f>
        <v>153</v>
      </c>
      <c r="I7">
        <f t="shared" si="0"/>
        <v>6</v>
      </c>
      <c r="J7" t="s">
        <v>45</v>
      </c>
    </row>
    <row r="8" spans="1:10" x14ac:dyDescent="0.25">
      <c r="A8" t="s">
        <v>24</v>
      </c>
      <c r="B8">
        <f>COUNTIF(Global!$H:$H,List!A8)</f>
        <v>15</v>
      </c>
      <c r="D8" t="s">
        <v>606</v>
      </c>
      <c r="E8" t="s">
        <v>72</v>
      </c>
      <c r="F8" t="s">
        <v>606</v>
      </c>
      <c r="G8">
        <f>COUNTIF(Global!$F:$F,List!$F8)</f>
        <v>245</v>
      </c>
      <c r="I8">
        <f t="shared" si="0"/>
        <v>7</v>
      </c>
      <c r="J8" t="s">
        <v>46</v>
      </c>
    </row>
    <row r="9" spans="1:10" x14ac:dyDescent="0.25">
      <c r="A9" t="s">
        <v>25</v>
      </c>
      <c r="B9">
        <f>COUNTIF(Global!$H:$H,List!A9)</f>
        <v>29</v>
      </c>
      <c r="E9" t="s">
        <v>1684</v>
      </c>
      <c r="I9">
        <f t="shared" si="0"/>
        <v>8</v>
      </c>
      <c r="J9" t="s">
        <v>47</v>
      </c>
    </row>
    <row r="10" spans="1:10" x14ac:dyDescent="0.25">
      <c r="A10" t="s">
        <v>26</v>
      </c>
      <c r="B10">
        <f>COUNTIF(Global!$H:$H,List!A10)</f>
        <v>91</v>
      </c>
      <c r="I10">
        <f t="shared" si="0"/>
        <v>9</v>
      </c>
      <c r="J10" t="s">
        <v>48</v>
      </c>
    </row>
    <row r="11" spans="1:10" x14ac:dyDescent="0.25">
      <c r="A11" t="s">
        <v>27</v>
      </c>
      <c r="B11">
        <f>COUNTIF(Global!$H:$H,List!A11)</f>
        <v>11</v>
      </c>
      <c r="I11">
        <f t="shared" si="0"/>
        <v>10</v>
      </c>
      <c r="J11" t="s">
        <v>49</v>
      </c>
    </row>
    <row r="12" spans="1:10" x14ac:dyDescent="0.25">
      <c r="A12" t="s">
        <v>28</v>
      </c>
      <c r="B12">
        <f>COUNTIF(Global!$H:$H,List!A12)</f>
        <v>21</v>
      </c>
      <c r="I12">
        <f t="shared" si="0"/>
        <v>11</v>
      </c>
      <c r="J12" t="s">
        <v>50</v>
      </c>
    </row>
    <row r="13" spans="1:10" x14ac:dyDescent="0.25">
      <c r="A13" t="s">
        <v>29</v>
      </c>
      <c r="B13">
        <f>COUNTIF(Global!$H:$H,List!A13)</f>
        <v>74</v>
      </c>
      <c r="I13">
        <f t="shared" si="0"/>
        <v>12</v>
      </c>
      <c r="J13" t="s">
        <v>51</v>
      </c>
    </row>
    <row r="14" spans="1:10" x14ac:dyDescent="0.25">
      <c r="A14" t="s">
        <v>30</v>
      </c>
      <c r="B14">
        <f>COUNTIF(Global!$H:$H,List!A14)</f>
        <v>54</v>
      </c>
    </row>
    <row r="15" spans="1:10" x14ac:dyDescent="0.25">
      <c r="A15" t="s">
        <v>31</v>
      </c>
      <c r="B15">
        <f>COUNTIF(Global!$H:$H,List!A15)</f>
        <v>12</v>
      </c>
    </row>
    <row r="16" spans="1:10" x14ac:dyDescent="0.25">
      <c r="A16" t="s">
        <v>32</v>
      </c>
      <c r="B16">
        <f>COUNTIF(Global!$H:$H,List!A16)</f>
        <v>25</v>
      </c>
    </row>
    <row r="17" spans="1:2" x14ac:dyDescent="0.25">
      <c r="A17" t="s">
        <v>33</v>
      </c>
      <c r="B17">
        <f>COUNTIF(Global!$H:$H,List!A17)</f>
        <v>0</v>
      </c>
    </row>
    <row r="18" spans="1:2" x14ac:dyDescent="0.25">
      <c r="A18" t="s">
        <v>34</v>
      </c>
      <c r="B18">
        <f>COUNTIF(Global!$H:$H,List!A18)</f>
        <v>6</v>
      </c>
    </row>
    <row r="19" spans="1:2" x14ac:dyDescent="0.25">
      <c r="A19" t="s">
        <v>35</v>
      </c>
      <c r="B19">
        <f>COUNTIF(Global!$H:$H,List!A19)</f>
        <v>6</v>
      </c>
    </row>
    <row r="20" spans="1:2" x14ac:dyDescent="0.25">
      <c r="A20" t="s">
        <v>36</v>
      </c>
      <c r="B20">
        <f>COUNTIF(Global!$H:$H,List!A20)</f>
        <v>1</v>
      </c>
    </row>
    <row r="21" spans="1:2" x14ac:dyDescent="0.25">
      <c r="A21" t="s">
        <v>37</v>
      </c>
      <c r="B21">
        <f>COUNTIF(Global!$H:$H,List!A21)</f>
        <v>0</v>
      </c>
    </row>
    <row r="22" spans="1:2" x14ac:dyDescent="0.25">
      <c r="A22" t="s">
        <v>38</v>
      </c>
      <c r="B22">
        <f>COUNTIF(Global!$H:$H,List!A22)</f>
        <v>0</v>
      </c>
    </row>
    <row r="23" spans="1:2" x14ac:dyDescent="0.25">
      <c r="A23" t="s">
        <v>39</v>
      </c>
      <c r="B23">
        <f>COUNTIF(Global!$H:$H,List!A23)</f>
        <v>4</v>
      </c>
    </row>
    <row r="24" spans="1:2" x14ac:dyDescent="0.25">
      <c r="A24" t="s">
        <v>176</v>
      </c>
      <c r="B24">
        <f>COUNTIF(Global!$H:$H,List!A24)</f>
        <v>2</v>
      </c>
    </row>
    <row r="25" spans="1:2" x14ac:dyDescent="0.25">
      <c r="A25" t="s">
        <v>1676</v>
      </c>
      <c r="B25">
        <f>COUNTIF(Global!$H:$H,List!A25)</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8"/>
  <sheetViews>
    <sheetView zoomScale="85" zoomScaleNormal="85" workbookViewId="0">
      <pane xSplit="1" ySplit="3" topLeftCell="B4" activePane="bottomRight" state="frozen"/>
      <selection activeCell="A21" sqref="A21"/>
      <selection pane="topRight" activeCell="A21" sqref="A21"/>
      <selection pane="bottomLeft" activeCell="A21" sqref="A21"/>
      <selection pane="bottomRight" activeCell="A21" sqref="A21"/>
    </sheetView>
  </sheetViews>
  <sheetFormatPr defaultRowHeight="15" x14ac:dyDescent="0.25"/>
  <cols>
    <col min="1" max="1" width="15" bestFit="1" customWidth="1"/>
    <col min="2" max="2" width="29.28515625" customWidth="1"/>
    <col min="3" max="3" width="32.5703125" customWidth="1"/>
    <col min="4" max="4" width="10.140625" style="1" bestFit="1" customWidth="1"/>
    <col min="5" max="5" width="18.7109375" bestFit="1" customWidth="1"/>
    <col min="6" max="6" width="19.85546875" bestFit="1" customWidth="1"/>
    <col min="7" max="7" width="19.42578125" bestFit="1" customWidth="1"/>
    <col min="8" max="8" width="19.28515625" bestFit="1" customWidth="1"/>
    <col min="9" max="9" width="18.140625" customWidth="1"/>
    <col min="10" max="10" width="7.28515625" bestFit="1" customWidth="1"/>
    <col min="11" max="11" width="9.85546875" bestFit="1" customWidth="1"/>
    <col min="12" max="12" width="34.85546875" bestFit="1" customWidth="1"/>
    <col min="13" max="13" width="19.42578125" bestFit="1" customWidth="1"/>
    <col min="14" max="14" width="23.5703125" bestFit="1" customWidth="1"/>
    <col min="15" max="15" width="13.140625" style="23" bestFit="1" customWidth="1"/>
    <col min="16" max="16" width="11.85546875" style="23" bestFit="1" customWidth="1"/>
    <col min="17" max="17" width="11.42578125" style="23" bestFit="1" customWidth="1"/>
    <col min="18" max="18" width="17.5703125" style="23" bestFit="1" customWidth="1"/>
    <col min="19" max="19" width="7.7109375" style="23" bestFit="1" customWidth="1"/>
    <col min="20" max="20" width="7.140625" style="23" bestFit="1" customWidth="1"/>
    <col min="21" max="21" width="23.140625" bestFit="1" customWidth="1"/>
  </cols>
  <sheetData>
    <row r="1" spans="1:21" s="5" customFormat="1" ht="14.25" x14ac:dyDescent="0.25">
      <c r="A1" s="162" t="s">
        <v>69</v>
      </c>
      <c r="B1" s="161" t="s">
        <v>3</v>
      </c>
      <c r="C1" s="161"/>
      <c r="D1" s="166" t="s">
        <v>2</v>
      </c>
      <c r="E1" s="155" t="s">
        <v>65</v>
      </c>
      <c r="F1" s="155" t="s">
        <v>4</v>
      </c>
      <c r="G1" s="155" t="s">
        <v>5</v>
      </c>
      <c r="H1" s="162" t="s">
        <v>6</v>
      </c>
      <c r="I1" s="162" t="s">
        <v>7</v>
      </c>
      <c r="J1" s="164" t="s">
        <v>172</v>
      </c>
      <c r="K1" s="165"/>
      <c r="L1" s="155" t="s">
        <v>62</v>
      </c>
      <c r="M1" s="155" t="s">
        <v>63</v>
      </c>
      <c r="N1" s="155" t="s">
        <v>70</v>
      </c>
      <c r="O1" s="157" t="s">
        <v>8</v>
      </c>
      <c r="P1" s="158"/>
      <c r="Q1" s="159"/>
      <c r="R1" s="160" t="s">
        <v>9</v>
      </c>
      <c r="S1" s="160"/>
      <c r="T1" s="160"/>
      <c r="U1" s="161" t="s">
        <v>66</v>
      </c>
    </row>
    <row r="2" spans="1:21" s="5" customFormat="1" ht="28.5" x14ac:dyDescent="0.25">
      <c r="A2" s="163"/>
      <c r="B2" s="17" t="s">
        <v>67</v>
      </c>
      <c r="C2" s="17" t="s">
        <v>68</v>
      </c>
      <c r="D2" s="166"/>
      <c r="E2" s="156"/>
      <c r="F2" s="156"/>
      <c r="G2" s="156"/>
      <c r="H2" s="163"/>
      <c r="I2" s="163"/>
      <c r="J2" s="17" t="s">
        <v>10</v>
      </c>
      <c r="K2" s="18" t="s">
        <v>11</v>
      </c>
      <c r="L2" s="156"/>
      <c r="M2" s="156"/>
      <c r="N2" s="156"/>
      <c r="O2" s="44" t="s">
        <v>12</v>
      </c>
      <c r="P2" s="44" t="s">
        <v>13</v>
      </c>
      <c r="Q2" s="44" t="s">
        <v>14</v>
      </c>
      <c r="R2" s="44" t="s">
        <v>64</v>
      </c>
      <c r="S2" s="44" t="s">
        <v>15</v>
      </c>
      <c r="T2" s="44" t="s">
        <v>16</v>
      </c>
      <c r="U2" s="161"/>
    </row>
    <row r="3" spans="1:21" s="5" customFormat="1" ht="13.5" customHeight="1" x14ac:dyDescent="0.25">
      <c r="A3" s="37"/>
      <c r="B3" s="37"/>
      <c r="C3" s="37"/>
      <c r="D3" s="43"/>
      <c r="E3" s="40"/>
      <c r="F3" s="42"/>
      <c r="G3" s="42"/>
      <c r="H3" s="37"/>
      <c r="I3" s="41"/>
      <c r="J3" s="37"/>
      <c r="K3" s="37"/>
      <c r="L3" s="40"/>
      <c r="M3" s="40"/>
      <c r="N3" s="40"/>
      <c r="O3" s="39"/>
      <c r="P3" s="39"/>
      <c r="Q3" s="39"/>
      <c r="R3" s="39"/>
      <c r="S3" s="38"/>
      <c r="T3" s="38"/>
      <c r="U3" s="37"/>
    </row>
    <row r="4" spans="1:21" ht="13.5" customHeight="1" x14ac:dyDescent="0.25">
      <c r="A4" s="19" t="s">
        <v>52</v>
      </c>
      <c r="B4" s="19"/>
      <c r="C4" s="19" t="s">
        <v>17</v>
      </c>
      <c r="D4" s="28">
        <v>43234</v>
      </c>
      <c r="E4" s="27" t="s">
        <v>112</v>
      </c>
      <c r="F4" s="19"/>
      <c r="G4" s="19"/>
      <c r="H4" s="19"/>
      <c r="I4" s="27" t="s">
        <v>113</v>
      </c>
      <c r="J4" s="19"/>
      <c r="K4" s="19" t="s">
        <v>75</v>
      </c>
      <c r="L4" s="26" t="s">
        <v>150</v>
      </c>
      <c r="M4" s="26" t="s">
        <v>151</v>
      </c>
      <c r="N4" s="26"/>
      <c r="O4" s="25">
        <v>43386</v>
      </c>
      <c r="P4" s="25">
        <v>43419</v>
      </c>
      <c r="Q4" s="25">
        <v>43454</v>
      </c>
      <c r="R4" s="25"/>
      <c r="S4" s="24"/>
      <c r="T4" s="24"/>
      <c r="U4" s="19"/>
    </row>
    <row r="5" spans="1:21" ht="13.5" customHeight="1" x14ac:dyDescent="0.25">
      <c r="A5" s="19" t="s">
        <v>52</v>
      </c>
      <c r="B5" s="19"/>
      <c r="C5" s="19" t="s">
        <v>29</v>
      </c>
      <c r="D5" s="28">
        <v>43284</v>
      </c>
      <c r="E5" s="27" t="s">
        <v>112</v>
      </c>
      <c r="F5" s="19"/>
      <c r="G5" s="19"/>
      <c r="H5" s="19"/>
      <c r="I5" s="27" t="s">
        <v>114</v>
      </c>
      <c r="J5" s="19"/>
      <c r="K5" s="19" t="s">
        <v>76</v>
      </c>
      <c r="L5" s="26"/>
      <c r="M5" s="26"/>
      <c r="N5" s="26"/>
      <c r="O5" s="25"/>
      <c r="P5" s="25"/>
      <c r="Q5" s="25"/>
      <c r="R5" s="25"/>
      <c r="S5" s="24"/>
      <c r="T5" s="24"/>
      <c r="U5" s="19"/>
    </row>
    <row r="6" spans="1:21" ht="13.5" customHeight="1" x14ac:dyDescent="0.25">
      <c r="A6" s="19" t="s">
        <v>52</v>
      </c>
      <c r="B6" s="19"/>
      <c r="C6" s="19" t="s">
        <v>19</v>
      </c>
      <c r="D6" s="28">
        <v>43446</v>
      </c>
      <c r="E6" s="27" t="s">
        <v>112</v>
      </c>
      <c r="F6" s="19"/>
      <c r="G6" s="19"/>
      <c r="H6" s="19"/>
      <c r="I6" s="27" t="s">
        <v>115</v>
      </c>
      <c r="J6" s="19"/>
      <c r="K6" s="19" t="s">
        <v>77</v>
      </c>
      <c r="L6" s="26"/>
      <c r="M6" s="26"/>
      <c r="N6" s="26"/>
      <c r="O6" s="25"/>
      <c r="P6" s="25"/>
      <c r="Q6" s="25"/>
      <c r="R6" s="25"/>
      <c r="S6" s="24"/>
      <c r="T6" s="24"/>
      <c r="U6" s="19"/>
    </row>
    <row r="7" spans="1:21" ht="13.5" customHeight="1" x14ac:dyDescent="0.25">
      <c r="A7" s="19" t="s">
        <v>52</v>
      </c>
      <c r="B7" s="19"/>
      <c r="C7" s="19" t="s">
        <v>19</v>
      </c>
      <c r="D7" s="28">
        <v>43446</v>
      </c>
      <c r="E7" s="27" t="s">
        <v>112</v>
      </c>
      <c r="F7" s="19"/>
      <c r="G7" s="19"/>
      <c r="H7" s="19"/>
      <c r="I7" s="27" t="s">
        <v>116</v>
      </c>
      <c r="J7" s="19"/>
      <c r="K7" s="19" t="s">
        <v>78</v>
      </c>
      <c r="L7" s="26"/>
      <c r="M7" s="26"/>
      <c r="N7" s="26"/>
      <c r="O7" s="25"/>
      <c r="P7" s="25"/>
      <c r="Q7" s="25"/>
      <c r="R7" s="25"/>
      <c r="S7" s="24"/>
      <c r="T7" s="24"/>
      <c r="U7" s="19"/>
    </row>
    <row r="8" spans="1:21" ht="13.5" customHeight="1" x14ac:dyDescent="0.25">
      <c r="A8" s="19" t="s">
        <v>52</v>
      </c>
      <c r="B8" s="19"/>
      <c r="C8" s="19" t="s">
        <v>20</v>
      </c>
      <c r="D8" s="28">
        <v>43446</v>
      </c>
      <c r="E8" s="27" t="s">
        <v>112</v>
      </c>
      <c r="F8" s="19"/>
      <c r="G8" s="19"/>
      <c r="H8" s="19"/>
      <c r="I8" s="27" t="s">
        <v>117</v>
      </c>
      <c r="J8" s="19"/>
      <c r="K8" s="19" t="s">
        <v>79</v>
      </c>
      <c r="L8" s="26"/>
      <c r="M8" s="26"/>
      <c r="N8" s="26"/>
      <c r="O8" s="25"/>
      <c r="P8" s="25"/>
      <c r="Q8" s="25"/>
      <c r="R8" s="25"/>
      <c r="S8" s="24"/>
      <c r="T8" s="24"/>
      <c r="U8" s="19"/>
    </row>
    <row r="9" spans="1:21" ht="13.5" customHeight="1" x14ac:dyDescent="0.25">
      <c r="A9" s="19" t="s">
        <v>52</v>
      </c>
      <c r="B9" s="19"/>
      <c r="C9" s="19" t="s">
        <v>22</v>
      </c>
      <c r="D9" s="28">
        <v>43446</v>
      </c>
      <c r="E9" s="27" t="s">
        <v>112</v>
      </c>
      <c r="F9" s="19"/>
      <c r="G9" s="19"/>
      <c r="H9" s="19"/>
      <c r="I9" s="27" t="s">
        <v>118</v>
      </c>
      <c r="J9" s="19"/>
      <c r="K9" s="19" t="s">
        <v>80</v>
      </c>
      <c r="L9" s="26"/>
      <c r="M9" s="26"/>
      <c r="N9" s="26"/>
      <c r="O9" s="25"/>
      <c r="P9" s="25"/>
      <c r="Q9" s="25"/>
      <c r="R9" s="25"/>
      <c r="S9" s="24"/>
      <c r="T9" s="24"/>
      <c r="U9" s="19"/>
    </row>
    <row r="10" spans="1:21" ht="13.5" customHeight="1" x14ac:dyDescent="0.25">
      <c r="A10" s="19" t="s">
        <v>52</v>
      </c>
      <c r="B10" s="19"/>
      <c r="C10" s="19" t="s">
        <v>22</v>
      </c>
      <c r="D10" s="28">
        <v>43446</v>
      </c>
      <c r="E10" s="27" t="s">
        <v>112</v>
      </c>
      <c r="F10" s="19"/>
      <c r="G10" s="19"/>
      <c r="H10" s="19"/>
      <c r="I10" s="27" t="s">
        <v>119</v>
      </c>
      <c r="J10" s="19"/>
      <c r="K10" s="19" t="s">
        <v>81</v>
      </c>
      <c r="L10" s="26"/>
      <c r="M10" s="26"/>
      <c r="N10" s="26"/>
      <c r="O10" s="25"/>
      <c r="P10" s="25"/>
      <c r="Q10" s="25"/>
      <c r="R10" s="25"/>
      <c r="S10" s="24"/>
      <c r="T10" s="24"/>
      <c r="U10" s="19"/>
    </row>
    <row r="11" spans="1:21" ht="13.5" customHeight="1" x14ac:dyDescent="0.25">
      <c r="A11" s="19" t="s">
        <v>52</v>
      </c>
      <c r="B11" s="19"/>
      <c r="C11" s="19" t="s">
        <v>22</v>
      </c>
      <c r="D11" s="28">
        <v>43446</v>
      </c>
      <c r="E11" s="27" t="s">
        <v>112</v>
      </c>
      <c r="F11" s="19"/>
      <c r="G11" s="19"/>
      <c r="H11" s="19"/>
      <c r="I11" s="27" t="s">
        <v>120</v>
      </c>
      <c r="J11" s="19"/>
      <c r="K11" s="19" t="s">
        <v>82</v>
      </c>
      <c r="L11" s="26"/>
      <c r="M11" s="26"/>
      <c r="N11" s="26"/>
      <c r="O11" s="25"/>
      <c r="P11" s="25"/>
      <c r="Q11" s="25"/>
      <c r="R11" s="25"/>
      <c r="S11" s="24"/>
      <c r="T11" s="24"/>
      <c r="U11" s="19"/>
    </row>
    <row r="12" spans="1:21" ht="13.5" customHeight="1" x14ac:dyDescent="0.25">
      <c r="A12" s="19" t="s">
        <v>52</v>
      </c>
      <c r="B12" s="19"/>
      <c r="C12" s="19" t="s">
        <v>23</v>
      </c>
      <c r="D12" s="28">
        <v>43446</v>
      </c>
      <c r="E12" s="27" t="s">
        <v>112</v>
      </c>
      <c r="F12" s="19"/>
      <c r="G12" s="19"/>
      <c r="H12" s="19"/>
      <c r="I12" s="27" t="s">
        <v>121</v>
      </c>
      <c r="J12" s="19"/>
      <c r="K12" s="19" t="s">
        <v>83</v>
      </c>
      <c r="L12" s="26"/>
      <c r="M12" s="26"/>
      <c r="N12" s="26"/>
      <c r="O12" s="25"/>
      <c r="P12" s="25"/>
      <c r="Q12" s="25"/>
      <c r="R12" s="25"/>
      <c r="S12" s="24"/>
      <c r="T12" s="24"/>
      <c r="U12" s="19"/>
    </row>
    <row r="13" spans="1:21" ht="13.5" customHeight="1" x14ac:dyDescent="0.25">
      <c r="A13" s="19" t="s">
        <v>52</v>
      </c>
      <c r="B13" s="19"/>
      <c r="C13" s="19" t="s">
        <v>23</v>
      </c>
      <c r="D13" s="28">
        <v>43446</v>
      </c>
      <c r="E13" s="27" t="s">
        <v>112</v>
      </c>
      <c r="F13" s="19"/>
      <c r="G13" s="19"/>
      <c r="H13" s="19"/>
      <c r="I13" s="27" t="s">
        <v>122</v>
      </c>
      <c r="J13" s="19"/>
      <c r="K13" s="19" t="s">
        <v>84</v>
      </c>
      <c r="L13" s="26"/>
      <c r="M13" s="26"/>
      <c r="N13" s="26"/>
      <c r="O13" s="25"/>
      <c r="P13" s="25"/>
      <c r="Q13" s="25"/>
      <c r="R13" s="25"/>
      <c r="S13" s="24"/>
      <c r="T13" s="24"/>
      <c r="U13" s="19"/>
    </row>
    <row r="14" spans="1:21" ht="13.5" customHeight="1" x14ac:dyDescent="0.25">
      <c r="A14" s="19" t="s">
        <v>52</v>
      </c>
      <c r="B14" s="19"/>
      <c r="C14" s="19" t="s">
        <v>23</v>
      </c>
      <c r="D14" s="28">
        <v>43446</v>
      </c>
      <c r="E14" s="27" t="s">
        <v>112</v>
      </c>
      <c r="F14" s="19"/>
      <c r="G14" s="19"/>
      <c r="H14" s="19"/>
      <c r="I14" s="27" t="s">
        <v>123</v>
      </c>
      <c r="J14" s="19"/>
      <c r="K14" s="19" t="s">
        <v>85</v>
      </c>
      <c r="L14" s="26"/>
      <c r="M14" s="26"/>
      <c r="N14" s="26"/>
      <c r="O14" s="25"/>
      <c r="P14" s="25"/>
      <c r="Q14" s="25"/>
      <c r="R14" s="25"/>
      <c r="S14" s="24"/>
      <c r="T14" s="24"/>
      <c r="U14" s="19"/>
    </row>
    <row r="15" spans="1:21" ht="13.5" customHeight="1" x14ac:dyDescent="0.25">
      <c r="A15" s="19" t="s">
        <v>52</v>
      </c>
      <c r="B15" s="19"/>
      <c r="C15" s="19" t="s">
        <v>23</v>
      </c>
      <c r="D15" s="28">
        <v>43446</v>
      </c>
      <c r="E15" s="27" t="s">
        <v>112</v>
      </c>
      <c r="F15" s="19"/>
      <c r="G15" s="19"/>
      <c r="H15" s="19"/>
      <c r="I15" s="27" t="s">
        <v>124</v>
      </c>
      <c r="J15" s="19"/>
      <c r="K15" s="19" t="s">
        <v>86</v>
      </c>
      <c r="L15" s="26"/>
      <c r="M15" s="26"/>
      <c r="N15" s="26"/>
      <c r="O15" s="25"/>
      <c r="P15" s="25"/>
      <c r="Q15" s="25"/>
      <c r="R15" s="25"/>
      <c r="S15" s="24"/>
      <c r="T15" s="24"/>
      <c r="U15" s="19"/>
    </row>
    <row r="16" spans="1:21" ht="13.5" customHeight="1" x14ac:dyDescent="0.25">
      <c r="A16" s="19" t="s">
        <v>52</v>
      </c>
      <c r="B16" s="19"/>
      <c r="C16" s="19" t="s">
        <v>23</v>
      </c>
      <c r="D16" s="28">
        <v>43446</v>
      </c>
      <c r="E16" s="27" t="s">
        <v>112</v>
      </c>
      <c r="F16" s="19"/>
      <c r="G16" s="19"/>
      <c r="H16" s="19"/>
      <c r="I16" s="27" t="s">
        <v>125</v>
      </c>
      <c r="J16" s="19"/>
      <c r="K16" s="19" t="s">
        <v>87</v>
      </c>
      <c r="L16" s="26"/>
      <c r="M16" s="26"/>
      <c r="N16" s="26"/>
      <c r="O16" s="25"/>
      <c r="P16" s="25"/>
      <c r="Q16" s="25"/>
      <c r="R16" s="25"/>
      <c r="S16" s="24"/>
      <c r="T16" s="24"/>
      <c r="U16" s="19"/>
    </row>
    <row r="17" spans="1:21" ht="13.5" customHeight="1" x14ac:dyDescent="0.25">
      <c r="A17" s="19" t="s">
        <v>52</v>
      </c>
      <c r="B17" s="19"/>
      <c r="C17" s="19" t="s">
        <v>24</v>
      </c>
      <c r="D17" s="28">
        <v>43446</v>
      </c>
      <c r="E17" s="27" t="s">
        <v>112</v>
      </c>
      <c r="F17" s="19"/>
      <c r="G17" s="19"/>
      <c r="H17" s="19"/>
      <c r="I17" s="27" t="s">
        <v>126</v>
      </c>
      <c r="J17" s="19"/>
      <c r="K17" s="19" t="s">
        <v>88</v>
      </c>
      <c r="L17" s="26" t="s">
        <v>152</v>
      </c>
      <c r="M17" s="26" t="s">
        <v>153</v>
      </c>
      <c r="N17" s="26" t="s">
        <v>166</v>
      </c>
      <c r="O17" s="25">
        <v>43496</v>
      </c>
      <c r="P17" s="25"/>
      <c r="Q17" s="25"/>
      <c r="R17" s="25">
        <v>43521</v>
      </c>
      <c r="S17" s="24"/>
      <c r="T17" s="24"/>
      <c r="U17" s="19"/>
    </row>
    <row r="18" spans="1:21" ht="13.5" customHeight="1" x14ac:dyDescent="0.25">
      <c r="A18" s="19" t="s">
        <v>52</v>
      </c>
      <c r="B18" s="19"/>
      <c r="C18" s="19" t="s">
        <v>24</v>
      </c>
      <c r="D18" s="28">
        <v>43446</v>
      </c>
      <c r="E18" s="27" t="s">
        <v>112</v>
      </c>
      <c r="F18" s="19"/>
      <c r="G18" s="19"/>
      <c r="H18" s="19"/>
      <c r="I18" s="27" t="s">
        <v>127</v>
      </c>
      <c r="J18" s="19"/>
      <c r="K18" s="19" t="s">
        <v>89</v>
      </c>
      <c r="L18" s="26"/>
      <c r="M18" s="26"/>
      <c r="N18" s="26"/>
      <c r="O18" s="25"/>
      <c r="P18" s="25"/>
      <c r="Q18" s="25"/>
      <c r="R18" s="25"/>
      <c r="S18" s="24"/>
      <c r="T18" s="24"/>
      <c r="U18" s="19"/>
    </row>
    <row r="19" spans="1:21" ht="13.5" customHeight="1" x14ac:dyDescent="0.25">
      <c r="A19" s="19" t="s">
        <v>52</v>
      </c>
      <c r="B19" s="19"/>
      <c r="C19" s="19" t="s">
        <v>24</v>
      </c>
      <c r="D19" s="28">
        <v>43446</v>
      </c>
      <c r="E19" s="27" t="s">
        <v>112</v>
      </c>
      <c r="F19" s="19"/>
      <c r="G19" s="19"/>
      <c r="H19" s="19"/>
      <c r="I19" s="27" t="s">
        <v>128</v>
      </c>
      <c r="J19" s="19"/>
      <c r="K19" s="19" t="s">
        <v>90</v>
      </c>
      <c r="L19" s="26" t="s">
        <v>154</v>
      </c>
      <c r="M19" s="26" t="s">
        <v>155</v>
      </c>
      <c r="N19" s="26" t="s">
        <v>167</v>
      </c>
      <c r="O19" s="25">
        <v>43496</v>
      </c>
      <c r="P19" s="25"/>
      <c r="Q19" s="25"/>
      <c r="R19" s="25">
        <v>43521</v>
      </c>
      <c r="S19" s="24"/>
      <c r="T19" s="24"/>
      <c r="U19" s="19"/>
    </row>
    <row r="20" spans="1:21" ht="13.5" customHeight="1" x14ac:dyDescent="0.25">
      <c r="A20" s="19" t="s">
        <v>52</v>
      </c>
      <c r="B20" s="19"/>
      <c r="C20" s="19" t="s">
        <v>24</v>
      </c>
      <c r="D20" s="28">
        <v>43446</v>
      </c>
      <c r="E20" s="27" t="s">
        <v>112</v>
      </c>
      <c r="F20" s="19"/>
      <c r="G20" s="19"/>
      <c r="H20" s="19"/>
      <c r="I20" s="27" t="s">
        <v>129</v>
      </c>
      <c r="J20" s="19"/>
      <c r="K20" s="19" t="s">
        <v>91</v>
      </c>
      <c r="L20" s="26"/>
      <c r="M20" s="26"/>
      <c r="N20" s="26"/>
      <c r="O20" s="25"/>
      <c r="P20" s="25"/>
      <c r="Q20" s="25"/>
      <c r="R20" s="25"/>
      <c r="S20" s="24"/>
      <c r="T20" s="24"/>
      <c r="U20" s="19"/>
    </row>
    <row r="21" spans="1:21" ht="13.5" customHeight="1" x14ac:dyDescent="0.25">
      <c r="A21" s="19" t="s">
        <v>52</v>
      </c>
      <c r="B21" s="19"/>
      <c r="C21" s="19" t="s">
        <v>24</v>
      </c>
      <c r="D21" s="28">
        <v>43446</v>
      </c>
      <c r="E21" s="27" t="s">
        <v>112</v>
      </c>
      <c r="F21" s="19"/>
      <c r="G21" s="19"/>
      <c r="H21" s="19"/>
      <c r="I21" s="27" t="s">
        <v>130</v>
      </c>
      <c r="J21" s="19"/>
      <c r="K21" s="19" t="s">
        <v>92</v>
      </c>
      <c r="L21" s="26" t="s">
        <v>156</v>
      </c>
      <c r="M21" s="26" t="s">
        <v>157</v>
      </c>
      <c r="N21" s="26" t="s">
        <v>168</v>
      </c>
      <c r="O21" s="25">
        <v>43496</v>
      </c>
      <c r="P21" s="25"/>
      <c r="Q21" s="25"/>
      <c r="R21" s="25">
        <v>43521</v>
      </c>
      <c r="S21" s="24"/>
      <c r="T21" s="24"/>
      <c r="U21" s="19"/>
    </row>
    <row r="22" spans="1:21" ht="13.5" customHeight="1" x14ac:dyDescent="0.25">
      <c r="A22" s="19" t="s">
        <v>52</v>
      </c>
      <c r="B22" s="19"/>
      <c r="C22" s="19" t="s">
        <v>24</v>
      </c>
      <c r="D22" s="28">
        <v>43446</v>
      </c>
      <c r="E22" s="27" t="s">
        <v>112</v>
      </c>
      <c r="F22" s="19"/>
      <c r="G22" s="19"/>
      <c r="H22" s="19"/>
      <c r="I22" s="27" t="s">
        <v>131</v>
      </c>
      <c r="J22" s="19"/>
      <c r="K22" s="19" t="s">
        <v>93</v>
      </c>
      <c r="L22" s="26"/>
      <c r="M22" s="26"/>
      <c r="N22" s="26"/>
      <c r="O22" s="25"/>
      <c r="P22" s="25"/>
      <c r="Q22" s="25"/>
      <c r="R22" s="25"/>
      <c r="S22" s="24"/>
      <c r="T22" s="24"/>
      <c r="U22" s="19"/>
    </row>
    <row r="23" spans="1:21" ht="13.5" customHeight="1" x14ac:dyDescent="0.25">
      <c r="A23" s="19" t="s">
        <v>52</v>
      </c>
      <c r="B23" s="19"/>
      <c r="C23" s="19" t="s">
        <v>26</v>
      </c>
      <c r="D23" s="28">
        <v>43446</v>
      </c>
      <c r="E23" s="27" t="s">
        <v>112</v>
      </c>
      <c r="F23" s="19"/>
      <c r="G23" s="19"/>
      <c r="H23" s="19"/>
      <c r="I23" s="27" t="s">
        <v>132</v>
      </c>
      <c r="J23" s="19"/>
      <c r="K23" s="19" t="s">
        <v>94</v>
      </c>
      <c r="L23" s="26"/>
      <c r="M23" s="26"/>
      <c r="N23" s="26"/>
      <c r="O23" s="25"/>
      <c r="P23" s="25"/>
      <c r="Q23" s="25"/>
      <c r="R23" s="25"/>
      <c r="S23" s="24"/>
      <c r="T23" s="24"/>
      <c r="U23" s="19"/>
    </row>
    <row r="24" spans="1:21" ht="13.5" customHeight="1" x14ac:dyDescent="0.25">
      <c r="A24" s="19" t="s">
        <v>52</v>
      </c>
      <c r="B24" s="19"/>
      <c r="C24" s="19" t="s">
        <v>26</v>
      </c>
      <c r="D24" s="28">
        <v>43446</v>
      </c>
      <c r="E24" s="27" t="s">
        <v>112</v>
      </c>
      <c r="F24" s="19"/>
      <c r="G24" s="19"/>
      <c r="H24" s="19"/>
      <c r="I24" s="27" t="s">
        <v>133</v>
      </c>
      <c r="J24" s="19"/>
      <c r="K24" s="19" t="s">
        <v>95</v>
      </c>
      <c r="L24" s="26"/>
      <c r="M24" s="26"/>
      <c r="N24" s="26"/>
      <c r="O24" s="25"/>
      <c r="P24" s="25"/>
      <c r="Q24" s="25"/>
      <c r="R24" s="25"/>
      <c r="S24" s="24"/>
      <c r="T24" s="24"/>
      <c r="U24" s="19"/>
    </row>
    <row r="25" spans="1:21" ht="13.5" customHeight="1" x14ac:dyDescent="0.25">
      <c r="A25" s="19" t="s">
        <v>52</v>
      </c>
      <c r="B25" s="19"/>
      <c r="C25" s="19" t="s">
        <v>27</v>
      </c>
      <c r="D25" s="28">
        <v>43446</v>
      </c>
      <c r="E25" s="27" t="s">
        <v>112</v>
      </c>
      <c r="F25" s="19"/>
      <c r="G25" s="19"/>
      <c r="H25" s="19"/>
      <c r="I25" s="27" t="s">
        <v>134</v>
      </c>
      <c r="J25" s="19"/>
      <c r="K25" s="19" t="s">
        <v>96</v>
      </c>
      <c r="L25" s="26"/>
      <c r="M25" s="26"/>
      <c r="N25" s="26"/>
      <c r="O25" s="25"/>
      <c r="P25" s="25"/>
      <c r="Q25" s="25"/>
      <c r="R25" s="25"/>
      <c r="S25" s="24"/>
      <c r="T25" s="24"/>
      <c r="U25" s="19"/>
    </row>
    <row r="26" spans="1:21" ht="13.5" customHeight="1" x14ac:dyDescent="0.25">
      <c r="A26" s="19" t="s">
        <v>52</v>
      </c>
      <c r="B26" s="19"/>
      <c r="C26" s="19" t="s">
        <v>27</v>
      </c>
      <c r="D26" s="28">
        <v>43446</v>
      </c>
      <c r="E26" s="27" t="s">
        <v>112</v>
      </c>
      <c r="F26" s="19"/>
      <c r="G26" s="19"/>
      <c r="H26" s="19"/>
      <c r="I26" s="27" t="s">
        <v>135</v>
      </c>
      <c r="J26" s="19"/>
      <c r="K26" s="19" t="s">
        <v>97</v>
      </c>
      <c r="L26" s="26"/>
      <c r="M26" s="26"/>
      <c r="N26" s="26"/>
      <c r="O26" s="25"/>
      <c r="P26" s="25"/>
      <c r="Q26" s="25"/>
      <c r="R26" s="25"/>
      <c r="S26" s="24"/>
      <c r="T26" s="24"/>
      <c r="U26" s="19"/>
    </row>
    <row r="27" spans="1:21" ht="13.5" customHeight="1" x14ac:dyDescent="0.25">
      <c r="A27" s="19" t="s">
        <v>52</v>
      </c>
      <c r="B27" s="19"/>
      <c r="C27" s="19" t="s">
        <v>27</v>
      </c>
      <c r="D27" s="28">
        <v>43446</v>
      </c>
      <c r="E27" s="27" t="s">
        <v>112</v>
      </c>
      <c r="F27" s="19"/>
      <c r="G27" s="19"/>
      <c r="H27" s="19"/>
      <c r="I27" s="27" t="s">
        <v>136</v>
      </c>
      <c r="J27" s="19"/>
      <c r="K27" s="19" t="s">
        <v>98</v>
      </c>
      <c r="L27" s="26"/>
      <c r="M27" s="26"/>
      <c r="N27" s="26"/>
      <c r="O27" s="25"/>
      <c r="P27" s="25"/>
      <c r="Q27" s="25"/>
      <c r="R27" s="25"/>
      <c r="S27" s="24"/>
      <c r="T27" s="24"/>
      <c r="U27" s="19"/>
    </row>
    <row r="28" spans="1:21" ht="13.5" customHeight="1" x14ac:dyDescent="0.25">
      <c r="A28" s="19" t="s">
        <v>52</v>
      </c>
      <c r="B28" s="19"/>
      <c r="C28" s="19" t="s">
        <v>27</v>
      </c>
      <c r="D28" s="28">
        <v>43446</v>
      </c>
      <c r="E28" s="27" t="s">
        <v>112</v>
      </c>
      <c r="F28" s="19"/>
      <c r="G28" s="19"/>
      <c r="H28" s="19"/>
      <c r="I28" s="27" t="s">
        <v>137</v>
      </c>
      <c r="J28" s="19"/>
      <c r="K28" s="19" t="s">
        <v>99</v>
      </c>
      <c r="L28" s="26"/>
      <c r="M28" s="26"/>
      <c r="N28" s="26"/>
      <c r="O28" s="25"/>
      <c r="P28" s="25"/>
      <c r="Q28" s="25"/>
      <c r="R28" s="25"/>
      <c r="S28" s="24"/>
      <c r="T28" s="24"/>
      <c r="U28" s="19"/>
    </row>
    <row r="29" spans="1:21" ht="13.5" customHeight="1" x14ac:dyDescent="0.25">
      <c r="A29" s="19" t="s">
        <v>52</v>
      </c>
      <c r="B29" s="19"/>
      <c r="C29" s="19" t="s">
        <v>28</v>
      </c>
      <c r="D29" s="28">
        <v>43446</v>
      </c>
      <c r="E29" s="27" t="s">
        <v>112</v>
      </c>
      <c r="F29" s="19"/>
      <c r="G29" s="19"/>
      <c r="H29" s="19"/>
      <c r="I29" s="27" t="s">
        <v>138</v>
      </c>
      <c r="J29" s="19"/>
      <c r="K29" s="19" t="s">
        <v>100</v>
      </c>
      <c r="L29" s="26"/>
      <c r="M29" s="26"/>
      <c r="N29" s="26"/>
      <c r="O29" s="25"/>
      <c r="P29" s="25"/>
      <c r="Q29" s="25"/>
      <c r="R29" s="25"/>
      <c r="S29" s="24"/>
      <c r="T29" s="24"/>
      <c r="U29" s="19"/>
    </row>
    <row r="30" spans="1:21" ht="13.5" customHeight="1" x14ac:dyDescent="0.25">
      <c r="A30" s="19" t="s">
        <v>52</v>
      </c>
      <c r="B30" s="19"/>
      <c r="C30" s="19" t="s">
        <v>28</v>
      </c>
      <c r="D30" s="28">
        <v>43446</v>
      </c>
      <c r="E30" s="27" t="s">
        <v>112</v>
      </c>
      <c r="F30" s="19"/>
      <c r="G30" s="19"/>
      <c r="H30" s="19"/>
      <c r="I30" s="27" t="s">
        <v>139</v>
      </c>
      <c r="J30" s="19"/>
      <c r="K30" s="19" t="s">
        <v>101</v>
      </c>
      <c r="L30" s="26"/>
      <c r="M30" s="26"/>
      <c r="N30" s="26"/>
      <c r="O30" s="25"/>
      <c r="P30" s="25"/>
      <c r="Q30" s="25"/>
      <c r="R30" s="25"/>
      <c r="S30" s="24"/>
      <c r="T30" s="24"/>
      <c r="U30" s="19"/>
    </row>
    <row r="31" spans="1:21" ht="13.5" customHeight="1" x14ac:dyDescent="0.25">
      <c r="A31" s="19" t="s">
        <v>52</v>
      </c>
      <c r="B31" s="19"/>
      <c r="C31" s="19" t="s">
        <v>28</v>
      </c>
      <c r="D31" s="28">
        <v>43446</v>
      </c>
      <c r="E31" s="27" t="s">
        <v>112</v>
      </c>
      <c r="F31" s="19"/>
      <c r="G31" s="19"/>
      <c r="H31" s="19"/>
      <c r="I31" s="27" t="s">
        <v>140</v>
      </c>
      <c r="J31" s="19"/>
      <c r="K31" s="19" t="s">
        <v>102</v>
      </c>
      <c r="L31" s="26"/>
      <c r="M31" s="26"/>
      <c r="N31" s="26"/>
      <c r="O31" s="25"/>
      <c r="P31" s="25"/>
      <c r="Q31" s="25"/>
      <c r="R31" s="25"/>
      <c r="S31" s="24"/>
      <c r="T31" s="24"/>
      <c r="U31" s="19"/>
    </row>
    <row r="32" spans="1:21" ht="13.5" customHeight="1" x14ac:dyDescent="0.25">
      <c r="A32" s="19" t="s">
        <v>52</v>
      </c>
      <c r="B32" s="19"/>
      <c r="C32" s="19" t="s">
        <v>28</v>
      </c>
      <c r="D32" s="28">
        <v>43446</v>
      </c>
      <c r="E32" s="27" t="s">
        <v>112</v>
      </c>
      <c r="F32" s="19"/>
      <c r="G32" s="19"/>
      <c r="H32" s="19"/>
      <c r="I32" s="27" t="s">
        <v>141</v>
      </c>
      <c r="J32" s="19"/>
      <c r="K32" s="19" t="s">
        <v>103</v>
      </c>
      <c r="L32" s="26"/>
      <c r="M32" s="26"/>
      <c r="N32" s="26"/>
      <c r="O32" s="25"/>
      <c r="P32" s="25"/>
      <c r="Q32" s="25"/>
      <c r="R32" s="25"/>
      <c r="S32" s="24"/>
      <c r="T32" s="24"/>
      <c r="U32" s="19"/>
    </row>
    <row r="33" spans="1:21" ht="13.5" customHeight="1" x14ac:dyDescent="0.25">
      <c r="A33" s="19" t="s">
        <v>52</v>
      </c>
      <c r="B33" s="19"/>
      <c r="C33" s="19" t="s">
        <v>28</v>
      </c>
      <c r="D33" s="28">
        <v>43446</v>
      </c>
      <c r="E33" s="27" t="s">
        <v>112</v>
      </c>
      <c r="F33" s="19"/>
      <c r="G33" s="19"/>
      <c r="H33" s="19"/>
      <c r="I33" s="27" t="s">
        <v>142</v>
      </c>
      <c r="J33" s="19"/>
      <c r="K33" s="19" t="s">
        <v>104</v>
      </c>
      <c r="L33" s="26"/>
      <c r="M33" s="26"/>
      <c r="N33" s="26"/>
      <c r="O33" s="25"/>
      <c r="P33" s="25"/>
      <c r="Q33" s="25"/>
      <c r="R33" s="25"/>
      <c r="S33" s="24"/>
      <c r="T33" s="24"/>
      <c r="U33" s="19"/>
    </row>
    <row r="34" spans="1:21" ht="13.5" customHeight="1" x14ac:dyDescent="0.25">
      <c r="A34" s="19" t="s">
        <v>52</v>
      </c>
      <c r="B34" s="19"/>
      <c r="C34" s="19" t="s">
        <v>28</v>
      </c>
      <c r="D34" s="28">
        <v>43446</v>
      </c>
      <c r="E34" s="27" t="s">
        <v>112</v>
      </c>
      <c r="F34" s="19"/>
      <c r="G34" s="19"/>
      <c r="H34" s="19"/>
      <c r="I34" s="27" t="s">
        <v>143</v>
      </c>
      <c r="J34" s="19"/>
      <c r="K34" s="19" t="s">
        <v>105</v>
      </c>
      <c r="L34" s="26"/>
      <c r="M34" s="26"/>
      <c r="N34" s="26"/>
      <c r="O34" s="25"/>
      <c r="P34" s="25"/>
      <c r="Q34" s="25"/>
      <c r="R34" s="25"/>
      <c r="S34" s="24"/>
      <c r="T34" s="24"/>
      <c r="U34" s="19"/>
    </row>
    <row r="35" spans="1:21" ht="13.5" customHeight="1" x14ac:dyDescent="0.25">
      <c r="A35" s="19" t="s">
        <v>52</v>
      </c>
      <c r="B35" s="19"/>
      <c r="C35" s="19" t="s">
        <v>28</v>
      </c>
      <c r="D35" s="28">
        <v>43446</v>
      </c>
      <c r="E35" s="27" t="s">
        <v>112</v>
      </c>
      <c r="F35" s="19"/>
      <c r="G35" s="19"/>
      <c r="H35" s="19"/>
      <c r="I35" s="27" t="s">
        <v>144</v>
      </c>
      <c r="J35" s="19"/>
      <c r="K35" s="19" t="s">
        <v>106</v>
      </c>
      <c r="L35" s="26"/>
      <c r="M35" s="26"/>
      <c r="N35" s="26"/>
      <c r="O35" s="25"/>
      <c r="P35" s="25"/>
      <c r="Q35" s="25"/>
      <c r="R35" s="25"/>
      <c r="S35" s="24"/>
      <c r="T35" s="24"/>
      <c r="U35" s="19"/>
    </row>
    <row r="36" spans="1:21" ht="13.5" customHeight="1" x14ac:dyDescent="0.25">
      <c r="A36" s="19" t="s">
        <v>52</v>
      </c>
      <c r="B36" s="19"/>
      <c r="C36" s="19" t="s">
        <v>29</v>
      </c>
      <c r="D36" s="28">
        <v>43446</v>
      </c>
      <c r="E36" s="27" t="s">
        <v>112</v>
      </c>
      <c r="F36" s="19"/>
      <c r="G36" s="19"/>
      <c r="H36" s="19"/>
      <c r="I36" s="27" t="s">
        <v>145</v>
      </c>
      <c r="J36" s="19"/>
      <c r="K36" s="19" t="s">
        <v>107</v>
      </c>
      <c r="L36" s="26" t="s">
        <v>158</v>
      </c>
      <c r="M36" s="26" t="s">
        <v>159</v>
      </c>
      <c r="N36" s="26" t="s">
        <v>169</v>
      </c>
      <c r="O36" s="25">
        <v>43454</v>
      </c>
      <c r="P36" s="25">
        <v>43454</v>
      </c>
      <c r="Q36" s="25"/>
      <c r="R36" s="25"/>
      <c r="S36" s="24"/>
      <c r="T36" s="24"/>
      <c r="U36" s="19"/>
    </row>
    <row r="37" spans="1:21" ht="13.5" customHeight="1" x14ac:dyDescent="0.25">
      <c r="A37" s="19" t="s">
        <v>52</v>
      </c>
      <c r="B37" s="19"/>
      <c r="C37" s="19" t="s">
        <v>29</v>
      </c>
      <c r="D37" s="28">
        <v>43446</v>
      </c>
      <c r="E37" s="27" t="s">
        <v>112</v>
      </c>
      <c r="F37" s="19"/>
      <c r="G37" s="19"/>
      <c r="H37" s="19"/>
      <c r="I37" s="27" t="s">
        <v>146</v>
      </c>
      <c r="J37" s="19"/>
      <c r="K37" s="19" t="s">
        <v>108</v>
      </c>
      <c r="L37" s="26" t="s">
        <v>160</v>
      </c>
      <c r="M37" s="26" t="s">
        <v>161</v>
      </c>
      <c r="N37" s="26" t="s">
        <v>170</v>
      </c>
      <c r="O37" s="25">
        <v>43454</v>
      </c>
      <c r="P37" s="25">
        <v>43455</v>
      </c>
      <c r="Q37" s="25"/>
      <c r="R37" s="25"/>
      <c r="S37" s="24"/>
      <c r="T37" s="24"/>
      <c r="U37" s="19"/>
    </row>
    <row r="38" spans="1:21" ht="13.5" customHeight="1" x14ac:dyDescent="0.25">
      <c r="A38" s="19" t="s">
        <v>52</v>
      </c>
      <c r="B38" s="19"/>
      <c r="C38" s="19" t="s">
        <v>29</v>
      </c>
      <c r="D38" s="28">
        <v>43446</v>
      </c>
      <c r="E38" s="27" t="s">
        <v>112</v>
      </c>
      <c r="F38" s="19"/>
      <c r="G38" s="19"/>
      <c r="H38" s="19"/>
      <c r="I38" s="27" t="s">
        <v>147</v>
      </c>
      <c r="J38" s="19"/>
      <c r="K38" s="19" t="s">
        <v>109</v>
      </c>
      <c r="L38" s="26" t="s">
        <v>162</v>
      </c>
      <c r="M38" s="26" t="s">
        <v>159</v>
      </c>
      <c r="N38" s="26" t="s">
        <v>169</v>
      </c>
      <c r="O38" s="25">
        <v>43454</v>
      </c>
      <c r="P38" s="25">
        <v>43470</v>
      </c>
      <c r="Q38" s="25"/>
      <c r="R38" s="25"/>
      <c r="S38" s="24"/>
      <c r="T38" s="24"/>
      <c r="U38" s="19"/>
    </row>
    <row r="39" spans="1:21" ht="13.5" customHeight="1" x14ac:dyDescent="0.25">
      <c r="A39" s="19" t="s">
        <v>52</v>
      </c>
      <c r="B39" s="19"/>
      <c r="C39" s="19" t="s">
        <v>29</v>
      </c>
      <c r="D39" s="28">
        <v>43446</v>
      </c>
      <c r="E39" s="27" t="s">
        <v>112</v>
      </c>
      <c r="F39" s="19"/>
      <c r="G39" s="19"/>
      <c r="H39" s="19"/>
      <c r="I39" s="27" t="s">
        <v>148</v>
      </c>
      <c r="J39" s="19"/>
      <c r="K39" s="19" t="s">
        <v>110</v>
      </c>
      <c r="L39" s="26" t="s">
        <v>163</v>
      </c>
      <c r="M39" s="26" t="s">
        <v>164</v>
      </c>
      <c r="N39" s="26"/>
      <c r="O39" s="25">
        <v>43470</v>
      </c>
      <c r="P39" s="25"/>
      <c r="Q39" s="25"/>
      <c r="R39" s="25"/>
      <c r="S39" s="24"/>
      <c r="T39" s="24"/>
      <c r="U39" s="19"/>
    </row>
    <row r="40" spans="1:21" ht="13.5" customHeight="1" x14ac:dyDescent="0.25">
      <c r="A40" s="19" t="s">
        <v>52</v>
      </c>
      <c r="B40" s="19"/>
      <c r="C40" s="19" t="s">
        <v>29</v>
      </c>
      <c r="D40" s="28">
        <v>43446</v>
      </c>
      <c r="E40" s="27" t="s">
        <v>112</v>
      </c>
      <c r="F40" s="19"/>
      <c r="G40" s="19"/>
      <c r="H40" s="19"/>
      <c r="I40" s="27" t="s">
        <v>149</v>
      </c>
      <c r="J40" s="19"/>
      <c r="K40" s="19" t="s">
        <v>111</v>
      </c>
      <c r="L40" s="26" t="s">
        <v>165</v>
      </c>
      <c r="M40" s="26" t="s">
        <v>159</v>
      </c>
      <c r="N40" s="26" t="s">
        <v>171</v>
      </c>
      <c r="O40" s="25">
        <v>43454</v>
      </c>
      <c r="P40" s="25">
        <v>43470</v>
      </c>
      <c r="Q40" s="25"/>
      <c r="R40" s="25"/>
      <c r="S40" s="24"/>
      <c r="T40" s="24"/>
      <c r="U40" s="19"/>
    </row>
    <row r="41" spans="1:21" ht="13.5" customHeight="1" x14ac:dyDescent="0.25">
      <c r="A41" s="19" t="s">
        <v>54</v>
      </c>
      <c r="B41" s="19" t="s">
        <v>74</v>
      </c>
      <c r="C41" s="19" t="s">
        <v>23</v>
      </c>
      <c r="D41" s="28">
        <v>43195</v>
      </c>
      <c r="E41" s="27" t="s">
        <v>202</v>
      </c>
      <c r="F41" s="19"/>
      <c r="G41" s="19"/>
      <c r="H41" s="19"/>
      <c r="I41" s="27" t="s">
        <v>203</v>
      </c>
      <c r="J41" s="19"/>
      <c r="K41" s="19" t="s">
        <v>179</v>
      </c>
      <c r="L41" s="26" t="s">
        <v>226</v>
      </c>
      <c r="M41" s="26" t="s">
        <v>227</v>
      </c>
      <c r="N41" s="26" t="s">
        <v>228</v>
      </c>
      <c r="O41" s="25">
        <v>43226</v>
      </c>
      <c r="P41" s="25"/>
      <c r="Q41" s="25"/>
      <c r="R41" s="25"/>
      <c r="S41" s="24"/>
      <c r="T41" s="24"/>
      <c r="U41" s="19"/>
    </row>
    <row r="42" spans="1:21" ht="13.5" customHeight="1" x14ac:dyDescent="0.25">
      <c r="A42" s="19" t="s">
        <v>54</v>
      </c>
      <c r="B42" s="19" t="s">
        <v>20</v>
      </c>
      <c r="C42" s="19" t="s">
        <v>28</v>
      </c>
      <c r="D42" s="28">
        <v>43213</v>
      </c>
      <c r="E42" s="27" t="s">
        <v>112</v>
      </c>
      <c r="F42" s="19"/>
      <c r="G42" s="19"/>
      <c r="H42" s="19"/>
      <c r="I42" s="27" t="s">
        <v>204</v>
      </c>
      <c r="J42" s="19"/>
      <c r="K42" s="19" t="s">
        <v>180</v>
      </c>
      <c r="L42" s="26" t="s">
        <v>229</v>
      </c>
      <c r="M42" s="26" t="s">
        <v>230</v>
      </c>
      <c r="N42" s="26" t="s">
        <v>231</v>
      </c>
      <c r="O42" s="25">
        <v>43215</v>
      </c>
      <c r="P42" s="25"/>
      <c r="Q42" s="25"/>
      <c r="R42" s="25">
        <v>43231</v>
      </c>
      <c r="S42" s="24"/>
      <c r="T42" s="24"/>
      <c r="U42" s="19"/>
    </row>
    <row r="43" spans="1:21" ht="13.5" customHeight="1" x14ac:dyDescent="0.25">
      <c r="A43" s="19" t="s">
        <v>54</v>
      </c>
      <c r="B43" s="19" t="s">
        <v>173</v>
      </c>
      <c r="C43" s="19" t="s">
        <v>21</v>
      </c>
      <c r="D43" s="28">
        <v>43228</v>
      </c>
      <c r="E43" s="27" t="s">
        <v>112</v>
      </c>
      <c r="F43" s="19"/>
      <c r="G43" s="19"/>
      <c r="H43" s="19"/>
      <c r="I43" s="27" t="s">
        <v>205</v>
      </c>
      <c r="J43" s="19"/>
      <c r="K43" s="19" t="s">
        <v>181</v>
      </c>
      <c r="L43" s="26" t="s">
        <v>232</v>
      </c>
      <c r="M43" s="26" t="s">
        <v>233</v>
      </c>
      <c r="N43" s="26" t="s">
        <v>234</v>
      </c>
      <c r="O43" s="25">
        <v>43234</v>
      </c>
      <c r="P43" s="25"/>
      <c r="Q43" s="25"/>
      <c r="R43" s="25">
        <v>43237</v>
      </c>
      <c r="S43" s="24"/>
      <c r="T43" s="24"/>
      <c r="U43" s="19"/>
    </row>
    <row r="44" spans="1:21" ht="13.5" customHeight="1" x14ac:dyDescent="0.25">
      <c r="A44" s="19" t="s">
        <v>54</v>
      </c>
      <c r="B44" s="19" t="s">
        <v>174</v>
      </c>
      <c r="C44" s="19" t="s">
        <v>26</v>
      </c>
      <c r="D44" s="28">
        <v>43279</v>
      </c>
      <c r="E44" s="27" t="s">
        <v>112</v>
      </c>
      <c r="F44" s="19"/>
      <c r="G44" s="19"/>
      <c r="H44" s="19"/>
      <c r="I44" s="27" t="s">
        <v>206</v>
      </c>
      <c r="J44" s="19"/>
      <c r="K44" s="19" t="s">
        <v>182</v>
      </c>
      <c r="L44" s="26" t="s">
        <v>235</v>
      </c>
      <c r="M44" s="26" t="s">
        <v>236</v>
      </c>
      <c r="N44" s="26" t="s">
        <v>237</v>
      </c>
      <c r="O44" s="25">
        <v>43287</v>
      </c>
      <c r="P44" s="25"/>
      <c r="Q44" s="25"/>
      <c r="R44" s="25">
        <v>43293</v>
      </c>
      <c r="S44" s="24"/>
      <c r="T44" s="24"/>
      <c r="U44" s="19"/>
    </row>
    <row r="45" spans="1:21" ht="13.5" customHeight="1" x14ac:dyDescent="0.25">
      <c r="A45" s="19" t="s">
        <v>54</v>
      </c>
      <c r="B45" s="19" t="s">
        <v>17</v>
      </c>
      <c r="C45" s="19" t="s">
        <v>19</v>
      </c>
      <c r="D45" s="28">
        <v>43284</v>
      </c>
      <c r="E45" s="27" t="s">
        <v>202</v>
      </c>
      <c r="F45" s="19"/>
      <c r="G45" s="19"/>
      <c r="H45" s="19"/>
      <c r="I45" s="27" t="s">
        <v>207</v>
      </c>
      <c r="J45" s="19"/>
      <c r="K45" s="19" t="s">
        <v>183</v>
      </c>
      <c r="L45" s="26" t="s">
        <v>238</v>
      </c>
      <c r="M45" s="26" t="s">
        <v>239</v>
      </c>
      <c r="N45" s="26" t="s">
        <v>240</v>
      </c>
      <c r="O45" s="25">
        <v>43294</v>
      </c>
      <c r="P45" s="25"/>
      <c r="Q45" s="25"/>
      <c r="R45" s="25">
        <v>43312</v>
      </c>
      <c r="S45" s="24"/>
      <c r="T45" s="24"/>
      <c r="U45" s="19"/>
    </row>
    <row r="46" spans="1:21" ht="13.5" customHeight="1" x14ac:dyDescent="0.25">
      <c r="A46" s="19" t="s">
        <v>54</v>
      </c>
      <c r="B46" s="19" t="s">
        <v>37</v>
      </c>
      <c r="C46" s="19" t="s">
        <v>17</v>
      </c>
      <c r="D46" s="28">
        <v>43290</v>
      </c>
      <c r="E46" s="27" t="s">
        <v>112</v>
      </c>
      <c r="F46" s="19"/>
      <c r="G46" s="19"/>
      <c r="H46" s="19"/>
      <c r="I46" s="27" t="s">
        <v>208</v>
      </c>
      <c r="J46" s="19"/>
      <c r="K46" s="19" t="s">
        <v>184</v>
      </c>
      <c r="L46" s="26" t="s">
        <v>241</v>
      </c>
      <c r="M46" s="26" t="s">
        <v>242</v>
      </c>
      <c r="N46" s="26" t="s">
        <v>243</v>
      </c>
      <c r="O46" s="25">
        <v>43291</v>
      </c>
      <c r="P46" s="25"/>
      <c r="Q46" s="25"/>
      <c r="R46" s="25"/>
      <c r="S46" s="24"/>
      <c r="T46" s="24"/>
      <c r="U46" s="19"/>
    </row>
    <row r="47" spans="1:21" ht="13.5" customHeight="1" x14ac:dyDescent="0.25">
      <c r="A47" s="19" t="s">
        <v>54</v>
      </c>
      <c r="B47" s="19" t="s">
        <v>17</v>
      </c>
      <c r="C47" s="19" t="s">
        <v>26</v>
      </c>
      <c r="D47" s="28">
        <v>43299</v>
      </c>
      <c r="E47" s="27" t="s">
        <v>112</v>
      </c>
      <c r="F47" s="19"/>
      <c r="G47" s="19"/>
      <c r="H47" s="19"/>
      <c r="I47" s="27" t="s">
        <v>209</v>
      </c>
      <c r="J47" s="19"/>
      <c r="K47" s="19" t="s">
        <v>185</v>
      </c>
      <c r="L47" s="26" t="s">
        <v>244</v>
      </c>
      <c r="M47" s="26" t="s">
        <v>245</v>
      </c>
      <c r="N47" s="26" t="s">
        <v>246</v>
      </c>
      <c r="O47" s="25">
        <v>43306</v>
      </c>
      <c r="P47" s="25"/>
      <c r="Q47" s="25"/>
      <c r="R47" s="25">
        <v>43367</v>
      </c>
      <c r="S47" s="24"/>
      <c r="T47" s="24"/>
      <c r="U47" s="19"/>
    </row>
    <row r="48" spans="1:21" ht="13.5" customHeight="1" x14ac:dyDescent="0.25">
      <c r="A48" s="19" t="s">
        <v>54</v>
      </c>
      <c r="B48" s="19" t="s">
        <v>173</v>
      </c>
      <c r="C48" s="19" t="s">
        <v>18</v>
      </c>
      <c r="D48" s="28">
        <v>43314</v>
      </c>
      <c r="E48" s="27" t="s">
        <v>112</v>
      </c>
      <c r="F48" s="19"/>
      <c r="G48" s="19"/>
      <c r="H48" s="19"/>
      <c r="I48" s="27" t="s">
        <v>210</v>
      </c>
      <c r="J48" s="19"/>
      <c r="K48" s="19" t="s">
        <v>186</v>
      </c>
      <c r="L48" s="26"/>
      <c r="M48" s="26"/>
      <c r="N48" s="26"/>
      <c r="O48" s="25"/>
      <c r="P48" s="25"/>
      <c r="Q48" s="25"/>
      <c r="R48" s="25"/>
      <c r="S48" s="24"/>
      <c r="T48" s="24"/>
      <c r="U48" s="19"/>
    </row>
    <row r="49" spans="1:21" ht="13.5" customHeight="1" x14ac:dyDescent="0.25">
      <c r="A49" s="19" t="s">
        <v>54</v>
      </c>
      <c r="B49" s="19" t="s">
        <v>173</v>
      </c>
      <c r="C49" s="19" t="s">
        <v>30</v>
      </c>
      <c r="D49" s="28">
        <v>43318</v>
      </c>
      <c r="E49" s="27" t="s">
        <v>202</v>
      </c>
      <c r="F49" s="19"/>
      <c r="G49" s="19"/>
      <c r="H49" s="19"/>
      <c r="I49" s="27" t="s">
        <v>211</v>
      </c>
      <c r="J49" s="19"/>
      <c r="K49" s="19" t="s">
        <v>187</v>
      </c>
      <c r="L49" s="26"/>
      <c r="M49" s="26"/>
      <c r="N49" s="26"/>
      <c r="O49" s="25"/>
      <c r="P49" s="25"/>
      <c r="Q49" s="25"/>
      <c r="R49" s="25"/>
      <c r="S49" s="24"/>
      <c r="T49" s="24"/>
      <c r="U49" s="19"/>
    </row>
    <row r="50" spans="1:21" ht="13.5" customHeight="1" x14ac:dyDescent="0.25">
      <c r="A50" s="19" t="s">
        <v>54</v>
      </c>
      <c r="B50" s="19" t="s">
        <v>173</v>
      </c>
      <c r="C50" s="19" t="s">
        <v>29</v>
      </c>
      <c r="D50" s="28">
        <v>43363</v>
      </c>
      <c r="E50" s="27" t="s">
        <v>112</v>
      </c>
      <c r="F50" s="19"/>
      <c r="G50" s="19"/>
      <c r="H50" s="19"/>
      <c r="I50" s="27" t="s">
        <v>212</v>
      </c>
      <c r="J50" s="19"/>
      <c r="K50" s="19" t="s">
        <v>188</v>
      </c>
      <c r="L50" s="26"/>
      <c r="M50" s="26"/>
      <c r="N50" s="26"/>
      <c r="O50" s="25"/>
      <c r="P50" s="25"/>
      <c r="Q50" s="25"/>
      <c r="R50" s="25"/>
      <c r="S50" s="24"/>
      <c r="T50" s="24"/>
      <c r="U50" s="19"/>
    </row>
    <row r="51" spans="1:21" ht="13.5" customHeight="1" x14ac:dyDescent="0.25">
      <c r="A51" s="19" t="s">
        <v>54</v>
      </c>
      <c r="B51" s="19" t="s">
        <v>175</v>
      </c>
      <c r="C51" s="19" t="s">
        <v>176</v>
      </c>
      <c r="D51" s="28">
        <v>43364</v>
      </c>
      <c r="E51" s="27" t="s">
        <v>202</v>
      </c>
      <c r="F51" s="19"/>
      <c r="G51" s="19"/>
      <c r="H51" s="19"/>
      <c r="I51" s="27" t="s">
        <v>213</v>
      </c>
      <c r="J51" s="19"/>
      <c r="K51" s="19" t="s">
        <v>189</v>
      </c>
      <c r="L51" s="26"/>
      <c r="M51" s="26"/>
      <c r="N51" s="26"/>
      <c r="O51" s="25"/>
      <c r="P51" s="25"/>
      <c r="Q51" s="25"/>
      <c r="R51" s="25"/>
      <c r="S51" s="24"/>
      <c r="T51" s="24"/>
      <c r="U51" s="19"/>
    </row>
    <row r="52" spans="1:21" ht="13.5" customHeight="1" x14ac:dyDescent="0.25">
      <c r="A52" s="19" t="s">
        <v>54</v>
      </c>
      <c r="B52" s="19" t="s">
        <v>173</v>
      </c>
      <c r="C52" s="19" t="s">
        <v>29</v>
      </c>
      <c r="D52" s="28">
        <v>43378</v>
      </c>
      <c r="E52" s="27" t="s">
        <v>112</v>
      </c>
      <c r="F52" s="19"/>
      <c r="G52" s="19"/>
      <c r="H52" s="19"/>
      <c r="I52" s="27" t="s">
        <v>214</v>
      </c>
      <c r="J52" s="19"/>
      <c r="K52" s="19" t="s">
        <v>190</v>
      </c>
      <c r="L52" s="26"/>
      <c r="M52" s="26"/>
      <c r="N52" s="26"/>
      <c r="O52" s="25"/>
      <c r="P52" s="25"/>
      <c r="Q52" s="25"/>
      <c r="R52" s="25"/>
      <c r="S52" s="24"/>
      <c r="T52" s="24"/>
      <c r="U52" s="19"/>
    </row>
    <row r="53" spans="1:21" ht="13.5" customHeight="1" x14ac:dyDescent="0.25">
      <c r="A53" s="19" t="s">
        <v>54</v>
      </c>
      <c r="B53" s="19" t="s">
        <v>174</v>
      </c>
      <c r="C53" s="19" t="s">
        <v>20</v>
      </c>
      <c r="D53" s="28">
        <v>43385</v>
      </c>
      <c r="E53" s="27" t="s">
        <v>202</v>
      </c>
      <c r="F53" s="19"/>
      <c r="G53" s="19"/>
      <c r="H53" s="19"/>
      <c r="I53" s="27" t="s">
        <v>215</v>
      </c>
      <c r="J53" s="19"/>
      <c r="K53" s="19" t="s">
        <v>191</v>
      </c>
      <c r="L53" s="26"/>
      <c r="M53" s="26"/>
      <c r="N53" s="26"/>
      <c r="O53" s="25"/>
      <c r="P53" s="25"/>
      <c r="Q53" s="25"/>
      <c r="R53" s="25"/>
      <c r="S53" s="24"/>
      <c r="T53" s="24"/>
      <c r="U53" s="19"/>
    </row>
    <row r="54" spans="1:21" ht="13.5" customHeight="1" x14ac:dyDescent="0.25">
      <c r="A54" s="19" t="s">
        <v>54</v>
      </c>
      <c r="B54" s="19" t="s">
        <v>174</v>
      </c>
      <c r="C54" s="19" t="s">
        <v>26</v>
      </c>
      <c r="D54" s="28">
        <v>43385</v>
      </c>
      <c r="E54" s="27" t="s">
        <v>202</v>
      </c>
      <c r="F54" s="19"/>
      <c r="G54" s="19"/>
      <c r="H54" s="19"/>
      <c r="I54" s="27" t="s">
        <v>216</v>
      </c>
      <c r="J54" s="19"/>
      <c r="K54" s="19" t="s">
        <v>192</v>
      </c>
      <c r="L54" s="26" t="s">
        <v>247</v>
      </c>
      <c r="M54" s="26" t="s">
        <v>248</v>
      </c>
      <c r="N54" s="26"/>
      <c r="O54" s="25">
        <v>43403</v>
      </c>
      <c r="P54" s="25"/>
      <c r="Q54" s="25"/>
      <c r="R54" s="25">
        <v>43439</v>
      </c>
      <c r="S54" s="24"/>
      <c r="T54" s="24"/>
      <c r="U54" s="19"/>
    </row>
    <row r="55" spans="1:21" ht="13.5" customHeight="1" x14ac:dyDescent="0.25">
      <c r="A55" s="19" t="s">
        <v>54</v>
      </c>
      <c r="B55" s="19" t="s">
        <v>174</v>
      </c>
      <c r="C55" s="19" t="s">
        <v>26</v>
      </c>
      <c r="D55" s="28">
        <v>43385</v>
      </c>
      <c r="E55" s="27" t="s">
        <v>202</v>
      </c>
      <c r="F55" s="19"/>
      <c r="G55" s="19"/>
      <c r="H55" s="19"/>
      <c r="I55" s="27" t="s">
        <v>217</v>
      </c>
      <c r="J55" s="19"/>
      <c r="K55" s="19" t="s">
        <v>193</v>
      </c>
      <c r="L55" s="26" t="s">
        <v>249</v>
      </c>
      <c r="M55" s="26" t="s">
        <v>250</v>
      </c>
      <c r="N55" s="26" t="s">
        <v>251</v>
      </c>
      <c r="O55" s="25">
        <v>43403</v>
      </c>
      <c r="P55" s="25"/>
      <c r="Q55" s="25"/>
      <c r="R55" s="25">
        <v>43439</v>
      </c>
      <c r="S55" s="24"/>
      <c r="T55" s="24"/>
      <c r="U55" s="19"/>
    </row>
    <row r="56" spans="1:21" ht="13.5" customHeight="1" x14ac:dyDescent="0.25">
      <c r="A56" s="19" t="s">
        <v>54</v>
      </c>
      <c r="B56" s="19" t="s">
        <v>174</v>
      </c>
      <c r="C56" s="19" t="s">
        <v>23</v>
      </c>
      <c r="D56" s="28">
        <v>43396</v>
      </c>
      <c r="E56" s="27" t="s">
        <v>202</v>
      </c>
      <c r="F56" s="19"/>
      <c r="G56" s="19"/>
      <c r="H56" s="19"/>
      <c r="I56" s="27" t="s">
        <v>218</v>
      </c>
      <c r="J56" s="19"/>
      <c r="K56" s="19" t="s">
        <v>194</v>
      </c>
      <c r="L56" s="26" t="s">
        <v>252</v>
      </c>
      <c r="M56" s="26" t="s">
        <v>253</v>
      </c>
      <c r="N56" s="26" t="s">
        <v>254</v>
      </c>
      <c r="O56" s="25">
        <v>43465</v>
      </c>
      <c r="P56" s="25"/>
      <c r="Q56" s="25"/>
      <c r="R56" s="25"/>
      <c r="S56" s="24"/>
      <c r="T56" s="24"/>
      <c r="U56" s="19"/>
    </row>
    <row r="57" spans="1:21" ht="13.5" customHeight="1" x14ac:dyDescent="0.25">
      <c r="A57" s="19" t="s">
        <v>54</v>
      </c>
      <c r="B57" s="19" t="s">
        <v>37</v>
      </c>
      <c r="C57" s="19" t="s">
        <v>17</v>
      </c>
      <c r="D57" s="28">
        <v>43427</v>
      </c>
      <c r="E57" s="27" t="s">
        <v>202</v>
      </c>
      <c r="F57" s="19"/>
      <c r="G57" s="19"/>
      <c r="H57" s="19"/>
      <c r="I57" s="27" t="s">
        <v>219</v>
      </c>
      <c r="J57" s="19"/>
      <c r="K57" s="19" t="s">
        <v>195</v>
      </c>
      <c r="L57" s="26" t="s">
        <v>255</v>
      </c>
      <c r="M57" s="26" t="s">
        <v>256</v>
      </c>
      <c r="N57" s="26" t="s">
        <v>257</v>
      </c>
      <c r="O57" s="25">
        <v>43797</v>
      </c>
      <c r="P57" s="25">
        <v>43432</v>
      </c>
      <c r="Q57" s="25">
        <v>43462</v>
      </c>
      <c r="R57" s="25"/>
      <c r="S57" s="24"/>
      <c r="T57" s="24"/>
      <c r="U57" s="19"/>
    </row>
    <row r="58" spans="1:21" ht="13.5" customHeight="1" x14ac:dyDescent="0.25">
      <c r="A58" s="19" t="s">
        <v>54</v>
      </c>
      <c r="B58" s="19" t="s">
        <v>177</v>
      </c>
      <c r="C58" s="19" t="s">
        <v>17</v>
      </c>
      <c r="D58" s="28">
        <v>43430</v>
      </c>
      <c r="E58" s="27" t="s">
        <v>112</v>
      </c>
      <c r="F58" s="19"/>
      <c r="G58" s="19"/>
      <c r="H58" s="19"/>
      <c r="I58" s="27" t="s">
        <v>220</v>
      </c>
      <c r="J58" s="19"/>
      <c r="K58" s="19" t="s">
        <v>196</v>
      </c>
      <c r="L58" s="26" t="s">
        <v>258</v>
      </c>
      <c r="M58" s="26" t="s">
        <v>259</v>
      </c>
      <c r="N58" s="26" t="s">
        <v>260</v>
      </c>
      <c r="O58" s="25">
        <v>43434</v>
      </c>
      <c r="P58" s="25"/>
      <c r="Q58" s="25"/>
      <c r="R58" s="25"/>
      <c r="S58" s="24"/>
      <c r="T58" s="24"/>
      <c r="U58" s="19"/>
    </row>
    <row r="59" spans="1:21" ht="13.5" customHeight="1" x14ac:dyDescent="0.25">
      <c r="A59" s="19" t="s">
        <v>54</v>
      </c>
      <c r="B59" s="19" t="s">
        <v>17</v>
      </c>
      <c r="C59" s="19" t="s">
        <v>31</v>
      </c>
      <c r="D59" s="28">
        <v>43433</v>
      </c>
      <c r="E59" s="27" t="s">
        <v>202</v>
      </c>
      <c r="F59" s="19"/>
      <c r="G59" s="19"/>
      <c r="H59" s="19"/>
      <c r="I59" s="27" t="s">
        <v>221</v>
      </c>
      <c r="J59" s="19"/>
      <c r="K59" s="19" t="s">
        <v>197</v>
      </c>
      <c r="L59" s="26" t="s">
        <v>261</v>
      </c>
      <c r="M59" s="26" t="s">
        <v>262</v>
      </c>
      <c r="N59" s="26"/>
      <c r="O59" s="25">
        <v>43441</v>
      </c>
      <c r="P59" s="25"/>
      <c r="Q59" s="25"/>
      <c r="R59" s="25">
        <v>43441</v>
      </c>
      <c r="S59" s="24"/>
      <c r="T59" s="24"/>
      <c r="U59" s="19"/>
    </row>
    <row r="60" spans="1:21" ht="13.5" customHeight="1" x14ac:dyDescent="0.25">
      <c r="A60" s="19" t="s">
        <v>54</v>
      </c>
      <c r="B60" s="19" t="s">
        <v>31</v>
      </c>
      <c r="C60" s="19" t="s">
        <v>17</v>
      </c>
      <c r="D60" s="28">
        <v>43479</v>
      </c>
      <c r="E60" s="27" t="s">
        <v>112</v>
      </c>
      <c r="F60" s="19"/>
      <c r="G60" s="19"/>
      <c r="H60" s="19"/>
      <c r="I60" s="27" t="s">
        <v>222</v>
      </c>
      <c r="J60" s="19"/>
      <c r="K60" s="19" t="s">
        <v>198</v>
      </c>
      <c r="L60" s="26" t="s">
        <v>263</v>
      </c>
      <c r="M60" s="26" t="s">
        <v>264</v>
      </c>
      <c r="N60" s="26" t="s">
        <v>265</v>
      </c>
      <c r="O60" s="25">
        <v>43486</v>
      </c>
      <c r="P60" s="25"/>
      <c r="Q60" s="25"/>
      <c r="R60" s="25"/>
      <c r="S60" s="24"/>
      <c r="T60" s="24"/>
      <c r="U60" s="19"/>
    </row>
    <row r="61" spans="1:21" ht="13.5" customHeight="1" x14ac:dyDescent="0.25">
      <c r="A61" s="19" t="s">
        <v>54</v>
      </c>
      <c r="B61" s="19" t="s">
        <v>17</v>
      </c>
      <c r="C61" s="19" t="s">
        <v>18</v>
      </c>
      <c r="D61" s="28">
        <v>43480</v>
      </c>
      <c r="E61" s="27" t="s">
        <v>112</v>
      </c>
      <c r="F61" s="19"/>
      <c r="G61" s="19"/>
      <c r="H61" s="19"/>
      <c r="I61" s="27" t="s">
        <v>223</v>
      </c>
      <c r="J61" s="19"/>
      <c r="K61" s="19" t="s">
        <v>199</v>
      </c>
      <c r="L61" s="26" t="s">
        <v>266</v>
      </c>
      <c r="M61" s="26" t="s">
        <v>267</v>
      </c>
      <c r="N61" s="26" t="s">
        <v>268</v>
      </c>
      <c r="O61" s="25">
        <v>43488</v>
      </c>
      <c r="P61" s="25"/>
      <c r="Q61" s="25"/>
      <c r="R61" s="25"/>
      <c r="S61" s="24"/>
      <c r="T61" s="24"/>
      <c r="U61" s="19"/>
    </row>
    <row r="62" spans="1:21" ht="13.5" customHeight="1" x14ac:dyDescent="0.25">
      <c r="A62" s="19" t="s">
        <v>54</v>
      </c>
      <c r="B62" s="19" t="s">
        <v>17</v>
      </c>
      <c r="C62" s="19" t="s">
        <v>19</v>
      </c>
      <c r="D62" s="28">
        <v>43507</v>
      </c>
      <c r="E62" s="27" t="s">
        <v>202</v>
      </c>
      <c r="F62" s="19"/>
      <c r="G62" s="19"/>
      <c r="H62" s="19"/>
      <c r="I62" s="27" t="s">
        <v>224</v>
      </c>
      <c r="J62" s="19"/>
      <c r="K62" s="19" t="s">
        <v>200</v>
      </c>
      <c r="L62" s="26"/>
      <c r="M62" s="26"/>
      <c r="N62" s="26"/>
      <c r="O62" s="25">
        <v>43507</v>
      </c>
      <c r="P62" s="25"/>
      <c r="Q62" s="25"/>
      <c r="R62" s="25"/>
      <c r="S62" s="24"/>
      <c r="T62" s="24"/>
      <c r="U62" s="19"/>
    </row>
    <row r="63" spans="1:21" ht="13.5" customHeight="1" x14ac:dyDescent="0.25">
      <c r="A63" s="19" t="s">
        <v>54</v>
      </c>
      <c r="B63" s="19" t="s">
        <v>178</v>
      </c>
      <c r="C63" s="19" t="s">
        <v>21</v>
      </c>
      <c r="D63" s="28">
        <v>43510</v>
      </c>
      <c r="E63" s="27" t="s">
        <v>112</v>
      </c>
      <c r="F63" s="19"/>
      <c r="G63" s="19"/>
      <c r="H63" s="19"/>
      <c r="I63" s="27" t="s">
        <v>225</v>
      </c>
      <c r="J63" s="19"/>
      <c r="K63" s="19" t="s">
        <v>201</v>
      </c>
      <c r="L63" s="26" t="s">
        <v>269</v>
      </c>
      <c r="M63" s="26" t="s">
        <v>270</v>
      </c>
      <c r="N63" s="26" t="s">
        <v>271</v>
      </c>
      <c r="O63" s="25">
        <v>43514</v>
      </c>
      <c r="P63" s="25">
        <v>43529</v>
      </c>
      <c r="Q63" s="25"/>
      <c r="R63" s="25"/>
      <c r="S63" s="24"/>
      <c r="T63" s="24"/>
      <c r="U63" s="19"/>
    </row>
    <row r="64" spans="1:21" ht="13.5" customHeight="1" x14ac:dyDescent="0.25">
      <c r="A64" s="19" t="s">
        <v>54</v>
      </c>
      <c r="B64" s="19" t="s">
        <v>174</v>
      </c>
      <c r="C64" s="19" t="s">
        <v>26</v>
      </c>
      <c r="D64" s="28">
        <v>43517</v>
      </c>
      <c r="E64" s="27" t="s">
        <v>202</v>
      </c>
      <c r="F64" s="19"/>
      <c r="G64" s="19"/>
      <c r="H64" s="19"/>
      <c r="I64" s="27" t="s">
        <v>1902</v>
      </c>
      <c r="J64" s="19"/>
      <c r="K64" s="19" t="s">
        <v>1901</v>
      </c>
      <c r="L64" s="26"/>
      <c r="M64" s="26"/>
      <c r="N64" s="26"/>
      <c r="O64" s="25"/>
      <c r="P64" s="25"/>
      <c r="Q64" s="25"/>
      <c r="R64" s="25"/>
      <c r="S64" s="24"/>
      <c r="T64" s="24"/>
      <c r="U64" s="19"/>
    </row>
    <row r="65" spans="1:21" ht="13.5" customHeight="1" x14ac:dyDescent="0.25">
      <c r="A65" s="19" t="s">
        <v>54</v>
      </c>
      <c r="B65" s="19" t="s">
        <v>174</v>
      </c>
      <c r="C65" s="19" t="s">
        <v>26</v>
      </c>
      <c r="D65" s="28">
        <v>43517</v>
      </c>
      <c r="E65" s="27" t="s">
        <v>202</v>
      </c>
      <c r="F65" s="19"/>
      <c r="G65" s="19"/>
      <c r="H65" s="19"/>
      <c r="I65" s="27" t="s">
        <v>1900</v>
      </c>
      <c r="J65" s="19"/>
      <c r="K65" s="19" t="s">
        <v>1899</v>
      </c>
      <c r="L65" s="26"/>
      <c r="M65" s="26"/>
      <c r="N65" s="26"/>
      <c r="O65" s="25"/>
      <c r="P65" s="25"/>
      <c r="Q65" s="25"/>
      <c r="R65" s="25"/>
      <c r="S65" s="24"/>
      <c r="T65" s="24"/>
      <c r="U65" s="19"/>
    </row>
    <row r="66" spans="1:21" ht="13.5" customHeight="1" x14ac:dyDescent="0.25">
      <c r="A66" s="19" t="s">
        <v>54</v>
      </c>
      <c r="B66" s="19" t="s">
        <v>20</v>
      </c>
      <c r="C66" s="19" t="s">
        <v>26</v>
      </c>
      <c r="D66" s="28">
        <v>43523</v>
      </c>
      <c r="E66" s="27" t="s">
        <v>112</v>
      </c>
      <c r="F66" s="19"/>
      <c r="G66" s="19"/>
      <c r="H66" s="19"/>
      <c r="I66" s="27" t="s">
        <v>1898</v>
      </c>
      <c r="J66" s="19"/>
      <c r="K66" s="19" t="s">
        <v>1897</v>
      </c>
      <c r="L66" s="26"/>
      <c r="M66" s="26"/>
      <c r="N66" s="26"/>
      <c r="O66" s="25"/>
      <c r="P66" s="25"/>
      <c r="Q66" s="25"/>
      <c r="R66" s="25"/>
      <c r="S66" s="24"/>
      <c r="T66" s="24"/>
      <c r="U66" s="19"/>
    </row>
    <row r="67" spans="1:21" ht="13.5" customHeight="1" x14ac:dyDescent="0.25">
      <c r="A67" s="19" t="s">
        <v>55</v>
      </c>
      <c r="B67" s="19"/>
      <c r="C67" s="19" t="s">
        <v>23</v>
      </c>
      <c r="D67" s="28">
        <v>43115</v>
      </c>
      <c r="E67" s="27" t="s">
        <v>202</v>
      </c>
      <c r="F67" s="19"/>
      <c r="G67" s="19"/>
      <c r="H67" s="19"/>
      <c r="I67" s="27" t="s">
        <v>272</v>
      </c>
      <c r="J67" s="19"/>
      <c r="K67" s="19" t="s">
        <v>393</v>
      </c>
      <c r="L67" s="26" t="s">
        <v>307</v>
      </c>
      <c r="M67" s="26" t="s">
        <v>308</v>
      </c>
      <c r="N67" s="26" t="s">
        <v>309</v>
      </c>
      <c r="O67" s="25">
        <v>43119</v>
      </c>
      <c r="P67" s="25">
        <v>43122</v>
      </c>
      <c r="Q67" s="25">
        <v>43167</v>
      </c>
      <c r="R67" s="25">
        <v>43167</v>
      </c>
      <c r="S67" s="24"/>
      <c r="T67" s="24"/>
      <c r="U67" s="19"/>
    </row>
    <row r="68" spans="1:21" ht="13.5" customHeight="1" x14ac:dyDescent="0.25">
      <c r="A68" s="19" t="s">
        <v>55</v>
      </c>
      <c r="B68" s="19"/>
      <c r="C68" s="19" t="s">
        <v>23</v>
      </c>
      <c r="D68" s="28">
        <v>43122</v>
      </c>
      <c r="E68" s="27" t="s">
        <v>202</v>
      </c>
      <c r="F68" s="19"/>
      <c r="G68" s="19"/>
      <c r="H68" s="19"/>
      <c r="I68" s="27" t="s">
        <v>273</v>
      </c>
      <c r="J68" s="19"/>
      <c r="K68" s="19" t="s">
        <v>394</v>
      </c>
      <c r="L68" s="26" t="s">
        <v>310</v>
      </c>
      <c r="M68" s="26" t="s">
        <v>311</v>
      </c>
      <c r="N68" s="26" t="s">
        <v>312</v>
      </c>
      <c r="O68" s="25">
        <v>43124</v>
      </c>
      <c r="P68" s="25"/>
      <c r="Q68" s="25"/>
      <c r="R68" s="25"/>
      <c r="S68" s="24"/>
      <c r="T68" s="24"/>
      <c r="U68" s="19"/>
    </row>
    <row r="69" spans="1:21" ht="13.5" customHeight="1" x14ac:dyDescent="0.25">
      <c r="A69" s="19" t="s">
        <v>55</v>
      </c>
      <c r="B69" s="19"/>
      <c r="C69" s="19" t="s">
        <v>23</v>
      </c>
      <c r="D69" s="28">
        <v>43124</v>
      </c>
      <c r="E69" s="27" t="s">
        <v>202</v>
      </c>
      <c r="F69" s="19"/>
      <c r="G69" s="19"/>
      <c r="H69" s="19"/>
      <c r="I69" s="27" t="s">
        <v>274</v>
      </c>
      <c r="J69" s="19"/>
      <c r="K69" s="19" t="s">
        <v>395</v>
      </c>
      <c r="L69" s="26" t="s">
        <v>313</v>
      </c>
      <c r="M69" s="26" t="s">
        <v>314</v>
      </c>
      <c r="N69" s="26" t="s">
        <v>315</v>
      </c>
      <c r="O69" s="25">
        <v>43126</v>
      </c>
      <c r="P69" s="25">
        <v>43232</v>
      </c>
      <c r="Q69" s="25"/>
      <c r="R69" s="25">
        <v>43194</v>
      </c>
      <c r="S69" s="24"/>
      <c r="T69" s="24"/>
      <c r="U69" s="19"/>
    </row>
    <row r="70" spans="1:21" ht="13.5" customHeight="1" x14ac:dyDescent="0.25">
      <c r="A70" s="19" t="s">
        <v>55</v>
      </c>
      <c r="B70" s="19"/>
      <c r="C70" s="19" t="s">
        <v>26</v>
      </c>
      <c r="D70" s="28">
        <v>43126</v>
      </c>
      <c r="E70" s="27" t="s">
        <v>202</v>
      </c>
      <c r="F70" s="19"/>
      <c r="G70" s="19"/>
      <c r="H70" s="19"/>
      <c r="I70" s="27" t="s">
        <v>275</v>
      </c>
      <c r="J70" s="19"/>
      <c r="K70" s="19" t="s">
        <v>396</v>
      </c>
      <c r="L70" s="26" t="s">
        <v>316</v>
      </c>
      <c r="M70" s="26" t="s">
        <v>317</v>
      </c>
      <c r="N70" s="26" t="s">
        <v>318</v>
      </c>
      <c r="O70" s="25">
        <v>43129</v>
      </c>
      <c r="P70" s="25"/>
      <c r="Q70" s="25"/>
      <c r="R70" s="25">
        <v>43187</v>
      </c>
      <c r="S70" s="24"/>
      <c r="T70" s="24"/>
      <c r="U70" s="19"/>
    </row>
    <row r="71" spans="1:21" ht="13.5" customHeight="1" x14ac:dyDescent="0.25">
      <c r="A71" s="19" t="s">
        <v>55</v>
      </c>
      <c r="B71" s="19"/>
      <c r="C71" t="s">
        <v>25</v>
      </c>
      <c r="D71" s="28">
        <v>43140</v>
      </c>
      <c r="E71" s="27" t="s">
        <v>202</v>
      </c>
      <c r="F71" s="19"/>
      <c r="G71" s="19"/>
      <c r="H71" s="19"/>
      <c r="I71" s="27" t="s">
        <v>276</v>
      </c>
      <c r="J71" s="19"/>
      <c r="K71" s="19" t="s">
        <v>397</v>
      </c>
      <c r="L71" s="26" t="s">
        <v>319</v>
      </c>
      <c r="M71" s="26" t="s">
        <v>320</v>
      </c>
      <c r="N71" s="26" t="s">
        <v>321</v>
      </c>
      <c r="O71" s="25">
        <v>43191</v>
      </c>
      <c r="P71" s="25"/>
      <c r="Q71" s="25"/>
      <c r="R71" s="25"/>
      <c r="S71" s="24"/>
      <c r="T71" s="24"/>
      <c r="U71" s="19"/>
    </row>
    <row r="72" spans="1:21" ht="13.5" customHeight="1" x14ac:dyDescent="0.25">
      <c r="A72" s="19" t="s">
        <v>55</v>
      </c>
      <c r="B72" s="19"/>
      <c r="C72" s="19" t="s">
        <v>26</v>
      </c>
      <c r="D72" s="28">
        <v>43140</v>
      </c>
      <c r="E72" s="27" t="s">
        <v>202</v>
      </c>
      <c r="F72" s="19"/>
      <c r="G72" s="19"/>
      <c r="H72" s="19"/>
      <c r="I72" s="27" t="s">
        <v>277</v>
      </c>
      <c r="J72" s="19"/>
      <c r="K72" s="19" t="s">
        <v>398</v>
      </c>
      <c r="L72" s="26" t="s">
        <v>322</v>
      </c>
      <c r="M72" s="26" t="s">
        <v>323</v>
      </c>
      <c r="N72" s="26" t="s">
        <v>324</v>
      </c>
      <c r="O72" s="25"/>
      <c r="P72" s="25"/>
      <c r="Q72" s="25"/>
      <c r="R72" s="25">
        <v>43187</v>
      </c>
      <c r="S72" s="24"/>
      <c r="T72" s="24"/>
      <c r="U72" s="19"/>
    </row>
    <row r="73" spans="1:21" ht="13.5" customHeight="1" x14ac:dyDescent="0.25">
      <c r="A73" s="19" t="s">
        <v>55</v>
      </c>
      <c r="B73" s="19"/>
      <c r="C73" s="19" t="s">
        <v>26</v>
      </c>
      <c r="D73" s="28">
        <v>43144</v>
      </c>
      <c r="E73" s="27" t="s">
        <v>202</v>
      </c>
      <c r="F73" s="19"/>
      <c r="G73" s="19"/>
      <c r="H73" s="19"/>
      <c r="I73" s="27" t="s">
        <v>278</v>
      </c>
      <c r="J73" s="19"/>
      <c r="K73" s="19" t="s">
        <v>399</v>
      </c>
      <c r="L73" s="26" t="s">
        <v>325</v>
      </c>
      <c r="M73" s="26" t="s">
        <v>326</v>
      </c>
      <c r="N73" s="26" t="s">
        <v>327</v>
      </c>
      <c r="O73" s="25">
        <v>43144</v>
      </c>
      <c r="P73" s="25"/>
      <c r="Q73" s="25"/>
      <c r="R73" s="25">
        <v>43187</v>
      </c>
      <c r="S73" s="24"/>
      <c r="T73" s="24"/>
      <c r="U73" s="19"/>
    </row>
    <row r="74" spans="1:21" ht="13.5" customHeight="1" x14ac:dyDescent="0.25">
      <c r="A74" s="19" t="s">
        <v>55</v>
      </c>
      <c r="B74" s="19"/>
      <c r="C74" s="19" t="s">
        <v>23</v>
      </c>
      <c r="D74" s="28">
        <v>43180</v>
      </c>
      <c r="E74" s="27" t="s">
        <v>202</v>
      </c>
      <c r="F74" s="19"/>
      <c r="G74" s="19"/>
      <c r="H74" s="19"/>
      <c r="I74" s="27" t="s">
        <v>279</v>
      </c>
      <c r="J74" s="19"/>
      <c r="K74" s="19" t="s">
        <v>400</v>
      </c>
      <c r="L74" s="26" t="s">
        <v>328</v>
      </c>
      <c r="M74" s="26" t="s">
        <v>329</v>
      </c>
      <c r="N74" s="26" t="s">
        <v>330</v>
      </c>
      <c r="O74" s="25">
        <v>43187</v>
      </c>
      <c r="P74" s="25"/>
      <c r="Q74" s="25"/>
      <c r="R74" s="25">
        <v>43187</v>
      </c>
      <c r="S74" s="24"/>
      <c r="T74" s="24"/>
      <c r="U74" s="19"/>
    </row>
    <row r="75" spans="1:21" ht="13.5" customHeight="1" x14ac:dyDescent="0.25">
      <c r="A75" s="19" t="s">
        <v>55</v>
      </c>
      <c r="B75" s="19"/>
      <c r="C75" s="19" t="s">
        <v>23</v>
      </c>
      <c r="D75" s="28">
        <v>43182</v>
      </c>
      <c r="E75" s="27" t="s">
        <v>202</v>
      </c>
      <c r="F75" s="19"/>
      <c r="G75" s="19"/>
      <c r="H75" s="19"/>
      <c r="I75" s="27" t="s">
        <v>280</v>
      </c>
      <c r="J75" s="19"/>
      <c r="K75" s="19" t="s">
        <v>401</v>
      </c>
      <c r="L75" s="26" t="s">
        <v>331</v>
      </c>
      <c r="M75" s="26" t="s">
        <v>332</v>
      </c>
      <c r="N75" s="26" t="s">
        <v>333</v>
      </c>
      <c r="O75" s="25">
        <v>43191</v>
      </c>
      <c r="P75" s="25"/>
      <c r="Q75" s="25"/>
      <c r="R75" s="25"/>
      <c r="S75" s="24"/>
      <c r="T75" s="24"/>
      <c r="U75" s="19"/>
    </row>
    <row r="76" spans="1:21" ht="13.5" customHeight="1" x14ac:dyDescent="0.25">
      <c r="A76" s="19" t="s">
        <v>55</v>
      </c>
      <c r="B76" s="19"/>
      <c r="C76" s="19" t="s">
        <v>23</v>
      </c>
      <c r="D76" s="28">
        <v>43182</v>
      </c>
      <c r="E76" s="27" t="s">
        <v>202</v>
      </c>
      <c r="F76" s="19"/>
      <c r="G76" s="19"/>
      <c r="H76" s="19"/>
      <c r="I76" s="27" t="s">
        <v>281</v>
      </c>
      <c r="J76" s="19"/>
      <c r="K76" s="19" t="s">
        <v>402</v>
      </c>
      <c r="L76" s="26" t="s">
        <v>334</v>
      </c>
      <c r="M76" s="26" t="s">
        <v>335</v>
      </c>
      <c r="N76" s="26" t="s">
        <v>336</v>
      </c>
      <c r="O76" s="25">
        <v>43192</v>
      </c>
      <c r="P76" s="25">
        <v>43252</v>
      </c>
      <c r="Q76" s="25"/>
      <c r="R76" s="25"/>
      <c r="S76" s="24"/>
      <c r="T76" s="24"/>
      <c r="U76" s="19"/>
    </row>
    <row r="77" spans="1:21" ht="13.5" customHeight="1" x14ac:dyDescent="0.25">
      <c r="A77" s="19" t="s">
        <v>55</v>
      </c>
      <c r="B77" s="19"/>
      <c r="C77" s="19" t="s">
        <v>23</v>
      </c>
      <c r="D77" s="28">
        <v>43193</v>
      </c>
      <c r="E77" s="27" t="s">
        <v>202</v>
      </c>
      <c r="F77" s="19"/>
      <c r="G77" s="19"/>
      <c r="H77" s="19"/>
      <c r="I77" s="27" t="s">
        <v>282</v>
      </c>
      <c r="J77" s="19"/>
      <c r="K77" s="19" t="s">
        <v>403</v>
      </c>
      <c r="L77" s="26" t="s">
        <v>337</v>
      </c>
      <c r="M77" s="26" t="s">
        <v>332</v>
      </c>
      <c r="N77" s="26" t="s">
        <v>338</v>
      </c>
      <c r="O77" s="25">
        <v>43199</v>
      </c>
      <c r="P77" s="25"/>
      <c r="Q77" s="25"/>
      <c r="R77" s="25">
        <v>43328</v>
      </c>
      <c r="S77" s="24"/>
      <c r="T77" s="24"/>
      <c r="U77" s="19"/>
    </row>
    <row r="78" spans="1:21" ht="13.5" customHeight="1" x14ac:dyDescent="0.25">
      <c r="A78" s="19" t="s">
        <v>55</v>
      </c>
      <c r="B78" s="19"/>
      <c r="C78" s="19" t="s">
        <v>23</v>
      </c>
      <c r="D78" s="28">
        <v>43201</v>
      </c>
      <c r="E78" s="27" t="s">
        <v>202</v>
      </c>
      <c r="F78" s="19"/>
      <c r="G78" s="19"/>
      <c r="H78" s="19"/>
      <c r="I78" s="27" t="s">
        <v>283</v>
      </c>
      <c r="J78" s="19"/>
      <c r="K78" s="19" t="s">
        <v>404</v>
      </c>
      <c r="L78" s="26" t="s">
        <v>339</v>
      </c>
      <c r="M78" s="26" t="s">
        <v>340</v>
      </c>
      <c r="N78" s="26" t="s">
        <v>341</v>
      </c>
      <c r="O78" s="25">
        <v>43227</v>
      </c>
      <c r="P78" s="25"/>
      <c r="Q78" s="25"/>
      <c r="R78" s="25">
        <v>43312</v>
      </c>
      <c r="S78" s="24"/>
      <c r="T78" s="24"/>
      <c r="U78" s="19"/>
    </row>
    <row r="79" spans="1:21" ht="13.5" customHeight="1" x14ac:dyDescent="0.25">
      <c r="A79" s="19" t="s">
        <v>55</v>
      </c>
      <c r="B79" s="19"/>
      <c r="C79" s="19" t="s">
        <v>23</v>
      </c>
      <c r="D79" s="28">
        <v>43201</v>
      </c>
      <c r="E79" s="27" t="s">
        <v>202</v>
      </c>
      <c r="F79" s="19"/>
      <c r="G79" s="19"/>
      <c r="H79" s="19"/>
      <c r="I79" s="27" t="s">
        <v>284</v>
      </c>
      <c r="J79" s="19"/>
      <c r="K79" s="19" t="s">
        <v>405</v>
      </c>
      <c r="L79" s="26" t="s">
        <v>342</v>
      </c>
      <c r="M79" s="26" t="s">
        <v>343</v>
      </c>
      <c r="N79" s="26" t="s">
        <v>344</v>
      </c>
      <c r="O79" s="25">
        <v>43193</v>
      </c>
      <c r="P79" s="25"/>
      <c r="Q79" s="25"/>
      <c r="R79" s="25">
        <v>43238</v>
      </c>
      <c r="S79" s="24"/>
      <c r="T79" s="24"/>
      <c r="U79" s="19"/>
    </row>
    <row r="80" spans="1:21" ht="13.5" customHeight="1" x14ac:dyDescent="0.25">
      <c r="A80" s="19" t="s">
        <v>55</v>
      </c>
      <c r="B80" s="19"/>
      <c r="C80" s="19" t="s">
        <v>23</v>
      </c>
      <c r="D80" s="28">
        <v>43202</v>
      </c>
      <c r="E80" s="27" t="s">
        <v>202</v>
      </c>
      <c r="F80" s="19"/>
      <c r="G80" s="19"/>
      <c r="H80" s="19"/>
      <c r="I80" s="27" t="s">
        <v>285</v>
      </c>
      <c r="J80" s="19"/>
      <c r="K80" s="19" t="s">
        <v>406</v>
      </c>
      <c r="L80" s="26" t="s">
        <v>345</v>
      </c>
      <c r="M80" s="26" t="s">
        <v>346</v>
      </c>
      <c r="N80" s="26" t="s">
        <v>347</v>
      </c>
      <c r="O80" s="25">
        <v>43213</v>
      </c>
      <c r="P80" s="25"/>
      <c r="Q80" s="25"/>
      <c r="R80" s="25"/>
      <c r="S80" s="24"/>
      <c r="T80" s="24"/>
      <c r="U80" s="19"/>
    </row>
    <row r="81" spans="1:21" ht="13.5" customHeight="1" x14ac:dyDescent="0.25">
      <c r="A81" s="19" t="s">
        <v>55</v>
      </c>
      <c r="B81" s="19"/>
      <c r="C81" s="19" t="s">
        <v>23</v>
      </c>
      <c r="D81" s="28">
        <v>43208</v>
      </c>
      <c r="E81" s="27" t="s">
        <v>202</v>
      </c>
      <c r="F81" s="19"/>
      <c r="G81" s="19"/>
      <c r="H81" s="19"/>
      <c r="I81" s="27" t="s">
        <v>286</v>
      </c>
      <c r="J81" s="19"/>
      <c r="K81" s="19" t="s">
        <v>407</v>
      </c>
      <c r="L81" s="26" t="s">
        <v>348</v>
      </c>
      <c r="M81" s="26" t="s">
        <v>349</v>
      </c>
      <c r="N81" s="26" t="s">
        <v>350</v>
      </c>
      <c r="O81" s="25">
        <v>43223</v>
      </c>
      <c r="P81" s="25"/>
      <c r="Q81" s="25"/>
      <c r="R81" s="25"/>
      <c r="S81" s="24"/>
      <c r="T81" s="24"/>
      <c r="U81" s="19"/>
    </row>
    <row r="82" spans="1:21" ht="13.5" customHeight="1" x14ac:dyDescent="0.25">
      <c r="A82" s="19" t="s">
        <v>55</v>
      </c>
      <c r="B82" s="19"/>
      <c r="C82" s="19" t="s">
        <v>23</v>
      </c>
      <c r="D82" s="28">
        <v>43213</v>
      </c>
      <c r="E82" s="27" t="s">
        <v>202</v>
      </c>
      <c r="F82" s="19"/>
      <c r="G82" s="19"/>
      <c r="H82" s="19"/>
      <c r="I82" s="27" t="s">
        <v>287</v>
      </c>
      <c r="J82" s="19"/>
      <c r="K82" s="19" t="s">
        <v>408</v>
      </c>
      <c r="L82" s="26" t="s">
        <v>351</v>
      </c>
      <c r="M82" s="26" t="s">
        <v>352</v>
      </c>
      <c r="N82" s="26" t="s">
        <v>353</v>
      </c>
      <c r="O82" s="25">
        <v>43220</v>
      </c>
      <c r="P82" s="25"/>
      <c r="Q82" s="25"/>
      <c r="R82" s="25">
        <v>43262</v>
      </c>
      <c r="S82" s="24"/>
      <c r="T82" s="24"/>
      <c r="U82" s="19"/>
    </row>
    <row r="83" spans="1:21" ht="13.5" customHeight="1" x14ac:dyDescent="0.25">
      <c r="A83" s="19" t="s">
        <v>55</v>
      </c>
      <c r="B83" s="19"/>
      <c r="C83" s="19" t="s">
        <v>23</v>
      </c>
      <c r="D83" s="28">
        <v>43234</v>
      </c>
      <c r="E83" s="27" t="s">
        <v>202</v>
      </c>
      <c r="F83" s="19"/>
      <c r="G83" s="19"/>
      <c r="H83" s="19"/>
      <c r="I83" s="27" t="s">
        <v>288</v>
      </c>
      <c r="J83" s="19"/>
      <c r="K83" s="19" t="s">
        <v>409</v>
      </c>
      <c r="L83" s="26" t="s">
        <v>354</v>
      </c>
      <c r="M83" s="26" t="s">
        <v>355</v>
      </c>
      <c r="N83" s="26" t="s">
        <v>356</v>
      </c>
      <c r="O83" s="25">
        <v>43248</v>
      </c>
      <c r="P83" s="25"/>
      <c r="Q83" s="25"/>
      <c r="R83" s="25">
        <v>43248</v>
      </c>
      <c r="S83" s="24"/>
      <c r="T83" s="24"/>
      <c r="U83" s="19"/>
    </row>
    <row r="84" spans="1:21" ht="13.5" customHeight="1" x14ac:dyDescent="0.25">
      <c r="A84" s="19" t="s">
        <v>55</v>
      </c>
      <c r="B84" s="19"/>
      <c r="C84" s="19" t="s">
        <v>23</v>
      </c>
      <c r="D84" s="28">
        <v>43276</v>
      </c>
      <c r="E84" s="27" t="s">
        <v>202</v>
      </c>
      <c r="F84" s="19"/>
      <c r="G84" s="19"/>
      <c r="H84" s="19"/>
      <c r="I84" s="27" t="s">
        <v>289</v>
      </c>
      <c r="J84" s="19"/>
      <c r="K84" s="19" t="s">
        <v>410</v>
      </c>
      <c r="L84" s="26" t="s">
        <v>357</v>
      </c>
      <c r="M84" s="26" t="s">
        <v>358</v>
      </c>
      <c r="N84" s="26" t="s">
        <v>359</v>
      </c>
      <c r="O84" s="25">
        <v>43280</v>
      </c>
      <c r="P84" s="25"/>
      <c r="Q84" s="25"/>
      <c r="R84" s="25">
        <v>43280</v>
      </c>
      <c r="S84" s="24"/>
      <c r="T84" s="24"/>
      <c r="U84" s="19"/>
    </row>
    <row r="85" spans="1:21" ht="13.5" customHeight="1" x14ac:dyDescent="0.25">
      <c r="A85" s="19" t="s">
        <v>55</v>
      </c>
      <c r="B85" s="19"/>
      <c r="C85" s="19" t="s">
        <v>23</v>
      </c>
      <c r="D85" s="28">
        <v>43284</v>
      </c>
      <c r="E85" s="27" t="s">
        <v>202</v>
      </c>
      <c r="F85" s="19"/>
      <c r="G85" s="19"/>
      <c r="H85" s="19"/>
      <c r="I85" s="27" t="s">
        <v>290</v>
      </c>
      <c r="J85" s="19"/>
      <c r="K85" s="19" t="s">
        <v>411</v>
      </c>
      <c r="L85" s="26" t="s">
        <v>360</v>
      </c>
      <c r="M85" s="26"/>
      <c r="N85" s="26" t="s">
        <v>361</v>
      </c>
      <c r="O85" s="25">
        <v>43291</v>
      </c>
      <c r="P85" s="25"/>
      <c r="Q85" s="25"/>
      <c r="R85" s="25">
        <v>43305</v>
      </c>
      <c r="S85" s="24"/>
      <c r="T85" s="24"/>
      <c r="U85" s="19"/>
    </row>
    <row r="86" spans="1:21" ht="13.5" customHeight="1" x14ac:dyDescent="0.25">
      <c r="A86" s="19" t="s">
        <v>55</v>
      </c>
      <c r="B86" s="19"/>
      <c r="C86" s="19" t="s">
        <v>23</v>
      </c>
      <c r="D86" s="28">
        <v>43326</v>
      </c>
      <c r="E86" s="27" t="s">
        <v>202</v>
      </c>
      <c r="F86" s="19"/>
      <c r="G86" s="19"/>
      <c r="H86" s="19"/>
      <c r="I86" s="27" t="s">
        <v>291</v>
      </c>
      <c r="J86" s="19"/>
      <c r="K86" s="19" t="s">
        <v>412</v>
      </c>
      <c r="L86" s="26" t="s">
        <v>362</v>
      </c>
      <c r="M86" s="26" t="s">
        <v>363</v>
      </c>
      <c r="N86" s="26" t="s">
        <v>364</v>
      </c>
      <c r="O86" s="25">
        <v>43330</v>
      </c>
      <c r="P86" s="25"/>
      <c r="Q86" s="25"/>
      <c r="R86" s="25"/>
      <c r="S86" s="24"/>
      <c r="T86" s="24"/>
      <c r="U86" s="19"/>
    </row>
    <row r="87" spans="1:21" ht="13.5" customHeight="1" x14ac:dyDescent="0.25">
      <c r="A87" s="19" t="s">
        <v>55</v>
      </c>
      <c r="B87" s="19"/>
      <c r="C87" s="19" t="s">
        <v>23</v>
      </c>
      <c r="D87" s="28">
        <v>43348</v>
      </c>
      <c r="E87" s="27" t="s">
        <v>202</v>
      </c>
      <c r="F87" s="19"/>
      <c r="G87" s="19"/>
      <c r="H87" s="19"/>
      <c r="I87" s="27" t="s">
        <v>292</v>
      </c>
      <c r="J87" s="19"/>
      <c r="K87" s="19" t="s">
        <v>413</v>
      </c>
      <c r="L87" s="26" t="s">
        <v>365</v>
      </c>
      <c r="M87" s="26" t="s">
        <v>366</v>
      </c>
      <c r="N87" s="26" t="s">
        <v>367</v>
      </c>
      <c r="O87" s="25">
        <v>43374</v>
      </c>
      <c r="P87" s="25"/>
      <c r="Q87" s="25"/>
      <c r="R87" s="25"/>
      <c r="S87" s="24"/>
      <c r="T87" s="24"/>
      <c r="U87" s="19"/>
    </row>
    <row r="88" spans="1:21" ht="13.5" customHeight="1" x14ac:dyDescent="0.25">
      <c r="A88" s="19" t="s">
        <v>55</v>
      </c>
      <c r="B88" s="19"/>
      <c r="C88" t="s">
        <v>25</v>
      </c>
      <c r="D88" s="28">
        <v>43356</v>
      </c>
      <c r="E88" s="27" t="s">
        <v>202</v>
      </c>
      <c r="F88" s="19"/>
      <c r="G88" s="19"/>
      <c r="H88" s="19"/>
      <c r="I88" s="27" t="s">
        <v>293</v>
      </c>
      <c r="J88" s="19"/>
      <c r="K88" s="19" t="s">
        <v>414</v>
      </c>
      <c r="L88" s="26"/>
      <c r="M88" s="26"/>
      <c r="N88" s="26"/>
      <c r="O88" s="25"/>
      <c r="P88" s="25"/>
      <c r="Q88" s="25"/>
      <c r="R88" s="25"/>
      <c r="S88" s="24"/>
      <c r="T88" s="24"/>
      <c r="U88" s="19"/>
    </row>
    <row r="89" spans="1:21" ht="13.5" customHeight="1" x14ac:dyDescent="0.25">
      <c r="A89" s="19" t="s">
        <v>55</v>
      </c>
      <c r="B89" s="19"/>
      <c r="C89" s="19" t="s">
        <v>26</v>
      </c>
      <c r="D89" s="28">
        <v>43356</v>
      </c>
      <c r="E89" s="27" t="s">
        <v>202</v>
      </c>
      <c r="F89" s="19"/>
      <c r="G89" s="19"/>
      <c r="H89" s="19"/>
      <c r="I89" s="27" t="s">
        <v>294</v>
      </c>
      <c r="J89" s="19"/>
      <c r="K89" s="19" t="s">
        <v>415</v>
      </c>
      <c r="L89" s="26" t="s">
        <v>368</v>
      </c>
      <c r="M89" s="26" t="s">
        <v>369</v>
      </c>
      <c r="N89" s="26" t="s">
        <v>370</v>
      </c>
      <c r="O89" s="25">
        <v>43363</v>
      </c>
      <c r="P89" s="25"/>
      <c r="Q89" s="25"/>
      <c r="R89" s="25">
        <v>43363</v>
      </c>
      <c r="S89" s="24"/>
      <c r="T89" s="24"/>
      <c r="U89" s="19"/>
    </row>
    <row r="90" spans="1:21" ht="13.5" customHeight="1" x14ac:dyDescent="0.25">
      <c r="A90" s="19" t="s">
        <v>55</v>
      </c>
      <c r="B90" s="19"/>
      <c r="C90" s="19" t="s">
        <v>17</v>
      </c>
      <c r="D90" s="28">
        <v>43357</v>
      </c>
      <c r="E90" s="27" t="s">
        <v>202</v>
      </c>
      <c r="F90" s="19"/>
      <c r="G90" s="19"/>
      <c r="H90" s="19"/>
      <c r="I90" s="27" t="s">
        <v>295</v>
      </c>
      <c r="J90" s="19"/>
      <c r="K90" s="19" t="s">
        <v>416</v>
      </c>
      <c r="L90" s="26" t="s">
        <v>371</v>
      </c>
      <c r="M90" s="26" t="s">
        <v>372</v>
      </c>
      <c r="N90" s="26" t="s">
        <v>373</v>
      </c>
      <c r="O90" s="25">
        <v>43368</v>
      </c>
      <c r="P90" s="25"/>
      <c r="Q90" s="25"/>
      <c r="R90" s="25">
        <v>43389</v>
      </c>
      <c r="S90" s="24"/>
      <c r="T90" s="24"/>
      <c r="U90" s="19"/>
    </row>
    <row r="91" spans="1:21" ht="13.5" customHeight="1" x14ac:dyDescent="0.25">
      <c r="A91" s="19" t="s">
        <v>55</v>
      </c>
      <c r="B91" s="19"/>
      <c r="C91" s="19" t="s">
        <v>23</v>
      </c>
      <c r="D91" s="28">
        <v>43360</v>
      </c>
      <c r="E91" s="27" t="s">
        <v>202</v>
      </c>
      <c r="F91" s="19"/>
      <c r="G91" s="19"/>
      <c r="H91" s="19"/>
      <c r="I91" s="27" t="s">
        <v>296</v>
      </c>
      <c r="J91" s="19"/>
      <c r="K91" s="19" t="s">
        <v>417</v>
      </c>
      <c r="L91" s="26" t="s">
        <v>374</v>
      </c>
      <c r="M91" s="26" t="s">
        <v>375</v>
      </c>
      <c r="N91" s="26" t="s">
        <v>376</v>
      </c>
      <c r="O91" s="25">
        <v>43374</v>
      </c>
      <c r="P91" s="25"/>
      <c r="Q91" s="25"/>
      <c r="R91" s="25"/>
      <c r="S91" s="24"/>
      <c r="T91" s="24"/>
      <c r="U91" s="19"/>
    </row>
    <row r="92" spans="1:21" ht="13.5" customHeight="1" x14ac:dyDescent="0.25">
      <c r="A92" s="19" t="s">
        <v>55</v>
      </c>
      <c r="B92" s="19"/>
      <c r="C92" t="s">
        <v>25</v>
      </c>
      <c r="D92" s="28">
        <v>43391</v>
      </c>
      <c r="E92" s="27" t="s">
        <v>202</v>
      </c>
      <c r="F92" s="19"/>
      <c r="G92" s="19"/>
      <c r="H92" s="19"/>
      <c r="I92" s="27" t="s">
        <v>297</v>
      </c>
      <c r="J92" s="19"/>
      <c r="K92" s="19" t="s">
        <v>418</v>
      </c>
      <c r="L92" s="26" t="s">
        <v>377</v>
      </c>
      <c r="M92" s="26" t="s">
        <v>378</v>
      </c>
      <c r="N92" s="26" t="s">
        <v>379</v>
      </c>
      <c r="O92" s="25">
        <v>43397</v>
      </c>
      <c r="P92" s="25"/>
      <c r="Q92" s="25"/>
      <c r="R92" s="25">
        <v>43458</v>
      </c>
      <c r="S92" s="24"/>
      <c r="T92" s="24"/>
      <c r="U92" s="19"/>
    </row>
    <row r="93" spans="1:21" ht="13.5" customHeight="1" x14ac:dyDescent="0.25">
      <c r="A93" s="19" t="s">
        <v>55</v>
      </c>
      <c r="B93" s="19"/>
      <c r="C93" s="19" t="s">
        <v>28</v>
      </c>
      <c r="D93" s="28">
        <v>43392</v>
      </c>
      <c r="E93" s="27" t="s">
        <v>202</v>
      </c>
      <c r="F93" s="19"/>
      <c r="G93" s="19"/>
      <c r="H93" s="19"/>
      <c r="I93" s="27" t="s">
        <v>298</v>
      </c>
      <c r="J93" s="19"/>
      <c r="K93" s="19" t="s">
        <v>419</v>
      </c>
      <c r="L93" s="26" t="s">
        <v>380</v>
      </c>
      <c r="M93" s="26" t="s">
        <v>381</v>
      </c>
      <c r="N93" s="26"/>
      <c r="O93" s="25"/>
      <c r="P93" s="25"/>
      <c r="Q93" s="25"/>
      <c r="R93" s="25">
        <v>43399</v>
      </c>
      <c r="S93" s="24"/>
      <c r="T93" s="24"/>
      <c r="U93" s="19"/>
    </row>
    <row r="94" spans="1:21" ht="13.5" customHeight="1" x14ac:dyDescent="0.25">
      <c r="A94" s="19" t="s">
        <v>55</v>
      </c>
      <c r="B94" s="19"/>
      <c r="C94" s="19" t="s">
        <v>22</v>
      </c>
      <c r="D94" s="28">
        <v>43420</v>
      </c>
      <c r="E94" s="27" t="s">
        <v>202</v>
      </c>
      <c r="F94" s="19"/>
      <c r="G94" s="19"/>
      <c r="H94" s="19"/>
      <c r="I94" s="27" t="s">
        <v>299</v>
      </c>
      <c r="J94" s="19"/>
      <c r="K94" s="19" t="s">
        <v>420</v>
      </c>
      <c r="L94" s="26" t="s">
        <v>382</v>
      </c>
      <c r="M94" s="26" t="s">
        <v>383</v>
      </c>
      <c r="N94" s="26" t="s">
        <v>384</v>
      </c>
      <c r="O94" s="25"/>
      <c r="P94" s="25">
        <v>43465</v>
      </c>
      <c r="Q94" s="25"/>
      <c r="R94" s="25"/>
      <c r="S94" s="24"/>
      <c r="T94" s="24"/>
      <c r="U94" s="19"/>
    </row>
    <row r="95" spans="1:21" ht="13.5" customHeight="1" x14ac:dyDescent="0.25">
      <c r="A95" s="19" t="s">
        <v>55</v>
      </c>
      <c r="B95" s="19"/>
      <c r="C95" s="19" t="s">
        <v>26</v>
      </c>
      <c r="D95" s="28">
        <v>43483</v>
      </c>
      <c r="E95" s="27" t="s">
        <v>202</v>
      </c>
      <c r="F95" s="19"/>
      <c r="G95" s="19"/>
      <c r="H95" s="19"/>
      <c r="I95" s="27" t="s">
        <v>300</v>
      </c>
      <c r="J95" s="19"/>
      <c r="K95" s="19" t="s">
        <v>421</v>
      </c>
      <c r="L95" s="26"/>
      <c r="M95" s="26"/>
      <c r="N95" s="26"/>
      <c r="O95" s="25"/>
      <c r="P95" s="25"/>
      <c r="Q95" s="25"/>
      <c r="R95" s="25"/>
      <c r="S95" s="24"/>
      <c r="T95" s="24"/>
      <c r="U95" s="19"/>
    </row>
    <row r="96" spans="1:21" ht="13.5" customHeight="1" x14ac:dyDescent="0.25">
      <c r="A96" s="19" t="s">
        <v>55</v>
      </c>
      <c r="B96" s="19"/>
      <c r="C96" s="19" t="s">
        <v>176</v>
      </c>
      <c r="D96" s="28">
        <v>43489</v>
      </c>
      <c r="E96" s="27" t="s">
        <v>202</v>
      </c>
      <c r="F96" s="19"/>
      <c r="G96" s="19"/>
      <c r="H96" s="19"/>
      <c r="I96" s="27" t="s">
        <v>301</v>
      </c>
      <c r="J96" s="19"/>
      <c r="K96" s="19" t="s">
        <v>422</v>
      </c>
      <c r="L96" s="26" t="s">
        <v>385</v>
      </c>
      <c r="M96" s="26"/>
      <c r="N96" s="26"/>
      <c r="O96" s="25"/>
      <c r="P96" s="25"/>
      <c r="Q96" s="25"/>
      <c r="R96" s="25"/>
      <c r="S96" s="24"/>
      <c r="T96" s="24"/>
      <c r="U96" s="19"/>
    </row>
    <row r="97" spans="1:21" ht="13.5" customHeight="1" x14ac:dyDescent="0.25">
      <c r="A97" s="19" t="s">
        <v>55</v>
      </c>
      <c r="B97" s="19"/>
      <c r="C97" s="19" t="s">
        <v>26</v>
      </c>
      <c r="D97" s="28">
        <v>43489</v>
      </c>
      <c r="E97" s="27" t="s">
        <v>202</v>
      </c>
      <c r="F97" s="19"/>
      <c r="G97" s="19"/>
      <c r="H97" s="19"/>
      <c r="I97" s="27" t="s">
        <v>302</v>
      </c>
      <c r="J97" s="19"/>
      <c r="K97" s="19" t="s">
        <v>423</v>
      </c>
      <c r="L97" s="26"/>
      <c r="M97" s="26"/>
      <c r="N97" s="26"/>
      <c r="O97" s="25"/>
      <c r="P97" s="25"/>
      <c r="Q97" s="25"/>
      <c r="R97" s="25"/>
      <c r="S97" s="24"/>
      <c r="T97" s="24"/>
      <c r="U97" s="19"/>
    </row>
    <row r="98" spans="1:21" ht="13.5" customHeight="1" x14ac:dyDescent="0.25">
      <c r="A98" s="19" t="s">
        <v>55</v>
      </c>
      <c r="B98" s="19"/>
      <c r="C98" s="19" t="s">
        <v>26</v>
      </c>
      <c r="D98" s="28">
        <v>43490</v>
      </c>
      <c r="E98" s="27" t="s">
        <v>202</v>
      </c>
      <c r="F98" s="19"/>
      <c r="G98" s="19"/>
      <c r="H98" s="19"/>
      <c r="I98" s="27" t="s">
        <v>303</v>
      </c>
      <c r="J98" s="19"/>
      <c r="K98" s="19" t="s">
        <v>424</v>
      </c>
      <c r="L98" s="26" t="s">
        <v>1896</v>
      </c>
      <c r="M98" s="26" t="s">
        <v>1895</v>
      </c>
      <c r="N98" s="26" t="s">
        <v>1894</v>
      </c>
      <c r="O98" s="25">
        <v>43493</v>
      </c>
      <c r="P98" s="25"/>
      <c r="Q98" s="25"/>
      <c r="R98" s="25"/>
      <c r="S98" s="24"/>
      <c r="T98" s="24"/>
      <c r="U98" s="19"/>
    </row>
    <row r="99" spans="1:21" ht="13.5" customHeight="1" x14ac:dyDescent="0.25">
      <c r="A99" s="19" t="s">
        <v>55</v>
      </c>
      <c r="B99" s="19"/>
      <c r="C99" s="19" t="s">
        <v>23</v>
      </c>
      <c r="D99" s="28">
        <v>43503</v>
      </c>
      <c r="E99" s="27" t="s">
        <v>202</v>
      </c>
      <c r="F99" s="19"/>
      <c r="G99" s="19"/>
      <c r="H99" s="19"/>
      <c r="I99" s="27" t="s">
        <v>304</v>
      </c>
      <c r="J99" s="19"/>
      <c r="K99" s="19" t="s">
        <v>425</v>
      </c>
      <c r="L99" s="26" t="s">
        <v>386</v>
      </c>
      <c r="M99" s="26" t="s">
        <v>387</v>
      </c>
      <c r="N99" s="26" t="s">
        <v>388</v>
      </c>
      <c r="O99" s="25">
        <v>43517</v>
      </c>
      <c r="P99" s="25"/>
      <c r="Q99" s="25"/>
      <c r="R99" s="25"/>
      <c r="S99" s="24"/>
      <c r="T99" s="24"/>
      <c r="U99" s="19"/>
    </row>
    <row r="100" spans="1:21" ht="13.5" customHeight="1" x14ac:dyDescent="0.25">
      <c r="A100" s="19" t="s">
        <v>55</v>
      </c>
      <c r="B100" s="19"/>
      <c r="C100" s="19" t="s">
        <v>26</v>
      </c>
      <c r="D100" s="28">
        <v>43510</v>
      </c>
      <c r="E100" s="27" t="s">
        <v>202</v>
      </c>
      <c r="F100" s="19"/>
      <c r="G100" s="19"/>
      <c r="H100" s="19"/>
      <c r="I100" s="27" t="s">
        <v>305</v>
      </c>
      <c r="J100" s="19"/>
      <c r="K100" s="19" t="s">
        <v>426</v>
      </c>
      <c r="L100" s="26"/>
      <c r="M100" s="26"/>
      <c r="N100" s="26"/>
      <c r="O100" s="25"/>
      <c r="P100" s="25"/>
      <c r="Q100" s="25"/>
      <c r="R100" s="25"/>
      <c r="S100" s="24"/>
      <c r="T100" s="24"/>
      <c r="U100" s="19"/>
    </row>
    <row r="101" spans="1:21" ht="13.5" customHeight="1" x14ac:dyDescent="0.25">
      <c r="A101" s="19" t="s">
        <v>55</v>
      </c>
      <c r="B101" s="19"/>
      <c r="C101" s="19" t="s">
        <v>26</v>
      </c>
      <c r="D101" s="28">
        <v>43514</v>
      </c>
      <c r="E101" s="27" t="s">
        <v>202</v>
      </c>
      <c r="F101" s="19"/>
      <c r="G101" s="19"/>
      <c r="H101" s="19"/>
      <c r="I101" s="27" t="s">
        <v>306</v>
      </c>
      <c r="J101" s="19"/>
      <c r="K101" s="19" t="s">
        <v>427</v>
      </c>
      <c r="L101" s="26" t="s">
        <v>389</v>
      </c>
      <c r="M101" s="26" t="s">
        <v>390</v>
      </c>
      <c r="N101" s="26" t="s">
        <v>391</v>
      </c>
      <c r="O101" s="25">
        <v>43524</v>
      </c>
      <c r="P101" s="25"/>
      <c r="Q101" s="25"/>
      <c r="R101" s="25"/>
      <c r="S101" s="24"/>
      <c r="T101" s="24"/>
      <c r="U101" s="19"/>
    </row>
    <row r="102" spans="1:21" ht="13.5" customHeight="1" x14ac:dyDescent="0.25">
      <c r="A102" s="19" t="s">
        <v>58</v>
      </c>
      <c r="B102" s="19"/>
      <c r="C102" t="s">
        <v>25</v>
      </c>
      <c r="D102" s="28">
        <v>43307</v>
      </c>
      <c r="E102" s="27" t="s">
        <v>112</v>
      </c>
      <c r="F102" s="19"/>
      <c r="G102" s="19"/>
      <c r="H102" s="19"/>
      <c r="I102" s="27" t="s">
        <v>428</v>
      </c>
      <c r="J102" s="19"/>
      <c r="K102" s="19" t="s">
        <v>392</v>
      </c>
      <c r="L102" s="26" t="s">
        <v>429</v>
      </c>
      <c r="M102" s="26" t="s">
        <v>430</v>
      </c>
      <c r="N102" s="26" t="s">
        <v>431</v>
      </c>
      <c r="O102" s="25">
        <v>43318</v>
      </c>
      <c r="P102" s="25"/>
      <c r="Q102" s="25"/>
      <c r="R102" s="25">
        <v>43319</v>
      </c>
      <c r="S102" s="24"/>
      <c r="T102" s="24"/>
      <c r="U102" s="19"/>
    </row>
    <row r="103" spans="1:21" ht="13.5" customHeight="1" x14ac:dyDescent="0.25">
      <c r="A103" s="19" t="s">
        <v>60</v>
      </c>
      <c r="B103" s="19"/>
      <c r="C103" s="19" t="s">
        <v>26</v>
      </c>
      <c r="D103" s="28">
        <v>43326</v>
      </c>
      <c r="E103" s="27" t="s">
        <v>112</v>
      </c>
      <c r="F103" s="19"/>
      <c r="G103" s="19"/>
      <c r="H103" s="19"/>
      <c r="I103" s="27" t="s">
        <v>471</v>
      </c>
      <c r="J103" s="19"/>
      <c r="K103" s="19" t="s">
        <v>432</v>
      </c>
      <c r="L103" s="26"/>
      <c r="M103" s="26"/>
      <c r="N103" s="26"/>
      <c r="O103" s="25"/>
      <c r="P103" s="25"/>
      <c r="Q103" s="25"/>
      <c r="R103" s="25"/>
      <c r="S103" s="24"/>
      <c r="T103" s="24"/>
      <c r="U103" s="19"/>
    </row>
    <row r="104" spans="1:21" ht="13.5" customHeight="1" x14ac:dyDescent="0.25">
      <c r="A104" s="19" t="s">
        <v>60</v>
      </c>
      <c r="B104" s="19"/>
      <c r="C104" s="19" t="s">
        <v>26</v>
      </c>
      <c r="D104" s="28">
        <v>43326</v>
      </c>
      <c r="E104" s="27" t="s">
        <v>112</v>
      </c>
      <c r="F104" s="19"/>
      <c r="G104" s="19"/>
      <c r="H104" s="19"/>
      <c r="I104" s="27" t="s">
        <v>472</v>
      </c>
      <c r="J104" s="19"/>
      <c r="K104" s="19" t="s">
        <v>433</v>
      </c>
      <c r="L104" s="26"/>
      <c r="M104" s="26"/>
      <c r="N104" s="26"/>
      <c r="O104" s="25"/>
      <c r="P104" s="25"/>
      <c r="Q104" s="25"/>
      <c r="R104" s="25"/>
      <c r="S104" s="24"/>
      <c r="T104" s="24"/>
      <c r="U104" s="19"/>
    </row>
    <row r="105" spans="1:21" ht="13.5" customHeight="1" x14ac:dyDescent="0.25">
      <c r="A105" s="19" t="s">
        <v>60</v>
      </c>
      <c r="B105" s="19"/>
      <c r="C105" s="19" t="s">
        <v>26</v>
      </c>
      <c r="D105" s="28">
        <v>43326</v>
      </c>
      <c r="E105" s="27" t="s">
        <v>112</v>
      </c>
      <c r="F105" s="19"/>
      <c r="G105" s="19"/>
      <c r="H105" s="19"/>
      <c r="I105" s="27" t="s">
        <v>473</v>
      </c>
      <c r="J105" s="19"/>
      <c r="K105" s="19" t="s">
        <v>434</v>
      </c>
      <c r="L105" s="26"/>
      <c r="M105" s="26"/>
      <c r="N105" s="26"/>
      <c r="O105" s="25"/>
      <c r="P105" s="25"/>
      <c r="Q105" s="25"/>
      <c r="R105" s="25"/>
      <c r="S105" s="24"/>
      <c r="T105" s="24"/>
      <c r="U105" s="19"/>
    </row>
    <row r="106" spans="1:21" ht="13.5" customHeight="1" x14ac:dyDescent="0.25">
      <c r="A106" s="19" t="s">
        <v>60</v>
      </c>
      <c r="B106" s="19"/>
      <c r="C106" s="19" t="s">
        <v>30</v>
      </c>
      <c r="D106" s="28">
        <v>43326</v>
      </c>
      <c r="E106" s="27" t="s">
        <v>112</v>
      </c>
      <c r="F106" s="19"/>
      <c r="G106" s="19"/>
      <c r="H106" s="19"/>
      <c r="I106" s="27" t="s">
        <v>474</v>
      </c>
      <c r="J106" s="19"/>
      <c r="K106" s="19" t="s">
        <v>435</v>
      </c>
      <c r="L106" s="26"/>
      <c r="M106" s="26"/>
      <c r="N106" s="26"/>
      <c r="O106" s="25"/>
      <c r="P106" s="25"/>
      <c r="Q106" s="25"/>
      <c r="R106" s="25"/>
      <c r="S106" s="24"/>
      <c r="T106" s="24"/>
      <c r="U106" s="19"/>
    </row>
    <row r="107" spans="1:21" ht="13.5" customHeight="1" x14ac:dyDescent="0.25">
      <c r="A107" s="19" t="s">
        <v>60</v>
      </c>
      <c r="B107" s="19"/>
      <c r="C107" s="19" t="s">
        <v>30</v>
      </c>
      <c r="D107" s="28">
        <v>43326</v>
      </c>
      <c r="E107" s="27" t="s">
        <v>112</v>
      </c>
      <c r="F107" s="19"/>
      <c r="G107" s="19"/>
      <c r="H107" s="19"/>
      <c r="I107" s="27" t="s">
        <v>475</v>
      </c>
      <c r="J107" s="19"/>
      <c r="K107" s="19" t="s">
        <v>436</v>
      </c>
      <c r="L107" s="26"/>
      <c r="M107" s="26"/>
      <c r="N107" s="26"/>
      <c r="O107" s="25"/>
      <c r="P107" s="25"/>
      <c r="Q107" s="25"/>
      <c r="R107" s="25"/>
      <c r="S107" s="24"/>
      <c r="T107" s="24"/>
      <c r="U107" s="19"/>
    </row>
    <row r="108" spans="1:21" ht="13.5" customHeight="1" x14ac:dyDescent="0.25">
      <c r="A108" s="19" t="s">
        <v>60</v>
      </c>
      <c r="B108" s="19"/>
      <c r="C108" s="19" t="s">
        <v>30</v>
      </c>
      <c r="D108" s="28">
        <v>43326</v>
      </c>
      <c r="E108" s="27" t="s">
        <v>112</v>
      </c>
      <c r="F108" s="19"/>
      <c r="G108" s="19"/>
      <c r="H108" s="19"/>
      <c r="I108" s="27" t="s">
        <v>476</v>
      </c>
      <c r="J108" s="19"/>
      <c r="K108" s="19" t="s">
        <v>437</v>
      </c>
      <c r="L108" s="26"/>
      <c r="M108" s="26"/>
      <c r="N108" s="26"/>
      <c r="O108" s="25"/>
      <c r="P108" s="25"/>
      <c r="Q108" s="25"/>
      <c r="R108" s="25"/>
      <c r="S108" s="24"/>
      <c r="T108" s="24"/>
      <c r="U108" s="19"/>
    </row>
    <row r="109" spans="1:21" ht="13.5" customHeight="1" x14ac:dyDescent="0.25">
      <c r="A109" s="19" t="s">
        <v>60</v>
      </c>
      <c r="B109" s="19"/>
      <c r="C109" s="19" t="s">
        <v>30</v>
      </c>
      <c r="D109" s="28">
        <v>43326</v>
      </c>
      <c r="E109" s="27" t="s">
        <v>112</v>
      </c>
      <c r="F109" s="19"/>
      <c r="G109" s="19"/>
      <c r="H109" s="19"/>
      <c r="I109" s="27" t="s">
        <v>477</v>
      </c>
      <c r="J109" s="19"/>
      <c r="K109" s="19" t="s">
        <v>438</v>
      </c>
      <c r="L109" s="26"/>
      <c r="M109" s="26"/>
      <c r="N109" s="26"/>
      <c r="O109" s="25"/>
      <c r="P109" s="25"/>
      <c r="Q109" s="25"/>
      <c r="R109" s="25"/>
      <c r="S109" s="24"/>
      <c r="T109" s="24"/>
      <c r="U109" s="19"/>
    </row>
    <row r="110" spans="1:21" ht="13.5" customHeight="1" x14ac:dyDescent="0.25">
      <c r="A110" s="19" t="s">
        <v>60</v>
      </c>
      <c r="B110" s="19"/>
      <c r="C110" s="19" t="s">
        <v>30</v>
      </c>
      <c r="D110" s="28">
        <v>43326</v>
      </c>
      <c r="E110" s="27" t="s">
        <v>202</v>
      </c>
      <c r="F110" s="19"/>
      <c r="G110" s="19"/>
      <c r="H110" s="19"/>
      <c r="I110" s="27" t="s">
        <v>478</v>
      </c>
      <c r="J110" s="19"/>
      <c r="K110" s="19" t="s">
        <v>439</v>
      </c>
      <c r="L110" s="26"/>
      <c r="M110" s="26"/>
      <c r="N110" s="26"/>
      <c r="O110" s="25"/>
      <c r="P110" s="25"/>
      <c r="Q110" s="25"/>
      <c r="R110" s="25"/>
      <c r="S110" s="24"/>
      <c r="T110" s="24"/>
      <c r="U110" s="19"/>
    </row>
    <row r="111" spans="1:21" ht="13.5" customHeight="1" x14ac:dyDescent="0.25">
      <c r="A111" s="19" t="s">
        <v>60</v>
      </c>
      <c r="B111" s="19"/>
      <c r="C111" s="19" t="s">
        <v>30</v>
      </c>
      <c r="D111" s="28">
        <v>43326</v>
      </c>
      <c r="E111" s="27" t="s">
        <v>112</v>
      </c>
      <c r="F111" s="19"/>
      <c r="G111" s="19"/>
      <c r="H111" s="19"/>
      <c r="I111" s="27" t="s">
        <v>479</v>
      </c>
      <c r="J111" s="19"/>
      <c r="K111" s="19" t="s">
        <v>440</v>
      </c>
      <c r="L111" s="26"/>
      <c r="M111" s="26"/>
      <c r="N111" s="26"/>
      <c r="O111" s="25"/>
      <c r="P111" s="25"/>
      <c r="Q111" s="25"/>
      <c r="R111" s="25"/>
      <c r="S111" s="24"/>
      <c r="T111" s="24"/>
      <c r="U111" s="19"/>
    </row>
    <row r="112" spans="1:21" ht="13.5" customHeight="1" x14ac:dyDescent="0.25">
      <c r="A112" s="19" t="s">
        <v>60</v>
      </c>
      <c r="B112" s="19"/>
      <c r="C112" s="19" t="s">
        <v>30</v>
      </c>
      <c r="D112" s="28">
        <v>43326</v>
      </c>
      <c r="E112" s="27" t="s">
        <v>112</v>
      </c>
      <c r="F112" s="19"/>
      <c r="G112" s="19"/>
      <c r="H112" s="19"/>
      <c r="I112" s="27" t="s">
        <v>480</v>
      </c>
      <c r="J112" s="19"/>
      <c r="K112" s="19" t="s">
        <v>441</v>
      </c>
      <c r="L112" s="26"/>
      <c r="M112" s="26"/>
      <c r="N112" s="26"/>
      <c r="O112" s="25"/>
      <c r="P112" s="25"/>
      <c r="Q112" s="25"/>
      <c r="R112" s="25"/>
      <c r="S112" s="24"/>
      <c r="T112" s="24"/>
      <c r="U112" s="19"/>
    </row>
    <row r="113" spans="1:21" ht="13.5" customHeight="1" x14ac:dyDescent="0.25">
      <c r="A113" s="19" t="s">
        <v>60</v>
      </c>
      <c r="B113" s="19"/>
      <c r="C113" s="19" t="s">
        <v>17</v>
      </c>
      <c r="D113" s="28">
        <v>43326</v>
      </c>
      <c r="E113" s="27" t="s">
        <v>112</v>
      </c>
      <c r="F113" s="19"/>
      <c r="G113" s="19"/>
      <c r="H113" s="19"/>
      <c r="I113" s="27" t="s">
        <v>481</v>
      </c>
      <c r="J113" s="19"/>
      <c r="K113" s="19" t="s">
        <v>442</v>
      </c>
      <c r="L113" s="26"/>
      <c r="M113" s="26"/>
      <c r="N113" s="26"/>
      <c r="O113" s="25"/>
      <c r="P113" s="25"/>
      <c r="Q113" s="25"/>
      <c r="R113" s="25"/>
      <c r="S113" s="24"/>
      <c r="T113" s="24"/>
      <c r="U113" s="19"/>
    </row>
    <row r="114" spans="1:21" ht="13.5" customHeight="1" x14ac:dyDescent="0.25">
      <c r="A114" s="19" t="s">
        <v>60</v>
      </c>
      <c r="B114" s="19"/>
      <c r="C114" s="19" t="s">
        <v>19</v>
      </c>
      <c r="D114" s="28">
        <v>43326</v>
      </c>
      <c r="E114" s="27" t="s">
        <v>112</v>
      </c>
      <c r="F114" s="19"/>
      <c r="G114" s="19"/>
      <c r="H114" s="19"/>
      <c r="I114" s="27" t="s">
        <v>482</v>
      </c>
      <c r="J114" s="19"/>
      <c r="K114" s="19" t="s">
        <v>443</v>
      </c>
      <c r="L114" s="26"/>
      <c r="M114" s="26"/>
      <c r="N114" s="26"/>
      <c r="O114" s="25"/>
      <c r="P114" s="25"/>
      <c r="Q114" s="25"/>
      <c r="R114" s="25"/>
      <c r="S114" s="24"/>
      <c r="T114" s="24"/>
      <c r="U114" s="19"/>
    </row>
    <row r="115" spans="1:21" ht="13.5" customHeight="1" x14ac:dyDescent="0.25">
      <c r="A115" s="19" t="s">
        <v>60</v>
      </c>
      <c r="B115" s="19"/>
      <c r="C115" s="19" t="s">
        <v>19</v>
      </c>
      <c r="D115" s="28">
        <v>43326</v>
      </c>
      <c r="E115" s="27" t="s">
        <v>112</v>
      </c>
      <c r="F115" s="19"/>
      <c r="G115" s="19"/>
      <c r="H115" s="19"/>
      <c r="I115" s="27" t="s">
        <v>483</v>
      </c>
      <c r="J115" s="19"/>
      <c r="K115" s="19" t="s">
        <v>444</v>
      </c>
      <c r="L115" s="26"/>
      <c r="M115" s="26"/>
      <c r="N115" s="26"/>
      <c r="O115" s="25"/>
      <c r="P115" s="25"/>
      <c r="Q115" s="25"/>
      <c r="R115" s="25"/>
      <c r="S115" s="24"/>
      <c r="T115" s="24"/>
      <c r="U115" s="19"/>
    </row>
    <row r="116" spans="1:21" ht="13.5" customHeight="1" x14ac:dyDescent="0.25">
      <c r="A116" s="19" t="s">
        <v>60</v>
      </c>
      <c r="B116" s="19"/>
      <c r="C116" s="19" t="s">
        <v>19</v>
      </c>
      <c r="D116" s="28">
        <v>43326</v>
      </c>
      <c r="E116" s="27" t="s">
        <v>112</v>
      </c>
      <c r="F116" s="19"/>
      <c r="G116" s="19"/>
      <c r="H116" s="19"/>
      <c r="I116" s="27" t="s">
        <v>484</v>
      </c>
      <c r="J116" s="19"/>
      <c r="K116" s="19" t="s">
        <v>445</v>
      </c>
      <c r="L116" s="26"/>
      <c r="M116" s="26"/>
      <c r="N116" s="26"/>
      <c r="O116" s="25"/>
      <c r="P116" s="25"/>
      <c r="Q116" s="25"/>
      <c r="R116" s="25"/>
      <c r="S116" s="24"/>
      <c r="T116" s="24"/>
      <c r="U116" s="19"/>
    </row>
    <row r="117" spans="1:21" ht="13.5" customHeight="1" x14ac:dyDescent="0.25">
      <c r="A117" s="19" t="s">
        <v>60</v>
      </c>
      <c r="B117" s="19"/>
      <c r="C117" s="19" t="s">
        <v>19</v>
      </c>
      <c r="D117" s="28">
        <v>43326</v>
      </c>
      <c r="E117" s="27" t="s">
        <v>112</v>
      </c>
      <c r="F117" s="19"/>
      <c r="G117" s="19"/>
      <c r="H117" s="19"/>
      <c r="I117" s="27" t="s">
        <v>485</v>
      </c>
      <c r="J117" s="19"/>
      <c r="K117" s="19" t="s">
        <v>446</v>
      </c>
      <c r="L117" s="26"/>
      <c r="M117" s="26"/>
      <c r="N117" s="26"/>
      <c r="O117" s="25"/>
      <c r="P117" s="25"/>
      <c r="Q117" s="25"/>
      <c r="R117" s="25"/>
      <c r="S117" s="24"/>
      <c r="T117" s="24"/>
      <c r="U117" s="19"/>
    </row>
    <row r="118" spans="1:21" ht="13.5" customHeight="1" x14ac:dyDescent="0.25">
      <c r="A118" s="19" t="s">
        <v>60</v>
      </c>
      <c r="B118" s="19"/>
      <c r="C118" s="19" t="s">
        <v>19</v>
      </c>
      <c r="D118" s="28">
        <v>43326</v>
      </c>
      <c r="E118" s="27" t="s">
        <v>112</v>
      </c>
      <c r="F118" s="19"/>
      <c r="G118" s="19"/>
      <c r="H118" s="19"/>
      <c r="I118" s="27" t="s">
        <v>486</v>
      </c>
      <c r="J118" s="19"/>
      <c r="K118" s="19" t="s">
        <v>447</v>
      </c>
      <c r="L118" s="26"/>
      <c r="M118" s="26"/>
      <c r="N118" s="26"/>
      <c r="O118" s="25"/>
      <c r="P118" s="25"/>
      <c r="Q118" s="25"/>
      <c r="R118" s="25"/>
      <c r="S118" s="24"/>
      <c r="T118" s="24"/>
      <c r="U118" s="19"/>
    </row>
    <row r="119" spans="1:21" ht="13.5" customHeight="1" x14ac:dyDescent="0.25">
      <c r="A119" s="19" t="s">
        <v>60</v>
      </c>
      <c r="B119" s="19"/>
      <c r="C119" s="19" t="s">
        <v>23</v>
      </c>
      <c r="D119" s="28">
        <v>43326</v>
      </c>
      <c r="E119" s="27" t="s">
        <v>112</v>
      </c>
      <c r="F119" s="19"/>
      <c r="G119" s="19"/>
      <c r="H119" s="19"/>
      <c r="I119" s="27" t="s">
        <v>487</v>
      </c>
      <c r="J119" s="19"/>
      <c r="K119" s="19" t="s">
        <v>448</v>
      </c>
      <c r="L119" s="26"/>
      <c r="M119" s="26"/>
      <c r="N119" s="26"/>
      <c r="O119" s="25"/>
      <c r="P119" s="25"/>
      <c r="Q119" s="25"/>
      <c r="R119" s="25"/>
      <c r="S119" s="24"/>
      <c r="T119" s="24"/>
      <c r="U119" s="19"/>
    </row>
    <row r="120" spans="1:21" ht="13.5" customHeight="1" x14ac:dyDescent="0.25">
      <c r="A120" s="19" t="s">
        <v>60</v>
      </c>
      <c r="B120" s="19"/>
      <c r="C120" s="19" t="s">
        <v>23</v>
      </c>
      <c r="D120" s="28">
        <v>43326</v>
      </c>
      <c r="E120" s="27" t="s">
        <v>112</v>
      </c>
      <c r="F120" s="19"/>
      <c r="G120" s="19"/>
      <c r="H120" s="19"/>
      <c r="I120" s="27" t="s">
        <v>488</v>
      </c>
      <c r="J120" s="19"/>
      <c r="K120" s="19" t="s">
        <v>449</v>
      </c>
      <c r="L120" s="26"/>
      <c r="M120" s="26"/>
      <c r="N120" s="26"/>
      <c r="O120" s="25"/>
      <c r="P120" s="25"/>
      <c r="Q120" s="25"/>
      <c r="R120" s="25"/>
      <c r="S120" s="24"/>
      <c r="T120" s="24"/>
      <c r="U120" s="19"/>
    </row>
    <row r="121" spans="1:21" ht="13.5" customHeight="1" x14ac:dyDescent="0.25">
      <c r="A121" s="19" t="s">
        <v>60</v>
      </c>
      <c r="B121" s="19"/>
      <c r="C121" s="19" t="s">
        <v>24</v>
      </c>
      <c r="D121" s="28">
        <v>43326</v>
      </c>
      <c r="E121" s="27" t="s">
        <v>112</v>
      </c>
      <c r="F121" s="19"/>
      <c r="G121" s="19"/>
      <c r="H121" s="19"/>
      <c r="I121" s="27" t="s">
        <v>489</v>
      </c>
      <c r="J121" s="19"/>
      <c r="K121" s="19" t="s">
        <v>450</v>
      </c>
      <c r="L121" s="26"/>
      <c r="M121" s="26"/>
      <c r="N121" s="26"/>
      <c r="O121" s="25"/>
      <c r="P121" s="25"/>
      <c r="Q121" s="25"/>
      <c r="R121" s="25"/>
      <c r="S121" s="24"/>
      <c r="T121" s="24"/>
      <c r="U121" s="19"/>
    </row>
    <row r="122" spans="1:21" ht="13.5" customHeight="1" x14ac:dyDescent="0.25">
      <c r="A122" s="19" t="s">
        <v>60</v>
      </c>
      <c r="B122" s="19"/>
      <c r="C122" s="19" t="s">
        <v>24</v>
      </c>
      <c r="D122" s="28">
        <v>43326</v>
      </c>
      <c r="E122" s="27" t="s">
        <v>112</v>
      </c>
      <c r="F122" s="19"/>
      <c r="G122" s="19"/>
      <c r="H122" s="19"/>
      <c r="I122" s="27" t="s">
        <v>490</v>
      </c>
      <c r="J122" s="19"/>
      <c r="K122" s="19" t="s">
        <v>451</v>
      </c>
      <c r="L122" s="26"/>
      <c r="M122" s="26"/>
      <c r="N122" s="26"/>
      <c r="O122" s="25"/>
      <c r="P122" s="25"/>
      <c r="Q122" s="25"/>
      <c r="R122" s="25"/>
      <c r="S122" s="24"/>
      <c r="T122" s="24"/>
      <c r="U122" s="19"/>
    </row>
    <row r="123" spans="1:21" ht="13.5" customHeight="1" x14ac:dyDescent="0.25">
      <c r="A123" s="19" t="s">
        <v>60</v>
      </c>
      <c r="B123" s="19"/>
      <c r="C123" s="19" t="s">
        <v>24</v>
      </c>
      <c r="D123" s="28">
        <v>43326</v>
      </c>
      <c r="E123" s="27" t="s">
        <v>112</v>
      </c>
      <c r="F123" s="19"/>
      <c r="G123" s="19"/>
      <c r="H123" s="19"/>
      <c r="I123" s="27" t="s">
        <v>491</v>
      </c>
      <c r="J123" s="19"/>
      <c r="K123" s="19" t="s">
        <v>452</v>
      </c>
      <c r="L123" s="26"/>
      <c r="M123" s="26"/>
      <c r="N123" s="26"/>
      <c r="O123" s="25"/>
      <c r="P123" s="25"/>
      <c r="Q123" s="25"/>
      <c r="R123" s="25"/>
      <c r="S123" s="24"/>
      <c r="T123" s="24"/>
      <c r="U123" s="19"/>
    </row>
    <row r="124" spans="1:21" ht="13.5" customHeight="1" x14ac:dyDescent="0.25">
      <c r="A124" s="19" t="s">
        <v>60</v>
      </c>
      <c r="B124" s="19"/>
      <c r="C124" s="19" t="s">
        <v>24</v>
      </c>
      <c r="D124" s="28">
        <v>43326</v>
      </c>
      <c r="E124" s="27" t="s">
        <v>112</v>
      </c>
      <c r="F124" s="19"/>
      <c r="G124" s="19"/>
      <c r="H124" s="19"/>
      <c r="I124" s="27" t="s">
        <v>492</v>
      </c>
      <c r="J124" s="19"/>
      <c r="K124" s="19" t="s">
        <v>453</v>
      </c>
      <c r="L124" s="26"/>
      <c r="M124" s="26"/>
      <c r="N124" s="26"/>
      <c r="O124" s="25"/>
      <c r="P124" s="25"/>
      <c r="Q124" s="25"/>
      <c r="R124" s="25"/>
      <c r="S124" s="24"/>
      <c r="T124" s="24"/>
      <c r="U124" s="19"/>
    </row>
    <row r="125" spans="1:21" ht="13.5" customHeight="1" x14ac:dyDescent="0.25">
      <c r="A125" s="19" t="s">
        <v>60</v>
      </c>
      <c r="B125" s="19"/>
      <c r="C125" s="19" t="s">
        <v>24</v>
      </c>
      <c r="D125" s="28">
        <v>43326</v>
      </c>
      <c r="E125" s="27" t="s">
        <v>112</v>
      </c>
      <c r="F125" s="19"/>
      <c r="G125" s="19"/>
      <c r="H125" s="19"/>
      <c r="I125" s="27" t="s">
        <v>493</v>
      </c>
      <c r="J125" s="19"/>
      <c r="K125" s="19" t="s">
        <v>454</v>
      </c>
      <c r="L125" s="26"/>
      <c r="M125" s="26"/>
      <c r="N125" s="26"/>
      <c r="O125" s="25"/>
      <c r="P125" s="25"/>
      <c r="Q125" s="25"/>
      <c r="R125" s="25"/>
      <c r="S125" s="24"/>
      <c r="T125" s="24"/>
      <c r="U125" s="19"/>
    </row>
    <row r="126" spans="1:21" ht="13.5" customHeight="1" x14ac:dyDescent="0.25">
      <c r="A126" s="19" t="s">
        <v>60</v>
      </c>
      <c r="B126" s="19"/>
      <c r="C126" s="19" t="s">
        <v>29</v>
      </c>
      <c r="D126" s="28">
        <v>43326</v>
      </c>
      <c r="E126" s="27" t="s">
        <v>112</v>
      </c>
      <c r="F126" s="19"/>
      <c r="G126" s="19"/>
      <c r="H126" s="19"/>
      <c r="I126" s="27" t="s">
        <v>494</v>
      </c>
      <c r="J126" s="19"/>
      <c r="K126" s="19" t="s">
        <v>455</v>
      </c>
      <c r="L126" s="26"/>
      <c r="M126" s="26"/>
      <c r="N126" s="26"/>
      <c r="O126" s="25"/>
      <c r="P126" s="25"/>
      <c r="Q126" s="25"/>
      <c r="R126" s="25"/>
      <c r="S126" s="24"/>
      <c r="T126" s="24"/>
      <c r="U126" s="19"/>
    </row>
    <row r="127" spans="1:21" ht="13.5" customHeight="1" x14ac:dyDescent="0.25">
      <c r="A127" s="19" t="s">
        <v>60</v>
      </c>
      <c r="B127" s="19"/>
      <c r="C127" s="19" t="s">
        <v>29</v>
      </c>
      <c r="D127" s="28">
        <v>43326</v>
      </c>
      <c r="E127" s="27" t="s">
        <v>112</v>
      </c>
      <c r="F127" s="19"/>
      <c r="G127" s="19"/>
      <c r="H127" s="19"/>
      <c r="I127" s="27" t="s">
        <v>495</v>
      </c>
      <c r="J127" s="19"/>
      <c r="K127" s="19" t="s">
        <v>456</v>
      </c>
      <c r="L127" s="26"/>
      <c r="M127" s="26"/>
      <c r="N127" s="26"/>
      <c r="O127" s="25"/>
      <c r="P127" s="25"/>
      <c r="Q127" s="25"/>
      <c r="R127" s="25"/>
      <c r="S127" s="24"/>
      <c r="T127" s="24"/>
      <c r="U127" s="19"/>
    </row>
    <row r="128" spans="1:21" ht="13.5" customHeight="1" x14ac:dyDescent="0.25">
      <c r="A128" s="19" t="s">
        <v>60</v>
      </c>
      <c r="B128" s="19"/>
      <c r="C128" s="19" t="s">
        <v>29</v>
      </c>
      <c r="D128" s="28">
        <v>43326</v>
      </c>
      <c r="E128" s="27" t="s">
        <v>112</v>
      </c>
      <c r="F128" s="19"/>
      <c r="G128" s="19"/>
      <c r="H128" s="19"/>
      <c r="I128" s="27" t="s">
        <v>496</v>
      </c>
      <c r="J128" s="19"/>
      <c r="K128" s="19" t="s">
        <v>457</v>
      </c>
      <c r="L128" s="26"/>
      <c r="M128" s="26"/>
      <c r="N128" s="26"/>
      <c r="O128" s="25"/>
      <c r="P128" s="25"/>
      <c r="Q128" s="25"/>
      <c r="R128" s="25"/>
      <c r="S128" s="24"/>
      <c r="T128" s="24"/>
      <c r="U128" s="19"/>
    </row>
    <row r="129" spans="1:21" ht="13.5" customHeight="1" x14ac:dyDescent="0.25">
      <c r="A129" s="19" t="s">
        <v>60</v>
      </c>
      <c r="B129" s="19"/>
      <c r="C129" s="19" t="s">
        <v>29</v>
      </c>
      <c r="D129" s="28">
        <v>43326</v>
      </c>
      <c r="E129" s="27" t="s">
        <v>112</v>
      </c>
      <c r="F129" s="19"/>
      <c r="G129" s="19"/>
      <c r="H129" s="19"/>
      <c r="I129" s="27" t="s">
        <v>497</v>
      </c>
      <c r="J129" s="19"/>
      <c r="K129" s="19" t="s">
        <v>458</v>
      </c>
      <c r="L129" s="26"/>
      <c r="M129" s="26"/>
      <c r="N129" s="26"/>
      <c r="O129" s="25"/>
      <c r="P129" s="25"/>
      <c r="Q129" s="25"/>
      <c r="R129" s="25"/>
      <c r="S129" s="24"/>
      <c r="T129" s="24"/>
      <c r="U129" s="19"/>
    </row>
    <row r="130" spans="1:21" ht="13.5" customHeight="1" x14ac:dyDescent="0.25">
      <c r="A130" s="19" t="s">
        <v>60</v>
      </c>
      <c r="B130" s="19"/>
      <c r="C130" t="s">
        <v>25</v>
      </c>
      <c r="D130" s="28">
        <v>43326</v>
      </c>
      <c r="E130" s="27" t="s">
        <v>112</v>
      </c>
      <c r="F130" s="19"/>
      <c r="G130" s="19"/>
      <c r="H130" s="19"/>
      <c r="I130" s="27" t="s">
        <v>498</v>
      </c>
      <c r="J130" s="19"/>
      <c r="K130" s="19" t="s">
        <v>459</v>
      </c>
      <c r="L130" s="26" t="s">
        <v>510</v>
      </c>
      <c r="M130" s="26" t="s">
        <v>511</v>
      </c>
      <c r="N130" s="26" t="s">
        <v>512</v>
      </c>
      <c r="O130" s="25">
        <v>43425</v>
      </c>
      <c r="P130" s="25"/>
      <c r="Q130" s="25"/>
      <c r="R130" s="25"/>
      <c r="S130" s="24"/>
      <c r="T130" s="24"/>
      <c r="U130" s="19"/>
    </row>
    <row r="131" spans="1:21" ht="13.5" customHeight="1" x14ac:dyDescent="0.25">
      <c r="A131" s="19" t="s">
        <v>60</v>
      </c>
      <c r="B131" s="19"/>
      <c r="C131" t="s">
        <v>25</v>
      </c>
      <c r="D131" s="28">
        <v>43326</v>
      </c>
      <c r="E131" s="27" t="s">
        <v>112</v>
      </c>
      <c r="F131" s="19"/>
      <c r="G131" s="19"/>
      <c r="H131" s="19"/>
      <c r="I131" s="27" t="s">
        <v>499</v>
      </c>
      <c r="J131" s="19"/>
      <c r="K131" s="19" t="s">
        <v>460</v>
      </c>
      <c r="L131" s="26" t="s">
        <v>513</v>
      </c>
      <c r="M131" s="26" t="s">
        <v>514</v>
      </c>
      <c r="N131" s="26" t="s">
        <v>515</v>
      </c>
      <c r="O131" s="25">
        <v>43425</v>
      </c>
      <c r="P131" s="25"/>
      <c r="Q131" s="25"/>
      <c r="R131" s="25"/>
      <c r="S131" s="24"/>
      <c r="T131" s="24"/>
      <c r="U131" s="19"/>
    </row>
    <row r="132" spans="1:21" ht="13.5" customHeight="1" x14ac:dyDescent="0.25">
      <c r="A132" s="19" t="s">
        <v>60</v>
      </c>
      <c r="B132" s="19"/>
      <c r="C132" t="s">
        <v>25</v>
      </c>
      <c r="D132" s="28">
        <v>43326</v>
      </c>
      <c r="E132" s="27" t="s">
        <v>112</v>
      </c>
      <c r="F132" s="19"/>
      <c r="G132" s="19"/>
      <c r="H132" s="19"/>
      <c r="I132" s="27" t="s">
        <v>500</v>
      </c>
      <c r="J132" s="19"/>
      <c r="K132" s="19" t="s">
        <v>461</v>
      </c>
      <c r="L132" s="26"/>
      <c r="M132" s="26"/>
      <c r="N132" s="26"/>
      <c r="O132" s="25"/>
      <c r="P132" s="25"/>
      <c r="Q132" s="25"/>
      <c r="R132" s="25"/>
      <c r="S132" s="24"/>
      <c r="T132" s="24"/>
      <c r="U132" s="19"/>
    </row>
    <row r="133" spans="1:21" ht="13.5" customHeight="1" x14ac:dyDescent="0.25">
      <c r="A133" s="19" t="s">
        <v>60</v>
      </c>
      <c r="B133" s="19"/>
      <c r="C133" s="19" t="s">
        <v>32</v>
      </c>
      <c r="D133" s="28">
        <v>43326</v>
      </c>
      <c r="E133" s="27" t="s">
        <v>112</v>
      </c>
      <c r="F133" s="19"/>
      <c r="G133" s="19"/>
      <c r="H133" s="19"/>
      <c r="I133" s="27" t="s">
        <v>501</v>
      </c>
      <c r="J133" s="19"/>
      <c r="K133" s="19" t="s">
        <v>462</v>
      </c>
      <c r="L133" s="26"/>
      <c r="M133" s="26"/>
      <c r="N133" s="26"/>
      <c r="O133" s="25"/>
      <c r="P133" s="25"/>
      <c r="Q133" s="25"/>
      <c r="R133" s="25"/>
      <c r="S133" s="24"/>
      <c r="T133" s="24"/>
      <c r="U133" s="19"/>
    </row>
    <row r="134" spans="1:21" ht="13.5" customHeight="1" x14ac:dyDescent="0.25">
      <c r="A134" s="19" t="s">
        <v>60</v>
      </c>
      <c r="B134" s="19"/>
      <c r="C134" s="19" t="s">
        <v>32</v>
      </c>
      <c r="D134" s="28">
        <v>43326</v>
      </c>
      <c r="E134" s="27" t="s">
        <v>112</v>
      </c>
      <c r="F134" s="19"/>
      <c r="G134" s="19"/>
      <c r="H134" s="19"/>
      <c r="I134" s="27" t="s">
        <v>502</v>
      </c>
      <c r="J134" s="19"/>
      <c r="K134" s="19" t="s">
        <v>463</v>
      </c>
      <c r="L134" s="26"/>
      <c r="M134" s="26"/>
      <c r="N134" s="26"/>
      <c r="O134" s="25"/>
      <c r="P134" s="25"/>
      <c r="Q134" s="25"/>
      <c r="R134" s="25"/>
      <c r="S134" s="24"/>
      <c r="T134" s="24"/>
      <c r="U134" s="19"/>
    </row>
    <row r="135" spans="1:21" ht="13.5" customHeight="1" x14ac:dyDescent="0.25">
      <c r="A135" s="19" t="s">
        <v>60</v>
      </c>
      <c r="B135" s="19"/>
      <c r="C135" s="19" t="s">
        <v>32</v>
      </c>
      <c r="D135" s="28">
        <v>43326</v>
      </c>
      <c r="E135" s="27" t="s">
        <v>112</v>
      </c>
      <c r="F135" s="19"/>
      <c r="G135" s="19"/>
      <c r="H135" s="19"/>
      <c r="I135" s="27" t="s">
        <v>503</v>
      </c>
      <c r="J135" s="19"/>
      <c r="K135" s="19" t="s">
        <v>464</v>
      </c>
      <c r="L135" s="26"/>
      <c r="M135" s="26"/>
      <c r="N135" s="26"/>
      <c r="O135" s="25"/>
      <c r="P135" s="25"/>
      <c r="Q135" s="25"/>
      <c r="R135" s="25"/>
      <c r="S135" s="24"/>
      <c r="T135" s="24"/>
      <c r="U135" s="19"/>
    </row>
    <row r="136" spans="1:21" ht="13.5" customHeight="1" x14ac:dyDescent="0.25">
      <c r="A136" s="19" t="s">
        <v>60</v>
      </c>
      <c r="B136" s="19"/>
      <c r="C136" s="19" t="s">
        <v>32</v>
      </c>
      <c r="D136" s="28">
        <v>43326</v>
      </c>
      <c r="E136" s="27" t="s">
        <v>112</v>
      </c>
      <c r="F136" s="19"/>
      <c r="G136" s="19"/>
      <c r="H136" s="19"/>
      <c r="I136" s="27" t="s">
        <v>504</v>
      </c>
      <c r="J136" s="19"/>
      <c r="K136" s="19" t="s">
        <v>465</v>
      </c>
      <c r="L136" s="26"/>
      <c r="M136" s="26"/>
      <c r="N136" s="26"/>
      <c r="O136" s="25"/>
      <c r="P136" s="25"/>
      <c r="Q136" s="25"/>
      <c r="R136" s="25"/>
      <c r="S136" s="24"/>
      <c r="T136" s="24"/>
      <c r="U136" s="19"/>
    </row>
    <row r="137" spans="1:21" ht="13.5" customHeight="1" x14ac:dyDescent="0.25">
      <c r="A137" s="19" t="s">
        <v>60</v>
      </c>
      <c r="B137" s="19"/>
      <c r="C137" s="19" t="s">
        <v>32</v>
      </c>
      <c r="D137" s="28">
        <v>43326</v>
      </c>
      <c r="E137" s="27" t="s">
        <v>112</v>
      </c>
      <c r="F137" s="19"/>
      <c r="G137" s="19"/>
      <c r="H137" s="19"/>
      <c r="I137" s="27" t="s">
        <v>505</v>
      </c>
      <c r="J137" s="19"/>
      <c r="K137" s="19" t="s">
        <v>466</v>
      </c>
      <c r="L137" s="26"/>
      <c r="M137" s="26"/>
      <c r="N137" s="26"/>
      <c r="O137" s="25"/>
      <c r="P137" s="25"/>
      <c r="Q137" s="25"/>
      <c r="R137" s="25"/>
      <c r="S137" s="24"/>
      <c r="T137" s="24"/>
      <c r="U137" s="19"/>
    </row>
    <row r="138" spans="1:21" ht="13.5" customHeight="1" x14ac:dyDescent="0.25">
      <c r="A138" s="19" t="s">
        <v>60</v>
      </c>
      <c r="B138" s="19"/>
      <c r="C138" s="19" t="s">
        <v>31</v>
      </c>
      <c r="D138" s="28">
        <v>43326</v>
      </c>
      <c r="E138" s="27" t="s">
        <v>112</v>
      </c>
      <c r="F138" s="19"/>
      <c r="G138" s="19"/>
      <c r="H138" s="19"/>
      <c r="I138" s="27" t="s">
        <v>506</v>
      </c>
      <c r="J138" s="19"/>
      <c r="K138" s="19" t="s">
        <v>467</v>
      </c>
      <c r="L138" s="26"/>
      <c r="M138" s="26"/>
      <c r="N138" s="26"/>
      <c r="O138" s="25"/>
      <c r="P138" s="25"/>
      <c r="Q138" s="25"/>
      <c r="R138" s="25"/>
      <c r="S138" s="24"/>
      <c r="T138" s="24"/>
      <c r="U138" s="19"/>
    </row>
    <row r="139" spans="1:21" ht="13.5" customHeight="1" x14ac:dyDescent="0.25">
      <c r="A139" s="19" t="s">
        <v>60</v>
      </c>
      <c r="B139" s="19"/>
      <c r="C139" s="19" t="s">
        <v>31</v>
      </c>
      <c r="D139" s="28">
        <v>43326</v>
      </c>
      <c r="E139" s="27" t="s">
        <v>112</v>
      </c>
      <c r="F139" s="19"/>
      <c r="G139" s="19"/>
      <c r="H139" s="19"/>
      <c r="I139" s="27" t="s">
        <v>507</v>
      </c>
      <c r="J139" s="19"/>
      <c r="K139" s="19" t="s">
        <v>468</v>
      </c>
      <c r="L139" s="26"/>
      <c r="M139" s="26"/>
      <c r="N139" s="26"/>
      <c r="O139" s="25"/>
      <c r="P139" s="25"/>
      <c r="Q139" s="25"/>
      <c r="R139" s="25"/>
      <c r="S139" s="24"/>
      <c r="T139" s="24"/>
      <c r="U139" s="19"/>
    </row>
    <row r="140" spans="1:21" ht="13.5" customHeight="1" x14ac:dyDescent="0.25">
      <c r="A140" s="19" t="s">
        <v>60</v>
      </c>
      <c r="B140" s="19"/>
      <c r="C140" s="19" t="s">
        <v>31</v>
      </c>
      <c r="D140" s="28">
        <v>43326</v>
      </c>
      <c r="E140" s="27" t="s">
        <v>112</v>
      </c>
      <c r="F140" s="19"/>
      <c r="G140" s="19"/>
      <c r="H140" s="19"/>
      <c r="I140" s="27" t="s">
        <v>508</v>
      </c>
      <c r="J140" s="19"/>
      <c r="K140" s="19" t="s">
        <v>469</v>
      </c>
      <c r="L140" s="26"/>
      <c r="M140" s="26"/>
      <c r="N140" s="26"/>
      <c r="O140" s="25"/>
      <c r="P140" s="25"/>
      <c r="Q140" s="25"/>
      <c r="R140" s="25"/>
      <c r="S140" s="24"/>
      <c r="T140" s="24"/>
      <c r="U140" s="19"/>
    </row>
    <row r="141" spans="1:21" ht="13.5" customHeight="1" x14ac:dyDescent="0.25">
      <c r="A141" s="19" t="s">
        <v>60</v>
      </c>
      <c r="B141" s="19"/>
      <c r="C141" s="19" t="s">
        <v>31</v>
      </c>
      <c r="D141" s="28">
        <v>43326</v>
      </c>
      <c r="E141" s="27" t="s">
        <v>112</v>
      </c>
      <c r="F141" s="19"/>
      <c r="G141" s="19"/>
      <c r="H141" s="19"/>
      <c r="I141" s="27" t="s">
        <v>509</v>
      </c>
      <c r="J141" s="19"/>
      <c r="K141" s="19" t="s">
        <v>470</v>
      </c>
      <c r="L141" s="26" t="s">
        <v>516</v>
      </c>
      <c r="M141" s="26" t="s">
        <v>517</v>
      </c>
      <c r="N141" s="26" t="s">
        <v>518</v>
      </c>
      <c r="O141" s="25">
        <v>43385</v>
      </c>
      <c r="P141" s="25"/>
      <c r="Q141" s="25"/>
      <c r="R141" s="25">
        <v>43395</v>
      </c>
      <c r="S141" s="24"/>
      <c r="T141" s="24"/>
      <c r="U141" s="19"/>
    </row>
    <row r="142" spans="1:21" ht="13.5" customHeight="1" x14ac:dyDescent="0.25">
      <c r="A142" s="19" t="s">
        <v>61</v>
      </c>
      <c r="B142" s="19"/>
      <c r="C142" s="19" t="s">
        <v>30</v>
      </c>
      <c r="D142" s="28">
        <v>43388</v>
      </c>
      <c r="E142" s="27" t="s">
        <v>112</v>
      </c>
      <c r="F142" s="19"/>
      <c r="G142" s="19"/>
      <c r="H142" s="19"/>
      <c r="I142" s="27" t="s">
        <v>558</v>
      </c>
      <c r="J142" s="19"/>
      <c r="K142" s="19" t="s">
        <v>519</v>
      </c>
      <c r="L142" s="26" t="s">
        <v>597</v>
      </c>
      <c r="M142" s="26" t="s">
        <v>598</v>
      </c>
      <c r="N142" s="26" t="s">
        <v>599</v>
      </c>
      <c r="O142" s="25">
        <v>43465</v>
      </c>
      <c r="P142" s="25"/>
      <c r="Q142" s="25"/>
      <c r="R142" s="25"/>
      <c r="S142" s="24"/>
      <c r="T142" s="24"/>
      <c r="U142" s="19"/>
    </row>
    <row r="143" spans="1:21" ht="13.5" customHeight="1" x14ac:dyDescent="0.25">
      <c r="A143" s="19" t="s">
        <v>61</v>
      </c>
      <c r="B143" s="19"/>
      <c r="C143" s="19" t="s">
        <v>30</v>
      </c>
      <c r="D143" s="28">
        <v>43388</v>
      </c>
      <c r="E143" s="27" t="s">
        <v>112</v>
      </c>
      <c r="F143" s="19"/>
      <c r="G143" s="19"/>
      <c r="H143" s="19"/>
      <c r="I143" s="27" t="s">
        <v>559</v>
      </c>
      <c r="J143" s="19"/>
      <c r="K143" s="19" t="s">
        <v>520</v>
      </c>
      <c r="L143" s="26"/>
      <c r="M143" s="26"/>
      <c r="N143" s="26"/>
      <c r="O143" s="25"/>
      <c r="P143" s="25"/>
      <c r="Q143" s="25"/>
      <c r="R143" s="25"/>
      <c r="S143" s="24"/>
      <c r="T143" s="24"/>
      <c r="U143" s="19"/>
    </row>
    <row r="144" spans="1:21" ht="13.5" customHeight="1" x14ac:dyDescent="0.25">
      <c r="A144" s="19" t="s">
        <v>61</v>
      </c>
      <c r="B144" s="19"/>
      <c r="C144" s="19" t="s">
        <v>30</v>
      </c>
      <c r="D144" s="28">
        <v>43388</v>
      </c>
      <c r="E144" s="27" t="s">
        <v>112</v>
      </c>
      <c r="F144" s="19"/>
      <c r="G144" s="19"/>
      <c r="H144" s="19"/>
      <c r="I144" s="27" t="s">
        <v>560</v>
      </c>
      <c r="J144" s="19"/>
      <c r="K144" s="19" t="s">
        <v>521</v>
      </c>
      <c r="L144" s="26"/>
      <c r="M144" s="26"/>
      <c r="N144" s="26"/>
      <c r="O144" s="25"/>
      <c r="P144" s="25"/>
      <c r="Q144" s="25"/>
      <c r="R144" s="25"/>
      <c r="S144" s="24"/>
      <c r="T144" s="24"/>
      <c r="U144" s="19"/>
    </row>
    <row r="145" spans="1:21" ht="13.5" customHeight="1" x14ac:dyDescent="0.25">
      <c r="A145" s="19" t="s">
        <v>61</v>
      </c>
      <c r="B145" s="19"/>
      <c r="C145" s="19" t="s">
        <v>30</v>
      </c>
      <c r="D145" s="28">
        <v>43388</v>
      </c>
      <c r="E145" s="27" t="s">
        <v>112</v>
      </c>
      <c r="F145" s="19"/>
      <c r="G145" s="19"/>
      <c r="H145" s="19"/>
      <c r="I145" s="27" t="s">
        <v>561</v>
      </c>
      <c r="J145" s="19"/>
      <c r="K145" s="19" t="s">
        <v>522</v>
      </c>
      <c r="L145" s="26"/>
      <c r="M145" s="26"/>
      <c r="N145" s="26"/>
      <c r="O145" s="25"/>
      <c r="P145" s="25"/>
      <c r="Q145" s="25"/>
      <c r="R145" s="25"/>
      <c r="S145" s="24"/>
      <c r="T145" s="24"/>
      <c r="U145" s="19"/>
    </row>
    <row r="146" spans="1:21" ht="13.5" customHeight="1" x14ac:dyDescent="0.25">
      <c r="A146" s="19" t="s">
        <v>61</v>
      </c>
      <c r="B146" s="19"/>
      <c r="C146" s="19" t="s">
        <v>30</v>
      </c>
      <c r="D146" s="28">
        <v>43388</v>
      </c>
      <c r="E146" s="27" t="s">
        <v>112</v>
      </c>
      <c r="F146" s="19"/>
      <c r="G146" s="19"/>
      <c r="H146" s="19"/>
      <c r="I146" s="27" t="s">
        <v>562</v>
      </c>
      <c r="J146" s="19"/>
      <c r="K146" s="19" t="s">
        <v>523</v>
      </c>
      <c r="L146" s="26"/>
      <c r="M146" s="26"/>
      <c r="N146" s="26"/>
      <c r="O146" s="25"/>
      <c r="P146" s="25"/>
      <c r="Q146" s="25"/>
      <c r="R146" s="25"/>
      <c r="S146" s="24"/>
      <c r="T146" s="24"/>
      <c r="U146" s="19"/>
    </row>
    <row r="147" spans="1:21" ht="13.5" customHeight="1" x14ac:dyDescent="0.25">
      <c r="A147" s="19" t="s">
        <v>61</v>
      </c>
      <c r="B147" s="19"/>
      <c r="C147" s="19" t="s">
        <v>30</v>
      </c>
      <c r="D147" s="28">
        <v>43388</v>
      </c>
      <c r="E147" s="27" t="s">
        <v>112</v>
      </c>
      <c r="F147" s="19"/>
      <c r="G147" s="19"/>
      <c r="H147" s="19"/>
      <c r="I147" s="27" t="s">
        <v>563</v>
      </c>
      <c r="J147" s="19"/>
      <c r="K147" s="19" t="s">
        <v>524</v>
      </c>
      <c r="L147" s="26"/>
      <c r="M147" s="26"/>
      <c r="N147" s="26"/>
      <c r="O147" s="25"/>
      <c r="P147" s="25"/>
      <c r="Q147" s="25"/>
      <c r="R147" s="25"/>
      <c r="S147" s="24"/>
      <c r="T147" s="24"/>
      <c r="U147" s="19"/>
    </row>
    <row r="148" spans="1:21" ht="13.5" customHeight="1" x14ac:dyDescent="0.25">
      <c r="A148" s="19" t="s">
        <v>61</v>
      </c>
      <c r="B148" s="19"/>
      <c r="C148" s="19" t="s">
        <v>30</v>
      </c>
      <c r="D148" s="28">
        <v>43388</v>
      </c>
      <c r="E148" s="27" t="s">
        <v>112</v>
      </c>
      <c r="F148" s="19"/>
      <c r="G148" s="19"/>
      <c r="H148" s="19"/>
      <c r="I148" s="27" t="s">
        <v>564</v>
      </c>
      <c r="J148" s="19"/>
      <c r="K148" s="19" t="s">
        <v>525</v>
      </c>
      <c r="L148" s="26" t="s">
        <v>600</v>
      </c>
      <c r="M148" s="26" t="s">
        <v>601</v>
      </c>
      <c r="N148" s="26"/>
      <c r="O148" s="25">
        <v>43420</v>
      </c>
      <c r="P148" s="25"/>
      <c r="Q148" s="25"/>
      <c r="R148" s="25"/>
      <c r="S148" s="24"/>
      <c r="T148" s="24"/>
      <c r="U148" s="19"/>
    </row>
    <row r="149" spans="1:21" ht="13.5" customHeight="1" x14ac:dyDescent="0.25">
      <c r="A149" s="19" t="s">
        <v>61</v>
      </c>
      <c r="B149" s="19"/>
      <c r="C149" s="19" t="s">
        <v>32</v>
      </c>
      <c r="D149" s="28">
        <v>43388</v>
      </c>
      <c r="E149" s="27" t="s">
        <v>112</v>
      </c>
      <c r="F149" s="19"/>
      <c r="G149" s="19"/>
      <c r="H149" s="19"/>
      <c r="I149" s="27" t="s">
        <v>565</v>
      </c>
      <c r="J149" s="19"/>
      <c r="K149" s="19" t="s">
        <v>526</v>
      </c>
      <c r="L149" s="26"/>
      <c r="M149" s="26"/>
      <c r="N149" s="26"/>
      <c r="O149" s="25"/>
      <c r="P149" s="25"/>
      <c r="Q149" s="25"/>
      <c r="R149" s="25"/>
      <c r="S149" s="24"/>
      <c r="T149" s="24"/>
      <c r="U149" s="19"/>
    </row>
    <row r="150" spans="1:21" ht="13.5" customHeight="1" x14ac:dyDescent="0.25">
      <c r="A150" s="19" t="s">
        <v>61</v>
      </c>
      <c r="B150" s="19"/>
      <c r="C150" s="19" t="s">
        <v>32</v>
      </c>
      <c r="D150" s="28">
        <v>43388</v>
      </c>
      <c r="E150" s="27" t="s">
        <v>112</v>
      </c>
      <c r="F150" s="19"/>
      <c r="G150" s="19"/>
      <c r="H150" s="19"/>
      <c r="I150" s="27" t="s">
        <v>566</v>
      </c>
      <c r="J150" s="19"/>
      <c r="K150" s="19" t="s">
        <v>527</v>
      </c>
      <c r="L150" s="26"/>
      <c r="M150" s="26"/>
      <c r="N150" s="26"/>
      <c r="O150" s="25"/>
      <c r="P150" s="25"/>
      <c r="Q150" s="25"/>
      <c r="R150" s="25"/>
      <c r="S150" s="24"/>
      <c r="T150" s="24"/>
      <c r="U150" s="19"/>
    </row>
    <row r="151" spans="1:21" ht="13.5" customHeight="1" x14ac:dyDescent="0.25">
      <c r="A151" s="19" t="s">
        <v>61</v>
      </c>
      <c r="B151" s="19"/>
      <c r="C151" s="19" t="s">
        <v>32</v>
      </c>
      <c r="D151" s="28">
        <v>43388</v>
      </c>
      <c r="E151" s="27" t="s">
        <v>112</v>
      </c>
      <c r="F151" s="19"/>
      <c r="G151" s="19"/>
      <c r="H151" s="19"/>
      <c r="I151" s="27" t="s">
        <v>567</v>
      </c>
      <c r="J151" s="19"/>
      <c r="K151" s="19" t="s">
        <v>528</v>
      </c>
      <c r="L151" s="26"/>
      <c r="M151" s="26"/>
      <c r="N151" s="26"/>
      <c r="O151" s="25"/>
      <c r="P151" s="25"/>
      <c r="Q151" s="25"/>
      <c r="R151" s="25"/>
      <c r="S151" s="24"/>
      <c r="T151" s="24"/>
      <c r="U151" s="19"/>
    </row>
    <row r="152" spans="1:21" ht="13.5" customHeight="1" x14ac:dyDescent="0.25">
      <c r="A152" s="19" t="s">
        <v>61</v>
      </c>
      <c r="B152" s="19"/>
      <c r="C152" s="19" t="s">
        <v>32</v>
      </c>
      <c r="D152" s="28">
        <v>43388</v>
      </c>
      <c r="E152" s="27" t="s">
        <v>112</v>
      </c>
      <c r="F152" s="19"/>
      <c r="G152" s="19"/>
      <c r="H152" s="19"/>
      <c r="I152" s="27" t="s">
        <v>568</v>
      </c>
      <c r="J152" s="19"/>
      <c r="K152" s="19" t="s">
        <v>529</v>
      </c>
      <c r="L152" s="26"/>
      <c r="M152" s="26"/>
      <c r="N152" s="26"/>
      <c r="O152" s="25"/>
      <c r="P152" s="25"/>
      <c r="Q152" s="25"/>
      <c r="R152" s="25"/>
      <c r="S152" s="24"/>
      <c r="T152" s="24"/>
      <c r="U152" s="19"/>
    </row>
    <row r="153" spans="1:21" ht="13.5" customHeight="1" x14ac:dyDescent="0.25">
      <c r="A153" s="19" t="s">
        <v>61</v>
      </c>
      <c r="B153" s="19"/>
      <c r="C153" s="19" t="s">
        <v>32</v>
      </c>
      <c r="D153" s="28">
        <v>43388</v>
      </c>
      <c r="E153" s="27" t="s">
        <v>112</v>
      </c>
      <c r="F153" s="19"/>
      <c r="G153" s="19"/>
      <c r="H153" s="19"/>
      <c r="I153" s="27" t="s">
        <v>569</v>
      </c>
      <c r="J153" s="19"/>
      <c r="K153" s="19" t="s">
        <v>530</v>
      </c>
      <c r="L153" s="26"/>
      <c r="M153" s="26"/>
      <c r="N153" s="26"/>
      <c r="O153" s="25"/>
      <c r="P153" s="25"/>
      <c r="Q153" s="25"/>
      <c r="R153" s="25"/>
      <c r="S153" s="24"/>
      <c r="T153" s="24"/>
      <c r="U153" s="19"/>
    </row>
    <row r="154" spans="1:21" ht="13.5" customHeight="1" x14ac:dyDescent="0.25">
      <c r="A154" s="19" t="s">
        <v>61</v>
      </c>
      <c r="B154" s="19"/>
      <c r="C154" s="19" t="s">
        <v>32</v>
      </c>
      <c r="D154" s="28">
        <v>43388</v>
      </c>
      <c r="E154" s="27" t="s">
        <v>112</v>
      </c>
      <c r="F154" s="19"/>
      <c r="G154" s="19"/>
      <c r="H154" s="19"/>
      <c r="I154" s="27" t="s">
        <v>570</v>
      </c>
      <c r="J154" s="19"/>
      <c r="K154" s="19" t="s">
        <v>531</v>
      </c>
      <c r="L154" s="26"/>
      <c r="M154" s="26"/>
      <c r="N154" s="26"/>
      <c r="O154" s="25"/>
      <c r="P154" s="25"/>
      <c r="Q154" s="25"/>
      <c r="R154" s="25"/>
      <c r="S154" s="24"/>
      <c r="T154" s="24"/>
      <c r="U154" s="19"/>
    </row>
    <row r="155" spans="1:21" ht="13.5" customHeight="1" x14ac:dyDescent="0.25">
      <c r="A155" s="19" t="s">
        <v>61</v>
      </c>
      <c r="B155" s="19"/>
      <c r="C155" s="19" t="s">
        <v>32</v>
      </c>
      <c r="D155" s="28">
        <v>43388</v>
      </c>
      <c r="E155" s="27" t="s">
        <v>112</v>
      </c>
      <c r="F155" s="19"/>
      <c r="G155" s="19"/>
      <c r="H155" s="19"/>
      <c r="I155" s="27" t="s">
        <v>571</v>
      </c>
      <c r="J155" s="19"/>
      <c r="K155" s="19" t="s">
        <v>532</v>
      </c>
      <c r="L155" s="26"/>
      <c r="M155" s="26"/>
      <c r="N155" s="26"/>
      <c r="O155" s="25"/>
      <c r="P155" s="25"/>
      <c r="Q155" s="25"/>
      <c r="R155" s="25"/>
      <c r="S155" s="24"/>
      <c r="T155" s="24"/>
      <c r="U155" s="19"/>
    </row>
    <row r="156" spans="1:21" ht="13.5" customHeight="1" x14ac:dyDescent="0.25">
      <c r="A156" s="19" t="s">
        <v>61</v>
      </c>
      <c r="B156" s="19"/>
      <c r="C156" s="19" t="s">
        <v>32</v>
      </c>
      <c r="D156" s="28">
        <v>43388</v>
      </c>
      <c r="E156" s="27" t="s">
        <v>112</v>
      </c>
      <c r="F156" s="19"/>
      <c r="G156" s="19"/>
      <c r="H156" s="19"/>
      <c r="I156" s="27" t="s">
        <v>572</v>
      </c>
      <c r="J156" s="19"/>
      <c r="K156" s="19" t="s">
        <v>533</v>
      </c>
      <c r="L156" s="26"/>
      <c r="M156" s="26"/>
      <c r="N156" s="26"/>
      <c r="O156" s="25"/>
      <c r="P156" s="25"/>
      <c r="Q156" s="25"/>
      <c r="R156" s="25"/>
      <c r="S156" s="24"/>
      <c r="T156" s="24"/>
      <c r="U156" s="19"/>
    </row>
    <row r="157" spans="1:21" ht="13.5" customHeight="1" x14ac:dyDescent="0.25">
      <c r="A157" s="19" t="s">
        <v>61</v>
      </c>
      <c r="B157" s="19"/>
      <c r="C157" s="19" t="s">
        <v>32</v>
      </c>
      <c r="D157" s="28">
        <v>43388</v>
      </c>
      <c r="E157" s="27" t="s">
        <v>112</v>
      </c>
      <c r="F157" s="19"/>
      <c r="G157" s="19"/>
      <c r="H157" s="19"/>
      <c r="I157" s="27" t="s">
        <v>573</v>
      </c>
      <c r="J157" s="19"/>
      <c r="K157" s="19" t="s">
        <v>534</v>
      </c>
      <c r="L157" s="26"/>
      <c r="M157" s="26"/>
      <c r="N157" s="26"/>
      <c r="O157" s="25"/>
      <c r="P157" s="25"/>
      <c r="Q157" s="25"/>
      <c r="R157" s="25"/>
      <c r="S157" s="24"/>
      <c r="T157" s="24"/>
      <c r="U157" s="19"/>
    </row>
    <row r="158" spans="1:21" ht="13.5" customHeight="1" x14ac:dyDescent="0.25">
      <c r="A158" s="19" t="s">
        <v>61</v>
      </c>
      <c r="B158" s="19"/>
      <c r="C158" s="19" t="s">
        <v>32</v>
      </c>
      <c r="D158" s="28">
        <v>43388</v>
      </c>
      <c r="E158" s="27" t="s">
        <v>112</v>
      </c>
      <c r="F158" s="19"/>
      <c r="G158" s="19"/>
      <c r="H158" s="19"/>
      <c r="I158" s="27" t="s">
        <v>574</v>
      </c>
      <c r="J158" s="19"/>
      <c r="K158" s="19" t="s">
        <v>535</v>
      </c>
      <c r="L158" s="26"/>
      <c r="M158" s="26"/>
      <c r="N158" s="26"/>
      <c r="O158" s="25"/>
      <c r="P158" s="25"/>
      <c r="Q158" s="25"/>
      <c r="R158" s="25"/>
      <c r="S158" s="24"/>
      <c r="T158" s="24"/>
      <c r="U158" s="19"/>
    </row>
    <row r="159" spans="1:21" ht="13.5" customHeight="1" x14ac:dyDescent="0.25">
      <c r="A159" s="19" t="s">
        <v>61</v>
      </c>
      <c r="B159" s="19"/>
      <c r="C159" s="19" t="s">
        <v>29</v>
      </c>
      <c r="D159" s="28">
        <v>43388</v>
      </c>
      <c r="E159" s="27" t="s">
        <v>112</v>
      </c>
      <c r="F159" s="19"/>
      <c r="G159" s="19"/>
      <c r="H159" s="19"/>
      <c r="I159" s="27" t="s">
        <v>575</v>
      </c>
      <c r="J159" s="19"/>
      <c r="K159" s="19" t="s">
        <v>536</v>
      </c>
      <c r="L159" s="26"/>
      <c r="M159" s="26"/>
      <c r="N159" s="26"/>
      <c r="O159" s="25"/>
      <c r="P159" s="25"/>
      <c r="Q159" s="25"/>
      <c r="R159" s="25"/>
      <c r="S159" s="24"/>
      <c r="T159" s="24"/>
      <c r="U159" s="19"/>
    </row>
    <row r="160" spans="1:21" ht="13.5" customHeight="1" x14ac:dyDescent="0.25">
      <c r="A160" s="19" t="s">
        <v>61</v>
      </c>
      <c r="B160" s="19"/>
      <c r="C160" s="19" t="s">
        <v>29</v>
      </c>
      <c r="D160" s="28">
        <v>43388</v>
      </c>
      <c r="E160" s="27" t="s">
        <v>112</v>
      </c>
      <c r="F160" s="19"/>
      <c r="G160" s="19"/>
      <c r="H160" s="19"/>
      <c r="I160" s="27" t="s">
        <v>576</v>
      </c>
      <c r="J160" s="19"/>
      <c r="K160" s="19" t="s">
        <v>537</v>
      </c>
      <c r="L160" s="26"/>
      <c r="M160" s="26"/>
      <c r="N160" s="26"/>
      <c r="O160" s="25"/>
      <c r="P160" s="25"/>
      <c r="Q160" s="25"/>
      <c r="R160" s="25"/>
      <c r="S160" s="24"/>
      <c r="T160" s="24"/>
      <c r="U160" s="19"/>
    </row>
    <row r="161" spans="1:21" ht="13.5" customHeight="1" x14ac:dyDescent="0.25">
      <c r="A161" s="19" t="s">
        <v>61</v>
      </c>
      <c r="B161" s="19"/>
      <c r="C161" s="19" t="s">
        <v>29</v>
      </c>
      <c r="D161" s="28">
        <v>43388</v>
      </c>
      <c r="E161" s="27" t="s">
        <v>112</v>
      </c>
      <c r="F161" s="19"/>
      <c r="G161" s="19"/>
      <c r="H161" s="19"/>
      <c r="I161" s="27" t="s">
        <v>577</v>
      </c>
      <c r="J161" s="19"/>
      <c r="K161" s="19" t="s">
        <v>538</v>
      </c>
      <c r="L161" s="26"/>
      <c r="M161" s="26"/>
      <c r="N161" s="26"/>
      <c r="O161" s="25"/>
      <c r="P161" s="25"/>
      <c r="Q161" s="25"/>
      <c r="R161" s="25"/>
      <c r="S161" s="24"/>
      <c r="T161" s="24"/>
      <c r="U161" s="19"/>
    </row>
    <row r="162" spans="1:21" ht="13.5" customHeight="1" x14ac:dyDescent="0.25">
      <c r="A162" s="19" t="s">
        <v>61</v>
      </c>
      <c r="B162" s="19"/>
      <c r="C162" s="19" t="s">
        <v>29</v>
      </c>
      <c r="D162" s="28">
        <v>43388</v>
      </c>
      <c r="E162" s="27" t="s">
        <v>112</v>
      </c>
      <c r="F162" s="19"/>
      <c r="G162" s="19"/>
      <c r="H162" s="19"/>
      <c r="I162" s="27" t="s">
        <v>578</v>
      </c>
      <c r="J162" s="19"/>
      <c r="K162" s="19" t="s">
        <v>539</v>
      </c>
      <c r="L162" s="26"/>
      <c r="M162" s="26"/>
      <c r="N162" s="26"/>
      <c r="O162" s="25"/>
      <c r="P162" s="25"/>
      <c r="Q162" s="25"/>
      <c r="R162" s="25"/>
      <c r="S162" s="24"/>
      <c r="T162" s="24"/>
      <c r="U162" s="19"/>
    </row>
    <row r="163" spans="1:21" ht="13.5" customHeight="1" x14ac:dyDescent="0.25">
      <c r="A163" s="19" t="s">
        <v>61</v>
      </c>
      <c r="B163" s="19"/>
      <c r="C163" s="19" t="s">
        <v>29</v>
      </c>
      <c r="D163" s="28">
        <v>43388</v>
      </c>
      <c r="E163" s="27" t="s">
        <v>112</v>
      </c>
      <c r="F163" s="19"/>
      <c r="G163" s="19"/>
      <c r="H163" s="19"/>
      <c r="I163" s="27" t="s">
        <v>579</v>
      </c>
      <c r="J163" s="19"/>
      <c r="K163" s="19" t="s">
        <v>540</v>
      </c>
      <c r="L163" s="26"/>
      <c r="M163" s="26"/>
      <c r="N163" s="26"/>
      <c r="O163" s="25"/>
      <c r="P163" s="25"/>
      <c r="Q163" s="25"/>
      <c r="R163" s="25"/>
      <c r="S163" s="24"/>
      <c r="T163" s="24"/>
      <c r="U163" s="19"/>
    </row>
    <row r="164" spans="1:21" ht="13.5" customHeight="1" x14ac:dyDescent="0.25">
      <c r="A164" s="19" t="s">
        <v>61</v>
      </c>
      <c r="B164" s="19"/>
      <c r="C164" s="19" t="s">
        <v>29</v>
      </c>
      <c r="D164" s="28">
        <v>43388</v>
      </c>
      <c r="E164" s="27" t="s">
        <v>112</v>
      </c>
      <c r="F164" s="19"/>
      <c r="G164" s="19"/>
      <c r="H164" s="19"/>
      <c r="I164" s="27" t="s">
        <v>580</v>
      </c>
      <c r="J164" s="19"/>
      <c r="K164" s="19" t="s">
        <v>541</v>
      </c>
      <c r="L164" s="26"/>
      <c r="M164" s="26"/>
      <c r="N164" s="26"/>
      <c r="O164" s="25"/>
      <c r="P164" s="25"/>
      <c r="Q164" s="25"/>
      <c r="R164" s="25"/>
      <c r="S164" s="24"/>
      <c r="T164" s="24"/>
      <c r="U164" s="19"/>
    </row>
    <row r="165" spans="1:21" ht="13.5" customHeight="1" x14ac:dyDescent="0.25">
      <c r="A165" s="19" t="s">
        <v>61</v>
      </c>
      <c r="B165" s="19"/>
      <c r="C165" s="19" t="s">
        <v>29</v>
      </c>
      <c r="D165" s="28">
        <v>43388</v>
      </c>
      <c r="E165" s="27" t="s">
        <v>112</v>
      </c>
      <c r="F165" s="19"/>
      <c r="G165" s="19"/>
      <c r="H165" s="19"/>
      <c r="I165" s="27" t="s">
        <v>581</v>
      </c>
      <c r="J165" s="19"/>
      <c r="K165" s="19" t="s">
        <v>542</v>
      </c>
      <c r="L165" s="26"/>
      <c r="M165" s="26"/>
      <c r="N165" s="26"/>
      <c r="O165" s="25"/>
      <c r="P165" s="25"/>
      <c r="Q165" s="25"/>
      <c r="R165" s="25"/>
      <c r="S165" s="24"/>
      <c r="T165" s="24"/>
      <c r="U165" s="19"/>
    </row>
    <row r="166" spans="1:21" ht="13.5" customHeight="1" x14ac:dyDescent="0.25">
      <c r="A166" s="19" t="s">
        <v>61</v>
      </c>
      <c r="B166" s="19"/>
      <c r="C166" s="19" t="s">
        <v>29</v>
      </c>
      <c r="D166" s="28">
        <v>43388</v>
      </c>
      <c r="E166" s="27" t="s">
        <v>112</v>
      </c>
      <c r="F166" s="19"/>
      <c r="G166" s="19"/>
      <c r="H166" s="19"/>
      <c r="I166" s="27" t="s">
        <v>582</v>
      </c>
      <c r="J166" s="19"/>
      <c r="K166" s="19" t="s">
        <v>543</v>
      </c>
      <c r="L166" s="26"/>
      <c r="M166" s="26"/>
      <c r="N166" s="26"/>
      <c r="O166" s="25"/>
      <c r="P166" s="25"/>
      <c r="Q166" s="25"/>
      <c r="R166" s="25"/>
      <c r="S166" s="24"/>
      <c r="T166" s="24"/>
      <c r="U166" s="19"/>
    </row>
    <row r="167" spans="1:21" ht="13.5" customHeight="1" x14ac:dyDescent="0.25">
      <c r="A167" s="19" t="s">
        <v>61</v>
      </c>
      <c r="B167" s="19"/>
      <c r="C167" s="19" t="s">
        <v>29</v>
      </c>
      <c r="D167" s="28">
        <v>43388</v>
      </c>
      <c r="E167" s="27" t="s">
        <v>112</v>
      </c>
      <c r="F167" s="19"/>
      <c r="G167" s="19"/>
      <c r="H167" s="19"/>
      <c r="I167" s="27" t="s">
        <v>583</v>
      </c>
      <c r="J167" s="19"/>
      <c r="K167" s="19" t="s">
        <v>544</v>
      </c>
      <c r="L167" s="26"/>
      <c r="M167" s="26"/>
      <c r="N167" s="26"/>
      <c r="O167" s="25"/>
      <c r="P167" s="25"/>
      <c r="Q167" s="25"/>
      <c r="R167" s="25"/>
      <c r="S167" s="24"/>
      <c r="T167" s="24"/>
      <c r="U167" s="19"/>
    </row>
    <row r="168" spans="1:21" ht="13.5" customHeight="1" x14ac:dyDescent="0.25">
      <c r="A168" s="19" t="s">
        <v>61</v>
      </c>
      <c r="B168" s="19"/>
      <c r="C168" s="19" t="s">
        <v>29</v>
      </c>
      <c r="D168" s="28">
        <v>43388</v>
      </c>
      <c r="E168" s="27" t="s">
        <v>112</v>
      </c>
      <c r="F168" s="19"/>
      <c r="G168" s="19"/>
      <c r="H168" s="19"/>
      <c r="I168" s="27" t="s">
        <v>584</v>
      </c>
      <c r="J168" s="19"/>
      <c r="K168" s="19" t="s">
        <v>545</v>
      </c>
      <c r="L168" s="26"/>
      <c r="M168" s="26"/>
      <c r="N168" s="26"/>
      <c r="O168" s="25"/>
      <c r="P168" s="25"/>
      <c r="Q168" s="25"/>
      <c r="R168" s="25"/>
      <c r="S168" s="24"/>
      <c r="T168" s="24"/>
      <c r="U168" s="19"/>
    </row>
    <row r="169" spans="1:21" ht="13.5" customHeight="1" x14ac:dyDescent="0.25">
      <c r="A169" s="19" t="s">
        <v>61</v>
      </c>
      <c r="B169" s="19"/>
      <c r="C169" s="19" t="s">
        <v>29</v>
      </c>
      <c r="D169" s="28">
        <v>43388</v>
      </c>
      <c r="E169" s="27" t="s">
        <v>112</v>
      </c>
      <c r="F169" s="19"/>
      <c r="G169" s="19"/>
      <c r="H169" s="19"/>
      <c r="I169" s="27" t="s">
        <v>585</v>
      </c>
      <c r="J169" s="19"/>
      <c r="K169" s="19" t="s">
        <v>546</v>
      </c>
      <c r="L169" s="26"/>
      <c r="M169" s="26"/>
      <c r="N169" s="26"/>
      <c r="O169" s="25"/>
      <c r="P169" s="25"/>
      <c r="Q169" s="25"/>
      <c r="R169" s="25"/>
      <c r="S169" s="24"/>
      <c r="T169" s="24"/>
      <c r="U169" s="19"/>
    </row>
    <row r="170" spans="1:21" ht="13.5" customHeight="1" x14ac:dyDescent="0.25">
      <c r="A170" s="19" t="s">
        <v>61</v>
      </c>
      <c r="B170" s="19"/>
      <c r="C170" s="19" t="s">
        <v>29</v>
      </c>
      <c r="D170" s="28">
        <v>43388</v>
      </c>
      <c r="E170" s="27" t="s">
        <v>112</v>
      </c>
      <c r="F170" s="19"/>
      <c r="G170" s="19"/>
      <c r="H170" s="19"/>
      <c r="I170" s="27" t="s">
        <v>586</v>
      </c>
      <c r="J170" s="19"/>
      <c r="K170" s="19" t="s">
        <v>547</v>
      </c>
      <c r="L170" s="26"/>
      <c r="M170" s="26"/>
      <c r="N170" s="26"/>
      <c r="O170" s="25"/>
      <c r="P170" s="25"/>
      <c r="Q170" s="25"/>
      <c r="R170" s="25"/>
      <c r="S170" s="24"/>
      <c r="T170" s="24"/>
      <c r="U170" s="19"/>
    </row>
    <row r="171" spans="1:21" ht="13.5" customHeight="1" x14ac:dyDescent="0.25">
      <c r="A171" s="19" t="s">
        <v>61</v>
      </c>
      <c r="B171" s="19"/>
      <c r="C171" s="19" t="s">
        <v>29</v>
      </c>
      <c r="D171" s="28">
        <v>43388</v>
      </c>
      <c r="E171" s="27" t="s">
        <v>112</v>
      </c>
      <c r="F171" s="19"/>
      <c r="G171" s="19"/>
      <c r="H171" s="19"/>
      <c r="I171" s="27" t="s">
        <v>587</v>
      </c>
      <c r="J171" s="19"/>
      <c r="K171" s="19" t="s">
        <v>548</v>
      </c>
      <c r="L171" s="26"/>
      <c r="M171" s="26"/>
      <c r="N171" s="26"/>
      <c r="O171" s="25"/>
      <c r="P171" s="25"/>
      <c r="Q171" s="25"/>
      <c r="R171" s="25"/>
      <c r="S171" s="24"/>
      <c r="T171" s="24"/>
      <c r="U171" s="19"/>
    </row>
    <row r="172" spans="1:21" ht="13.5" customHeight="1" x14ac:dyDescent="0.25">
      <c r="A172" s="19" t="s">
        <v>61</v>
      </c>
      <c r="B172" s="19"/>
      <c r="C172" s="19" t="s">
        <v>31</v>
      </c>
      <c r="D172" s="28">
        <v>43388</v>
      </c>
      <c r="E172" s="27" t="s">
        <v>112</v>
      </c>
      <c r="F172" s="19"/>
      <c r="G172" s="19"/>
      <c r="H172" s="19"/>
      <c r="I172" s="27" t="s">
        <v>588</v>
      </c>
      <c r="J172" s="19"/>
      <c r="K172" s="19" t="s">
        <v>549</v>
      </c>
      <c r="L172" s="26" t="s">
        <v>602</v>
      </c>
      <c r="M172" s="26" t="s">
        <v>603</v>
      </c>
      <c r="N172" s="26" t="s">
        <v>604</v>
      </c>
      <c r="O172" s="25">
        <v>43465</v>
      </c>
      <c r="P172" s="25"/>
      <c r="Q172" s="25"/>
      <c r="R172" s="25"/>
      <c r="S172" s="24"/>
      <c r="T172" s="24"/>
      <c r="U172" s="19"/>
    </row>
    <row r="173" spans="1:21" ht="13.5" customHeight="1" x14ac:dyDescent="0.25">
      <c r="A173" s="19" t="s">
        <v>61</v>
      </c>
      <c r="B173" s="19"/>
      <c r="C173" s="19" t="s">
        <v>32</v>
      </c>
      <c r="D173" s="28">
        <v>43388</v>
      </c>
      <c r="E173" s="27" t="s">
        <v>112</v>
      </c>
      <c r="F173" s="19"/>
      <c r="G173" s="19"/>
      <c r="H173" s="19"/>
      <c r="I173" s="27" t="s">
        <v>589</v>
      </c>
      <c r="J173" s="19"/>
      <c r="K173" s="19" t="s">
        <v>550</v>
      </c>
      <c r="L173" s="26"/>
      <c r="M173" s="26"/>
      <c r="N173" s="26"/>
      <c r="O173" s="25"/>
      <c r="P173" s="25"/>
      <c r="Q173" s="25"/>
      <c r="R173" s="25"/>
      <c r="S173" s="24"/>
      <c r="T173" s="24"/>
      <c r="U173" s="19"/>
    </row>
    <row r="174" spans="1:21" ht="13.5" customHeight="1" x14ac:dyDescent="0.25">
      <c r="A174" s="19" t="s">
        <v>61</v>
      </c>
      <c r="B174" s="19"/>
      <c r="C174" s="19" t="s">
        <v>22</v>
      </c>
      <c r="D174" s="28">
        <v>43388</v>
      </c>
      <c r="E174" s="27" t="s">
        <v>112</v>
      </c>
      <c r="F174" s="19"/>
      <c r="G174" s="19"/>
      <c r="H174" s="19"/>
      <c r="I174" s="27" t="s">
        <v>590</v>
      </c>
      <c r="J174" s="19"/>
      <c r="K174" s="19" t="s">
        <v>551</v>
      </c>
      <c r="L174" s="26"/>
      <c r="M174" s="26"/>
      <c r="N174" s="26"/>
      <c r="O174" s="25"/>
      <c r="P174" s="25"/>
      <c r="Q174" s="25"/>
      <c r="R174" s="25"/>
      <c r="S174" s="24"/>
      <c r="T174" s="24"/>
      <c r="U174" s="19"/>
    </row>
    <row r="175" spans="1:21" ht="13.5" customHeight="1" x14ac:dyDescent="0.25">
      <c r="A175" s="19" t="s">
        <v>61</v>
      </c>
      <c r="B175" s="19"/>
      <c r="C175" s="19" t="s">
        <v>22</v>
      </c>
      <c r="D175" s="28">
        <v>43388</v>
      </c>
      <c r="E175" s="27" t="s">
        <v>112</v>
      </c>
      <c r="F175" s="19"/>
      <c r="G175" s="19"/>
      <c r="H175" s="19"/>
      <c r="I175" s="27" t="s">
        <v>591</v>
      </c>
      <c r="J175" s="19"/>
      <c r="K175" s="19" t="s">
        <v>552</v>
      </c>
      <c r="L175" s="26"/>
      <c r="M175" s="26"/>
      <c r="N175" s="26"/>
      <c r="O175" s="25"/>
      <c r="P175" s="25"/>
      <c r="Q175" s="25"/>
      <c r="R175" s="25"/>
      <c r="S175" s="24"/>
      <c r="T175" s="24"/>
      <c r="U175" s="19"/>
    </row>
    <row r="176" spans="1:21" ht="13.5" customHeight="1" x14ac:dyDescent="0.25">
      <c r="A176" s="19" t="s">
        <v>61</v>
      </c>
      <c r="B176" s="19"/>
      <c r="C176" s="19" t="s">
        <v>22</v>
      </c>
      <c r="D176" s="28">
        <v>43388</v>
      </c>
      <c r="E176" s="27" t="s">
        <v>112</v>
      </c>
      <c r="F176" s="19"/>
      <c r="G176" s="19"/>
      <c r="H176" s="19"/>
      <c r="I176" s="27" t="s">
        <v>592</v>
      </c>
      <c r="J176" s="19"/>
      <c r="K176" s="19" t="s">
        <v>553</v>
      </c>
      <c r="L176" s="26"/>
      <c r="M176" s="26"/>
      <c r="N176" s="26"/>
      <c r="O176" s="25"/>
      <c r="P176" s="25"/>
      <c r="Q176" s="25"/>
      <c r="R176" s="25"/>
      <c r="S176" s="24"/>
      <c r="T176" s="24"/>
      <c r="U176" s="19"/>
    </row>
    <row r="177" spans="1:21" ht="13.5" customHeight="1" x14ac:dyDescent="0.25">
      <c r="A177" s="19" t="s">
        <v>61</v>
      </c>
      <c r="B177" s="19"/>
      <c r="C177" s="19" t="s">
        <v>22</v>
      </c>
      <c r="D177" s="28">
        <v>43388</v>
      </c>
      <c r="E177" s="27" t="s">
        <v>112</v>
      </c>
      <c r="F177" s="19"/>
      <c r="G177" s="19"/>
      <c r="H177" s="19"/>
      <c r="I177" s="27" t="s">
        <v>593</v>
      </c>
      <c r="J177" s="19"/>
      <c r="K177" s="19" t="s">
        <v>554</v>
      </c>
      <c r="L177" s="26"/>
      <c r="M177" s="26"/>
      <c r="N177" s="26"/>
      <c r="O177" s="25"/>
      <c r="P177" s="25"/>
      <c r="Q177" s="25"/>
      <c r="R177" s="25"/>
      <c r="S177" s="24"/>
      <c r="T177" s="24"/>
      <c r="U177" s="19"/>
    </row>
    <row r="178" spans="1:21" ht="13.5" customHeight="1" x14ac:dyDescent="0.25">
      <c r="A178" s="19" t="s">
        <v>61</v>
      </c>
      <c r="B178" s="19"/>
      <c r="C178" s="19" t="s">
        <v>21</v>
      </c>
      <c r="D178" s="28">
        <v>43388</v>
      </c>
      <c r="E178" s="27" t="s">
        <v>112</v>
      </c>
      <c r="F178" s="19"/>
      <c r="G178" s="19"/>
      <c r="H178" s="19"/>
      <c r="I178" s="27" t="s">
        <v>594</v>
      </c>
      <c r="J178" s="19"/>
      <c r="K178" s="19" t="s">
        <v>555</v>
      </c>
      <c r="L178" s="26"/>
      <c r="M178" s="26"/>
      <c r="N178" s="26"/>
      <c r="O178" s="25"/>
      <c r="P178" s="25"/>
      <c r="Q178" s="25"/>
      <c r="R178" s="25"/>
      <c r="S178" s="24"/>
      <c r="T178" s="24"/>
      <c r="U178" s="19"/>
    </row>
    <row r="179" spans="1:21" ht="13.5" customHeight="1" x14ac:dyDescent="0.25">
      <c r="A179" s="19" t="s">
        <v>61</v>
      </c>
      <c r="B179" s="19"/>
      <c r="C179" s="19" t="s">
        <v>21</v>
      </c>
      <c r="D179" s="28">
        <v>43388</v>
      </c>
      <c r="E179" s="27" t="s">
        <v>112</v>
      </c>
      <c r="F179" s="19"/>
      <c r="G179" s="19"/>
      <c r="H179" s="19"/>
      <c r="I179" s="27" t="s">
        <v>595</v>
      </c>
      <c r="J179" s="19"/>
      <c r="K179" s="19" t="s">
        <v>556</v>
      </c>
      <c r="L179" s="26"/>
      <c r="M179" s="26"/>
      <c r="N179" s="26"/>
      <c r="O179" s="25"/>
      <c r="P179" s="25"/>
      <c r="Q179" s="25"/>
      <c r="R179" s="25"/>
      <c r="S179" s="24"/>
      <c r="T179" s="24"/>
      <c r="U179" s="19"/>
    </row>
    <row r="180" spans="1:21" ht="13.5" customHeight="1" x14ac:dyDescent="0.25">
      <c r="A180" s="19" t="s">
        <v>61</v>
      </c>
      <c r="B180" s="19"/>
      <c r="C180" t="s">
        <v>25</v>
      </c>
      <c r="D180" s="28">
        <v>43388</v>
      </c>
      <c r="E180" s="27" t="s">
        <v>112</v>
      </c>
      <c r="F180" s="19"/>
      <c r="G180" s="19"/>
      <c r="H180" s="19"/>
      <c r="I180" s="27" t="s">
        <v>596</v>
      </c>
      <c r="J180" s="19"/>
      <c r="K180" s="19" t="s">
        <v>557</v>
      </c>
      <c r="L180" s="26"/>
      <c r="M180" s="26"/>
      <c r="N180" s="26"/>
      <c r="O180" s="25"/>
      <c r="P180" s="25"/>
      <c r="Q180" s="25"/>
      <c r="R180" s="25"/>
      <c r="S180" s="24"/>
      <c r="T180" s="24"/>
      <c r="U180" s="19"/>
    </row>
    <row r="181" spans="1:21" ht="13.5" customHeight="1" x14ac:dyDescent="0.25">
      <c r="A181" s="19" t="s">
        <v>605</v>
      </c>
      <c r="B181" s="19"/>
      <c r="C181" s="19" t="s">
        <v>18</v>
      </c>
      <c r="D181" s="28">
        <v>43172</v>
      </c>
      <c r="E181" s="27" t="s">
        <v>607</v>
      </c>
      <c r="F181" s="19"/>
      <c r="G181" s="19"/>
      <c r="H181" s="19"/>
      <c r="I181" s="27" t="s">
        <v>761</v>
      </c>
      <c r="J181" s="19"/>
      <c r="K181" s="19" t="s">
        <v>608</v>
      </c>
      <c r="L181" s="33" t="s">
        <v>914</v>
      </c>
      <c r="M181" s="26" t="s">
        <v>915</v>
      </c>
      <c r="N181" s="26"/>
      <c r="O181" s="25">
        <v>43257</v>
      </c>
      <c r="P181" s="25"/>
      <c r="Q181" s="25"/>
      <c r="R181" s="25">
        <v>43291</v>
      </c>
      <c r="S181" s="24"/>
      <c r="T181" s="24"/>
      <c r="U181" s="19"/>
    </row>
    <row r="182" spans="1:21" ht="13.5" customHeight="1" x14ac:dyDescent="0.25">
      <c r="A182" s="19" t="s">
        <v>605</v>
      </c>
      <c r="B182" s="19"/>
      <c r="C182" s="19" t="s">
        <v>18</v>
      </c>
      <c r="D182" s="28">
        <v>43172</v>
      </c>
      <c r="E182" s="27" t="s">
        <v>112</v>
      </c>
      <c r="F182" s="19"/>
      <c r="G182" s="19"/>
      <c r="H182" s="19"/>
      <c r="I182" s="27" t="s">
        <v>762</v>
      </c>
      <c r="J182" s="19"/>
      <c r="K182" s="19" t="s">
        <v>609</v>
      </c>
      <c r="L182" s="29" t="s">
        <v>916</v>
      </c>
      <c r="M182" s="26" t="s">
        <v>917</v>
      </c>
      <c r="N182" s="26" t="s">
        <v>1014</v>
      </c>
      <c r="O182" s="25">
        <v>43286</v>
      </c>
      <c r="P182" s="25"/>
      <c r="Q182" s="25"/>
      <c r="R182" s="25"/>
      <c r="S182" s="24"/>
      <c r="T182" s="24"/>
      <c r="U182" s="19"/>
    </row>
    <row r="183" spans="1:21" ht="13.5" customHeight="1" x14ac:dyDescent="0.25">
      <c r="A183" s="19" t="s">
        <v>605</v>
      </c>
      <c r="B183" s="19"/>
      <c r="C183" s="19" t="s">
        <v>18</v>
      </c>
      <c r="D183" s="28">
        <v>43172</v>
      </c>
      <c r="E183" s="27" t="s">
        <v>112</v>
      </c>
      <c r="F183" s="19"/>
      <c r="G183" s="19"/>
      <c r="H183" s="19"/>
      <c r="I183" s="27" t="s">
        <v>763</v>
      </c>
      <c r="J183" s="19"/>
      <c r="K183" s="19" t="s">
        <v>610</v>
      </c>
      <c r="L183" s="29" t="s">
        <v>918</v>
      </c>
      <c r="M183" s="26" t="s">
        <v>919</v>
      </c>
      <c r="N183" s="26" t="s">
        <v>1015</v>
      </c>
      <c r="O183" s="25">
        <v>43286</v>
      </c>
      <c r="P183" s="25"/>
      <c r="Q183" s="25"/>
      <c r="R183" s="25"/>
      <c r="S183" s="24"/>
      <c r="T183" s="24"/>
      <c r="U183" s="19"/>
    </row>
    <row r="184" spans="1:21" ht="13.5" customHeight="1" x14ac:dyDescent="0.25">
      <c r="A184" s="19" t="s">
        <v>605</v>
      </c>
      <c r="B184" s="19"/>
      <c r="C184" s="19" t="s">
        <v>18</v>
      </c>
      <c r="D184" s="28">
        <v>43172</v>
      </c>
      <c r="E184" s="27" t="s">
        <v>607</v>
      </c>
      <c r="F184" s="19"/>
      <c r="G184" s="19"/>
      <c r="H184" s="19"/>
      <c r="I184" s="27" t="s">
        <v>764</v>
      </c>
      <c r="J184" s="19"/>
      <c r="K184" s="19" t="s">
        <v>611</v>
      </c>
      <c r="L184" s="29" t="s">
        <v>920</v>
      </c>
      <c r="M184" s="26" t="s">
        <v>921</v>
      </c>
      <c r="N184" s="26" t="s">
        <v>1016</v>
      </c>
      <c r="O184" s="25">
        <v>43286</v>
      </c>
      <c r="P184" s="25"/>
      <c r="Q184" s="25"/>
      <c r="R184" s="25"/>
      <c r="S184" s="24"/>
      <c r="T184" s="24"/>
      <c r="U184" s="19"/>
    </row>
    <row r="185" spans="1:21" ht="13.5" customHeight="1" x14ac:dyDescent="0.25">
      <c r="A185" s="19" t="s">
        <v>605</v>
      </c>
      <c r="B185" s="19"/>
      <c r="C185" s="19" t="s">
        <v>18</v>
      </c>
      <c r="D185" s="28">
        <v>43172</v>
      </c>
      <c r="E185" s="27" t="s">
        <v>112</v>
      </c>
      <c r="F185" s="19"/>
      <c r="G185" s="19"/>
      <c r="H185" s="19"/>
      <c r="I185" s="27" t="s">
        <v>765</v>
      </c>
      <c r="J185" s="19"/>
      <c r="K185" s="19" t="s">
        <v>612</v>
      </c>
      <c r="L185" s="29" t="s">
        <v>922</v>
      </c>
      <c r="M185" s="26" t="s">
        <v>923</v>
      </c>
      <c r="N185" s="26" t="s">
        <v>1017</v>
      </c>
      <c r="O185" s="25">
        <v>43286</v>
      </c>
      <c r="P185" s="25"/>
      <c r="Q185" s="25"/>
      <c r="R185" s="25"/>
      <c r="S185" s="24"/>
      <c r="T185" s="24"/>
      <c r="U185" s="19"/>
    </row>
    <row r="186" spans="1:21" ht="13.5" customHeight="1" x14ac:dyDescent="0.25">
      <c r="A186" s="19" t="s">
        <v>605</v>
      </c>
      <c r="B186" s="19"/>
      <c r="C186" s="19" t="s">
        <v>18</v>
      </c>
      <c r="D186" s="28">
        <v>43172</v>
      </c>
      <c r="E186" s="27" t="s">
        <v>112</v>
      </c>
      <c r="F186" s="19"/>
      <c r="G186" s="19"/>
      <c r="H186" s="19"/>
      <c r="I186" s="27" t="s">
        <v>766</v>
      </c>
      <c r="J186" s="19"/>
      <c r="K186" s="19" t="s">
        <v>613</v>
      </c>
      <c r="L186" s="29" t="s">
        <v>924</v>
      </c>
      <c r="M186" s="26" t="s">
        <v>925</v>
      </c>
      <c r="N186" s="26" t="s">
        <v>1018</v>
      </c>
      <c r="O186" s="25">
        <v>43286</v>
      </c>
      <c r="P186" s="25"/>
      <c r="Q186" s="25"/>
      <c r="R186" s="25"/>
      <c r="S186" s="24"/>
      <c r="T186" s="24"/>
      <c r="U186" s="19"/>
    </row>
    <row r="187" spans="1:21" ht="13.5" customHeight="1" x14ac:dyDescent="0.25">
      <c r="A187" s="19" t="s">
        <v>605</v>
      </c>
      <c r="B187" s="19"/>
      <c r="C187" s="19" t="s">
        <v>18</v>
      </c>
      <c r="D187" s="28">
        <v>43172</v>
      </c>
      <c r="E187" s="27" t="s">
        <v>112</v>
      </c>
      <c r="F187" s="19"/>
      <c r="G187" s="19"/>
      <c r="H187" s="19"/>
      <c r="I187" s="27" t="s">
        <v>767</v>
      </c>
      <c r="J187" s="19"/>
      <c r="K187" s="19" t="s">
        <v>614</v>
      </c>
      <c r="L187" s="29" t="s">
        <v>926</v>
      </c>
      <c r="M187" s="26" t="s">
        <v>927</v>
      </c>
      <c r="N187" s="26"/>
      <c r="O187" s="25">
        <v>43286</v>
      </c>
      <c r="P187" s="25"/>
      <c r="Q187" s="25"/>
      <c r="R187" s="25"/>
      <c r="S187" s="24"/>
      <c r="T187" s="24"/>
      <c r="U187" s="19"/>
    </row>
    <row r="188" spans="1:21" ht="13.5" customHeight="1" x14ac:dyDescent="0.25">
      <c r="A188" s="19" t="s">
        <v>605</v>
      </c>
      <c r="B188" s="19"/>
      <c r="C188" s="19" t="s">
        <v>18</v>
      </c>
      <c r="D188" s="28">
        <v>43172</v>
      </c>
      <c r="E188" s="27" t="s">
        <v>112</v>
      </c>
      <c r="F188" s="19"/>
      <c r="G188" s="19"/>
      <c r="H188" s="19"/>
      <c r="I188" s="27" t="s">
        <v>768</v>
      </c>
      <c r="J188" s="19"/>
      <c r="K188" s="19" t="s">
        <v>615</v>
      </c>
      <c r="L188" s="29" t="s">
        <v>928</v>
      </c>
      <c r="M188" s="26" t="s">
        <v>929</v>
      </c>
      <c r="N188" s="26"/>
      <c r="O188" s="25">
        <v>43286</v>
      </c>
      <c r="P188" s="25"/>
      <c r="Q188" s="25"/>
      <c r="R188" s="25"/>
      <c r="S188" s="24"/>
      <c r="T188" s="24"/>
      <c r="U188" s="19"/>
    </row>
    <row r="189" spans="1:21" ht="13.5" customHeight="1" x14ac:dyDescent="0.25">
      <c r="A189" s="19" t="s">
        <v>605</v>
      </c>
      <c r="B189" s="19"/>
      <c r="C189" s="19" t="s">
        <v>18</v>
      </c>
      <c r="D189" s="28">
        <v>43172</v>
      </c>
      <c r="E189" s="27" t="s">
        <v>112</v>
      </c>
      <c r="F189" s="19"/>
      <c r="G189" s="19"/>
      <c r="H189" s="19"/>
      <c r="I189" s="27" t="s">
        <v>769</v>
      </c>
      <c r="J189" s="19"/>
      <c r="K189" s="19" t="s">
        <v>616</v>
      </c>
      <c r="L189" s="29" t="s">
        <v>930</v>
      </c>
      <c r="M189" s="26" t="s">
        <v>931</v>
      </c>
      <c r="N189" s="26"/>
      <c r="O189" s="25">
        <v>43286</v>
      </c>
      <c r="P189" s="25"/>
      <c r="Q189" s="25"/>
      <c r="R189" s="25"/>
      <c r="S189" s="24"/>
      <c r="T189" s="24"/>
      <c r="U189" s="19"/>
    </row>
    <row r="190" spans="1:21" ht="13.5" customHeight="1" x14ac:dyDescent="0.25">
      <c r="A190" s="19" t="s">
        <v>605</v>
      </c>
      <c r="B190" s="19"/>
      <c r="C190" s="19" t="s">
        <v>20</v>
      </c>
      <c r="D190" s="28">
        <v>43173</v>
      </c>
      <c r="E190" s="27" t="s">
        <v>112</v>
      </c>
      <c r="F190" s="19"/>
      <c r="G190" s="19"/>
      <c r="H190" s="19"/>
      <c r="I190" s="27" t="s">
        <v>770</v>
      </c>
      <c r="J190" s="19"/>
      <c r="K190" s="19" t="s">
        <v>617</v>
      </c>
      <c r="L190" s="29"/>
      <c r="M190" s="26"/>
      <c r="N190" s="26"/>
      <c r="O190" s="25"/>
      <c r="P190" s="25"/>
      <c r="Q190" s="25"/>
      <c r="R190" s="25"/>
      <c r="S190" s="24"/>
      <c r="T190" s="24"/>
      <c r="U190" s="19"/>
    </row>
    <row r="191" spans="1:21" ht="13.5" customHeight="1" x14ac:dyDescent="0.25">
      <c r="A191" s="19" t="s">
        <v>605</v>
      </c>
      <c r="B191" s="19"/>
      <c r="C191" s="19" t="s">
        <v>20</v>
      </c>
      <c r="D191" s="28">
        <v>43173</v>
      </c>
      <c r="E191" s="27" t="s">
        <v>202</v>
      </c>
      <c r="F191" s="19"/>
      <c r="G191" s="19"/>
      <c r="H191" s="19"/>
      <c r="I191" s="27" t="s">
        <v>771</v>
      </c>
      <c r="J191" s="19"/>
      <c r="K191" s="19" t="s">
        <v>618</v>
      </c>
      <c r="L191" s="29"/>
      <c r="M191" s="26"/>
      <c r="N191" s="26"/>
      <c r="O191" s="25"/>
      <c r="P191" s="25"/>
      <c r="Q191" s="25"/>
      <c r="R191" s="25"/>
      <c r="S191" s="24"/>
      <c r="T191" s="24"/>
      <c r="U191" s="19"/>
    </row>
    <row r="192" spans="1:21" ht="13.5" customHeight="1" x14ac:dyDescent="0.25">
      <c r="A192" s="19" t="s">
        <v>605</v>
      </c>
      <c r="B192" s="19"/>
      <c r="C192" s="19" t="s">
        <v>20</v>
      </c>
      <c r="D192" s="28">
        <v>43173</v>
      </c>
      <c r="E192" s="27" t="s">
        <v>112</v>
      </c>
      <c r="F192" s="19"/>
      <c r="G192" s="19"/>
      <c r="H192" s="19"/>
      <c r="I192" s="27" t="s">
        <v>772</v>
      </c>
      <c r="J192" s="19"/>
      <c r="K192" s="19" t="s">
        <v>619</v>
      </c>
      <c r="L192" s="29"/>
      <c r="M192" s="26"/>
      <c r="N192" s="26"/>
      <c r="O192" s="25"/>
      <c r="P192" s="25"/>
      <c r="Q192" s="25"/>
      <c r="R192" s="25"/>
      <c r="S192" s="24"/>
      <c r="T192" s="24"/>
      <c r="U192" s="19"/>
    </row>
    <row r="193" spans="1:21" ht="13.5" customHeight="1" x14ac:dyDescent="0.25">
      <c r="A193" s="19" t="s">
        <v>605</v>
      </c>
      <c r="B193" s="19"/>
      <c r="C193" s="19" t="s">
        <v>20</v>
      </c>
      <c r="D193" s="28">
        <v>43173</v>
      </c>
      <c r="E193" s="27" t="s">
        <v>112</v>
      </c>
      <c r="F193" s="19"/>
      <c r="G193" s="19"/>
      <c r="H193" s="19"/>
      <c r="I193" s="27" t="s">
        <v>773</v>
      </c>
      <c r="J193" s="19"/>
      <c r="K193" s="19" t="s">
        <v>620</v>
      </c>
      <c r="L193" s="29"/>
      <c r="M193" s="26"/>
      <c r="N193" s="26"/>
      <c r="O193" s="25"/>
      <c r="P193" s="25"/>
      <c r="Q193" s="25"/>
      <c r="R193" s="25"/>
      <c r="S193" s="24"/>
      <c r="T193" s="24"/>
      <c r="U193" s="19"/>
    </row>
    <row r="194" spans="1:21" ht="13.5" customHeight="1" x14ac:dyDescent="0.25">
      <c r="A194" s="19" t="s">
        <v>605</v>
      </c>
      <c r="B194" s="19"/>
      <c r="C194" s="19" t="s">
        <v>20</v>
      </c>
      <c r="D194" s="28">
        <v>43173</v>
      </c>
      <c r="E194" s="27" t="s">
        <v>112</v>
      </c>
      <c r="F194" s="19"/>
      <c r="G194" s="19"/>
      <c r="H194" s="19"/>
      <c r="I194" s="27" t="s">
        <v>774</v>
      </c>
      <c r="J194" s="19"/>
      <c r="K194" s="19" t="s">
        <v>621</v>
      </c>
      <c r="L194" s="29"/>
      <c r="M194" s="26"/>
      <c r="N194" s="26"/>
      <c r="O194" s="25"/>
      <c r="P194" s="25"/>
      <c r="Q194" s="25"/>
      <c r="R194" s="25"/>
      <c r="S194" s="24"/>
      <c r="T194" s="24"/>
      <c r="U194" s="19"/>
    </row>
    <row r="195" spans="1:21" ht="13.5" customHeight="1" x14ac:dyDescent="0.25">
      <c r="A195" s="19" t="s">
        <v>605</v>
      </c>
      <c r="B195" s="19"/>
      <c r="C195" s="19" t="s">
        <v>20</v>
      </c>
      <c r="D195" s="28">
        <v>43173</v>
      </c>
      <c r="E195" s="27" t="s">
        <v>112</v>
      </c>
      <c r="F195" s="19"/>
      <c r="G195" s="19"/>
      <c r="H195" s="19"/>
      <c r="I195" s="27" t="s">
        <v>775</v>
      </c>
      <c r="J195" s="19"/>
      <c r="K195" s="19" t="s">
        <v>622</v>
      </c>
      <c r="L195" s="29"/>
      <c r="M195" s="26"/>
      <c r="N195" s="26"/>
      <c r="O195" s="25"/>
      <c r="P195" s="25"/>
      <c r="Q195" s="25"/>
      <c r="R195" s="25"/>
      <c r="S195" s="24"/>
      <c r="T195" s="24"/>
      <c r="U195" s="19"/>
    </row>
    <row r="196" spans="1:21" ht="13.5" customHeight="1" x14ac:dyDescent="0.25">
      <c r="A196" s="19" t="s">
        <v>605</v>
      </c>
      <c r="B196" s="19"/>
      <c r="C196" s="19" t="s">
        <v>21</v>
      </c>
      <c r="D196" s="28">
        <v>43173</v>
      </c>
      <c r="E196" s="27" t="s">
        <v>112</v>
      </c>
      <c r="F196" s="19"/>
      <c r="G196" s="19"/>
      <c r="H196" s="19"/>
      <c r="I196" s="27" t="s">
        <v>776</v>
      </c>
      <c r="J196" s="19"/>
      <c r="K196" s="19" t="s">
        <v>623</v>
      </c>
      <c r="L196" s="29" t="s">
        <v>932</v>
      </c>
      <c r="M196" s="26" t="s">
        <v>933</v>
      </c>
      <c r="N196" s="26" t="s">
        <v>1019</v>
      </c>
      <c r="O196" s="25">
        <v>43465</v>
      </c>
      <c r="P196" s="25"/>
      <c r="Q196" s="25"/>
      <c r="R196" s="25"/>
      <c r="S196" s="24"/>
      <c r="T196" s="24"/>
      <c r="U196" s="19"/>
    </row>
    <row r="197" spans="1:21" ht="13.5" customHeight="1" x14ac:dyDescent="0.25">
      <c r="A197" s="19" t="s">
        <v>605</v>
      </c>
      <c r="B197" s="19"/>
      <c r="C197" s="19" t="s">
        <v>21</v>
      </c>
      <c r="D197" s="28">
        <v>43173</v>
      </c>
      <c r="E197" s="27" t="s">
        <v>112</v>
      </c>
      <c r="F197" s="19"/>
      <c r="G197" s="19"/>
      <c r="H197" s="19"/>
      <c r="I197" s="27" t="s">
        <v>777</v>
      </c>
      <c r="J197" s="19"/>
      <c r="K197" s="19" t="s">
        <v>624</v>
      </c>
      <c r="L197" s="29" t="s">
        <v>934</v>
      </c>
      <c r="M197" s="26" t="s">
        <v>935</v>
      </c>
      <c r="N197" s="26" t="s">
        <v>1020</v>
      </c>
      <c r="O197" s="25">
        <v>43186</v>
      </c>
      <c r="P197" s="25"/>
      <c r="Q197" s="25"/>
      <c r="R197" s="25">
        <v>43521</v>
      </c>
      <c r="S197" s="24"/>
      <c r="T197" s="24"/>
      <c r="U197" s="19"/>
    </row>
    <row r="198" spans="1:21" ht="13.5" customHeight="1" x14ac:dyDescent="0.25">
      <c r="A198" s="19" t="s">
        <v>605</v>
      </c>
      <c r="B198" s="19"/>
      <c r="C198" s="19" t="s">
        <v>21</v>
      </c>
      <c r="D198" s="28">
        <v>43173</v>
      </c>
      <c r="E198" s="27" t="s">
        <v>112</v>
      </c>
      <c r="F198" s="19"/>
      <c r="G198" s="19"/>
      <c r="H198" s="19"/>
      <c r="I198" s="27" t="s">
        <v>778</v>
      </c>
      <c r="J198" s="19"/>
      <c r="K198" s="19" t="s">
        <v>625</v>
      </c>
      <c r="L198" s="29" t="s">
        <v>936</v>
      </c>
      <c r="M198" s="26" t="s">
        <v>937</v>
      </c>
      <c r="N198" s="26" t="s">
        <v>1021</v>
      </c>
      <c r="O198" s="25">
        <v>43186</v>
      </c>
      <c r="P198" s="25"/>
      <c r="Q198" s="25"/>
      <c r="R198" s="25">
        <v>43156</v>
      </c>
      <c r="S198" s="24"/>
      <c r="T198" s="24"/>
      <c r="U198" s="19"/>
    </row>
    <row r="199" spans="1:21" ht="13.5" customHeight="1" x14ac:dyDescent="0.25">
      <c r="A199" s="19" t="s">
        <v>605</v>
      </c>
      <c r="B199" s="19"/>
      <c r="C199" s="19" t="s">
        <v>21</v>
      </c>
      <c r="D199" s="28">
        <v>43173</v>
      </c>
      <c r="E199" s="27" t="s">
        <v>112</v>
      </c>
      <c r="F199" s="19"/>
      <c r="G199" s="19"/>
      <c r="H199" s="19"/>
      <c r="I199" s="27" t="s">
        <v>779</v>
      </c>
      <c r="J199" s="19"/>
      <c r="K199" s="19" t="s">
        <v>626</v>
      </c>
      <c r="L199" s="29" t="s">
        <v>938</v>
      </c>
      <c r="M199" s="26" t="s">
        <v>939</v>
      </c>
      <c r="N199" s="26" t="s">
        <v>1022</v>
      </c>
      <c r="O199" s="25">
        <v>43465</v>
      </c>
      <c r="P199" s="25"/>
      <c r="Q199" s="25"/>
      <c r="R199" s="25">
        <v>43521</v>
      </c>
      <c r="S199" s="24"/>
      <c r="T199" s="24"/>
      <c r="U199" s="19"/>
    </row>
    <row r="200" spans="1:21" ht="13.5" customHeight="1" x14ac:dyDescent="0.25">
      <c r="A200" s="19" t="s">
        <v>605</v>
      </c>
      <c r="B200" s="19"/>
      <c r="C200" s="19" t="s">
        <v>21</v>
      </c>
      <c r="D200" s="28">
        <v>43173</v>
      </c>
      <c r="E200" s="27" t="s">
        <v>112</v>
      </c>
      <c r="F200" s="19"/>
      <c r="G200" s="19"/>
      <c r="H200" s="19"/>
      <c r="I200" s="27" t="s">
        <v>780</v>
      </c>
      <c r="J200" s="19"/>
      <c r="K200" s="19" t="s">
        <v>627</v>
      </c>
      <c r="L200" s="34" t="s">
        <v>940</v>
      </c>
      <c r="M200" s="26" t="s">
        <v>941</v>
      </c>
      <c r="N200" s="26" t="s">
        <v>1023</v>
      </c>
      <c r="O200" s="25">
        <v>43186</v>
      </c>
      <c r="P200" s="25"/>
      <c r="Q200" s="25"/>
      <c r="R200" s="25">
        <v>43262</v>
      </c>
      <c r="S200" s="24"/>
      <c r="T200" s="24"/>
      <c r="U200" s="19"/>
    </row>
    <row r="201" spans="1:21" ht="13.5" customHeight="1" x14ac:dyDescent="0.25">
      <c r="A201" s="19" t="s">
        <v>605</v>
      </c>
      <c r="B201" s="19"/>
      <c r="C201" s="19" t="s">
        <v>23</v>
      </c>
      <c r="D201" s="28">
        <v>43173</v>
      </c>
      <c r="E201" s="27" t="s">
        <v>202</v>
      </c>
      <c r="F201" s="19"/>
      <c r="G201" s="19"/>
      <c r="H201" s="19"/>
      <c r="I201" s="27" t="s">
        <v>781</v>
      </c>
      <c r="J201" s="19"/>
      <c r="K201" s="19" t="s">
        <v>628</v>
      </c>
      <c r="L201" s="31"/>
      <c r="M201" s="26"/>
      <c r="N201" s="26"/>
      <c r="O201" s="25"/>
      <c r="P201" s="25"/>
      <c r="Q201" s="25"/>
      <c r="R201" s="25"/>
      <c r="S201" s="24"/>
      <c r="T201" s="24"/>
      <c r="U201" s="19"/>
    </row>
    <row r="202" spans="1:21" ht="13.5" customHeight="1" x14ac:dyDescent="0.25">
      <c r="A202" s="19" t="s">
        <v>605</v>
      </c>
      <c r="B202" s="19"/>
      <c r="C202" s="19" t="s">
        <v>23</v>
      </c>
      <c r="D202" s="28">
        <v>43173</v>
      </c>
      <c r="E202" s="27" t="s">
        <v>112</v>
      </c>
      <c r="F202" s="19"/>
      <c r="G202" s="19"/>
      <c r="H202" s="19"/>
      <c r="I202" s="27" t="s">
        <v>782</v>
      </c>
      <c r="J202" s="19"/>
      <c r="K202" s="19" t="s">
        <v>629</v>
      </c>
      <c r="L202" s="31"/>
      <c r="M202" s="26"/>
      <c r="N202" s="26"/>
      <c r="O202" s="25"/>
      <c r="P202" s="25"/>
      <c r="Q202" s="25"/>
      <c r="R202" s="25"/>
      <c r="S202" s="24"/>
      <c r="T202" s="24"/>
      <c r="U202" s="19"/>
    </row>
    <row r="203" spans="1:21" ht="13.5" customHeight="1" x14ac:dyDescent="0.25">
      <c r="A203" s="19" t="s">
        <v>605</v>
      </c>
      <c r="B203" s="19"/>
      <c r="C203" s="19" t="s">
        <v>23</v>
      </c>
      <c r="D203" s="28">
        <v>43173</v>
      </c>
      <c r="E203" s="27" t="s">
        <v>112</v>
      </c>
      <c r="F203" s="19"/>
      <c r="G203" s="19"/>
      <c r="H203" s="19"/>
      <c r="I203" s="27" t="s">
        <v>783</v>
      </c>
      <c r="J203" s="19"/>
      <c r="K203" s="19" t="s">
        <v>630</v>
      </c>
      <c r="L203" s="31"/>
      <c r="M203" s="26"/>
      <c r="N203" s="26"/>
      <c r="O203" s="25"/>
      <c r="P203" s="25"/>
      <c r="Q203" s="25"/>
      <c r="R203" s="25"/>
      <c r="S203" s="24"/>
      <c r="T203" s="24"/>
      <c r="U203" s="19"/>
    </row>
    <row r="204" spans="1:21" ht="13.5" customHeight="1" x14ac:dyDescent="0.25">
      <c r="A204" s="19" t="s">
        <v>605</v>
      </c>
      <c r="B204" s="19"/>
      <c r="C204" s="19" t="s">
        <v>23</v>
      </c>
      <c r="D204" s="28">
        <v>43173</v>
      </c>
      <c r="E204" s="27" t="s">
        <v>112</v>
      </c>
      <c r="F204" s="19"/>
      <c r="G204" s="19"/>
      <c r="H204" s="19"/>
      <c r="I204" s="27" t="s">
        <v>784</v>
      </c>
      <c r="J204" s="19"/>
      <c r="K204" s="19" t="s">
        <v>631</v>
      </c>
      <c r="L204" s="31"/>
      <c r="M204" s="26"/>
      <c r="N204" s="26"/>
      <c r="O204" s="25"/>
      <c r="P204" s="25"/>
      <c r="Q204" s="25"/>
      <c r="R204" s="25"/>
      <c r="S204" s="24"/>
      <c r="T204" s="24"/>
      <c r="U204" s="19"/>
    </row>
    <row r="205" spans="1:21" ht="13.5" customHeight="1" x14ac:dyDescent="0.25">
      <c r="A205" s="19" t="s">
        <v>605</v>
      </c>
      <c r="B205" s="19"/>
      <c r="C205" s="19" t="s">
        <v>23</v>
      </c>
      <c r="D205" s="28">
        <v>43173</v>
      </c>
      <c r="E205" s="27" t="s">
        <v>112</v>
      </c>
      <c r="F205" s="19"/>
      <c r="G205" s="19"/>
      <c r="H205" s="19"/>
      <c r="I205" s="27" t="s">
        <v>785</v>
      </c>
      <c r="J205" s="19"/>
      <c r="K205" s="19" t="s">
        <v>632</v>
      </c>
      <c r="L205" s="31" t="s">
        <v>942</v>
      </c>
      <c r="M205" s="26" t="s">
        <v>943</v>
      </c>
      <c r="N205" s="26" t="s">
        <v>1024</v>
      </c>
      <c r="O205" s="25">
        <v>43211</v>
      </c>
      <c r="P205" s="25"/>
      <c r="Q205" s="25"/>
      <c r="R205" s="25"/>
      <c r="S205" s="24"/>
      <c r="T205" s="24"/>
      <c r="U205" s="19"/>
    </row>
    <row r="206" spans="1:21" ht="13.5" customHeight="1" x14ac:dyDescent="0.25">
      <c r="A206" s="19" t="s">
        <v>605</v>
      </c>
      <c r="B206" s="19"/>
      <c r="C206" s="19" t="s">
        <v>23</v>
      </c>
      <c r="D206" s="28">
        <v>43173</v>
      </c>
      <c r="E206" s="27" t="s">
        <v>607</v>
      </c>
      <c r="F206" s="19"/>
      <c r="G206" s="19"/>
      <c r="H206" s="19"/>
      <c r="I206" s="27" t="s">
        <v>786</v>
      </c>
      <c r="J206" s="19"/>
      <c r="K206" s="19" t="s">
        <v>633</v>
      </c>
      <c r="L206" s="31" t="s">
        <v>944</v>
      </c>
      <c r="M206" s="26" t="s">
        <v>945</v>
      </c>
      <c r="N206" s="26" t="s">
        <v>1025</v>
      </c>
      <c r="O206" s="25">
        <v>43195</v>
      </c>
      <c r="P206" s="25"/>
      <c r="Q206" s="25"/>
      <c r="R206" s="25"/>
      <c r="S206" s="24"/>
      <c r="T206" s="24"/>
      <c r="U206" s="19"/>
    </row>
    <row r="207" spans="1:21" ht="13.5" customHeight="1" x14ac:dyDescent="0.25">
      <c r="A207" s="19" t="s">
        <v>605</v>
      </c>
      <c r="B207" s="19"/>
      <c r="C207" s="19" t="s">
        <v>23</v>
      </c>
      <c r="D207" s="28">
        <v>43173</v>
      </c>
      <c r="E207" s="27" t="s">
        <v>112</v>
      </c>
      <c r="F207" s="19"/>
      <c r="G207" s="19"/>
      <c r="H207" s="19"/>
      <c r="I207" s="27" t="s">
        <v>787</v>
      </c>
      <c r="J207" s="19"/>
      <c r="K207" s="19" t="s">
        <v>634</v>
      </c>
      <c r="L207" s="31" t="s">
        <v>946</v>
      </c>
      <c r="M207" s="26" t="s">
        <v>947</v>
      </c>
      <c r="N207" s="26" t="s">
        <v>1026</v>
      </c>
      <c r="O207" s="25">
        <v>43251</v>
      </c>
      <c r="P207" s="25">
        <v>43404</v>
      </c>
      <c r="Q207" s="25"/>
      <c r="R207" s="25"/>
      <c r="S207" s="24"/>
      <c r="T207" s="24"/>
      <c r="U207" s="19"/>
    </row>
    <row r="208" spans="1:21" ht="13.5" customHeight="1" x14ac:dyDescent="0.25">
      <c r="A208" s="19" t="s">
        <v>605</v>
      </c>
      <c r="B208" s="19"/>
      <c r="C208" s="19" t="s">
        <v>23</v>
      </c>
      <c r="D208" s="28">
        <v>43173</v>
      </c>
      <c r="E208" s="27" t="s">
        <v>112</v>
      </c>
      <c r="F208" s="19"/>
      <c r="G208" s="19"/>
      <c r="H208" s="19"/>
      <c r="I208" s="27" t="s">
        <v>788</v>
      </c>
      <c r="J208" s="19"/>
      <c r="K208" s="19" t="s">
        <v>635</v>
      </c>
      <c r="L208" s="31" t="s">
        <v>948</v>
      </c>
      <c r="M208" s="26" t="s">
        <v>949</v>
      </c>
      <c r="N208" s="26" t="s">
        <v>1027</v>
      </c>
      <c r="O208" s="25">
        <v>43186</v>
      </c>
      <c r="P208" s="25"/>
      <c r="Q208" s="25"/>
      <c r="R208" s="25"/>
      <c r="S208" s="24"/>
      <c r="T208" s="24"/>
      <c r="U208" s="19"/>
    </row>
    <row r="209" spans="1:21" ht="13.5" customHeight="1" x14ac:dyDescent="0.25">
      <c r="A209" s="19" t="s">
        <v>605</v>
      </c>
      <c r="B209" s="19"/>
      <c r="C209" t="s">
        <v>25</v>
      </c>
      <c r="D209" s="28">
        <v>43173</v>
      </c>
      <c r="E209" s="27" t="s">
        <v>607</v>
      </c>
      <c r="F209" s="19"/>
      <c r="G209" s="19"/>
      <c r="H209" s="19"/>
      <c r="I209" s="27" t="s">
        <v>789</v>
      </c>
      <c r="J209" s="19"/>
      <c r="K209" s="19" t="s">
        <v>636</v>
      </c>
      <c r="L209" s="36" t="s">
        <v>950</v>
      </c>
      <c r="M209" s="26" t="s">
        <v>951</v>
      </c>
      <c r="N209" s="26"/>
      <c r="O209" s="25">
        <v>43192</v>
      </c>
      <c r="P209" s="25"/>
      <c r="Q209" s="25"/>
      <c r="R209" s="25">
        <v>43192</v>
      </c>
      <c r="S209" s="24"/>
      <c r="T209" s="24"/>
      <c r="U209" s="19"/>
    </row>
    <row r="210" spans="1:21" ht="13.5" customHeight="1" x14ac:dyDescent="0.25">
      <c r="A210" s="19" t="s">
        <v>605</v>
      </c>
      <c r="B210" s="19"/>
      <c r="C210" t="s">
        <v>25</v>
      </c>
      <c r="D210" s="28">
        <v>43173</v>
      </c>
      <c r="E210" s="27" t="s">
        <v>112</v>
      </c>
      <c r="F210" s="19"/>
      <c r="G210" s="19"/>
      <c r="H210" s="19"/>
      <c r="I210" s="27" t="s">
        <v>790</v>
      </c>
      <c r="J210" s="19"/>
      <c r="K210" s="19" t="s">
        <v>637</v>
      </c>
      <c r="L210" s="31" t="s">
        <v>952</v>
      </c>
      <c r="M210" s="26" t="s">
        <v>953</v>
      </c>
      <c r="N210" s="26" t="s">
        <v>1028</v>
      </c>
      <c r="O210" s="25">
        <v>43200</v>
      </c>
      <c r="P210" s="25"/>
      <c r="Q210" s="25"/>
      <c r="R210" s="25">
        <v>43312</v>
      </c>
      <c r="S210" s="24"/>
      <c r="T210" s="24"/>
      <c r="U210" s="19"/>
    </row>
    <row r="211" spans="1:21" ht="13.5" customHeight="1" x14ac:dyDescent="0.25">
      <c r="A211" s="19" t="s">
        <v>605</v>
      </c>
      <c r="B211" s="19"/>
      <c r="C211" t="s">
        <v>25</v>
      </c>
      <c r="D211" s="28">
        <v>43173</v>
      </c>
      <c r="E211" s="27" t="s">
        <v>112</v>
      </c>
      <c r="F211" s="19"/>
      <c r="G211" s="19"/>
      <c r="H211" s="19"/>
      <c r="I211" s="27" t="s">
        <v>791</v>
      </c>
      <c r="J211" s="19"/>
      <c r="K211" s="19" t="s">
        <v>638</v>
      </c>
      <c r="L211" s="31" t="s">
        <v>954</v>
      </c>
      <c r="M211" s="26" t="s">
        <v>955</v>
      </c>
      <c r="N211" s="26" t="s">
        <v>1029</v>
      </c>
      <c r="O211" s="25">
        <v>43189</v>
      </c>
      <c r="P211" s="25"/>
      <c r="Q211" s="25"/>
      <c r="R211" s="25">
        <v>43297</v>
      </c>
      <c r="S211" s="24"/>
      <c r="T211" s="24"/>
      <c r="U211" s="19"/>
    </row>
    <row r="212" spans="1:21" ht="13.5" customHeight="1" x14ac:dyDescent="0.25">
      <c r="A212" s="19" t="s">
        <v>605</v>
      </c>
      <c r="B212" s="19"/>
      <c r="C212" t="s">
        <v>25</v>
      </c>
      <c r="D212" s="28">
        <v>43173</v>
      </c>
      <c r="E212" s="27" t="s">
        <v>112</v>
      </c>
      <c r="F212" s="19"/>
      <c r="G212" s="19"/>
      <c r="H212" s="19"/>
      <c r="I212" s="27" t="s">
        <v>792</v>
      </c>
      <c r="J212" s="19"/>
      <c r="K212" s="19" t="s">
        <v>639</v>
      </c>
      <c r="L212" s="35" t="s">
        <v>956</v>
      </c>
      <c r="M212" s="26" t="s">
        <v>957</v>
      </c>
      <c r="N212" s="26"/>
      <c r="O212" s="25">
        <v>43180</v>
      </c>
      <c r="P212" s="25"/>
      <c r="Q212" s="25"/>
      <c r="R212" s="25">
        <v>43181</v>
      </c>
      <c r="S212" s="24"/>
      <c r="T212" s="24"/>
      <c r="U212" s="19"/>
    </row>
    <row r="213" spans="1:21" ht="13.5" customHeight="1" x14ac:dyDescent="0.25">
      <c r="A213" s="19" t="s">
        <v>605</v>
      </c>
      <c r="B213" s="19"/>
      <c r="C213" t="s">
        <v>25</v>
      </c>
      <c r="D213" s="28">
        <v>43173</v>
      </c>
      <c r="E213" s="27" t="s">
        <v>112</v>
      </c>
      <c r="F213" s="19"/>
      <c r="G213" s="19"/>
      <c r="H213" s="19"/>
      <c r="I213" s="27" t="s">
        <v>793</v>
      </c>
      <c r="J213" s="19"/>
      <c r="K213" s="19" t="s">
        <v>640</v>
      </c>
      <c r="L213" s="31"/>
      <c r="M213" s="26"/>
      <c r="N213" s="26"/>
      <c r="O213" s="25"/>
      <c r="P213" s="25"/>
      <c r="Q213" s="25"/>
      <c r="R213" s="25"/>
      <c r="S213" s="24"/>
      <c r="T213" s="24"/>
      <c r="U213" s="19"/>
    </row>
    <row r="214" spans="1:21" ht="13.5" customHeight="1" x14ac:dyDescent="0.25">
      <c r="A214" s="19" t="s">
        <v>605</v>
      </c>
      <c r="B214" s="19"/>
      <c r="C214" t="s">
        <v>25</v>
      </c>
      <c r="D214" s="28">
        <v>43173</v>
      </c>
      <c r="E214" s="27" t="s">
        <v>112</v>
      </c>
      <c r="F214" s="19"/>
      <c r="G214" s="19"/>
      <c r="H214" s="19"/>
      <c r="I214" s="27" t="s">
        <v>794</v>
      </c>
      <c r="J214" s="19"/>
      <c r="K214" s="19" t="s">
        <v>641</v>
      </c>
      <c r="L214" s="34" t="s">
        <v>958</v>
      </c>
      <c r="M214" s="26" t="s">
        <v>959</v>
      </c>
      <c r="N214" s="26"/>
      <c r="O214" s="25">
        <v>43192</v>
      </c>
      <c r="P214" s="25"/>
      <c r="Q214" s="25"/>
      <c r="R214" s="25">
        <v>43192</v>
      </c>
      <c r="S214" s="24"/>
      <c r="T214" s="24"/>
      <c r="U214" s="19"/>
    </row>
    <row r="215" spans="1:21" ht="13.5" customHeight="1" x14ac:dyDescent="0.25">
      <c r="A215" s="19" t="s">
        <v>605</v>
      </c>
      <c r="B215" s="19"/>
      <c r="C215" t="s">
        <v>25</v>
      </c>
      <c r="D215" s="28">
        <v>43173</v>
      </c>
      <c r="E215" s="27" t="s">
        <v>202</v>
      </c>
      <c r="F215" s="19"/>
      <c r="G215" s="19"/>
      <c r="H215" s="19"/>
      <c r="I215" s="27" t="s">
        <v>795</v>
      </c>
      <c r="J215" s="19"/>
      <c r="K215" s="19" t="s">
        <v>642</v>
      </c>
      <c r="L215" s="31"/>
      <c r="M215" s="26"/>
      <c r="N215" s="26"/>
      <c r="O215" s="25"/>
      <c r="P215" s="25"/>
      <c r="Q215" s="25"/>
      <c r="R215" s="25"/>
      <c r="S215" s="24"/>
      <c r="T215" s="24"/>
      <c r="U215" s="19"/>
    </row>
    <row r="216" spans="1:21" ht="13.5" customHeight="1" x14ac:dyDescent="0.25">
      <c r="A216" s="19" t="s">
        <v>605</v>
      </c>
      <c r="B216" s="19"/>
      <c r="C216" s="19" t="s">
        <v>21</v>
      </c>
      <c r="D216" s="28">
        <v>43173</v>
      </c>
      <c r="E216" s="27" t="s">
        <v>112</v>
      </c>
      <c r="F216" s="19"/>
      <c r="G216" s="19"/>
      <c r="H216" s="19"/>
      <c r="I216" s="27" t="s">
        <v>796</v>
      </c>
      <c r="J216" s="19"/>
      <c r="K216" s="19" t="s">
        <v>643</v>
      </c>
      <c r="L216" s="33" t="s">
        <v>960</v>
      </c>
      <c r="M216" s="26" t="s">
        <v>961</v>
      </c>
      <c r="N216" s="26"/>
      <c r="O216" s="25">
        <v>43242</v>
      </c>
      <c r="P216" s="25"/>
      <c r="Q216" s="25"/>
      <c r="R216" s="25">
        <v>43290</v>
      </c>
      <c r="S216" s="24"/>
      <c r="T216" s="24"/>
      <c r="U216" s="19"/>
    </row>
    <row r="217" spans="1:21" ht="13.5" customHeight="1" x14ac:dyDescent="0.25">
      <c r="A217" s="19" t="s">
        <v>605</v>
      </c>
      <c r="B217" s="19"/>
      <c r="C217" s="19" t="s">
        <v>21</v>
      </c>
      <c r="D217" s="28">
        <v>43173</v>
      </c>
      <c r="E217" s="27" t="s">
        <v>607</v>
      </c>
      <c r="F217" s="19"/>
      <c r="G217" s="19"/>
      <c r="H217" s="19"/>
      <c r="I217" s="27" t="s">
        <v>797</v>
      </c>
      <c r="J217" s="19"/>
      <c r="K217" s="19" t="s">
        <v>644</v>
      </c>
      <c r="L217" s="31" t="s">
        <v>962</v>
      </c>
      <c r="M217" s="26" t="s">
        <v>963</v>
      </c>
      <c r="N217" s="26" t="s">
        <v>1030</v>
      </c>
      <c r="O217" s="25">
        <v>43186</v>
      </c>
      <c r="P217" s="25">
        <v>43464</v>
      </c>
      <c r="Q217" s="25"/>
      <c r="R217" s="25"/>
      <c r="S217" s="24"/>
      <c r="T217" s="24"/>
      <c r="U217" s="19"/>
    </row>
    <row r="218" spans="1:21" ht="13.5" customHeight="1" x14ac:dyDescent="0.25">
      <c r="A218" s="19" t="s">
        <v>605</v>
      </c>
      <c r="B218" s="19"/>
      <c r="C218" s="19" t="s">
        <v>21</v>
      </c>
      <c r="D218" s="28">
        <v>43173</v>
      </c>
      <c r="E218" s="27" t="s">
        <v>112</v>
      </c>
      <c r="F218" s="19"/>
      <c r="G218" s="19"/>
      <c r="H218" s="19"/>
      <c r="I218" s="27" t="s">
        <v>798</v>
      </c>
      <c r="J218" s="19"/>
      <c r="K218" s="19" t="s">
        <v>645</v>
      </c>
      <c r="L218" s="30" t="s">
        <v>964</v>
      </c>
      <c r="M218" s="26" t="s">
        <v>965</v>
      </c>
      <c r="N218" s="26"/>
      <c r="O218" s="25">
        <v>43186</v>
      </c>
      <c r="P218" s="25"/>
      <c r="Q218" s="25"/>
      <c r="R218" s="25">
        <v>43290</v>
      </c>
      <c r="S218" s="24"/>
      <c r="T218" s="24"/>
      <c r="U218" s="19"/>
    </row>
    <row r="219" spans="1:21" ht="13.5" customHeight="1" x14ac:dyDescent="0.25">
      <c r="A219" s="19" t="s">
        <v>605</v>
      </c>
      <c r="B219" s="19"/>
      <c r="C219" s="19" t="s">
        <v>21</v>
      </c>
      <c r="D219" s="28">
        <v>43173</v>
      </c>
      <c r="E219" s="27" t="s">
        <v>112</v>
      </c>
      <c r="F219" s="19"/>
      <c r="G219" s="19"/>
      <c r="H219" s="19"/>
      <c r="I219" s="27" t="s">
        <v>799</v>
      </c>
      <c r="J219" s="19"/>
      <c r="K219" s="19" t="s">
        <v>646</v>
      </c>
      <c r="L219" s="32" t="s">
        <v>966</v>
      </c>
      <c r="M219" s="26" t="s">
        <v>967</v>
      </c>
      <c r="N219" s="26"/>
      <c r="O219" s="25">
        <v>43250</v>
      </c>
      <c r="P219" s="25"/>
      <c r="Q219" s="25"/>
      <c r="R219" s="25">
        <v>43248</v>
      </c>
      <c r="S219" s="24"/>
      <c r="T219" s="24"/>
      <c r="U219" s="19"/>
    </row>
    <row r="220" spans="1:21" ht="13.5" customHeight="1" x14ac:dyDescent="0.25">
      <c r="A220" s="19" t="s">
        <v>605</v>
      </c>
      <c r="B220" s="19"/>
      <c r="C220" s="19" t="s">
        <v>17</v>
      </c>
      <c r="D220" s="28">
        <v>43173</v>
      </c>
      <c r="E220" s="27" t="s">
        <v>607</v>
      </c>
      <c r="F220" s="19"/>
      <c r="G220" s="19"/>
      <c r="H220" s="19"/>
      <c r="I220" s="27" t="s">
        <v>800</v>
      </c>
      <c r="J220" s="19"/>
      <c r="K220" s="19" t="s">
        <v>647</v>
      </c>
      <c r="L220" s="29" t="s">
        <v>968</v>
      </c>
      <c r="M220" s="26" t="s">
        <v>969</v>
      </c>
      <c r="N220" s="26"/>
      <c r="O220" s="25">
        <v>43180</v>
      </c>
      <c r="P220" s="25"/>
      <c r="Q220" s="25"/>
      <c r="R220" s="25"/>
      <c r="S220" s="24"/>
      <c r="T220" s="24"/>
      <c r="U220" s="19"/>
    </row>
    <row r="221" spans="1:21" ht="13.5" customHeight="1" x14ac:dyDescent="0.25">
      <c r="A221" s="19" t="s">
        <v>605</v>
      </c>
      <c r="B221" s="19"/>
      <c r="C221" s="19" t="s">
        <v>19</v>
      </c>
      <c r="D221" s="28">
        <v>43174</v>
      </c>
      <c r="E221" s="27" t="s">
        <v>112</v>
      </c>
      <c r="F221" s="19"/>
      <c r="G221" s="19"/>
      <c r="H221" s="19"/>
      <c r="I221" s="27" t="s">
        <v>801</v>
      </c>
      <c r="J221" s="19"/>
      <c r="K221" s="19" t="s">
        <v>648</v>
      </c>
      <c r="L221" s="31"/>
      <c r="M221" s="26"/>
      <c r="N221" s="26"/>
      <c r="O221" s="25"/>
      <c r="P221" s="25"/>
      <c r="Q221" s="25"/>
      <c r="R221" s="25"/>
      <c r="S221" s="24"/>
      <c r="T221" s="24"/>
      <c r="U221" s="19"/>
    </row>
    <row r="222" spans="1:21" ht="13.5" customHeight="1" x14ac:dyDescent="0.25">
      <c r="A222" s="19" t="s">
        <v>605</v>
      </c>
      <c r="B222" s="19"/>
      <c r="C222" s="19" t="s">
        <v>19</v>
      </c>
      <c r="D222" s="28">
        <v>43174</v>
      </c>
      <c r="E222" s="27" t="s">
        <v>112</v>
      </c>
      <c r="F222" s="19"/>
      <c r="G222" s="19"/>
      <c r="H222" s="19"/>
      <c r="I222" s="27" t="s">
        <v>802</v>
      </c>
      <c r="J222" s="19"/>
      <c r="K222" s="19" t="s">
        <v>649</v>
      </c>
      <c r="L222" s="29"/>
      <c r="M222" s="26"/>
      <c r="N222" s="26"/>
      <c r="O222" s="25"/>
      <c r="P222" s="25"/>
      <c r="Q222" s="25"/>
      <c r="R222" s="25"/>
      <c r="S222" s="24"/>
      <c r="T222" s="24"/>
      <c r="U222" s="19"/>
    </row>
    <row r="223" spans="1:21" ht="13.5" customHeight="1" x14ac:dyDescent="0.25">
      <c r="A223" s="19" t="s">
        <v>605</v>
      </c>
      <c r="B223" s="19"/>
      <c r="C223" s="19" t="s">
        <v>19</v>
      </c>
      <c r="D223" s="28">
        <v>43174</v>
      </c>
      <c r="E223" s="27" t="s">
        <v>112</v>
      </c>
      <c r="F223" s="19"/>
      <c r="G223" s="19"/>
      <c r="H223" s="19"/>
      <c r="I223" s="27" t="s">
        <v>803</v>
      </c>
      <c r="J223" s="19"/>
      <c r="K223" s="19" t="s">
        <v>650</v>
      </c>
      <c r="L223" s="29"/>
      <c r="M223" s="26"/>
      <c r="N223" s="26"/>
      <c r="O223" s="25"/>
      <c r="P223" s="25"/>
      <c r="Q223" s="25"/>
      <c r="R223" s="25"/>
      <c r="S223" s="24"/>
      <c r="T223" s="24"/>
      <c r="U223" s="19"/>
    </row>
    <row r="224" spans="1:21" ht="13.5" customHeight="1" x14ac:dyDescent="0.25">
      <c r="A224" s="19" t="s">
        <v>605</v>
      </c>
      <c r="B224" s="19"/>
      <c r="C224" s="19" t="s">
        <v>19</v>
      </c>
      <c r="D224" s="28">
        <v>43174</v>
      </c>
      <c r="E224" s="27" t="s">
        <v>607</v>
      </c>
      <c r="F224" s="19"/>
      <c r="G224" s="19"/>
      <c r="H224" s="19"/>
      <c r="I224" s="27" t="s">
        <v>804</v>
      </c>
      <c r="J224" s="19"/>
      <c r="K224" s="19" t="s">
        <v>651</v>
      </c>
      <c r="L224" s="29"/>
      <c r="M224" s="26"/>
      <c r="N224" s="26"/>
      <c r="O224" s="25"/>
      <c r="P224" s="25"/>
      <c r="Q224" s="25"/>
      <c r="R224" s="25"/>
      <c r="S224" s="24"/>
      <c r="T224" s="24"/>
      <c r="U224" s="19"/>
    </row>
    <row r="225" spans="1:21" ht="13.5" customHeight="1" x14ac:dyDescent="0.25">
      <c r="A225" s="19" t="s">
        <v>605</v>
      </c>
      <c r="B225" s="19"/>
      <c r="C225" s="19" t="s">
        <v>19</v>
      </c>
      <c r="D225" s="28">
        <v>43174</v>
      </c>
      <c r="E225" s="27" t="s">
        <v>112</v>
      </c>
      <c r="F225" s="19"/>
      <c r="G225" s="19"/>
      <c r="H225" s="19"/>
      <c r="I225" s="27" t="s">
        <v>805</v>
      </c>
      <c r="J225" s="19"/>
      <c r="K225" s="19" t="s">
        <v>652</v>
      </c>
      <c r="L225" s="29"/>
      <c r="M225" s="26"/>
      <c r="N225" s="26"/>
      <c r="O225" s="25"/>
      <c r="P225" s="25"/>
      <c r="Q225" s="25"/>
      <c r="R225" s="25"/>
      <c r="S225" s="24"/>
      <c r="T225" s="24"/>
      <c r="U225" s="19"/>
    </row>
    <row r="226" spans="1:21" ht="13.5" customHeight="1" x14ac:dyDescent="0.25">
      <c r="A226" s="19" t="s">
        <v>605</v>
      </c>
      <c r="B226" s="19"/>
      <c r="C226" s="19" t="s">
        <v>19</v>
      </c>
      <c r="D226" s="28">
        <v>43174</v>
      </c>
      <c r="E226" s="27" t="s">
        <v>112</v>
      </c>
      <c r="F226" s="19"/>
      <c r="G226" s="19"/>
      <c r="H226" s="19"/>
      <c r="I226" s="27" t="s">
        <v>806</v>
      </c>
      <c r="J226" s="19"/>
      <c r="K226" s="19" t="s">
        <v>653</v>
      </c>
      <c r="L226" s="29" t="s">
        <v>970</v>
      </c>
      <c r="M226" s="26" t="s">
        <v>971</v>
      </c>
      <c r="N226" s="26" t="s">
        <v>1031</v>
      </c>
      <c r="O226" s="25">
        <v>43381</v>
      </c>
      <c r="P226" s="25"/>
      <c r="Q226" s="25"/>
      <c r="R226" s="25">
        <v>43381</v>
      </c>
      <c r="S226" s="24"/>
      <c r="T226" s="24"/>
      <c r="U226" s="19"/>
    </row>
    <row r="227" spans="1:21" ht="13.5" customHeight="1" x14ac:dyDescent="0.25">
      <c r="A227" s="19" t="s">
        <v>605</v>
      </c>
      <c r="B227" s="19"/>
      <c r="C227" s="19" t="s">
        <v>19</v>
      </c>
      <c r="D227" s="28">
        <v>43174</v>
      </c>
      <c r="E227" s="27" t="s">
        <v>112</v>
      </c>
      <c r="F227" s="19"/>
      <c r="G227" s="19"/>
      <c r="H227" s="19"/>
      <c r="I227" s="27" t="s">
        <v>807</v>
      </c>
      <c r="J227" s="19"/>
      <c r="K227" s="19" t="s">
        <v>654</v>
      </c>
      <c r="L227" s="29"/>
      <c r="M227" s="26"/>
      <c r="N227" s="26"/>
      <c r="O227" s="25"/>
      <c r="P227" s="25"/>
      <c r="Q227" s="25"/>
      <c r="R227" s="25"/>
      <c r="S227" s="24"/>
      <c r="T227" s="24"/>
      <c r="U227" s="19"/>
    </row>
    <row r="228" spans="1:21" ht="13.5" customHeight="1" x14ac:dyDescent="0.25">
      <c r="A228" s="19" t="s">
        <v>605</v>
      </c>
      <c r="B228" s="19"/>
      <c r="C228" s="19" t="s">
        <v>19</v>
      </c>
      <c r="D228" s="28">
        <v>43174</v>
      </c>
      <c r="E228" s="27" t="s">
        <v>607</v>
      </c>
      <c r="F228" s="19"/>
      <c r="G228" s="19"/>
      <c r="H228" s="19"/>
      <c r="I228" s="27" t="s">
        <v>808</v>
      </c>
      <c r="J228" s="19"/>
      <c r="K228" s="19" t="s">
        <v>655</v>
      </c>
      <c r="L228" s="29"/>
      <c r="M228" s="26"/>
      <c r="N228" s="26"/>
      <c r="O228" s="25"/>
      <c r="P228" s="25"/>
      <c r="Q228" s="25"/>
      <c r="R228" s="25"/>
      <c r="S228" s="24"/>
      <c r="T228" s="24"/>
      <c r="U228" s="19"/>
    </row>
    <row r="229" spans="1:21" ht="13.5" customHeight="1" x14ac:dyDescent="0.25">
      <c r="A229" s="19" t="s">
        <v>605</v>
      </c>
      <c r="B229" s="19"/>
      <c r="C229" s="19" t="s">
        <v>19</v>
      </c>
      <c r="D229" s="28">
        <v>43174</v>
      </c>
      <c r="E229" s="27" t="s">
        <v>112</v>
      </c>
      <c r="F229" s="19"/>
      <c r="G229" s="19"/>
      <c r="H229" s="19"/>
      <c r="I229" s="27" t="s">
        <v>809</v>
      </c>
      <c r="J229" s="19"/>
      <c r="K229" s="19" t="s">
        <v>656</v>
      </c>
      <c r="L229" s="29"/>
      <c r="M229" s="26"/>
      <c r="N229" s="26"/>
      <c r="O229" s="25" t="s">
        <v>1893</v>
      </c>
      <c r="P229" s="25"/>
      <c r="Q229" s="25"/>
      <c r="R229" s="25"/>
      <c r="S229" s="24"/>
      <c r="T229" s="24"/>
      <c r="U229" s="19"/>
    </row>
    <row r="230" spans="1:21" ht="13.5" customHeight="1" x14ac:dyDescent="0.25">
      <c r="A230" s="19" t="s">
        <v>605</v>
      </c>
      <c r="B230" s="19"/>
      <c r="C230" s="19" t="s">
        <v>28</v>
      </c>
      <c r="D230" s="28">
        <v>43174</v>
      </c>
      <c r="E230" s="27" t="s">
        <v>112</v>
      </c>
      <c r="F230" s="19"/>
      <c r="G230" s="19"/>
      <c r="H230" s="19"/>
      <c r="I230" s="27" t="s">
        <v>810</v>
      </c>
      <c r="J230" s="19"/>
      <c r="K230" s="19" t="s">
        <v>657</v>
      </c>
      <c r="L230" s="33" t="s">
        <v>972</v>
      </c>
      <c r="M230" s="26" t="s">
        <v>973</v>
      </c>
      <c r="N230" s="26"/>
      <c r="O230" s="25">
        <v>43251</v>
      </c>
      <c r="P230" s="25"/>
      <c r="Q230" s="25"/>
      <c r="R230" s="25">
        <v>43299</v>
      </c>
      <c r="S230" s="24"/>
      <c r="T230" s="24"/>
      <c r="U230" s="19"/>
    </row>
    <row r="231" spans="1:21" ht="13.5" customHeight="1" x14ac:dyDescent="0.25">
      <c r="A231" s="19" t="s">
        <v>605</v>
      </c>
      <c r="B231" s="19"/>
      <c r="C231" s="19" t="s">
        <v>28</v>
      </c>
      <c r="D231" s="28">
        <v>43174</v>
      </c>
      <c r="E231" s="27" t="s">
        <v>112</v>
      </c>
      <c r="F231" s="19"/>
      <c r="G231" s="19"/>
      <c r="H231" s="19"/>
      <c r="I231" s="27" t="s">
        <v>811</v>
      </c>
      <c r="J231" s="19"/>
      <c r="K231" s="19" t="s">
        <v>658</v>
      </c>
      <c r="L231" s="29"/>
      <c r="M231" s="26"/>
      <c r="N231" s="26"/>
      <c r="O231" s="25">
        <v>43251</v>
      </c>
      <c r="P231" s="25">
        <v>43381</v>
      </c>
      <c r="Q231" s="25"/>
      <c r="R231" s="25"/>
      <c r="S231" s="24"/>
      <c r="T231" s="24"/>
      <c r="U231" s="19"/>
    </row>
    <row r="232" spans="1:21" ht="13.5" customHeight="1" x14ac:dyDescent="0.25">
      <c r="A232" s="19" t="s">
        <v>605</v>
      </c>
      <c r="B232" s="19"/>
      <c r="C232" s="19" t="s">
        <v>28</v>
      </c>
      <c r="D232" s="28">
        <v>43174</v>
      </c>
      <c r="E232" s="27" t="s">
        <v>202</v>
      </c>
      <c r="F232" s="19"/>
      <c r="G232" s="19"/>
      <c r="H232" s="19"/>
      <c r="I232" s="27" t="s">
        <v>812</v>
      </c>
      <c r="J232" s="19"/>
      <c r="K232" s="19" t="s">
        <v>659</v>
      </c>
      <c r="L232" s="30" t="s">
        <v>974</v>
      </c>
      <c r="M232" s="26" t="s">
        <v>975</v>
      </c>
      <c r="N232" s="26"/>
      <c r="O232" s="25">
        <v>43251</v>
      </c>
      <c r="P232" s="25"/>
      <c r="Q232" s="25"/>
      <c r="R232" s="25">
        <v>43300</v>
      </c>
      <c r="S232" s="24"/>
      <c r="T232" s="24"/>
      <c r="U232" s="19"/>
    </row>
    <row r="233" spans="1:21" ht="13.5" customHeight="1" x14ac:dyDescent="0.25">
      <c r="A233" s="19" t="s">
        <v>605</v>
      </c>
      <c r="B233" s="19"/>
      <c r="C233" s="19" t="s">
        <v>28</v>
      </c>
      <c r="D233" s="28">
        <v>43174</v>
      </c>
      <c r="E233" s="27" t="s">
        <v>607</v>
      </c>
      <c r="F233" s="19"/>
      <c r="G233" s="19"/>
      <c r="H233" s="19"/>
      <c r="I233" s="27" t="s">
        <v>813</v>
      </c>
      <c r="J233" s="19"/>
      <c r="K233" s="19" t="s">
        <v>660</v>
      </c>
      <c r="L233" s="29" t="s">
        <v>976</v>
      </c>
      <c r="M233" s="26" t="s">
        <v>977</v>
      </c>
      <c r="N233" s="26"/>
      <c r="O233" s="25">
        <v>43189</v>
      </c>
      <c r="P233" s="25"/>
      <c r="Q233" s="25"/>
      <c r="R233" s="25">
        <v>43294</v>
      </c>
      <c r="S233" s="24"/>
      <c r="T233" s="24"/>
      <c r="U233" s="19"/>
    </row>
    <row r="234" spans="1:21" ht="13.5" customHeight="1" x14ac:dyDescent="0.25">
      <c r="A234" s="19" t="s">
        <v>605</v>
      </c>
      <c r="B234" s="19"/>
      <c r="C234" s="19" t="s">
        <v>28</v>
      </c>
      <c r="D234" s="28">
        <v>43174</v>
      </c>
      <c r="E234" s="27" t="s">
        <v>112</v>
      </c>
      <c r="F234" s="19"/>
      <c r="G234" s="19"/>
      <c r="H234" s="19"/>
      <c r="I234" s="27" t="s">
        <v>814</v>
      </c>
      <c r="J234" s="19"/>
      <c r="K234" s="19" t="s">
        <v>661</v>
      </c>
      <c r="L234" s="29" t="s">
        <v>978</v>
      </c>
      <c r="M234" s="26" t="s">
        <v>979</v>
      </c>
      <c r="N234" s="26"/>
      <c r="O234" s="25">
        <v>43196</v>
      </c>
      <c r="P234" s="25"/>
      <c r="Q234" s="25"/>
      <c r="R234" s="25">
        <v>43195</v>
      </c>
      <c r="S234" s="24"/>
      <c r="T234" s="24"/>
      <c r="U234" s="19"/>
    </row>
    <row r="235" spans="1:21" ht="13.5" customHeight="1" x14ac:dyDescent="0.25">
      <c r="A235" s="19" t="s">
        <v>605</v>
      </c>
      <c r="B235" s="19"/>
      <c r="C235" s="19" t="s">
        <v>28</v>
      </c>
      <c r="D235" s="28">
        <v>43174</v>
      </c>
      <c r="E235" s="27" t="s">
        <v>112</v>
      </c>
      <c r="F235" s="19"/>
      <c r="G235" s="19"/>
      <c r="H235" s="19"/>
      <c r="I235" s="27" t="s">
        <v>815</v>
      </c>
      <c r="J235" s="19"/>
      <c r="K235" s="19" t="s">
        <v>662</v>
      </c>
      <c r="L235" s="29" t="s">
        <v>980</v>
      </c>
      <c r="M235" s="26" t="s">
        <v>981</v>
      </c>
      <c r="N235" s="26"/>
      <c r="O235" s="25">
        <v>43196</v>
      </c>
      <c r="P235" s="25"/>
      <c r="Q235" s="25"/>
      <c r="R235" s="25">
        <v>43195</v>
      </c>
      <c r="S235" s="24"/>
      <c r="T235" s="24"/>
      <c r="U235" s="19"/>
    </row>
    <row r="236" spans="1:21" ht="13.5" customHeight="1" x14ac:dyDescent="0.25">
      <c r="A236" s="19" t="s">
        <v>605</v>
      </c>
      <c r="B236" s="19"/>
      <c r="C236" s="19" t="s">
        <v>30</v>
      </c>
      <c r="D236" s="28">
        <v>43174</v>
      </c>
      <c r="E236" s="27" t="s">
        <v>112</v>
      </c>
      <c r="F236" s="19"/>
      <c r="G236" s="19"/>
      <c r="H236" s="19"/>
      <c r="I236" s="27" t="s">
        <v>816</v>
      </c>
      <c r="J236" s="19"/>
      <c r="K236" s="19" t="s">
        <v>663</v>
      </c>
      <c r="L236" s="32" t="s">
        <v>982</v>
      </c>
      <c r="M236" s="26" t="s">
        <v>983</v>
      </c>
      <c r="N236" s="26" t="s">
        <v>1032</v>
      </c>
      <c r="O236" s="25">
        <v>43256</v>
      </c>
      <c r="P236" s="25"/>
      <c r="Q236" s="25"/>
      <c r="R236" s="25">
        <v>43311</v>
      </c>
      <c r="S236" s="24"/>
      <c r="T236" s="24"/>
      <c r="U236" s="19"/>
    </row>
    <row r="237" spans="1:21" ht="13.5" customHeight="1" x14ac:dyDescent="0.25">
      <c r="A237" s="19" t="s">
        <v>605</v>
      </c>
      <c r="B237" s="19"/>
      <c r="C237" s="19" t="s">
        <v>30</v>
      </c>
      <c r="D237" s="28">
        <v>43174</v>
      </c>
      <c r="E237" s="27" t="s">
        <v>112</v>
      </c>
      <c r="F237" s="19"/>
      <c r="G237" s="19"/>
      <c r="H237" s="19"/>
      <c r="I237" s="27" t="s">
        <v>817</v>
      </c>
      <c r="J237" s="19"/>
      <c r="K237" s="19" t="s">
        <v>664</v>
      </c>
      <c r="L237" s="29" t="s">
        <v>984</v>
      </c>
      <c r="M237" s="26" t="s">
        <v>985</v>
      </c>
      <c r="N237" s="26" t="s">
        <v>1033</v>
      </c>
      <c r="O237" s="25"/>
      <c r="P237" s="25"/>
      <c r="Q237" s="25"/>
      <c r="R237" s="25"/>
      <c r="S237" s="24"/>
      <c r="T237" s="24"/>
      <c r="U237" s="19"/>
    </row>
    <row r="238" spans="1:21" ht="13.5" customHeight="1" x14ac:dyDescent="0.25">
      <c r="A238" s="19" t="s">
        <v>605</v>
      </c>
      <c r="B238" s="19"/>
      <c r="C238" s="19" t="s">
        <v>30</v>
      </c>
      <c r="D238" s="28">
        <v>43174</v>
      </c>
      <c r="E238" s="27" t="s">
        <v>112</v>
      </c>
      <c r="F238" s="19"/>
      <c r="G238" s="19"/>
      <c r="H238" s="19"/>
      <c r="I238" s="27" t="s">
        <v>818</v>
      </c>
      <c r="J238" s="19"/>
      <c r="K238" s="19" t="s">
        <v>665</v>
      </c>
      <c r="L238" s="30" t="s">
        <v>986</v>
      </c>
      <c r="M238" s="26" t="s">
        <v>987</v>
      </c>
      <c r="N238" s="26" t="s">
        <v>1034</v>
      </c>
      <c r="O238" s="25">
        <v>43191</v>
      </c>
      <c r="P238" s="25"/>
      <c r="Q238" s="25"/>
      <c r="R238" s="25">
        <v>43248</v>
      </c>
      <c r="S238" s="24"/>
      <c r="T238" s="24"/>
      <c r="U238" s="19"/>
    </row>
    <row r="239" spans="1:21" ht="13.5" customHeight="1" x14ac:dyDescent="0.25">
      <c r="A239" s="19" t="s">
        <v>605</v>
      </c>
      <c r="B239" s="19"/>
      <c r="C239" s="19" t="s">
        <v>30</v>
      </c>
      <c r="D239" s="28">
        <v>43174</v>
      </c>
      <c r="E239" s="27" t="s">
        <v>112</v>
      </c>
      <c r="F239" s="19"/>
      <c r="G239" s="19"/>
      <c r="H239" s="19"/>
      <c r="I239" s="27" t="s">
        <v>819</v>
      </c>
      <c r="J239" s="19"/>
      <c r="K239" s="19" t="s">
        <v>666</v>
      </c>
      <c r="L239" s="29" t="s">
        <v>988</v>
      </c>
      <c r="M239" s="26" t="s">
        <v>989</v>
      </c>
      <c r="N239" s="26" t="s">
        <v>1035</v>
      </c>
      <c r="O239" s="25">
        <v>43184</v>
      </c>
      <c r="P239" s="25"/>
      <c r="Q239" s="25"/>
      <c r="R239" s="25">
        <v>43248</v>
      </c>
      <c r="S239" s="24"/>
      <c r="T239" s="24"/>
      <c r="U239" s="19"/>
    </row>
    <row r="240" spans="1:21" ht="13.5" customHeight="1" x14ac:dyDescent="0.25">
      <c r="A240" s="19" t="s">
        <v>605</v>
      </c>
      <c r="B240" s="19"/>
      <c r="C240" s="19" t="s">
        <v>30</v>
      </c>
      <c r="D240" s="28">
        <v>43174</v>
      </c>
      <c r="E240" s="27" t="s">
        <v>112</v>
      </c>
      <c r="F240" s="19"/>
      <c r="G240" s="19"/>
      <c r="H240" s="19"/>
      <c r="I240" s="27" t="s">
        <v>820</v>
      </c>
      <c r="J240" s="19"/>
      <c r="K240" s="19" t="s">
        <v>667</v>
      </c>
      <c r="L240" s="32" t="s">
        <v>990</v>
      </c>
      <c r="M240" s="26" t="s">
        <v>991</v>
      </c>
      <c r="N240" s="26" t="s">
        <v>1036</v>
      </c>
      <c r="O240" s="25">
        <v>43189</v>
      </c>
      <c r="P240" s="25"/>
      <c r="Q240" s="25"/>
      <c r="R240" s="25">
        <v>43248</v>
      </c>
      <c r="S240" s="24"/>
      <c r="T240" s="24"/>
      <c r="U240" s="19"/>
    </row>
    <row r="241" spans="1:21" ht="13.5" customHeight="1" x14ac:dyDescent="0.25">
      <c r="A241" s="19" t="s">
        <v>605</v>
      </c>
      <c r="B241" s="19"/>
      <c r="C241" s="19" t="s">
        <v>29</v>
      </c>
      <c r="D241" s="28">
        <v>43174</v>
      </c>
      <c r="E241" s="27" t="s">
        <v>112</v>
      </c>
      <c r="F241" s="19"/>
      <c r="G241" s="19"/>
      <c r="H241" s="19"/>
      <c r="I241" s="27" t="s">
        <v>821</v>
      </c>
      <c r="J241" s="19"/>
      <c r="K241" s="19" t="s">
        <v>668</v>
      </c>
      <c r="L241" s="31"/>
      <c r="M241" s="26"/>
      <c r="N241" s="26"/>
      <c r="O241" s="25"/>
      <c r="P241" s="25"/>
      <c r="Q241" s="25"/>
      <c r="R241" s="25"/>
      <c r="S241" s="24"/>
      <c r="T241" s="24"/>
      <c r="U241" s="19"/>
    </row>
    <row r="242" spans="1:21" ht="13.5" customHeight="1" x14ac:dyDescent="0.25">
      <c r="A242" s="19" t="s">
        <v>605</v>
      </c>
      <c r="B242" s="19"/>
      <c r="C242" s="19" t="s">
        <v>29</v>
      </c>
      <c r="D242" s="28">
        <v>43174</v>
      </c>
      <c r="E242" s="27" t="s">
        <v>112</v>
      </c>
      <c r="F242" s="19"/>
      <c r="G242" s="19"/>
      <c r="H242" s="19"/>
      <c r="I242" s="27" t="s">
        <v>822</v>
      </c>
      <c r="J242" s="19"/>
      <c r="K242" s="19" t="s">
        <v>669</v>
      </c>
      <c r="L242" s="29"/>
      <c r="M242" s="26"/>
      <c r="N242" s="26"/>
      <c r="O242" s="25"/>
      <c r="P242" s="25"/>
      <c r="Q242" s="25"/>
      <c r="R242" s="25"/>
      <c r="S242" s="24"/>
      <c r="T242" s="24"/>
      <c r="U242" s="19"/>
    </row>
    <row r="243" spans="1:21" ht="13.5" customHeight="1" x14ac:dyDescent="0.25">
      <c r="A243" s="19" t="s">
        <v>605</v>
      </c>
      <c r="B243" s="19"/>
      <c r="C243" s="19" t="s">
        <v>29</v>
      </c>
      <c r="D243" s="28">
        <v>43174</v>
      </c>
      <c r="E243" s="27" t="s">
        <v>112</v>
      </c>
      <c r="F243" s="19"/>
      <c r="G243" s="19"/>
      <c r="H243" s="19"/>
      <c r="I243" s="27" t="s">
        <v>823</v>
      </c>
      <c r="J243" s="19"/>
      <c r="K243" s="19" t="s">
        <v>670</v>
      </c>
      <c r="L243" s="29"/>
      <c r="M243" s="26"/>
      <c r="N243" s="26"/>
      <c r="O243" s="25"/>
      <c r="P243" s="25"/>
      <c r="Q243" s="25"/>
      <c r="R243" s="25"/>
      <c r="S243" s="24"/>
      <c r="T243" s="24"/>
      <c r="U243" s="19"/>
    </row>
    <row r="244" spans="1:21" ht="13.5" customHeight="1" x14ac:dyDescent="0.25">
      <c r="A244" s="19" t="s">
        <v>605</v>
      </c>
      <c r="B244" s="19"/>
      <c r="C244" s="19" t="s">
        <v>29</v>
      </c>
      <c r="D244" s="28">
        <v>43174</v>
      </c>
      <c r="E244" s="27" t="s">
        <v>112</v>
      </c>
      <c r="F244" s="19"/>
      <c r="G244" s="19"/>
      <c r="H244" s="19"/>
      <c r="I244" s="27" t="s">
        <v>824</v>
      </c>
      <c r="J244" s="19"/>
      <c r="K244" s="19" t="s">
        <v>671</v>
      </c>
      <c r="L244" s="33" t="s">
        <v>992</v>
      </c>
      <c r="M244" s="26" t="s">
        <v>993</v>
      </c>
      <c r="N244" s="26" t="s">
        <v>1037</v>
      </c>
      <c r="O244" s="25">
        <v>43175</v>
      </c>
      <c r="P244" s="25"/>
      <c r="Q244" s="25"/>
      <c r="R244" s="25">
        <v>43193</v>
      </c>
      <c r="S244" s="24"/>
      <c r="T244" s="24"/>
      <c r="U244" s="19"/>
    </row>
    <row r="245" spans="1:21" ht="13.5" customHeight="1" x14ac:dyDescent="0.25">
      <c r="A245" s="19" t="s">
        <v>605</v>
      </c>
      <c r="B245" s="19"/>
      <c r="C245" s="19" t="s">
        <v>29</v>
      </c>
      <c r="D245" s="28">
        <v>43174</v>
      </c>
      <c r="E245" s="27" t="s">
        <v>112</v>
      </c>
      <c r="F245" s="19"/>
      <c r="G245" s="19"/>
      <c r="H245" s="19"/>
      <c r="I245" s="27" t="s">
        <v>825</v>
      </c>
      <c r="J245" s="19"/>
      <c r="K245" s="19" t="s">
        <v>672</v>
      </c>
      <c r="L245" s="29"/>
      <c r="M245" s="26"/>
      <c r="N245" s="26"/>
      <c r="O245" s="25"/>
      <c r="P245" s="25"/>
      <c r="Q245" s="25"/>
      <c r="R245" s="25"/>
      <c r="S245" s="24"/>
      <c r="T245" s="24"/>
      <c r="U245" s="19"/>
    </row>
    <row r="246" spans="1:21" ht="13.5" customHeight="1" x14ac:dyDescent="0.25">
      <c r="A246" s="19" t="s">
        <v>605</v>
      </c>
      <c r="B246" s="19"/>
      <c r="C246" s="19" t="s">
        <v>29</v>
      </c>
      <c r="D246" s="28">
        <v>43174</v>
      </c>
      <c r="E246" s="27" t="s">
        <v>112</v>
      </c>
      <c r="F246" s="19"/>
      <c r="G246" s="19"/>
      <c r="H246" s="19"/>
      <c r="I246" s="27" t="s">
        <v>826</v>
      </c>
      <c r="J246" s="19"/>
      <c r="K246" s="19" t="s">
        <v>673</v>
      </c>
      <c r="L246" s="29"/>
      <c r="M246" s="26"/>
      <c r="N246" s="26"/>
      <c r="O246" s="25"/>
      <c r="P246" s="25"/>
      <c r="Q246" s="25"/>
      <c r="R246" s="25"/>
      <c r="S246" s="24"/>
      <c r="T246" s="24"/>
      <c r="U246" s="19"/>
    </row>
    <row r="247" spans="1:21" ht="13.5" customHeight="1" x14ac:dyDescent="0.25">
      <c r="A247" s="19" t="s">
        <v>605</v>
      </c>
      <c r="B247" s="19"/>
      <c r="C247" s="19" t="s">
        <v>29</v>
      </c>
      <c r="D247" s="28">
        <v>43174</v>
      </c>
      <c r="E247" s="27" t="s">
        <v>202</v>
      </c>
      <c r="F247" s="19"/>
      <c r="G247" s="19"/>
      <c r="H247" s="19"/>
      <c r="I247" s="27" t="s">
        <v>827</v>
      </c>
      <c r="J247" s="19"/>
      <c r="K247" s="19" t="s">
        <v>674</v>
      </c>
      <c r="L247" s="29"/>
      <c r="M247" s="26"/>
      <c r="N247" s="26"/>
      <c r="O247" s="25"/>
      <c r="P247" s="25"/>
      <c r="Q247" s="25"/>
      <c r="R247" s="25"/>
      <c r="S247" s="24"/>
      <c r="T247" s="24"/>
      <c r="U247" s="19"/>
    </row>
    <row r="248" spans="1:21" ht="13.5" customHeight="1" x14ac:dyDescent="0.25">
      <c r="A248" s="19" t="s">
        <v>605</v>
      </c>
      <c r="B248" s="19"/>
      <c r="C248" s="19" t="s">
        <v>26</v>
      </c>
      <c r="D248" s="28">
        <v>43175</v>
      </c>
      <c r="E248" s="27" t="s">
        <v>112</v>
      </c>
      <c r="F248" s="19"/>
      <c r="G248" s="19"/>
      <c r="H248" s="19"/>
      <c r="I248" s="27" t="s">
        <v>828</v>
      </c>
      <c r="J248" s="19"/>
      <c r="K248" s="19" t="s">
        <v>675</v>
      </c>
      <c r="L248" s="29"/>
      <c r="M248" s="26"/>
      <c r="N248" s="26"/>
      <c r="O248" s="25"/>
      <c r="P248" s="25"/>
      <c r="Q248" s="25"/>
      <c r="R248" s="25"/>
      <c r="S248" s="24"/>
      <c r="T248" s="24"/>
      <c r="U248" s="19"/>
    </row>
    <row r="249" spans="1:21" ht="13.5" customHeight="1" x14ac:dyDescent="0.25">
      <c r="A249" s="19" t="s">
        <v>605</v>
      </c>
      <c r="B249" s="19"/>
      <c r="C249" s="19" t="s">
        <v>26</v>
      </c>
      <c r="D249" s="28">
        <v>43175</v>
      </c>
      <c r="E249" s="27" t="s">
        <v>112</v>
      </c>
      <c r="F249" s="19"/>
      <c r="G249" s="19"/>
      <c r="H249" s="19"/>
      <c r="I249" s="27" t="s">
        <v>829</v>
      </c>
      <c r="J249" s="19"/>
      <c r="K249" s="19" t="s">
        <v>676</v>
      </c>
      <c r="L249" s="30" t="s">
        <v>994</v>
      </c>
      <c r="M249" s="26" t="s">
        <v>995</v>
      </c>
      <c r="N249" s="26" t="s">
        <v>1038</v>
      </c>
      <c r="O249" s="25">
        <v>43196</v>
      </c>
      <c r="P249" s="25"/>
      <c r="Q249" s="25"/>
      <c r="R249" s="25">
        <v>43196</v>
      </c>
      <c r="S249" s="24"/>
      <c r="T249" s="24"/>
      <c r="U249" s="19"/>
    </row>
    <row r="250" spans="1:21" ht="13.5" customHeight="1" x14ac:dyDescent="0.25">
      <c r="A250" s="19" t="s">
        <v>605</v>
      </c>
      <c r="B250" s="19"/>
      <c r="C250" s="19" t="s">
        <v>26</v>
      </c>
      <c r="D250" s="28">
        <v>43175</v>
      </c>
      <c r="E250" s="27" t="s">
        <v>112</v>
      </c>
      <c r="F250" s="19"/>
      <c r="G250" s="19"/>
      <c r="H250" s="19"/>
      <c r="I250" s="27" t="s">
        <v>830</v>
      </c>
      <c r="J250" s="19"/>
      <c r="K250" s="19" t="s">
        <v>677</v>
      </c>
      <c r="L250" s="30" t="s">
        <v>996</v>
      </c>
      <c r="M250" s="26" t="s">
        <v>997</v>
      </c>
      <c r="N250" s="26" t="s">
        <v>1039</v>
      </c>
      <c r="O250" s="25">
        <v>43178</v>
      </c>
      <c r="P250" s="25"/>
      <c r="Q250" s="25"/>
      <c r="R250" s="25">
        <v>43179</v>
      </c>
      <c r="S250" s="24"/>
      <c r="T250" s="24"/>
      <c r="U250" s="19"/>
    </row>
    <row r="251" spans="1:21" ht="13.5" customHeight="1" x14ac:dyDescent="0.25">
      <c r="A251" s="19" t="s">
        <v>605</v>
      </c>
      <c r="B251" s="19"/>
      <c r="C251" s="19" t="s">
        <v>26</v>
      </c>
      <c r="D251" s="28">
        <v>43175</v>
      </c>
      <c r="E251" s="27" t="s">
        <v>112</v>
      </c>
      <c r="F251" s="19"/>
      <c r="G251" s="19"/>
      <c r="H251" s="19"/>
      <c r="I251" s="27" t="s">
        <v>831</v>
      </c>
      <c r="J251" s="19"/>
      <c r="K251" s="19" t="s">
        <v>678</v>
      </c>
      <c r="L251" s="29" t="s">
        <v>998</v>
      </c>
      <c r="M251" s="26" t="s">
        <v>999</v>
      </c>
      <c r="N251" s="26" t="s">
        <v>1040</v>
      </c>
      <c r="O251" s="25">
        <v>43196</v>
      </c>
      <c r="P251" s="25"/>
      <c r="Q251" s="25"/>
      <c r="R251" s="25">
        <v>43196</v>
      </c>
      <c r="S251" s="24"/>
      <c r="T251" s="24"/>
      <c r="U251" s="19"/>
    </row>
    <row r="252" spans="1:21" ht="13.5" customHeight="1" x14ac:dyDescent="0.25">
      <c r="A252" s="19" t="s">
        <v>605</v>
      </c>
      <c r="B252" s="19"/>
      <c r="C252" s="19" t="s">
        <v>26</v>
      </c>
      <c r="D252" s="28">
        <v>43175</v>
      </c>
      <c r="E252" s="27" t="s">
        <v>112</v>
      </c>
      <c r="F252" s="19"/>
      <c r="G252" s="19"/>
      <c r="H252" s="19"/>
      <c r="I252" s="27" t="s">
        <v>832</v>
      </c>
      <c r="J252" s="19"/>
      <c r="K252" s="19" t="s">
        <v>679</v>
      </c>
      <c r="L252" s="29" t="s">
        <v>1000</v>
      </c>
      <c r="M252" s="26" t="s">
        <v>1001</v>
      </c>
      <c r="N252" s="26" t="s">
        <v>1041</v>
      </c>
      <c r="O252" s="25">
        <v>43196</v>
      </c>
      <c r="P252" s="25"/>
      <c r="Q252" s="25"/>
      <c r="R252" s="25">
        <v>43189</v>
      </c>
      <c r="S252" s="24"/>
      <c r="T252" s="24"/>
      <c r="U252" s="19"/>
    </row>
    <row r="253" spans="1:21" ht="13.5" customHeight="1" x14ac:dyDescent="0.25">
      <c r="A253" s="19" t="s">
        <v>605</v>
      </c>
      <c r="B253" s="19"/>
      <c r="C253" s="19" t="s">
        <v>26</v>
      </c>
      <c r="D253" s="28">
        <v>43175</v>
      </c>
      <c r="E253" s="27" t="s">
        <v>112</v>
      </c>
      <c r="F253" s="19"/>
      <c r="G253" s="19"/>
      <c r="H253" s="19"/>
      <c r="I253" s="27" t="s">
        <v>833</v>
      </c>
      <c r="J253" s="19"/>
      <c r="K253" s="19" t="s">
        <v>680</v>
      </c>
      <c r="L253" s="29" t="s">
        <v>1002</v>
      </c>
      <c r="M253" s="26" t="s">
        <v>1003</v>
      </c>
      <c r="N253" s="26" t="s">
        <v>1042</v>
      </c>
      <c r="O253" s="25">
        <v>43250</v>
      </c>
      <c r="P253" s="25"/>
      <c r="Q253" s="25"/>
      <c r="R253" s="25">
        <v>43255</v>
      </c>
      <c r="S253" s="24"/>
      <c r="T253" s="24"/>
      <c r="U253" s="19"/>
    </row>
    <row r="254" spans="1:21" ht="13.5" customHeight="1" x14ac:dyDescent="0.25">
      <c r="A254" s="19" t="s">
        <v>605</v>
      </c>
      <c r="B254" s="19"/>
      <c r="C254" s="19" t="s">
        <v>31</v>
      </c>
      <c r="D254" s="28">
        <v>43175</v>
      </c>
      <c r="E254" s="27" t="s">
        <v>112</v>
      </c>
      <c r="F254" s="19"/>
      <c r="G254" s="19"/>
      <c r="H254" s="19"/>
      <c r="I254" s="27" t="s">
        <v>834</v>
      </c>
      <c r="J254" s="19"/>
      <c r="K254" s="19" t="s">
        <v>681</v>
      </c>
      <c r="L254" s="29" t="s">
        <v>1004</v>
      </c>
      <c r="M254" s="26" t="s">
        <v>1005</v>
      </c>
      <c r="N254" s="26" t="s">
        <v>1043</v>
      </c>
      <c r="O254" s="25">
        <v>43220</v>
      </c>
      <c r="P254" s="25"/>
      <c r="Q254" s="25"/>
      <c r="R254" s="25">
        <v>43222</v>
      </c>
      <c r="S254" s="24"/>
      <c r="T254" s="24"/>
      <c r="U254" s="19"/>
    </row>
    <row r="255" spans="1:21" ht="13.5" customHeight="1" x14ac:dyDescent="0.25">
      <c r="A255" s="19" t="s">
        <v>605</v>
      </c>
      <c r="B255" s="19"/>
      <c r="C255" s="19" t="s">
        <v>31</v>
      </c>
      <c r="D255" s="28">
        <v>43175</v>
      </c>
      <c r="E255" s="27" t="s">
        <v>112</v>
      </c>
      <c r="F255" s="19"/>
      <c r="G255" s="19"/>
      <c r="H255" s="19"/>
      <c r="I255" s="27" t="s">
        <v>835</v>
      </c>
      <c r="J255" s="19"/>
      <c r="K255" s="19" t="s">
        <v>682</v>
      </c>
      <c r="L255" s="32" t="s">
        <v>1006</v>
      </c>
      <c r="M255" s="26" t="s">
        <v>1007</v>
      </c>
      <c r="N255" s="26" t="s">
        <v>1044</v>
      </c>
      <c r="O255" s="25">
        <v>43188</v>
      </c>
      <c r="P255" s="25"/>
      <c r="Q255" s="25"/>
      <c r="R255" s="25">
        <v>43193</v>
      </c>
      <c r="S255" s="24"/>
      <c r="T255" s="24"/>
      <c r="U255" s="19"/>
    </row>
    <row r="256" spans="1:21" ht="13.5" customHeight="1" x14ac:dyDescent="0.25">
      <c r="A256" s="19" t="s">
        <v>605</v>
      </c>
      <c r="B256" s="19"/>
      <c r="C256" s="19" t="s">
        <v>31</v>
      </c>
      <c r="D256" s="28">
        <v>43175</v>
      </c>
      <c r="E256" s="27" t="s">
        <v>607</v>
      </c>
      <c r="F256" s="19"/>
      <c r="G256" s="19"/>
      <c r="H256" s="19"/>
      <c r="I256" s="27" t="s">
        <v>836</v>
      </c>
      <c r="J256" s="19"/>
      <c r="K256" s="19" t="s">
        <v>683</v>
      </c>
      <c r="L256" s="29" t="s">
        <v>1008</v>
      </c>
      <c r="M256" s="26" t="s">
        <v>1009</v>
      </c>
      <c r="N256" s="26" t="s">
        <v>1045</v>
      </c>
      <c r="O256" s="25">
        <v>43220</v>
      </c>
      <c r="P256" s="25"/>
      <c r="Q256" s="25"/>
      <c r="R256" s="25"/>
      <c r="S256" s="24"/>
      <c r="T256" s="24"/>
      <c r="U256" s="19"/>
    </row>
    <row r="257" spans="1:21" ht="13.5" customHeight="1" x14ac:dyDescent="0.25">
      <c r="A257" s="19" t="s">
        <v>605</v>
      </c>
      <c r="B257" s="19"/>
      <c r="C257" s="19" t="s">
        <v>31</v>
      </c>
      <c r="D257" s="28">
        <v>43175</v>
      </c>
      <c r="E257" s="27" t="s">
        <v>607</v>
      </c>
      <c r="F257" s="19"/>
      <c r="G257" s="19"/>
      <c r="H257" s="19"/>
      <c r="I257" s="27" t="s">
        <v>837</v>
      </c>
      <c r="J257" s="19"/>
      <c r="K257" s="19" t="s">
        <v>684</v>
      </c>
      <c r="L257" s="29" t="s">
        <v>1010</v>
      </c>
      <c r="M257" s="26" t="s">
        <v>1011</v>
      </c>
      <c r="N257" s="26" t="s">
        <v>1046</v>
      </c>
      <c r="O257" s="25">
        <v>43220</v>
      </c>
      <c r="P257" s="25"/>
      <c r="Q257" s="25"/>
      <c r="R257" s="25"/>
      <c r="S257" s="24"/>
      <c r="T257" s="24"/>
      <c r="U257" s="19"/>
    </row>
    <row r="258" spans="1:21" ht="13.5" customHeight="1" x14ac:dyDescent="0.25">
      <c r="A258" s="19" t="s">
        <v>605</v>
      </c>
      <c r="B258" s="19"/>
      <c r="C258" s="19" t="s">
        <v>31</v>
      </c>
      <c r="D258" s="28">
        <v>43175</v>
      </c>
      <c r="E258" s="27" t="s">
        <v>112</v>
      </c>
      <c r="F258" s="19"/>
      <c r="G258" s="19"/>
      <c r="H258" s="19"/>
      <c r="I258" s="27" t="s">
        <v>838</v>
      </c>
      <c r="J258" s="19"/>
      <c r="K258" s="19" t="s">
        <v>685</v>
      </c>
      <c r="L258" s="29" t="s">
        <v>1012</v>
      </c>
      <c r="M258" s="26" t="s">
        <v>1013</v>
      </c>
      <c r="N258" s="26" t="s">
        <v>1047</v>
      </c>
      <c r="O258" s="25">
        <v>43220</v>
      </c>
      <c r="P258" s="25"/>
      <c r="Q258" s="25"/>
      <c r="R258" s="25">
        <v>43368</v>
      </c>
      <c r="S258" s="24"/>
      <c r="T258" s="24"/>
      <c r="U258" s="19"/>
    </row>
    <row r="259" spans="1:21" ht="13.5" customHeight="1" x14ac:dyDescent="0.25">
      <c r="A259" s="19" t="s">
        <v>605</v>
      </c>
      <c r="B259" s="19"/>
      <c r="C259" s="19" t="s">
        <v>32</v>
      </c>
      <c r="D259" s="28">
        <v>43175</v>
      </c>
      <c r="E259" s="27" t="s">
        <v>112</v>
      </c>
      <c r="F259" s="19"/>
      <c r="G259" s="19"/>
      <c r="H259" s="19"/>
      <c r="I259" s="27" t="s">
        <v>839</v>
      </c>
      <c r="J259" s="19"/>
      <c r="K259" s="19" t="s">
        <v>686</v>
      </c>
      <c r="L259" s="29"/>
      <c r="M259" s="26"/>
      <c r="N259" s="26"/>
      <c r="O259" s="25"/>
      <c r="P259" s="25"/>
      <c r="Q259" s="25"/>
      <c r="R259" s="25"/>
      <c r="S259" s="24"/>
      <c r="T259" s="24"/>
      <c r="U259" s="19"/>
    </row>
    <row r="260" spans="1:21" ht="13.5" customHeight="1" x14ac:dyDescent="0.25">
      <c r="A260" s="19" t="s">
        <v>605</v>
      </c>
      <c r="B260" s="19"/>
      <c r="C260" s="19" t="s">
        <v>32</v>
      </c>
      <c r="D260" s="28">
        <v>43175</v>
      </c>
      <c r="E260" s="27" t="s">
        <v>112</v>
      </c>
      <c r="F260" s="19"/>
      <c r="G260" s="19"/>
      <c r="H260" s="19"/>
      <c r="I260" s="27" t="s">
        <v>840</v>
      </c>
      <c r="J260" s="19"/>
      <c r="K260" s="19" t="s">
        <v>687</v>
      </c>
      <c r="L260" s="29"/>
      <c r="M260" s="26"/>
      <c r="N260" s="26"/>
      <c r="O260" s="25"/>
      <c r="P260" s="25"/>
      <c r="Q260" s="25"/>
      <c r="R260" s="25"/>
      <c r="S260" s="24"/>
      <c r="T260" s="24"/>
      <c r="U260" s="19"/>
    </row>
    <row r="261" spans="1:21" ht="13.5" customHeight="1" x14ac:dyDescent="0.25">
      <c r="A261" s="19" t="s">
        <v>605</v>
      </c>
      <c r="B261" s="19"/>
      <c r="C261" s="19" t="s">
        <v>21</v>
      </c>
      <c r="D261" s="28">
        <v>43362</v>
      </c>
      <c r="E261" s="27" t="s">
        <v>112</v>
      </c>
      <c r="F261" s="19"/>
      <c r="G261" s="19"/>
      <c r="H261" s="19"/>
      <c r="I261" s="27" t="s">
        <v>841</v>
      </c>
      <c r="J261" s="19"/>
      <c r="K261" s="19" t="s">
        <v>688</v>
      </c>
      <c r="L261" s="30" t="s">
        <v>1048</v>
      </c>
      <c r="M261" s="26" t="s">
        <v>1049</v>
      </c>
      <c r="N261" s="26" t="s">
        <v>1077</v>
      </c>
      <c r="O261" s="25">
        <v>43465</v>
      </c>
      <c r="P261" s="25"/>
      <c r="Q261" s="25"/>
      <c r="R261" s="25"/>
      <c r="S261" s="24"/>
      <c r="T261" s="24"/>
      <c r="U261" s="19"/>
    </row>
    <row r="262" spans="1:21" ht="13.5" customHeight="1" x14ac:dyDescent="0.25">
      <c r="A262" s="19" t="s">
        <v>605</v>
      </c>
      <c r="B262" s="19"/>
      <c r="C262" s="19" t="s">
        <v>21</v>
      </c>
      <c r="D262" s="28">
        <v>43362</v>
      </c>
      <c r="E262" s="27" t="s">
        <v>112</v>
      </c>
      <c r="F262" s="19"/>
      <c r="G262" s="19"/>
      <c r="H262" s="19"/>
      <c r="I262" s="27" t="s">
        <v>842</v>
      </c>
      <c r="J262" s="19"/>
      <c r="K262" s="19" t="s">
        <v>689</v>
      </c>
      <c r="L262" s="29" t="s">
        <v>1050</v>
      </c>
      <c r="M262" s="26" t="s">
        <v>1051</v>
      </c>
      <c r="N262" s="26" t="s">
        <v>1078</v>
      </c>
      <c r="O262" s="25">
        <v>43465</v>
      </c>
      <c r="P262" s="25"/>
      <c r="Q262" s="25"/>
      <c r="R262" s="25"/>
      <c r="S262" s="24"/>
      <c r="T262" s="24"/>
      <c r="U262" s="19"/>
    </row>
    <row r="263" spans="1:21" ht="13.5" customHeight="1" x14ac:dyDescent="0.25">
      <c r="A263" s="19" t="s">
        <v>605</v>
      </c>
      <c r="B263" s="19"/>
      <c r="C263" s="19" t="s">
        <v>21</v>
      </c>
      <c r="D263" s="28">
        <v>43362</v>
      </c>
      <c r="E263" s="27" t="s">
        <v>112</v>
      </c>
      <c r="F263" s="19"/>
      <c r="G263" s="19"/>
      <c r="H263" s="19"/>
      <c r="I263" s="27" t="s">
        <v>843</v>
      </c>
      <c r="J263" s="19"/>
      <c r="K263" s="19" t="s">
        <v>690</v>
      </c>
      <c r="L263" s="29" t="s">
        <v>1052</v>
      </c>
      <c r="M263" s="26" t="s">
        <v>1053</v>
      </c>
      <c r="N263" s="26" t="s">
        <v>1079</v>
      </c>
      <c r="O263" s="25">
        <v>43465</v>
      </c>
      <c r="P263" s="25"/>
      <c r="Q263" s="25"/>
      <c r="R263" s="25">
        <v>43521</v>
      </c>
      <c r="S263" s="24"/>
      <c r="T263" s="24"/>
      <c r="U263" s="19"/>
    </row>
    <row r="264" spans="1:21" ht="13.5" customHeight="1" x14ac:dyDescent="0.25">
      <c r="A264" s="19" t="s">
        <v>605</v>
      </c>
      <c r="B264" s="19"/>
      <c r="C264" s="19" t="s">
        <v>21</v>
      </c>
      <c r="D264" s="28">
        <v>43362</v>
      </c>
      <c r="E264" s="27" t="s">
        <v>112</v>
      </c>
      <c r="F264" s="19"/>
      <c r="G264" s="19"/>
      <c r="H264" s="19"/>
      <c r="I264" s="27" t="s">
        <v>844</v>
      </c>
      <c r="J264" s="19"/>
      <c r="K264" s="19" t="s">
        <v>691</v>
      </c>
      <c r="L264" s="29"/>
      <c r="M264" s="26"/>
      <c r="N264" s="26"/>
      <c r="O264" s="25"/>
      <c r="P264" s="25"/>
      <c r="Q264" s="25"/>
      <c r="R264" s="25"/>
      <c r="S264" s="24"/>
      <c r="T264" s="24"/>
      <c r="U264" s="19"/>
    </row>
    <row r="265" spans="1:21" ht="13.5" customHeight="1" x14ac:dyDescent="0.25">
      <c r="A265" s="19" t="s">
        <v>605</v>
      </c>
      <c r="B265" s="19"/>
      <c r="C265" s="19" t="s">
        <v>21</v>
      </c>
      <c r="D265" s="28">
        <v>43362</v>
      </c>
      <c r="E265" s="27" t="s">
        <v>202</v>
      </c>
      <c r="F265" s="19"/>
      <c r="G265" s="19"/>
      <c r="H265" s="19"/>
      <c r="I265" s="27" t="s">
        <v>845</v>
      </c>
      <c r="J265" s="19"/>
      <c r="K265" s="19" t="s">
        <v>692</v>
      </c>
      <c r="L265" s="31" t="s">
        <v>1054</v>
      </c>
      <c r="M265" s="26" t="s">
        <v>1055</v>
      </c>
      <c r="N265" s="26" t="s">
        <v>1080</v>
      </c>
      <c r="O265" s="25">
        <v>43465</v>
      </c>
      <c r="P265" s="25"/>
      <c r="Q265" s="25"/>
      <c r="R265" s="25"/>
      <c r="S265" s="24"/>
      <c r="T265" s="24"/>
      <c r="U265" s="19"/>
    </row>
    <row r="266" spans="1:21" ht="13.5" customHeight="1" x14ac:dyDescent="0.25">
      <c r="A266" s="19" t="s">
        <v>605</v>
      </c>
      <c r="B266" s="19"/>
      <c r="C266" s="19" t="s">
        <v>21</v>
      </c>
      <c r="D266" s="28">
        <v>43362</v>
      </c>
      <c r="E266" s="27" t="s">
        <v>112</v>
      </c>
      <c r="F266" s="19"/>
      <c r="G266" s="19"/>
      <c r="H266" s="19"/>
      <c r="I266" s="27" t="s">
        <v>846</v>
      </c>
      <c r="J266" s="19"/>
      <c r="K266" s="19" t="s">
        <v>693</v>
      </c>
      <c r="L266" s="29" t="s">
        <v>1056</v>
      </c>
      <c r="M266" s="26" t="s">
        <v>1057</v>
      </c>
      <c r="N266" s="26" t="s">
        <v>1081</v>
      </c>
      <c r="O266" s="25">
        <v>43465</v>
      </c>
      <c r="P266" s="25"/>
      <c r="Q266" s="25"/>
      <c r="R266" s="25"/>
      <c r="S266" s="24"/>
      <c r="T266" s="24"/>
      <c r="U266" s="19"/>
    </row>
    <row r="267" spans="1:21" ht="13.5" customHeight="1" x14ac:dyDescent="0.25">
      <c r="A267" s="19" t="s">
        <v>605</v>
      </c>
      <c r="B267" s="19"/>
      <c r="C267" s="19" t="s">
        <v>26</v>
      </c>
      <c r="D267" s="28">
        <v>43362</v>
      </c>
      <c r="E267" s="27" t="s">
        <v>607</v>
      </c>
      <c r="F267" s="19"/>
      <c r="G267" s="19"/>
      <c r="H267" s="19"/>
      <c r="I267" s="27" t="s">
        <v>847</v>
      </c>
      <c r="J267" s="19"/>
      <c r="K267" s="19" t="s">
        <v>694</v>
      </c>
      <c r="L267" s="29"/>
      <c r="M267" s="26"/>
      <c r="N267" s="26"/>
      <c r="O267" s="25"/>
      <c r="P267" s="25"/>
      <c r="Q267" s="25"/>
      <c r="R267" s="25"/>
      <c r="S267" s="24"/>
      <c r="T267" s="24"/>
      <c r="U267" s="19"/>
    </row>
    <row r="268" spans="1:21" ht="13.5" customHeight="1" x14ac:dyDescent="0.25">
      <c r="A268" s="19" t="s">
        <v>605</v>
      </c>
      <c r="B268" s="19"/>
      <c r="C268" s="19" t="s">
        <v>26</v>
      </c>
      <c r="D268" s="28">
        <v>43362</v>
      </c>
      <c r="E268" s="27" t="s">
        <v>112</v>
      </c>
      <c r="F268" s="19"/>
      <c r="G268" s="19"/>
      <c r="H268" s="19"/>
      <c r="I268" s="27" t="s">
        <v>848</v>
      </c>
      <c r="J268" s="19"/>
      <c r="K268" s="19" t="s">
        <v>695</v>
      </c>
      <c r="L268" s="30"/>
      <c r="M268" s="26"/>
      <c r="N268" s="26"/>
      <c r="O268" s="25"/>
      <c r="P268" s="25"/>
      <c r="Q268" s="25"/>
      <c r="R268" s="25"/>
      <c r="S268" s="24"/>
      <c r="T268" s="24"/>
      <c r="U268" s="19"/>
    </row>
    <row r="269" spans="1:21" ht="13.5" customHeight="1" x14ac:dyDescent="0.25">
      <c r="A269" s="19" t="s">
        <v>605</v>
      </c>
      <c r="B269" s="19"/>
      <c r="C269" s="19" t="s">
        <v>26</v>
      </c>
      <c r="D269" s="28">
        <v>43362</v>
      </c>
      <c r="E269" s="27" t="s">
        <v>112</v>
      </c>
      <c r="F269" s="19"/>
      <c r="G269" s="19"/>
      <c r="H269" s="19"/>
      <c r="I269" s="27" t="s">
        <v>849</v>
      </c>
      <c r="J269" s="19"/>
      <c r="K269" s="19" t="s">
        <v>696</v>
      </c>
      <c r="L269" s="30"/>
      <c r="M269" s="26"/>
      <c r="N269" s="26"/>
      <c r="O269" s="25"/>
      <c r="P269" s="25"/>
      <c r="Q269" s="25"/>
      <c r="R269" s="25"/>
      <c r="S269" s="24"/>
      <c r="T269" s="24"/>
      <c r="U269" s="19"/>
    </row>
    <row r="270" spans="1:21" ht="13.5" customHeight="1" x14ac:dyDescent="0.25">
      <c r="A270" s="19" t="s">
        <v>605</v>
      </c>
      <c r="B270" s="19"/>
      <c r="C270" s="19" t="s">
        <v>26</v>
      </c>
      <c r="D270" s="28">
        <v>43362</v>
      </c>
      <c r="E270" s="27" t="s">
        <v>112</v>
      </c>
      <c r="F270" s="19"/>
      <c r="G270" s="19"/>
      <c r="H270" s="19"/>
      <c r="I270" s="27" t="s">
        <v>850</v>
      </c>
      <c r="J270" s="19"/>
      <c r="K270" s="19" t="s">
        <v>697</v>
      </c>
      <c r="L270" s="29" t="s">
        <v>1058</v>
      </c>
      <c r="M270" s="26" t="s">
        <v>1059</v>
      </c>
      <c r="N270" s="26" t="s">
        <v>1082</v>
      </c>
      <c r="O270" s="25">
        <v>43472</v>
      </c>
      <c r="P270" s="25"/>
      <c r="Q270" s="25"/>
      <c r="R270" s="25"/>
      <c r="S270" s="24"/>
      <c r="T270" s="24"/>
      <c r="U270" s="19"/>
    </row>
    <row r="271" spans="1:21" ht="13.5" customHeight="1" x14ac:dyDescent="0.25">
      <c r="A271" s="19" t="s">
        <v>605</v>
      </c>
      <c r="B271" s="19"/>
      <c r="C271" s="19" t="s">
        <v>26</v>
      </c>
      <c r="D271" s="28">
        <v>43362</v>
      </c>
      <c r="E271" s="27" t="s">
        <v>112</v>
      </c>
      <c r="F271" s="19"/>
      <c r="G271" s="19"/>
      <c r="H271" s="19"/>
      <c r="I271" s="27" t="s">
        <v>851</v>
      </c>
      <c r="J271" s="19"/>
      <c r="K271" s="19" t="s">
        <v>698</v>
      </c>
      <c r="L271" s="29"/>
      <c r="M271" s="26"/>
      <c r="N271" s="26"/>
      <c r="O271" s="25"/>
      <c r="P271" s="25"/>
      <c r="Q271" s="25"/>
      <c r="R271" s="25"/>
      <c r="S271" s="24"/>
      <c r="T271" s="24"/>
      <c r="U271" s="19"/>
    </row>
    <row r="272" spans="1:21" ht="13.5" customHeight="1" x14ac:dyDescent="0.25">
      <c r="A272" s="19" t="s">
        <v>605</v>
      </c>
      <c r="B272" s="19"/>
      <c r="C272" s="19" t="s">
        <v>26</v>
      </c>
      <c r="D272" s="28">
        <v>43362</v>
      </c>
      <c r="E272" s="27" t="s">
        <v>112</v>
      </c>
      <c r="F272" s="19"/>
      <c r="G272" s="19"/>
      <c r="H272" s="19"/>
      <c r="I272" s="27" t="s">
        <v>852</v>
      </c>
      <c r="J272" s="19"/>
      <c r="K272" s="19" t="s">
        <v>699</v>
      </c>
      <c r="L272" s="29"/>
      <c r="M272" s="26"/>
      <c r="N272" s="26"/>
      <c r="O272" s="25"/>
      <c r="P272" s="25"/>
      <c r="Q272" s="25"/>
      <c r="R272" s="25"/>
      <c r="S272" s="24"/>
      <c r="T272" s="24"/>
      <c r="U272" s="19"/>
    </row>
    <row r="273" spans="1:21" ht="13.5" customHeight="1" x14ac:dyDescent="0.25">
      <c r="A273" s="19" t="s">
        <v>605</v>
      </c>
      <c r="B273" s="19"/>
      <c r="C273" s="19" t="s">
        <v>26</v>
      </c>
      <c r="D273" s="28">
        <v>43362</v>
      </c>
      <c r="E273" s="27" t="s">
        <v>112</v>
      </c>
      <c r="F273" s="19"/>
      <c r="G273" s="19"/>
      <c r="H273" s="19"/>
      <c r="I273" s="27" t="s">
        <v>853</v>
      </c>
      <c r="J273" s="19"/>
      <c r="K273" s="19" t="s">
        <v>700</v>
      </c>
      <c r="L273" s="29"/>
      <c r="M273" s="26"/>
      <c r="N273" s="26"/>
      <c r="O273" s="25"/>
      <c r="P273" s="25"/>
      <c r="Q273" s="25"/>
      <c r="R273" s="25"/>
      <c r="S273" s="24"/>
      <c r="T273" s="24"/>
      <c r="U273" s="19"/>
    </row>
    <row r="274" spans="1:21" ht="13.5" customHeight="1" x14ac:dyDescent="0.25">
      <c r="A274" s="19" t="s">
        <v>605</v>
      </c>
      <c r="B274" s="19"/>
      <c r="C274" s="19" t="s">
        <v>26</v>
      </c>
      <c r="D274" s="28">
        <v>43362</v>
      </c>
      <c r="E274" s="27" t="s">
        <v>112</v>
      </c>
      <c r="F274" s="19"/>
      <c r="G274" s="19"/>
      <c r="H274" s="19"/>
      <c r="I274" s="27" t="s">
        <v>854</v>
      </c>
      <c r="J274" s="19"/>
      <c r="K274" s="19" t="s">
        <v>701</v>
      </c>
      <c r="L274" s="29"/>
      <c r="M274" s="26"/>
      <c r="N274" s="26"/>
      <c r="O274" s="25"/>
      <c r="P274" s="25"/>
      <c r="Q274" s="25"/>
      <c r="R274" s="25"/>
      <c r="S274" s="24"/>
      <c r="T274" s="24"/>
      <c r="U274" s="19"/>
    </row>
    <row r="275" spans="1:21" ht="13.5" customHeight="1" x14ac:dyDescent="0.25">
      <c r="A275" s="19" t="s">
        <v>605</v>
      </c>
      <c r="B275" s="19"/>
      <c r="C275" s="19" t="s">
        <v>26</v>
      </c>
      <c r="D275" s="28">
        <v>43362</v>
      </c>
      <c r="E275" s="27" t="s">
        <v>112</v>
      </c>
      <c r="F275" s="19"/>
      <c r="G275" s="19"/>
      <c r="H275" s="19"/>
      <c r="I275" s="27" t="s">
        <v>855</v>
      </c>
      <c r="J275" s="19"/>
      <c r="K275" s="19" t="s">
        <v>702</v>
      </c>
      <c r="L275" s="29"/>
      <c r="M275" s="26"/>
      <c r="N275" s="26"/>
      <c r="O275" s="25"/>
      <c r="P275" s="25"/>
      <c r="Q275" s="25"/>
      <c r="R275" s="25"/>
      <c r="S275" s="24"/>
      <c r="T275" s="24"/>
      <c r="U275" s="19"/>
    </row>
    <row r="276" spans="1:21" ht="13.5" customHeight="1" x14ac:dyDescent="0.25">
      <c r="A276" s="19" t="s">
        <v>605</v>
      </c>
      <c r="B276" s="19"/>
      <c r="C276" s="19" t="s">
        <v>26</v>
      </c>
      <c r="D276" s="28">
        <v>43362</v>
      </c>
      <c r="E276" s="27" t="s">
        <v>112</v>
      </c>
      <c r="F276" s="19"/>
      <c r="G276" s="19"/>
      <c r="H276" s="19"/>
      <c r="I276" s="27" t="s">
        <v>856</v>
      </c>
      <c r="J276" s="19"/>
      <c r="K276" s="19" t="s">
        <v>703</v>
      </c>
      <c r="L276" s="29"/>
      <c r="M276" s="26"/>
      <c r="N276" s="26"/>
      <c r="O276" s="25"/>
      <c r="P276" s="25"/>
      <c r="Q276" s="25"/>
      <c r="R276" s="25"/>
      <c r="S276" s="24"/>
      <c r="T276" s="24"/>
      <c r="U276" s="19"/>
    </row>
    <row r="277" spans="1:21" ht="13.5" customHeight="1" x14ac:dyDescent="0.25">
      <c r="A277" s="19" t="s">
        <v>605</v>
      </c>
      <c r="B277" s="19"/>
      <c r="C277" s="19" t="s">
        <v>26</v>
      </c>
      <c r="D277" s="28">
        <v>43362</v>
      </c>
      <c r="E277" s="27" t="s">
        <v>112</v>
      </c>
      <c r="F277" s="19"/>
      <c r="G277" s="19"/>
      <c r="H277" s="19"/>
      <c r="I277" s="27" t="s">
        <v>857</v>
      </c>
      <c r="J277" s="19"/>
      <c r="K277" s="19" t="s">
        <v>704</v>
      </c>
      <c r="L277" s="29"/>
      <c r="M277" s="26"/>
      <c r="N277" s="26"/>
      <c r="O277" s="25"/>
      <c r="P277" s="25"/>
      <c r="Q277" s="25"/>
      <c r="R277" s="25"/>
      <c r="S277" s="24"/>
      <c r="T277" s="24"/>
      <c r="U277" s="19"/>
    </row>
    <row r="278" spans="1:21" ht="13.5" customHeight="1" x14ac:dyDescent="0.25">
      <c r="A278" s="19" t="s">
        <v>605</v>
      </c>
      <c r="B278" s="19"/>
      <c r="C278" s="19" t="s">
        <v>26</v>
      </c>
      <c r="D278" s="28">
        <v>43362</v>
      </c>
      <c r="E278" s="27" t="s">
        <v>202</v>
      </c>
      <c r="F278" s="19"/>
      <c r="G278" s="19"/>
      <c r="H278" s="19"/>
      <c r="I278" s="27" t="s">
        <v>858</v>
      </c>
      <c r="J278" s="19"/>
      <c r="K278" s="19" t="s">
        <v>705</v>
      </c>
      <c r="L278" s="29"/>
      <c r="M278" s="26"/>
      <c r="N278" s="26"/>
      <c r="O278" s="25"/>
      <c r="P278" s="25"/>
      <c r="Q278" s="25"/>
      <c r="R278" s="25"/>
      <c r="S278" s="24"/>
      <c r="T278" s="24"/>
      <c r="U278" s="19"/>
    </row>
    <row r="279" spans="1:21" ht="13.5" customHeight="1" x14ac:dyDescent="0.25">
      <c r="A279" s="19" t="s">
        <v>605</v>
      </c>
      <c r="B279" s="19"/>
      <c r="C279" s="19" t="s">
        <v>30</v>
      </c>
      <c r="D279" s="28">
        <v>43363</v>
      </c>
      <c r="E279" s="27" t="s">
        <v>112</v>
      </c>
      <c r="F279" s="19"/>
      <c r="G279" s="19"/>
      <c r="H279" s="19"/>
      <c r="I279" s="27" t="s">
        <v>859</v>
      </c>
      <c r="J279" s="19"/>
      <c r="K279" s="19" t="s">
        <v>706</v>
      </c>
      <c r="L279" s="29" t="s">
        <v>1060</v>
      </c>
      <c r="M279" s="26" t="s">
        <v>1061</v>
      </c>
      <c r="N279" s="26"/>
      <c r="O279" s="25">
        <v>43461</v>
      </c>
      <c r="P279" s="25">
        <v>43461</v>
      </c>
      <c r="Q279" s="25"/>
      <c r="R279" s="25"/>
      <c r="S279" s="24"/>
      <c r="T279" s="24"/>
      <c r="U279" s="19"/>
    </row>
    <row r="280" spans="1:21" ht="13.5" customHeight="1" x14ac:dyDescent="0.25">
      <c r="A280" s="19" t="s">
        <v>605</v>
      </c>
      <c r="B280" s="19"/>
      <c r="C280" s="19" t="s">
        <v>30</v>
      </c>
      <c r="D280" s="28">
        <v>43363</v>
      </c>
      <c r="E280" s="27" t="s">
        <v>112</v>
      </c>
      <c r="F280" s="19"/>
      <c r="G280" s="19"/>
      <c r="H280" s="19"/>
      <c r="I280" s="27" t="s">
        <v>860</v>
      </c>
      <c r="J280" s="19"/>
      <c r="K280" s="19" t="s">
        <v>707</v>
      </c>
      <c r="L280" s="29"/>
      <c r="M280" s="26"/>
      <c r="N280" s="26"/>
      <c r="O280" s="25"/>
      <c r="P280" s="25"/>
      <c r="Q280" s="25"/>
      <c r="R280" s="25"/>
      <c r="S280" s="24"/>
      <c r="T280" s="24"/>
      <c r="U280" s="19"/>
    </row>
    <row r="281" spans="1:21" ht="13.5" customHeight="1" x14ac:dyDescent="0.25">
      <c r="A281" s="19" t="s">
        <v>605</v>
      </c>
      <c r="B281" s="19"/>
      <c r="C281" s="19" t="s">
        <v>30</v>
      </c>
      <c r="D281" s="28">
        <v>43363</v>
      </c>
      <c r="E281" s="27" t="s">
        <v>112</v>
      </c>
      <c r="F281" s="19"/>
      <c r="G281" s="19"/>
      <c r="H281" s="19"/>
      <c r="I281" s="27" t="s">
        <v>861</v>
      </c>
      <c r="J281" s="19"/>
      <c r="K281" s="19" t="s">
        <v>708</v>
      </c>
      <c r="L281" s="29"/>
      <c r="M281" s="26"/>
      <c r="N281" s="26"/>
      <c r="O281" s="25"/>
      <c r="P281" s="25"/>
      <c r="Q281" s="25"/>
      <c r="R281" s="25"/>
      <c r="S281" s="24"/>
      <c r="T281" s="24"/>
      <c r="U281" s="19"/>
    </row>
    <row r="282" spans="1:21" ht="13.5" customHeight="1" x14ac:dyDescent="0.25">
      <c r="A282" s="19" t="s">
        <v>605</v>
      </c>
      <c r="B282" s="19"/>
      <c r="C282" s="19" t="s">
        <v>30</v>
      </c>
      <c r="D282" s="28">
        <v>43363</v>
      </c>
      <c r="E282" s="27" t="s">
        <v>112</v>
      </c>
      <c r="F282" s="19"/>
      <c r="G282" s="19"/>
      <c r="H282" s="19"/>
      <c r="I282" s="27" t="s">
        <v>862</v>
      </c>
      <c r="J282" s="19"/>
      <c r="K282" s="19" t="s">
        <v>709</v>
      </c>
      <c r="L282" s="29"/>
      <c r="M282" s="26"/>
      <c r="N282" s="26"/>
      <c r="O282" s="25"/>
      <c r="P282" s="25"/>
      <c r="Q282" s="25"/>
      <c r="R282" s="25"/>
      <c r="S282" s="24"/>
      <c r="T282" s="24"/>
      <c r="U282" s="19"/>
    </row>
    <row r="283" spans="1:21" ht="13.5" customHeight="1" x14ac:dyDescent="0.25">
      <c r="A283" s="19" t="s">
        <v>605</v>
      </c>
      <c r="B283" s="19"/>
      <c r="C283" s="19" t="s">
        <v>30</v>
      </c>
      <c r="D283" s="28">
        <v>43363</v>
      </c>
      <c r="E283" s="27" t="s">
        <v>112</v>
      </c>
      <c r="F283" s="19"/>
      <c r="G283" s="19"/>
      <c r="H283" s="19"/>
      <c r="I283" s="27" t="s">
        <v>863</v>
      </c>
      <c r="J283" s="19"/>
      <c r="K283" s="19" t="s">
        <v>710</v>
      </c>
      <c r="L283" s="29"/>
      <c r="M283" s="26"/>
      <c r="N283" s="26"/>
      <c r="O283" s="25"/>
      <c r="P283" s="25"/>
      <c r="Q283" s="25"/>
      <c r="R283" s="25"/>
      <c r="S283" s="24"/>
      <c r="T283" s="24"/>
      <c r="U283" s="19"/>
    </row>
    <row r="284" spans="1:21" ht="13.5" customHeight="1" x14ac:dyDescent="0.25">
      <c r="A284" s="19" t="s">
        <v>605</v>
      </c>
      <c r="B284" s="19"/>
      <c r="C284" s="19" t="s">
        <v>30</v>
      </c>
      <c r="D284" s="28">
        <v>43363</v>
      </c>
      <c r="E284" s="27" t="s">
        <v>112</v>
      </c>
      <c r="F284" s="19"/>
      <c r="G284" s="19"/>
      <c r="H284" s="19"/>
      <c r="I284" s="27" t="s">
        <v>864</v>
      </c>
      <c r="J284" s="19"/>
      <c r="K284" s="19" t="s">
        <v>711</v>
      </c>
      <c r="L284" s="29"/>
      <c r="M284" s="26"/>
      <c r="N284" s="26"/>
      <c r="O284" s="25"/>
      <c r="P284" s="25"/>
      <c r="Q284" s="25"/>
      <c r="R284" s="25"/>
      <c r="S284" s="24"/>
      <c r="T284" s="24"/>
      <c r="U284" s="19"/>
    </row>
    <row r="285" spans="1:21" ht="13.5" customHeight="1" x14ac:dyDescent="0.25">
      <c r="A285" s="19" t="s">
        <v>605</v>
      </c>
      <c r="B285" s="19"/>
      <c r="C285" s="19" t="s">
        <v>30</v>
      </c>
      <c r="D285" s="28">
        <v>43363</v>
      </c>
      <c r="E285" s="27" t="s">
        <v>112</v>
      </c>
      <c r="F285" s="19"/>
      <c r="G285" s="19"/>
      <c r="H285" s="19"/>
      <c r="I285" s="27" t="s">
        <v>865</v>
      </c>
      <c r="J285" s="19"/>
      <c r="K285" s="19" t="s">
        <v>712</v>
      </c>
      <c r="L285" s="29"/>
      <c r="M285" s="26"/>
      <c r="N285" s="26"/>
      <c r="O285" s="25"/>
      <c r="P285" s="25"/>
      <c r="Q285" s="25"/>
      <c r="R285" s="25"/>
      <c r="S285" s="24"/>
      <c r="T285" s="24"/>
      <c r="U285" s="19"/>
    </row>
    <row r="286" spans="1:21" ht="13.5" customHeight="1" x14ac:dyDescent="0.25">
      <c r="A286" s="19" t="s">
        <v>605</v>
      </c>
      <c r="B286" s="19"/>
      <c r="C286" s="19" t="s">
        <v>30</v>
      </c>
      <c r="D286" s="28">
        <v>43363</v>
      </c>
      <c r="E286" s="27" t="s">
        <v>112</v>
      </c>
      <c r="F286" s="19"/>
      <c r="G286" s="19"/>
      <c r="H286" s="19"/>
      <c r="I286" s="27" t="s">
        <v>866</v>
      </c>
      <c r="J286" s="19"/>
      <c r="K286" s="19" t="s">
        <v>713</v>
      </c>
      <c r="L286" s="29"/>
      <c r="M286" s="26"/>
      <c r="N286" s="26"/>
      <c r="O286" s="25"/>
      <c r="P286" s="25"/>
      <c r="Q286" s="25"/>
      <c r="R286" s="25"/>
      <c r="S286" s="24"/>
      <c r="T286" s="24"/>
      <c r="U286" s="19"/>
    </row>
    <row r="287" spans="1:21" ht="13.5" customHeight="1" x14ac:dyDescent="0.25">
      <c r="A287" s="19" t="s">
        <v>605</v>
      </c>
      <c r="B287" s="19"/>
      <c r="C287" s="19" t="s">
        <v>30</v>
      </c>
      <c r="D287" s="28">
        <v>43363</v>
      </c>
      <c r="E287" s="27" t="s">
        <v>112</v>
      </c>
      <c r="F287" s="19"/>
      <c r="G287" s="19"/>
      <c r="H287" s="19"/>
      <c r="I287" s="27" t="s">
        <v>867</v>
      </c>
      <c r="J287" s="19"/>
      <c r="K287" s="19" t="s">
        <v>714</v>
      </c>
      <c r="L287" s="29"/>
      <c r="M287" s="26"/>
      <c r="N287" s="26"/>
      <c r="O287" s="25"/>
      <c r="P287" s="25"/>
      <c r="Q287" s="25"/>
      <c r="R287" s="25"/>
      <c r="S287" s="24"/>
      <c r="T287" s="24"/>
      <c r="U287" s="19"/>
    </row>
    <row r="288" spans="1:21" ht="13.5" customHeight="1" x14ac:dyDescent="0.25">
      <c r="A288" s="19" t="s">
        <v>605</v>
      </c>
      <c r="B288" s="19"/>
      <c r="C288" s="19" t="s">
        <v>30</v>
      </c>
      <c r="D288" s="28">
        <v>43363</v>
      </c>
      <c r="E288" s="27" t="s">
        <v>112</v>
      </c>
      <c r="F288" s="19"/>
      <c r="G288" s="19"/>
      <c r="H288" s="19"/>
      <c r="I288" s="27" t="s">
        <v>868</v>
      </c>
      <c r="J288" s="19"/>
      <c r="K288" s="19" t="s">
        <v>715</v>
      </c>
      <c r="L288" s="29" t="s">
        <v>1062</v>
      </c>
      <c r="M288" s="26" t="s">
        <v>1063</v>
      </c>
      <c r="N288" s="26"/>
      <c r="O288" s="25">
        <v>43461</v>
      </c>
      <c r="P288" s="25">
        <v>43461</v>
      </c>
      <c r="Q288" s="25"/>
      <c r="R288" s="25"/>
      <c r="S288" s="24"/>
      <c r="T288" s="24"/>
      <c r="U288" s="19"/>
    </row>
    <row r="289" spans="1:21" ht="13.5" customHeight="1" x14ac:dyDescent="0.25">
      <c r="A289" s="19" t="s">
        <v>605</v>
      </c>
      <c r="B289" s="19"/>
      <c r="C289" s="19" t="s">
        <v>30</v>
      </c>
      <c r="D289" s="28">
        <v>43363</v>
      </c>
      <c r="E289" s="27" t="s">
        <v>112</v>
      </c>
      <c r="F289" s="19"/>
      <c r="G289" s="19"/>
      <c r="H289" s="19"/>
      <c r="I289" s="27" t="s">
        <v>869</v>
      </c>
      <c r="J289" s="19"/>
      <c r="K289" s="19" t="s">
        <v>716</v>
      </c>
      <c r="L289" s="29" t="s">
        <v>1064</v>
      </c>
      <c r="M289" s="26" t="s">
        <v>1065</v>
      </c>
      <c r="N289" s="26" t="s">
        <v>1083</v>
      </c>
      <c r="O289" s="25"/>
      <c r="P289" s="25"/>
      <c r="Q289" s="25"/>
      <c r="R289" s="25"/>
      <c r="S289" s="24"/>
      <c r="T289" s="24"/>
      <c r="U289" s="19"/>
    </row>
    <row r="290" spans="1:21" ht="13.5" customHeight="1" x14ac:dyDescent="0.25">
      <c r="A290" s="19" t="s">
        <v>605</v>
      </c>
      <c r="B290" s="19"/>
      <c r="C290" s="19" t="s">
        <v>30</v>
      </c>
      <c r="D290" s="28">
        <v>43363</v>
      </c>
      <c r="E290" s="27" t="s">
        <v>112</v>
      </c>
      <c r="F290" s="19"/>
      <c r="G290" s="19"/>
      <c r="H290" s="19"/>
      <c r="I290" s="27" t="s">
        <v>870</v>
      </c>
      <c r="J290" s="19"/>
      <c r="K290" s="19" t="s">
        <v>717</v>
      </c>
      <c r="L290" s="29" t="s">
        <v>1066</v>
      </c>
      <c r="M290" s="26" t="s">
        <v>1067</v>
      </c>
      <c r="N290" s="26" t="s">
        <v>1084</v>
      </c>
      <c r="O290" s="25">
        <v>43465</v>
      </c>
      <c r="P290" s="25"/>
      <c r="Q290" s="25"/>
      <c r="R290" s="25"/>
      <c r="S290" s="24"/>
      <c r="T290" s="24"/>
      <c r="U290" s="19"/>
    </row>
    <row r="291" spans="1:21" ht="13.5" customHeight="1" x14ac:dyDescent="0.25">
      <c r="A291" s="19" t="s">
        <v>605</v>
      </c>
      <c r="B291" s="19"/>
      <c r="C291" s="19" t="s">
        <v>30</v>
      </c>
      <c r="D291" s="28">
        <v>43363</v>
      </c>
      <c r="E291" s="27" t="s">
        <v>112</v>
      </c>
      <c r="F291" s="19"/>
      <c r="G291" s="19"/>
      <c r="H291" s="19"/>
      <c r="I291" s="27" t="s">
        <v>871</v>
      </c>
      <c r="J291" s="19"/>
      <c r="K291" s="19" t="s">
        <v>718</v>
      </c>
      <c r="L291" s="29" t="s">
        <v>1068</v>
      </c>
      <c r="M291" s="26" t="s">
        <v>1069</v>
      </c>
      <c r="N291" s="26" t="s">
        <v>1085</v>
      </c>
      <c r="O291" s="25">
        <v>43465</v>
      </c>
      <c r="P291" s="25"/>
      <c r="Q291" s="25"/>
      <c r="R291" s="25"/>
      <c r="S291" s="24"/>
      <c r="T291" s="24"/>
      <c r="U291" s="19"/>
    </row>
    <row r="292" spans="1:21" ht="13.5" customHeight="1" x14ac:dyDescent="0.25">
      <c r="A292" s="19" t="s">
        <v>605</v>
      </c>
      <c r="B292" s="19"/>
      <c r="C292" s="19" t="s">
        <v>30</v>
      </c>
      <c r="D292" s="28">
        <v>43363</v>
      </c>
      <c r="E292" s="27" t="s">
        <v>112</v>
      </c>
      <c r="F292" s="19"/>
      <c r="G292" s="19"/>
      <c r="H292" s="19"/>
      <c r="I292" s="27" t="s">
        <v>872</v>
      </c>
      <c r="J292" s="19"/>
      <c r="K292" s="19" t="s">
        <v>719</v>
      </c>
      <c r="L292" s="29" t="s">
        <v>1070</v>
      </c>
      <c r="M292" s="26" t="s">
        <v>1892</v>
      </c>
      <c r="N292" s="26" t="s">
        <v>1891</v>
      </c>
      <c r="O292" s="25">
        <v>43461</v>
      </c>
      <c r="P292" s="25">
        <v>43461</v>
      </c>
      <c r="Q292" s="25"/>
      <c r="R292" s="25"/>
      <c r="S292" s="24"/>
      <c r="T292" s="24"/>
      <c r="U292" s="19"/>
    </row>
    <row r="293" spans="1:21" ht="13.5" customHeight="1" x14ac:dyDescent="0.25">
      <c r="A293" s="19" t="s">
        <v>605</v>
      </c>
      <c r="B293" s="19"/>
      <c r="C293" s="19" t="s">
        <v>30</v>
      </c>
      <c r="D293" s="28">
        <v>43363</v>
      </c>
      <c r="E293" s="27" t="s">
        <v>112</v>
      </c>
      <c r="F293" s="19"/>
      <c r="G293" s="19"/>
      <c r="H293" s="19"/>
      <c r="I293" s="27" t="s">
        <v>873</v>
      </c>
      <c r="J293" s="19"/>
      <c r="K293" s="19" t="s">
        <v>720</v>
      </c>
      <c r="L293" s="29" t="s">
        <v>1071</v>
      </c>
      <c r="M293" s="26" t="s">
        <v>1072</v>
      </c>
      <c r="N293" s="26" t="s">
        <v>1086</v>
      </c>
      <c r="O293" s="25">
        <v>43465</v>
      </c>
      <c r="P293" s="25"/>
      <c r="Q293" s="25"/>
      <c r="R293" s="25"/>
      <c r="S293" s="24"/>
      <c r="T293" s="24"/>
      <c r="U293" s="19"/>
    </row>
    <row r="294" spans="1:21" ht="13.5" customHeight="1" x14ac:dyDescent="0.25">
      <c r="A294" s="19" t="s">
        <v>605</v>
      </c>
      <c r="B294" s="19"/>
      <c r="C294" s="19" t="s">
        <v>30</v>
      </c>
      <c r="D294" s="28">
        <v>43363</v>
      </c>
      <c r="E294" s="27" t="s">
        <v>112</v>
      </c>
      <c r="F294" s="19"/>
      <c r="G294" s="19"/>
      <c r="H294" s="19"/>
      <c r="I294" s="27" t="s">
        <v>874</v>
      </c>
      <c r="J294" s="19"/>
      <c r="K294" s="19" t="s">
        <v>721</v>
      </c>
      <c r="L294" s="29"/>
      <c r="M294" s="26"/>
      <c r="N294" s="26"/>
      <c r="O294" s="25"/>
      <c r="P294" s="25"/>
      <c r="Q294" s="25"/>
      <c r="R294" s="25"/>
      <c r="S294" s="24"/>
      <c r="T294" s="24"/>
      <c r="U294" s="19"/>
    </row>
    <row r="295" spans="1:21" ht="13.5" customHeight="1" x14ac:dyDescent="0.25">
      <c r="A295" s="19" t="s">
        <v>605</v>
      </c>
      <c r="B295" s="19"/>
      <c r="C295" s="19" t="s">
        <v>30</v>
      </c>
      <c r="D295" s="28">
        <v>43363</v>
      </c>
      <c r="E295" s="27" t="s">
        <v>112</v>
      </c>
      <c r="F295" s="19"/>
      <c r="G295" s="19"/>
      <c r="H295" s="19"/>
      <c r="I295" s="27" t="s">
        <v>875</v>
      </c>
      <c r="J295" s="19"/>
      <c r="K295" s="19" t="s">
        <v>722</v>
      </c>
      <c r="L295" s="29"/>
      <c r="M295" s="26"/>
      <c r="N295" s="26"/>
      <c r="O295" s="25"/>
      <c r="P295" s="25"/>
      <c r="Q295" s="25"/>
      <c r="R295" s="25"/>
      <c r="S295" s="24"/>
      <c r="T295" s="24"/>
      <c r="U295" s="19"/>
    </row>
    <row r="296" spans="1:21" ht="13.5" customHeight="1" x14ac:dyDescent="0.25">
      <c r="A296" s="19" t="s">
        <v>605</v>
      </c>
      <c r="B296" s="19"/>
      <c r="C296" s="19" t="s">
        <v>29</v>
      </c>
      <c r="D296" s="28">
        <v>43363</v>
      </c>
      <c r="E296" s="27" t="s">
        <v>112</v>
      </c>
      <c r="F296" s="19"/>
      <c r="G296" s="19"/>
      <c r="H296" s="19"/>
      <c r="I296" s="27" t="s">
        <v>876</v>
      </c>
      <c r="J296" s="19"/>
      <c r="K296" s="19" t="s">
        <v>723</v>
      </c>
      <c r="L296" s="30"/>
      <c r="M296" s="26"/>
      <c r="N296" s="26"/>
      <c r="O296" s="25"/>
      <c r="P296" s="25"/>
      <c r="Q296" s="25"/>
      <c r="R296" s="25"/>
      <c r="S296" s="24"/>
      <c r="T296" s="24"/>
      <c r="U296" s="19"/>
    </row>
    <row r="297" spans="1:21" ht="13.5" customHeight="1" x14ac:dyDescent="0.25">
      <c r="A297" s="19" t="s">
        <v>605</v>
      </c>
      <c r="B297" s="19"/>
      <c r="C297" s="19" t="s">
        <v>29</v>
      </c>
      <c r="D297" s="28">
        <v>43363</v>
      </c>
      <c r="E297" s="27" t="s">
        <v>112</v>
      </c>
      <c r="F297" s="19"/>
      <c r="G297" s="19"/>
      <c r="H297" s="19"/>
      <c r="I297" s="27" t="s">
        <v>877</v>
      </c>
      <c r="J297" s="19"/>
      <c r="K297" s="19" t="s">
        <v>724</v>
      </c>
      <c r="L297" s="29"/>
      <c r="M297" s="26"/>
      <c r="N297" s="26"/>
      <c r="O297" s="25"/>
      <c r="P297" s="25"/>
      <c r="Q297" s="25"/>
      <c r="R297" s="25"/>
      <c r="S297" s="24"/>
      <c r="T297" s="24"/>
      <c r="U297" s="19"/>
    </row>
    <row r="298" spans="1:21" ht="13.5" customHeight="1" x14ac:dyDescent="0.25">
      <c r="A298" s="19" t="s">
        <v>605</v>
      </c>
      <c r="B298" s="19"/>
      <c r="C298" s="19" t="s">
        <v>29</v>
      </c>
      <c r="D298" s="28">
        <v>43363</v>
      </c>
      <c r="E298" s="27" t="s">
        <v>112</v>
      </c>
      <c r="F298" s="19"/>
      <c r="G298" s="19"/>
      <c r="H298" s="19"/>
      <c r="I298" s="27" t="s">
        <v>878</v>
      </c>
      <c r="J298" s="19"/>
      <c r="K298" s="19" t="s">
        <v>725</v>
      </c>
      <c r="L298" s="29"/>
      <c r="M298" s="26"/>
      <c r="N298" s="26"/>
      <c r="O298" s="25"/>
      <c r="P298" s="25"/>
      <c r="Q298" s="25"/>
      <c r="R298" s="25"/>
      <c r="S298" s="24"/>
      <c r="T298" s="24"/>
      <c r="U298" s="19"/>
    </row>
    <row r="299" spans="1:21" ht="13.5" customHeight="1" x14ac:dyDescent="0.25">
      <c r="A299" s="19" t="s">
        <v>605</v>
      </c>
      <c r="B299" s="19"/>
      <c r="C299" s="19" t="s">
        <v>29</v>
      </c>
      <c r="D299" s="28">
        <v>43363</v>
      </c>
      <c r="E299" s="27" t="s">
        <v>112</v>
      </c>
      <c r="F299" s="19"/>
      <c r="G299" s="19"/>
      <c r="H299" s="19"/>
      <c r="I299" s="27" t="s">
        <v>879</v>
      </c>
      <c r="J299" s="19"/>
      <c r="K299" s="19" t="s">
        <v>726</v>
      </c>
      <c r="L299" s="29"/>
      <c r="M299" s="26"/>
      <c r="N299" s="26"/>
      <c r="O299" s="25"/>
      <c r="P299" s="25"/>
      <c r="Q299" s="25"/>
      <c r="R299" s="25"/>
      <c r="S299" s="24"/>
      <c r="T299" s="24"/>
      <c r="U299" s="19"/>
    </row>
    <row r="300" spans="1:21" ht="13.5" customHeight="1" x14ac:dyDescent="0.25">
      <c r="A300" s="19" t="s">
        <v>605</v>
      </c>
      <c r="B300" s="19"/>
      <c r="C300" s="19" t="s">
        <v>29</v>
      </c>
      <c r="D300" s="28">
        <v>43363</v>
      </c>
      <c r="E300" s="27" t="s">
        <v>112</v>
      </c>
      <c r="F300" s="19"/>
      <c r="G300" s="19"/>
      <c r="H300" s="19"/>
      <c r="I300" s="27" t="s">
        <v>880</v>
      </c>
      <c r="J300" s="19"/>
      <c r="K300" s="19" t="s">
        <v>727</v>
      </c>
      <c r="L300" s="31"/>
      <c r="M300" s="26"/>
      <c r="N300" s="26"/>
      <c r="O300" s="25"/>
      <c r="P300" s="25"/>
      <c r="Q300" s="25"/>
      <c r="R300" s="25"/>
      <c r="S300" s="24"/>
      <c r="T300" s="24"/>
      <c r="U300" s="19"/>
    </row>
    <row r="301" spans="1:21" ht="13.5" customHeight="1" x14ac:dyDescent="0.25">
      <c r="A301" s="19" t="s">
        <v>605</v>
      </c>
      <c r="B301" s="19"/>
      <c r="C301" s="19" t="s">
        <v>29</v>
      </c>
      <c r="D301" s="28">
        <v>43363</v>
      </c>
      <c r="E301" s="27" t="s">
        <v>112</v>
      </c>
      <c r="F301" s="19"/>
      <c r="G301" s="19"/>
      <c r="H301" s="19"/>
      <c r="I301" s="27" t="s">
        <v>881</v>
      </c>
      <c r="J301" s="19"/>
      <c r="K301" s="19" t="s">
        <v>728</v>
      </c>
      <c r="L301" s="29"/>
      <c r="M301" s="26"/>
      <c r="N301" s="26"/>
      <c r="O301" s="25"/>
      <c r="P301" s="25"/>
      <c r="Q301" s="25"/>
      <c r="R301" s="25"/>
      <c r="S301" s="24"/>
      <c r="T301" s="24"/>
      <c r="U301" s="19"/>
    </row>
    <row r="302" spans="1:21" ht="13.5" customHeight="1" x14ac:dyDescent="0.25">
      <c r="A302" s="19" t="s">
        <v>605</v>
      </c>
      <c r="B302" s="19"/>
      <c r="C302" s="19" t="s">
        <v>29</v>
      </c>
      <c r="D302" s="28">
        <v>43363</v>
      </c>
      <c r="E302" s="27" t="s">
        <v>112</v>
      </c>
      <c r="F302" s="19"/>
      <c r="G302" s="19"/>
      <c r="H302" s="19"/>
      <c r="I302" s="27" t="s">
        <v>882</v>
      </c>
      <c r="J302" s="19"/>
      <c r="K302" s="19" t="s">
        <v>729</v>
      </c>
      <c r="L302" s="29"/>
      <c r="M302" s="26"/>
      <c r="N302" s="26"/>
      <c r="O302" s="25"/>
      <c r="P302" s="25"/>
      <c r="Q302" s="25"/>
      <c r="R302" s="25"/>
      <c r="S302" s="24"/>
      <c r="T302" s="24"/>
      <c r="U302" s="19"/>
    </row>
    <row r="303" spans="1:21" ht="13.5" customHeight="1" x14ac:dyDescent="0.25">
      <c r="A303" s="19" t="s">
        <v>605</v>
      </c>
      <c r="B303" s="19"/>
      <c r="C303" s="19" t="s">
        <v>29</v>
      </c>
      <c r="D303" s="28">
        <v>43363</v>
      </c>
      <c r="E303" s="27" t="s">
        <v>112</v>
      </c>
      <c r="F303" s="19"/>
      <c r="G303" s="19"/>
      <c r="H303" s="19"/>
      <c r="I303" s="27" t="s">
        <v>883</v>
      </c>
      <c r="J303" s="19"/>
      <c r="K303" s="19" t="s">
        <v>730</v>
      </c>
      <c r="L303" s="29"/>
      <c r="M303" s="26"/>
      <c r="N303" s="26"/>
      <c r="O303" s="25"/>
      <c r="P303" s="25"/>
      <c r="Q303" s="25"/>
      <c r="R303" s="25"/>
      <c r="S303" s="24"/>
      <c r="T303" s="24"/>
      <c r="U303" s="19"/>
    </row>
    <row r="304" spans="1:21" ht="13.5" customHeight="1" x14ac:dyDescent="0.25">
      <c r="A304" s="19" t="s">
        <v>605</v>
      </c>
      <c r="B304" s="19"/>
      <c r="C304" s="19" t="s">
        <v>29</v>
      </c>
      <c r="D304" s="28">
        <v>43363</v>
      </c>
      <c r="E304" s="27" t="s">
        <v>112</v>
      </c>
      <c r="F304" s="19"/>
      <c r="G304" s="19"/>
      <c r="H304" s="19"/>
      <c r="I304" s="27" t="s">
        <v>884</v>
      </c>
      <c r="J304" s="19"/>
      <c r="K304" s="19" t="s">
        <v>731</v>
      </c>
      <c r="L304" s="29"/>
      <c r="M304" s="26"/>
      <c r="N304" s="26"/>
      <c r="O304" s="25"/>
      <c r="P304" s="25"/>
      <c r="Q304" s="25"/>
      <c r="R304" s="25"/>
      <c r="S304" s="24"/>
      <c r="T304" s="24"/>
      <c r="U304" s="19"/>
    </row>
    <row r="305" spans="1:21" ht="13.5" customHeight="1" x14ac:dyDescent="0.25">
      <c r="A305" s="19" t="s">
        <v>605</v>
      </c>
      <c r="B305" s="19"/>
      <c r="C305" s="19" t="s">
        <v>29</v>
      </c>
      <c r="D305" s="28">
        <v>43363</v>
      </c>
      <c r="E305" s="27" t="s">
        <v>112</v>
      </c>
      <c r="F305" s="19"/>
      <c r="G305" s="19"/>
      <c r="H305" s="19"/>
      <c r="I305" s="27" t="s">
        <v>885</v>
      </c>
      <c r="J305" s="19"/>
      <c r="K305" s="19" t="s">
        <v>732</v>
      </c>
      <c r="L305" s="29"/>
      <c r="M305" s="26"/>
      <c r="N305" s="26"/>
      <c r="O305" s="25"/>
      <c r="P305" s="25"/>
      <c r="Q305" s="25"/>
      <c r="R305" s="25"/>
      <c r="S305" s="24"/>
      <c r="T305" s="24"/>
      <c r="U305" s="19"/>
    </row>
    <row r="306" spans="1:21" ht="13.5" customHeight="1" x14ac:dyDescent="0.25">
      <c r="A306" s="19" t="s">
        <v>605</v>
      </c>
      <c r="B306" s="19"/>
      <c r="C306" s="19" t="s">
        <v>19</v>
      </c>
      <c r="D306" s="28">
        <v>43363</v>
      </c>
      <c r="E306" s="27" t="s">
        <v>112</v>
      </c>
      <c r="F306" s="19"/>
      <c r="G306" s="19"/>
      <c r="H306" s="19"/>
      <c r="I306" s="27" t="s">
        <v>886</v>
      </c>
      <c r="J306" s="19"/>
      <c r="K306" s="19" t="s">
        <v>733</v>
      </c>
      <c r="L306" s="29"/>
      <c r="M306" s="26"/>
      <c r="N306" s="26"/>
      <c r="O306" s="25"/>
      <c r="P306" s="25"/>
      <c r="Q306" s="25"/>
      <c r="R306" s="25"/>
      <c r="S306" s="24"/>
      <c r="T306" s="24"/>
      <c r="U306" s="19"/>
    </row>
    <row r="307" spans="1:21" ht="13.5" customHeight="1" x14ac:dyDescent="0.25">
      <c r="A307" s="19" t="s">
        <v>605</v>
      </c>
      <c r="B307" s="19"/>
      <c r="C307" s="19" t="s">
        <v>19</v>
      </c>
      <c r="D307" s="28">
        <v>43363</v>
      </c>
      <c r="E307" s="27" t="s">
        <v>112</v>
      </c>
      <c r="F307" s="19"/>
      <c r="G307" s="19"/>
      <c r="H307" s="19"/>
      <c r="I307" s="27" t="s">
        <v>887</v>
      </c>
      <c r="J307" s="19"/>
      <c r="K307" s="19" t="s">
        <v>734</v>
      </c>
      <c r="L307" s="29"/>
      <c r="M307" s="26"/>
      <c r="N307" s="26"/>
      <c r="O307" s="25"/>
      <c r="P307" s="25"/>
      <c r="Q307" s="25"/>
      <c r="R307" s="25"/>
      <c r="S307" s="24"/>
      <c r="T307" s="24"/>
      <c r="U307" s="19"/>
    </row>
    <row r="308" spans="1:21" ht="13.5" customHeight="1" x14ac:dyDescent="0.25">
      <c r="A308" s="19" t="s">
        <v>605</v>
      </c>
      <c r="B308" s="19"/>
      <c r="C308" s="19" t="s">
        <v>19</v>
      </c>
      <c r="D308" s="28">
        <v>43363</v>
      </c>
      <c r="E308" s="27" t="s">
        <v>112</v>
      </c>
      <c r="F308" s="19"/>
      <c r="G308" s="19"/>
      <c r="H308" s="19"/>
      <c r="I308" s="27" t="s">
        <v>888</v>
      </c>
      <c r="J308" s="19"/>
      <c r="K308" s="19" t="s">
        <v>735</v>
      </c>
      <c r="L308" s="29"/>
      <c r="M308" s="26"/>
      <c r="N308" s="26"/>
      <c r="O308" s="25"/>
      <c r="P308" s="25"/>
      <c r="Q308" s="25"/>
      <c r="R308" s="25"/>
      <c r="S308" s="24"/>
      <c r="T308" s="24"/>
      <c r="U308" s="19"/>
    </row>
    <row r="309" spans="1:21" ht="13.5" customHeight="1" x14ac:dyDescent="0.25">
      <c r="A309" s="19" t="s">
        <v>605</v>
      </c>
      <c r="B309" s="19"/>
      <c r="C309" s="19" t="s">
        <v>19</v>
      </c>
      <c r="D309" s="28">
        <v>43363</v>
      </c>
      <c r="E309" s="27" t="s">
        <v>112</v>
      </c>
      <c r="F309" s="19"/>
      <c r="G309" s="19"/>
      <c r="H309" s="19"/>
      <c r="I309" s="27" t="s">
        <v>889</v>
      </c>
      <c r="J309" s="19"/>
      <c r="K309" s="19" t="s">
        <v>736</v>
      </c>
      <c r="L309" s="29"/>
      <c r="M309" s="26"/>
      <c r="N309" s="26"/>
      <c r="O309" s="25"/>
      <c r="P309" s="25"/>
      <c r="Q309" s="25"/>
      <c r="R309" s="25"/>
      <c r="S309" s="24"/>
      <c r="T309" s="24"/>
      <c r="U309" s="19"/>
    </row>
    <row r="310" spans="1:21" ht="13.5" customHeight="1" x14ac:dyDescent="0.25">
      <c r="A310" s="19" t="s">
        <v>605</v>
      </c>
      <c r="B310" s="19"/>
      <c r="C310" s="19" t="s">
        <v>19</v>
      </c>
      <c r="D310" s="28">
        <v>43363</v>
      </c>
      <c r="E310" s="27" t="s">
        <v>112</v>
      </c>
      <c r="F310" s="19"/>
      <c r="G310" s="19"/>
      <c r="H310" s="19"/>
      <c r="I310" s="27" t="s">
        <v>890</v>
      </c>
      <c r="J310" s="19"/>
      <c r="K310" s="19" t="s">
        <v>737</v>
      </c>
      <c r="L310" s="29"/>
      <c r="M310" s="26"/>
      <c r="N310" s="26"/>
      <c r="O310" s="25"/>
      <c r="P310" s="25"/>
      <c r="Q310" s="25"/>
      <c r="R310" s="25"/>
      <c r="S310" s="24"/>
      <c r="T310" s="24"/>
      <c r="U310" s="19"/>
    </row>
    <row r="311" spans="1:21" ht="13.5" customHeight="1" x14ac:dyDescent="0.25">
      <c r="A311" s="19" t="s">
        <v>605</v>
      </c>
      <c r="B311" s="19"/>
      <c r="C311" s="19" t="s">
        <v>19</v>
      </c>
      <c r="D311" s="28">
        <v>43363</v>
      </c>
      <c r="E311" s="27" t="s">
        <v>112</v>
      </c>
      <c r="F311" s="19"/>
      <c r="G311" s="19"/>
      <c r="H311" s="19"/>
      <c r="I311" s="27" t="s">
        <v>891</v>
      </c>
      <c r="J311" s="19"/>
      <c r="K311" s="19" t="s">
        <v>738</v>
      </c>
      <c r="L311" s="29"/>
      <c r="M311" s="26"/>
      <c r="N311" s="26"/>
      <c r="O311" s="25"/>
      <c r="P311" s="25"/>
      <c r="Q311" s="25"/>
      <c r="R311" s="25"/>
      <c r="S311" s="24"/>
      <c r="T311" s="24"/>
      <c r="U311" s="19"/>
    </row>
    <row r="312" spans="1:21" ht="13.5" customHeight="1" x14ac:dyDescent="0.25">
      <c r="A312" s="19" t="s">
        <v>605</v>
      </c>
      <c r="B312" s="19"/>
      <c r="C312" s="19" t="s">
        <v>19</v>
      </c>
      <c r="D312" s="28">
        <v>43363</v>
      </c>
      <c r="E312" s="27" t="s">
        <v>112</v>
      </c>
      <c r="F312" s="19"/>
      <c r="G312" s="19"/>
      <c r="H312" s="19"/>
      <c r="I312" s="27" t="s">
        <v>892</v>
      </c>
      <c r="J312" s="19"/>
      <c r="K312" s="19" t="s">
        <v>739</v>
      </c>
      <c r="L312" s="29"/>
      <c r="M312" s="26"/>
      <c r="N312" s="26"/>
      <c r="O312" s="25"/>
      <c r="P312" s="25"/>
      <c r="Q312" s="25"/>
      <c r="R312" s="25"/>
      <c r="S312" s="24"/>
      <c r="T312" s="24"/>
      <c r="U312" s="19"/>
    </row>
    <row r="313" spans="1:21" ht="13.5" customHeight="1" x14ac:dyDescent="0.25">
      <c r="A313" s="19" t="s">
        <v>605</v>
      </c>
      <c r="B313" s="19"/>
      <c r="C313" s="19" t="s">
        <v>19</v>
      </c>
      <c r="D313" s="28">
        <v>43363</v>
      </c>
      <c r="E313" s="27" t="s">
        <v>112</v>
      </c>
      <c r="F313" s="19"/>
      <c r="G313" s="19"/>
      <c r="H313" s="19"/>
      <c r="I313" s="27" t="s">
        <v>893</v>
      </c>
      <c r="J313" s="19"/>
      <c r="K313" s="19" t="s">
        <v>740</v>
      </c>
      <c r="L313" s="29"/>
      <c r="M313" s="26"/>
      <c r="N313" s="26"/>
      <c r="O313" s="25"/>
      <c r="P313" s="25"/>
      <c r="Q313" s="25"/>
      <c r="R313" s="25"/>
      <c r="S313" s="24"/>
      <c r="T313" s="24"/>
      <c r="U313" s="19"/>
    </row>
    <row r="314" spans="1:21" ht="13.5" customHeight="1" x14ac:dyDescent="0.25">
      <c r="A314" s="19" t="s">
        <v>605</v>
      </c>
      <c r="B314" s="19"/>
      <c r="C314" s="19" t="s">
        <v>19</v>
      </c>
      <c r="D314" s="28">
        <v>43363</v>
      </c>
      <c r="E314" s="27" t="s">
        <v>112</v>
      </c>
      <c r="F314" s="19"/>
      <c r="G314" s="19"/>
      <c r="H314" s="19"/>
      <c r="I314" s="27" t="s">
        <v>894</v>
      </c>
      <c r="J314" s="19"/>
      <c r="K314" s="19" t="s">
        <v>741</v>
      </c>
      <c r="L314" s="29"/>
      <c r="M314" s="26"/>
      <c r="N314" s="26"/>
      <c r="O314" s="25"/>
      <c r="P314" s="25"/>
      <c r="Q314" s="25"/>
      <c r="R314" s="25"/>
      <c r="S314" s="24"/>
      <c r="T314" s="24"/>
      <c r="U314" s="19"/>
    </row>
    <row r="315" spans="1:21" ht="13.5" customHeight="1" x14ac:dyDescent="0.25">
      <c r="A315" s="19" t="s">
        <v>605</v>
      </c>
      <c r="B315" s="19"/>
      <c r="C315" s="19" t="s">
        <v>19</v>
      </c>
      <c r="D315" s="28">
        <v>43363</v>
      </c>
      <c r="E315" s="27" t="s">
        <v>112</v>
      </c>
      <c r="F315" s="19"/>
      <c r="G315" s="19"/>
      <c r="H315" s="19"/>
      <c r="I315" s="27" t="s">
        <v>895</v>
      </c>
      <c r="J315" s="19"/>
      <c r="K315" s="19" t="s">
        <v>742</v>
      </c>
      <c r="L315" s="29"/>
      <c r="M315" s="26"/>
      <c r="N315" s="26"/>
      <c r="O315" s="25"/>
      <c r="P315" s="25"/>
      <c r="Q315" s="25"/>
      <c r="R315" s="25"/>
      <c r="S315" s="24"/>
      <c r="T315" s="24"/>
      <c r="U315" s="19"/>
    </row>
    <row r="316" spans="1:21" ht="13.5" customHeight="1" x14ac:dyDescent="0.25">
      <c r="A316" s="19" t="s">
        <v>605</v>
      </c>
      <c r="B316" s="19"/>
      <c r="C316" s="19" t="s">
        <v>19</v>
      </c>
      <c r="D316" s="28">
        <v>43363</v>
      </c>
      <c r="E316" s="27" t="s">
        <v>202</v>
      </c>
      <c r="F316" s="19"/>
      <c r="G316" s="19"/>
      <c r="H316" s="19"/>
      <c r="I316" s="27" t="s">
        <v>896</v>
      </c>
      <c r="J316" s="19"/>
      <c r="K316" s="19" t="s">
        <v>743</v>
      </c>
      <c r="L316" s="29"/>
      <c r="M316" s="26"/>
      <c r="N316" s="26"/>
      <c r="O316" s="25"/>
      <c r="P316" s="25"/>
      <c r="Q316" s="25"/>
      <c r="R316" s="25"/>
      <c r="S316" s="24"/>
      <c r="T316" s="24"/>
      <c r="U316" s="19"/>
    </row>
    <row r="317" spans="1:21" ht="13.5" customHeight="1" x14ac:dyDescent="0.25">
      <c r="A317" s="19" t="s">
        <v>605</v>
      </c>
      <c r="B317" s="19"/>
      <c r="C317" s="19" t="s">
        <v>19</v>
      </c>
      <c r="D317" s="28">
        <v>43363</v>
      </c>
      <c r="E317" s="27" t="s">
        <v>202</v>
      </c>
      <c r="F317" s="19"/>
      <c r="G317" s="19"/>
      <c r="H317" s="19"/>
      <c r="I317" s="27" t="s">
        <v>897</v>
      </c>
      <c r="J317" s="19"/>
      <c r="K317" s="19" t="s">
        <v>744</v>
      </c>
      <c r="L317" s="29"/>
      <c r="M317" s="26"/>
      <c r="N317" s="26"/>
      <c r="O317" s="25"/>
      <c r="P317" s="25"/>
      <c r="Q317" s="25"/>
      <c r="R317" s="25"/>
      <c r="S317" s="24"/>
      <c r="T317" s="24"/>
      <c r="U317" s="19"/>
    </row>
    <row r="318" spans="1:21" ht="13.5" customHeight="1" x14ac:dyDescent="0.25">
      <c r="A318" s="19" t="s">
        <v>605</v>
      </c>
      <c r="B318" s="19"/>
      <c r="C318" t="s">
        <v>25</v>
      </c>
      <c r="D318" s="28">
        <v>43363</v>
      </c>
      <c r="E318" s="27" t="s">
        <v>112</v>
      </c>
      <c r="F318" s="19"/>
      <c r="G318" s="19"/>
      <c r="H318" s="19"/>
      <c r="I318" s="27" t="s">
        <v>898</v>
      </c>
      <c r="J318" s="19"/>
      <c r="K318" s="19" t="s">
        <v>745</v>
      </c>
      <c r="L318" s="30"/>
      <c r="M318" s="26"/>
      <c r="N318" s="26"/>
      <c r="O318" s="25"/>
      <c r="P318" s="25"/>
      <c r="Q318" s="25"/>
      <c r="R318" s="25"/>
      <c r="S318" s="24"/>
      <c r="T318" s="24"/>
      <c r="U318" s="19"/>
    </row>
    <row r="319" spans="1:21" ht="13.5" customHeight="1" x14ac:dyDescent="0.25">
      <c r="A319" s="19" t="s">
        <v>605</v>
      </c>
      <c r="B319" s="19"/>
      <c r="C319" t="s">
        <v>25</v>
      </c>
      <c r="D319" s="28">
        <v>43363</v>
      </c>
      <c r="E319" s="27" t="s">
        <v>112</v>
      </c>
      <c r="F319" s="19"/>
      <c r="G319" s="19"/>
      <c r="H319" s="19"/>
      <c r="I319" s="27" t="s">
        <v>899</v>
      </c>
      <c r="J319" s="19"/>
      <c r="K319" s="19" t="s">
        <v>746</v>
      </c>
      <c r="L319" s="29" t="s">
        <v>1073</v>
      </c>
      <c r="M319" s="26" t="s">
        <v>1074</v>
      </c>
      <c r="N319" s="26" t="s">
        <v>1087</v>
      </c>
      <c r="O319" s="25">
        <v>43460</v>
      </c>
      <c r="P319" s="25"/>
      <c r="Q319" s="25"/>
      <c r="R319" s="25">
        <v>43521</v>
      </c>
      <c r="S319" s="24"/>
      <c r="T319" s="24"/>
      <c r="U319" s="19"/>
    </row>
    <row r="320" spans="1:21" ht="13.5" customHeight="1" x14ac:dyDescent="0.25">
      <c r="A320" s="19" t="s">
        <v>605</v>
      </c>
      <c r="B320" s="19"/>
      <c r="C320" t="s">
        <v>25</v>
      </c>
      <c r="D320" s="28">
        <v>43363</v>
      </c>
      <c r="E320" s="27" t="s">
        <v>112</v>
      </c>
      <c r="F320" s="19"/>
      <c r="G320" s="19"/>
      <c r="H320" s="19"/>
      <c r="I320" s="27" t="s">
        <v>900</v>
      </c>
      <c r="J320" s="19"/>
      <c r="K320" s="19" t="s">
        <v>747</v>
      </c>
      <c r="L320" s="29"/>
      <c r="M320" s="26"/>
      <c r="N320" s="26"/>
      <c r="O320" s="25"/>
      <c r="P320" s="25"/>
      <c r="Q320" s="25"/>
      <c r="R320" s="25"/>
      <c r="S320" s="24"/>
      <c r="T320" s="24"/>
      <c r="U320" s="19"/>
    </row>
    <row r="321" spans="1:21" ht="13.5" customHeight="1" x14ac:dyDescent="0.25">
      <c r="A321" s="19" t="s">
        <v>605</v>
      </c>
      <c r="B321" s="19"/>
      <c r="C321" s="19" t="s">
        <v>28</v>
      </c>
      <c r="D321" s="28">
        <v>43364</v>
      </c>
      <c r="E321" s="27" t="s">
        <v>112</v>
      </c>
      <c r="F321" s="19"/>
      <c r="G321" s="19"/>
      <c r="H321" s="19"/>
      <c r="I321" s="27" t="s">
        <v>901</v>
      </c>
      <c r="J321" s="19"/>
      <c r="K321" s="19" t="s">
        <v>748</v>
      </c>
      <c r="L321" s="30"/>
      <c r="M321" s="26"/>
      <c r="N321" s="26"/>
      <c r="O321" s="25"/>
      <c r="P321" s="25"/>
      <c r="Q321" s="25"/>
      <c r="R321" s="25"/>
      <c r="S321" s="24"/>
      <c r="T321" s="24"/>
      <c r="U321" s="19"/>
    </row>
    <row r="322" spans="1:21" ht="13.5" customHeight="1" x14ac:dyDescent="0.25">
      <c r="A322" s="19" t="s">
        <v>605</v>
      </c>
      <c r="B322" s="19"/>
      <c r="C322" s="19" t="s">
        <v>28</v>
      </c>
      <c r="D322" s="28">
        <v>43364</v>
      </c>
      <c r="E322" s="27" t="s">
        <v>112</v>
      </c>
      <c r="F322" s="19"/>
      <c r="G322" s="19"/>
      <c r="H322" s="19"/>
      <c r="I322" s="27" t="s">
        <v>902</v>
      </c>
      <c r="J322" s="19"/>
      <c r="K322" s="19" t="s">
        <v>749</v>
      </c>
      <c r="L322" s="29"/>
      <c r="M322" s="26"/>
      <c r="N322" s="26"/>
      <c r="O322" s="25"/>
      <c r="P322" s="25"/>
      <c r="Q322" s="25"/>
      <c r="R322" s="25"/>
      <c r="S322" s="24"/>
      <c r="T322" s="24"/>
      <c r="U322" s="19"/>
    </row>
    <row r="323" spans="1:21" ht="13.5" customHeight="1" x14ac:dyDescent="0.25">
      <c r="A323" s="19" t="s">
        <v>605</v>
      </c>
      <c r="B323" s="19"/>
      <c r="C323" s="19" t="s">
        <v>28</v>
      </c>
      <c r="D323" s="28">
        <v>43364</v>
      </c>
      <c r="E323" s="27" t="s">
        <v>112</v>
      </c>
      <c r="F323" s="19"/>
      <c r="G323" s="19"/>
      <c r="H323" s="19"/>
      <c r="I323" s="27" t="s">
        <v>903</v>
      </c>
      <c r="J323" s="19"/>
      <c r="K323" s="19" t="s">
        <v>750</v>
      </c>
      <c r="L323" s="29"/>
      <c r="M323" s="26"/>
      <c r="N323" s="26"/>
      <c r="O323" s="25"/>
      <c r="P323" s="25"/>
      <c r="Q323" s="25"/>
      <c r="R323" s="25"/>
      <c r="S323" s="24"/>
      <c r="T323" s="24"/>
      <c r="U323" s="19"/>
    </row>
    <row r="324" spans="1:21" ht="13.5" customHeight="1" x14ac:dyDescent="0.25">
      <c r="A324" s="19" t="s">
        <v>605</v>
      </c>
      <c r="B324" s="19"/>
      <c r="C324" s="19" t="s">
        <v>28</v>
      </c>
      <c r="D324" s="28">
        <v>43364</v>
      </c>
      <c r="E324" s="27" t="s">
        <v>112</v>
      </c>
      <c r="F324" s="19"/>
      <c r="G324" s="19"/>
      <c r="H324" s="19"/>
      <c r="I324" s="27" t="s">
        <v>904</v>
      </c>
      <c r="J324" s="19"/>
      <c r="K324" s="19" t="s">
        <v>751</v>
      </c>
      <c r="L324" s="29"/>
      <c r="M324" s="26"/>
      <c r="N324" s="26"/>
      <c r="O324" s="25"/>
      <c r="P324" s="25"/>
      <c r="Q324" s="25"/>
      <c r="R324" s="25"/>
      <c r="S324" s="24"/>
      <c r="T324" s="24"/>
      <c r="U324" s="19"/>
    </row>
    <row r="325" spans="1:21" ht="13.5" customHeight="1" x14ac:dyDescent="0.25">
      <c r="A325" s="19" t="s">
        <v>605</v>
      </c>
      <c r="B325" s="19"/>
      <c r="C325" s="19" t="s">
        <v>28</v>
      </c>
      <c r="D325" s="28">
        <v>43364</v>
      </c>
      <c r="E325" s="27" t="s">
        <v>112</v>
      </c>
      <c r="F325" s="19"/>
      <c r="G325" s="19"/>
      <c r="H325" s="19"/>
      <c r="I325" s="27" t="s">
        <v>905</v>
      </c>
      <c r="J325" s="19"/>
      <c r="K325" s="19" t="s">
        <v>752</v>
      </c>
      <c r="L325" s="29"/>
      <c r="M325" s="26"/>
      <c r="N325" s="26"/>
      <c r="O325" s="25"/>
      <c r="P325" s="25"/>
      <c r="Q325" s="25"/>
      <c r="R325" s="25"/>
      <c r="S325" s="24"/>
      <c r="T325" s="24"/>
      <c r="U325" s="19"/>
    </row>
    <row r="326" spans="1:21" ht="13.5" customHeight="1" x14ac:dyDescent="0.25">
      <c r="A326" s="19" t="s">
        <v>605</v>
      </c>
      <c r="B326" s="19"/>
      <c r="C326" s="19" t="s">
        <v>28</v>
      </c>
      <c r="D326" s="28">
        <v>43364</v>
      </c>
      <c r="E326" s="27" t="s">
        <v>112</v>
      </c>
      <c r="F326" s="19"/>
      <c r="G326" s="19"/>
      <c r="H326" s="19"/>
      <c r="I326" s="27" t="s">
        <v>906</v>
      </c>
      <c r="J326" s="19"/>
      <c r="K326" s="19" t="s">
        <v>753</v>
      </c>
      <c r="L326" s="29"/>
      <c r="M326" s="26"/>
      <c r="N326" s="26"/>
      <c r="O326" s="25"/>
      <c r="P326" s="25"/>
      <c r="Q326" s="25"/>
      <c r="R326" s="25"/>
      <c r="S326" s="24"/>
      <c r="T326" s="24"/>
      <c r="U326" s="19"/>
    </row>
    <row r="327" spans="1:21" ht="13.5" customHeight="1" x14ac:dyDescent="0.25">
      <c r="A327" s="19" t="s">
        <v>605</v>
      </c>
      <c r="B327" s="19"/>
      <c r="C327" s="19" t="s">
        <v>23</v>
      </c>
      <c r="D327" s="28">
        <v>43371</v>
      </c>
      <c r="E327" s="27" t="s">
        <v>112</v>
      </c>
      <c r="F327" s="19"/>
      <c r="G327" s="19"/>
      <c r="H327" s="19"/>
      <c r="I327" s="27" t="s">
        <v>907</v>
      </c>
      <c r="J327" s="19"/>
      <c r="K327" s="19" t="s">
        <v>754</v>
      </c>
      <c r="L327" s="30"/>
      <c r="M327" s="26"/>
      <c r="N327" s="26"/>
      <c r="O327" s="25"/>
      <c r="P327" s="25"/>
      <c r="Q327" s="25"/>
      <c r="R327" s="25"/>
      <c r="S327" s="24"/>
      <c r="T327" s="24"/>
      <c r="U327" s="19"/>
    </row>
    <row r="328" spans="1:21" ht="13.5" customHeight="1" x14ac:dyDescent="0.25">
      <c r="A328" s="19" t="s">
        <v>605</v>
      </c>
      <c r="B328" s="19"/>
      <c r="C328" s="19" t="s">
        <v>23</v>
      </c>
      <c r="D328" s="28">
        <v>43371</v>
      </c>
      <c r="E328" s="27" t="s">
        <v>112</v>
      </c>
      <c r="F328" s="19"/>
      <c r="G328" s="19"/>
      <c r="H328" s="19"/>
      <c r="I328" s="27" t="s">
        <v>908</v>
      </c>
      <c r="J328" s="19"/>
      <c r="K328" s="19" t="s">
        <v>755</v>
      </c>
      <c r="L328" s="29"/>
      <c r="M328" s="26"/>
      <c r="N328" s="26"/>
      <c r="O328" s="25"/>
      <c r="P328" s="25"/>
      <c r="Q328" s="25"/>
      <c r="R328" s="25"/>
      <c r="S328" s="24"/>
      <c r="T328" s="24"/>
      <c r="U328" s="19"/>
    </row>
    <row r="329" spans="1:21" ht="13.5" customHeight="1" x14ac:dyDescent="0.25">
      <c r="A329" s="19" t="s">
        <v>605</v>
      </c>
      <c r="B329" s="19"/>
      <c r="C329" s="19" t="s">
        <v>23</v>
      </c>
      <c r="D329" s="28">
        <v>43371</v>
      </c>
      <c r="E329" s="27" t="s">
        <v>112</v>
      </c>
      <c r="F329" s="19"/>
      <c r="G329" s="19"/>
      <c r="H329" s="19"/>
      <c r="I329" s="27" t="s">
        <v>909</v>
      </c>
      <c r="J329" s="19"/>
      <c r="K329" s="19" t="s">
        <v>756</v>
      </c>
      <c r="L329" s="29"/>
      <c r="M329" s="26"/>
      <c r="N329" s="26"/>
      <c r="O329" s="25"/>
      <c r="P329" s="25"/>
      <c r="Q329" s="25"/>
      <c r="R329" s="25"/>
      <c r="S329" s="24"/>
      <c r="T329" s="24"/>
      <c r="U329" s="19"/>
    </row>
    <row r="330" spans="1:21" ht="13.5" customHeight="1" x14ac:dyDescent="0.25">
      <c r="A330" s="19" t="s">
        <v>605</v>
      </c>
      <c r="B330" s="19"/>
      <c r="C330" s="19" t="s">
        <v>23</v>
      </c>
      <c r="D330" s="28">
        <v>43371</v>
      </c>
      <c r="E330" s="27" t="s">
        <v>112</v>
      </c>
      <c r="F330" s="19"/>
      <c r="G330" s="19"/>
      <c r="H330" s="19"/>
      <c r="I330" s="27" t="s">
        <v>910</v>
      </c>
      <c r="J330" s="19"/>
      <c r="K330" s="19" t="s">
        <v>757</v>
      </c>
      <c r="L330" s="29" t="s">
        <v>1075</v>
      </c>
      <c r="M330" s="26" t="s">
        <v>1076</v>
      </c>
      <c r="N330" s="26" t="s">
        <v>1088</v>
      </c>
      <c r="O330" s="25">
        <v>43465</v>
      </c>
      <c r="P330" s="25">
        <v>43465</v>
      </c>
      <c r="Q330" s="25"/>
      <c r="R330" s="25"/>
      <c r="S330" s="24"/>
      <c r="T330" s="24"/>
      <c r="U330" s="19"/>
    </row>
    <row r="331" spans="1:21" ht="13.5" customHeight="1" x14ac:dyDescent="0.25">
      <c r="A331" s="19" t="s">
        <v>605</v>
      </c>
      <c r="B331" s="19"/>
      <c r="C331" s="19" t="s">
        <v>23</v>
      </c>
      <c r="D331" s="28">
        <v>43371</v>
      </c>
      <c r="E331" s="27" t="s">
        <v>112</v>
      </c>
      <c r="F331" s="19"/>
      <c r="G331" s="19"/>
      <c r="H331" s="19"/>
      <c r="I331" s="27" t="s">
        <v>911</v>
      </c>
      <c r="J331" s="19"/>
      <c r="K331" s="19" t="s">
        <v>758</v>
      </c>
      <c r="L331" s="29"/>
      <c r="M331" s="26"/>
      <c r="N331" s="26"/>
      <c r="O331" s="25"/>
      <c r="P331" s="25"/>
      <c r="Q331" s="25"/>
      <c r="R331" s="25"/>
      <c r="S331" s="24"/>
      <c r="T331" s="24"/>
      <c r="U331" s="19"/>
    </row>
    <row r="332" spans="1:21" ht="13.5" customHeight="1" x14ac:dyDescent="0.25">
      <c r="A332" s="19" t="s">
        <v>605</v>
      </c>
      <c r="B332" s="19"/>
      <c r="C332" s="19" t="s">
        <v>23</v>
      </c>
      <c r="D332" s="28">
        <v>43371</v>
      </c>
      <c r="E332" s="27" t="s">
        <v>112</v>
      </c>
      <c r="F332" s="19"/>
      <c r="G332" s="19"/>
      <c r="H332" s="19"/>
      <c r="I332" s="27" t="s">
        <v>912</v>
      </c>
      <c r="J332" s="19"/>
      <c r="K332" s="19" t="s">
        <v>759</v>
      </c>
      <c r="L332" s="29"/>
      <c r="M332" s="26"/>
      <c r="N332" s="26"/>
      <c r="O332" s="25"/>
      <c r="P332" s="25"/>
      <c r="Q332" s="25"/>
      <c r="R332" s="25"/>
      <c r="S332" s="24"/>
      <c r="T332" s="24"/>
      <c r="U332" s="19"/>
    </row>
    <row r="333" spans="1:21" ht="13.5" customHeight="1" x14ac:dyDescent="0.25">
      <c r="A333" s="19" t="s">
        <v>605</v>
      </c>
      <c r="B333" s="19"/>
      <c r="C333" s="19" t="s">
        <v>23</v>
      </c>
      <c r="D333" s="28">
        <v>43371</v>
      </c>
      <c r="E333" s="27" t="s">
        <v>112</v>
      </c>
      <c r="F333" s="19"/>
      <c r="G333" s="19"/>
      <c r="H333" s="19"/>
      <c r="I333" s="27" t="s">
        <v>913</v>
      </c>
      <c r="J333" s="19"/>
      <c r="K333" s="19" t="s">
        <v>760</v>
      </c>
      <c r="L333" s="29"/>
      <c r="M333" s="26"/>
      <c r="N333" s="26"/>
      <c r="O333" s="25"/>
      <c r="P333" s="25"/>
      <c r="Q333" s="25"/>
      <c r="R333" s="25"/>
      <c r="S333" s="24"/>
      <c r="T333" s="24"/>
      <c r="U333" s="19"/>
    </row>
    <row r="334" spans="1:21" ht="13.5" customHeight="1" x14ac:dyDescent="0.25">
      <c r="A334" s="19" t="s">
        <v>61</v>
      </c>
      <c r="B334" s="19"/>
      <c r="C334" s="19" t="s">
        <v>31</v>
      </c>
      <c r="D334" s="28">
        <v>43010</v>
      </c>
      <c r="E334" s="27" t="s">
        <v>112</v>
      </c>
      <c r="F334" s="19"/>
      <c r="G334" s="19"/>
      <c r="H334" s="19"/>
      <c r="I334" s="27" t="s">
        <v>1890</v>
      </c>
      <c r="J334" s="19"/>
      <c r="K334" s="19" t="s">
        <v>1889</v>
      </c>
      <c r="L334" s="26" t="s">
        <v>1888</v>
      </c>
      <c r="M334" s="26" t="s">
        <v>1887</v>
      </c>
      <c r="N334" s="26" t="s">
        <v>1886</v>
      </c>
      <c r="O334" s="25"/>
      <c r="P334" s="25"/>
      <c r="Q334" s="25"/>
      <c r="R334" s="25">
        <v>43039</v>
      </c>
      <c r="S334" s="24"/>
      <c r="T334" s="24"/>
      <c r="U334" s="19"/>
    </row>
    <row r="335" spans="1:21" ht="13.5" customHeight="1" x14ac:dyDescent="0.25">
      <c r="A335" s="19" t="s">
        <v>61</v>
      </c>
      <c r="B335" s="19"/>
      <c r="C335" s="19" t="s">
        <v>32</v>
      </c>
      <c r="D335" s="28">
        <v>43010</v>
      </c>
      <c r="E335" s="27" t="s">
        <v>112</v>
      </c>
      <c r="F335" s="19"/>
      <c r="G335" s="19"/>
      <c r="H335" s="19"/>
      <c r="I335" s="27" t="s">
        <v>1885</v>
      </c>
      <c r="J335" s="19"/>
      <c r="K335" s="19" t="s">
        <v>1884</v>
      </c>
      <c r="L335" s="26" t="s">
        <v>1883</v>
      </c>
      <c r="M335" s="26" t="s">
        <v>1882</v>
      </c>
      <c r="N335" s="26" t="s">
        <v>1881</v>
      </c>
      <c r="O335" s="25"/>
      <c r="P335" s="25">
        <v>43173</v>
      </c>
      <c r="Q335" s="25"/>
      <c r="R335" s="25">
        <v>43039</v>
      </c>
      <c r="S335" s="24"/>
      <c r="T335" s="24"/>
      <c r="U335" s="19"/>
    </row>
    <row r="336" spans="1:21" ht="13.5" customHeight="1" x14ac:dyDescent="0.25">
      <c r="A336" s="19" t="s">
        <v>61</v>
      </c>
      <c r="B336" s="19"/>
      <c r="C336" s="19" t="s">
        <v>17</v>
      </c>
      <c r="D336" s="28">
        <v>43010</v>
      </c>
      <c r="E336" s="27" t="s">
        <v>112</v>
      </c>
      <c r="F336" s="19"/>
      <c r="G336" s="19"/>
      <c r="H336" s="19"/>
      <c r="I336" s="27" t="s">
        <v>1880</v>
      </c>
      <c r="J336" s="19"/>
      <c r="K336" s="19" t="s">
        <v>1879</v>
      </c>
      <c r="L336" s="26" t="s">
        <v>1878</v>
      </c>
      <c r="M336" s="26" t="s">
        <v>1877</v>
      </c>
      <c r="N336" s="26" t="s">
        <v>1876</v>
      </c>
      <c r="O336" s="25"/>
      <c r="P336" s="25"/>
      <c r="Q336" s="25"/>
      <c r="R336" s="25">
        <v>43103</v>
      </c>
      <c r="S336" s="24"/>
      <c r="T336" s="24"/>
      <c r="U336" s="19"/>
    </row>
    <row r="337" spans="1:21" ht="13.5" customHeight="1" x14ac:dyDescent="0.25">
      <c r="A337" s="19" t="s">
        <v>61</v>
      </c>
      <c r="B337" s="19"/>
      <c r="C337" t="s">
        <v>25</v>
      </c>
      <c r="D337" s="28">
        <v>43010</v>
      </c>
      <c r="E337" s="27" t="s">
        <v>112</v>
      </c>
      <c r="F337" s="19"/>
      <c r="G337" s="19"/>
      <c r="H337" s="19"/>
      <c r="I337" s="27" t="s">
        <v>1875</v>
      </c>
      <c r="J337" s="19"/>
      <c r="K337" s="19" t="s">
        <v>1874</v>
      </c>
      <c r="L337" s="26" t="s">
        <v>1873</v>
      </c>
      <c r="M337" s="26" t="s">
        <v>1872</v>
      </c>
      <c r="N337" s="26" t="s">
        <v>1871</v>
      </c>
      <c r="O337" s="25"/>
      <c r="P337" s="25"/>
      <c r="Q337" s="25"/>
      <c r="R337" s="25">
        <v>43049</v>
      </c>
      <c r="S337" s="24"/>
      <c r="T337" s="24"/>
      <c r="U337" s="19"/>
    </row>
    <row r="338" spans="1:21" ht="13.5" customHeight="1" x14ac:dyDescent="0.25">
      <c r="A338" s="19" t="s">
        <v>61</v>
      </c>
      <c r="B338" s="19"/>
      <c r="C338" s="19" t="s">
        <v>30</v>
      </c>
      <c r="D338" s="28">
        <v>43010</v>
      </c>
      <c r="E338" s="27" t="s">
        <v>112</v>
      </c>
      <c r="F338" s="19"/>
      <c r="G338" s="19"/>
      <c r="H338" s="19"/>
      <c r="I338" s="27" t="s">
        <v>1870</v>
      </c>
      <c r="J338" s="19"/>
      <c r="K338" s="19" t="s">
        <v>1869</v>
      </c>
      <c r="L338" s="26" t="s">
        <v>1868</v>
      </c>
      <c r="M338" s="26" t="s">
        <v>1867</v>
      </c>
      <c r="N338" s="26" t="s">
        <v>1866</v>
      </c>
      <c r="O338" s="25"/>
      <c r="P338" s="25"/>
      <c r="Q338" s="25"/>
      <c r="R338" s="25">
        <v>43049</v>
      </c>
      <c r="S338" s="24"/>
      <c r="T338" s="24"/>
      <c r="U338" s="19"/>
    </row>
    <row r="339" spans="1:21" ht="13.5" customHeight="1" x14ac:dyDescent="0.25">
      <c r="A339" s="19" t="s">
        <v>61</v>
      </c>
      <c r="B339" s="19"/>
      <c r="C339" s="19" t="s">
        <v>30</v>
      </c>
      <c r="D339" s="28">
        <v>43010</v>
      </c>
      <c r="E339" s="27" t="s">
        <v>112</v>
      </c>
      <c r="F339" s="19"/>
      <c r="G339" s="19"/>
      <c r="H339" s="19"/>
      <c r="I339" s="27" t="s">
        <v>1865</v>
      </c>
      <c r="J339" s="19"/>
      <c r="K339" s="19" t="s">
        <v>1864</v>
      </c>
      <c r="L339" s="26" t="s">
        <v>1863</v>
      </c>
      <c r="M339" s="26" t="s">
        <v>1862</v>
      </c>
      <c r="N339" s="26" t="s">
        <v>1861</v>
      </c>
      <c r="O339" s="25"/>
      <c r="P339" s="25"/>
      <c r="Q339" s="25"/>
      <c r="R339" s="25">
        <v>43049</v>
      </c>
      <c r="S339" s="24"/>
      <c r="T339" s="24"/>
      <c r="U339" s="19"/>
    </row>
    <row r="340" spans="1:21" ht="13.5" customHeight="1" x14ac:dyDescent="0.25">
      <c r="A340" s="19" t="s">
        <v>61</v>
      </c>
      <c r="B340" s="19"/>
      <c r="C340" t="s">
        <v>25</v>
      </c>
      <c r="D340" s="28">
        <v>43010</v>
      </c>
      <c r="E340" s="27" t="s">
        <v>112</v>
      </c>
      <c r="F340" s="19"/>
      <c r="G340" s="19"/>
      <c r="H340" s="19"/>
      <c r="I340" s="27" t="s">
        <v>1860</v>
      </c>
      <c r="J340" s="19"/>
      <c r="K340" s="19" t="s">
        <v>1859</v>
      </c>
      <c r="L340" s="26" t="s">
        <v>1858</v>
      </c>
      <c r="M340" s="26" t="s">
        <v>1857</v>
      </c>
      <c r="N340" s="26" t="s">
        <v>1856</v>
      </c>
      <c r="O340" s="25"/>
      <c r="P340" s="25"/>
      <c r="Q340" s="25"/>
      <c r="R340" s="25">
        <v>43048</v>
      </c>
      <c r="S340" s="24"/>
      <c r="T340" s="24"/>
      <c r="U340" s="19"/>
    </row>
    <row r="341" spans="1:21" ht="13.5" customHeight="1" x14ac:dyDescent="0.25">
      <c r="A341" s="19" t="s">
        <v>61</v>
      </c>
      <c r="B341" s="19"/>
      <c r="C341" s="19" t="s">
        <v>21</v>
      </c>
      <c r="D341" s="28">
        <v>43010</v>
      </c>
      <c r="E341" s="27" t="s">
        <v>112</v>
      </c>
      <c r="F341" s="19"/>
      <c r="G341" s="19"/>
      <c r="H341" s="19"/>
      <c r="I341" s="27" t="s">
        <v>1855</v>
      </c>
      <c r="J341" s="19"/>
      <c r="K341" s="19" t="s">
        <v>1854</v>
      </c>
      <c r="L341" s="26" t="s">
        <v>1853</v>
      </c>
      <c r="M341" s="26" t="s">
        <v>1852</v>
      </c>
      <c r="N341" s="26" t="s">
        <v>1851</v>
      </c>
      <c r="O341" s="25"/>
      <c r="P341" s="25"/>
      <c r="Q341" s="25"/>
      <c r="R341" s="25">
        <v>43025</v>
      </c>
      <c r="S341" s="24"/>
      <c r="T341" s="24"/>
      <c r="U341" s="19"/>
    </row>
    <row r="342" spans="1:21" ht="13.5" customHeight="1" x14ac:dyDescent="0.25">
      <c r="A342" s="19" t="s">
        <v>61</v>
      </c>
      <c r="B342" s="19"/>
      <c r="C342" s="19" t="s">
        <v>21</v>
      </c>
      <c r="D342" s="28">
        <v>43010</v>
      </c>
      <c r="E342" s="27" t="s">
        <v>112</v>
      </c>
      <c r="F342" s="19"/>
      <c r="G342" s="19"/>
      <c r="H342" s="19"/>
      <c r="I342" s="27" t="s">
        <v>1850</v>
      </c>
      <c r="J342" s="19"/>
      <c r="K342" s="19" t="s">
        <v>1849</v>
      </c>
      <c r="L342" s="26" t="s">
        <v>1848</v>
      </c>
      <c r="M342" s="26" t="s">
        <v>1847</v>
      </c>
      <c r="N342" s="26" t="s">
        <v>1846</v>
      </c>
      <c r="O342" s="25"/>
      <c r="P342" s="25"/>
      <c r="Q342" s="25"/>
      <c r="R342" s="25">
        <v>43025</v>
      </c>
      <c r="S342" s="24"/>
      <c r="T342" s="24"/>
      <c r="U342" s="19"/>
    </row>
    <row r="343" spans="1:21" ht="13.5" customHeight="1" x14ac:dyDescent="0.25">
      <c r="A343" s="19" t="s">
        <v>61</v>
      </c>
      <c r="B343" s="19"/>
      <c r="C343" s="19" t="s">
        <v>22</v>
      </c>
      <c r="D343" s="28">
        <v>43010</v>
      </c>
      <c r="E343" s="27" t="s">
        <v>112</v>
      </c>
      <c r="F343" s="19"/>
      <c r="G343" s="19"/>
      <c r="H343" s="19"/>
      <c r="I343" s="27" t="s">
        <v>1845</v>
      </c>
      <c r="J343" s="19"/>
      <c r="K343" s="19" t="s">
        <v>1844</v>
      </c>
      <c r="L343" s="26" t="s">
        <v>1843</v>
      </c>
      <c r="M343" s="26" t="s">
        <v>1842</v>
      </c>
      <c r="N343" s="26" t="s">
        <v>1841</v>
      </c>
      <c r="O343" s="25"/>
      <c r="P343" s="25"/>
      <c r="Q343" s="25"/>
      <c r="R343" s="25">
        <v>43031</v>
      </c>
      <c r="S343" s="24"/>
      <c r="T343" s="24"/>
      <c r="U343" s="19"/>
    </row>
    <row r="344" spans="1:21" ht="13.5" customHeight="1" x14ac:dyDescent="0.25">
      <c r="A344" s="19" t="s">
        <v>61</v>
      </c>
      <c r="B344" s="19"/>
      <c r="C344" s="19" t="s">
        <v>32</v>
      </c>
      <c r="D344" s="28">
        <v>43010</v>
      </c>
      <c r="E344" s="27" t="s">
        <v>112</v>
      </c>
      <c r="F344" s="19"/>
      <c r="G344" s="19"/>
      <c r="H344" s="19"/>
      <c r="I344" s="27" t="s">
        <v>1840</v>
      </c>
      <c r="J344" s="19"/>
      <c r="K344" s="19" t="s">
        <v>1839</v>
      </c>
      <c r="L344" s="26" t="s">
        <v>1838</v>
      </c>
      <c r="M344" s="26" t="s">
        <v>1837</v>
      </c>
      <c r="N344" s="26" t="s">
        <v>1836</v>
      </c>
      <c r="O344" s="25">
        <v>43018</v>
      </c>
      <c r="P344" s="25"/>
      <c r="Q344" s="25"/>
      <c r="R344" s="25">
        <v>43039</v>
      </c>
      <c r="S344" s="24"/>
      <c r="T344" s="24"/>
      <c r="U344" s="19"/>
    </row>
    <row r="345" spans="1:21" ht="13.5" customHeight="1" x14ac:dyDescent="0.25">
      <c r="A345" s="19" t="s">
        <v>61</v>
      </c>
      <c r="B345" s="19"/>
      <c r="C345" s="19" t="s">
        <v>32</v>
      </c>
      <c r="D345" s="28">
        <v>43010</v>
      </c>
      <c r="E345" s="27" t="s">
        <v>112</v>
      </c>
      <c r="F345" s="19"/>
      <c r="G345" s="19"/>
      <c r="H345" s="19"/>
      <c r="I345" s="27" t="s">
        <v>1835</v>
      </c>
      <c r="J345" s="19"/>
      <c r="K345" s="19" t="s">
        <v>1834</v>
      </c>
      <c r="L345" s="26" t="s">
        <v>1833</v>
      </c>
      <c r="M345" s="26" t="s">
        <v>1832</v>
      </c>
      <c r="N345" s="26" t="s">
        <v>1831</v>
      </c>
      <c r="O345" s="25"/>
      <c r="P345" s="25"/>
      <c r="Q345" s="25"/>
      <c r="R345" s="25">
        <v>43049</v>
      </c>
      <c r="S345" s="24"/>
      <c r="T345" s="24"/>
      <c r="U345" s="19"/>
    </row>
    <row r="346" spans="1:21" ht="13.5" customHeight="1" x14ac:dyDescent="0.25">
      <c r="A346" s="19" t="s">
        <v>61</v>
      </c>
      <c r="B346" s="19"/>
      <c r="C346" s="19" t="s">
        <v>29</v>
      </c>
      <c r="D346" s="28">
        <v>43010</v>
      </c>
      <c r="E346" s="27" t="s">
        <v>112</v>
      </c>
      <c r="F346" s="19"/>
      <c r="G346" s="19"/>
      <c r="H346" s="19"/>
      <c r="I346" s="27" t="s">
        <v>1830</v>
      </c>
      <c r="J346" s="19"/>
      <c r="K346" s="19" t="s">
        <v>1829</v>
      </c>
      <c r="L346" s="26" t="s">
        <v>1828</v>
      </c>
      <c r="M346" s="26" t="s">
        <v>1827</v>
      </c>
      <c r="N346" s="26" t="s">
        <v>1826</v>
      </c>
      <c r="O346" s="25"/>
      <c r="P346" s="25"/>
      <c r="Q346" s="25"/>
      <c r="R346" s="25">
        <v>43039</v>
      </c>
      <c r="S346" s="24"/>
      <c r="T346" s="24"/>
      <c r="U346" s="19"/>
    </row>
    <row r="347" spans="1:21" ht="13.5" customHeight="1" x14ac:dyDescent="0.25">
      <c r="A347" s="19" t="s">
        <v>61</v>
      </c>
      <c r="B347" s="19"/>
      <c r="C347" s="19" t="s">
        <v>29</v>
      </c>
      <c r="D347" s="28">
        <v>43010</v>
      </c>
      <c r="E347" s="27" t="s">
        <v>112</v>
      </c>
      <c r="F347" s="19"/>
      <c r="G347" s="19"/>
      <c r="H347" s="19"/>
      <c r="I347" s="27" t="s">
        <v>1825</v>
      </c>
      <c r="J347" s="19"/>
      <c r="K347" s="19" t="s">
        <v>1824</v>
      </c>
      <c r="L347" s="26" t="s">
        <v>1823</v>
      </c>
      <c r="M347" s="26" t="s">
        <v>1822</v>
      </c>
      <c r="N347" s="26" t="s">
        <v>1821</v>
      </c>
      <c r="O347" s="25"/>
      <c r="P347" s="25"/>
      <c r="Q347" s="25"/>
      <c r="R347" s="25">
        <v>43039</v>
      </c>
      <c r="S347" s="24"/>
      <c r="T347" s="24"/>
      <c r="U347" s="19"/>
    </row>
    <row r="348" spans="1:21" ht="13.5" customHeight="1" x14ac:dyDescent="0.25">
      <c r="A348" s="19" t="s">
        <v>61</v>
      </c>
      <c r="B348" s="19"/>
      <c r="C348" s="19" t="s">
        <v>19</v>
      </c>
      <c r="D348" s="28">
        <v>43010</v>
      </c>
      <c r="E348" s="27" t="s">
        <v>112</v>
      </c>
      <c r="F348" s="19"/>
      <c r="G348" s="19"/>
      <c r="H348" s="19"/>
      <c r="I348" s="27" t="s">
        <v>1820</v>
      </c>
      <c r="J348" s="19"/>
      <c r="K348" s="19" t="s">
        <v>1819</v>
      </c>
      <c r="L348" s="26" t="s">
        <v>1818</v>
      </c>
      <c r="M348" s="26" t="s">
        <v>1817</v>
      </c>
      <c r="N348" s="26" t="s">
        <v>1816</v>
      </c>
      <c r="O348" s="25"/>
      <c r="P348" s="25"/>
      <c r="Q348" s="25"/>
      <c r="R348" s="25">
        <v>43025</v>
      </c>
      <c r="S348" s="24"/>
      <c r="T348" s="24"/>
      <c r="U348" s="19"/>
    </row>
    <row r="349" spans="1:21" ht="13.5" customHeight="1" x14ac:dyDescent="0.25">
      <c r="A349" s="19" t="s">
        <v>61</v>
      </c>
      <c r="B349" s="19"/>
      <c r="C349" s="19" t="s">
        <v>19</v>
      </c>
      <c r="D349" s="28">
        <v>43010</v>
      </c>
      <c r="E349" s="27" t="s">
        <v>112</v>
      </c>
      <c r="F349" s="19"/>
      <c r="G349" s="19"/>
      <c r="H349" s="19"/>
      <c r="I349" s="27" t="s">
        <v>1815</v>
      </c>
      <c r="J349" s="19"/>
      <c r="K349" s="19" t="s">
        <v>1814</v>
      </c>
      <c r="L349" s="26" t="s">
        <v>1813</v>
      </c>
      <c r="M349" s="26" t="s">
        <v>1812</v>
      </c>
      <c r="N349" s="26" t="s">
        <v>1811</v>
      </c>
      <c r="O349" s="25"/>
      <c r="P349" s="25"/>
      <c r="Q349" s="25"/>
      <c r="R349" s="25">
        <v>43031</v>
      </c>
      <c r="S349" s="24"/>
      <c r="T349" s="24"/>
      <c r="U349" s="19"/>
    </row>
    <row r="350" spans="1:21" ht="13.5" customHeight="1" x14ac:dyDescent="0.25">
      <c r="A350" s="19" t="s">
        <v>61</v>
      </c>
      <c r="B350" s="19"/>
      <c r="C350" s="19" t="s">
        <v>26</v>
      </c>
      <c r="D350" s="28">
        <v>43010</v>
      </c>
      <c r="E350" s="27" t="s">
        <v>112</v>
      </c>
      <c r="F350" s="19"/>
      <c r="G350" s="19"/>
      <c r="H350" s="19"/>
      <c r="I350" s="27" t="s">
        <v>1810</v>
      </c>
      <c r="J350" s="19"/>
      <c r="K350" s="19" t="s">
        <v>1809</v>
      </c>
      <c r="L350" s="26" t="s">
        <v>1808</v>
      </c>
      <c r="M350" s="26" t="s">
        <v>1807</v>
      </c>
      <c r="N350" s="26" t="s">
        <v>1806</v>
      </c>
      <c r="O350" s="25"/>
      <c r="P350" s="25">
        <v>43374</v>
      </c>
      <c r="Q350" s="25"/>
      <c r="R350" s="25">
        <v>43045</v>
      </c>
      <c r="S350" s="24"/>
      <c r="T350" s="24"/>
      <c r="U350" s="19"/>
    </row>
    <row r="351" spans="1:21" ht="13.5" customHeight="1" x14ac:dyDescent="0.25">
      <c r="A351" s="19" t="s">
        <v>61</v>
      </c>
      <c r="B351" s="19"/>
      <c r="C351" s="19" t="s">
        <v>19</v>
      </c>
      <c r="D351" s="28">
        <v>43010</v>
      </c>
      <c r="E351" s="27" t="s">
        <v>112</v>
      </c>
      <c r="F351" s="19"/>
      <c r="G351" s="19"/>
      <c r="H351" s="19"/>
      <c r="I351" s="27" t="s">
        <v>1805</v>
      </c>
      <c r="J351" s="19"/>
      <c r="K351" s="19" t="s">
        <v>1804</v>
      </c>
      <c r="L351" s="26" t="s">
        <v>1803</v>
      </c>
      <c r="M351" s="26" t="s">
        <v>1802</v>
      </c>
      <c r="N351" s="26" t="s">
        <v>1801</v>
      </c>
      <c r="O351" s="25"/>
      <c r="P351" s="25"/>
      <c r="Q351" s="25"/>
      <c r="R351" s="25">
        <v>43024</v>
      </c>
      <c r="S351" s="24"/>
      <c r="T351" s="24"/>
      <c r="U351" s="19"/>
    </row>
    <row r="352" spans="1:21" ht="13.5" customHeight="1" x14ac:dyDescent="0.25">
      <c r="A352" s="19" t="s">
        <v>61</v>
      </c>
      <c r="B352" s="19"/>
      <c r="C352" s="19" t="s">
        <v>26</v>
      </c>
      <c r="D352" s="28">
        <v>43010</v>
      </c>
      <c r="E352" s="27" t="s">
        <v>112</v>
      </c>
      <c r="F352" s="19"/>
      <c r="G352" s="19"/>
      <c r="H352" s="19"/>
      <c r="I352" s="27" t="s">
        <v>1800</v>
      </c>
      <c r="J352" s="19"/>
      <c r="K352" s="19" t="s">
        <v>1799</v>
      </c>
      <c r="L352" s="26" t="s">
        <v>1798</v>
      </c>
      <c r="M352" s="26" t="s">
        <v>1797</v>
      </c>
      <c r="N352" s="26" t="s">
        <v>1796</v>
      </c>
      <c r="O352" s="25"/>
      <c r="P352" s="25">
        <v>43384</v>
      </c>
      <c r="Q352" s="25"/>
      <c r="R352" s="25">
        <v>43049</v>
      </c>
      <c r="S352" s="24"/>
      <c r="T352" s="24"/>
      <c r="U352" s="19"/>
    </row>
    <row r="353" spans="1:21" ht="13.5" customHeight="1" x14ac:dyDescent="0.25">
      <c r="A353" s="19" t="s">
        <v>61</v>
      </c>
      <c r="B353" s="19"/>
      <c r="C353" s="19" t="s">
        <v>32</v>
      </c>
      <c r="D353" s="28">
        <v>43010</v>
      </c>
      <c r="E353" s="27" t="s">
        <v>112</v>
      </c>
      <c r="F353" s="19"/>
      <c r="G353" s="19"/>
      <c r="H353" s="19"/>
      <c r="I353" s="27" t="s">
        <v>1795</v>
      </c>
      <c r="J353" s="19"/>
      <c r="K353" s="19" t="s">
        <v>1794</v>
      </c>
      <c r="L353" s="26" t="s">
        <v>1793</v>
      </c>
      <c r="M353" s="26" t="s">
        <v>1792</v>
      </c>
      <c r="N353" s="26" t="s">
        <v>1791</v>
      </c>
      <c r="O353" s="25"/>
      <c r="P353" s="25"/>
      <c r="Q353" s="25"/>
      <c r="R353" s="25">
        <v>43049</v>
      </c>
      <c r="S353" s="24"/>
      <c r="T353" s="24"/>
      <c r="U353" s="19"/>
    </row>
    <row r="354" spans="1:21" ht="13.5" customHeight="1" x14ac:dyDescent="0.25">
      <c r="A354" s="19" t="s">
        <v>61</v>
      </c>
      <c r="B354" s="19"/>
      <c r="C354" s="19" t="s">
        <v>32</v>
      </c>
      <c r="D354" s="28">
        <v>43010</v>
      </c>
      <c r="E354" s="27" t="s">
        <v>112</v>
      </c>
      <c r="F354" s="19"/>
      <c r="G354" s="19"/>
      <c r="H354" s="19"/>
      <c r="I354" s="27" t="s">
        <v>1790</v>
      </c>
      <c r="J354" s="19"/>
      <c r="K354" s="19" t="s">
        <v>1789</v>
      </c>
      <c r="L354" s="26" t="s">
        <v>1788</v>
      </c>
      <c r="M354" s="26" t="s">
        <v>1787</v>
      </c>
      <c r="N354" s="26" t="s">
        <v>1786</v>
      </c>
      <c r="O354" s="25"/>
      <c r="P354" s="25"/>
      <c r="Q354" s="25"/>
      <c r="R354" s="25">
        <v>43049</v>
      </c>
      <c r="S354" s="24"/>
      <c r="T354" s="24"/>
      <c r="U354" s="19"/>
    </row>
    <row r="355" spans="1:21" ht="13.5" customHeight="1" x14ac:dyDescent="0.25">
      <c r="A355" s="19" t="s">
        <v>61</v>
      </c>
      <c r="B355" s="19"/>
      <c r="C355" s="19" t="s">
        <v>29</v>
      </c>
      <c r="D355" s="28">
        <v>43010</v>
      </c>
      <c r="E355" s="27" t="s">
        <v>112</v>
      </c>
      <c r="F355" s="19"/>
      <c r="G355" s="19"/>
      <c r="H355" s="19"/>
      <c r="I355" s="27" t="s">
        <v>1785</v>
      </c>
      <c r="J355" s="19"/>
      <c r="K355" s="19" t="s">
        <v>1784</v>
      </c>
      <c r="L355" s="26" t="s">
        <v>1783</v>
      </c>
      <c r="M355" s="26" t="s">
        <v>1782</v>
      </c>
      <c r="N355" s="26" t="s">
        <v>1781</v>
      </c>
      <c r="O355" s="25"/>
      <c r="P355" s="25"/>
      <c r="Q355" s="25"/>
      <c r="R355" s="25">
        <v>43039</v>
      </c>
      <c r="S355" s="24"/>
      <c r="T355" s="24"/>
      <c r="U355" s="19"/>
    </row>
    <row r="356" spans="1:21" ht="13.5" customHeight="1" x14ac:dyDescent="0.25">
      <c r="A356" s="19" t="s">
        <v>61</v>
      </c>
      <c r="B356" s="19"/>
      <c r="C356" s="19" t="s">
        <v>32</v>
      </c>
      <c r="D356" s="28">
        <v>43010</v>
      </c>
      <c r="E356" s="27" t="s">
        <v>112</v>
      </c>
      <c r="F356" s="19"/>
      <c r="G356" s="19"/>
      <c r="H356" s="19"/>
      <c r="I356" s="27" t="s">
        <v>1780</v>
      </c>
      <c r="J356" s="19"/>
      <c r="K356" s="19" t="s">
        <v>1779</v>
      </c>
      <c r="L356" s="26" t="s">
        <v>1778</v>
      </c>
      <c r="M356" s="26" t="s">
        <v>1777</v>
      </c>
      <c r="N356" s="26" t="s">
        <v>1776</v>
      </c>
      <c r="O356" s="25"/>
      <c r="P356" s="25"/>
      <c r="Q356" s="25"/>
      <c r="R356" s="25">
        <v>43028</v>
      </c>
      <c r="S356" s="24"/>
      <c r="T356" s="24"/>
      <c r="U356" s="19"/>
    </row>
    <row r="357" spans="1:21" ht="13.5" customHeight="1" x14ac:dyDescent="0.25">
      <c r="A357" s="19" t="s">
        <v>61</v>
      </c>
      <c r="B357" s="19"/>
      <c r="C357" s="19" t="s">
        <v>29</v>
      </c>
      <c r="D357" s="28">
        <v>43010</v>
      </c>
      <c r="E357" s="27" t="s">
        <v>112</v>
      </c>
      <c r="F357" s="19"/>
      <c r="G357" s="19"/>
      <c r="H357" s="19"/>
      <c r="I357" s="27" t="s">
        <v>1775</v>
      </c>
      <c r="J357" s="19"/>
      <c r="K357" s="19" t="s">
        <v>1774</v>
      </c>
      <c r="L357" s="26" t="s">
        <v>1773</v>
      </c>
      <c r="M357" s="26" t="s">
        <v>1772</v>
      </c>
      <c r="N357" s="26" t="s">
        <v>1771</v>
      </c>
      <c r="O357" s="25"/>
      <c r="P357" s="25"/>
      <c r="Q357" s="25"/>
      <c r="R357" s="25">
        <v>43039</v>
      </c>
      <c r="S357" s="24"/>
      <c r="T357" s="24"/>
      <c r="U357" s="19"/>
    </row>
    <row r="358" spans="1:21" ht="13.5" customHeight="1" x14ac:dyDescent="0.25">
      <c r="A358" s="19" t="s">
        <v>61</v>
      </c>
      <c r="B358" s="19"/>
      <c r="C358" s="19" t="s">
        <v>29</v>
      </c>
      <c r="D358" s="28">
        <v>43010</v>
      </c>
      <c r="E358" s="27" t="s">
        <v>112</v>
      </c>
      <c r="F358" s="19"/>
      <c r="G358" s="19"/>
      <c r="H358" s="19"/>
      <c r="I358" s="27" t="s">
        <v>1770</v>
      </c>
      <c r="J358" s="19"/>
      <c r="K358" s="19" t="s">
        <v>1769</v>
      </c>
      <c r="L358" s="26" t="s">
        <v>1768</v>
      </c>
      <c r="M358" s="26" t="s">
        <v>1767</v>
      </c>
      <c r="N358" s="26" t="s">
        <v>1766</v>
      </c>
      <c r="O358" s="25"/>
      <c r="P358" s="25"/>
      <c r="Q358" s="25"/>
      <c r="R358" s="25">
        <v>43019</v>
      </c>
      <c r="S358" s="24"/>
      <c r="T358" s="24"/>
      <c r="U358" s="19"/>
    </row>
    <row r="359" spans="1:21" ht="13.5" customHeight="1" x14ac:dyDescent="0.25">
      <c r="A359" s="19" t="s">
        <v>61</v>
      </c>
      <c r="B359" s="19"/>
      <c r="C359" s="19" t="s">
        <v>29</v>
      </c>
      <c r="D359" s="28">
        <v>43010</v>
      </c>
      <c r="E359" s="27" t="s">
        <v>112</v>
      </c>
      <c r="F359" s="19"/>
      <c r="G359" s="19"/>
      <c r="H359" s="19"/>
      <c r="I359" s="27" t="s">
        <v>1765</v>
      </c>
      <c r="J359" s="19"/>
      <c r="K359" s="19" t="s">
        <v>1764</v>
      </c>
      <c r="L359" s="26" t="s">
        <v>1763</v>
      </c>
      <c r="M359" s="26" t="s">
        <v>1762</v>
      </c>
      <c r="N359" s="26" t="s">
        <v>1761</v>
      </c>
      <c r="O359" s="25"/>
      <c r="P359" s="25"/>
      <c r="Q359" s="25"/>
      <c r="R359" s="25">
        <v>43019</v>
      </c>
      <c r="S359" s="24"/>
      <c r="T359" s="24"/>
      <c r="U359" s="19"/>
    </row>
    <row r="360" spans="1:21" ht="13.5" customHeight="1" x14ac:dyDescent="0.25">
      <c r="A360" s="19" t="s">
        <v>61</v>
      </c>
      <c r="B360" s="19"/>
      <c r="C360" s="19" t="s">
        <v>32</v>
      </c>
      <c r="D360" s="28">
        <v>43010</v>
      </c>
      <c r="E360" s="27" t="s">
        <v>112</v>
      </c>
      <c r="F360" s="19"/>
      <c r="G360" s="19"/>
      <c r="H360" s="19"/>
      <c r="I360" s="27" t="s">
        <v>1760</v>
      </c>
      <c r="J360" s="19"/>
      <c r="K360" s="19" t="s">
        <v>1759</v>
      </c>
      <c r="L360" s="26" t="s">
        <v>1758</v>
      </c>
      <c r="M360" s="26" t="s">
        <v>1757</v>
      </c>
      <c r="N360" s="26" t="s">
        <v>1756</v>
      </c>
      <c r="O360" s="25"/>
      <c r="P360" s="25">
        <v>43286</v>
      </c>
      <c r="Q360" s="25"/>
      <c r="R360" s="25">
        <v>43049</v>
      </c>
      <c r="S360" s="24"/>
      <c r="T360" s="24"/>
      <c r="U360" s="19"/>
    </row>
    <row r="361" spans="1:21" ht="13.5" customHeight="1" x14ac:dyDescent="0.25">
      <c r="A361" s="19" t="s">
        <v>606</v>
      </c>
      <c r="B361" s="19"/>
      <c r="C361" s="19" t="s">
        <v>20</v>
      </c>
      <c r="D361" s="28">
        <v>43108</v>
      </c>
      <c r="E361" s="27"/>
      <c r="F361" s="19" t="s">
        <v>1089</v>
      </c>
      <c r="G361" s="19" t="s">
        <v>1098</v>
      </c>
      <c r="H361" s="19" t="s">
        <v>1099</v>
      </c>
      <c r="I361" s="27" t="s">
        <v>1282</v>
      </c>
      <c r="J361" s="19"/>
      <c r="K361" s="19"/>
      <c r="L361" s="26"/>
      <c r="M361" s="26"/>
      <c r="N361" s="26"/>
      <c r="O361" s="25"/>
      <c r="P361" s="25"/>
      <c r="Q361" s="25"/>
      <c r="R361" s="25"/>
      <c r="S361" s="24"/>
      <c r="T361" s="24"/>
      <c r="U361" s="19"/>
    </row>
    <row r="362" spans="1:21" ht="13.5" customHeight="1" x14ac:dyDescent="0.25">
      <c r="A362" s="19" t="s">
        <v>606</v>
      </c>
      <c r="B362" s="19"/>
      <c r="C362" s="19" t="s">
        <v>20</v>
      </c>
      <c r="D362" s="28">
        <v>43108</v>
      </c>
      <c r="E362" s="27"/>
      <c r="F362" s="19" t="s">
        <v>1089</v>
      </c>
      <c r="G362" s="19" t="s">
        <v>1098</v>
      </c>
      <c r="H362" s="19" t="s">
        <v>1099</v>
      </c>
      <c r="I362" s="27" t="s">
        <v>1282</v>
      </c>
      <c r="J362" s="19"/>
      <c r="K362" s="19"/>
      <c r="L362" s="26"/>
      <c r="M362" s="26"/>
      <c r="N362" s="26"/>
      <c r="O362" s="25"/>
      <c r="P362" s="25"/>
      <c r="Q362" s="25"/>
      <c r="R362" s="25"/>
      <c r="S362" s="24"/>
      <c r="T362" s="24"/>
      <c r="U362" s="19"/>
    </row>
    <row r="363" spans="1:21" ht="13.5" customHeight="1" x14ac:dyDescent="0.25">
      <c r="A363" s="19" t="s">
        <v>606</v>
      </c>
      <c r="B363" s="19"/>
      <c r="C363" s="19" t="s">
        <v>36</v>
      </c>
      <c r="D363" s="28">
        <v>43159</v>
      </c>
      <c r="E363" s="27" t="s">
        <v>112</v>
      </c>
      <c r="F363" s="19" t="s">
        <v>1090</v>
      </c>
      <c r="G363" s="19" t="s">
        <v>1100</v>
      </c>
      <c r="H363" s="19"/>
      <c r="I363" s="27" t="s">
        <v>1283</v>
      </c>
      <c r="J363" s="19"/>
      <c r="K363" s="19" t="s">
        <v>1477</v>
      </c>
      <c r="L363" s="26"/>
      <c r="M363" s="26" t="s">
        <v>1607</v>
      </c>
      <c r="N363" s="26"/>
      <c r="O363" s="25">
        <v>43164</v>
      </c>
      <c r="P363" s="25"/>
      <c r="Q363" s="25"/>
      <c r="R363" s="25"/>
      <c r="S363" s="24"/>
      <c r="T363" s="24"/>
      <c r="U363" s="19"/>
    </row>
    <row r="364" spans="1:21" ht="13.5" customHeight="1" x14ac:dyDescent="0.25">
      <c r="A364" s="19" t="s">
        <v>606</v>
      </c>
      <c r="B364" s="19"/>
      <c r="C364" s="19" t="s">
        <v>36</v>
      </c>
      <c r="D364" s="28">
        <v>43159</v>
      </c>
      <c r="E364" s="27" t="s">
        <v>112</v>
      </c>
      <c r="F364" s="19" t="s">
        <v>1090</v>
      </c>
      <c r="G364" s="19" t="s">
        <v>1100</v>
      </c>
      <c r="H364" s="19"/>
      <c r="I364" s="27" t="s">
        <v>1283</v>
      </c>
      <c r="J364" s="19"/>
      <c r="K364" s="19" t="s">
        <v>1477</v>
      </c>
      <c r="L364" s="26"/>
      <c r="M364" s="26" t="s">
        <v>1607</v>
      </c>
      <c r="N364" s="26"/>
      <c r="O364" s="25">
        <v>43164</v>
      </c>
      <c r="P364" s="25"/>
      <c r="Q364" s="25"/>
      <c r="R364" s="25"/>
      <c r="S364" s="24"/>
      <c r="T364" s="24"/>
      <c r="U364" s="19"/>
    </row>
    <row r="365" spans="1:21" ht="13.5" customHeight="1" x14ac:dyDescent="0.25">
      <c r="A365" s="19" t="s">
        <v>606</v>
      </c>
      <c r="B365" s="19"/>
      <c r="C365" s="19" t="s">
        <v>20</v>
      </c>
      <c r="D365" s="28">
        <v>43164</v>
      </c>
      <c r="E365" s="27" t="s">
        <v>112</v>
      </c>
      <c r="F365" s="19" t="s">
        <v>1090</v>
      </c>
      <c r="G365" s="19" t="s">
        <v>1101</v>
      </c>
      <c r="H365" s="19"/>
      <c r="I365" s="27" t="s">
        <v>1284</v>
      </c>
      <c r="J365" s="19"/>
      <c r="K365" s="19" t="s">
        <v>1478</v>
      </c>
      <c r="L365" s="26"/>
      <c r="M365" s="26"/>
      <c r="N365" s="26"/>
      <c r="O365" s="25"/>
      <c r="P365" s="25"/>
      <c r="Q365" s="25"/>
      <c r="R365" s="25"/>
      <c r="S365" s="24"/>
      <c r="T365" s="24"/>
      <c r="U365" s="19"/>
    </row>
    <row r="366" spans="1:21" ht="13.5" customHeight="1" x14ac:dyDescent="0.25">
      <c r="A366" s="19" t="s">
        <v>606</v>
      </c>
      <c r="B366" s="19"/>
      <c r="C366" s="19" t="s">
        <v>20</v>
      </c>
      <c r="D366" s="28">
        <v>43164</v>
      </c>
      <c r="E366" s="27" t="s">
        <v>112</v>
      </c>
      <c r="F366" s="19" t="s">
        <v>1090</v>
      </c>
      <c r="G366" s="19" t="s">
        <v>1102</v>
      </c>
      <c r="H366" s="19"/>
      <c r="I366" s="27" t="s">
        <v>1285</v>
      </c>
      <c r="J366" s="19"/>
      <c r="K366" s="19" t="s">
        <v>1479</v>
      </c>
      <c r="L366" s="26" t="s">
        <v>1608</v>
      </c>
      <c r="M366" s="26" t="s">
        <v>1609</v>
      </c>
      <c r="N366" s="26"/>
      <c r="O366" s="25">
        <v>43190</v>
      </c>
      <c r="P366" s="25"/>
      <c r="Q366" s="25"/>
      <c r="R366" s="25"/>
      <c r="S366" s="24"/>
      <c r="T366" s="24"/>
      <c r="U366" s="19"/>
    </row>
    <row r="367" spans="1:21" ht="13.5" customHeight="1" x14ac:dyDescent="0.25">
      <c r="A367" s="19" t="s">
        <v>606</v>
      </c>
      <c r="B367" s="19"/>
      <c r="C367" s="19" t="s">
        <v>20</v>
      </c>
      <c r="D367" s="28">
        <v>43164</v>
      </c>
      <c r="E367" s="27" t="s">
        <v>112</v>
      </c>
      <c r="F367" s="19" t="s">
        <v>1090</v>
      </c>
      <c r="G367" s="19" t="s">
        <v>1103</v>
      </c>
      <c r="H367" s="19" t="s">
        <v>1104</v>
      </c>
      <c r="I367" s="27" t="s">
        <v>1286</v>
      </c>
      <c r="J367" s="19"/>
      <c r="K367" s="19" t="s">
        <v>1480</v>
      </c>
      <c r="L367" s="26"/>
      <c r="M367" s="26"/>
      <c r="N367" s="26"/>
      <c r="O367" s="25"/>
      <c r="P367" s="25"/>
      <c r="Q367" s="25"/>
      <c r="R367" s="25"/>
      <c r="S367" s="24"/>
      <c r="T367" s="24"/>
      <c r="U367" s="19"/>
    </row>
    <row r="368" spans="1:21" ht="13.5" customHeight="1" x14ac:dyDescent="0.25">
      <c r="A368" s="19" t="s">
        <v>606</v>
      </c>
      <c r="B368" s="19"/>
      <c r="C368" s="19" t="s">
        <v>20</v>
      </c>
      <c r="D368" s="28">
        <v>43164</v>
      </c>
      <c r="E368" s="27" t="s">
        <v>112</v>
      </c>
      <c r="F368" s="19" t="s">
        <v>1090</v>
      </c>
      <c r="G368" s="19" t="s">
        <v>1105</v>
      </c>
      <c r="H368" s="19"/>
      <c r="I368" s="27" t="s">
        <v>1287</v>
      </c>
      <c r="J368" s="19"/>
      <c r="K368" s="19" t="s">
        <v>1481</v>
      </c>
      <c r="L368" s="26"/>
      <c r="M368" s="26"/>
      <c r="N368" s="26"/>
      <c r="O368" s="25"/>
      <c r="P368" s="25"/>
      <c r="Q368" s="25"/>
      <c r="R368" s="25"/>
      <c r="S368" s="24"/>
      <c r="T368" s="24"/>
      <c r="U368" s="19"/>
    </row>
    <row r="369" spans="1:21" ht="13.5" customHeight="1" x14ac:dyDescent="0.25">
      <c r="A369" s="19" t="s">
        <v>606</v>
      </c>
      <c r="B369" s="19"/>
      <c r="C369" s="19" t="s">
        <v>20</v>
      </c>
      <c r="D369" s="28">
        <v>43164</v>
      </c>
      <c r="E369" s="27" t="s">
        <v>112</v>
      </c>
      <c r="F369" s="19" t="s">
        <v>1090</v>
      </c>
      <c r="G369" s="19" t="s">
        <v>1101</v>
      </c>
      <c r="H369" s="19"/>
      <c r="I369" s="27" t="s">
        <v>1284</v>
      </c>
      <c r="J369" s="19"/>
      <c r="K369" s="19" t="s">
        <v>1478</v>
      </c>
      <c r="L369" s="26"/>
      <c r="M369" s="26"/>
      <c r="N369" s="26"/>
      <c r="O369" s="25"/>
      <c r="P369" s="25"/>
      <c r="Q369" s="25"/>
      <c r="R369" s="25"/>
      <c r="S369" s="24"/>
      <c r="T369" s="24"/>
      <c r="U369" s="19"/>
    </row>
    <row r="370" spans="1:21" ht="13.5" customHeight="1" x14ac:dyDescent="0.25">
      <c r="A370" s="19" t="s">
        <v>606</v>
      </c>
      <c r="B370" s="19"/>
      <c r="C370" s="19" t="s">
        <v>20</v>
      </c>
      <c r="D370" s="28">
        <v>43164</v>
      </c>
      <c r="E370" s="27" t="s">
        <v>112</v>
      </c>
      <c r="F370" s="19" t="s">
        <v>1090</v>
      </c>
      <c r="G370" s="19" t="s">
        <v>1102</v>
      </c>
      <c r="H370" s="19"/>
      <c r="I370" s="27" t="s">
        <v>1285</v>
      </c>
      <c r="J370" s="19"/>
      <c r="K370" s="19" t="s">
        <v>1479</v>
      </c>
      <c r="L370" s="26" t="s">
        <v>1608</v>
      </c>
      <c r="M370" s="26" t="s">
        <v>1609</v>
      </c>
      <c r="N370" s="26"/>
      <c r="O370" s="25">
        <v>43190</v>
      </c>
      <c r="P370" s="25"/>
      <c r="Q370" s="25"/>
      <c r="R370" s="25"/>
      <c r="S370" s="24"/>
      <c r="T370" s="24"/>
      <c r="U370" s="19"/>
    </row>
    <row r="371" spans="1:21" ht="13.5" customHeight="1" x14ac:dyDescent="0.25">
      <c r="A371" s="19" t="s">
        <v>606</v>
      </c>
      <c r="B371" s="19"/>
      <c r="C371" s="19" t="s">
        <v>20</v>
      </c>
      <c r="D371" s="28">
        <v>43164</v>
      </c>
      <c r="E371" s="27" t="s">
        <v>112</v>
      </c>
      <c r="F371" s="19" t="s">
        <v>1090</v>
      </c>
      <c r="G371" s="19" t="s">
        <v>1103</v>
      </c>
      <c r="H371" s="19" t="s">
        <v>1104</v>
      </c>
      <c r="I371" s="27" t="s">
        <v>1286</v>
      </c>
      <c r="J371" s="19"/>
      <c r="K371" s="19" t="s">
        <v>1480</v>
      </c>
      <c r="L371" s="26"/>
      <c r="M371" s="26"/>
      <c r="N371" s="26"/>
      <c r="O371" s="25"/>
      <c r="P371" s="25"/>
      <c r="Q371" s="25"/>
      <c r="R371" s="25"/>
      <c r="S371" s="24"/>
      <c r="T371" s="24"/>
      <c r="U371" s="19"/>
    </row>
    <row r="372" spans="1:21" ht="13.5" customHeight="1" x14ac:dyDescent="0.25">
      <c r="A372" s="19" t="s">
        <v>606</v>
      </c>
      <c r="B372" s="19"/>
      <c r="C372" s="19" t="s">
        <v>20</v>
      </c>
      <c r="D372" s="28">
        <v>43164</v>
      </c>
      <c r="E372" s="27" t="s">
        <v>112</v>
      </c>
      <c r="F372" s="19" t="s">
        <v>1090</v>
      </c>
      <c r="G372" s="19" t="s">
        <v>1105</v>
      </c>
      <c r="H372" s="19"/>
      <c r="I372" s="27" t="s">
        <v>1287</v>
      </c>
      <c r="J372" s="19"/>
      <c r="K372" s="19" t="s">
        <v>1481</v>
      </c>
      <c r="L372" s="26"/>
      <c r="M372" s="26"/>
      <c r="N372" s="26"/>
      <c r="O372" s="25"/>
      <c r="P372" s="25"/>
      <c r="Q372" s="25"/>
      <c r="R372" s="25"/>
      <c r="S372" s="24"/>
      <c r="T372" s="24"/>
      <c r="U372" s="19"/>
    </row>
    <row r="373" spans="1:21" ht="13.5" customHeight="1" x14ac:dyDescent="0.25">
      <c r="A373" s="19" t="s">
        <v>606</v>
      </c>
      <c r="B373" s="19"/>
      <c r="C373" s="19" t="s">
        <v>22</v>
      </c>
      <c r="D373" s="28">
        <v>43167</v>
      </c>
      <c r="E373" s="27" t="s">
        <v>112</v>
      </c>
      <c r="F373" s="19" t="s">
        <v>1090</v>
      </c>
      <c r="G373" s="19" t="s">
        <v>1101</v>
      </c>
      <c r="H373" s="19"/>
      <c r="I373" s="27" t="s">
        <v>1288</v>
      </c>
      <c r="J373" s="19"/>
      <c r="K373" s="19"/>
      <c r="L373" s="26"/>
      <c r="M373" s="26"/>
      <c r="N373" s="26"/>
      <c r="O373" s="25">
        <v>43203</v>
      </c>
      <c r="P373" s="25"/>
      <c r="Q373" s="25"/>
      <c r="R373" s="25"/>
      <c r="S373" s="24"/>
      <c r="T373" s="24"/>
      <c r="U373" s="19"/>
    </row>
    <row r="374" spans="1:21" ht="13.5" customHeight="1" x14ac:dyDescent="0.25">
      <c r="A374" s="19" t="s">
        <v>606</v>
      </c>
      <c r="B374" s="19"/>
      <c r="C374" s="19" t="s">
        <v>22</v>
      </c>
      <c r="D374" s="28">
        <v>43167</v>
      </c>
      <c r="E374" s="27"/>
      <c r="F374" s="19" t="s">
        <v>1090</v>
      </c>
      <c r="G374" s="19" t="s">
        <v>1102</v>
      </c>
      <c r="H374" s="19"/>
      <c r="I374" s="27" t="s">
        <v>1289</v>
      </c>
      <c r="J374" s="19"/>
      <c r="K374" s="19"/>
      <c r="L374" s="26"/>
      <c r="M374" s="26"/>
      <c r="N374" s="26"/>
      <c r="O374" s="25"/>
      <c r="P374" s="25"/>
      <c r="Q374" s="25"/>
      <c r="R374" s="25"/>
      <c r="S374" s="24"/>
      <c r="T374" s="24"/>
      <c r="U374" s="19"/>
    </row>
    <row r="375" spans="1:21" ht="13.5" customHeight="1" x14ac:dyDescent="0.25">
      <c r="A375" s="19" t="s">
        <v>606</v>
      </c>
      <c r="B375" s="19"/>
      <c r="C375" s="19" t="s">
        <v>22</v>
      </c>
      <c r="D375" s="28">
        <v>43167</v>
      </c>
      <c r="E375" s="27" t="s">
        <v>112</v>
      </c>
      <c r="F375" s="19" t="s">
        <v>1090</v>
      </c>
      <c r="G375" s="19" t="s">
        <v>1106</v>
      </c>
      <c r="H375" s="19" t="s">
        <v>1107</v>
      </c>
      <c r="I375" s="27" t="s">
        <v>1290</v>
      </c>
      <c r="J375" s="19"/>
      <c r="K375" s="19" t="s">
        <v>1482</v>
      </c>
      <c r="L375" s="26"/>
      <c r="M375" s="26"/>
      <c r="N375" s="26"/>
      <c r="O375" s="25"/>
      <c r="P375" s="25"/>
      <c r="Q375" s="25"/>
      <c r="R375" s="25"/>
      <c r="S375" s="24"/>
      <c r="T375" s="24"/>
      <c r="U375" s="19"/>
    </row>
    <row r="376" spans="1:21" ht="13.5" customHeight="1" x14ac:dyDescent="0.25">
      <c r="A376" s="19" t="s">
        <v>606</v>
      </c>
      <c r="B376" s="19"/>
      <c r="C376" s="19" t="s">
        <v>22</v>
      </c>
      <c r="D376" s="28">
        <v>43167</v>
      </c>
      <c r="E376" s="27" t="s">
        <v>112</v>
      </c>
      <c r="F376" s="19" t="s">
        <v>1090</v>
      </c>
      <c r="G376" s="19" t="s">
        <v>1108</v>
      </c>
      <c r="H376" s="19" t="s">
        <v>1109</v>
      </c>
      <c r="I376" s="27" t="s">
        <v>1291</v>
      </c>
      <c r="J376" s="19"/>
      <c r="K376" s="19" t="s">
        <v>1483</v>
      </c>
      <c r="L376" s="26" t="s">
        <v>1610</v>
      </c>
      <c r="M376" s="26" t="s">
        <v>1611</v>
      </c>
      <c r="N376" s="26"/>
      <c r="O376" s="25">
        <v>43181</v>
      </c>
      <c r="P376" s="25">
        <v>43507</v>
      </c>
      <c r="Q376" s="25"/>
      <c r="R376" s="25"/>
      <c r="S376" s="24"/>
      <c r="T376" s="24"/>
      <c r="U376" s="19"/>
    </row>
    <row r="377" spans="1:21" ht="13.5" customHeight="1" x14ac:dyDescent="0.25">
      <c r="A377" s="19" t="s">
        <v>606</v>
      </c>
      <c r="B377" s="19"/>
      <c r="C377" s="19" t="s">
        <v>22</v>
      </c>
      <c r="D377" s="28">
        <v>43167</v>
      </c>
      <c r="E377" s="27" t="s">
        <v>112</v>
      </c>
      <c r="F377" s="19" t="s">
        <v>1090</v>
      </c>
      <c r="G377" s="19" t="s">
        <v>1110</v>
      </c>
      <c r="H377" s="19" t="s">
        <v>1111</v>
      </c>
      <c r="I377" s="27" t="s">
        <v>1292</v>
      </c>
      <c r="J377" s="19"/>
      <c r="K377" s="19" t="s">
        <v>1484</v>
      </c>
      <c r="L377" s="26" t="s">
        <v>1612</v>
      </c>
      <c r="M377" s="26" t="s">
        <v>1613</v>
      </c>
      <c r="N377" s="26"/>
      <c r="O377" s="25">
        <v>43181</v>
      </c>
      <c r="P377" s="25"/>
      <c r="Q377" s="25"/>
      <c r="R377" s="25"/>
      <c r="S377" s="24"/>
      <c r="T377" s="24"/>
      <c r="U377" s="19"/>
    </row>
    <row r="378" spans="1:21" ht="13.5" customHeight="1" x14ac:dyDescent="0.25">
      <c r="A378" s="19" t="s">
        <v>606</v>
      </c>
      <c r="B378" s="19"/>
      <c r="C378" s="19" t="s">
        <v>22</v>
      </c>
      <c r="D378" s="28">
        <v>43167</v>
      </c>
      <c r="E378" s="27"/>
      <c r="F378" s="19" t="s">
        <v>1090</v>
      </c>
      <c r="G378" s="19" t="s">
        <v>1112</v>
      </c>
      <c r="H378" s="19"/>
      <c r="I378" s="27" t="s">
        <v>1293</v>
      </c>
      <c r="J378" s="19"/>
      <c r="K378" s="19"/>
      <c r="L378" s="26"/>
      <c r="M378" s="26"/>
      <c r="N378" s="26"/>
      <c r="O378" s="25"/>
      <c r="P378" s="25"/>
      <c r="Q378" s="25"/>
      <c r="R378" s="25"/>
      <c r="S378" s="24"/>
      <c r="T378" s="24"/>
      <c r="U378" s="19"/>
    </row>
    <row r="379" spans="1:21" ht="13.5" customHeight="1" x14ac:dyDescent="0.25">
      <c r="A379" s="19" t="s">
        <v>606</v>
      </c>
      <c r="B379" s="19"/>
      <c r="C379" s="19" t="s">
        <v>22</v>
      </c>
      <c r="D379" s="28">
        <v>43167</v>
      </c>
      <c r="E379" s="27"/>
      <c r="F379" s="19" t="s">
        <v>1090</v>
      </c>
      <c r="G379" s="19" t="s">
        <v>1112</v>
      </c>
      <c r="H379" s="19"/>
      <c r="I379" s="27" t="s">
        <v>1294</v>
      </c>
      <c r="J379" s="19"/>
      <c r="K379" s="19"/>
      <c r="L379" s="26"/>
      <c r="M379" s="26"/>
      <c r="N379" s="26"/>
      <c r="O379" s="25"/>
      <c r="P379" s="25"/>
      <c r="Q379" s="25"/>
      <c r="R379" s="25"/>
      <c r="S379" s="24"/>
      <c r="T379" s="24"/>
      <c r="U379" s="19"/>
    </row>
    <row r="380" spans="1:21" ht="13.5" customHeight="1" x14ac:dyDescent="0.25">
      <c r="A380" s="19" t="s">
        <v>606</v>
      </c>
      <c r="B380" s="19"/>
      <c r="C380" s="19" t="s">
        <v>22</v>
      </c>
      <c r="D380" s="28">
        <v>43167</v>
      </c>
      <c r="E380" s="27" t="s">
        <v>112</v>
      </c>
      <c r="F380" s="19" t="s">
        <v>1090</v>
      </c>
      <c r="G380" s="19" t="s">
        <v>1113</v>
      </c>
      <c r="H380" s="19"/>
      <c r="I380" s="27" t="s">
        <v>1295</v>
      </c>
      <c r="J380" s="19"/>
      <c r="K380" s="19" t="s">
        <v>1485</v>
      </c>
      <c r="L380" s="26" t="s">
        <v>1614</v>
      </c>
      <c r="M380" s="26" t="s">
        <v>1615</v>
      </c>
      <c r="N380" s="26"/>
      <c r="O380" s="25">
        <v>43181</v>
      </c>
      <c r="P380" s="25"/>
      <c r="Q380" s="25"/>
      <c r="R380" s="25"/>
      <c r="S380" s="24"/>
      <c r="T380" s="24"/>
      <c r="U380" s="19"/>
    </row>
    <row r="381" spans="1:21" ht="13.5" customHeight="1" x14ac:dyDescent="0.25">
      <c r="A381" s="19" t="s">
        <v>606</v>
      </c>
      <c r="B381" s="19"/>
      <c r="C381" s="19" t="s">
        <v>23</v>
      </c>
      <c r="D381" s="28">
        <v>43167</v>
      </c>
      <c r="E381" s="27"/>
      <c r="F381" s="19" t="s">
        <v>1089</v>
      </c>
      <c r="G381" s="19" t="s">
        <v>1114</v>
      </c>
      <c r="H381" s="19" t="s">
        <v>1109</v>
      </c>
      <c r="I381" s="27" t="s">
        <v>1296</v>
      </c>
      <c r="J381" s="19"/>
      <c r="K381" s="19"/>
      <c r="L381" s="26"/>
      <c r="M381" s="26"/>
      <c r="N381" s="26"/>
      <c r="O381" s="25"/>
      <c r="P381" s="25"/>
      <c r="Q381" s="25"/>
      <c r="R381" s="25"/>
      <c r="S381" s="24"/>
      <c r="T381" s="24"/>
      <c r="U381" s="19"/>
    </row>
    <row r="382" spans="1:21" ht="13.5" customHeight="1" x14ac:dyDescent="0.25">
      <c r="A382" s="19" t="s">
        <v>606</v>
      </c>
      <c r="B382" s="19"/>
      <c r="C382" s="19" t="s">
        <v>23</v>
      </c>
      <c r="D382" s="28">
        <v>43167</v>
      </c>
      <c r="E382" s="27"/>
      <c r="F382" s="19" t="s">
        <v>1089</v>
      </c>
      <c r="G382" s="19" t="s">
        <v>1115</v>
      </c>
      <c r="H382" s="19" t="s">
        <v>1116</v>
      </c>
      <c r="I382" s="27" t="s">
        <v>1297</v>
      </c>
      <c r="J382" s="19"/>
      <c r="K382" s="19"/>
      <c r="L382" s="26"/>
      <c r="M382" s="26"/>
      <c r="N382" s="26"/>
      <c r="O382" s="25"/>
      <c r="P382" s="25"/>
      <c r="Q382" s="25"/>
      <c r="R382" s="25"/>
      <c r="S382" s="24"/>
      <c r="T382" s="24"/>
      <c r="U382" s="19"/>
    </row>
    <row r="383" spans="1:21" ht="13.5" customHeight="1" x14ac:dyDescent="0.25">
      <c r="A383" s="19" t="s">
        <v>606</v>
      </c>
      <c r="B383" s="19"/>
      <c r="C383" s="19" t="s">
        <v>23</v>
      </c>
      <c r="D383" s="28">
        <v>43167</v>
      </c>
      <c r="E383" s="27"/>
      <c r="F383" s="19" t="s">
        <v>1089</v>
      </c>
      <c r="G383" s="19" t="s">
        <v>1117</v>
      </c>
      <c r="H383" s="19" t="s">
        <v>1118</v>
      </c>
      <c r="I383" s="27" t="s">
        <v>1298</v>
      </c>
      <c r="J383" s="19"/>
      <c r="K383" s="19"/>
      <c r="L383" s="26"/>
      <c r="M383" s="26"/>
      <c r="N383" s="26"/>
      <c r="O383" s="25"/>
      <c r="P383" s="25"/>
      <c r="Q383" s="25"/>
      <c r="R383" s="25"/>
      <c r="S383" s="24"/>
      <c r="T383" s="24"/>
      <c r="U383" s="19"/>
    </row>
    <row r="384" spans="1:21" ht="13.5" customHeight="1" x14ac:dyDescent="0.25">
      <c r="A384" s="19" t="s">
        <v>606</v>
      </c>
      <c r="B384" s="19"/>
      <c r="C384" s="19" t="s">
        <v>22</v>
      </c>
      <c r="D384" s="28">
        <v>43167</v>
      </c>
      <c r="E384" s="27" t="s">
        <v>112</v>
      </c>
      <c r="F384" s="19" t="s">
        <v>1090</v>
      </c>
      <c r="G384" s="19" t="s">
        <v>1101</v>
      </c>
      <c r="H384" s="19"/>
      <c r="I384" s="27" t="s">
        <v>1288</v>
      </c>
      <c r="J384" s="19"/>
      <c r="K384" s="19"/>
      <c r="L384" s="26"/>
      <c r="M384" s="26"/>
      <c r="N384" s="26"/>
      <c r="O384" s="25">
        <v>43203</v>
      </c>
      <c r="P384" s="25"/>
      <c r="Q384" s="25"/>
      <c r="R384" s="25"/>
      <c r="S384" s="24"/>
      <c r="T384" s="24"/>
      <c r="U384" s="19"/>
    </row>
    <row r="385" spans="1:21" ht="13.5" customHeight="1" x14ac:dyDescent="0.25">
      <c r="A385" s="19" t="s">
        <v>606</v>
      </c>
      <c r="B385" s="19"/>
      <c r="C385" s="19" t="s">
        <v>22</v>
      </c>
      <c r="D385" s="28">
        <v>43167</v>
      </c>
      <c r="E385" s="27"/>
      <c r="F385" s="19" t="s">
        <v>1090</v>
      </c>
      <c r="G385" s="19" t="s">
        <v>1102</v>
      </c>
      <c r="H385" s="19"/>
      <c r="I385" s="27" t="s">
        <v>1289</v>
      </c>
      <c r="J385" s="19"/>
      <c r="K385" s="19"/>
      <c r="L385" s="26"/>
      <c r="M385" s="26"/>
      <c r="N385" s="26"/>
      <c r="O385" s="25"/>
      <c r="P385" s="25"/>
      <c r="Q385" s="25"/>
      <c r="R385" s="25"/>
      <c r="S385" s="24"/>
      <c r="T385" s="24"/>
      <c r="U385" s="19"/>
    </row>
    <row r="386" spans="1:21" ht="13.5" customHeight="1" x14ac:dyDescent="0.25">
      <c r="A386" s="19" t="s">
        <v>606</v>
      </c>
      <c r="B386" s="19"/>
      <c r="C386" s="19" t="s">
        <v>22</v>
      </c>
      <c r="D386" s="28">
        <v>43167</v>
      </c>
      <c r="E386" s="27" t="s">
        <v>112</v>
      </c>
      <c r="F386" s="19" t="s">
        <v>1090</v>
      </c>
      <c r="G386" s="19" t="s">
        <v>1106</v>
      </c>
      <c r="H386" s="19" t="s">
        <v>1107</v>
      </c>
      <c r="I386" s="27" t="s">
        <v>1290</v>
      </c>
      <c r="J386" s="19"/>
      <c r="K386" s="19" t="s">
        <v>1482</v>
      </c>
      <c r="L386" s="26"/>
      <c r="M386" s="26"/>
      <c r="N386" s="26"/>
      <c r="O386" s="25"/>
      <c r="P386" s="25"/>
      <c r="Q386" s="25"/>
      <c r="R386" s="25"/>
      <c r="S386" s="24"/>
      <c r="T386" s="24"/>
      <c r="U386" s="19"/>
    </row>
    <row r="387" spans="1:21" ht="13.5" customHeight="1" x14ac:dyDescent="0.25">
      <c r="A387" s="19" t="s">
        <v>606</v>
      </c>
      <c r="B387" s="19"/>
      <c r="C387" s="19" t="s">
        <v>22</v>
      </c>
      <c r="D387" s="28">
        <v>43167</v>
      </c>
      <c r="E387" s="27" t="s">
        <v>112</v>
      </c>
      <c r="F387" s="19" t="s">
        <v>1090</v>
      </c>
      <c r="G387" s="19" t="s">
        <v>1108</v>
      </c>
      <c r="H387" s="19" t="s">
        <v>1109</v>
      </c>
      <c r="I387" s="27" t="s">
        <v>1291</v>
      </c>
      <c r="J387" s="19"/>
      <c r="K387" s="19" t="s">
        <v>1483</v>
      </c>
      <c r="L387" s="26" t="s">
        <v>1610</v>
      </c>
      <c r="M387" s="26" t="s">
        <v>1611</v>
      </c>
      <c r="N387" s="26"/>
      <c r="O387" s="25">
        <v>43181</v>
      </c>
      <c r="P387" s="25"/>
      <c r="Q387" s="25"/>
      <c r="R387" s="25"/>
      <c r="S387" s="24"/>
      <c r="T387" s="24"/>
      <c r="U387" s="19"/>
    </row>
    <row r="388" spans="1:21" ht="13.5" customHeight="1" x14ac:dyDescent="0.25">
      <c r="A388" s="19" t="s">
        <v>606</v>
      </c>
      <c r="B388" s="19"/>
      <c r="C388" s="19" t="s">
        <v>22</v>
      </c>
      <c r="D388" s="28">
        <v>43167</v>
      </c>
      <c r="E388" s="27" t="s">
        <v>112</v>
      </c>
      <c r="F388" s="19" t="s">
        <v>1090</v>
      </c>
      <c r="G388" s="19" t="s">
        <v>1110</v>
      </c>
      <c r="H388" s="19" t="s">
        <v>1111</v>
      </c>
      <c r="I388" s="27" t="s">
        <v>1292</v>
      </c>
      <c r="J388" s="19"/>
      <c r="K388" s="19" t="s">
        <v>1484</v>
      </c>
      <c r="L388" s="26" t="s">
        <v>1612</v>
      </c>
      <c r="M388" s="26" t="s">
        <v>1613</v>
      </c>
      <c r="N388" s="26"/>
      <c r="O388" s="25">
        <v>43181</v>
      </c>
      <c r="P388" s="25"/>
      <c r="Q388" s="25"/>
      <c r="R388" s="25"/>
      <c r="S388" s="24"/>
      <c r="T388" s="24"/>
      <c r="U388" s="19"/>
    </row>
    <row r="389" spans="1:21" ht="13.5" customHeight="1" x14ac:dyDescent="0.25">
      <c r="A389" s="19" t="s">
        <v>606</v>
      </c>
      <c r="B389" s="19"/>
      <c r="C389" s="19" t="s">
        <v>22</v>
      </c>
      <c r="D389" s="28">
        <v>43167</v>
      </c>
      <c r="E389" s="27"/>
      <c r="F389" s="19" t="s">
        <v>1090</v>
      </c>
      <c r="G389" s="19" t="s">
        <v>1112</v>
      </c>
      <c r="H389" s="19"/>
      <c r="I389" s="27" t="s">
        <v>1293</v>
      </c>
      <c r="J389" s="19"/>
      <c r="K389" s="19"/>
      <c r="L389" s="26"/>
      <c r="M389" s="26"/>
      <c r="N389" s="26"/>
      <c r="O389" s="25"/>
      <c r="P389" s="25"/>
      <c r="Q389" s="25"/>
      <c r="R389" s="25"/>
      <c r="S389" s="24"/>
      <c r="T389" s="24"/>
      <c r="U389" s="19"/>
    </row>
    <row r="390" spans="1:21" ht="13.5" customHeight="1" x14ac:dyDescent="0.25">
      <c r="A390" s="19" t="s">
        <v>606</v>
      </c>
      <c r="B390" s="19"/>
      <c r="C390" s="19" t="s">
        <v>22</v>
      </c>
      <c r="D390" s="28">
        <v>43167</v>
      </c>
      <c r="E390" s="27"/>
      <c r="F390" s="19" t="s">
        <v>1090</v>
      </c>
      <c r="G390" s="19" t="s">
        <v>1112</v>
      </c>
      <c r="H390" s="19"/>
      <c r="I390" s="27" t="s">
        <v>1294</v>
      </c>
      <c r="J390" s="19"/>
      <c r="K390" s="19"/>
      <c r="L390" s="26"/>
      <c r="M390" s="26"/>
      <c r="N390" s="26"/>
      <c r="O390" s="25"/>
      <c r="P390" s="25"/>
      <c r="Q390" s="25"/>
      <c r="R390" s="25"/>
      <c r="S390" s="24"/>
      <c r="T390" s="24"/>
      <c r="U390" s="19"/>
    </row>
    <row r="391" spans="1:21" ht="13.5" customHeight="1" x14ac:dyDescent="0.25">
      <c r="A391" s="19" t="s">
        <v>606</v>
      </c>
      <c r="B391" s="19"/>
      <c r="C391" s="19" t="s">
        <v>22</v>
      </c>
      <c r="D391" s="28">
        <v>43167</v>
      </c>
      <c r="E391" s="27" t="s">
        <v>112</v>
      </c>
      <c r="F391" s="19" t="s">
        <v>1090</v>
      </c>
      <c r="G391" s="19" t="s">
        <v>1113</v>
      </c>
      <c r="H391" s="19"/>
      <c r="I391" s="27" t="s">
        <v>1295</v>
      </c>
      <c r="J391" s="19"/>
      <c r="K391" s="19" t="s">
        <v>1485</v>
      </c>
      <c r="L391" s="26" t="s">
        <v>1614</v>
      </c>
      <c r="M391" s="26" t="s">
        <v>1615</v>
      </c>
      <c r="N391" s="26"/>
      <c r="O391" s="25">
        <v>43181</v>
      </c>
      <c r="P391" s="25"/>
      <c r="Q391" s="25"/>
      <c r="R391" s="25"/>
      <c r="S391" s="24"/>
      <c r="T391" s="24"/>
      <c r="U391" s="19"/>
    </row>
    <row r="392" spans="1:21" ht="13.5" customHeight="1" x14ac:dyDescent="0.25">
      <c r="A392" s="19" t="s">
        <v>606</v>
      </c>
      <c r="B392" s="19"/>
      <c r="C392" s="19" t="s">
        <v>23</v>
      </c>
      <c r="D392" s="28">
        <v>43167</v>
      </c>
      <c r="E392" s="27"/>
      <c r="F392" s="19" t="s">
        <v>1089</v>
      </c>
      <c r="G392" s="19" t="s">
        <v>1114</v>
      </c>
      <c r="H392" s="19" t="s">
        <v>1109</v>
      </c>
      <c r="I392" s="27" t="s">
        <v>1296</v>
      </c>
      <c r="J392" s="19"/>
      <c r="K392" s="19"/>
      <c r="L392" s="26"/>
      <c r="M392" s="26"/>
      <c r="N392" s="26"/>
      <c r="O392" s="25"/>
      <c r="P392" s="25"/>
      <c r="Q392" s="25"/>
      <c r="R392" s="25"/>
      <c r="S392" s="24"/>
      <c r="T392" s="24"/>
      <c r="U392" s="19"/>
    </row>
    <row r="393" spans="1:21" ht="13.5" customHeight="1" x14ac:dyDescent="0.25">
      <c r="A393" s="19" t="s">
        <v>606</v>
      </c>
      <c r="B393" s="19"/>
      <c r="C393" s="19" t="s">
        <v>23</v>
      </c>
      <c r="D393" s="28">
        <v>43167</v>
      </c>
      <c r="E393" s="27"/>
      <c r="F393" s="19" t="s">
        <v>1089</v>
      </c>
      <c r="G393" s="19" t="s">
        <v>1115</v>
      </c>
      <c r="H393" s="19" t="s">
        <v>1116</v>
      </c>
      <c r="I393" s="27" t="s">
        <v>1297</v>
      </c>
      <c r="J393" s="19"/>
      <c r="K393" s="19"/>
      <c r="L393" s="26"/>
      <c r="M393" s="26"/>
      <c r="N393" s="26"/>
      <c r="O393" s="25"/>
      <c r="P393" s="25"/>
      <c r="Q393" s="25"/>
      <c r="R393" s="25"/>
      <c r="S393" s="24"/>
      <c r="T393" s="24"/>
      <c r="U393" s="19"/>
    </row>
    <row r="394" spans="1:21" ht="13.5" customHeight="1" x14ac:dyDescent="0.25">
      <c r="A394" s="19" t="s">
        <v>606</v>
      </c>
      <c r="B394" s="19"/>
      <c r="C394" s="19" t="s">
        <v>23</v>
      </c>
      <c r="D394" s="28">
        <v>43167</v>
      </c>
      <c r="E394" s="27"/>
      <c r="F394" s="19" t="s">
        <v>1089</v>
      </c>
      <c r="G394" s="19" t="s">
        <v>1117</v>
      </c>
      <c r="H394" s="19" t="s">
        <v>1118</v>
      </c>
      <c r="I394" s="27" t="s">
        <v>1298</v>
      </c>
      <c r="J394" s="19"/>
      <c r="K394" s="19"/>
      <c r="L394" s="26"/>
      <c r="M394" s="26"/>
      <c r="N394" s="26"/>
      <c r="O394" s="25"/>
      <c r="P394" s="25"/>
      <c r="Q394" s="25"/>
      <c r="R394" s="25"/>
      <c r="S394" s="24"/>
      <c r="T394" s="24"/>
      <c r="U394" s="19"/>
    </row>
    <row r="395" spans="1:21" ht="13.5" customHeight="1" x14ac:dyDescent="0.25">
      <c r="A395" s="19" t="s">
        <v>606</v>
      </c>
      <c r="B395" s="19"/>
      <c r="C395" s="19" t="s">
        <v>21</v>
      </c>
      <c r="D395" s="28">
        <v>43168</v>
      </c>
      <c r="E395" s="27" t="s">
        <v>112</v>
      </c>
      <c r="F395" s="19" t="s">
        <v>1090</v>
      </c>
      <c r="G395" s="19" t="s">
        <v>1119</v>
      </c>
      <c r="H395" s="19"/>
      <c r="I395" s="27" t="s">
        <v>1299</v>
      </c>
      <c r="J395" s="19"/>
      <c r="K395" s="19" t="s">
        <v>1486</v>
      </c>
      <c r="L395" s="26" t="s">
        <v>1616</v>
      </c>
      <c r="M395" s="26" t="s">
        <v>1617</v>
      </c>
      <c r="N395" s="26"/>
      <c r="O395" s="25">
        <v>43187</v>
      </c>
      <c r="P395" s="25"/>
      <c r="Q395" s="25"/>
      <c r="R395" s="25"/>
      <c r="S395" s="24"/>
      <c r="T395" s="24"/>
      <c r="U395" s="19"/>
    </row>
    <row r="396" spans="1:21" ht="13.5" customHeight="1" x14ac:dyDescent="0.25">
      <c r="A396" s="19" t="s">
        <v>606</v>
      </c>
      <c r="B396" s="19"/>
      <c r="C396" s="19" t="s">
        <v>21</v>
      </c>
      <c r="D396" s="28">
        <v>43168</v>
      </c>
      <c r="E396" s="27" t="s">
        <v>112</v>
      </c>
      <c r="F396" s="19" t="s">
        <v>1090</v>
      </c>
      <c r="G396" s="19" t="s">
        <v>1120</v>
      </c>
      <c r="H396" s="19"/>
      <c r="I396" s="27" t="s">
        <v>1300</v>
      </c>
      <c r="J396" s="19"/>
      <c r="K396" s="19" t="s">
        <v>1487</v>
      </c>
      <c r="L396" s="26" t="s">
        <v>1618</v>
      </c>
      <c r="M396" s="26" t="s">
        <v>1619</v>
      </c>
      <c r="N396" s="26"/>
      <c r="O396" s="25">
        <v>43187</v>
      </c>
      <c r="P396" s="25"/>
      <c r="Q396" s="25"/>
      <c r="R396" s="25"/>
      <c r="S396" s="24"/>
      <c r="T396" s="24"/>
      <c r="U396" s="19"/>
    </row>
    <row r="397" spans="1:21" ht="13.5" customHeight="1" x14ac:dyDescent="0.25">
      <c r="A397" s="19" t="s">
        <v>606</v>
      </c>
      <c r="B397" s="19"/>
      <c r="C397" s="19" t="s">
        <v>21</v>
      </c>
      <c r="D397" s="28">
        <v>43168</v>
      </c>
      <c r="E397" s="27"/>
      <c r="F397" s="19" t="s">
        <v>1090</v>
      </c>
      <c r="G397" s="19" t="s">
        <v>1120</v>
      </c>
      <c r="H397" s="19"/>
      <c r="I397" s="27" t="s">
        <v>1301</v>
      </c>
      <c r="J397" s="19"/>
      <c r="K397" s="19"/>
      <c r="L397" s="26"/>
      <c r="M397" s="26"/>
      <c r="N397" s="26"/>
      <c r="O397" s="25"/>
      <c r="P397" s="25"/>
      <c r="Q397" s="25"/>
      <c r="R397" s="25"/>
      <c r="S397" s="24"/>
      <c r="T397" s="24"/>
      <c r="U397" s="19"/>
    </row>
    <row r="398" spans="1:21" ht="13.5" customHeight="1" x14ac:dyDescent="0.25">
      <c r="A398" s="19" t="s">
        <v>606</v>
      </c>
      <c r="B398" s="19"/>
      <c r="C398" s="19" t="s">
        <v>21</v>
      </c>
      <c r="D398" s="28">
        <v>43168</v>
      </c>
      <c r="E398" s="27"/>
      <c r="F398" s="19" t="s">
        <v>1090</v>
      </c>
      <c r="G398" s="19" t="s">
        <v>1121</v>
      </c>
      <c r="H398" s="19" t="s">
        <v>1122</v>
      </c>
      <c r="I398" s="27" t="s">
        <v>1302</v>
      </c>
      <c r="J398" s="19"/>
      <c r="K398" s="19"/>
      <c r="L398" s="26"/>
      <c r="M398" s="26"/>
      <c r="N398" s="26"/>
      <c r="O398" s="25"/>
      <c r="P398" s="25"/>
      <c r="Q398" s="25"/>
      <c r="R398" s="25"/>
      <c r="S398" s="24"/>
      <c r="T398" s="24"/>
      <c r="U398" s="19"/>
    </row>
    <row r="399" spans="1:21" ht="13.5" customHeight="1" x14ac:dyDescent="0.25">
      <c r="A399" s="19" t="s">
        <v>606</v>
      </c>
      <c r="B399" s="19"/>
      <c r="C399" s="19" t="s">
        <v>21</v>
      </c>
      <c r="D399" s="28">
        <v>43168</v>
      </c>
      <c r="E399" s="27"/>
      <c r="F399" s="19" t="s">
        <v>1090</v>
      </c>
      <c r="G399" s="19" t="s">
        <v>1121</v>
      </c>
      <c r="H399" s="19" t="s">
        <v>1122</v>
      </c>
      <c r="I399" s="27" t="s">
        <v>1303</v>
      </c>
      <c r="J399" s="19"/>
      <c r="K399" s="19"/>
      <c r="L399" s="26"/>
      <c r="M399" s="26"/>
      <c r="N399" s="26"/>
      <c r="O399" s="25"/>
      <c r="P399" s="25"/>
      <c r="Q399" s="25"/>
      <c r="R399" s="25"/>
      <c r="S399" s="24"/>
      <c r="T399" s="24"/>
      <c r="U399" s="19"/>
    </row>
    <row r="400" spans="1:21" ht="13.5" customHeight="1" x14ac:dyDescent="0.25">
      <c r="A400" s="19" t="s">
        <v>606</v>
      </c>
      <c r="B400" s="19"/>
      <c r="C400" s="19" t="s">
        <v>21</v>
      </c>
      <c r="D400" s="28">
        <v>43168</v>
      </c>
      <c r="E400" s="27" t="s">
        <v>112</v>
      </c>
      <c r="F400" s="19" t="s">
        <v>1090</v>
      </c>
      <c r="G400" s="19" t="s">
        <v>1121</v>
      </c>
      <c r="H400" s="19" t="s">
        <v>1122</v>
      </c>
      <c r="I400" s="27" t="s">
        <v>1304</v>
      </c>
      <c r="J400" s="19"/>
      <c r="K400" s="19" t="s">
        <v>1488</v>
      </c>
      <c r="L400" s="26" t="s">
        <v>1620</v>
      </c>
      <c r="M400" s="26" t="s">
        <v>1621</v>
      </c>
      <c r="N400" s="26"/>
      <c r="O400" s="25">
        <v>43187</v>
      </c>
      <c r="P400" s="25"/>
      <c r="Q400" s="25"/>
      <c r="R400" s="25"/>
      <c r="S400" s="24"/>
      <c r="T400" s="24"/>
      <c r="U400" s="19"/>
    </row>
    <row r="401" spans="1:21" ht="13.5" customHeight="1" x14ac:dyDescent="0.25">
      <c r="A401" s="19" t="s">
        <v>606</v>
      </c>
      <c r="B401" s="19"/>
      <c r="C401" s="19" t="s">
        <v>21</v>
      </c>
      <c r="D401" s="28">
        <v>43168</v>
      </c>
      <c r="E401" s="27" t="s">
        <v>112</v>
      </c>
      <c r="F401" s="19" t="s">
        <v>1090</v>
      </c>
      <c r="G401" s="19" t="s">
        <v>1121</v>
      </c>
      <c r="H401" s="19" t="s">
        <v>1122</v>
      </c>
      <c r="I401" s="27" t="s">
        <v>1305</v>
      </c>
      <c r="J401" s="19"/>
      <c r="K401" s="19" t="s">
        <v>1489</v>
      </c>
      <c r="L401" s="26" t="s">
        <v>1622</v>
      </c>
      <c r="M401" s="26" t="s">
        <v>1623</v>
      </c>
      <c r="N401" s="26"/>
      <c r="O401" s="25">
        <v>43187</v>
      </c>
      <c r="P401" s="25"/>
      <c r="Q401" s="25"/>
      <c r="R401" s="25"/>
      <c r="S401" s="24"/>
      <c r="T401" s="24"/>
      <c r="U401" s="19"/>
    </row>
    <row r="402" spans="1:21" ht="13.5" customHeight="1" x14ac:dyDescent="0.25">
      <c r="A402" s="19" t="s">
        <v>606</v>
      </c>
      <c r="B402" s="19"/>
      <c r="C402" s="19" t="s">
        <v>21</v>
      </c>
      <c r="D402" s="28">
        <v>43168</v>
      </c>
      <c r="E402" s="27" t="s">
        <v>112</v>
      </c>
      <c r="F402" s="19" t="s">
        <v>1090</v>
      </c>
      <c r="G402" s="19" t="s">
        <v>1121</v>
      </c>
      <c r="H402" s="19" t="s">
        <v>1122</v>
      </c>
      <c r="I402" s="27" t="s">
        <v>1306</v>
      </c>
      <c r="J402" s="19"/>
      <c r="K402" s="19" t="s">
        <v>1490</v>
      </c>
      <c r="L402" s="26" t="s">
        <v>1624</v>
      </c>
      <c r="M402" s="26" t="s">
        <v>1625</v>
      </c>
      <c r="N402" s="26"/>
      <c r="O402" s="25">
        <v>43187</v>
      </c>
      <c r="P402" s="25"/>
      <c r="Q402" s="25"/>
      <c r="R402" s="25"/>
      <c r="S402" s="24"/>
      <c r="T402" s="24"/>
      <c r="U402" s="19"/>
    </row>
    <row r="403" spans="1:21" ht="13.5" customHeight="1" x14ac:dyDescent="0.25">
      <c r="A403" s="19" t="s">
        <v>606</v>
      </c>
      <c r="B403" s="19"/>
      <c r="C403" s="19" t="s">
        <v>21</v>
      </c>
      <c r="D403" s="28">
        <v>43168</v>
      </c>
      <c r="E403" s="27" t="s">
        <v>112</v>
      </c>
      <c r="F403" s="19" t="s">
        <v>1090</v>
      </c>
      <c r="G403" s="19" t="s">
        <v>1121</v>
      </c>
      <c r="H403" s="19" t="s">
        <v>1122</v>
      </c>
      <c r="I403" s="27" t="s">
        <v>1307</v>
      </c>
      <c r="J403" s="19"/>
      <c r="K403" s="19" t="s">
        <v>1489</v>
      </c>
      <c r="L403" s="26" t="s">
        <v>1626</v>
      </c>
      <c r="M403" s="26" t="s">
        <v>1627</v>
      </c>
      <c r="N403" s="26"/>
      <c r="O403" s="25">
        <v>43187</v>
      </c>
      <c r="P403" s="25"/>
      <c r="Q403" s="25"/>
      <c r="R403" s="25"/>
      <c r="S403" s="24"/>
      <c r="T403" s="24"/>
      <c r="U403" s="19"/>
    </row>
    <row r="404" spans="1:21" ht="13.5" customHeight="1" x14ac:dyDescent="0.25">
      <c r="A404" s="19" t="s">
        <v>606</v>
      </c>
      <c r="B404" s="19"/>
      <c r="C404" s="19" t="s">
        <v>21</v>
      </c>
      <c r="D404" s="28">
        <v>43168</v>
      </c>
      <c r="E404" s="27" t="s">
        <v>112</v>
      </c>
      <c r="F404" s="19" t="s">
        <v>1090</v>
      </c>
      <c r="G404" s="19" t="s">
        <v>1119</v>
      </c>
      <c r="H404" s="19"/>
      <c r="I404" s="27" t="s">
        <v>1299</v>
      </c>
      <c r="J404" s="19"/>
      <c r="K404" s="19" t="s">
        <v>1486</v>
      </c>
      <c r="L404" s="26" t="s">
        <v>1616</v>
      </c>
      <c r="M404" s="26" t="s">
        <v>1617</v>
      </c>
      <c r="N404" s="26"/>
      <c r="O404" s="25">
        <v>43187</v>
      </c>
      <c r="P404" s="25"/>
      <c r="Q404" s="25"/>
      <c r="R404" s="25"/>
      <c r="S404" s="24"/>
      <c r="T404" s="24"/>
      <c r="U404" s="19"/>
    </row>
    <row r="405" spans="1:21" ht="13.5" customHeight="1" x14ac:dyDescent="0.25">
      <c r="A405" s="19" t="s">
        <v>606</v>
      </c>
      <c r="B405" s="19"/>
      <c r="C405" s="19" t="s">
        <v>21</v>
      </c>
      <c r="D405" s="28">
        <v>43168</v>
      </c>
      <c r="E405" s="27" t="s">
        <v>112</v>
      </c>
      <c r="F405" s="19" t="s">
        <v>1090</v>
      </c>
      <c r="G405" s="19" t="s">
        <v>1120</v>
      </c>
      <c r="H405" s="19"/>
      <c r="I405" s="27" t="s">
        <v>1300</v>
      </c>
      <c r="J405" s="19"/>
      <c r="K405" s="19" t="s">
        <v>1487</v>
      </c>
      <c r="L405" s="26" t="s">
        <v>1618</v>
      </c>
      <c r="M405" s="26" t="s">
        <v>1619</v>
      </c>
      <c r="N405" s="26"/>
      <c r="O405" s="25">
        <v>43187</v>
      </c>
      <c r="P405" s="25"/>
      <c r="Q405" s="25"/>
      <c r="R405" s="25"/>
      <c r="S405" s="24"/>
      <c r="T405" s="24"/>
      <c r="U405" s="19"/>
    </row>
    <row r="406" spans="1:21" ht="13.5" customHeight="1" x14ac:dyDescent="0.25">
      <c r="A406" s="19" t="s">
        <v>606</v>
      </c>
      <c r="B406" s="19"/>
      <c r="C406" s="19" t="s">
        <v>21</v>
      </c>
      <c r="D406" s="28">
        <v>43168</v>
      </c>
      <c r="E406" s="27"/>
      <c r="F406" s="19" t="s">
        <v>1090</v>
      </c>
      <c r="G406" s="19" t="s">
        <v>1120</v>
      </c>
      <c r="H406" s="19"/>
      <c r="I406" s="27" t="s">
        <v>1301</v>
      </c>
      <c r="J406" s="19"/>
      <c r="K406" s="19"/>
      <c r="L406" s="26"/>
      <c r="M406" s="26"/>
      <c r="N406" s="26"/>
      <c r="O406" s="25"/>
      <c r="P406" s="25"/>
      <c r="Q406" s="25"/>
      <c r="R406" s="25"/>
      <c r="S406" s="24"/>
      <c r="T406" s="24"/>
      <c r="U406" s="19"/>
    </row>
    <row r="407" spans="1:21" ht="13.5" customHeight="1" x14ac:dyDescent="0.25">
      <c r="A407" s="19" t="s">
        <v>606</v>
      </c>
      <c r="B407" s="19"/>
      <c r="C407" s="19" t="s">
        <v>21</v>
      </c>
      <c r="D407" s="28">
        <v>43168</v>
      </c>
      <c r="E407" s="27"/>
      <c r="F407" s="19" t="s">
        <v>1090</v>
      </c>
      <c r="G407" s="19" t="s">
        <v>1121</v>
      </c>
      <c r="H407" s="19" t="s">
        <v>1122</v>
      </c>
      <c r="I407" s="27" t="s">
        <v>1302</v>
      </c>
      <c r="J407" s="19"/>
      <c r="K407" s="19"/>
      <c r="L407" s="26"/>
      <c r="M407" s="26"/>
      <c r="N407" s="26"/>
      <c r="O407" s="25"/>
      <c r="P407" s="25"/>
      <c r="Q407" s="25"/>
      <c r="R407" s="25"/>
      <c r="S407" s="24"/>
      <c r="T407" s="24"/>
      <c r="U407" s="19"/>
    </row>
    <row r="408" spans="1:21" ht="13.5" customHeight="1" x14ac:dyDescent="0.25">
      <c r="A408" s="19" t="s">
        <v>606</v>
      </c>
      <c r="B408" s="19"/>
      <c r="C408" s="19" t="s">
        <v>21</v>
      </c>
      <c r="D408" s="28">
        <v>43168</v>
      </c>
      <c r="E408" s="27"/>
      <c r="F408" s="19" t="s">
        <v>1090</v>
      </c>
      <c r="G408" s="19" t="s">
        <v>1121</v>
      </c>
      <c r="H408" s="19" t="s">
        <v>1122</v>
      </c>
      <c r="I408" s="27" t="s">
        <v>1303</v>
      </c>
      <c r="J408" s="19"/>
      <c r="K408" s="19"/>
      <c r="L408" s="26"/>
      <c r="M408" s="26"/>
      <c r="N408" s="26"/>
      <c r="O408" s="25"/>
      <c r="P408" s="25"/>
      <c r="Q408" s="25"/>
      <c r="R408" s="25"/>
      <c r="S408" s="24"/>
      <c r="T408" s="24"/>
      <c r="U408" s="19"/>
    </row>
    <row r="409" spans="1:21" ht="13.5" customHeight="1" x14ac:dyDescent="0.25">
      <c r="A409" s="19" t="s">
        <v>606</v>
      </c>
      <c r="B409" s="19"/>
      <c r="C409" s="19" t="s">
        <v>21</v>
      </c>
      <c r="D409" s="28">
        <v>43168</v>
      </c>
      <c r="E409" s="27" t="s">
        <v>112</v>
      </c>
      <c r="F409" s="19" t="s">
        <v>1090</v>
      </c>
      <c r="G409" s="19" t="s">
        <v>1121</v>
      </c>
      <c r="H409" s="19" t="s">
        <v>1122</v>
      </c>
      <c r="I409" s="27" t="s">
        <v>1304</v>
      </c>
      <c r="J409" s="19"/>
      <c r="K409" s="19" t="s">
        <v>1488</v>
      </c>
      <c r="L409" s="26" t="s">
        <v>1620</v>
      </c>
      <c r="M409" s="26" t="s">
        <v>1621</v>
      </c>
      <c r="N409" s="26"/>
      <c r="O409" s="25">
        <v>43187</v>
      </c>
      <c r="P409" s="25"/>
      <c r="Q409" s="25"/>
      <c r="R409" s="25"/>
      <c r="S409" s="24"/>
      <c r="T409" s="24"/>
      <c r="U409" s="19"/>
    </row>
    <row r="410" spans="1:21" ht="13.5" customHeight="1" x14ac:dyDescent="0.25">
      <c r="A410" s="19" t="s">
        <v>606</v>
      </c>
      <c r="B410" s="19"/>
      <c r="C410" s="19" t="s">
        <v>21</v>
      </c>
      <c r="D410" s="28">
        <v>43168</v>
      </c>
      <c r="E410" s="27" t="s">
        <v>112</v>
      </c>
      <c r="F410" s="19" t="s">
        <v>1090</v>
      </c>
      <c r="G410" s="19" t="s">
        <v>1121</v>
      </c>
      <c r="H410" s="19" t="s">
        <v>1122</v>
      </c>
      <c r="I410" s="27" t="s">
        <v>1305</v>
      </c>
      <c r="J410" s="19"/>
      <c r="K410" s="19" t="s">
        <v>1489</v>
      </c>
      <c r="L410" s="26" t="s">
        <v>1622</v>
      </c>
      <c r="M410" s="26" t="s">
        <v>1623</v>
      </c>
      <c r="N410" s="26"/>
      <c r="O410" s="25">
        <v>43187</v>
      </c>
      <c r="P410" s="25"/>
      <c r="Q410" s="25"/>
      <c r="R410" s="25"/>
      <c r="S410" s="24"/>
      <c r="T410" s="24"/>
      <c r="U410" s="19"/>
    </row>
    <row r="411" spans="1:21" ht="13.5" customHeight="1" x14ac:dyDescent="0.25">
      <c r="A411" s="19" t="s">
        <v>606</v>
      </c>
      <c r="B411" s="19"/>
      <c r="C411" s="19" t="s">
        <v>21</v>
      </c>
      <c r="D411" s="28">
        <v>43168</v>
      </c>
      <c r="E411" s="27" t="s">
        <v>112</v>
      </c>
      <c r="F411" s="19" t="s">
        <v>1090</v>
      </c>
      <c r="G411" s="19" t="s">
        <v>1121</v>
      </c>
      <c r="H411" s="19" t="s">
        <v>1122</v>
      </c>
      <c r="I411" s="27" t="s">
        <v>1306</v>
      </c>
      <c r="J411" s="19"/>
      <c r="K411" s="19" t="s">
        <v>1490</v>
      </c>
      <c r="L411" s="26" t="s">
        <v>1624</v>
      </c>
      <c r="M411" s="26" t="s">
        <v>1625</v>
      </c>
      <c r="N411" s="26"/>
      <c r="O411" s="25">
        <v>43187</v>
      </c>
      <c r="P411" s="25"/>
      <c r="Q411" s="25"/>
      <c r="R411" s="25"/>
      <c r="S411" s="24"/>
      <c r="T411" s="24"/>
      <c r="U411" s="19"/>
    </row>
    <row r="412" spans="1:21" ht="13.5" customHeight="1" x14ac:dyDescent="0.25">
      <c r="A412" s="19" t="s">
        <v>606</v>
      </c>
      <c r="B412" s="19"/>
      <c r="C412" s="19" t="s">
        <v>21</v>
      </c>
      <c r="D412" s="28">
        <v>43168</v>
      </c>
      <c r="E412" s="27" t="s">
        <v>112</v>
      </c>
      <c r="F412" s="19" t="s">
        <v>1090</v>
      </c>
      <c r="G412" s="19" t="s">
        <v>1121</v>
      </c>
      <c r="H412" s="19" t="s">
        <v>1122</v>
      </c>
      <c r="I412" s="27" t="s">
        <v>1307</v>
      </c>
      <c r="J412" s="19"/>
      <c r="K412" s="19" t="s">
        <v>1489</v>
      </c>
      <c r="L412" s="26" t="s">
        <v>1626</v>
      </c>
      <c r="M412" s="26" t="s">
        <v>1627</v>
      </c>
      <c r="N412" s="26"/>
      <c r="O412" s="25">
        <v>43187</v>
      </c>
      <c r="P412" s="25"/>
      <c r="Q412" s="25"/>
      <c r="R412" s="25"/>
      <c r="S412" s="24"/>
      <c r="T412" s="24"/>
      <c r="U412" s="19"/>
    </row>
    <row r="413" spans="1:21" ht="13.5" customHeight="1" x14ac:dyDescent="0.25">
      <c r="A413" s="19" t="s">
        <v>606</v>
      </c>
      <c r="B413" s="19"/>
      <c r="C413" s="19" t="s">
        <v>26</v>
      </c>
      <c r="D413" s="28">
        <v>43199</v>
      </c>
      <c r="E413" s="27" t="s">
        <v>112</v>
      </c>
      <c r="F413" s="19" t="s">
        <v>1091</v>
      </c>
      <c r="G413" s="19" t="s">
        <v>1123</v>
      </c>
      <c r="H413" s="19"/>
      <c r="I413" s="27" t="s">
        <v>1308</v>
      </c>
      <c r="J413" s="19"/>
      <c r="K413" s="19" t="s">
        <v>1491</v>
      </c>
      <c r="L413" s="26" t="s">
        <v>1628</v>
      </c>
      <c r="M413" s="26" t="s">
        <v>1629</v>
      </c>
      <c r="N413" s="26"/>
      <c r="O413" s="25">
        <v>43206</v>
      </c>
      <c r="P413" s="25"/>
      <c r="Q413" s="25"/>
      <c r="R413" s="25"/>
      <c r="S413" s="24"/>
      <c r="T413" s="24"/>
      <c r="U413" s="19"/>
    </row>
    <row r="414" spans="1:21" ht="13.5" customHeight="1" x14ac:dyDescent="0.25">
      <c r="A414" s="19" t="s">
        <v>606</v>
      </c>
      <c r="B414" s="19"/>
      <c r="C414" s="19" t="s">
        <v>26</v>
      </c>
      <c r="D414" s="28">
        <v>43199</v>
      </c>
      <c r="E414" s="27" t="s">
        <v>112</v>
      </c>
      <c r="F414" s="19" t="s">
        <v>1091</v>
      </c>
      <c r="G414" s="19" t="s">
        <v>1123</v>
      </c>
      <c r="H414" s="19"/>
      <c r="I414" s="27" t="s">
        <v>1308</v>
      </c>
      <c r="J414" s="19"/>
      <c r="K414" s="19" t="s">
        <v>1491</v>
      </c>
      <c r="L414" s="26" t="s">
        <v>1628</v>
      </c>
      <c r="M414" s="26" t="s">
        <v>1629</v>
      </c>
      <c r="N414" s="26"/>
      <c r="O414" s="25">
        <v>43206</v>
      </c>
      <c r="P414" s="25"/>
      <c r="Q414" s="25"/>
      <c r="R414" s="25"/>
      <c r="S414" s="24"/>
      <c r="T414" s="24"/>
      <c r="U414" s="19"/>
    </row>
    <row r="415" spans="1:21" ht="13.5" customHeight="1" x14ac:dyDescent="0.25">
      <c r="A415" s="19" t="s">
        <v>606</v>
      </c>
      <c r="B415" s="19"/>
      <c r="C415" s="19" t="s">
        <v>26</v>
      </c>
      <c r="D415" s="28">
        <v>43200</v>
      </c>
      <c r="E415" s="27" t="s">
        <v>112</v>
      </c>
      <c r="F415" s="19" t="s">
        <v>1091</v>
      </c>
      <c r="G415" s="19" t="s">
        <v>1123</v>
      </c>
      <c r="H415" s="19"/>
      <c r="I415" s="27" t="s">
        <v>1308</v>
      </c>
      <c r="J415" s="19"/>
      <c r="K415" s="19" t="s">
        <v>1492</v>
      </c>
      <c r="L415" s="26" t="s">
        <v>1628</v>
      </c>
      <c r="M415" s="26" t="s">
        <v>1629</v>
      </c>
      <c r="N415" s="26"/>
      <c r="O415" s="25">
        <v>43206</v>
      </c>
      <c r="P415" s="25"/>
      <c r="Q415" s="25"/>
      <c r="R415" s="25"/>
      <c r="S415" s="24"/>
      <c r="T415" s="24"/>
      <c r="U415" s="19"/>
    </row>
    <row r="416" spans="1:21" ht="13.5" customHeight="1" x14ac:dyDescent="0.25">
      <c r="A416" s="19" t="s">
        <v>606</v>
      </c>
      <c r="B416" s="19"/>
      <c r="C416" s="19" t="s">
        <v>26</v>
      </c>
      <c r="D416" s="28">
        <v>43200</v>
      </c>
      <c r="E416" s="27" t="s">
        <v>112</v>
      </c>
      <c r="F416" s="19" t="s">
        <v>1091</v>
      </c>
      <c r="G416" s="19" t="s">
        <v>1123</v>
      </c>
      <c r="H416" s="19"/>
      <c r="I416" s="27" t="s">
        <v>1308</v>
      </c>
      <c r="J416" s="19"/>
      <c r="K416" s="19" t="s">
        <v>1492</v>
      </c>
      <c r="L416" s="26" t="s">
        <v>1628</v>
      </c>
      <c r="M416" s="26" t="s">
        <v>1629</v>
      </c>
      <c r="N416" s="26"/>
      <c r="O416" s="25">
        <v>43206</v>
      </c>
      <c r="P416" s="25"/>
      <c r="Q416" s="25"/>
      <c r="R416" s="25"/>
      <c r="S416" s="24"/>
      <c r="T416" s="24"/>
      <c r="U416" s="19"/>
    </row>
    <row r="417" spans="1:21" ht="13.5" customHeight="1" x14ac:dyDescent="0.25">
      <c r="A417" s="19" t="s">
        <v>606</v>
      </c>
      <c r="B417" s="19"/>
      <c r="C417" s="19" t="s">
        <v>26</v>
      </c>
      <c r="D417" s="28">
        <v>43201</v>
      </c>
      <c r="E417" s="27" t="s">
        <v>112</v>
      </c>
      <c r="F417" s="19" t="s">
        <v>1091</v>
      </c>
      <c r="G417" s="19" t="s">
        <v>1123</v>
      </c>
      <c r="H417" s="19"/>
      <c r="I417" s="27" t="s">
        <v>1308</v>
      </c>
      <c r="J417" s="19"/>
      <c r="K417" s="19" t="s">
        <v>1493</v>
      </c>
      <c r="L417" s="26"/>
      <c r="M417" s="26"/>
      <c r="N417" s="26"/>
      <c r="O417" s="25"/>
      <c r="P417" s="25"/>
      <c r="Q417" s="25"/>
      <c r="R417" s="25"/>
      <c r="S417" s="24"/>
      <c r="T417" s="24"/>
      <c r="U417" s="19"/>
    </row>
    <row r="418" spans="1:21" ht="13.5" customHeight="1" x14ac:dyDescent="0.25">
      <c r="A418" s="19" t="s">
        <v>606</v>
      </c>
      <c r="B418" s="19"/>
      <c r="C418" s="19" t="s">
        <v>26</v>
      </c>
      <c r="D418" s="28">
        <v>43201</v>
      </c>
      <c r="E418" s="27" t="s">
        <v>112</v>
      </c>
      <c r="F418" s="19" t="s">
        <v>1091</v>
      </c>
      <c r="G418" s="19" t="s">
        <v>1123</v>
      </c>
      <c r="H418" s="19"/>
      <c r="I418" s="27" t="s">
        <v>1308</v>
      </c>
      <c r="J418" s="19"/>
      <c r="K418" s="19" t="s">
        <v>1493</v>
      </c>
      <c r="L418" s="26"/>
      <c r="M418" s="26"/>
      <c r="N418" s="26"/>
      <c r="O418" s="25"/>
      <c r="P418" s="25"/>
      <c r="Q418" s="25"/>
      <c r="R418" s="25"/>
      <c r="S418" s="24"/>
      <c r="T418" s="24"/>
      <c r="U418" s="19"/>
    </row>
    <row r="419" spans="1:21" ht="13.5" customHeight="1" x14ac:dyDescent="0.25">
      <c r="A419" s="19" t="s">
        <v>606</v>
      </c>
      <c r="B419" s="19"/>
      <c r="C419" s="19" t="s">
        <v>26</v>
      </c>
      <c r="D419" s="28">
        <v>43203</v>
      </c>
      <c r="E419" s="27" t="s">
        <v>112</v>
      </c>
      <c r="F419" s="19" t="s">
        <v>1091</v>
      </c>
      <c r="G419" s="19" t="s">
        <v>1123</v>
      </c>
      <c r="H419" s="19"/>
      <c r="I419" s="27" t="s">
        <v>1309</v>
      </c>
      <c r="J419" s="19"/>
      <c r="K419" s="19" t="s">
        <v>1494</v>
      </c>
      <c r="L419" s="26"/>
      <c r="M419" s="26"/>
      <c r="N419" s="26"/>
      <c r="O419" s="25"/>
      <c r="P419" s="25"/>
      <c r="Q419" s="25"/>
      <c r="R419" s="25"/>
      <c r="S419" s="24"/>
      <c r="T419" s="24"/>
      <c r="U419" s="19"/>
    </row>
    <row r="420" spans="1:21" ht="13.5" customHeight="1" x14ac:dyDescent="0.25">
      <c r="A420" s="19" t="s">
        <v>606</v>
      </c>
      <c r="B420" s="19"/>
      <c r="C420" s="19" t="s">
        <v>26</v>
      </c>
      <c r="D420" s="28">
        <v>43203</v>
      </c>
      <c r="E420" s="27" t="s">
        <v>112</v>
      </c>
      <c r="F420" s="19" t="s">
        <v>1091</v>
      </c>
      <c r="G420" s="19" t="s">
        <v>1123</v>
      </c>
      <c r="H420" s="19"/>
      <c r="I420" s="27" t="s">
        <v>1309</v>
      </c>
      <c r="J420" s="19"/>
      <c r="K420" s="19" t="s">
        <v>1494</v>
      </c>
      <c r="L420" s="26"/>
      <c r="M420" s="26"/>
      <c r="N420" s="26"/>
      <c r="O420" s="25"/>
      <c r="P420" s="25"/>
      <c r="Q420" s="25"/>
      <c r="R420" s="25"/>
      <c r="S420" s="24"/>
      <c r="T420" s="24"/>
      <c r="U420" s="19"/>
    </row>
    <row r="421" spans="1:21" ht="13.5" customHeight="1" x14ac:dyDescent="0.25">
      <c r="A421" s="19" t="s">
        <v>606</v>
      </c>
      <c r="B421" s="19"/>
      <c r="C421" s="19" t="s">
        <v>26</v>
      </c>
      <c r="D421" s="28">
        <v>43206</v>
      </c>
      <c r="E421" s="27" t="s">
        <v>112</v>
      </c>
      <c r="F421" s="19" t="s">
        <v>1091</v>
      </c>
      <c r="G421" s="19" t="s">
        <v>1123</v>
      </c>
      <c r="H421" s="19"/>
      <c r="I421" s="27" t="s">
        <v>1308</v>
      </c>
      <c r="J421" s="19"/>
      <c r="K421" s="19" t="s">
        <v>1495</v>
      </c>
      <c r="L421" s="26"/>
      <c r="M421" s="26"/>
      <c r="N421" s="26"/>
      <c r="O421" s="25"/>
      <c r="P421" s="25"/>
      <c r="Q421" s="25"/>
      <c r="R421" s="25"/>
      <c r="S421" s="24"/>
      <c r="T421" s="24"/>
      <c r="U421" s="19"/>
    </row>
    <row r="422" spans="1:21" ht="13.5" customHeight="1" x14ac:dyDescent="0.25">
      <c r="A422" s="19" t="s">
        <v>606</v>
      </c>
      <c r="B422" s="19"/>
      <c r="C422" s="19" t="s">
        <v>26</v>
      </c>
      <c r="D422" s="28">
        <v>43206</v>
      </c>
      <c r="E422" s="27" t="s">
        <v>112</v>
      </c>
      <c r="F422" s="19" t="s">
        <v>1091</v>
      </c>
      <c r="G422" s="19" t="s">
        <v>1123</v>
      </c>
      <c r="H422" s="19"/>
      <c r="I422" s="27" t="s">
        <v>1308</v>
      </c>
      <c r="J422" s="19"/>
      <c r="K422" s="19" t="s">
        <v>1495</v>
      </c>
      <c r="L422" s="26"/>
      <c r="M422" s="26"/>
      <c r="N422" s="26"/>
      <c r="O422" s="25"/>
      <c r="P422" s="25"/>
      <c r="Q422" s="25"/>
      <c r="R422" s="25"/>
      <c r="S422" s="24"/>
      <c r="T422" s="24"/>
      <c r="U422" s="19"/>
    </row>
    <row r="423" spans="1:21" ht="13.5" customHeight="1" x14ac:dyDescent="0.25">
      <c r="A423" s="19" t="s">
        <v>606</v>
      </c>
      <c r="B423" s="19"/>
      <c r="C423" s="19" t="s">
        <v>26</v>
      </c>
      <c r="D423" s="28">
        <v>43207</v>
      </c>
      <c r="E423" s="27" t="s">
        <v>112</v>
      </c>
      <c r="F423" s="19" t="s">
        <v>1091</v>
      </c>
      <c r="G423" s="19" t="s">
        <v>1123</v>
      </c>
      <c r="H423" s="19"/>
      <c r="I423" s="27" t="s">
        <v>1309</v>
      </c>
      <c r="J423" s="19"/>
      <c r="K423" s="19" t="s">
        <v>1496</v>
      </c>
      <c r="L423" s="26"/>
      <c r="M423" s="26"/>
      <c r="N423" s="26"/>
      <c r="O423" s="25"/>
      <c r="P423" s="25"/>
      <c r="Q423" s="25"/>
      <c r="R423" s="25"/>
      <c r="S423" s="24"/>
      <c r="T423" s="24"/>
      <c r="U423" s="19"/>
    </row>
    <row r="424" spans="1:21" ht="13.5" customHeight="1" x14ac:dyDescent="0.25">
      <c r="A424" s="19" t="s">
        <v>606</v>
      </c>
      <c r="B424" s="19"/>
      <c r="C424" s="19" t="s">
        <v>26</v>
      </c>
      <c r="D424" s="28">
        <v>43207</v>
      </c>
      <c r="E424" s="27" t="s">
        <v>112</v>
      </c>
      <c r="F424" s="19" t="s">
        <v>1091</v>
      </c>
      <c r="G424" s="19" t="s">
        <v>1123</v>
      </c>
      <c r="H424" s="19"/>
      <c r="I424" s="27" t="s">
        <v>1309</v>
      </c>
      <c r="J424" s="19"/>
      <c r="K424" s="19" t="s">
        <v>1496</v>
      </c>
      <c r="L424" s="26"/>
      <c r="M424" s="26"/>
      <c r="N424" s="26"/>
      <c r="O424" s="25"/>
      <c r="P424" s="25"/>
      <c r="Q424" s="25"/>
      <c r="R424" s="25"/>
      <c r="S424" s="24"/>
      <c r="T424" s="24"/>
      <c r="U424" s="19"/>
    </row>
    <row r="425" spans="1:21" ht="13.5" customHeight="1" x14ac:dyDescent="0.25">
      <c r="A425" s="19" t="s">
        <v>606</v>
      </c>
      <c r="B425" s="19"/>
      <c r="C425" s="19" t="s">
        <v>26</v>
      </c>
      <c r="D425" s="28">
        <v>43208</v>
      </c>
      <c r="E425" s="27" t="s">
        <v>112</v>
      </c>
      <c r="F425" s="19" t="s">
        <v>1091</v>
      </c>
      <c r="G425" s="19" t="s">
        <v>1123</v>
      </c>
      <c r="H425" s="19"/>
      <c r="I425" s="27" t="s">
        <v>1309</v>
      </c>
      <c r="J425" s="19"/>
      <c r="K425" s="19" t="s">
        <v>1497</v>
      </c>
      <c r="L425" s="26"/>
      <c r="M425" s="26"/>
      <c r="N425" s="26"/>
      <c r="O425" s="25"/>
      <c r="P425" s="25"/>
      <c r="Q425" s="25"/>
      <c r="R425" s="25"/>
      <c r="S425" s="24"/>
      <c r="T425" s="24"/>
      <c r="U425" s="19"/>
    </row>
    <row r="426" spans="1:21" ht="13.5" customHeight="1" x14ac:dyDescent="0.25">
      <c r="A426" s="19" t="s">
        <v>606</v>
      </c>
      <c r="B426" s="19"/>
      <c r="C426" s="19" t="s">
        <v>26</v>
      </c>
      <c r="D426" s="28">
        <v>43208</v>
      </c>
      <c r="E426" s="27" t="s">
        <v>112</v>
      </c>
      <c r="F426" s="19" t="s">
        <v>1091</v>
      </c>
      <c r="G426" s="19" t="s">
        <v>1123</v>
      </c>
      <c r="H426" s="19"/>
      <c r="I426" s="27" t="s">
        <v>1309</v>
      </c>
      <c r="J426" s="19"/>
      <c r="K426" s="19" t="s">
        <v>1497</v>
      </c>
      <c r="L426" s="26"/>
      <c r="M426" s="26"/>
      <c r="N426" s="26"/>
      <c r="O426" s="25"/>
      <c r="P426" s="25"/>
      <c r="Q426" s="25"/>
      <c r="R426" s="25"/>
      <c r="S426" s="24"/>
      <c r="T426" s="24"/>
      <c r="U426" s="19"/>
    </row>
    <row r="427" spans="1:21" ht="13.5" customHeight="1" x14ac:dyDescent="0.25">
      <c r="A427" s="19" t="s">
        <v>606</v>
      </c>
      <c r="B427" s="19"/>
      <c r="C427" s="19" t="s">
        <v>26</v>
      </c>
      <c r="D427" s="28">
        <v>43209</v>
      </c>
      <c r="E427" s="27" t="s">
        <v>112</v>
      </c>
      <c r="F427" s="19" t="s">
        <v>1091</v>
      </c>
      <c r="G427" s="19" t="s">
        <v>1123</v>
      </c>
      <c r="H427" s="19"/>
      <c r="I427" s="27" t="s">
        <v>1309</v>
      </c>
      <c r="J427" s="19"/>
      <c r="K427" s="19" t="s">
        <v>1498</v>
      </c>
      <c r="L427" s="26"/>
      <c r="M427" s="26"/>
      <c r="N427" s="26"/>
      <c r="O427" s="25"/>
      <c r="P427" s="25"/>
      <c r="Q427" s="25"/>
      <c r="R427" s="25"/>
      <c r="S427" s="24"/>
      <c r="T427" s="24"/>
      <c r="U427" s="19"/>
    </row>
    <row r="428" spans="1:21" ht="13.5" customHeight="1" x14ac:dyDescent="0.25">
      <c r="A428" s="19" t="s">
        <v>606</v>
      </c>
      <c r="B428" s="19"/>
      <c r="C428" s="19" t="s">
        <v>26</v>
      </c>
      <c r="D428" s="28">
        <v>43209</v>
      </c>
      <c r="E428" s="27" t="s">
        <v>112</v>
      </c>
      <c r="F428" s="19" t="s">
        <v>1091</v>
      </c>
      <c r="G428" s="19" t="s">
        <v>1123</v>
      </c>
      <c r="H428" s="19"/>
      <c r="I428" s="27" t="s">
        <v>1309</v>
      </c>
      <c r="J428" s="19"/>
      <c r="K428" s="19" t="s">
        <v>1498</v>
      </c>
      <c r="L428" s="26"/>
      <c r="M428" s="26"/>
      <c r="N428" s="26"/>
      <c r="O428" s="25"/>
      <c r="P428" s="25"/>
      <c r="Q428" s="25"/>
      <c r="R428" s="25"/>
      <c r="S428" s="24"/>
      <c r="T428" s="24"/>
      <c r="U428" s="19"/>
    </row>
    <row r="429" spans="1:21" ht="13.5" customHeight="1" x14ac:dyDescent="0.25">
      <c r="A429" s="19" t="s">
        <v>606</v>
      </c>
      <c r="B429" s="19"/>
      <c r="C429" s="19" t="s">
        <v>26</v>
      </c>
      <c r="D429" s="28">
        <v>43210</v>
      </c>
      <c r="E429" s="27" t="s">
        <v>112</v>
      </c>
      <c r="F429" s="19" t="s">
        <v>1091</v>
      </c>
      <c r="G429" s="19" t="s">
        <v>1123</v>
      </c>
      <c r="H429" s="19"/>
      <c r="I429" s="27" t="s">
        <v>1309</v>
      </c>
      <c r="J429" s="19"/>
      <c r="K429" s="19" t="s">
        <v>1499</v>
      </c>
      <c r="L429" s="26"/>
      <c r="M429" s="26"/>
      <c r="N429" s="26"/>
      <c r="O429" s="25"/>
      <c r="P429" s="25"/>
      <c r="Q429" s="25"/>
      <c r="R429" s="25"/>
      <c r="S429" s="24"/>
      <c r="T429" s="24"/>
      <c r="U429" s="19"/>
    </row>
    <row r="430" spans="1:21" ht="13.5" customHeight="1" x14ac:dyDescent="0.25">
      <c r="A430" s="19" t="s">
        <v>606</v>
      </c>
      <c r="B430" s="19"/>
      <c r="C430" s="19" t="s">
        <v>26</v>
      </c>
      <c r="D430" s="28">
        <v>43210</v>
      </c>
      <c r="E430" s="27" t="s">
        <v>112</v>
      </c>
      <c r="F430" s="19" t="s">
        <v>1091</v>
      </c>
      <c r="G430" s="19" t="s">
        <v>1123</v>
      </c>
      <c r="H430" s="19"/>
      <c r="I430" s="27" t="s">
        <v>1309</v>
      </c>
      <c r="J430" s="19"/>
      <c r="K430" s="19" t="s">
        <v>1499</v>
      </c>
      <c r="L430" s="26"/>
      <c r="M430" s="26"/>
      <c r="N430" s="26"/>
      <c r="O430" s="25"/>
      <c r="P430" s="25"/>
      <c r="Q430" s="25"/>
      <c r="R430" s="25"/>
      <c r="S430" s="24"/>
      <c r="T430" s="24"/>
      <c r="U430" s="19"/>
    </row>
    <row r="431" spans="1:21" ht="13.5" customHeight="1" x14ac:dyDescent="0.25">
      <c r="A431" s="19" t="s">
        <v>606</v>
      </c>
      <c r="B431" s="19"/>
      <c r="C431" s="19" t="s">
        <v>26</v>
      </c>
      <c r="D431" s="28">
        <v>43213</v>
      </c>
      <c r="E431" s="27" t="s">
        <v>112</v>
      </c>
      <c r="F431" s="19" t="s">
        <v>1091</v>
      </c>
      <c r="G431" s="19" t="s">
        <v>1123</v>
      </c>
      <c r="H431" s="19"/>
      <c r="I431" s="27" t="s">
        <v>1309</v>
      </c>
      <c r="J431" s="19"/>
      <c r="K431" s="19" t="s">
        <v>1500</v>
      </c>
      <c r="L431" s="26" t="s">
        <v>1630</v>
      </c>
      <c r="M431" s="26" t="s">
        <v>1631</v>
      </c>
      <c r="N431" s="26"/>
      <c r="O431" s="25">
        <v>43215</v>
      </c>
      <c r="P431" s="25"/>
      <c r="Q431" s="25"/>
      <c r="R431" s="25"/>
      <c r="S431" s="24"/>
      <c r="T431" s="24"/>
      <c r="U431" s="19"/>
    </row>
    <row r="432" spans="1:21" ht="13.5" customHeight="1" x14ac:dyDescent="0.25">
      <c r="A432" s="19" t="s">
        <v>606</v>
      </c>
      <c r="B432" s="19"/>
      <c r="C432" s="19" t="s">
        <v>26</v>
      </c>
      <c r="D432" s="28">
        <v>43213</v>
      </c>
      <c r="E432" s="27" t="s">
        <v>112</v>
      </c>
      <c r="F432" s="19" t="s">
        <v>1091</v>
      </c>
      <c r="G432" s="19" t="s">
        <v>1123</v>
      </c>
      <c r="H432" s="19"/>
      <c r="I432" s="27" t="s">
        <v>1309</v>
      </c>
      <c r="J432" s="19"/>
      <c r="K432" s="19" t="s">
        <v>1500</v>
      </c>
      <c r="L432" s="26" t="s">
        <v>1630</v>
      </c>
      <c r="M432" s="26" t="s">
        <v>1631</v>
      </c>
      <c r="N432" s="26"/>
      <c r="O432" s="25">
        <v>43215</v>
      </c>
      <c r="P432" s="25"/>
      <c r="Q432" s="25"/>
      <c r="R432" s="25"/>
      <c r="S432" s="24"/>
      <c r="T432" s="24"/>
      <c r="U432" s="19"/>
    </row>
    <row r="433" spans="1:21" ht="13.5" customHeight="1" x14ac:dyDescent="0.25">
      <c r="A433" s="19" t="s">
        <v>606</v>
      </c>
      <c r="B433" s="19"/>
      <c r="C433" s="19" t="s">
        <v>26</v>
      </c>
      <c r="D433" s="28">
        <v>43214</v>
      </c>
      <c r="E433" s="27" t="s">
        <v>112</v>
      </c>
      <c r="F433" s="19" t="s">
        <v>1091</v>
      </c>
      <c r="G433" s="19" t="s">
        <v>1123</v>
      </c>
      <c r="H433" s="19"/>
      <c r="I433" s="27" t="s">
        <v>1310</v>
      </c>
      <c r="J433" s="19"/>
      <c r="K433" s="19" t="s">
        <v>1501</v>
      </c>
      <c r="L433" s="26"/>
      <c r="M433" s="26"/>
      <c r="N433" s="26"/>
      <c r="O433" s="25"/>
      <c r="P433" s="25"/>
      <c r="Q433" s="25"/>
      <c r="R433" s="25"/>
      <c r="S433" s="24"/>
      <c r="T433" s="24"/>
      <c r="U433" s="19"/>
    </row>
    <row r="434" spans="1:21" ht="13.5" customHeight="1" x14ac:dyDescent="0.25">
      <c r="A434" s="19" t="s">
        <v>606</v>
      </c>
      <c r="B434" s="19"/>
      <c r="C434" s="19" t="s">
        <v>26</v>
      </c>
      <c r="D434" s="28">
        <v>43214</v>
      </c>
      <c r="E434" s="27" t="s">
        <v>112</v>
      </c>
      <c r="F434" s="19" t="s">
        <v>1091</v>
      </c>
      <c r="G434" s="19" t="s">
        <v>1123</v>
      </c>
      <c r="H434" s="19"/>
      <c r="I434" s="27" t="s">
        <v>1310</v>
      </c>
      <c r="J434" s="19"/>
      <c r="K434" s="19" t="s">
        <v>1501</v>
      </c>
      <c r="L434" s="26"/>
      <c r="M434" s="26"/>
      <c r="N434" s="26"/>
      <c r="O434" s="25"/>
      <c r="P434" s="25"/>
      <c r="Q434" s="25"/>
      <c r="R434" s="25"/>
      <c r="S434" s="24"/>
      <c r="T434" s="24"/>
      <c r="U434" s="19"/>
    </row>
    <row r="435" spans="1:21" ht="13.5" customHeight="1" x14ac:dyDescent="0.25">
      <c r="A435" s="19" t="s">
        <v>606</v>
      </c>
      <c r="B435" s="19"/>
      <c r="C435" s="19" t="s">
        <v>26</v>
      </c>
      <c r="D435" s="28">
        <v>43215</v>
      </c>
      <c r="E435" s="27" t="s">
        <v>112</v>
      </c>
      <c r="F435" s="19" t="s">
        <v>1091</v>
      </c>
      <c r="G435" s="19" t="s">
        <v>1123</v>
      </c>
      <c r="H435" s="19"/>
      <c r="I435" s="27" t="s">
        <v>1310</v>
      </c>
      <c r="J435" s="19"/>
      <c r="K435" s="19" t="s">
        <v>1502</v>
      </c>
      <c r="L435" s="26"/>
      <c r="M435" s="26"/>
      <c r="N435" s="26"/>
      <c r="O435" s="25"/>
      <c r="P435" s="25"/>
      <c r="Q435" s="25"/>
      <c r="R435" s="25"/>
      <c r="S435" s="24"/>
      <c r="T435" s="24"/>
      <c r="U435" s="19"/>
    </row>
    <row r="436" spans="1:21" ht="13.5" customHeight="1" x14ac:dyDescent="0.25">
      <c r="A436" s="19" t="s">
        <v>606</v>
      </c>
      <c r="B436" s="19"/>
      <c r="C436" s="19" t="s">
        <v>26</v>
      </c>
      <c r="D436" s="28">
        <v>43215</v>
      </c>
      <c r="E436" s="27" t="s">
        <v>112</v>
      </c>
      <c r="F436" s="19" t="s">
        <v>1091</v>
      </c>
      <c r="G436" s="19" t="s">
        <v>1123</v>
      </c>
      <c r="H436" s="19"/>
      <c r="I436" s="27" t="s">
        <v>1310</v>
      </c>
      <c r="J436" s="19"/>
      <c r="K436" s="19" t="s">
        <v>1502</v>
      </c>
      <c r="L436" s="26"/>
      <c r="M436" s="26"/>
      <c r="N436" s="26"/>
      <c r="O436" s="25"/>
      <c r="P436" s="25"/>
      <c r="Q436" s="25"/>
      <c r="R436" s="25"/>
      <c r="S436" s="24"/>
      <c r="T436" s="24"/>
      <c r="U436" s="19"/>
    </row>
    <row r="437" spans="1:21" ht="13.5" customHeight="1" x14ac:dyDescent="0.25">
      <c r="A437" s="19" t="s">
        <v>606</v>
      </c>
      <c r="B437" s="19"/>
      <c r="C437" s="19" t="s">
        <v>26</v>
      </c>
      <c r="D437" s="28">
        <v>43216</v>
      </c>
      <c r="E437" s="27" t="s">
        <v>112</v>
      </c>
      <c r="F437" s="19" t="s">
        <v>1091</v>
      </c>
      <c r="G437" s="19" t="s">
        <v>1123</v>
      </c>
      <c r="H437" s="19"/>
      <c r="I437" s="27" t="s">
        <v>1311</v>
      </c>
      <c r="J437" s="19"/>
      <c r="K437" s="19" t="s">
        <v>1503</v>
      </c>
      <c r="L437" s="26"/>
      <c r="M437" s="26"/>
      <c r="N437" s="26"/>
      <c r="O437" s="25"/>
      <c r="P437" s="25"/>
      <c r="Q437" s="25"/>
      <c r="R437" s="25"/>
      <c r="S437" s="24"/>
      <c r="T437" s="24"/>
      <c r="U437" s="19"/>
    </row>
    <row r="438" spans="1:21" ht="13.5" customHeight="1" x14ac:dyDescent="0.25">
      <c r="A438" s="19" t="s">
        <v>606</v>
      </c>
      <c r="B438" s="19"/>
      <c r="C438" s="19" t="s">
        <v>26</v>
      </c>
      <c r="D438" s="28">
        <v>43216</v>
      </c>
      <c r="E438" s="27" t="s">
        <v>112</v>
      </c>
      <c r="F438" s="19" t="s">
        <v>1091</v>
      </c>
      <c r="G438" s="19" t="s">
        <v>1123</v>
      </c>
      <c r="H438" s="19"/>
      <c r="I438" s="27" t="s">
        <v>1311</v>
      </c>
      <c r="J438" s="19"/>
      <c r="K438" s="19" t="s">
        <v>1503</v>
      </c>
      <c r="L438" s="26"/>
      <c r="M438" s="26"/>
      <c r="N438" s="26"/>
      <c r="O438" s="25"/>
      <c r="P438" s="25"/>
      <c r="Q438" s="25"/>
      <c r="R438" s="25"/>
      <c r="S438" s="24"/>
      <c r="T438" s="24"/>
      <c r="U438" s="19"/>
    </row>
    <row r="439" spans="1:21" ht="13.5" customHeight="1" x14ac:dyDescent="0.25">
      <c r="A439" s="19" t="s">
        <v>606</v>
      </c>
      <c r="B439" s="19"/>
      <c r="C439" s="19" t="s">
        <v>26</v>
      </c>
      <c r="D439" s="28">
        <v>43217</v>
      </c>
      <c r="E439" s="27" t="s">
        <v>112</v>
      </c>
      <c r="F439" s="19" t="s">
        <v>1091</v>
      </c>
      <c r="G439" s="19" t="s">
        <v>1123</v>
      </c>
      <c r="H439" s="19"/>
      <c r="I439" s="27" t="s">
        <v>1310</v>
      </c>
      <c r="J439" s="19"/>
      <c r="K439" s="19" t="s">
        <v>1504</v>
      </c>
      <c r="L439" s="26"/>
      <c r="M439" s="26"/>
      <c r="N439" s="26"/>
      <c r="O439" s="25"/>
      <c r="P439" s="25"/>
      <c r="Q439" s="25"/>
      <c r="R439" s="25"/>
      <c r="S439" s="24"/>
      <c r="T439" s="24"/>
      <c r="U439" s="19"/>
    </row>
    <row r="440" spans="1:21" ht="13.5" customHeight="1" x14ac:dyDescent="0.25">
      <c r="A440" s="19" t="s">
        <v>606</v>
      </c>
      <c r="B440" s="19"/>
      <c r="C440" s="19" t="s">
        <v>26</v>
      </c>
      <c r="D440" s="28">
        <v>43217</v>
      </c>
      <c r="E440" s="27" t="s">
        <v>112</v>
      </c>
      <c r="F440" s="19" t="s">
        <v>1091</v>
      </c>
      <c r="G440" s="19" t="s">
        <v>1123</v>
      </c>
      <c r="H440" s="19"/>
      <c r="I440" s="27" t="s">
        <v>1310</v>
      </c>
      <c r="J440" s="19"/>
      <c r="K440" s="19" t="s">
        <v>1504</v>
      </c>
      <c r="L440" s="26"/>
      <c r="M440" s="26"/>
      <c r="N440" s="26"/>
      <c r="O440" s="25"/>
      <c r="P440" s="25"/>
      <c r="Q440" s="25"/>
      <c r="R440" s="25"/>
      <c r="S440" s="24"/>
      <c r="T440" s="24"/>
      <c r="U440" s="19"/>
    </row>
    <row r="441" spans="1:21" ht="13.5" customHeight="1" x14ac:dyDescent="0.25">
      <c r="A441" s="19" t="s">
        <v>606</v>
      </c>
      <c r="B441" s="19"/>
      <c r="C441" s="19" t="s">
        <v>26</v>
      </c>
      <c r="D441" s="28">
        <v>43235</v>
      </c>
      <c r="E441" s="27" t="s">
        <v>112</v>
      </c>
      <c r="F441" s="19" t="s">
        <v>1091</v>
      </c>
      <c r="G441" s="19" t="s">
        <v>1123</v>
      </c>
      <c r="H441" s="19"/>
      <c r="I441" s="27" t="s">
        <v>1312</v>
      </c>
      <c r="J441" s="19"/>
      <c r="K441" s="19" t="s">
        <v>1505</v>
      </c>
      <c r="L441" s="26"/>
      <c r="M441" s="26"/>
      <c r="N441" s="26"/>
      <c r="O441" s="25"/>
      <c r="P441" s="25"/>
      <c r="Q441" s="25"/>
      <c r="R441" s="25"/>
      <c r="S441" s="24"/>
      <c r="T441" s="24"/>
      <c r="U441" s="19"/>
    </row>
    <row r="442" spans="1:21" ht="13.5" customHeight="1" x14ac:dyDescent="0.25">
      <c r="A442" s="19" t="s">
        <v>606</v>
      </c>
      <c r="B442" s="19"/>
      <c r="C442" s="19" t="s">
        <v>26</v>
      </c>
      <c r="D442" s="28">
        <v>43235</v>
      </c>
      <c r="E442" s="27" t="s">
        <v>112</v>
      </c>
      <c r="F442" s="19" t="s">
        <v>1091</v>
      </c>
      <c r="G442" s="19" t="s">
        <v>1123</v>
      </c>
      <c r="H442" s="19"/>
      <c r="I442" s="27" t="s">
        <v>1312</v>
      </c>
      <c r="J442" s="19"/>
      <c r="K442" s="19" t="s">
        <v>1505</v>
      </c>
      <c r="L442" s="26"/>
      <c r="M442" s="26"/>
      <c r="N442" s="26"/>
      <c r="O442" s="25"/>
      <c r="P442" s="25"/>
      <c r="Q442" s="25"/>
      <c r="R442" s="25"/>
      <c r="S442" s="24"/>
      <c r="T442" s="24"/>
      <c r="U442" s="19"/>
    </row>
    <row r="443" spans="1:21" ht="13.5" customHeight="1" x14ac:dyDescent="0.25">
      <c r="A443" s="19" t="s">
        <v>606</v>
      </c>
      <c r="B443" s="19"/>
      <c r="C443" s="19" t="s">
        <v>26</v>
      </c>
      <c r="D443" s="28">
        <v>43236</v>
      </c>
      <c r="E443" s="27" t="s">
        <v>112</v>
      </c>
      <c r="F443" s="19" t="s">
        <v>1091</v>
      </c>
      <c r="G443" s="19" t="s">
        <v>1123</v>
      </c>
      <c r="H443" s="19"/>
      <c r="I443" s="27" t="s">
        <v>1312</v>
      </c>
      <c r="J443" s="19"/>
      <c r="K443" s="19" t="s">
        <v>1506</v>
      </c>
      <c r="L443" s="26"/>
      <c r="M443" s="26"/>
      <c r="N443" s="26"/>
      <c r="O443" s="25"/>
      <c r="P443" s="25"/>
      <c r="Q443" s="25"/>
      <c r="R443" s="25"/>
      <c r="S443" s="24"/>
      <c r="T443" s="24"/>
      <c r="U443" s="19"/>
    </row>
    <row r="444" spans="1:21" ht="13.5" customHeight="1" x14ac:dyDescent="0.25">
      <c r="A444" s="19" t="s">
        <v>606</v>
      </c>
      <c r="B444" s="19"/>
      <c r="C444" s="19" t="s">
        <v>26</v>
      </c>
      <c r="D444" s="28">
        <v>43236</v>
      </c>
      <c r="E444" s="27" t="s">
        <v>112</v>
      </c>
      <c r="F444" s="19" t="s">
        <v>1091</v>
      </c>
      <c r="G444" s="19" t="s">
        <v>1123</v>
      </c>
      <c r="H444" s="19"/>
      <c r="I444" s="27" t="s">
        <v>1312</v>
      </c>
      <c r="J444" s="19"/>
      <c r="K444" s="19" t="s">
        <v>1506</v>
      </c>
      <c r="L444" s="26"/>
      <c r="M444" s="26"/>
      <c r="N444" s="26"/>
      <c r="O444" s="25"/>
      <c r="P444" s="25"/>
      <c r="Q444" s="25"/>
      <c r="R444" s="25"/>
      <c r="S444" s="24"/>
      <c r="T444" s="24"/>
      <c r="U444" s="19"/>
    </row>
    <row r="445" spans="1:21" ht="13.5" customHeight="1" x14ac:dyDescent="0.25">
      <c r="A445" s="19" t="s">
        <v>606</v>
      </c>
      <c r="B445" s="19"/>
      <c r="C445" s="19" t="s">
        <v>26</v>
      </c>
      <c r="D445" s="28">
        <v>43237</v>
      </c>
      <c r="E445" s="27" t="s">
        <v>112</v>
      </c>
      <c r="F445" s="19" t="s">
        <v>1091</v>
      </c>
      <c r="G445" s="19" t="s">
        <v>1123</v>
      </c>
      <c r="H445" s="19"/>
      <c r="I445" s="27" t="s">
        <v>1311</v>
      </c>
      <c r="J445" s="19"/>
      <c r="K445" s="19" t="s">
        <v>1507</v>
      </c>
      <c r="L445" s="26"/>
      <c r="M445" s="26"/>
      <c r="N445" s="26"/>
      <c r="O445" s="25"/>
      <c r="P445" s="25"/>
      <c r="Q445" s="25"/>
      <c r="R445" s="25"/>
      <c r="S445" s="24"/>
      <c r="T445" s="24"/>
      <c r="U445" s="19"/>
    </row>
    <row r="446" spans="1:21" ht="13.5" customHeight="1" x14ac:dyDescent="0.25">
      <c r="A446" s="19" t="s">
        <v>606</v>
      </c>
      <c r="B446" s="19"/>
      <c r="C446" s="19" t="s">
        <v>26</v>
      </c>
      <c r="D446" s="28">
        <v>43237</v>
      </c>
      <c r="E446" s="27" t="s">
        <v>112</v>
      </c>
      <c r="F446" s="19" t="s">
        <v>1091</v>
      </c>
      <c r="G446" s="19" t="s">
        <v>1123</v>
      </c>
      <c r="H446" s="19"/>
      <c r="I446" s="27" t="s">
        <v>1311</v>
      </c>
      <c r="J446" s="19"/>
      <c r="K446" s="19" t="s">
        <v>1507</v>
      </c>
      <c r="L446" s="26"/>
      <c r="M446" s="26"/>
      <c r="N446" s="26"/>
      <c r="O446" s="25"/>
      <c r="P446" s="25"/>
      <c r="Q446" s="25"/>
      <c r="R446" s="25"/>
      <c r="S446" s="24"/>
      <c r="T446" s="24"/>
      <c r="U446" s="19"/>
    </row>
    <row r="447" spans="1:21" ht="13.5" customHeight="1" x14ac:dyDescent="0.25">
      <c r="A447" s="19" t="s">
        <v>606</v>
      </c>
      <c r="B447" s="19"/>
      <c r="C447" s="19" t="s">
        <v>26</v>
      </c>
      <c r="D447" s="28">
        <v>43238</v>
      </c>
      <c r="E447" s="27" t="s">
        <v>112</v>
      </c>
      <c r="F447" s="19" t="s">
        <v>1091</v>
      </c>
      <c r="G447" s="19" t="s">
        <v>1123</v>
      </c>
      <c r="H447" s="19"/>
      <c r="I447" s="27" t="s">
        <v>1312</v>
      </c>
      <c r="J447" s="19"/>
      <c r="K447" s="19" t="s">
        <v>1508</v>
      </c>
      <c r="L447" s="26"/>
      <c r="M447" s="26"/>
      <c r="N447" s="26"/>
      <c r="O447" s="25"/>
      <c r="P447" s="25"/>
      <c r="Q447" s="25"/>
      <c r="R447" s="25"/>
      <c r="S447" s="24"/>
      <c r="T447" s="24"/>
      <c r="U447" s="19"/>
    </row>
    <row r="448" spans="1:21" ht="13.5" customHeight="1" x14ac:dyDescent="0.25">
      <c r="A448" s="19" t="s">
        <v>606</v>
      </c>
      <c r="B448" s="19"/>
      <c r="C448" s="19" t="s">
        <v>26</v>
      </c>
      <c r="D448" s="28">
        <v>43238</v>
      </c>
      <c r="E448" s="27" t="s">
        <v>112</v>
      </c>
      <c r="F448" s="19" t="s">
        <v>1091</v>
      </c>
      <c r="G448" s="19" t="s">
        <v>1123</v>
      </c>
      <c r="H448" s="19"/>
      <c r="I448" s="27" t="s">
        <v>1312</v>
      </c>
      <c r="J448" s="19"/>
      <c r="K448" s="19" t="s">
        <v>1508</v>
      </c>
      <c r="L448" s="26"/>
      <c r="M448" s="26"/>
      <c r="N448" s="26"/>
      <c r="O448" s="25"/>
      <c r="P448" s="25"/>
      <c r="Q448" s="25"/>
      <c r="R448" s="25"/>
      <c r="S448" s="24"/>
      <c r="T448" s="24"/>
      <c r="U448" s="19"/>
    </row>
    <row r="449" spans="1:21" ht="13.5" customHeight="1" x14ac:dyDescent="0.25">
      <c r="A449" s="19" t="s">
        <v>606</v>
      </c>
      <c r="B449" s="19"/>
      <c r="C449" s="19" t="s">
        <v>26</v>
      </c>
      <c r="D449" s="28">
        <v>43241</v>
      </c>
      <c r="E449" s="27" t="s">
        <v>112</v>
      </c>
      <c r="F449" s="19" t="s">
        <v>1091</v>
      </c>
      <c r="G449" s="19" t="s">
        <v>1123</v>
      </c>
      <c r="H449" s="19"/>
      <c r="I449" s="27" t="s">
        <v>1310</v>
      </c>
      <c r="J449" s="19"/>
      <c r="K449" s="19" t="s">
        <v>1509</v>
      </c>
      <c r="L449" s="26"/>
      <c r="M449" s="26"/>
      <c r="N449" s="26"/>
      <c r="O449" s="25"/>
      <c r="P449" s="25"/>
      <c r="Q449" s="25"/>
      <c r="R449" s="25"/>
      <c r="S449" s="24"/>
      <c r="T449" s="24"/>
      <c r="U449" s="19"/>
    </row>
    <row r="450" spans="1:21" ht="13.5" customHeight="1" x14ac:dyDescent="0.25">
      <c r="A450" s="19" t="s">
        <v>606</v>
      </c>
      <c r="B450" s="19"/>
      <c r="C450" s="19" t="s">
        <v>26</v>
      </c>
      <c r="D450" s="28">
        <v>43241</v>
      </c>
      <c r="E450" s="27" t="s">
        <v>112</v>
      </c>
      <c r="F450" s="19" t="s">
        <v>1091</v>
      </c>
      <c r="G450" s="19" t="s">
        <v>1123</v>
      </c>
      <c r="H450" s="19"/>
      <c r="I450" s="27" t="s">
        <v>1310</v>
      </c>
      <c r="J450" s="19"/>
      <c r="K450" s="19" t="s">
        <v>1509</v>
      </c>
      <c r="L450" s="26"/>
      <c r="M450" s="26"/>
      <c r="N450" s="26"/>
      <c r="O450" s="25"/>
      <c r="P450" s="25"/>
      <c r="Q450" s="25"/>
      <c r="R450" s="25"/>
      <c r="S450" s="24"/>
      <c r="T450" s="24"/>
      <c r="U450" s="19"/>
    </row>
    <row r="451" spans="1:21" ht="13.5" customHeight="1" x14ac:dyDescent="0.25">
      <c r="A451" s="19" t="s">
        <v>606</v>
      </c>
      <c r="B451" s="19"/>
      <c r="C451" s="19" t="s">
        <v>26</v>
      </c>
      <c r="D451" s="28">
        <v>43242</v>
      </c>
      <c r="E451" s="27" t="s">
        <v>112</v>
      </c>
      <c r="F451" s="19" t="s">
        <v>1091</v>
      </c>
      <c r="G451" s="19" t="s">
        <v>1123</v>
      </c>
      <c r="H451" s="19"/>
      <c r="I451" s="27" t="s">
        <v>1308</v>
      </c>
      <c r="J451" s="19"/>
      <c r="K451" s="19" t="s">
        <v>1510</v>
      </c>
      <c r="L451" s="26"/>
      <c r="M451" s="26"/>
      <c r="N451" s="26"/>
      <c r="O451" s="25"/>
      <c r="P451" s="25"/>
      <c r="Q451" s="25"/>
      <c r="R451" s="25"/>
      <c r="S451" s="24"/>
      <c r="T451" s="24"/>
      <c r="U451" s="19"/>
    </row>
    <row r="452" spans="1:21" ht="13.5" customHeight="1" x14ac:dyDescent="0.25">
      <c r="A452" s="19" t="s">
        <v>606</v>
      </c>
      <c r="B452" s="19"/>
      <c r="C452" s="19" t="s">
        <v>26</v>
      </c>
      <c r="D452" s="28">
        <v>43242</v>
      </c>
      <c r="E452" s="27" t="s">
        <v>112</v>
      </c>
      <c r="F452" s="19" t="s">
        <v>1091</v>
      </c>
      <c r="G452" s="19" t="s">
        <v>1123</v>
      </c>
      <c r="H452" s="19"/>
      <c r="I452" s="27" t="s">
        <v>1308</v>
      </c>
      <c r="J452" s="19"/>
      <c r="K452" s="19" t="s">
        <v>1510</v>
      </c>
      <c r="L452" s="26"/>
      <c r="M452" s="26"/>
      <c r="N452" s="26"/>
      <c r="O452" s="25"/>
      <c r="P452" s="25"/>
      <c r="Q452" s="25"/>
      <c r="R452" s="25"/>
      <c r="S452" s="24"/>
      <c r="T452" s="24"/>
      <c r="U452" s="19"/>
    </row>
    <row r="453" spans="1:21" ht="13.5" customHeight="1" x14ac:dyDescent="0.25">
      <c r="A453" s="19" t="s">
        <v>606</v>
      </c>
      <c r="B453" s="19"/>
      <c r="C453" s="19" t="s">
        <v>26</v>
      </c>
      <c r="D453" s="28">
        <v>43243</v>
      </c>
      <c r="E453" s="27" t="s">
        <v>112</v>
      </c>
      <c r="F453" s="19" t="s">
        <v>1091</v>
      </c>
      <c r="G453" s="19" t="s">
        <v>1123</v>
      </c>
      <c r="H453" s="19"/>
      <c r="I453" s="27" t="s">
        <v>1308</v>
      </c>
      <c r="J453" s="19"/>
      <c r="K453" s="19" t="s">
        <v>1511</v>
      </c>
      <c r="L453" s="26"/>
      <c r="M453" s="26"/>
      <c r="N453" s="26"/>
      <c r="O453" s="25"/>
      <c r="P453" s="25"/>
      <c r="Q453" s="25"/>
      <c r="R453" s="25"/>
      <c r="S453" s="24"/>
      <c r="T453" s="24"/>
      <c r="U453" s="19"/>
    </row>
    <row r="454" spans="1:21" ht="13.5" customHeight="1" x14ac:dyDescent="0.25">
      <c r="A454" s="19" t="s">
        <v>606</v>
      </c>
      <c r="B454" s="19"/>
      <c r="C454" s="19" t="s">
        <v>26</v>
      </c>
      <c r="D454" s="28">
        <v>43243</v>
      </c>
      <c r="E454" s="27" t="s">
        <v>112</v>
      </c>
      <c r="F454" s="19" t="s">
        <v>1091</v>
      </c>
      <c r="G454" s="19" t="s">
        <v>1123</v>
      </c>
      <c r="H454" s="19"/>
      <c r="I454" s="27" t="s">
        <v>1308</v>
      </c>
      <c r="J454" s="19"/>
      <c r="K454" s="19" t="s">
        <v>1511</v>
      </c>
      <c r="L454" s="26"/>
      <c r="M454" s="26"/>
      <c r="N454" s="26"/>
      <c r="O454" s="25"/>
      <c r="P454" s="25"/>
      <c r="Q454" s="25"/>
      <c r="R454" s="25"/>
      <c r="S454" s="24"/>
      <c r="T454" s="24"/>
      <c r="U454" s="19"/>
    </row>
    <row r="455" spans="1:21" ht="13.5" customHeight="1" x14ac:dyDescent="0.25">
      <c r="A455" s="19" t="s">
        <v>606</v>
      </c>
      <c r="B455" s="19"/>
      <c r="C455" s="19" t="s">
        <v>26</v>
      </c>
      <c r="D455" s="28">
        <v>43244</v>
      </c>
      <c r="E455" s="27" t="s">
        <v>112</v>
      </c>
      <c r="F455" s="19" t="s">
        <v>1091</v>
      </c>
      <c r="G455" s="19" t="s">
        <v>1123</v>
      </c>
      <c r="H455" s="19"/>
      <c r="I455" s="27" t="s">
        <v>1309</v>
      </c>
      <c r="J455" s="19"/>
      <c r="K455" s="19" t="s">
        <v>1512</v>
      </c>
      <c r="L455" s="26"/>
      <c r="M455" s="26"/>
      <c r="N455" s="26"/>
      <c r="O455" s="25"/>
      <c r="P455" s="25"/>
      <c r="Q455" s="25"/>
      <c r="R455" s="25"/>
      <c r="S455" s="24"/>
      <c r="T455" s="24"/>
      <c r="U455" s="19"/>
    </row>
    <row r="456" spans="1:21" ht="13.5" customHeight="1" x14ac:dyDescent="0.25">
      <c r="A456" s="19" t="s">
        <v>606</v>
      </c>
      <c r="B456" s="19"/>
      <c r="C456" s="19" t="s">
        <v>26</v>
      </c>
      <c r="D456" s="28">
        <v>43244</v>
      </c>
      <c r="E456" s="27" t="s">
        <v>112</v>
      </c>
      <c r="F456" s="19" t="s">
        <v>1091</v>
      </c>
      <c r="G456" s="19" t="s">
        <v>1123</v>
      </c>
      <c r="H456" s="19"/>
      <c r="I456" s="27" t="s">
        <v>1309</v>
      </c>
      <c r="J456" s="19"/>
      <c r="K456" s="19" t="s">
        <v>1512</v>
      </c>
      <c r="L456" s="26"/>
      <c r="M456" s="26"/>
      <c r="N456" s="26"/>
      <c r="O456" s="25"/>
      <c r="P456" s="25"/>
      <c r="Q456" s="25"/>
      <c r="R456" s="25"/>
      <c r="S456" s="24"/>
      <c r="T456" s="24"/>
      <c r="U456" s="19"/>
    </row>
    <row r="457" spans="1:21" ht="13.5" customHeight="1" x14ac:dyDescent="0.25">
      <c r="A457" s="19" t="s">
        <v>606</v>
      </c>
      <c r="B457" s="19"/>
      <c r="C457" s="19" t="s">
        <v>26</v>
      </c>
      <c r="D457" s="28">
        <v>43245</v>
      </c>
      <c r="E457" s="27" t="s">
        <v>112</v>
      </c>
      <c r="F457" s="19" t="s">
        <v>1091</v>
      </c>
      <c r="G457" s="19" t="s">
        <v>1123</v>
      </c>
      <c r="H457" s="19"/>
      <c r="I457" s="27" t="s">
        <v>1308</v>
      </c>
      <c r="J457" s="19"/>
      <c r="K457" s="19" t="s">
        <v>1513</v>
      </c>
      <c r="L457" s="26"/>
      <c r="M457" s="26"/>
      <c r="N457" s="26"/>
      <c r="O457" s="25"/>
      <c r="P457" s="25"/>
      <c r="Q457" s="25"/>
      <c r="R457" s="25"/>
      <c r="S457" s="24"/>
      <c r="T457" s="24"/>
      <c r="U457" s="19"/>
    </row>
    <row r="458" spans="1:21" ht="13.5" customHeight="1" x14ac:dyDescent="0.25">
      <c r="A458" s="19" t="s">
        <v>606</v>
      </c>
      <c r="B458" s="19"/>
      <c r="C458" s="19" t="s">
        <v>26</v>
      </c>
      <c r="D458" s="28">
        <v>43245</v>
      </c>
      <c r="E458" s="27" t="s">
        <v>112</v>
      </c>
      <c r="F458" s="19" t="s">
        <v>1091</v>
      </c>
      <c r="G458" s="19" t="s">
        <v>1123</v>
      </c>
      <c r="H458" s="19"/>
      <c r="I458" s="27" t="s">
        <v>1308</v>
      </c>
      <c r="J458" s="19"/>
      <c r="K458" s="19" t="s">
        <v>1513</v>
      </c>
      <c r="L458" s="26"/>
      <c r="M458" s="26"/>
      <c r="N458" s="26"/>
      <c r="O458" s="25"/>
      <c r="P458" s="25"/>
      <c r="Q458" s="25"/>
      <c r="R458" s="25"/>
      <c r="S458" s="24"/>
      <c r="T458" s="24"/>
      <c r="U458" s="19"/>
    </row>
    <row r="459" spans="1:21" ht="13.5" customHeight="1" x14ac:dyDescent="0.25">
      <c r="A459" s="19" t="s">
        <v>606</v>
      </c>
      <c r="B459" s="19"/>
      <c r="C459" s="19" t="s">
        <v>26</v>
      </c>
      <c r="D459" s="28">
        <v>43248</v>
      </c>
      <c r="E459" s="27" t="s">
        <v>112</v>
      </c>
      <c r="F459" s="19" t="s">
        <v>1091</v>
      </c>
      <c r="G459" s="19" t="s">
        <v>1123</v>
      </c>
      <c r="H459" s="19"/>
      <c r="I459" s="27" t="s">
        <v>1311</v>
      </c>
      <c r="J459" s="19"/>
      <c r="K459" s="19" t="s">
        <v>1514</v>
      </c>
      <c r="L459" s="26"/>
      <c r="M459" s="26"/>
      <c r="N459" s="26"/>
      <c r="O459" s="25"/>
      <c r="P459" s="25"/>
      <c r="Q459" s="25"/>
      <c r="R459" s="25"/>
      <c r="S459" s="24"/>
      <c r="T459" s="24"/>
      <c r="U459" s="19"/>
    </row>
    <row r="460" spans="1:21" ht="13.5" customHeight="1" x14ac:dyDescent="0.25">
      <c r="A460" s="19" t="s">
        <v>606</v>
      </c>
      <c r="B460" s="19"/>
      <c r="C460" s="19" t="s">
        <v>26</v>
      </c>
      <c r="D460" s="28">
        <v>43248</v>
      </c>
      <c r="E460" s="27" t="s">
        <v>112</v>
      </c>
      <c r="F460" s="19" t="s">
        <v>1091</v>
      </c>
      <c r="G460" s="19" t="s">
        <v>1123</v>
      </c>
      <c r="H460" s="19"/>
      <c r="I460" s="27" t="s">
        <v>1311</v>
      </c>
      <c r="J460" s="19"/>
      <c r="K460" s="19" t="s">
        <v>1514</v>
      </c>
      <c r="L460" s="26"/>
      <c r="M460" s="26"/>
      <c r="N460" s="26"/>
      <c r="O460" s="25"/>
      <c r="P460" s="25"/>
      <c r="Q460" s="25"/>
      <c r="R460" s="25"/>
      <c r="S460" s="24"/>
      <c r="T460" s="24"/>
      <c r="U460" s="19"/>
    </row>
    <row r="461" spans="1:21" ht="13.5" customHeight="1" x14ac:dyDescent="0.25">
      <c r="A461" s="19" t="s">
        <v>606</v>
      </c>
      <c r="B461" s="19"/>
      <c r="C461" s="19" t="s">
        <v>18</v>
      </c>
      <c r="D461" s="28">
        <v>43256</v>
      </c>
      <c r="E461" s="27"/>
      <c r="F461" s="19" t="s">
        <v>1089</v>
      </c>
      <c r="G461" s="19" t="s">
        <v>1124</v>
      </c>
      <c r="H461" s="19" t="s">
        <v>1125</v>
      </c>
      <c r="I461" s="27" t="s">
        <v>1313</v>
      </c>
      <c r="J461" s="19"/>
      <c r="K461" s="19"/>
      <c r="L461" s="26"/>
      <c r="M461" s="26"/>
      <c r="N461" s="26"/>
      <c r="O461" s="25"/>
      <c r="P461" s="25"/>
      <c r="Q461" s="25"/>
      <c r="R461" s="25"/>
      <c r="S461" s="24"/>
      <c r="T461" s="24"/>
      <c r="U461" s="19"/>
    </row>
    <row r="462" spans="1:21" ht="13.5" customHeight="1" x14ac:dyDescent="0.25">
      <c r="A462" s="19" t="s">
        <v>606</v>
      </c>
      <c r="B462" s="19"/>
      <c r="C462" s="19" t="s">
        <v>18</v>
      </c>
      <c r="D462" s="28">
        <v>43256</v>
      </c>
      <c r="E462" s="27" t="s">
        <v>112</v>
      </c>
      <c r="F462" s="19" t="s">
        <v>1089</v>
      </c>
      <c r="G462" s="19" t="s">
        <v>1124</v>
      </c>
      <c r="H462" s="19" t="s">
        <v>1125</v>
      </c>
      <c r="I462" s="27" t="s">
        <v>1314</v>
      </c>
      <c r="J462" s="19"/>
      <c r="K462" s="19" t="s">
        <v>1515</v>
      </c>
      <c r="L462" s="26"/>
      <c r="M462" s="26"/>
      <c r="N462" s="26"/>
      <c r="O462" s="25"/>
      <c r="P462" s="25"/>
      <c r="Q462" s="25"/>
      <c r="R462" s="25"/>
      <c r="S462" s="24"/>
      <c r="T462" s="24"/>
      <c r="U462" s="19"/>
    </row>
    <row r="463" spans="1:21" ht="13.5" customHeight="1" x14ac:dyDescent="0.25">
      <c r="A463" s="19" t="s">
        <v>606</v>
      </c>
      <c r="B463" s="19"/>
      <c r="C463" s="19" t="s">
        <v>18</v>
      </c>
      <c r="D463" s="28">
        <v>43256</v>
      </c>
      <c r="E463" s="27" t="s">
        <v>112</v>
      </c>
      <c r="F463" s="19" t="s">
        <v>1089</v>
      </c>
      <c r="G463" s="19" t="s">
        <v>1124</v>
      </c>
      <c r="H463" s="19" t="s">
        <v>1125</v>
      </c>
      <c r="I463" s="27" t="s">
        <v>1315</v>
      </c>
      <c r="J463" s="19"/>
      <c r="K463" s="19" t="s">
        <v>1516</v>
      </c>
      <c r="L463" s="26"/>
      <c r="M463" s="26"/>
      <c r="N463" s="26"/>
      <c r="O463" s="25"/>
      <c r="P463" s="25"/>
      <c r="Q463" s="25"/>
      <c r="R463" s="25"/>
      <c r="S463" s="24"/>
      <c r="T463" s="24"/>
      <c r="U463" s="19"/>
    </row>
    <row r="464" spans="1:21" ht="13.5" customHeight="1" x14ac:dyDescent="0.25">
      <c r="A464" s="19" t="s">
        <v>606</v>
      </c>
      <c r="B464" s="19"/>
      <c r="C464" s="19" t="s">
        <v>18</v>
      </c>
      <c r="D464" s="28">
        <v>43256</v>
      </c>
      <c r="E464" s="27"/>
      <c r="F464" s="19" t="s">
        <v>1089</v>
      </c>
      <c r="G464" s="19" t="s">
        <v>1124</v>
      </c>
      <c r="H464" s="19" t="s">
        <v>1125</v>
      </c>
      <c r="I464" s="27" t="s">
        <v>1313</v>
      </c>
      <c r="J464" s="19"/>
      <c r="K464" s="19"/>
      <c r="L464" s="26"/>
      <c r="M464" s="26"/>
      <c r="N464" s="26"/>
      <c r="O464" s="25"/>
      <c r="P464" s="25"/>
      <c r="Q464" s="25"/>
      <c r="R464" s="25"/>
      <c r="S464" s="24"/>
      <c r="T464" s="24"/>
      <c r="U464" s="19"/>
    </row>
    <row r="465" spans="1:21" ht="13.5" customHeight="1" x14ac:dyDescent="0.25">
      <c r="A465" s="19" t="s">
        <v>606</v>
      </c>
      <c r="B465" s="19"/>
      <c r="C465" s="19" t="s">
        <v>18</v>
      </c>
      <c r="D465" s="28">
        <v>43256</v>
      </c>
      <c r="E465" s="27" t="s">
        <v>112</v>
      </c>
      <c r="F465" s="19" t="s">
        <v>1089</v>
      </c>
      <c r="G465" s="19" t="s">
        <v>1124</v>
      </c>
      <c r="H465" s="19" t="s">
        <v>1125</v>
      </c>
      <c r="I465" s="27" t="s">
        <v>1314</v>
      </c>
      <c r="J465" s="19"/>
      <c r="K465" s="19" t="s">
        <v>1515</v>
      </c>
      <c r="L465" s="26"/>
      <c r="M465" s="26"/>
      <c r="N465" s="26"/>
      <c r="O465" s="25"/>
      <c r="P465" s="25"/>
      <c r="Q465" s="25"/>
      <c r="R465" s="25"/>
      <c r="S465" s="24"/>
      <c r="T465" s="24"/>
      <c r="U465" s="19"/>
    </row>
    <row r="466" spans="1:21" ht="13.5" customHeight="1" x14ac:dyDescent="0.25">
      <c r="A466" s="19" t="s">
        <v>606</v>
      </c>
      <c r="B466" s="19"/>
      <c r="C466" s="19" t="s">
        <v>18</v>
      </c>
      <c r="D466" s="28">
        <v>43256</v>
      </c>
      <c r="E466" s="27" t="s">
        <v>112</v>
      </c>
      <c r="F466" s="19" t="s">
        <v>1089</v>
      </c>
      <c r="G466" s="19" t="s">
        <v>1124</v>
      </c>
      <c r="H466" s="19" t="s">
        <v>1125</v>
      </c>
      <c r="I466" s="27" t="s">
        <v>1315</v>
      </c>
      <c r="J466" s="19"/>
      <c r="K466" s="19" t="s">
        <v>1516</v>
      </c>
      <c r="L466" s="26"/>
      <c r="M466" s="26"/>
      <c r="N466" s="26"/>
      <c r="O466" s="25"/>
      <c r="P466" s="25"/>
      <c r="Q466" s="25"/>
      <c r="R466" s="25"/>
      <c r="S466" s="24"/>
      <c r="T466" s="24"/>
      <c r="U466" s="19"/>
    </row>
    <row r="467" spans="1:21" ht="13.5" customHeight="1" x14ac:dyDescent="0.25">
      <c r="A467" s="19" t="s">
        <v>606</v>
      </c>
      <c r="B467" s="19"/>
      <c r="C467" s="19" t="s">
        <v>19</v>
      </c>
      <c r="D467" s="28">
        <v>43257</v>
      </c>
      <c r="E467" s="27" t="s">
        <v>112</v>
      </c>
      <c r="F467" s="19" t="s">
        <v>1089</v>
      </c>
      <c r="G467" s="19" t="s">
        <v>1126</v>
      </c>
      <c r="H467" s="19" t="s">
        <v>1125</v>
      </c>
      <c r="I467" s="27" t="s">
        <v>1316</v>
      </c>
      <c r="J467" s="19"/>
      <c r="K467" s="19" t="s">
        <v>1517</v>
      </c>
      <c r="L467" s="26"/>
      <c r="M467" s="26"/>
      <c r="N467" s="26"/>
      <c r="O467" s="25"/>
      <c r="P467" s="25"/>
      <c r="Q467" s="25"/>
      <c r="R467" s="25"/>
      <c r="S467" s="24"/>
      <c r="T467" s="24"/>
      <c r="U467" s="19"/>
    </row>
    <row r="468" spans="1:21" ht="13.5" customHeight="1" x14ac:dyDescent="0.25">
      <c r="A468" s="19" t="s">
        <v>606</v>
      </c>
      <c r="B468" s="19"/>
      <c r="C468" s="19" t="s">
        <v>19</v>
      </c>
      <c r="D468" s="28">
        <v>43257</v>
      </c>
      <c r="E468" s="27" t="s">
        <v>112</v>
      </c>
      <c r="F468" s="19" t="s">
        <v>1089</v>
      </c>
      <c r="G468" s="19" t="s">
        <v>1126</v>
      </c>
      <c r="H468" s="19" t="s">
        <v>1125</v>
      </c>
      <c r="I468" s="27" t="s">
        <v>1317</v>
      </c>
      <c r="J468" s="19"/>
      <c r="K468" s="19" t="s">
        <v>1517</v>
      </c>
      <c r="L468" s="26" t="s">
        <v>1632</v>
      </c>
      <c r="M468" s="26" t="s">
        <v>1633</v>
      </c>
      <c r="N468" s="26"/>
      <c r="O468" s="25">
        <v>43318</v>
      </c>
      <c r="P468" s="25"/>
      <c r="Q468" s="25"/>
      <c r="R468" s="25"/>
      <c r="S468" s="24"/>
      <c r="T468" s="24"/>
      <c r="U468" s="19"/>
    </row>
    <row r="469" spans="1:21" ht="13.5" customHeight="1" x14ac:dyDescent="0.25">
      <c r="A469" s="19" t="s">
        <v>606</v>
      </c>
      <c r="B469" s="19"/>
      <c r="C469" s="19" t="s">
        <v>19</v>
      </c>
      <c r="D469" s="28">
        <v>43257</v>
      </c>
      <c r="E469" s="27" t="s">
        <v>112</v>
      </c>
      <c r="F469" s="19" t="s">
        <v>1089</v>
      </c>
      <c r="G469" s="19" t="s">
        <v>1126</v>
      </c>
      <c r="H469" s="19" t="s">
        <v>1125</v>
      </c>
      <c r="I469" s="27" t="s">
        <v>1318</v>
      </c>
      <c r="J469" s="19"/>
      <c r="K469" s="19" t="s">
        <v>1518</v>
      </c>
      <c r="L469" s="26" t="s">
        <v>1634</v>
      </c>
      <c r="M469" s="26" t="s">
        <v>1635</v>
      </c>
      <c r="N469" s="26"/>
      <c r="O469" s="25">
        <v>43307</v>
      </c>
      <c r="P469" s="25"/>
      <c r="Q469" s="25"/>
      <c r="R469" s="25"/>
      <c r="S469" s="24"/>
      <c r="T469" s="24"/>
      <c r="U469" s="19"/>
    </row>
    <row r="470" spans="1:21" ht="13.5" customHeight="1" x14ac:dyDescent="0.25">
      <c r="A470" s="19" t="s">
        <v>606</v>
      </c>
      <c r="B470" s="19"/>
      <c r="C470" s="19" t="s">
        <v>29</v>
      </c>
      <c r="D470" s="28">
        <v>43257</v>
      </c>
      <c r="E470" s="27"/>
      <c r="F470" s="19" t="s">
        <v>1092</v>
      </c>
      <c r="G470" s="19" t="s">
        <v>1127</v>
      </c>
      <c r="H470" s="19" t="s">
        <v>1128</v>
      </c>
      <c r="I470" s="27" t="s">
        <v>1319</v>
      </c>
      <c r="J470" s="19"/>
      <c r="K470" s="19"/>
      <c r="L470" s="26"/>
      <c r="M470" s="26"/>
      <c r="N470" s="26"/>
      <c r="O470" s="25"/>
      <c r="P470" s="25"/>
      <c r="Q470" s="25"/>
      <c r="R470" s="25"/>
      <c r="S470" s="24"/>
      <c r="T470" s="24"/>
      <c r="U470" s="19"/>
    </row>
    <row r="471" spans="1:21" ht="13.5" customHeight="1" x14ac:dyDescent="0.25">
      <c r="A471" s="19" t="s">
        <v>606</v>
      </c>
      <c r="B471" s="19"/>
      <c r="C471" s="19" t="s">
        <v>29</v>
      </c>
      <c r="D471" s="28">
        <v>43257</v>
      </c>
      <c r="E471" s="27" t="s">
        <v>112</v>
      </c>
      <c r="F471" s="19" t="s">
        <v>1092</v>
      </c>
      <c r="G471" s="19" t="s">
        <v>1127</v>
      </c>
      <c r="H471" s="19" t="s">
        <v>1128</v>
      </c>
      <c r="I471" s="27" t="s">
        <v>1320</v>
      </c>
      <c r="J471" s="19"/>
      <c r="K471" s="19" t="s">
        <v>1519</v>
      </c>
      <c r="L471" s="26"/>
      <c r="M471" s="26"/>
      <c r="N471" s="26"/>
      <c r="O471" s="25"/>
      <c r="P471" s="25"/>
      <c r="Q471" s="25"/>
      <c r="R471" s="25"/>
      <c r="S471" s="24"/>
      <c r="T471" s="24"/>
      <c r="U471" s="19"/>
    </row>
    <row r="472" spans="1:21" ht="13.5" customHeight="1" x14ac:dyDescent="0.25">
      <c r="A472" s="19" t="s">
        <v>606</v>
      </c>
      <c r="B472" s="19"/>
      <c r="C472" s="19" t="s">
        <v>29</v>
      </c>
      <c r="D472" s="28">
        <v>43257</v>
      </c>
      <c r="E472" s="27" t="s">
        <v>112</v>
      </c>
      <c r="F472" s="19" t="s">
        <v>1092</v>
      </c>
      <c r="G472" s="19" t="s">
        <v>1127</v>
      </c>
      <c r="H472" s="19" t="s">
        <v>1128</v>
      </c>
      <c r="I472" s="27" t="s">
        <v>1321</v>
      </c>
      <c r="J472" s="19"/>
      <c r="K472" s="19" t="s">
        <v>1520</v>
      </c>
      <c r="L472" s="26"/>
      <c r="M472" s="26"/>
      <c r="N472" s="26"/>
      <c r="O472" s="25"/>
      <c r="P472" s="25"/>
      <c r="Q472" s="25"/>
      <c r="R472" s="25"/>
      <c r="S472" s="24"/>
      <c r="T472" s="24"/>
      <c r="U472" s="19"/>
    </row>
    <row r="473" spans="1:21" ht="13.5" customHeight="1" x14ac:dyDescent="0.25">
      <c r="A473" s="19" t="s">
        <v>606</v>
      </c>
      <c r="B473" s="19"/>
      <c r="C473" s="19" t="s">
        <v>29</v>
      </c>
      <c r="D473" s="28">
        <v>43257</v>
      </c>
      <c r="E473" s="27" t="s">
        <v>112</v>
      </c>
      <c r="F473" s="19" t="s">
        <v>1092</v>
      </c>
      <c r="G473" s="19" t="s">
        <v>1127</v>
      </c>
      <c r="H473" s="19" t="s">
        <v>1128</v>
      </c>
      <c r="I473" s="27" t="s">
        <v>1322</v>
      </c>
      <c r="J473" s="19"/>
      <c r="K473" s="19" t="s">
        <v>1521</v>
      </c>
      <c r="L473" s="26"/>
      <c r="M473" s="26"/>
      <c r="N473" s="26"/>
      <c r="O473" s="25"/>
      <c r="P473" s="25"/>
      <c r="Q473" s="25"/>
      <c r="R473" s="25"/>
      <c r="S473" s="24"/>
      <c r="T473" s="24"/>
      <c r="U473" s="19"/>
    </row>
    <row r="474" spans="1:21" ht="13.5" customHeight="1" x14ac:dyDescent="0.25">
      <c r="A474" s="19" t="s">
        <v>606</v>
      </c>
      <c r="B474" s="19"/>
      <c r="C474" s="19" t="s">
        <v>29</v>
      </c>
      <c r="D474" s="28">
        <v>43257</v>
      </c>
      <c r="E474" s="27"/>
      <c r="F474" s="19" t="s">
        <v>1092</v>
      </c>
      <c r="G474" s="19" t="s">
        <v>1129</v>
      </c>
      <c r="H474" s="19" t="s">
        <v>1128</v>
      </c>
      <c r="I474" s="27" t="s">
        <v>1323</v>
      </c>
      <c r="J474" s="19"/>
      <c r="K474" s="19"/>
      <c r="L474" s="26"/>
      <c r="M474" s="26"/>
      <c r="N474" s="26"/>
      <c r="O474" s="25"/>
      <c r="P474" s="25"/>
      <c r="Q474" s="25"/>
      <c r="R474" s="25"/>
      <c r="S474" s="24"/>
      <c r="T474" s="24"/>
      <c r="U474" s="19"/>
    </row>
    <row r="475" spans="1:21" ht="13.5" customHeight="1" x14ac:dyDescent="0.25">
      <c r="A475" s="19" t="s">
        <v>606</v>
      </c>
      <c r="B475" s="19"/>
      <c r="C475" s="19" t="s">
        <v>29</v>
      </c>
      <c r="D475" s="28">
        <v>43257</v>
      </c>
      <c r="E475" s="27"/>
      <c r="F475" s="19" t="s">
        <v>1092</v>
      </c>
      <c r="G475" s="19" t="s">
        <v>1129</v>
      </c>
      <c r="H475" s="19" t="s">
        <v>1128</v>
      </c>
      <c r="I475" s="27" t="s">
        <v>1324</v>
      </c>
      <c r="J475" s="19"/>
      <c r="K475" s="19"/>
      <c r="L475" s="26"/>
      <c r="M475" s="26"/>
      <c r="N475" s="26"/>
      <c r="O475" s="25"/>
      <c r="P475" s="25"/>
      <c r="Q475" s="25"/>
      <c r="R475" s="25"/>
      <c r="S475" s="24"/>
      <c r="T475" s="24"/>
      <c r="U475" s="19"/>
    </row>
    <row r="476" spans="1:21" ht="13.5" customHeight="1" x14ac:dyDescent="0.25">
      <c r="A476" s="19" t="s">
        <v>606</v>
      </c>
      <c r="B476" s="19"/>
      <c r="C476" s="19" t="s">
        <v>29</v>
      </c>
      <c r="D476" s="28">
        <v>43257</v>
      </c>
      <c r="E476" s="27" t="s">
        <v>112</v>
      </c>
      <c r="F476" s="19" t="s">
        <v>1092</v>
      </c>
      <c r="G476" s="19" t="s">
        <v>1129</v>
      </c>
      <c r="H476" s="19" t="s">
        <v>1128</v>
      </c>
      <c r="I476" s="27" t="s">
        <v>1325</v>
      </c>
      <c r="J476" s="19"/>
      <c r="K476" s="19" t="s">
        <v>1522</v>
      </c>
      <c r="L476" s="26"/>
      <c r="M476" s="26"/>
      <c r="N476" s="26"/>
      <c r="O476" s="25"/>
      <c r="P476" s="25"/>
      <c r="Q476" s="25"/>
      <c r="R476" s="25"/>
      <c r="S476" s="24"/>
      <c r="T476" s="24"/>
      <c r="U476" s="19"/>
    </row>
    <row r="477" spans="1:21" ht="13.5" customHeight="1" x14ac:dyDescent="0.25">
      <c r="A477" s="19" t="s">
        <v>606</v>
      </c>
      <c r="B477" s="19"/>
      <c r="C477" s="19" t="s">
        <v>29</v>
      </c>
      <c r="D477" s="28">
        <v>43257</v>
      </c>
      <c r="E477" s="27" t="s">
        <v>112</v>
      </c>
      <c r="F477" s="19" t="s">
        <v>1092</v>
      </c>
      <c r="G477" s="19" t="s">
        <v>1129</v>
      </c>
      <c r="H477" s="19" t="s">
        <v>1128</v>
      </c>
      <c r="I477" s="27" t="s">
        <v>1326</v>
      </c>
      <c r="J477" s="19"/>
      <c r="K477" s="19" t="s">
        <v>1523</v>
      </c>
      <c r="L477" s="26"/>
      <c r="M477" s="26"/>
      <c r="N477" s="26"/>
      <c r="O477" s="25"/>
      <c r="P477" s="25"/>
      <c r="Q477" s="25"/>
      <c r="R477" s="25"/>
      <c r="S477" s="24"/>
      <c r="T477" s="24"/>
      <c r="U477" s="19"/>
    </row>
    <row r="478" spans="1:21" ht="13.5" customHeight="1" x14ac:dyDescent="0.25">
      <c r="A478" s="19" t="s">
        <v>606</v>
      </c>
      <c r="B478" s="19"/>
      <c r="C478" s="19" t="s">
        <v>29</v>
      </c>
      <c r="D478" s="28">
        <v>43257</v>
      </c>
      <c r="E478" s="27" t="s">
        <v>112</v>
      </c>
      <c r="F478" s="19" t="s">
        <v>1092</v>
      </c>
      <c r="G478" s="19" t="s">
        <v>1130</v>
      </c>
      <c r="H478" s="19" t="s">
        <v>1131</v>
      </c>
      <c r="I478" s="27" t="s">
        <v>1327</v>
      </c>
      <c r="J478" s="19"/>
      <c r="K478" s="19" t="s">
        <v>1524</v>
      </c>
      <c r="L478" s="26"/>
      <c r="M478" s="26"/>
      <c r="N478" s="26"/>
      <c r="O478" s="25"/>
      <c r="P478" s="25"/>
      <c r="Q478" s="25"/>
      <c r="R478" s="25"/>
      <c r="S478" s="24"/>
      <c r="T478" s="24"/>
      <c r="U478" s="19"/>
    </row>
    <row r="479" spans="1:21" ht="13.5" customHeight="1" x14ac:dyDescent="0.25">
      <c r="A479" s="19" t="s">
        <v>606</v>
      </c>
      <c r="B479" s="19"/>
      <c r="C479" s="19" t="s">
        <v>29</v>
      </c>
      <c r="D479" s="28">
        <v>43257</v>
      </c>
      <c r="E479" s="27" t="s">
        <v>112</v>
      </c>
      <c r="F479" s="19" t="s">
        <v>1092</v>
      </c>
      <c r="G479" s="19" t="s">
        <v>1130</v>
      </c>
      <c r="H479" s="19" t="s">
        <v>1128</v>
      </c>
      <c r="I479" s="27" t="s">
        <v>1328</v>
      </c>
      <c r="J479" s="19"/>
      <c r="K479" s="19" t="s">
        <v>1525</v>
      </c>
      <c r="L479" s="26"/>
      <c r="M479" s="26"/>
      <c r="N479" s="26"/>
      <c r="O479" s="25"/>
      <c r="P479" s="25"/>
      <c r="Q479" s="25"/>
      <c r="R479" s="25"/>
      <c r="S479" s="24"/>
      <c r="T479" s="24"/>
      <c r="U479" s="19"/>
    </row>
    <row r="480" spans="1:21" ht="13.5" customHeight="1" x14ac:dyDescent="0.25">
      <c r="A480" s="19" t="s">
        <v>606</v>
      </c>
      <c r="B480" s="19"/>
      <c r="C480" s="19" t="s">
        <v>19</v>
      </c>
      <c r="D480" s="28">
        <v>43257</v>
      </c>
      <c r="E480" s="27" t="s">
        <v>112</v>
      </c>
      <c r="F480" s="19" t="s">
        <v>1089</v>
      </c>
      <c r="G480" s="19" t="s">
        <v>1126</v>
      </c>
      <c r="H480" s="19" t="s">
        <v>1125</v>
      </c>
      <c r="I480" s="27" t="s">
        <v>1316</v>
      </c>
      <c r="J480" s="19"/>
      <c r="K480" s="19" t="s">
        <v>1517</v>
      </c>
      <c r="L480" s="26"/>
      <c r="M480" s="26"/>
      <c r="N480" s="26"/>
      <c r="O480" s="25"/>
      <c r="P480" s="25"/>
      <c r="Q480" s="25"/>
      <c r="R480" s="25"/>
      <c r="S480" s="24"/>
      <c r="T480" s="24"/>
      <c r="U480" s="19"/>
    </row>
    <row r="481" spans="1:21" ht="13.5" customHeight="1" x14ac:dyDescent="0.25">
      <c r="A481" s="19" t="s">
        <v>606</v>
      </c>
      <c r="B481" s="19"/>
      <c r="C481" s="19" t="s">
        <v>19</v>
      </c>
      <c r="D481" s="28">
        <v>43257</v>
      </c>
      <c r="E481" s="27" t="s">
        <v>112</v>
      </c>
      <c r="F481" s="19" t="s">
        <v>1089</v>
      </c>
      <c r="G481" s="19" t="s">
        <v>1126</v>
      </c>
      <c r="H481" s="19" t="s">
        <v>1125</v>
      </c>
      <c r="I481" s="27" t="s">
        <v>1317</v>
      </c>
      <c r="J481" s="19"/>
      <c r="K481" s="19" t="s">
        <v>1517</v>
      </c>
      <c r="L481" s="26" t="s">
        <v>1632</v>
      </c>
      <c r="M481" s="26" t="s">
        <v>1633</v>
      </c>
      <c r="N481" s="26"/>
      <c r="O481" s="25">
        <v>43318</v>
      </c>
      <c r="P481" s="25"/>
      <c r="Q481" s="25"/>
      <c r="R481" s="25"/>
      <c r="S481" s="24"/>
      <c r="T481" s="24"/>
      <c r="U481" s="19"/>
    </row>
    <row r="482" spans="1:21" ht="13.5" customHeight="1" x14ac:dyDescent="0.25">
      <c r="A482" s="19" t="s">
        <v>606</v>
      </c>
      <c r="B482" s="19"/>
      <c r="C482" s="19" t="s">
        <v>19</v>
      </c>
      <c r="D482" s="28">
        <v>43257</v>
      </c>
      <c r="E482" s="27" t="s">
        <v>112</v>
      </c>
      <c r="F482" s="19" t="s">
        <v>1089</v>
      </c>
      <c r="G482" s="19" t="s">
        <v>1126</v>
      </c>
      <c r="H482" s="19" t="s">
        <v>1125</v>
      </c>
      <c r="I482" s="27" t="s">
        <v>1318</v>
      </c>
      <c r="J482" s="19"/>
      <c r="K482" s="19" t="s">
        <v>1518</v>
      </c>
      <c r="L482" s="26" t="s">
        <v>1634</v>
      </c>
      <c r="M482" s="26" t="s">
        <v>1635</v>
      </c>
      <c r="N482" s="26"/>
      <c r="O482" s="25">
        <v>43307</v>
      </c>
      <c r="P482" s="25"/>
      <c r="Q482" s="25"/>
      <c r="R482" s="25"/>
      <c r="S482" s="24"/>
      <c r="T482" s="24"/>
      <c r="U482" s="19"/>
    </row>
    <row r="483" spans="1:21" ht="13.5" customHeight="1" x14ac:dyDescent="0.25">
      <c r="A483" s="19" t="s">
        <v>606</v>
      </c>
      <c r="B483" s="19"/>
      <c r="C483" s="19" t="s">
        <v>29</v>
      </c>
      <c r="D483" s="28">
        <v>43257</v>
      </c>
      <c r="E483" s="27"/>
      <c r="F483" s="19" t="s">
        <v>1092</v>
      </c>
      <c r="G483" s="19" t="s">
        <v>1127</v>
      </c>
      <c r="H483" s="19" t="s">
        <v>1128</v>
      </c>
      <c r="I483" s="27" t="s">
        <v>1319</v>
      </c>
      <c r="J483" s="19"/>
      <c r="K483" s="19"/>
      <c r="L483" s="26"/>
      <c r="M483" s="26"/>
      <c r="N483" s="26"/>
      <c r="O483" s="25"/>
      <c r="P483" s="25"/>
      <c r="Q483" s="25"/>
      <c r="R483" s="25"/>
      <c r="S483" s="24"/>
      <c r="T483" s="24"/>
      <c r="U483" s="19"/>
    </row>
    <row r="484" spans="1:21" ht="13.5" customHeight="1" x14ac:dyDescent="0.25">
      <c r="A484" s="19" t="s">
        <v>606</v>
      </c>
      <c r="B484" s="19"/>
      <c r="C484" s="19" t="s">
        <v>29</v>
      </c>
      <c r="D484" s="28">
        <v>43257</v>
      </c>
      <c r="E484" s="27" t="s">
        <v>112</v>
      </c>
      <c r="F484" s="19" t="s">
        <v>1092</v>
      </c>
      <c r="G484" s="19" t="s">
        <v>1127</v>
      </c>
      <c r="H484" s="19" t="s">
        <v>1128</v>
      </c>
      <c r="I484" s="27" t="s">
        <v>1320</v>
      </c>
      <c r="J484" s="19"/>
      <c r="K484" s="19" t="s">
        <v>1519</v>
      </c>
      <c r="L484" s="26"/>
      <c r="M484" s="26"/>
      <c r="N484" s="26"/>
      <c r="O484" s="25"/>
      <c r="P484" s="25"/>
      <c r="Q484" s="25"/>
      <c r="R484" s="25"/>
      <c r="S484" s="24"/>
      <c r="T484" s="24"/>
      <c r="U484" s="19"/>
    </row>
    <row r="485" spans="1:21" ht="13.5" customHeight="1" x14ac:dyDescent="0.25">
      <c r="A485" s="19" t="s">
        <v>606</v>
      </c>
      <c r="B485" s="19"/>
      <c r="C485" s="19" t="s">
        <v>29</v>
      </c>
      <c r="D485" s="28">
        <v>43257</v>
      </c>
      <c r="E485" s="27" t="s">
        <v>112</v>
      </c>
      <c r="F485" s="19" t="s">
        <v>1092</v>
      </c>
      <c r="G485" s="19" t="s">
        <v>1127</v>
      </c>
      <c r="H485" s="19" t="s">
        <v>1128</v>
      </c>
      <c r="I485" s="27" t="s">
        <v>1321</v>
      </c>
      <c r="J485" s="19"/>
      <c r="K485" s="19" t="s">
        <v>1520</v>
      </c>
      <c r="L485" s="26"/>
      <c r="M485" s="26"/>
      <c r="N485" s="26"/>
      <c r="O485" s="25"/>
      <c r="P485" s="25"/>
      <c r="Q485" s="25"/>
      <c r="R485" s="25"/>
      <c r="S485" s="24"/>
      <c r="T485" s="24"/>
      <c r="U485" s="19"/>
    </row>
    <row r="486" spans="1:21" ht="13.5" customHeight="1" x14ac:dyDescent="0.25">
      <c r="A486" s="19" t="s">
        <v>606</v>
      </c>
      <c r="B486" s="19"/>
      <c r="C486" s="19" t="s">
        <v>29</v>
      </c>
      <c r="D486" s="28">
        <v>43257</v>
      </c>
      <c r="E486" s="27" t="s">
        <v>112</v>
      </c>
      <c r="F486" s="19" t="s">
        <v>1092</v>
      </c>
      <c r="G486" s="19" t="s">
        <v>1127</v>
      </c>
      <c r="H486" s="19" t="s">
        <v>1128</v>
      </c>
      <c r="I486" s="27" t="s">
        <v>1322</v>
      </c>
      <c r="J486" s="19"/>
      <c r="K486" s="19" t="s">
        <v>1521</v>
      </c>
      <c r="L486" s="26"/>
      <c r="M486" s="26"/>
      <c r="N486" s="26"/>
      <c r="O486" s="25"/>
      <c r="P486" s="25"/>
      <c r="Q486" s="25"/>
      <c r="R486" s="25"/>
      <c r="S486" s="24"/>
      <c r="T486" s="24"/>
      <c r="U486" s="19"/>
    </row>
    <row r="487" spans="1:21" ht="13.5" customHeight="1" x14ac:dyDescent="0.25">
      <c r="A487" s="19" t="s">
        <v>606</v>
      </c>
      <c r="B487" s="19"/>
      <c r="C487" s="19" t="s">
        <v>29</v>
      </c>
      <c r="D487" s="28">
        <v>43257</v>
      </c>
      <c r="E487" s="27"/>
      <c r="F487" s="19" t="s">
        <v>1092</v>
      </c>
      <c r="G487" s="19" t="s">
        <v>1129</v>
      </c>
      <c r="H487" s="19" t="s">
        <v>1128</v>
      </c>
      <c r="I487" s="27" t="s">
        <v>1323</v>
      </c>
      <c r="J487" s="19"/>
      <c r="K487" s="19"/>
      <c r="L487" s="26"/>
      <c r="M487" s="26"/>
      <c r="N487" s="26"/>
      <c r="O487" s="25"/>
      <c r="P487" s="25"/>
      <c r="Q487" s="25"/>
      <c r="R487" s="25"/>
      <c r="S487" s="24"/>
      <c r="T487" s="24"/>
      <c r="U487" s="19"/>
    </row>
    <row r="488" spans="1:21" ht="13.5" customHeight="1" x14ac:dyDescent="0.25">
      <c r="A488" s="19" t="s">
        <v>606</v>
      </c>
      <c r="B488" s="19"/>
      <c r="C488" s="19" t="s">
        <v>29</v>
      </c>
      <c r="D488" s="28">
        <v>43257</v>
      </c>
      <c r="E488" s="27"/>
      <c r="F488" s="19" t="s">
        <v>1092</v>
      </c>
      <c r="G488" s="19" t="s">
        <v>1129</v>
      </c>
      <c r="H488" s="19" t="s">
        <v>1128</v>
      </c>
      <c r="I488" s="27" t="s">
        <v>1324</v>
      </c>
      <c r="J488" s="19"/>
      <c r="K488" s="19"/>
      <c r="L488" s="26"/>
      <c r="M488" s="26"/>
      <c r="N488" s="26"/>
      <c r="O488" s="25"/>
      <c r="P488" s="25"/>
      <c r="Q488" s="25"/>
      <c r="R488" s="25"/>
      <c r="S488" s="24"/>
      <c r="T488" s="24"/>
      <c r="U488" s="19"/>
    </row>
    <row r="489" spans="1:21" ht="13.5" customHeight="1" x14ac:dyDescent="0.25">
      <c r="A489" s="19" t="s">
        <v>606</v>
      </c>
      <c r="B489" s="19"/>
      <c r="C489" s="19" t="s">
        <v>29</v>
      </c>
      <c r="D489" s="28">
        <v>43257</v>
      </c>
      <c r="E489" s="27" t="s">
        <v>112</v>
      </c>
      <c r="F489" s="19" t="s">
        <v>1092</v>
      </c>
      <c r="G489" s="19" t="s">
        <v>1129</v>
      </c>
      <c r="H489" s="19" t="s">
        <v>1128</v>
      </c>
      <c r="I489" s="27" t="s">
        <v>1325</v>
      </c>
      <c r="J489" s="19"/>
      <c r="K489" s="19" t="s">
        <v>1522</v>
      </c>
      <c r="L489" s="26"/>
      <c r="M489" s="26"/>
      <c r="N489" s="26"/>
      <c r="O489" s="25"/>
      <c r="P489" s="25"/>
      <c r="Q489" s="25"/>
      <c r="R489" s="25"/>
      <c r="S489" s="24"/>
      <c r="T489" s="24"/>
      <c r="U489" s="19"/>
    </row>
    <row r="490" spans="1:21" ht="13.5" customHeight="1" x14ac:dyDescent="0.25">
      <c r="A490" s="19" t="s">
        <v>606</v>
      </c>
      <c r="B490" s="19"/>
      <c r="C490" s="19" t="s">
        <v>29</v>
      </c>
      <c r="D490" s="28">
        <v>43257</v>
      </c>
      <c r="E490" s="27" t="s">
        <v>112</v>
      </c>
      <c r="F490" s="19" t="s">
        <v>1092</v>
      </c>
      <c r="G490" s="19" t="s">
        <v>1129</v>
      </c>
      <c r="H490" s="19" t="s">
        <v>1128</v>
      </c>
      <c r="I490" s="27" t="s">
        <v>1326</v>
      </c>
      <c r="J490" s="19"/>
      <c r="K490" s="19" t="s">
        <v>1523</v>
      </c>
      <c r="L490" s="26"/>
      <c r="M490" s="26"/>
      <c r="N490" s="26"/>
      <c r="O490" s="25"/>
      <c r="P490" s="25"/>
      <c r="Q490" s="25"/>
      <c r="R490" s="25"/>
      <c r="S490" s="24"/>
      <c r="T490" s="24"/>
      <c r="U490" s="19"/>
    </row>
    <row r="491" spans="1:21" ht="13.5" customHeight="1" x14ac:dyDescent="0.25">
      <c r="A491" s="19" t="s">
        <v>606</v>
      </c>
      <c r="B491" s="19"/>
      <c r="C491" s="19" t="s">
        <v>29</v>
      </c>
      <c r="D491" s="28">
        <v>43257</v>
      </c>
      <c r="E491" s="27" t="s">
        <v>112</v>
      </c>
      <c r="F491" s="19" t="s">
        <v>1092</v>
      </c>
      <c r="G491" s="19" t="s">
        <v>1130</v>
      </c>
      <c r="H491" s="19" t="s">
        <v>1131</v>
      </c>
      <c r="I491" s="27" t="s">
        <v>1327</v>
      </c>
      <c r="J491" s="19"/>
      <c r="K491" s="19" t="s">
        <v>1524</v>
      </c>
      <c r="L491" s="26"/>
      <c r="M491" s="26"/>
      <c r="N491" s="26"/>
      <c r="O491" s="25"/>
      <c r="P491" s="25"/>
      <c r="Q491" s="25"/>
      <c r="R491" s="25"/>
      <c r="S491" s="24"/>
      <c r="T491" s="24"/>
      <c r="U491" s="19"/>
    </row>
    <row r="492" spans="1:21" ht="13.5" customHeight="1" x14ac:dyDescent="0.25">
      <c r="A492" s="19" t="s">
        <v>606</v>
      </c>
      <c r="B492" s="19"/>
      <c r="C492" s="19" t="s">
        <v>29</v>
      </c>
      <c r="D492" s="28">
        <v>43257</v>
      </c>
      <c r="E492" s="27" t="s">
        <v>112</v>
      </c>
      <c r="F492" s="19" t="s">
        <v>1092</v>
      </c>
      <c r="G492" s="19" t="s">
        <v>1130</v>
      </c>
      <c r="H492" s="19" t="s">
        <v>1128</v>
      </c>
      <c r="I492" s="27" t="s">
        <v>1328</v>
      </c>
      <c r="J492" s="19"/>
      <c r="K492" s="19" t="s">
        <v>1525</v>
      </c>
      <c r="L492" s="26"/>
      <c r="M492" s="26"/>
      <c r="N492" s="26"/>
      <c r="O492" s="25"/>
      <c r="P492" s="25"/>
      <c r="Q492" s="25"/>
      <c r="R492" s="25"/>
      <c r="S492" s="24"/>
      <c r="T492" s="24"/>
      <c r="U492" s="19"/>
    </row>
    <row r="493" spans="1:21" ht="13.5" customHeight="1" x14ac:dyDescent="0.25">
      <c r="A493" s="19" t="s">
        <v>606</v>
      </c>
      <c r="B493" s="19"/>
      <c r="C493" s="19" t="s">
        <v>30</v>
      </c>
      <c r="D493" s="28">
        <v>43259</v>
      </c>
      <c r="E493" s="27"/>
      <c r="F493" s="19" t="s">
        <v>1089</v>
      </c>
      <c r="G493" s="19" t="s">
        <v>1132</v>
      </c>
      <c r="H493" s="19" t="s">
        <v>1133</v>
      </c>
      <c r="I493" s="27" t="s">
        <v>1329</v>
      </c>
      <c r="J493" s="19"/>
      <c r="K493" s="19"/>
      <c r="L493" s="26"/>
      <c r="M493" s="26"/>
      <c r="N493" s="26"/>
      <c r="O493" s="25"/>
      <c r="P493" s="25"/>
      <c r="Q493" s="25"/>
      <c r="R493" s="25"/>
      <c r="S493" s="24"/>
      <c r="T493" s="24"/>
      <c r="U493" s="19"/>
    </row>
    <row r="494" spans="1:21" ht="13.5" customHeight="1" x14ac:dyDescent="0.25">
      <c r="A494" s="19" t="s">
        <v>606</v>
      </c>
      <c r="B494" s="19"/>
      <c r="C494" s="19" t="s">
        <v>30</v>
      </c>
      <c r="D494" s="28">
        <v>43259</v>
      </c>
      <c r="E494" s="27" t="s">
        <v>112</v>
      </c>
      <c r="F494" s="19" t="s">
        <v>1089</v>
      </c>
      <c r="G494" s="19" t="s">
        <v>1134</v>
      </c>
      <c r="H494" s="19" t="s">
        <v>1135</v>
      </c>
      <c r="I494" s="27" t="s">
        <v>1330</v>
      </c>
      <c r="J494" s="19"/>
      <c r="K494" s="19" t="s">
        <v>1526</v>
      </c>
      <c r="L494" s="26" t="s">
        <v>1636</v>
      </c>
      <c r="M494" s="26" t="s">
        <v>1637</v>
      </c>
      <c r="N494" s="26"/>
      <c r="O494" s="25">
        <v>43307</v>
      </c>
      <c r="P494" s="25"/>
      <c r="Q494" s="25"/>
      <c r="R494" s="25"/>
      <c r="S494" s="24"/>
      <c r="T494" s="24"/>
      <c r="U494" s="19"/>
    </row>
    <row r="495" spans="1:21" ht="13.5" customHeight="1" x14ac:dyDescent="0.25">
      <c r="A495" s="19" t="s">
        <v>606</v>
      </c>
      <c r="B495" s="19"/>
      <c r="C495" s="19" t="s">
        <v>30</v>
      </c>
      <c r="D495" s="28">
        <v>43259</v>
      </c>
      <c r="E495" s="27" t="s">
        <v>112</v>
      </c>
      <c r="F495" s="19" t="s">
        <v>1089</v>
      </c>
      <c r="G495" s="19" t="s">
        <v>1136</v>
      </c>
      <c r="H495" s="19" t="s">
        <v>1137</v>
      </c>
      <c r="I495" s="27" t="s">
        <v>1331</v>
      </c>
      <c r="J495" s="19"/>
      <c r="K495" s="19" t="s">
        <v>1527</v>
      </c>
      <c r="L495" s="26" t="s">
        <v>1638</v>
      </c>
      <c r="M495" s="26" t="s">
        <v>1637</v>
      </c>
      <c r="N495" s="26"/>
      <c r="O495" s="25">
        <v>43307</v>
      </c>
      <c r="P495" s="25"/>
      <c r="Q495" s="25"/>
      <c r="R495" s="25"/>
      <c r="S495" s="24"/>
      <c r="T495" s="24"/>
      <c r="U495" s="19"/>
    </row>
    <row r="496" spans="1:21" ht="13.5" customHeight="1" x14ac:dyDescent="0.25">
      <c r="A496" s="19" t="s">
        <v>606</v>
      </c>
      <c r="B496" s="19"/>
      <c r="C496" s="19" t="s">
        <v>30</v>
      </c>
      <c r="D496" s="28">
        <v>43259</v>
      </c>
      <c r="E496" s="27"/>
      <c r="F496" s="19" t="s">
        <v>1089</v>
      </c>
      <c r="G496" s="19" t="s">
        <v>1138</v>
      </c>
      <c r="H496" s="19" t="s">
        <v>1139</v>
      </c>
      <c r="I496" s="27" t="s">
        <v>1332</v>
      </c>
      <c r="J496" s="19"/>
      <c r="K496" s="19"/>
      <c r="L496" s="26"/>
      <c r="M496" s="26"/>
      <c r="N496" s="26"/>
      <c r="O496" s="25"/>
      <c r="P496" s="25"/>
      <c r="Q496" s="25"/>
      <c r="R496" s="25"/>
      <c r="S496" s="24"/>
      <c r="T496" s="24"/>
      <c r="U496" s="19"/>
    </row>
    <row r="497" spans="1:21" ht="13.5" customHeight="1" x14ac:dyDescent="0.25">
      <c r="A497" s="19" t="s">
        <v>606</v>
      </c>
      <c r="B497" s="19"/>
      <c r="C497" s="19" t="s">
        <v>30</v>
      </c>
      <c r="D497" s="28">
        <v>43259</v>
      </c>
      <c r="E497" s="27"/>
      <c r="F497" s="19" t="s">
        <v>1089</v>
      </c>
      <c r="G497" s="19" t="s">
        <v>1140</v>
      </c>
      <c r="H497" s="19" t="s">
        <v>1141</v>
      </c>
      <c r="I497" s="27" t="s">
        <v>1333</v>
      </c>
      <c r="J497" s="19"/>
      <c r="K497" s="19"/>
      <c r="L497" s="26"/>
      <c r="M497" s="26"/>
      <c r="N497" s="26"/>
      <c r="O497" s="25"/>
      <c r="P497" s="25"/>
      <c r="Q497" s="25"/>
      <c r="R497" s="25"/>
      <c r="S497" s="24"/>
      <c r="T497" s="24"/>
      <c r="U497" s="19"/>
    </row>
    <row r="498" spans="1:21" ht="13.5" customHeight="1" x14ac:dyDescent="0.25">
      <c r="A498" s="19" t="s">
        <v>606</v>
      </c>
      <c r="B498" s="19"/>
      <c r="C498" s="19" t="s">
        <v>30</v>
      </c>
      <c r="D498" s="28">
        <v>43259</v>
      </c>
      <c r="E498" s="27"/>
      <c r="F498" s="19" t="s">
        <v>1089</v>
      </c>
      <c r="G498" s="19" t="s">
        <v>1132</v>
      </c>
      <c r="H498" s="19" t="s">
        <v>1133</v>
      </c>
      <c r="I498" s="27" t="s">
        <v>1329</v>
      </c>
      <c r="J498" s="19"/>
      <c r="K498" s="19"/>
      <c r="L498" s="26"/>
      <c r="M498" s="26"/>
      <c r="N498" s="26"/>
      <c r="O498" s="25"/>
      <c r="P498" s="25"/>
      <c r="Q498" s="25"/>
      <c r="R498" s="25"/>
      <c r="S498" s="24"/>
      <c r="T498" s="24"/>
      <c r="U498" s="19"/>
    </row>
    <row r="499" spans="1:21" ht="13.5" customHeight="1" x14ac:dyDescent="0.25">
      <c r="A499" s="19" t="s">
        <v>606</v>
      </c>
      <c r="B499" s="19"/>
      <c r="C499" s="19" t="s">
        <v>30</v>
      </c>
      <c r="D499" s="28">
        <v>43259</v>
      </c>
      <c r="E499" s="27" t="s">
        <v>112</v>
      </c>
      <c r="F499" s="19" t="s">
        <v>1089</v>
      </c>
      <c r="G499" s="19" t="s">
        <v>1134</v>
      </c>
      <c r="H499" s="19" t="s">
        <v>1135</v>
      </c>
      <c r="I499" s="27" t="s">
        <v>1330</v>
      </c>
      <c r="J499" s="19"/>
      <c r="K499" s="19" t="s">
        <v>1526</v>
      </c>
      <c r="L499" s="26" t="s">
        <v>1636</v>
      </c>
      <c r="M499" s="26" t="s">
        <v>1637</v>
      </c>
      <c r="N499" s="26"/>
      <c r="O499" s="25">
        <v>43307</v>
      </c>
      <c r="P499" s="25"/>
      <c r="Q499" s="25"/>
      <c r="R499" s="25"/>
      <c r="S499" s="24"/>
      <c r="T499" s="24"/>
      <c r="U499" s="19"/>
    </row>
    <row r="500" spans="1:21" ht="13.5" customHeight="1" x14ac:dyDescent="0.25">
      <c r="A500" s="19" t="s">
        <v>606</v>
      </c>
      <c r="B500" s="19"/>
      <c r="C500" s="19" t="s">
        <v>30</v>
      </c>
      <c r="D500" s="28">
        <v>43259</v>
      </c>
      <c r="E500" s="27" t="s">
        <v>112</v>
      </c>
      <c r="F500" s="19" t="s">
        <v>1089</v>
      </c>
      <c r="G500" s="19" t="s">
        <v>1136</v>
      </c>
      <c r="H500" s="19" t="s">
        <v>1137</v>
      </c>
      <c r="I500" s="27" t="s">
        <v>1331</v>
      </c>
      <c r="J500" s="19"/>
      <c r="K500" s="19" t="s">
        <v>1527</v>
      </c>
      <c r="L500" s="26" t="s">
        <v>1638</v>
      </c>
      <c r="M500" s="26" t="s">
        <v>1637</v>
      </c>
      <c r="N500" s="26"/>
      <c r="O500" s="25">
        <v>43307</v>
      </c>
      <c r="P500" s="25"/>
      <c r="Q500" s="25"/>
      <c r="R500" s="25"/>
      <c r="S500" s="24"/>
      <c r="T500" s="24"/>
      <c r="U500" s="19"/>
    </row>
    <row r="501" spans="1:21" ht="13.5" customHeight="1" x14ac:dyDescent="0.25">
      <c r="A501" s="19" t="s">
        <v>606</v>
      </c>
      <c r="B501" s="19"/>
      <c r="C501" s="19" t="s">
        <v>30</v>
      </c>
      <c r="D501" s="28">
        <v>43259</v>
      </c>
      <c r="E501" s="27"/>
      <c r="F501" s="19" t="s">
        <v>1089</v>
      </c>
      <c r="G501" s="19" t="s">
        <v>1138</v>
      </c>
      <c r="H501" s="19" t="s">
        <v>1139</v>
      </c>
      <c r="I501" s="27" t="s">
        <v>1332</v>
      </c>
      <c r="J501" s="19"/>
      <c r="K501" s="19"/>
      <c r="L501" s="26"/>
      <c r="M501" s="26"/>
      <c r="N501" s="26"/>
      <c r="O501" s="25"/>
      <c r="P501" s="25"/>
      <c r="Q501" s="25"/>
      <c r="R501" s="25"/>
      <c r="S501" s="24"/>
      <c r="T501" s="24"/>
      <c r="U501" s="19"/>
    </row>
    <row r="502" spans="1:21" ht="13.5" customHeight="1" x14ac:dyDescent="0.25">
      <c r="A502" s="19" t="s">
        <v>606</v>
      </c>
      <c r="B502" s="19"/>
      <c r="C502" s="19" t="s">
        <v>30</v>
      </c>
      <c r="D502" s="28">
        <v>43259</v>
      </c>
      <c r="E502" s="27"/>
      <c r="F502" s="19" t="s">
        <v>1089</v>
      </c>
      <c r="G502" s="19" t="s">
        <v>1140</v>
      </c>
      <c r="H502" s="19" t="s">
        <v>1141</v>
      </c>
      <c r="I502" s="27" t="s">
        <v>1333</v>
      </c>
      <c r="J502" s="19"/>
      <c r="K502" s="19"/>
      <c r="L502" s="26"/>
      <c r="M502" s="26"/>
      <c r="N502" s="26"/>
      <c r="O502" s="25"/>
      <c r="P502" s="25"/>
      <c r="Q502" s="25"/>
      <c r="R502" s="25"/>
      <c r="S502" s="24"/>
      <c r="T502" s="24"/>
      <c r="U502" s="19"/>
    </row>
    <row r="503" spans="1:21" ht="13.5" customHeight="1" x14ac:dyDescent="0.25">
      <c r="A503" s="19" t="s">
        <v>606</v>
      </c>
      <c r="B503" s="19"/>
      <c r="C503" s="19" t="s">
        <v>26</v>
      </c>
      <c r="D503" s="28">
        <v>43286</v>
      </c>
      <c r="E503" s="27" t="s">
        <v>112</v>
      </c>
      <c r="F503" s="19" t="s">
        <v>1093</v>
      </c>
      <c r="G503" s="19" t="s">
        <v>1108</v>
      </c>
      <c r="H503" s="19" t="s">
        <v>1142</v>
      </c>
      <c r="I503" s="27" t="s">
        <v>1334</v>
      </c>
      <c r="J503" s="19"/>
      <c r="K503" s="19" t="s">
        <v>1528</v>
      </c>
      <c r="L503" s="26"/>
      <c r="M503" s="26"/>
      <c r="N503" s="26"/>
      <c r="O503" s="25"/>
      <c r="P503" s="25"/>
      <c r="Q503" s="25"/>
      <c r="R503" s="25"/>
      <c r="S503" s="24"/>
      <c r="T503" s="24"/>
      <c r="U503" s="19"/>
    </row>
    <row r="504" spans="1:21" ht="13.5" customHeight="1" x14ac:dyDescent="0.25">
      <c r="A504" s="19" t="s">
        <v>606</v>
      </c>
      <c r="B504" s="19"/>
      <c r="C504" s="19" t="s">
        <v>26</v>
      </c>
      <c r="D504" s="28">
        <v>43286</v>
      </c>
      <c r="E504" s="27" t="s">
        <v>112</v>
      </c>
      <c r="F504" s="19" t="s">
        <v>1093</v>
      </c>
      <c r="G504" s="19" t="s">
        <v>1108</v>
      </c>
      <c r="H504" s="19" t="s">
        <v>1142</v>
      </c>
      <c r="I504" s="27" t="s">
        <v>1335</v>
      </c>
      <c r="J504" s="19"/>
      <c r="K504" s="19" t="s">
        <v>1529</v>
      </c>
      <c r="L504" s="26"/>
      <c r="M504" s="26"/>
      <c r="N504" s="26"/>
      <c r="O504" s="25"/>
      <c r="P504" s="25"/>
      <c r="Q504" s="25"/>
      <c r="R504" s="25"/>
      <c r="S504" s="24"/>
      <c r="T504" s="24"/>
      <c r="U504" s="19"/>
    </row>
    <row r="505" spans="1:21" ht="13.5" customHeight="1" x14ac:dyDescent="0.25">
      <c r="A505" s="19" t="s">
        <v>606</v>
      </c>
      <c r="B505" s="19"/>
      <c r="C505" s="19" t="s">
        <v>26</v>
      </c>
      <c r="D505" s="28">
        <v>43286</v>
      </c>
      <c r="E505" s="27" t="s">
        <v>112</v>
      </c>
      <c r="F505" s="19" t="s">
        <v>1093</v>
      </c>
      <c r="G505" s="19" t="s">
        <v>1143</v>
      </c>
      <c r="H505" s="19" t="s">
        <v>1144</v>
      </c>
      <c r="I505" s="27" t="s">
        <v>1336</v>
      </c>
      <c r="J505" s="19"/>
      <c r="K505" s="19" t="s">
        <v>1530</v>
      </c>
      <c r="L505" s="26" t="s">
        <v>1639</v>
      </c>
      <c r="M505" s="26" t="s">
        <v>1640</v>
      </c>
      <c r="N505" s="26"/>
      <c r="O505" s="25">
        <v>43287</v>
      </c>
      <c r="P505" s="25">
        <v>43296</v>
      </c>
      <c r="Q505" s="25"/>
      <c r="R505" s="25"/>
      <c r="S505" s="24"/>
      <c r="T505" s="24"/>
      <c r="U505" s="19"/>
    </row>
    <row r="506" spans="1:21" ht="13.5" customHeight="1" x14ac:dyDescent="0.25">
      <c r="A506" s="19" t="s">
        <v>606</v>
      </c>
      <c r="B506" s="19"/>
      <c r="C506" s="19" t="s">
        <v>26</v>
      </c>
      <c r="D506" s="28">
        <v>43286</v>
      </c>
      <c r="E506" s="27" t="s">
        <v>112</v>
      </c>
      <c r="F506" s="19" t="s">
        <v>1093</v>
      </c>
      <c r="G506" s="19" t="s">
        <v>1145</v>
      </c>
      <c r="H506" s="19" t="s">
        <v>1146</v>
      </c>
      <c r="I506" s="27" t="s">
        <v>1337</v>
      </c>
      <c r="J506" s="19"/>
      <c r="K506" s="19" t="s">
        <v>1531</v>
      </c>
      <c r="L506" s="26" t="s">
        <v>1641</v>
      </c>
      <c r="M506" s="26" t="s">
        <v>1642</v>
      </c>
      <c r="N506" s="26"/>
      <c r="O506" s="25">
        <v>43294</v>
      </c>
      <c r="P506" s="25"/>
      <c r="Q506" s="25"/>
      <c r="R506" s="25"/>
      <c r="S506" s="24"/>
      <c r="T506" s="24"/>
      <c r="U506" s="19"/>
    </row>
    <row r="507" spans="1:21" ht="13.5" customHeight="1" x14ac:dyDescent="0.25">
      <c r="A507" s="19" t="s">
        <v>606</v>
      </c>
      <c r="B507" s="19"/>
      <c r="C507" s="19" t="s">
        <v>26</v>
      </c>
      <c r="D507" s="28">
        <v>43286</v>
      </c>
      <c r="E507" s="27" t="s">
        <v>112</v>
      </c>
      <c r="F507" s="19" t="s">
        <v>1093</v>
      </c>
      <c r="G507" s="19" t="s">
        <v>1145</v>
      </c>
      <c r="H507" s="19" t="s">
        <v>1146</v>
      </c>
      <c r="I507" s="27" t="s">
        <v>1338</v>
      </c>
      <c r="J507" s="19"/>
      <c r="K507" s="19" t="s">
        <v>1532</v>
      </c>
      <c r="L507" s="26"/>
      <c r="M507" s="26"/>
      <c r="N507" s="26"/>
      <c r="O507" s="25"/>
      <c r="P507" s="25"/>
      <c r="Q507" s="25"/>
      <c r="R507" s="25"/>
      <c r="S507" s="24"/>
      <c r="T507" s="24"/>
      <c r="U507" s="19"/>
    </row>
    <row r="508" spans="1:21" ht="13.5" customHeight="1" x14ac:dyDescent="0.25">
      <c r="A508" s="19" t="s">
        <v>606</v>
      </c>
      <c r="B508" s="19"/>
      <c r="C508" s="19" t="s">
        <v>26</v>
      </c>
      <c r="D508" s="28">
        <v>43286</v>
      </c>
      <c r="E508" s="27"/>
      <c r="F508" s="19" t="s">
        <v>1093</v>
      </c>
      <c r="G508" s="19" t="s">
        <v>1143</v>
      </c>
      <c r="H508" s="19" t="s">
        <v>1146</v>
      </c>
      <c r="I508" s="27" t="s">
        <v>1339</v>
      </c>
      <c r="J508" s="19"/>
      <c r="K508" s="19"/>
      <c r="L508" s="26"/>
      <c r="M508" s="26"/>
      <c r="N508" s="26"/>
      <c r="O508" s="25"/>
      <c r="P508" s="25"/>
      <c r="Q508" s="25"/>
      <c r="R508" s="25"/>
      <c r="S508" s="24"/>
      <c r="T508" s="24"/>
      <c r="U508" s="19"/>
    </row>
    <row r="509" spans="1:21" ht="13.5" customHeight="1" x14ac:dyDescent="0.25">
      <c r="A509" s="19" t="s">
        <v>606</v>
      </c>
      <c r="B509" s="19"/>
      <c r="C509" s="19" t="s">
        <v>26</v>
      </c>
      <c r="D509" s="28">
        <v>43286</v>
      </c>
      <c r="E509" s="27"/>
      <c r="F509" s="19" t="s">
        <v>1093</v>
      </c>
      <c r="G509" s="19" t="s">
        <v>1108</v>
      </c>
      <c r="H509" s="19" t="s">
        <v>1147</v>
      </c>
      <c r="I509" s="27" t="s">
        <v>1340</v>
      </c>
      <c r="J509" s="19"/>
      <c r="K509" s="19"/>
      <c r="L509" s="26"/>
      <c r="M509" s="26"/>
      <c r="N509" s="26"/>
      <c r="O509" s="25"/>
      <c r="P509" s="25"/>
      <c r="Q509" s="25"/>
      <c r="R509" s="25"/>
      <c r="S509" s="24"/>
      <c r="T509" s="24"/>
      <c r="U509" s="19"/>
    </row>
    <row r="510" spans="1:21" ht="13.5" customHeight="1" x14ac:dyDescent="0.25">
      <c r="A510" s="19" t="s">
        <v>606</v>
      </c>
      <c r="B510" s="19"/>
      <c r="C510" s="19" t="s">
        <v>20</v>
      </c>
      <c r="D510" s="28">
        <v>43286</v>
      </c>
      <c r="E510" s="27"/>
      <c r="F510" s="19" t="s">
        <v>1089</v>
      </c>
      <c r="G510" s="19" t="s">
        <v>1148</v>
      </c>
      <c r="H510" s="19"/>
      <c r="I510" s="27" t="s">
        <v>1341</v>
      </c>
      <c r="J510" s="19"/>
      <c r="K510" s="19"/>
      <c r="L510" s="26"/>
      <c r="M510" s="26"/>
      <c r="N510" s="26"/>
      <c r="O510" s="25"/>
      <c r="P510" s="25"/>
      <c r="Q510" s="25"/>
      <c r="R510" s="25"/>
      <c r="S510" s="24"/>
      <c r="T510" s="24"/>
      <c r="U510" s="19"/>
    </row>
    <row r="511" spans="1:21" ht="13.5" customHeight="1" x14ac:dyDescent="0.25">
      <c r="A511" s="19" t="s">
        <v>606</v>
      </c>
      <c r="B511" s="19"/>
      <c r="C511" s="19" t="s">
        <v>20</v>
      </c>
      <c r="D511" s="28">
        <v>43286</v>
      </c>
      <c r="E511" s="27" t="s">
        <v>112</v>
      </c>
      <c r="F511" s="19" t="s">
        <v>1089</v>
      </c>
      <c r="G511" s="19" t="s">
        <v>1149</v>
      </c>
      <c r="H511" s="19" t="s">
        <v>1150</v>
      </c>
      <c r="I511" s="27" t="s">
        <v>1342</v>
      </c>
      <c r="J511" s="19"/>
      <c r="K511" s="19" t="s">
        <v>1533</v>
      </c>
      <c r="L511" s="26"/>
      <c r="M511" s="26"/>
      <c r="N511" s="26"/>
      <c r="O511" s="25"/>
      <c r="P511" s="25"/>
      <c r="Q511" s="25"/>
      <c r="R511" s="25"/>
      <c r="S511" s="24"/>
      <c r="T511" s="24"/>
      <c r="U511" s="19"/>
    </row>
    <row r="512" spans="1:21" ht="13.5" customHeight="1" x14ac:dyDescent="0.25">
      <c r="A512" s="19" t="s">
        <v>606</v>
      </c>
      <c r="B512" s="19"/>
      <c r="C512" s="19" t="s">
        <v>20</v>
      </c>
      <c r="D512" s="28">
        <v>43286</v>
      </c>
      <c r="E512" s="27" t="s">
        <v>112</v>
      </c>
      <c r="F512" s="19" t="s">
        <v>1089</v>
      </c>
      <c r="G512" s="19" t="s">
        <v>1151</v>
      </c>
      <c r="H512" s="19" t="s">
        <v>1152</v>
      </c>
      <c r="I512" s="27" t="s">
        <v>1343</v>
      </c>
      <c r="J512" s="19"/>
      <c r="K512" s="19" t="s">
        <v>1534</v>
      </c>
      <c r="L512" s="26"/>
      <c r="M512" s="26"/>
      <c r="N512" s="26"/>
      <c r="O512" s="25"/>
      <c r="P512" s="25"/>
      <c r="Q512" s="25"/>
      <c r="R512" s="25"/>
      <c r="S512" s="24"/>
      <c r="T512" s="24"/>
      <c r="U512" s="19"/>
    </row>
    <row r="513" spans="1:21" ht="13.5" customHeight="1" x14ac:dyDescent="0.25">
      <c r="A513" s="19" t="s">
        <v>606</v>
      </c>
      <c r="B513" s="19"/>
      <c r="C513" s="19" t="s">
        <v>26</v>
      </c>
      <c r="D513" s="28">
        <v>43286</v>
      </c>
      <c r="E513" s="27" t="s">
        <v>112</v>
      </c>
      <c r="F513" s="19" t="s">
        <v>1093</v>
      </c>
      <c r="G513" s="19" t="s">
        <v>1108</v>
      </c>
      <c r="H513" s="19" t="s">
        <v>1142</v>
      </c>
      <c r="I513" s="27" t="s">
        <v>1334</v>
      </c>
      <c r="J513" s="19"/>
      <c r="K513" s="19" t="s">
        <v>1528</v>
      </c>
      <c r="L513" s="26"/>
      <c r="M513" s="26"/>
      <c r="N513" s="26"/>
      <c r="O513" s="25"/>
      <c r="P513" s="25"/>
      <c r="Q513" s="25"/>
      <c r="R513" s="25"/>
      <c r="S513" s="24"/>
      <c r="T513" s="24"/>
      <c r="U513" s="19"/>
    </row>
    <row r="514" spans="1:21" ht="13.5" customHeight="1" x14ac:dyDescent="0.25">
      <c r="A514" s="19" t="s">
        <v>606</v>
      </c>
      <c r="B514" s="19"/>
      <c r="C514" s="19" t="s">
        <v>26</v>
      </c>
      <c r="D514" s="28">
        <v>43286</v>
      </c>
      <c r="E514" s="27" t="s">
        <v>112</v>
      </c>
      <c r="F514" s="19" t="s">
        <v>1093</v>
      </c>
      <c r="G514" s="19" t="s">
        <v>1108</v>
      </c>
      <c r="H514" s="19" t="s">
        <v>1142</v>
      </c>
      <c r="I514" s="27" t="s">
        <v>1335</v>
      </c>
      <c r="J514" s="19"/>
      <c r="K514" s="19" t="s">
        <v>1529</v>
      </c>
      <c r="L514" s="26"/>
      <c r="M514" s="26"/>
      <c r="N514" s="26"/>
      <c r="O514" s="25"/>
      <c r="P514" s="25"/>
      <c r="Q514" s="25"/>
      <c r="R514" s="25"/>
      <c r="S514" s="24"/>
      <c r="T514" s="24"/>
      <c r="U514" s="19"/>
    </row>
    <row r="515" spans="1:21" ht="13.5" customHeight="1" x14ac:dyDescent="0.25">
      <c r="A515" s="19" t="s">
        <v>606</v>
      </c>
      <c r="B515" s="19"/>
      <c r="C515" s="19" t="s">
        <v>26</v>
      </c>
      <c r="D515" s="28">
        <v>43286</v>
      </c>
      <c r="E515" s="27" t="s">
        <v>112</v>
      </c>
      <c r="F515" s="19" t="s">
        <v>1093</v>
      </c>
      <c r="G515" s="19" t="s">
        <v>1143</v>
      </c>
      <c r="H515" s="19" t="s">
        <v>1144</v>
      </c>
      <c r="I515" s="27" t="s">
        <v>1336</v>
      </c>
      <c r="J515" s="19"/>
      <c r="K515" s="19" t="s">
        <v>1530</v>
      </c>
      <c r="L515" s="26" t="s">
        <v>1639</v>
      </c>
      <c r="M515" s="26" t="s">
        <v>1640</v>
      </c>
      <c r="N515" s="26"/>
      <c r="O515" s="25">
        <v>43287</v>
      </c>
      <c r="P515" s="25">
        <v>43296</v>
      </c>
      <c r="Q515" s="25"/>
      <c r="R515" s="25"/>
      <c r="S515" s="24"/>
      <c r="T515" s="24"/>
      <c r="U515" s="19"/>
    </row>
    <row r="516" spans="1:21" ht="13.5" customHeight="1" x14ac:dyDescent="0.25">
      <c r="A516" s="19" t="s">
        <v>606</v>
      </c>
      <c r="B516" s="19"/>
      <c r="C516" s="19" t="s">
        <v>26</v>
      </c>
      <c r="D516" s="28">
        <v>43286</v>
      </c>
      <c r="E516" s="27" t="s">
        <v>112</v>
      </c>
      <c r="F516" s="19" t="s">
        <v>1093</v>
      </c>
      <c r="G516" s="19" t="s">
        <v>1145</v>
      </c>
      <c r="H516" s="19" t="s">
        <v>1146</v>
      </c>
      <c r="I516" s="27" t="s">
        <v>1337</v>
      </c>
      <c r="J516" s="19"/>
      <c r="K516" s="19" t="s">
        <v>1531</v>
      </c>
      <c r="L516" s="26" t="s">
        <v>1641</v>
      </c>
      <c r="M516" s="26" t="s">
        <v>1642</v>
      </c>
      <c r="N516" s="26"/>
      <c r="O516" s="25">
        <v>43294</v>
      </c>
      <c r="P516" s="25"/>
      <c r="Q516" s="25"/>
      <c r="R516" s="25"/>
      <c r="S516" s="24"/>
      <c r="T516" s="24"/>
      <c r="U516" s="19"/>
    </row>
    <row r="517" spans="1:21" ht="13.5" customHeight="1" x14ac:dyDescent="0.25">
      <c r="A517" s="19" t="s">
        <v>606</v>
      </c>
      <c r="B517" s="19"/>
      <c r="C517" s="19" t="s">
        <v>26</v>
      </c>
      <c r="D517" s="28">
        <v>43286</v>
      </c>
      <c r="E517" s="27" t="s">
        <v>112</v>
      </c>
      <c r="F517" s="19" t="s">
        <v>1093</v>
      </c>
      <c r="G517" s="19" t="s">
        <v>1145</v>
      </c>
      <c r="H517" s="19" t="s">
        <v>1146</v>
      </c>
      <c r="I517" s="27" t="s">
        <v>1338</v>
      </c>
      <c r="J517" s="19"/>
      <c r="K517" s="19" t="s">
        <v>1532</v>
      </c>
      <c r="L517" s="26"/>
      <c r="M517" s="26"/>
      <c r="N517" s="26"/>
      <c r="O517" s="25"/>
      <c r="P517" s="25"/>
      <c r="Q517" s="25"/>
      <c r="R517" s="25"/>
      <c r="S517" s="24"/>
      <c r="T517" s="24"/>
      <c r="U517" s="19"/>
    </row>
    <row r="518" spans="1:21" ht="13.5" customHeight="1" x14ac:dyDescent="0.25">
      <c r="A518" s="19" t="s">
        <v>606</v>
      </c>
      <c r="B518" s="19"/>
      <c r="C518" s="19" t="s">
        <v>26</v>
      </c>
      <c r="D518" s="28">
        <v>43286</v>
      </c>
      <c r="E518" s="27"/>
      <c r="F518" s="19" t="s">
        <v>1093</v>
      </c>
      <c r="G518" s="19" t="s">
        <v>1143</v>
      </c>
      <c r="H518" s="19" t="s">
        <v>1146</v>
      </c>
      <c r="I518" s="27" t="s">
        <v>1339</v>
      </c>
      <c r="J518" s="19"/>
      <c r="K518" s="19"/>
      <c r="L518" s="26"/>
      <c r="M518" s="26"/>
      <c r="N518" s="26"/>
      <c r="O518" s="25"/>
      <c r="P518" s="25"/>
      <c r="Q518" s="25"/>
      <c r="R518" s="25"/>
      <c r="S518" s="24"/>
      <c r="T518" s="24"/>
      <c r="U518" s="19"/>
    </row>
    <row r="519" spans="1:21" ht="13.5" customHeight="1" x14ac:dyDescent="0.25">
      <c r="A519" s="19" t="s">
        <v>606</v>
      </c>
      <c r="B519" s="19"/>
      <c r="C519" s="19" t="s">
        <v>26</v>
      </c>
      <c r="D519" s="28">
        <v>43286</v>
      </c>
      <c r="E519" s="27"/>
      <c r="F519" s="19" t="s">
        <v>1093</v>
      </c>
      <c r="G519" s="19" t="s">
        <v>1108</v>
      </c>
      <c r="H519" s="19" t="s">
        <v>1147</v>
      </c>
      <c r="I519" s="27" t="s">
        <v>1340</v>
      </c>
      <c r="J519" s="19"/>
      <c r="K519" s="19"/>
      <c r="L519" s="26"/>
      <c r="M519" s="26"/>
      <c r="N519" s="26"/>
      <c r="O519" s="25"/>
      <c r="P519" s="25"/>
      <c r="Q519" s="25"/>
      <c r="R519" s="25"/>
      <c r="S519" s="24"/>
      <c r="T519" s="24"/>
      <c r="U519" s="19"/>
    </row>
    <row r="520" spans="1:21" ht="13.5" customHeight="1" x14ac:dyDescent="0.25">
      <c r="A520" s="19" t="s">
        <v>606</v>
      </c>
      <c r="B520" s="19"/>
      <c r="C520" s="19" t="s">
        <v>20</v>
      </c>
      <c r="D520" s="28">
        <v>43286</v>
      </c>
      <c r="E520" s="27"/>
      <c r="F520" s="19" t="s">
        <v>1089</v>
      </c>
      <c r="G520" s="19" t="s">
        <v>1148</v>
      </c>
      <c r="H520" s="19"/>
      <c r="I520" s="27" t="s">
        <v>1341</v>
      </c>
      <c r="J520" s="19"/>
      <c r="K520" s="19"/>
      <c r="L520" s="26"/>
      <c r="M520" s="26"/>
      <c r="N520" s="26"/>
      <c r="O520" s="25"/>
      <c r="P520" s="25"/>
      <c r="Q520" s="25"/>
      <c r="R520" s="25"/>
      <c r="S520" s="24"/>
      <c r="T520" s="24"/>
      <c r="U520" s="19"/>
    </row>
    <row r="521" spans="1:21" ht="13.5" customHeight="1" x14ac:dyDescent="0.25">
      <c r="A521" s="19" t="s">
        <v>606</v>
      </c>
      <c r="B521" s="19"/>
      <c r="C521" s="19" t="s">
        <v>20</v>
      </c>
      <c r="D521" s="28">
        <v>43286</v>
      </c>
      <c r="E521" s="27" t="s">
        <v>112</v>
      </c>
      <c r="F521" s="19" t="s">
        <v>1089</v>
      </c>
      <c r="G521" s="19" t="s">
        <v>1149</v>
      </c>
      <c r="H521" s="19" t="s">
        <v>1150</v>
      </c>
      <c r="I521" s="27" t="s">
        <v>1342</v>
      </c>
      <c r="J521" s="19"/>
      <c r="K521" s="19" t="s">
        <v>1533</v>
      </c>
      <c r="L521" s="26"/>
      <c r="M521" s="26"/>
      <c r="N521" s="26"/>
      <c r="O521" s="25"/>
      <c r="P521" s="25"/>
      <c r="Q521" s="25"/>
      <c r="R521" s="25"/>
      <c r="S521" s="24"/>
      <c r="T521" s="24"/>
      <c r="U521" s="19"/>
    </row>
    <row r="522" spans="1:21" ht="13.5" customHeight="1" x14ac:dyDescent="0.25">
      <c r="A522" s="19" t="s">
        <v>606</v>
      </c>
      <c r="B522" s="19"/>
      <c r="C522" s="19" t="s">
        <v>20</v>
      </c>
      <c r="D522" s="28">
        <v>43286</v>
      </c>
      <c r="E522" s="27" t="s">
        <v>112</v>
      </c>
      <c r="F522" s="19" t="s">
        <v>1089</v>
      </c>
      <c r="G522" s="19" t="s">
        <v>1151</v>
      </c>
      <c r="H522" s="19" t="s">
        <v>1152</v>
      </c>
      <c r="I522" s="27" t="s">
        <v>1343</v>
      </c>
      <c r="J522" s="19"/>
      <c r="K522" s="19" t="s">
        <v>1534</v>
      </c>
      <c r="L522" s="26"/>
      <c r="M522" s="26"/>
      <c r="N522" s="26"/>
      <c r="O522" s="25"/>
      <c r="P522" s="25"/>
      <c r="Q522" s="25"/>
      <c r="R522" s="25"/>
      <c r="S522" s="24"/>
      <c r="T522" s="24"/>
      <c r="U522" s="19"/>
    </row>
    <row r="523" spans="1:21" ht="13.5" customHeight="1" x14ac:dyDescent="0.25">
      <c r="A523" s="19" t="s">
        <v>606</v>
      </c>
      <c r="B523" s="19"/>
      <c r="C523" s="19" t="s">
        <v>21</v>
      </c>
      <c r="D523" s="28">
        <v>43287</v>
      </c>
      <c r="E523" s="27"/>
      <c r="F523" s="19" t="s">
        <v>1093</v>
      </c>
      <c r="G523" s="19" t="s">
        <v>1153</v>
      </c>
      <c r="H523" s="19" t="s">
        <v>1154</v>
      </c>
      <c r="I523" s="27" t="s">
        <v>1344</v>
      </c>
      <c r="J523" s="19"/>
      <c r="K523" s="19"/>
      <c r="L523" s="26"/>
      <c r="M523" s="26"/>
      <c r="N523" s="26"/>
      <c r="O523" s="25"/>
      <c r="P523" s="25"/>
      <c r="Q523" s="25"/>
      <c r="R523" s="25"/>
      <c r="S523" s="24"/>
      <c r="T523" s="24"/>
      <c r="U523" s="19"/>
    </row>
    <row r="524" spans="1:21" ht="13.5" customHeight="1" x14ac:dyDescent="0.25">
      <c r="A524" s="19" t="s">
        <v>606</v>
      </c>
      <c r="B524" s="19"/>
      <c r="C524" s="19" t="s">
        <v>21</v>
      </c>
      <c r="D524" s="28">
        <v>43287</v>
      </c>
      <c r="E524" s="27" t="s">
        <v>112</v>
      </c>
      <c r="F524" s="19" t="s">
        <v>1093</v>
      </c>
      <c r="G524" s="19" t="s">
        <v>1153</v>
      </c>
      <c r="H524" s="19"/>
      <c r="I524" s="27" t="s">
        <v>1345</v>
      </c>
      <c r="J524" s="19"/>
      <c r="K524" s="19" t="s">
        <v>1535</v>
      </c>
      <c r="L524" s="26" t="s">
        <v>1643</v>
      </c>
      <c r="M524" s="26" t="s">
        <v>1644</v>
      </c>
      <c r="N524" s="26"/>
      <c r="O524" s="25">
        <v>43291</v>
      </c>
      <c r="P524" s="25"/>
      <c r="Q524" s="25"/>
      <c r="R524" s="25"/>
      <c r="S524" s="24"/>
      <c r="T524" s="24"/>
      <c r="U524" s="19"/>
    </row>
    <row r="525" spans="1:21" ht="13.5" customHeight="1" x14ac:dyDescent="0.25">
      <c r="A525" s="19" t="s">
        <v>606</v>
      </c>
      <c r="B525" s="19"/>
      <c r="C525" s="19" t="s">
        <v>21</v>
      </c>
      <c r="D525" s="28">
        <v>43287</v>
      </c>
      <c r="E525" s="27" t="s">
        <v>112</v>
      </c>
      <c r="F525" s="19" t="s">
        <v>1093</v>
      </c>
      <c r="G525" s="19" t="s">
        <v>1153</v>
      </c>
      <c r="H525" s="19"/>
      <c r="I525" s="27" t="s">
        <v>1346</v>
      </c>
      <c r="J525" s="19"/>
      <c r="K525" s="19" t="s">
        <v>1536</v>
      </c>
      <c r="L525" s="26"/>
      <c r="M525" s="26"/>
      <c r="N525" s="26"/>
      <c r="O525" s="25"/>
      <c r="P525" s="25"/>
      <c r="Q525" s="25"/>
      <c r="R525" s="25"/>
      <c r="S525" s="24"/>
      <c r="T525" s="24"/>
      <c r="U525" s="19"/>
    </row>
    <row r="526" spans="1:21" ht="13.5" customHeight="1" x14ac:dyDescent="0.25">
      <c r="A526" s="19" t="s">
        <v>606</v>
      </c>
      <c r="B526" s="19"/>
      <c r="C526" s="19" t="s">
        <v>27</v>
      </c>
      <c r="D526" s="28">
        <v>43287</v>
      </c>
      <c r="E526" s="27" t="s">
        <v>112</v>
      </c>
      <c r="F526" s="19" t="s">
        <v>1089</v>
      </c>
      <c r="G526" s="19" t="s">
        <v>1155</v>
      </c>
      <c r="H526" s="19" t="s">
        <v>1156</v>
      </c>
      <c r="I526" s="27" t="s">
        <v>1347</v>
      </c>
      <c r="J526" s="19"/>
      <c r="K526" s="19" t="s">
        <v>1537</v>
      </c>
      <c r="L526" s="26"/>
      <c r="M526" s="26" t="s">
        <v>961</v>
      </c>
      <c r="N526" s="26"/>
      <c r="O526" s="25">
        <v>43300</v>
      </c>
      <c r="P526" s="25"/>
      <c r="Q526" s="25"/>
      <c r="R526" s="25"/>
      <c r="S526" s="24"/>
      <c r="T526" s="24"/>
      <c r="U526" s="19"/>
    </row>
    <row r="527" spans="1:21" ht="13.5" customHeight="1" x14ac:dyDescent="0.25">
      <c r="A527" s="19" t="s">
        <v>606</v>
      </c>
      <c r="B527" s="19"/>
      <c r="C527" s="19" t="s">
        <v>27</v>
      </c>
      <c r="D527" s="28">
        <v>43287</v>
      </c>
      <c r="E527" s="27" t="s">
        <v>112</v>
      </c>
      <c r="F527" s="19" t="s">
        <v>1089</v>
      </c>
      <c r="G527" s="19" t="s">
        <v>1157</v>
      </c>
      <c r="H527" s="19" t="s">
        <v>1156</v>
      </c>
      <c r="I527" s="27" t="s">
        <v>1348</v>
      </c>
      <c r="J527" s="19"/>
      <c r="K527" s="19" t="s">
        <v>1538</v>
      </c>
      <c r="L527" s="26" t="s">
        <v>1645</v>
      </c>
      <c r="M527" s="26" t="s">
        <v>961</v>
      </c>
      <c r="N527" s="26"/>
      <c r="O527" s="25">
        <v>43300</v>
      </c>
      <c r="P527" s="25"/>
      <c r="Q527" s="25"/>
      <c r="R527" s="25"/>
      <c r="S527" s="24"/>
      <c r="T527" s="24"/>
      <c r="U527" s="19"/>
    </row>
    <row r="528" spans="1:21" ht="13.5" customHeight="1" x14ac:dyDescent="0.25">
      <c r="A528" s="19" t="s">
        <v>606</v>
      </c>
      <c r="B528" s="19"/>
      <c r="C528" s="19" t="s">
        <v>27</v>
      </c>
      <c r="D528" s="28">
        <v>43287</v>
      </c>
      <c r="E528" s="27" t="s">
        <v>112</v>
      </c>
      <c r="F528" s="19" t="s">
        <v>1089</v>
      </c>
      <c r="G528" s="19" t="s">
        <v>1158</v>
      </c>
      <c r="H528" s="19" t="s">
        <v>1156</v>
      </c>
      <c r="I528" s="27" t="s">
        <v>1349</v>
      </c>
      <c r="J528" s="19"/>
      <c r="K528" s="19" t="s">
        <v>1539</v>
      </c>
      <c r="L528" s="26"/>
      <c r="M528" s="26" t="s">
        <v>961</v>
      </c>
      <c r="N528" s="26"/>
      <c r="O528" s="25">
        <v>43300</v>
      </c>
      <c r="P528" s="25"/>
      <c r="Q528" s="25"/>
      <c r="R528" s="25"/>
      <c r="S528" s="24"/>
      <c r="T528" s="24"/>
      <c r="U528" s="19"/>
    </row>
    <row r="529" spans="1:21" ht="13.5" customHeight="1" x14ac:dyDescent="0.25">
      <c r="A529" s="19" t="s">
        <v>606</v>
      </c>
      <c r="B529" s="19"/>
      <c r="C529" t="s">
        <v>25</v>
      </c>
      <c r="D529" s="28">
        <v>43287</v>
      </c>
      <c r="E529" s="27"/>
      <c r="F529" s="19" t="s">
        <v>1089</v>
      </c>
      <c r="G529" s="19" t="s">
        <v>1159</v>
      </c>
      <c r="H529" s="19"/>
      <c r="I529" s="27" t="s">
        <v>1350</v>
      </c>
      <c r="J529" s="19"/>
      <c r="K529" s="19"/>
      <c r="L529" s="26"/>
      <c r="M529" s="26"/>
      <c r="N529" s="26"/>
      <c r="O529" s="25"/>
      <c r="P529" s="25"/>
      <c r="Q529" s="25"/>
      <c r="R529" s="25"/>
      <c r="S529" s="24"/>
      <c r="T529" s="24"/>
      <c r="U529" s="19"/>
    </row>
    <row r="530" spans="1:21" ht="13.5" customHeight="1" x14ac:dyDescent="0.25">
      <c r="A530" s="19" t="s">
        <v>606</v>
      </c>
      <c r="B530" s="19"/>
      <c r="C530" t="s">
        <v>25</v>
      </c>
      <c r="D530" s="28">
        <v>43287</v>
      </c>
      <c r="E530" s="27" t="s">
        <v>112</v>
      </c>
      <c r="F530" s="19" t="s">
        <v>1089</v>
      </c>
      <c r="G530" s="19" t="s">
        <v>1160</v>
      </c>
      <c r="H530" s="19" t="s">
        <v>1161</v>
      </c>
      <c r="I530" s="27" t="s">
        <v>1351</v>
      </c>
      <c r="J530" s="19"/>
      <c r="K530" s="19" t="s">
        <v>1540</v>
      </c>
      <c r="L530" s="26"/>
      <c r="M530" s="26"/>
      <c r="N530" s="26"/>
      <c r="O530" s="25"/>
      <c r="P530" s="25"/>
      <c r="Q530" s="25"/>
      <c r="R530" s="25"/>
      <c r="S530" s="24"/>
      <c r="T530" s="24"/>
      <c r="U530" s="19"/>
    </row>
    <row r="531" spans="1:21" ht="13.5" customHeight="1" x14ac:dyDescent="0.25">
      <c r="A531" s="19" t="s">
        <v>606</v>
      </c>
      <c r="B531" s="19"/>
      <c r="C531" t="s">
        <v>25</v>
      </c>
      <c r="D531" s="28">
        <v>43287</v>
      </c>
      <c r="E531" s="27"/>
      <c r="F531" s="19" t="s">
        <v>1089</v>
      </c>
      <c r="G531" s="19" t="s">
        <v>1160</v>
      </c>
      <c r="H531" s="19" t="s">
        <v>1161</v>
      </c>
      <c r="I531" s="27" t="s">
        <v>1352</v>
      </c>
      <c r="J531" s="19"/>
      <c r="K531" s="19"/>
      <c r="L531" s="26"/>
      <c r="M531" s="26"/>
      <c r="N531" s="26"/>
      <c r="O531" s="25"/>
      <c r="P531" s="25"/>
      <c r="Q531" s="25"/>
      <c r="R531" s="25"/>
      <c r="S531" s="24"/>
      <c r="T531" s="24"/>
      <c r="U531" s="19"/>
    </row>
    <row r="532" spans="1:21" ht="13.5" customHeight="1" x14ac:dyDescent="0.25">
      <c r="A532" s="19" t="s">
        <v>606</v>
      </c>
      <c r="B532" s="19"/>
      <c r="C532" s="19" t="s">
        <v>21</v>
      </c>
      <c r="D532" s="28">
        <v>43287</v>
      </c>
      <c r="E532" s="27"/>
      <c r="F532" s="19" t="s">
        <v>1093</v>
      </c>
      <c r="G532" s="19" t="s">
        <v>1153</v>
      </c>
      <c r="H532" s="19" t="s">
        <v>1154</v>
      </c>
      <c r="I532" s="27" t="s">
        <v>1344</v>
      </c>
      <c r="J532" s="19"/>
      <c r="K532" s="19"/>
      <c r="L532" s="26"/>
      <c r="M532" s="26"/>
      <c r="N532" s="26"/>
      <c r="O532" s="25"/>
      <c r="P532" s="25"/>
      <c r="Q532" s="25"/>
      <c r="R532" s="25"/>
      <c r="S532" s="24"/>
      <c r="T532" s="24"/>
      <c r="U532" s="19"/>
    </row>
    <row r="533" spans="1:21" ht="13.5" customHeight="1" x14ac:dyDescent="0.25">
      <c r="A533" s="19" t="s">
        <v>606</v>
      </c>
      <c r="B533" s="19"/>
      <c r="C533" s="19" t="s">
        <v>21</v>
      </c>
      <c r="D533" s="28">
        <v>43287</v>
      </c>
      <c r="E533" s="27" t="s">
        <v>112</v>
      </c>
      <c r="F533" s="19" t="s">
        <v>1093</v>
      </c>
      <c r="G533" s="19" t="s">
        <v>1153</v>
      </c>
      <c r="H533" s="19"/>
      <c r="I533" s="27" t="s">
        <v>1345</v>
      </c>
      <c r="J533" s="19"/>
      <c r="K533" s="19" t="s">
        <v>1535</v>
      </c>
      <c r="L533" s="26" t="s">
        <v>1643</v>
      </c>
      <c r="M533" s="26" t="s">
        <v>1644</v>
      </c>
      <c r="N533" s="26"/>
      <c r="O533" s="25">
        <v>43291</v>
      </c>
      <c r="P533" s="25"/>
      <c r="Q533" s="25"/>
      <c r="R533" s="25"/>
      <c r="S533" s="24"/>
      <c r="T533" s="24"/>
      <c r="U533" s="19"/>
    </row>
    <row r="534" spans="1:21" ht="13.5" customHeight="1" x14ac:dyDescent="0.25">
      <c r="A534" s="19" t="s">
        <v>606</v>
      </c>
      <c r="B534" s="19"/>
      <c r="C534" s="19" t="s">
        <v>21</v>
      </c>
      <c r="D534" s="28">
        <v>43287</v>
      </c>
      <c r="E534" s="27" t="s">
        <v>112</v>
      </c>
      <c r="F534" s="19" t="s">
        <v>1093</v>
      </c>
      <c r="G534" s="19" t="s">
        <v>1153</v>
      </c>
      <c r="H534" s="19"/>
      <c r="I534" s="27" t="s">
        <v>1346</v>
      </c>
      <c r="J534" s="19"/>
      <c r="K534" s="19" t="s">
        <v>1536</v>
      </c>
      <c r="L534" s="26"/>
      <c r="M534" s="26"/>
      <c r="N534" s="26"/>
      <c r="O534" s="25"/>
      <c r="P534" s="25"/>
      <c r="Q534" s="25"/>
      <c r="R534" s="25"/>
      <c r="S534" s="24"/>
      <c r="T534" s="24"/>
      <c r="U534" s="19"/>
    </row>
    <row r="535" spans="1:21" ht="13.5" customHeight="1" x14ac:dyDescent="0.25">
      <c r="A535" s="19" t="s">
        <v>606</v>
      </c>
      <c r="B535" s="19"/>
      <c r="C535" s="19" t="s">
        <v>27</v>
      </c>
      <c r="D535" s="28">
        <v>43287</v>
      </c>
      <c r="E535" s="27" t="s">
        <v>112</v>
      </c>
      <c r="F535" s="19" t="s">
        <v>1089</v>
      </c>
      <c r="G535" s="19" t="s">
        <v>1155</v>
      </c>
      <c r="H535" s="19" t="s">
        <v>1156</v>
      </c>
      <c r="I535" s="27" t="s">
        <v>1347</v>
      </c>
      <c r="J535" s="19"/>
      <c r="K535" s="19" t="s">
        <v>1537</v>
      </c>
      <c r="L535" s="26"/>
      <c r="M535" s="26" t="s">
        <v>961</v>
      </c>
      <c r="N535" s="26"/>
      <c r="O535" s="25">
        <v>43300</v>
      </c>
      <c r="P535" s="25"/>
      <c r="Q535" s="25"/>
      <c r="R535" s="25"/>
      <c r="S535" s="24"/>
      <c r="T535" s="24"/>
      <c r="U535" s="19"/>
    </row>
    <row r="536" spans="1:21" ht="13.5" customHeight="1" x14ac:dyDescent="0.25">
      <c r="A536" s="19" t="s">
        <v>606</v>
      </c>
      <c r="B536" s="19"/>
      <c r="C536" s="19" t="s">
        <v>27</v>
      </c>
      <c r="D536" s="28">
        <v>43287</v>
      </c>
      <c r="E536" s="27" t="s">
        <v>112</v>
      </c>
      <c r="F536" s="19" t="s">
        <v>1089</v>
      </c>
      <c r="G536" s="19" t="s">
        <v>1157</v>
      </c>
      <c r="H536" s="19" t="s">
        <v>1156</v>
      </c>
      <c r="I536" s="27" t="s">
        <v>1348</v>
      </c>
      <c r="J536" s="19"/>
      <c r="K536" s="19" t="s">
        <v>1538</v>
      </c>
      <c r="L536" s="26" t="s">
        <v>1645</v>
      </c>
      <c r="M536" s="26" t="s">
        <v>961</v>
      </c>
      <c r="N536" s="26"/>
      <c r="O536" s="25">
        <v>43300</v>
      </c>
      <c r="P536" s="25"/>
      <c r="Q536" s="25"/>
      <c r="R536" s="25"/>
      <c r="S536" s="24"/>
      <c r="T536" s="24"/>
      <c r="U536" s="19"/>
    </row>
    <row r="537" spans="1:21" ht="13.5" customHeight="1" x14ac:dyDescent="0.25">
      <c r="A537" s="19" t="s">
        <v>606</v>
      </c>
      <c r="B537" s="19"/>
      <c r="C537" s="19" t="s">
        <v>27</v>
      </c>
      <c r="D537" s="28">
        <v>43287</v>
      </c>
      <c r="E537" s="27" t="s">
        <v>112</v>
      </c>
      <c r="F537" s="19" t="s">
        <v>1089</v>
      </c>
      <c r="G537" s="19" t="s">
        <v>1158</v>
      </c>
      <c r="H537" s="19" t="s">
        <v>1156</v>
      </c>
      <c r="I537" s="27" t="s">
        <v>1349</v>
      </c>
      <c r="J537" s="19"/>
      <c r="K537" s="19" t="s">
        <v>1539</v>
      </c>
      <c r="L537" s="26"/>
      <c r="M537" s="26" t="s">
        <v>961</v>
      </c>
      <c r="N537" s="26"/>
      <c r="O537" s="25">
        <v>43300</v>
      </c>
      <c r="P537" s="25"/>
      <c r="Q537" s="25"/>
      <c r="R537" s="25"/>
      <c r="S537" s="24"/>
      <c r="T537" s="24"/>
      <c r="U537" s="19"/>
    </row>
    <row r="538" spans="1:21" ht="13.5" customHeight="1" x14ac:dyDescent="0.25">
      <c r="A538" s="19" t="s">
        <v>606</v>
      </c>
      <c r="B538" s="19"/>
      <c r="C538" t="s">
        <v>25</v>
      </c>
      <c r="D538" s="28">
        <v>43287</v>
      </c>
      <c r="E538" s="27"/>
      <c r="F538" s="19" t="s">
        <v>1089</v>
      </c>
      <c r="G538" s="19" t="s">
        <v>1159</v>
      </c>
      <c r="H538" s="19"/>
      <c r="I538" s="27" t="s">
        <v>1350</v>
      </c>
      <c r="J538" s="19"/>
      <c r="K538" s="19"/>
      <c r="L538" s="26"/>
      <c r="M538" s="26"/>
      <c r="N538" s="26"/>
      <c r="O538" s="25"/>
      <c r="P538" s="25"/>
      <c r="Q538" s="25"/>
      <c r="R538" s="25"/>
      <c r="S538" s="24"/>
      <c r="T538" s="24"/>
      <c r="U538" s="19"/>
    </row>
    <row r="539" spans="1:21" ht="13.5" customHeight="1" x14ac:dyDescent="0.25">
      <c r="A539" s="19" t="s">
        <v>606</v>
      </c>
      <c r="B539" s="19"/>
      <c r="C539" t="s">
        <v>25</v>
      </c>
      <c r="D539" s="28">
        <v>43287</v>
      </c>
      <c r="E539" s="27" t="s">
        <v>112</v>
      </c>
      <c r="F539" s="19" t="s">
        <v>1089</v>
      </c>
      <c r="G539" s="19" t="s">
        <v>1160</v>
      </c>
      <c r="H539" s="19" t="s">
        <v>1161</v>
      </c>
      <c r="I539" s="27" t="s">
        <v>1351</v>
      </c>
      <c r="J539" s="19"/>
      <c r="K539" s="19" t="s">
        <v>1540</v>
      </c>
      <c r="L539" s="26"/>
      <c r="M539" s="26"/>
      <c r="N539" s="26"/>
      <c r="O539" s="25"/>
      <c r="P539" s="25"/>
      <c r="Q539" s="25"/>
      <c r="R539" s="25"/>
      <c r="S539" s="24"/>
      <c r="T539" s="24"/>
      <c r="U539" s="19"/>
    </row>
    <row r="540" spans="1:21" ht="13.5" customHeight="1" x14ac:dyDescent="0.25">
      <c r="A540" s="19" t="s">
        <v>606</v>
      </c>
      <c r="B540" s="19"/>
      <c r="C540" t="s">
        <v>25</v>
      </c>
      <c r="D540" s="28">
        <v>43287</v>
      </c>
      <c r="E540" s="27"/>
      <c r="F540" s="19" t="s">
        <v>1089</v>
      </c>
      <c r="G540" s="19" t="s">
        <v>1160</v>
      </c>
      <c r="H540" s="19" t="s">
        <v>1161</v>
      </c>
      <c r="I540" s="27" t="s">
        <v>1352</v>
      </c>
      <c r="J540" s="19"/>
      <c r="K540" s="19"/>
      <c r="L540" s="26"/>
      <c r="M540" s="26"/>
      <c r="N540" s="26"/>
      <c r="O540" s="25"/>
      <c r="P540" s="25"/>
      <c r="Q540" s="25"/>
      <c r="R540" s="25"/>
      <c r="S540" s="24"/>
      <c r="T540" s="24"/>
      <c r="U540" s="19"/>
    </row>
    <row r="541" spans="1:21" ht="13.5" customHeight="1" x14ac:dyDescent="0.25">
      <c r="A541" s="19" t="s">
        <v>606</v>
      </c>
      <c r="B541" s="19"/>
      <c r="C541" s="19" t="s">
        <v>17</v>
      </c>
      <c r="D541" s="28">
        <v>43290</v>
      </c>
      <c r="E541" s="27" t="s">
        <v>112</v>
      </c>
      <c r="F541" s="19" t="s">
        <v>1094</v>
      </c>
      <c r="G541" s="19" t="s">
        <v>1162</v>
      </c>
      <c r="H541" s="19"/>
      <c r="I541" s="27" t="s">
        <v>1353</v>
      </c>
      <c r="J541" s="19"/>
      <c r="K541" s="19" t="s">
        <v>1541</v>
      </c>
      <c r="L541" s="26"/>
      <c r="M541" s="26"/>
      <c r="N541" s="26"/>
      <c r="O541" s="25"/>
      <c r="P541" s="25"/>
      <c r="Q541" s="25"/>
      <c r="R541" s="25"/>
      <c r="S541" s="24"/>
      <c r="T541" s="24"/>
      <c r="U541" s="19"/>
    </row>
    <row r="542" spans="1:21" ht="13.5" customHeight="1" x14ac:dyDescent="0.25">
      <c r="A542" s="19" t="s">
        <v>606</v>
      </c>
      <c r="B542" s="19"/>
      <c r="C542" s="19" t="s">
        <v>17</v>
      </c>
      <c r="D542" s="28">
        <v>43290</v>
      </c>
      <c r="E542" s="27" t="s">
        <v>112</v>
      </c>
      <c r="F542" s="19" t="s">
        <v>1094</v>
      </c>
      <c r="G542" s="19" t="s">
        <v>1162</v>
      </c>
      <c r="H542" s="19"/>
      <c r="I542" s="27" t="s">
        <v>1354</v>
      </c>
      <c r="J542" s="19"/>
      <c r="K542" s="19" t="s">
        <v>1542</v>
      </c>
      <c r="L542" s="26"/>
      <c r="M542" s="26"/>
      <c r="N542" s="26"/>
      <c r="O542" s="25"/>
      <c r="P542" s="25"/>
      <c r="Q542" s="25"/>
      <c r="R542" s="25"/>
      <c r="S542" s="24"/>
      <c r="T542" s="24"/>
      <c r="U542" s="19"/>
    </row>
    <row r="543" spans="1:21" ht="13.5" customHeight="1" x14ac:dyDescent="0.25">
      <c r="A543" s="19" t="s">
        <v>606</v>
      </c>
      <c r="B543" s="19"/>
      <c r="C543" s="19" t="s">
        <v>17</v>
      </c>
      <c r="D543" s="28">
        <v>43290</v>
      </c>
      <c r="E543" s="27" t="s">
        <v>112</v>
      </c>
      <c r="F543" s="19" t="s">
        <v>1094</v>
      </c>
      <c r="G543" s="19" t="s">
        <v>1162</v>
      </c>
      <c r="H543" s="19"/>
      <c r="I543" s="27" t="s">
        <v>1355</v>
      </c>
      <c r="J543" s="19"/>
      <c r="K543" s="19" t="s">
        <v>1543</v>
      </c>
      <c r="L543" s="26"/>
      <c r="M543" s="26"/>
      <c r="N543" s="26"/>
      <c r="O543" s="25"/>
      <c r="P543" s="25"/>
      <c r="Q543" s="25"/>
      <c r="R543" s="25"/>
      <c r="S543" s="24"/>
      <c r="T543" s="24"/>
      <c r="U543" s="19"/>
    </row>
    <row r="544" spans="1:21" ht="13.5" customHeight="1" x14ac:dyDescent="0.25">
      <c r="A544" s="19" t="s">
        <v>606</v>
      </c>
      <c r="B544" s="19"/>
      <c r="C544" s="19" t="s">
        <v>17</v>
      </c>
      <c r="D544" s="28">
        <v>43290</v>
      </c>
      <c r="E544" s="27"/>
      <c r="F544" s="19" t="s">
        <v>1094</v>
      </c>
      <c r="G544" s="19" t="s">
        <v>1162</v>
      </c>
      <c r="H544" s="19"/>
      <c r="I544" s="27" t="s">
        <v>1356</v>
      </c>
      <c r="J544" s="19"/>
      <c r="K544" s="19"/>
      <c r="L544" s="26"/>
      <c r="M544" s="26"/>
      <c r="N544" s="26"/>
      <c r="O544" s="25"/>
      <c r="P544" s="25"/>
      <c r="Q544" s="25"/>
      <c r="R544" s="25"/>
      <c r="S544" s="24"/>
      <c r="T544" s="24"/>
      <c r="U544" s="19"/>
    </row>
    <row r="545" spans="1:21" ht="13.5" customHeight="1" x14ac:dyDescent="0.25">
      <c r="A545" s="19" t="s">
        <v>606</v>
      </c>
      <c r="B545" s="19"/>
      <c r="C545" s="19" t="s">
        <v>17</v>
      </c>
      <c r="D545" s="28">
        <v>43290</v>
      </c>
      <c r="E545" s="27" t="s">
        <v>112</v>
      </c>
      <c r="F545" s="19" t="s">
        <v>1094</v>
      </c>
      <c r="G545" s="19" t="s">
        <v>1162</v>
      </c>
      <c r="H545" s="19"/>
      <c r="I545" s="27" t="s">
        <v>1357</v>
      </c>
      <c r="J545" s="19"/>
      <c r="K545" s="19" t="s">
        <v>1544</v>
      </c>
      <c r="L545" s="26"/>
      <c r="M545" s="26"/>
      <c r="N545" s="26"/>
      <c r="O545" s="25"/>
      <c r="P545" s="25"/>
      <c r="Q545" s="25"/>
      <c r="R545" s="25"/>
      <c r="S545" s="24"/>
      <c r="T545" s="24"/>
      <c r="U545" s="19"/>
    </row>
    <row r="546" spans="1:21" ht="13.5" customHeight="1" x14ac:dyDescent="0.25">
      <c r="A546" s="19" t="s">
        <v>606</v>
      </c>
      <c r="B546" s="19"/>
      <c r="C546" s="19" t="s">
        <v>17</v>
      </c>
      <c r="D546" s="28">
        <v>43290</v>
      </c>
      <c r="E546" s="27" t="s">
        <v>112</v>
      </c>
      <c r="F546" s="19" t="s">
        <v>1094</v>
      </c>
      <c r="G546" s="19" t="s">
        <v>1162</v>
      </c>
      <c r="H546" s="19"/>
      <c r="I546" s="27" t="s">
        <v>1358</v>
      </c>
      <c r="J546" s="19"/>
      <c r="K546" s="19" t="s">
        <v>1545</v>
      </c>
      <c r="L546" s="26"/>
      <c r="M546" s="26"/>
      <c r="N546" s="26"/>
      <c r="O546" s="25"/>
      <c r="P546" s="25"/>
      <c r="Q546" s="25"/>
      <c r="R546" s="25"/>
      <c r="S546" s="24"/>
      <c r="T546" s="24"/>
      <c r="U546" s="19"/>
    </row>
    <row r="547" spans="1:21" ht="13.5" customHeight="1" x14ac:dyDescent="0.25">
      <c r="A547" s="19" t="s">
        <v>606</v>
      </c>
      <c r="B547" s="19"/>
      <c r="C547" s="19" t="s">
        <v>17</v>
      </c>
      <c r="D547" s="28">
        <v>43290</v>
      </c>
      <c r="E547" s="27" t="s">
        <v>112</v>
      </c>
      <c r="F547" s="19" t="s">
        <v>1094</v>
      </c>
      <c r="G547" s="19" t="s">
        <v>1162</v>
      </c>
      <c r="H547" s="19"/>
      <c r="I547" s="27" t="s">
        <v>1353</v>
      </c>
      <c r="J547" s="19"/>
      <c r="K547" s="19" t="s">
        <v>1541</v>
      </c>
      <c r="L547" s="26"/>
      <c r="M547" s="26"/>
      <c r="N547" s="26"/>
      <c r="O547" s="25"/>
      <c r="P547" s="25"/>
      <c r="Q547" s="25"/>
      <c r="R547" s="25"/>
      <c r="S547" s="24"/>
      <c r="T547" s="24"/>
      <c r="U547" s="19"/>
    </row>
    <row r="548" spans="1:21" ht="13.5" customHeight="1" x14ac:dyDescent="0.25">
      <c r="A548" s="19" t="s">
        <v>606</v>
      </c>
      <c r="B548" s="19"/>
      <c r="C548" s="19" t="s">
        <v>17</v>
      </c>
      <c r="D548" s="28">
        <v>43290</v>
      </c>
      <c r="E548" s="27" t="s">
        <v>112</v>
      </c>
      <c r="F548" s="19" t="s">
        <v>1094</v>
      </c>
      <c r="G548" s="19" t="s">
        <v>1162</v>
      </c>
      <c r="H548" s="19"/>
      <c r="I548" s="27" t="s">
        <v>1354</v>
      </c>
      <c r="J548" s="19"/>
      <c r="K548" s="19" t="s">
        <v>1542</v>
      </c>
      <c r="L548" s="26"/>
      <c r="M548" s="26"/>
      <c r="N548" s="26"/>
      <c r="O548" s="25"/>
      <c r="P548" s="25"/>
      <c r="Q548" s="25"/>
      <c r="R548" s="25"/>
      <c r="S548" s="24"/>
      <c r="T548" s="24"/>
      <c r="U548" s="19"/>
    </row>
    <row r="549" spans="1:21" ht="13.5" customHeight="1" x14ac:dyDescent="0.25">
      <c r="A549" s="19" t="s">
        <v>606</v>
      </c>
      <c r="B549" s="19"/>
      <c r="C549" s="19" t="s">
        <v>17</v>
      </c>
      <c r="D549" s="28">
        <v>43290</v>
      </c>
      <c r="E549" s="27" t="s">
        <v>112</v>
      </c>
      <c r="F549" s="19" t="s">
        <v>1094</v>
      </c>
      <c r="G549" s="19" t="s">
        <v>1162</v>
      </c>
      <c r="H549" s="19"/>
      <c r="I549" s="27" t="s">
        <v>1355</v>
      </c>
      <c r="J549" s="19"/>
      <c r="K549" s="19" t="s">
        <v>1543</v>
      </c>
      <c r="L549" s="26"/>
      <c r="M549" s="26"/>
      <c r="N549" s="26"/>
      <c r="O549" s="25"/>
      <c r="P549" s="25"/>
      <c r="Q549" s="25"/>
      <c r="R549" s="25"/>
      <c r="S549" s="24"/>
      <c r="T549" s="24"/>
      <c r="U549" s="19"/>
    </row>
    <row r="550" spans="1:21" ht="13.5" customHeight="1" x14ac:dyDescent="0.25">
      <c r="A550" s="19" t="s">
        <v>606</v>
      </c>
      <c r="B550" s="19"/>
      <c r="C550" s="19" t="s">
        <v>17</v>
      </c>
      <c r="D550" s="28">
        <v>43290</v>
      </c>
      <c r="E550" s="27"/>
      <c r="F550" s="19" t="s">
        <v>1094</v>
      </c>
      <c r="G550" s="19" t="s">
        <v>1162</v>
      </c>
      <c r="H550" s="19"/>
      <c r="I550" s="27" t="s">
        <v>1356</v>
      </c>
      <c r="J550" s="19"/>
      <c r="K550" s="19"/>
      <c r="L550" s="26"/>
      <c r="M550" s="26"/>
      <c r="N550" s="26"/>
      <c r="O550" s="25"/>
      <c r="P550" s="25"/>
      <c r="Q550" s="25"/>
      <c r="R550" s="25"/>
      <c r="S550" s="24"/>
      <c r="T550" s="24"/>
      <c r="U550" s="19"/>
    </row>
    <row r="551" spans="1:21" ht="13.5" customHeight="1" x14ac:dyDescent="0.25">
      <c r="A551" s="19" t="s">
        <v>606</v>
      </c>
      <c r="B551" s="19"/>
      <c r="C551" s="19" t="s">
        <v>17</v>
      </c>
      <c r="D551" s="28">
        <v>43290</v>
      </c>
      <c r="E551" s="27" t="s">
        <v>112</v>
      </c>
      <c r="F551" s="19" t="s">
        <v>1094</v>
      </c>
      <c r="G551" s="19" t="s">
        <v>1162</v>
      </c>
      <c r="H551" s="19"/>
      <c r="I551" s="27" t="s">
        <v>1357</v>
      </c>
      <c r="J551" s="19"/>
      <c r="K551" s="19" t="s">
        <v>1544</v>
      </c>
      <c r="L551" s="26"/>
      <c r="M551" s="26"/>
      <c r="N551" s="26"/>
      <c r="O551" s="25"/>
      <c r="P551" s="25"/>
      <c r="Q551" s="25"/>
      <c r="R551" s="25"/>
      <c r="S551" s="24"/>
      <c r="T551" s="24"/>
      <c r="U551" s="19"/>
    </row>
    <row r="552" spans="1:21" ht="13.5" customHeight="1" x14ac:dyDescent="0.25">
      <c r="A552" s="19" t="s">
        <v>606</v>
      </c>
      <c r="B552" s="19"/>
      <c r="C552" s="19" t="s">
        <v>17</v>
      </c>
      <c r="D552" s="28">
        <v>43290</v>
      </c>
      <c r="E552" s="27" t="s">
        <v>112</v>
      </c>
      <c r="F552" s="19" t="s">
        <v>1094</v>
      </c>
      <c r="G552" s="19" t="s">
        <v>1162</v>
      </c>
      <c r="H552" s="19"/>
      <c r="I552" s="27" t="s">
        <v>1358</v>
      </c>
      <c r="J552" s="19"/>
      <c r="K552" s="19" t="s">
        <v>1545</v>
      </c>
      <c r="L552" s="26"/>
      <c r="M552" s="26"/>
      <c r="N552" s="26"/>
      <c r="O552" s="25"/>
      <c r="P552" s="25"/>
      <c r="Q552" s="25"/>
      <c r="R552" s="25"/>
      <c r="S552" s="24"/>
      <c r="T552" s="24"/>
      <c r="U552" s="19"/>
    </row>
    <row r="553" spans="1:21" ht="13.5" customHeight="1" x14ac:dyDescent="0.25">
      <c r="A553" s="19" t="s">
        <v>606</v>
      </c>
      <c r="B553" s="19"/>
      <c r="C553" s="19" t="s">
        <v>18</v>
      </c>
      <c r="D553" s="28">
        <v>43291</v>
      </c>
      <c r="E553" s="27" t="s">
        <v>112</v>
      </c>
      <c r="F553" s="19" t="s">
        <v>1091</v>
      </c>
      <c r="G553" s="19" t="s">
        <v>1163</v>
      </c>
      <c r="H553" s="19"/>
      <c r="I553" s="27" t="s">
        <v>1359</v>
      </c>
      <c r="J553" s="19"/>
      <c r="K553" s="19" t="s">
        <v>1546</v>
      </c>
      <c r="L553" s="26"/>
      <c r="M553" s="26"/>
      <c r="N553" s="26"/>
      <c r="O553" s="25"/>
      <c r="P553" s="25"/>
      <c r="Q553" s="25"/>
      <c r="R553" s="25"/>
      <c r="S553" s="24"/>
      <c r="T553" s="24"/>
      <c r="U553" s="19"/>
    </row>
    <row r="554" spans="1:21" ht="13.5" customHeight="1" x14ac:dyDescent="0.25">
      <c r="A554" s="19" t="s">
        <v>606</v>
      </c>
      <c r="B554" s="19"/>
      <c r="C554" s="19" t="s">
        <v>20</v>
      </c>
      <c r="D554" s="28">
        <v>43291</v>
      </c>
      <c r="E554" s="27"/>
      <c r="F554" s="19" t="s">
        <v>1089</v>
      </c>
      <c r="G554" s="19" t="s">
        <v>1164</v>
      </c>
      <c r="H554" s="19"/>
      <c r="I554" s="27" t="s">
        <v>1360</v>
      </c>
      <c r="J554" s="19"/>
      <c r="K554" s="19"/>
      <c r="L554" s="26"/>
      <c r="M554" s="26"/>
      <c r="N554" s="26"/>
      <c r="O554" s="25"/>
      <c r="P554" s="25"/>
      <c r="Q554" s="25"/>
      <c r="R554" s="25"/>
      <c r="S554" s="24"/>
      <c r="T554" s="24"/>
      <c r="U554" s="19"/>
    </row>
    <row r="555" spans="1:21" ht="13.5" customHeight="1" x14ac:dyDescent="0.25">
      <c r="A555" s="19" t="s">
        <v>606</v>
      </c>
      <c r="B555" s="19"/>
      <c r="C555" s="19" t="s">
        <v>20</v>
      </c>
      <c r="D555" s="28">
        <v>43291</v>
      </c>
      <c r="E555" s="27" t="s">
        <v>112</v>
      </c>
      <c r="F555" s="19" t="s">
        <v>1089</v>
      </c>
      <c r="G555" s="19" t="s">
        <v>1103</v>
      </c>
      <c r="H555" s="19" t="s">
        <v>1104</v>
      </c>
      <c r="I555" s="27" t="s">
        <v>1361</v>
      </c>
      <c r="J555" s="19"/>
      <c r="K555" s="19" t="s">
        <v>1547</v>
      </c>
      <c r="L555" s="26"/>
      <c r="M555" s="26"/>
      <c r="N555" s="26"/>
      <c r="O555" s="25"/>
      <c r="P555" s="25"/>
      <c r="Q555" s="25"/>
      <c r="R555" s="25"/>
      <c r="S555" s="24"/>
      <c r="T555" s="24"/>
      <c r="U555" s="19"/>
    </row>
    <row r="556" spans="1:21" ht="13.5" customHeight="1" x14ac:dyDescent="0.25">
      <c r="A556" s="19" t="s">
        <v>606</v>
      </c>
      <c r="B556" s="19"/>
      <c r="C556" s="19" t="s">
        <v>18</v>
      </c>
      <c r="D556" s="28">
        <v>43291</v>
      </c>
      <c r="E556" s="27" t="s">
        <v>112</v>
      </c>
      <c r="F556" s="19" t="s">
        <v>1091</v>
      </c>
      <c r="G556" s="19" t="s">
        <v>1163</v>
      </c>
      <c r="H556" s="19"/>
      <c r="I556" s="27" t="s">
        <v>1359</v>
      </c>
      <c r="J556" s="19"/>
      <c r="K556" s="19" t="s">
        <v>1546</v>
      </c>
      <c r="L556" s="26"/>
      <c r="M556" s="26"/>
      <c r="N556" s="26"/>
      <c r="O556" s="25"/>
      <c r="P556" s="25"/>
      <c r="Q556" s="25"/>
      <c r="R556" s="25"/>
      <c r="S556" s="24"/>
      <c r="T556" s="24"/>
      <c r="U556" s="19"/>
    </row>
    <row r="557" spans="1:21" ht="13.5" customHeight="1" x14ac:dyDescent="0.25">
      <c r="A557" s="19" t="s">
        <v>606</v>
      </c>
      <c r="B557" s="19"/>
      <c r="C557" s="19" t="s">
        <v>20</v>
      </c>
      <c r="D557" s="28">
        <v>43291</v>
      </c>
      <c r="E557" s="27"/>
      <c r="F557" s="19" t="s">
        <v>1089</v>
      </c>
      <c r="G557" s="19" t="s">
        <v>1164</v>
      </c>
      <c r="H557" s="19"/>
      <c r="I557" s="27" t="s">
        <v>1360</v>
      </c>
      <c r="J557" s="19"/>
      <c r="K557" s="19"/>
      <c r="L557" s="26"/>
      <c r="M557" s="26"/>
      <c r="N557" s="26"/>
      <c r="O557" s="25"/>
      <c r="P557" s="25"/>
      <c r="Q557" s="25"/>
      <c r="R557" s="25"/>
      <c r="S557" s="24"/>
      <c r="T557" s="24"/>
      <c r="U557" s="19"/>
    </row>
    <row r="558" spans="1:21" ht="13.5" customHeight="1" x14ac:dyDescent="0.25">
      <c r="A558" s="19" t="s">
        <v>606</v>
      </c>
      <c r="B558" s="19"/>
      <c r="C558" s="19" t="s">
        <v>20</v>
      </c>
      <c r="D558" s="28">
        <v>43291</v>
      </c>
      <c r="E558" s="27" t="s">
        <v>112</v>
      </c>
      <c r="F558" s="19" t="s">
        <v>1089</v>
      </c>
      <c r="G558" s="19" t="s">
        <v>1103</v>
      </c>
      <c r="H558" s="19" t="s">
        <v>1104</v>
      </c>
      <c r="I558" s="27" t="s">
        <v>1361</v>
      </c>
      <c r="J558" s="19"/>
      <c r="K558" s="19" t="s">
        <v>1547</v>
      </c>
      <c r="L558" s="26"/>
      <c r="M558" s="26"/>
      <c r="N558" s="26"/>
      <c r="O558" s="25"/>
      <c r="P558" s="25"/>
      <c r="Q558" s="25"/>
      <c r="R558" s="25"/>
      <c r="S558" s="24"/>
      <c r="T558" s="24"/>
      <c r="U558" s="19"/>
    </row>
    <row r="559" spans="1:21" ht="13.5" customHeight="1" x14ac:dyDescent="0.25">
      <c r="A559" s="19" t="s">
        <v>606</v>
      </c>
      <c r="B559" s="19"/>
      <c r="C559" s="19" t="s">
        <v>23</v>
      </c>
      <c r="D559" s="28">
        <v>43292</v>
      </c>
      <c r="E559" s="27"/>
      <c r="F559" s="19" t="s">
        <v>1095</v>
      </c>
      <c r="G559" s="19" t="s">
        <v>1165</v>
      </c>
      <c r="H559" s="19"/>
      <c r="I559" s="27" t="s">
        <v>1362</v>
      </c>
      <c r="J559" s="19"/>
      <c r="K559" s="19" t="s">
        <v>1548</v>
      </c>
      <c r="L559" s="26"/>
      <c r="M559" s="26"/>
      <c r="N559" s="26"/>
      <c r="O559" s="25"/>
      <c r="P559" s="25"/>
      <c r="Q559" s="25"/>
      <c r="R559" s="25"/>
      <c r="S559" s="24"/>
      <c r="T559" s="24"/>
      <c r="U559" s="19"/>
    </row>
    <row r="560" spans="1:21" ht="13.5" customHeight="1" x14ac:dyDescent="0.25">
      <c r="A560" s="19" t="s">
        <v>606</v>
      </c>
      <c r="B560" s="19"/>
      <c r="C560" s="19" t="s">
        <v>23</v>
      </c>
      <c r="D560" s="28">
        <v>43292</v>
      </c>
      <c r="E560" s="27" t="s">
        <v>112</v>
      </c>
      <c r="F560" s="19" t="s">
        <v>1095</v>
      </c>
      <c r="G560" s="19" t="s">
        <v>1166</v>
      </c>
      <c r="H560" s="19"/>
      <c r="I560" s="27" t="s">
        <v>1363</v>
      </c>
      <c r="J560" s="19"/>
      <c r="K560" s="19" t="s">
        <v>1549</v>
      </c>
      <c r="L560" s="26"/>
      <c r="M560" s="26"/>
      <c r="N560" s="26"/>
      <c r="O560" s="25"/>
      <c r="P560" s="25"/>
      <c r="Q560" s="25"/>
      <c r="R560" s="25"/>
      <c r="S560" s="24"/>
      <c r="T560" s="24"/>
      <c r="U560" s="19"/>
    </row>
    <row r="561" spans="1:21" ht="13.5" customHeight="1" x14ac:dyDescent="0.25">
      <c r="A561" s="19" t="s">
        <v>606</v>
      </c>
      <c r="B561" s="19"/>
      <c r="C561" s="19" t="s">
        <v>23</v>
      </c>
      <c r="D561" s="28">
        <v>43292</v>
      </c>
      <c r="E561" s="27"/>
      <c r="F561" s="19" t="s">
        <v>1095</v>
      </c>
      <c r="G561" s="19" t="s">
        <v>1165</v>
      </c>
      <c r="H561" s="19"/>
      <c r="I561" s="27" t="s">
        <v>1362</v>
      </c>
      <c r="J561" s="19"/>
      <c r="K561" s="19" t="s">
        <v>1548</v>
      </c>
      <c r="L561" s="26"/>
      <c r="M561" s="26"/>
      <c r="N561" s="26"/>
      <c r="O561" s="25"/>
      <c r="P561" s="25"/>
      <c r="Q561" s="25"/>
      <c r="R561" s="25"/>
      <c r="S561" s="24"/>
      <c r="T561" s="24"/>
      <c r="U561" s="19"/>
    </row>
    <row r="562" spans="1:21" ht="13.5" customHeight="1" x14ac:dyDescent="0.25">
      <c r="A562" s="19" t="s">
        <v>606</v>
      </c>
      <c r="B562" s="19"/>
      <c r="C562" s="19" t="s">
        <v>23</v>
      </c>
      <c r="D562" s="28">
        <v>43292</v>
      </c>
      <c r="E562" s="27" t="s">
        <v>112</v>
      </c>
      <c r="F562" s="19" t="s">
        <v>1095</v>
      </c>
      <c r="G562" s="19" t="s">
        <v>1166</v>
      </c>
      <c r="H562" s="19"/>
      <c r="I562" s="27" t="s">
        <v>1363</v>
      </c>
      <c r="J562" s="19"/>
      <c r="K562" s="19" t="s">
        <v>1549</v>
      </c>
      <c r="L562" s="26"/>
      <c r="M562" s="26"/>
      <c r="N562" s="26"/>
      <c r="O562" s="25"/>
      <c r="P562" s="25"/>
      <c r="Q562" s="25"/>
      <c r="R562" s="25"/>
      <c r="S562" s="24"/>
      <c r="T562" s="24"/>
      <c r="U562" s="19"/>
    </row>
    <row r="563" spans="1:21" ht="13.5" customHeight="1" x14ac:dyDescent="0.25">
      <c r="A563" s="19" t="s">
        <v>606</v>
      </c>
      <c r="B563" s="19"/>
      <c r="C563" s="19" t="s">
        <v>29</v>
      </c>
      <c r="D563" s="28">
        <v>43298</v>
      </c>
      <c r="E563" s="27" t="s">
        <v>112</v>
      </c>
      <c r="F563" s="19" t="s">
        <v>1096</v>
      </c>
      <c r="G563" s="19" t="s">
        <v>1167</v>
      </c>
      <c r="H563" s="19"/>
      <c r="I563" s="27" t="s">
        <v>1364</v>
      </c>
      <c r="J563" s="19"/>
      <c r="K563" s="19" t="s">
        <v>1550</v>
      </c>
      <c r="L563" s="26"/>
      <c r="M563" s="26"/>
      <c r="N563" s="26"/>
      <c r="O563" s="25"/>
      <c r="P563" s="25"/>
      <c r="Q563" s="25"/>
      <c r="R563" s="25"/>
      <c r="S563" s="24"/>
      <c r="T563" s="24"/>
      <c r="U563" s="19"/>
    </row>
    <row r="564" spans="1:21" ht="13.5" customHeight="1" x14ac:dyDescent="0.25">
      <c r="A564" s="19" t="s">
        <v>606</v>
      </c>
      <c r="B564" s="19"/>
      <c r="C564" s="19" t="s">
        <v>23</v>
      </c>
      <c r="D564" s="28">
        <v>43298</v>
      </c>
      <c r="E564" s="27" t="s">
        <v>112</v>
      </c>
      <c r="F564" s="19" t="s">
        <v>1096</v>
      </c>
      <c r="G564" s="19" t="s">
        <v>1167</v>
      </c>
      <c r="H564" s="19"/>
      <c r="I564" s="27" t="s">
        <v>1365</v>
      </c>
      <c r="J564" s="19"/>
      <c r="K564" s="19" t="s">
        <v>1551</v>
      </c>
      <c r="L564" s="26"/>
      <c r="M564" s="26"/>
      <c r="N564" s="26"/>
      <c r="O564" s="25"/>
      <c r="P564" s="25"/>
      <c r="Q564" s="25"/>
      <c r="R564" s="25"/>
      <c r="S564" s="24"/>
      <c r="T564" s="24"/>
      <c r="U564" s="19"/>
    </row>
    <row r="565" spans="1:21" ht="13.5" customHeight="1" x14ac:dyDescent="0.25">
      <c r="A565" s="19" t="s">
        <v>606</v>
      </c>
      <c r="B565" s="19"/>
      <c r="C565" s="19" t="s">
        <v>29</v>
      </c>
      <c r="D565" s="28">
        <v>43298</v>
      </c>
      <c r="E565" s="27" t="s">
        <v>112</v>
      </c>
      <c r="F565" s="19" t="s">
        <v>1096</v>
      </c>
      <c r="G565" s="19" t="s">
        <v>1167</v>
      </c>
      <c r="H565" s="19"/>
      <c r="I565" s="27" t="s">
        <v>1366</v>
      </c>
      <c r="J565" s="19"/>
      <c r="K565" s="19" t="s">
        <v>1552</v>
      </c>
      <c r="L565" s="26"/>
      <c r="M565" s="26"/>
      <c r="N565" s="26"/>
      <c r="O565" s="25"/>
      <c r="P565" s="25"/>
      <c r="Q565" s="25"/>
      <c r="R565" s="25"/>
      <c r="S565" s="24"/>
      <c r="T565" s="24"/>
      <c r="U565" s="19"/>
    </row>
    <row r="566" spans="1:21" ht="13.5" customHeight="1" x14ac:dyDescent="0.25">
      <c r="A566" s="19" t="s">
        <v>606</v>
      </c>
      <c r="B566" s="19"/>
      <c r="C566" s="19" t="s">
        <v>19</v>
      </c>
      <c r="D566" s="28">
        <v>43298</v>
      </c>
      <c r="E566" s="27" t="s">
        <v>112</v>
      </c>
      <c r="F566" s="19" t="s">
        <v>1096</v>
      </c>
      <c r="G566" s="19" t="s">
        <v>1167</v>
      </c>
      <c r="H566" s="19"/>
      <c r="I566" s="27" t="s">
        <v>1367</v>
      </c>
      <c r="J566" s="19"/>
      <c r="K566" s="19" t="s">
        <v>1553</v>
      </c>
      <c r="L566" s="26"/>
      <c r="M566" s="26"/>
      <c r="N566" s="26"/>
      <c r="O566" s="25"/>
      <c r="P566" s="25"/>
      <c r="Q566" s="25"/>
      <c r="R566" s="25"/>
      <c r="S566" s="24"/>
      <c r="T566" s="24"/>
      <c r="U566" s="19"/>
    </row>
    <row r="567" spans="1:21" ht="13.5" customHeight="1" x14ac:dyDescent="0.25">
      <c r="A567" s="19" t="s">
        <v>606</v>
      </c>
      <c r="B567" s="19"/>
      <c r="C567" s="19" t="s">
        <v>29</v>
      </c>
      <c r="D567" s="28">
        <v>43298</v>
      </c>
      <c r="E567" s="27" t="s">
        <v>112</v>
      </c>
      <c r="F567" s="19" t="s">
        <v>1096</v>
      </c>
      <c r="G567" s="19" t="s">
        <v>1167</v>
      </c>
      <c r="H567" s="19"/>
      <c r="I567" s="27" t="s">
        <v>1364</v>
      </c>
      <c r="J567" s="19"/>
      <c r="K567" s="19" t="s">
        <v>1550</v>
      </c>
      <c r="L567" s="26"/>
      <c r="M567" s="26"/>
      <c r="N567" s="26"/>
      <c r="O567" s="25"/>
      <c r="P567" s="25"/>
      <c r="Q567" s="25"/>
      <c r="R567" s="25"/>
      <c r="S567" s="24"/>
      <c r="T567" s="24"/>
      <c r="U567" s="19"/>
    </row>
    <row r="568" spans="1:21" ht="13.5" customHeight="1" x14ac:dyDescent="0.25">
      <c r="A568" s="19" t="s">
        <v>606</v>
      </c>
      <c r="B568" s="19"/>
      <c r="C568" s="19" t="s">
        <v>23</v>
      </c>
      <c r="D568" s="28">
        <v>43298</v>
      </c>
      <c r="E568" s="27" t="s">
        <v>112</v>
      </c>
      <c r="F568" s="19" t="s">
        <v>1096</v>
      </c>
      <c r="G568" s="19" t="s">
        <v>1167</v>
      </c>
      <c r="H568" s="19"/>
      <c r="I568" s="27" t="s">
        <v>1365</v>
      </c>
      <c r="J568" s="19"/>
      <c r="K568" s="19" t="s">
        <v>1551</v>
      </c>
      <c r="L568" s="26"/>
      <c r="M568" s="26"/>
      <c r="N568" s="26"/>
      <c r="O568" s="25"/>
      <c r="P568" s="25"/>
      <c r="Q568" s="25"/>
      <c r="R568" s="25"/>
      <c r="S568" s="24"/>
      <c r="T568" s="24"/>
      <c r="U568" s="19"/>
    </row>
    <row r="569" spans="1:21" ht="13.5" customHeight="1" x14ac:dyDescent="0.25">
      <c r="A569" s="19" t="s">
        <v>606</v>
      </c>
      <c r="B569" s="19"/>
      <c r="C569" s="19" t="s">
        <v>29</v>
      </c>
      <c r="D569" s="28">
        <v>43298</v>
      </c>
      <c r="E569" s="27" t="s">
        <v>112</v>
      </c>
      <c r="F569" s="19" t="s">
        <v>1096</v>
      </c>
      <c r="G569" s="19" t="s">
        <v>1167</v>
      </c>
      <c r="H569" s="19"/>
      <c r="I569" s="27" t="s">
        <v>1366</v>
      </c>
      <c r="J569" s="19"/>
      <c r="K569" s="19" t="s">
        <v>1552</v>
      </c>
      <c r="L569" s="26"/>
      <c r="M569" s="26"/>
      <c r="N569" s="26"/>
      <c r="O569" s="25"/>
      <c r="P569" s="25"/>
      <c r="Q569" s="25"/>
      <c r="R569" s="25"/>
      <c r="S569" s="24"/>
      <c r="T569" s="24"/>
      <c r="U569" s="19"/>
    </row>
    <row r="570" spans="1:21" ht="13.5" customHeight="1" x14ac:dyDescent="0.25">
      <c r="A570" s="19" t="s">
        <v>606</v>
      </c>
      <c r="B570" s="19"/>
      <c r="C570" s="19" t="s">
        <v>19</v>
      </c>
      <c r="D570" s="28">
        <v>43298</v>
      </c>
      <c r="E570" s="27" t="s">
        <v>112</v>
      </c>
      <c r="F570" s="19" t="s">
        <v>1096</v>
      </c>
      <c r="G570" s="19" t="s">
        <v>1167</v>
      </c>
      <c r="H570" s="19"/>
      <c r="I570" s="27" t="s">
        <v>1367</v>
      </c>
      <c r="J570" s="19"/>
      <c r="K570" s="19" t="s">
        <v>1553</v>
      </c>
      <c r="L570" s="26"/>
      <c r="M570" s="26"/>
      <c r="N570" s="26"/>
      <c r="O570" s="25"/>
      <c r="P570" s="25"/>
      <c r="Q570" s="25"/>
      <c r="R570" s="25"/>
      <c r="S570" s="24"/>
      <c r="T570" s="24"/>
      <c r="U570" s="19"/>
    </row>
    <row r="571" spans="1:21" ht="13.5" customHeight="1" x14ac:dyDescent="0.25">
      <c r="A571" s="19" t="s">
        <v>606</v>
      </c>
      <c r="B571" s="19"/>
      <c r="C571" s="19" t="s">
        <v>29</v>
      </c>
      <c r="D571" s="28">
        <v>43298</v>
      </c>
      <c r="E571" s="27" t="s">
        <v>112</v>
      </c>
      <c r="F571" s="19" t="s">
        <v>1096</v>
      </c>
      <c r="G571" s="19" t="s">
        <v>1167</v>
      </c>
      <c r="H571" s="19"/>
      <c r="I571" s="27" t="s">
        <v>1368</v>
      </c>
      <c r="J571" s="19"/>
      <c r="K571" s="19" t="s">
        <v>1554</v>
      </c>
      <c r="L571" s="26"/>
      <c r="M571" s="26"/>
      <c r="N571" s="26"/>
      <c r="O571" s="25"/>
      <c r="P571" s="25"/>
      <c r="Q571" s="25"/>
      <c r="R571" s="25"/>
      <c r="S571" s="24"/>
      <c r="T571" s="24"/>
      <c r="U571" s="19"/>
    </row>
    <row r="572" spans="1:21" ht="13.5" customHeight="1" x14ac:dyDescent="0.25">
      <c r="A572" s="19" t="s">
        <v>606</v>
      </c>
      <c r="B572" s="19"/>
      <c r="C572" s="19" t="s">
        <v>29</v>
      </c>
      <c r="D572" s="28">
        <v>43298</v>
      </c>
      <c r="E572" s="27" t="s">
        <v>112</v>
      </c>
      <c r="F572" s="19" t="s">
        <v>1096</v>
      </c>
      <c r="G572" s="19" t="s">
        <v>1167</v>
      </c>
      <c r="H572" s="19"/>
      <c r="I572" s="27" t="s">
        <v>1368</v>
      </c>
      <c r="J572" s="19"/>
      <c r="K572" s="19" t="s">
        <v>1555</v>
      </c>
      <c r="L572" s="26"/>
      <c r="M572" s="26"/>
      <c r="N572" s="26"/>
      <c r="O572" s="25"/>
      <c r="P572" s="25"/>
      <c r="Q572" s="25"/>
      <c r="R572" s="25"/>
      <c r="S572" s="24"/>
      <c r="T572" s="24"/>
      <c r="U572" s="19"/>
    </row>
    <row r="573" spans="1:21" ht="13.5" customHeight="1" x14ac:dyDescent="0.25">
      <c r="A573" s="19" t="s">
        <v>606</v>
      </c>
      <c r="B573" s="19"/>
      <c r="C573" s="19" t="s">
        <v>30</v>
      </c>
      <c r="D573" s="28">
        <v>43298</v>
      </c>
      <c r="E573" s="27" t="s">
        <v>112</v>
      </c>
      <c r="F573" s="19" t="s">
        <v>1096</v>
      </c>
      <c r="G573" s="19" t="s">
        <v>1167</v>
      </c>
      <c r="H573" s="19"/>
      <c r="I573" s="27" t="s">
        <v>1369</v>
      </c>
      <c r="J573" s="19"/>
      <c r="K573" s="19" t="s">
        <v>1556</v>
      </c>
      <c r="L573" s="26"/>
      <c r="M573" s="26"/>
      <c r="N573" s="26"/>
      <c r="O573" s="25"/>
      <c r="P573" s="25"/>
      <c r="Q573" s="25"/>
      <c r="R573" s="25"/>
      <c r="S573" s="24"/>
      <c r="T573" s="24"/>
      <c r="U573" s="19"/>
    </row>
    <row r="574" spans="1:21" ht="13.5" customHeight="1" x14ac:dyDescent="0.25">
      <c r="A574" s="19" t="s">
        <v>606</v>
      </c>
      <c r="B574" s="19"/>
      <c r="C574" s="19" t="s">
        <v>30</v>
      </c>
      <c r="D574" s="28">
        <v>43298</v>
      </c>
      <c r="E574" s="27" t="s">
        <v>112</v>
      </c>
      <c r="F574" s="19" t="s">
        <v>1096</v>
      </c>
      <c r="G574" s="19" t="s">
        <v>1167</v>
      </c>
      <c r="H574" s="19"/>
      <c r="I574" s="27" t="s">
        <v>1370</v>
      </c>
      <c r="J574" s="19"/>
      <c r="K574" s="19" t="s">
        <v>1557</v>
      </c>
      <c r="L574" s="26"/>
      <c r="M574" s="26"/>
      <c r="N574" s="26"/>
      <c r="O574" s="25"/>
      <c r="P574" s="25"/>
      <c r="Q574" s="25"/>
      <c r="R574" s="25"/>
      <c r="S574" s="24"/>
      <c r="T574" s="24"/>
      <c r="U574" s="19"/>
    </row>
    <row r="575" spans="1:21" ht="13.5" customHeight="1" x14ac:dyDescent="0.25">
      <c r="A575" s="19" t="s">
        <v>606</v>
      </c>
      <c r="B575" s="19"/>
      <c r="C575" s="19" t="s">
        <v>1676</v>
      </c>
      <c r="D575" s="28">
        <v>43298</v>
      </c>
      <c r="E575" s="27" t="s">
        <v>112</v>
      </c>
      <c r="F575" s="19" t="s">
        <v>1096</v>
      </c>
      <c r="G575" s="19" t="s">
        <v>1167</v>
      </c>
      <c r="H575" s="19"/>
      <c r="I575" s="27" t="s">
        <v>1371</v>
      </c>
      <c r="J575" s="19"/>
      <c r="K575" s="19" t="s">
        <v>1558</v>
      </c>
      <c r="L575" s="26"/>
      <c r="M575" s="26"/>
      <c r="N575" s="26"/>
      <c r="O575" s="25"/>
      <c r="P575" s="25"/>
      <c r="Q575" s="25"/>
      <c r="R575" s="25"/>
      <c r="S575" s="24"/>
      <c r="T575" s="24"/>
      <c r="U575" s="19"/>
    </row>
    <row r="576" spans="1:21" ht="13.5" customHeight="1" x14ac:dyDescent="0.25">
      <c r="A576" s="19" t="s">
        <v>606</v>
      </c>
      <c r="B576" s="19"/>
      <c r="C576" s="19" t="s">
        <v>29</v>
      </c>
      <c r="D576" s="28">
        <v>43298</v>
      </c>
      <c r="E576" s="27" t="s">
        <v>112</v>
      </c>
      <c r="F576" s="19" t="s">
        <v>1096</v>
      </c>
      <c r="G576" s="19" t="s">
        <v>1167</v>
      </c>
      <c r="H576" s="19"/>
      <c r="I576" s="27" t="s">
        <v>1371</v>
      </c>
      <c r="J576" s="19"/>
      <c r="K576" s="19" t="s">
        <v>1559</v>
      </c>
      <c r="L576" s="26"/>
      <c r="M576" s="26"/>
      <c r="N576" s="26"/>
      <c r="O576" s="25"/>
      <c r="P576" s="25"/>
      <c r="Q576" s="25"/>
      <c r="R576" s="25"/>
      <c r="S576" s="24"/>
      <c r="T576" s="24"/>
      <c r="U576" s="19"/>
    </row>
    <row r="577" spans="1:21" ht="13.5" customHeight="1" x14ac:dyDescent="0.25">
      <c r="A577" s="19" t="s">
        <v>606</v>
      </c>
      <c r="B577" s="19"/>
      <c r="C577" s="19" t="s">
        <v>22</v>
      </c>
      <c r="D577" s="28">
        <v>43298</v>
      </c>
      <c r="E577" s="27" t="s">
        <v>112</v>
      </c>
      <c r="F577" s="19" t="s">
        <v>1096</v>
      </c>
      <c r="G577" s="19" t="s">
        <v>1167</v>
      </c>
      <c r="H577" s="19"/>
      <c r="I577" s="27" t="s">
        <v>1372</v>
      </c>
      <c r="J577" s="19"/>
      <c r="K577" s="19" t="s">
        <v>1560</v>
      </c>
      <c r="L577" s="26"/>
      <c r="M577" s="26"/>
      <c r="N577" s="26"/>
      <c r="O577" s="25"/>
      <c r="P577" s="25"/>
      <c r="Q577" s="25"/>
      <c r="R577" s="25"/>
      <c r="S577" s="24"/>
      <c r="T577" s="24"/>
      <c r="U577" s="19"/>
    </row>
    <row r="578" spans="1:21" ht="13.5" customHeight="1" x14ac:dyDescent="0.25">
      <c r="A578" s="19" t="s">
        <v>606</v>
      </c>
      <c r="B578" s="19"/>
      <c r="C578" s="19" t="s">
        <v>22</v>
      </c>
      <c r="D578" s="28">
        <v>43298</v>
      </c>
      <c r="E578" s="27" t="s">
        <v>112</v>
      </c>
      <c r="F578" s="19" t="s">
        <v>1096</v>
      </c>
      <c r="G578" s="19" t="s">
        <v>1167</v>
      </c>
      <c r="H578" s="19"/>
      <c r="I578" s="27" t="s">
        <v>1373</v>
      </c>
      <c r="J578" s="19"/>
      <c r="K578" s="19" t="s">
        <v>1561</v>
      </c>
      <c r="L578" s="26"/>
      <c r="M578" s="26"/>
      <c r="N578" s="26"/>
      <c r="O578" s="25"/>
      <c r="P578" s="25"/>
      <c r="Q578" s="25"/>
      <c r="R578" s="25"/>
      <c r="S578" s="24"/>
      <c r="T578" s="24"/>
      <c r="U578" s="19"/>
    </row>
    <row r="579" spans="1:21" ht="13.5" customHeight="1" x14ac:dyDescent="0.25">
      <c r="A579" s="19" t="s">
        <v>606</v>
      </c>
      <c r="B579" s="19"/>
      <c r="C579" s="19" t="s">
        <v>24</v>
      </c>
      <c r="D579" s="28">
        <v>43298</v>
      </c>
      <c r="E579" s="27" t="s">
        <v>112</v>
      </c>
      <c r="F579" s="19" t="s">
        <v>1096</v>
      </c>
      <c r="G579" s="19" t="s">
        <v>1167</v>
      </c>
      <c r="H579" s="19"/>
      <c r="I579" s="27" t="s">
        <v>1374</v>
      </c>
      <c r="J579" s="19"/>
      <c r="K579" s="19" t="s">
        <v>1562</v>
      </c>
      <c r="L579" s="26"/>
      <c r="M579" s="26"/>
      <c r="N579" s="26"/>
      <c r="O579" s="25"/>
      <c r="P579" s="25"/>
      <c r="Q579" s="25"/>
      <c r="R579" s="25"/>
      <c r="S579" s="24"/>
      <c r="T579" s="24"/>
      <c r="U579" s="19"/>
    </row>
    <row r="580" spans="1:21" ht="13.5" customHeight="1" x14ac:dyDescent="0.25">
      <c r="A580" s="19" t="s">
        <v>606</v>
      </c>
      <c r="B580" s="19"/>
      <c r="C580" s="19" t="s">
        <v>22</v>
      </c>
      <c r="D580" s="28">
        <v>43298</v>
      </c>
      <c r="E580" s="27" t="s">
        <v>112</v>
      </c>
      <c r="F580" s="19" t="s">
        <v>1096</v>
      </c>
      <c r="G580" s="19" t="s">
        <v>1167</v>
      </c>
      <c r="H580" s="19"/>
      <c r="I580" s="27" t="s">
        <v>1375</v>
      </c>
      <c r="J580" s="19"/>
      <c r="K580" s="19" t="s">
        <v>1563</v>
      </c>
      <c r="L580" s="26"/>
      <c r="M580" s="26"/>
      <c r="N580" s="26"/>
      <c r="O580" s="25"/>
      <c r="P580" s="25"/>
      <c r="Q580" s="25"/>
      <c r="R580" s="25"/>
      <c r="S580" s="24"/>
      <c r="T580" s="24"/>
      <c r="U580" s="19"/>
    </row>
    <row r="581" spans="1:21" ht="13.5" customHeight="1" x14ac:dyDescent="0.25">
      <c r="A581" s="19" t="s">
        <v>606</v>
      </c>
      <c r="B581" s="19"/>
      <c r="C581" s="19" t="s">
        <v>22</v>
      </c>
      <c r="D581" s="28">
        <v>43298</v>
      </c>
      <c r="E581" s="27" t="s">
        <v>112</v>
      </c>
      <c r="F581" s="19" t="s">
        <v>1096</v>
      </c>
      <c r="G581" s="19" t="s">
        <v>1167</v>
      </c>
      <c r="H581" s="19"/>
      <c r="I581" s="27" t="s">
        <v>1376</v>
      </c>
      <c r="J581" s="19"/>
      <c r="K581" s="19" t="s">
        <v>1564</v>
      </c>
      <c r="L581" s="26"/>
      <c r="M581" s="26"/>
      <c r="N581" s="26"/>
      <c r="O581" s="25"/>
      <c r="P581" s="25"/>
      <c r="Q581" s="25"/>
      <c r="R581" s="25"/>
      <c r="S581" s="24"/>
      <c r="T581" s="24"/>
      <c r="U581" s="19"/>
    </row>
    <row r="582" spans="1:21" ht="13.5" customHeight="1" x14ac:dyDescent="0.25">
      <c r="A582" s="19" t="s">
        <v>606</v>
      </c>
      <c r="B582" s="19"/>
      <c r="C582" s="19" t="s">
        <v>22</v>
      </c>
      <c r="D582" s="28">
        <v>43298</v>
      </c>
      <c r="E582" s="27" t="s">
        <v>112</v>
      </c>
      <c r="F582" s="19" t="s">
        <v>1096</v>
      </c>
      <c r="G582" s="19" t="s">
        <v>1167</v>
      </c>
      <c r="H582" s="19"/>
      <c r="I582" s="27" t="s">
        <v>1376</v>
      </c>
      <c r="J582" s="19"/>
      <c r="K582" s="19" t="s">
        <v>1565</v>
      </c>
      <c r="L582" s="26"/>
      <c r="M582" s="26"/>
      <c r="N582" s="26"/>
      <c r="O582" s="25"/>
      <c r="P582" s="25"/>
      <c r="Q582" s="25"/>
      <c r="R582" s="25"/>
      <c r="S582" s="24"/>
      <c r="T582" s="24"/>
      <c r="U582" s="19"/>
    </row>
    <row r="583" spans="1:21" ht="13.5" customHeight="1" x14ac:dyDescent="0.25">
      <c r="A583" s="19" t="s">
        <v>606</v>
      </c>
      <c r="B583" s="19"/>
      <c r="C583" s="19" t="s">
        <v>30</v>
      </c>
      <c r="D583" s="28">
        <v>43298</v>
      </c>
      <c r="E583" s="27" t="s">
        <v>112</v>
      </c>
      <c r="F583" s="19" t="s">
        <v>1096</v>
      </c>
      <c r="G583" s="19" t="s">
        <v>1167</v>
      </c>
      <c r="H583" s="19"/>
      <c r="I583" s="27" t="s">
        <v>1377</v>
      </c>
      <c r="J583" s="19"/>
      <c r="K583" s="19" t="s">
        <v>1566</v>
      </c>
      <c r="L583" s="26"/>
      <c r="M583" s="26"/>
      <c r="N583" s="26"/>
      <c r="O583" s="25"/>
      <c r="P583" s="25"/>
      <c r="Q583" s="25"/>
      <c r="R583" s="25"/>
      <c r="S583" s="24"/>
      <c r="T583" s="24"/>
      <c r="U583" s="19"/>
    </row>
    <row r="584" spans="1:21" ht="13.5" customHeight="1" x14ac:dyDescent="0.25">
      <c r="A584" s="19" t="s">
        <v>606</v>
      </c>
      <c r="B584" s="19"/>
      <c r="C584" s="19" t="s">
        <v>24</v>
      </c>
      <c r="D584" s="28">
        <v>43298</v>
      </c>
      <c r="E584" s="27" t="s">
        <v>112</v>
      </c>
      <c r="F584" s="19" t="s">
        <v>1096</v>
      </c>
      <c r="G584" s="19" t="s">
        <v>1167</v>
      </c>
      <c r="H584" s="19"/>
      <c r="I584" s="27" t="s">
        <v>1378</v>
      </c>
      <c r="J584" s="19"/>
      <c r="K584" s="19" t="s">
        <v>1567</v>
      </c>
      <c r="L584" s="26"/>
      <c r="M584" s="26"/>
      <c r="N584" s="26"/>
      <c r="O584" s="25"/>
      <c r="P584" s="25"/>
      <c r="Q584" s="25"/>
      <c r="R584" s="25"/>
      <c r="S584" s="24"/>
      <c r="T584" s="24"/>
      <c r="U584" s="19"/>
    </row>
    <row r="585" spans="1:21" ht="13.5" customHeight="1" x14ac:dyDescent="0.25">
      <c r="A585" s="19" t="s">
        <v>606</v>
      </c>
      <c r="B585" s="19"/>
      <c r="C585" s="19" t="s">
        <v>39</v>
      </c>
      <c r="D585" s="28">
        <v>43298</v>
      </c>
      <c r="E585" s="27" t="s">
        <v>112</v>
      </c>
      <c r="F585" s="19" t="s">
        <v>1096</v>
      </c>
      <c r="G585" s="19" t="s">
        <v>1167</v>
      </c>
      <c r="H585" s="19"/>
      <c r="I585" s="27" t="s">
        <v>1378</v>
      </c>
      <c r="J585" s="19"/>
      <c r="K585" s="19" t="s">
        <v>1568</v>
      </c>
      <c r="L585" s="26"/>
      <c r="M585" s="26"/>
      <c r="N585" s="26"/>
      <c r="O585" s="25"/>
      <c r="P585" s="25"/>
      <c r="Q585" s="25"/>
      <c r="R585" s="25"/>
      <c r="S585" s="24"/>
      <c r="T585" s="24"/>
      <c r="U585" s="19"/>
    </row>
    <row r="586" spans="1:21" ht="13.5" customHeight="1" x14ac:dyDescent="0.25">
      <c r="A586" s="19" t="s">
        <v>606</v>
      </c>
      <c r="B586" s="19"/>
      <c r="C586" s="19" t="s">
        <v>17</v>
      </c>
      <c r="D586" s="28">
        <v>43298</v>
      </c>
      <c r="E586" s="27" t="s">
        <v>112</v>
      </c>
      <c r="F586" s="19" t="s">
        <v>1096</v>
      </c>
      <c r="G586" s="19" t="s">
        <v>1167</v>
      </c>
      <c r="H586" s="19"/>
      <c r="I586" s="27" t="s">
        <v>1379</v>
      </c>
      <c r="J586" s="19"/>
      <c r="K586" s="19" t="s">
        <v>1569</v>
      </c>
      <c r="L586" s="26"/>
      <c r="M586" s="26"/>
      <c r="N586" s="26"/>
      <c r="O586" s="25"/>
      <c r="P586" s="25"/>
      <c r="Q586" s="25"/>
      <c r="R586" s="25"/>
      <c r="S586" s="24"/>
      <c r="T586" s="24"/>
      <c r="U586" s="19"/>
    </row>
    <row r="587" spans="1:21" ht="13.5" customHeight="1" x14ac:dyDescent="0.25">
      <c r="A587" s="19" t="s">
        <v>606</v>
      </c>
      <c r="B587" s="19"/>
      <c r="C587" s="19" t="s">
        <v>17</v>
      </c>
      <c r="D587" s="28">
        <v>43298</v>
      </c>
      <c r="E587" s="27" t="s">
        <v>112</v>
      </c>
      <c r="F587" s="19" t="s">
        <v>1096</v>
      </c>
      <c r="G587" s="19" t="s">
        <v>1167</v>
      </c>
      <c r="H587" s="19"/>
      <c r="I587" s="27" t="s">
        <v>1380</v>
      </c>
      <c r="J587" s="19"/>
      <c r="K587" s="19" t="s">
        <v>1570</v>
      </c>
      <c r="L587" s="26"/>
      <c r="M587" s="26"/>
      <c r="N587" s="26"/>
      <c r="O587" s="25"/>
      <c r="P587" s="25"/>
      <c r="Q587" s="25"/>
      <c r="R587" s="25"/>
      <c r="S587" s="24"/>
      <c r="T587" s="24"/>
      <c r="U587" s="19"/>
    </row>
    <row r="588" spans="1:21" ht="13.5" customHeight="1" x14ac:dyDescent="0.25">
      <c r="A588" s="19" t="s">
        <v>606</v>
      </c>
      <c r="B588" s="19"/>
      <c r="C588" s="19" t="s">
        <v>39</v>
      </c>
      <c r="D588" s="28">
        <v>43298</v>
      </c>
      <c r="E588" s="27" t="s">
        <v>112</v>
      </c>
      <c r="F588" s="19" t="s">
        <v>1096</v>
      </c>
      <c r="G588" s="19" t="s">
        <v>1167</v>
      </c>
      <c r="H588" s="19"/>
      <c r="I588" s="27" t="s">
        <v>1381</v>
      </c>
      <c r="J588" s="19"/>
      <c r="K588" s="19" t="s">
        <v>1571</v>
      </c>
      <c r="L588" s="26"/>
      <c r="M588" s="26"/>
      <c r="N588" s="26"/>
      <c r="O588" s="25"/>
      <c r="P588" s="25"/>
      <c r="Q588" s="25"/>
      <c r="R588" s="25"/>
      <c r="S588" s="24"/>
      <c r="T588" s="24"/>
      <c r="U588" s="19"/>
    </row>
    <row r="589" spans="1:21" ht="13.5" customHeight="1" x14ac:dyDescent="0.25">
      <c r="A589" s="19" t="s">
        <v>606</v>
      </c>
      <c r="B589" s="19"/>
      <c r="C589" s="19" t="s">
        <v>29</v>
      </c>
      <c r="D589" s="28">
        <v>43298</v>
      </c>
      <c r="E589" s="27" t="s">
        <v>112</v>
      </c>
      <c r="F589" s="19" t="s">
        <v>1096</v>
      </c>
      <c r="G589" s="19" t="s">
        <v>1167</v>
      </c>
      <c r="H589" s="19"/>
      <c r="I589" s="27" t="s">
        <v>1368</v>
      </c>
      <c r="J589" s="19"/>
      <c r="K589" s="19" t="s">
        <v>1554</v>
      </c>
      <c r="L589" s="26"/>
      <c r="M589" s="26"/>
      <c r="N589" s="26"/>
      <c r="O589" s="25"/>
      <c r="P589" s="25"/>
      <c r="Q589" s="25"/>
      <c r="R589" s="25"/>
      <c r="S589" s="24"/>
      <c r="T589" s="24"/>
      <c r="U589" s="19"/>
    </row>
    <row r="590" spans="1:21" ht="13.5" customHeight="1" x14ac:dyDescent="0.25">
      <c r="A590" s="19" t="s">
        <v>606</v>
      </c>
      <c r="B590" s="19"/>
      <c r="C590" s="19" t="s">
        <v>29</v>
      </c>
      <c r="D590" s="28">
        <v>43298</v>
      </c>
      <c r="E590" s="27" t="s">
        <v>112</v>
      </c>
      <c r="F590" s="19" t="s">
        <v>1096</v>
      </c>
      <c r="G590" s="19" t="s">
        <v>1167</v>
      </c>
      <c r="H590" s="19"/>
      <c r="I590" s="27" t="s">
        <v>1368</v>
      </c>
      <c r="J590" s="19"/>
      <c r="K590" s="19" t="s">
        <v>1555</v>
      </c>
      <c r="L590" s="26"/>
      <c r="M590" s="26"/>
      <c r="N590" s="26"/>
      <c r="O590" s="25"/>
      <c r="P590" s="25"/>
      <c r="Q590" s="25"/>
      <c r="R590" s="25"/>
      <c r="S590" s="24"/>
      <c r="T590" s="24"/>
      <c r="U590" s="19"/>
    </row>
    <row r="591" spans="1:21" ht="13.5" customHeight="1" x14ac:dyDescent="0.25">
      <c r="A591" s="19" t="s">
        <v>606</v>
      </c>
      <c r="B591" s="19"/>
      <c r="C591" s="19" t="s">
        <v>30</v>
      </c>
      <c r="D591" s="28">
        <v>43298</v>
      </c>
      <c r="E591" s="27" t="s">
        <v>112</v>
      </c>
      <c r="F591" s="19" t="s">
        <v>1096</v>
      </c>
      <c r="G591" s="19" t="s">
        <v>1167</v>
      </c>
      <c r="H591" s="19"/>
      <c r="I591" s="27" t="s">
        <v>1369</v>
      </c>
      <c r="J591" s="19"/>
      <c r="K591" s="19" t="s">
        <v>1556</v>
      </c>
      <c r="L591" s="26"/>
      <c r="M591" s="26"/>
      <c r="N591" s="26"/>
      <c r="O591" s="25"/>
      <c r="P591" s="25"/>
      <c r="Q591" s="25"/>
      <c r="R591" s="25"/>
      <c r="S591" s="24"/>
      <c r="T591" s="24"/>
      <c r="U591" s="19"/>
    </row>
    <row r="592" spans="1:21" ht="13.5" customHeight="1" x14ac:dyDescent="0.25">
      <c r="A592" s="19" t="s">
        <v>606</v>
      </c>
      <c r="B592" s="19"/>
      <c r="C592" s="19" t="s">
        <v>30</v>
      </c>
      <c r="D592" s="28">
        <v>43298</v>
      </c>
      <c r="E592" s="27" t="s">
        <v>112</v>
      </c>
      <c r="F592" s="19" t="s">
        <v>1096</v>
      </c>
      <c r="G592" s="19" t="s">
        <v>1167</v>
      </c>
      <c r="H592" s="19"/>
      <c r="I592" s="27" t="s">
        <v>1370</v>
      </c>
      <c r="J592" s="19"/>
      <c r="K592" s="19" t="s">
        <v>1557</v>
      </c>
      <c r="L592" s="26"/>
      <c r="M592" s="26"/>
      <c r="N592" s="26"/>
      <c r="O592" s="25"/>
      <c r="P592" s="25"/>
      <c r="Q592" s="25"/>
      <c r="R592" s="25"/>
      <c r="S592" s="24"/>
      <c r="T592" s="24"/>
      <c r="U592" s="19"/>
    </row>
    <row r="593" spans="1:21" ht="13.5" customHeight="1" x14ac:dyDescent="0.25">
      <c r="A593" s="19" t="s">
        <v>606</v>
      </c>
      <c r="B593" s="19"/>
      <c r="C593" s="19" t="s">
        <v>1676</v>
      </c>
      <c r="D593" s="28">
        <v>43298</v>
      </c>
      <c r="E593" s="27" t="s">
        <v>112</v>
      </c>
      <c r="F593" s="19" t="s">
        <v>1096</v>
      </c>
      <c r="G593" s="19" t="s">
        <v>1167</v>
      </c>
      <c r="H593" s="19"/>
      <c r="I593" s="27" t="s">
        <v>1371</v>
      </c>
      <c r="J593" s="19"/>
      <c r="K593" s="19" t="s">
        <v>1558</v>
      </c>
      <c r="L593" s="26"/>
      <c r="M593" s="26"/>
      <c r="N593" s="26"/>
      <c r="O593" s="25"/>
      <c r="P593" s="25"/>
      <c r="Q593" s="25"/>
      <c r="R593" s="25"/>
      <c r="S593" s="24"/>
      <c r="T593" s="24"/>
      <c r="U593" s="19"/>
    </row>
    <row r="594" spans="1:21" ht="13.5" customHeight="1" x14ac:dyDescent="0.25">
      <c r="A594" s="19" t="s">
        <v>606</v>
      </c>
      <c r="B594" s="19"/>
      <c r="C594" s="19" t="s">
        <v>29</v>
      </c>
      <c r="D594" s="28">
        <v>43298</v>
      </c>
      <c r="E594" s="27" t="s">
        <v>112</v>
      </c>
      <c r="F594" s="19" t="s">
        <v>1096</v>
      </c>
      <c r="G594" s="19" t="s">
        <v>1167</v>
      </c>
      <c r="H594" s="19"/>
      <c r="I594" s="27" t="s">
        <v>1371</v>
      </c>
      <c r="J594" s="19"/>
      <c r="K594" s="19" t="s">
        <v>1559</v>
      </c>
      <c r="L594" s="26"/>
      <c r="M594" s="26"/>
      <c r="N594" s="26"/>
      <c r="O594" s="25"/>
      <c r="P594" s="25"/>
      <c r="Q594" s="25"/>
      <c r="R594" s="25"/>
      <c r="S594" s="24"/>
      <c r="T594" s="24"/>
      <c r="U594" s="19"/>
    </row>
    <row r="595" spans="1:21" ht="13.5" customHeight="1" x14ac:dyDescent="0.25">
      <c r="A595" s="19" t="s">
        <v>606</v>
      </c>
      <c r="B595" s="19"/>
      <c r="C595" s="19" t="s">
        <v>22</v>
      </c>
      <c r="D595" s="28">
        <v>43298</v>
      </c>
      <c r="E595" s="27" t="s">
        <v>112</v>
      </c>
      <c r="F595" s="19" t="s">
        <v>1096</v>
      </c>
      <c r="G595" s="19" t="s">
        <v>1167</v>
      </c>
      <c r="H595" s="19"/>
      <c r="I595" s="27" t="s">
        <v>1372</v>
      </c>
      <c r="J595" s="19"/>
      <c r="K595" s="19" t="s">
        <v>1560</v>
      </c>
      <c r="L595" s="26"/>
      <c r="M595" s="26"/>
      <c r="N595" s="26"/>
      <c r="O595" s="25"/>
      <c r="P595" s="25"/>
      <c r="Q595" s="25"/>
      <c r="R595" s="25"/>
      <c r="S595" s="24"/>
      <c r="T595" s="24"/>
      <c r="U595" s="19"/>
    </row>
    <row r="596" spans="1:21" ht="13.5" customHeight="1" x14ac:dyDescent="0.25">
      <c r="A596" s="19" t="s">
        <v>606</v>
      </c>
      <c r="B596" s="19"/>
      <c r="C596" s="19" t="s">
        <v>22</v>
      </c>
      <c r="D596" s="28">
        <v>43298</v>
      </c>
      <c r="E596" s="27" t="s">
        <v>112</v>
      </c>
      <c r="F596" s="19" t="s">
        <v>1096</v>
      </c>
      <c r="G596" s="19" t="s">
        <v>1167</v>
      </c>
      <c r="H596" s="19"/>
      <c r="I596" s="27" t="s">
        <v>1373</v>
      </c>
      <c r="J596" s="19"/>
      <c r="K596" s="19" t="s">
        <v>1561</v>
      </c>
      <c r="L596" s="26"/>
      <c r="M596" s="26"/>
      <c r="N596" s="26"/>
      <c r="O596" s="25"/>
      <c r="P596" s="25"/>
      <c r="Q596" s="25"/>
      <c r="R596" s="25"/>
      <c r="S596" s="24"/>
      <c r="T596" s="24"/>
      <c r="U596" s="19"/>
    </row>
    <row r="597" spans="1:21" ht="13.5" customHeight="1" x14ac:dyDescent="0.25">
      <c r="A597" s="19" t="s">
        <v>606</v>
      </c>
      <c r="B597" s="19"/>
      <c r="C597" s="19" t="s">
        <v>24</v>
      </c>
      <c r="D597" s="28">
        <v>43298</v>
      </c>
      <c r="E597" s="27" t="s">
        <v>112</v>
      </c>
      <c r="F597" s="19" t="s">
        <v>1096</v>
      </c>
      <c r="G597" s="19" t="s">
        <v>1167</v>
      </c>
      <c r="H597" s="19"/>
      <c r="I597" s="27" t="s">
        <v>1374</v>
      </c>
      <c r="J597" s="19"/>
      <c r="K597" s="19" t="s">
        <v>1562</v>
      </c>
      <c r="L597" s="26"/>
      <c r="M597" s="26"/>
      <c r="N597" s="26"/>
      <c r="O597" s="25"/>
      <c r="P597" s="25"/>
      <c r="Q597" s="25"/>
      <c r="R597" s="25"/>
      <c r="S597" s="24"/>
      <c r="T597" s="24"/>
      <c r="U597" s="19"/>
    </row>
    <row r="598" spans="1:21" ht="13.5" customHeight="1" x14ac:dyDescent="0.25">
      <c r="A598" s="19" t="s">
        <v>606</v>
      </c>
      <c r="B598" s="19"/>
      <c r="C598" s="19" t="s">
        <v>22</v>
      </c>
      <c r="D598" s="28">
        <v>43298</v>
      </c>
      <c r="E598" s="27" t="s">
        <v>112</v>
      </c>
      <c r="F598" s="19" t="s">
        <v>1096</v>
      </c>
      <c r="G598" s="19" t="s">
        <v>1167</v>
      </c>
      <c r="H598" s="19"/>
      <c r="I598" s="27" t="s">
        <v>1375</v>
      </c>
      <c r="J598" s="19"/>
      <c r="K598" s="19" t="s">
        <v>1563</v>
      </c>
      <c r="L598" s="26"/>
      <c r="M598" s="26"/>
      <c r="N598" s="26"/>
      <c r="O598" s="25"/>
      <c r="P598" s="25"/>
      <c r="Q598" s="25"/>
      <c r="R598" s="25"/>
      <c r="S598" s="24"/>
      <c r="T598" s="24"/>
      <c r="U598" s="19"/>
    </row>
    <row r="599" spans="1:21" ht="13.5" customHeight="1" x14ac:dyDescent="0.25">
      <c r="A599" s="19" t="s">
        <v>606</v>
      </c>
      <c r="B599" s="19"/>
      <c r="C599" s="19" t="s">
        <v>22</v>
      </c>
      <c r="D599" s="28">
        <v>43298</v>
      </c>
      <c r="E599" s="27" t="s">
        <v>112</v>
      </c>
      <c r="F599" s="19" t="s">
        <v>1096</v>
      </c>
      <c r="G599" s="19" t="s">
        <v>1167</v>
      </c>
      <c r="H599" s="19"/>
      <c r="I599" s="27" t="s">
        <v>1376</v>
      </c>
      <c r="J599" s="19"/>
      <c r="K599" s="19" t="s">
        <v>1564</v>
      </c>
      <c r="L599" s="26"/>
      <c r="M599" s="26"/>
      <c r="N599" s="26"/>
      <c r="O599" s="25"/>
      <c r="P599" s="25"/>
      <c r="Q599" s="25"/>
      <c r="R599" s="25"/>
      <c r="S599" s="24"/>
      <c r="T599" s="24"/>
      <c r="U599" s="19"/>
    </row>
    <row r="600" spans="1:21" ht="13.5" customHeight="1" x14ac:dyDescent="0.25">
      <c r="A600" s="19" t="s">
        <v>606</v>
      </c>
      <c r="B600" s="19"/>
      <c r="C600" s="19" t="s">
        <v>22</v>
      </c>
      <c r="D600" s="28">
        <v>43298</v>
      </c>
      <c r="E600" s="27" t="s">
        <v>112</v>
      </c>
      <c r="F600" s="19" t="s">
        <v>1096</v>
      </c>
      <c r="G600" s="19" t="s">
        <v>1167</v>
      </c>
      <c r="H600" s="19"/>
      <c r="I600" s="27" t="s">
        <v>1376</v>
      </c>
      <c r="J600" s="19"/>
      <c r="K600" s="19" t="s">
        <v>1565</v>
      </c>
      <c r="L600" s="26"/>
      <c r="M600" s="26"/>
      <c r="N600" s="26"/>
      <c r="O600" s="25"/>
      <c r="P600" s="25"/>
      <c r="Q600" s="25"/>
      <c r="R600" s="25"/>
      <c r="S600" s="24"/>
      <c r="T600" s="24"/>
      <c r="U600" s="19"/>
    </row>
    <row r="601" spans="1:21" ht="13.5" customHeight="1" x14ac:dyDescent="0.25">
      <c r="A601" s="19" t="s">
        <v>606</v>
      </c>
      <c r="B601" s="19"/>
      <c r="C601" s="19" t="s">
        <v>30</v>
      </c>
      <c r="D601" s="28">
        <v>43298</v>
      </c>
      <c r="E601" s="27" t="s">
        <v>112</v>
      </c>
      <c r="F601" s="19" t="s">
        <v>1096</v>
      </c>
      <c r="G601" s="19" t="s">
        <v>1167</v>
      </c>
      <c r="H601" s="19"/>
      <c r="I601" s="27" t="s">
        <v>1377</v>
      </c>
      <c r="J601" s="19"/>
      <c r="K601" s="19" t="s">
        <v>1566</v>
      </c>
      <c r="L601" s="26"/>
      <c r="M601" s="26"/>
      <c r="N601" s="26"/>
      <c r="O601" s="25"/>
      <c r="P601" s="25"/>
      <c r="Q601" s="25"/>
      <c r="R601" s="25"/>
      <c r="S601" s="24"/>
      <c r="T601" s="24"/>
      <c r="U601" s="19"/>
    </row>
    <row r="602" spans="1:21" ht="13.5" customHeight="1" x14ac:dyDescent="0.25">
      <c r="A602" s="19" t="s">
        <v>606</v>
      </c>
      <c r="B602" s="19"/>
      <c r="C602" s="19" t="s">
        <v>24</v>
      </c>
      <c r="D602" s="28">
        <v>43298</v>
      </c>
      <c r="E602" s="27" t="s">
        <v>112</v>
      </c>
      <c r="F602" s="19" t="s">
        <v>1096</v>
      </c>
      <c r="G602" s="19" t="s">
        <v>1167</v>
      </c>
      <c r="H602" s="19"/>
      <c r="I602" s="27" t="s">
        <v>1378</v>
      </c>
      <c r="J602" s="19"/>
      <c r="K602" s="19" t="s">
        <v>1567</v>
      </c>
      <c r="L602" s="26"/>
      <c r="M602" s="26"/>
      <c r="N602" s="26"/>
      <c r="O602" s="25"/>
      <c r="P602" s="25"/>
      <c r="Q602" s="25"/>
      <c r="R602" s="25"/>
      <c r="S602" s="24"/>
      <c r="T602" s="24"/>
      <c r="U602" s="19"/>
    </row>
    <row r="603" spans="1:21" ht="13.5" customHeight="1" x14ac:dyDescent="0.25">
      <c r="A603" s="19" t="s">
        <v>606</v>
      </c>
      <c r="B603" s="19"/>
      <c r="C603" s="19" t="s">
        <v>39</v>
      </c>
      <c r="D603" s="28">
        <v>43298</v>
      </c>
      <c r="E603" s="27" t="s">
        <v>112</v>
      </c>
      <c r="F603" s="19" t="s">
        <v>1096</v>
      </c>
      <c r="G603" s="19" t="s">
        <v>1167</v>
      </c>
      <c r="H603" s="19"/>
      <c r="I603" s="27" t="s">
        <v>1378</v>
      </c>
      <c r="J603" s="19"/>
      <c r="K603" s="19" t="s">
        <v>1568</v>
      </c>
      <c r="L603" s="26"/>
      <c r="M603" s="26"/>
      <c r="N603" s="26"/>
      <c r="O603" s="25"/>
      <c r="P603" s="25"/>
      <c r="Q603" s="25"/>
      <c r="R603" s="25"/>
      <c r="S603" s="24"/>
      <c r="T603" s="24"/>
      <c r="U603" s="19"/>
    </row>
    <row r="604" spans="1:21" ht="13.5" customHeight="1" x14ac:dyDescent="0.25">
      <c r="A604" s="19" t="s">
        <v>606</v>
      </c>
      <c r="B604" s="19"/>
      <c r="C604" s="19" t="s">
        <v>17</v>
      </c>
      <c r="D604" s="28">
        <v>43298</v>
      </c>
      <c r="E604" s="27" t="s">
        <v>112</v>
      </c>
      <c r="F604" s="19" t="s">
        <v>1096</v>
      </c>
      <c r="G604" s="19" t="s">
        <v>1167</v>
      </c>
      <c r="H604" s="19"/>
      <c r="I604" s="27" t="s">
        <v>1379</v>
      </c>
      <c r="J604" s="19"/>
      <c r="K604" s="19" t="s">
        <v>1569</v>
      </c>
      <c r="L604" s="26"/>
      <c r="M604" s="26"/>
      <c r="N604" s="26"/>
      <c r="O604" s="25"/>
      <c r="P604" s="25"/>
      <c r="Q604" s="25"/>
      <c r="R604" s="25"/>
      <c r="S604" s="24"/>
      <c r="T604" s="24"/>
      <c r="U604" s="19"/>
    </row>
    <row r="605" spans="1:21" ht="13.5" customHeight="1" x14ac:dyDescent="0.25">
      <c r="A605" s="19" t="s">
        <v>606</v>
      </c>
      <c r="B605" s="19"/>
      <c r="C605" s="19" t="s">
        <v>17</v>
      </c>
      <c r="D605" s="28">
        <v>43298</v>
      </c>
      <c r="E605" s="27" t="s">
        <v>112</v>
      </c>
      <c r="F605" s="19" t="s">
        <v>1096</v>
      </c>
      <c r="G605" s="19" t="s">
        <v>1167</v>
      </c>
      <c r="H605" s="19"/>
      <c r="I605" s="27" t="s">
        <v>1380</v>
      </c>
      <c r="J605" s="19"/>
      <c r="K605" s="19" t="s">
        <v>1570</v>
      </c>
      <c r="L605" s="26"/>
      <c r="M605" s="26"/>
      <c r="N605" s="26"/>
      <c r="O605" s="25"/>
      <c r="P605" s="25"/>
      <c r="Q605" s="25"/>
      <c r="R605" s="25"/>
      <c r="S605" s="24"/>
      <c r="T605" s="24"/>
      <c r="U605" s="19"/>
    </row>
    <row r="606" spans="1:21" ht="13.5" customHeight="1" x14ac:dyDescent="0.25">
      <c r="A606" s="19" t="s">
        <v>606</v>
      </c>
      <c r="B606" s="19"/>
      <c r="C606" s="19" t="s">
        <v>39</v>
      </c>
      <c r="D606" s="28">
        <v>43298</v>
      </c>
      <c r="E606" s="27" t="s">
        <v>112</v>
      </c>
      <c r="F606" s="19" t="s">
        <v>1096</v>
      </c>
      <c r="G606" s="19" t="s">
        <v>1167</v>
      </c>
      <c r="H606" s="19"/>
      <c r="I606" s="27" t="s">
        <v>1381</v>
      </c>
      <c r="J606" s="19"/>
      <c r="K606" s="19" t="s">
        <v>1571</v>
      </c>
      <c r="L606" s="26"/>
      <c r="M606" s="26"/>
      <c r="N606" s="26"/>
      <c r="O606" s="25"/>
      <c r="P606" s="25"/>
      <c r="Q606" s="25"/>
      <c r="R606" s="25"/>
      <c r="S606" s="24"/>
      <c r="T606" s="24"/>
      <c r="U606" s="19"/>
    </row>
    <row r="607" spans="1:21" ht="13.5" customHeight="1" x14ac:dyDescent="0.25">
      <c r="A607" s="19" t="s">
        <v>606</v>
      </c>
      <c r="B607" s="19"/>
      <c r="C607" s="19" t="s">
        <v>19</v>
      </c>
      <c r="D607" s="28">
        <v>43299</v>
      </c>
      <c r="E607" s="27" t="s">
        <v>112</v>
      </c>
      <c r="F607" s="19" t="s">
        <v>1091</v>
      </c>
      <c r="G607" s="19" t="s">
        <v>1168</v>
      </c>
      <c r="H607" s="19"/>
      <c r="I607" s="27" t="s">
        <v>1382</v>
      </c>
      <c r="J607" s="19"/>
      <c r="K607" s="19" t="s">
        <v>1572</v>
      </c>
      <c r="L607" s="26"/>
      <c r="M607" s="26"/>
      <c r="N607" s="26"/>
      <c r="O607" s="25"/>
      <c r="P607" s="25"/>
      <c r="Q607" s="25"/>
      <c r="R607" s="25"/>
      <c r="S607" s="24"/>
      <c r="T607" s="24"/>
      <c r="U607" s="19"/>
    </row>
    <row r="608" spans="1:21" ht="13.5" customHeight="1" x14ac:dyDescent="0.25">
      <c r="A608" s="19" t="s">
        <v>606</v>
      </c>
      <c r="B608" s="19"/>
      <c r="C608" s="19" t="s">
        <v>19</v>
      </c>
      <c r="D608" s="28">
        <v>43299</v>
      </c>
      <c r="E608" s="27" t="s">
        <v>112</v>
      </c>
      <c r="F608" s="19" t="s">
        <v>1091</v>
      </c>
      <c r="G608" s="19" t="s">
        <v>1168</v>
      </c>
      <c r="H608" s="19"/>
      <c r="I608" s="27" t="s">
        <v>1382</v>
      </c>
      <c r="J608" s="19"/>
      <c r="K608" s="19" t="s">
        <v>1572</v>
      </c>
      <c r="L608" s="26"/>
      <c r="M608" s="26"/>
      <c r="N608" s="26"/>
      <c r="O608" s="25"/>
      <c r="P608" s="25"/>
      <c r="Q608" s="25"/>
      <c r="R608" s="25"/>
      <c r="S608" s="24"/>
      <c r="T608" s="24"/>
      <c r="U608" s="19"/>
    </row>
    <row r="609" spans="1:21" ht="13.5" customHeight="1" x14ac:dyDescent="0.25">
      <c r="A609" s="19" t="s">
        <v>606</v>
      </c>
      <c r="B609" s="19"/>
      <c r="C609" s="19" t="s">
        <v>17</v>
      </c>
      <c r="D609" s="28">
        <v>43301</v>
      </c>
      <c r="E609" s="27"/>
      <c r="F609" s="19" t="s">
        <v>1089</v>
      </c>
      <c r="G609" s="19" t="s">
        <v>1169</v>
      </c>
      <c r="H609" s="19" t="s">
        <v>1170</v>
      </c>
      <c r="I609" s="27" t="s">
        <v>1383</v>
      </c>
      <c r="J609" s="19"/>
      <c r="K609" s="19"/>
      <c r="L609" s="26"/>
      <c r="M609" s="26"/>
      <c r="N609" s="26"/>
      <c r="O609" s="25"/>
      <c r="P609" s="25"/>
      <c r="Q609" s="25"/>
      <c r="R609" s="25"/>
      <c r="S609" s="24"/>
      <c r="T609" s="24"/>
      <c r="U609" s="19"/>
    </row>
    <row r="610" spans="1:21" ht="13.5" customHeight="1" x14ac:dyDescent="0.25">
      <c r="A610" s="19" t="s">
        <v>606</v>
      </c>
      <c r="B610" s="19"/>
      <c r="C610" s="19" t="s">
        <v>17</v>
      </c>
      <c r="D610" s="28">
        <v>43301</v>
      </c>
      <c r="E610" s="27"/>
      <c r="F610" s="19" t="s">
        <v>1089</v>
      </c>
      <c r="G610" s="19" t="s">
        <v>1171</v>
      </c>
      <c r="H610" s="19" t="s">
        <v>1172</v>
      </c>
      <c r="I610" s="27" t="s">
        <v>1384</v>
      </c>
      <c r="J610" s="19"/>
      <c r="K610" s="19"/>
      <c r="L610" s="26"/>
      <c r="M610" s="26"/>
      <c r="N610" s="26"/>
      <c r="O610" s="25"/>
      <c r="P610" s="25"/>
      <c r="Q610" s="25"/>
      <c r="R610" s="25"/>
      <c r="S610" s="24"/>
      <c r="T610" s="24"/>
      <c r="U610" s="19"/>
    </row>
    <row r="611" spans="1:21" ht="13.5" customHeight="1" x14ac:dyDescent="0.25">
      <c r="A611" s="19" t="s">
        <v>606</v>
      </c>
      <c r="B611" s="19"/>
      <c r="C611" s="19" t="s">
        <v>17</v>
      </c>
      <c r="D611" s="28">
        <v>43301</v>
      </c>
      <c r="E611" s="27"/>
      <c r="F611" s="19" t="s">
        <v>1089</v>
      </c>
      <c r="G611" s="19" t="s">
        <v>1173</v>
      </c>
      <c r="H611" s="19" t="s">
        <v>1174</v>
      </c>
      <c r="I611" s="27" t="s">
        <v>1385</v>
      </c>
      <c r="J611" s="19"/>
      <c r="K611" s="19"/>
      <c r="L611" s="26"/>
      <c r="M611" s="26"/>
      <c r="N611" s="26"/>
      <c r="O611" s="25"/>
      <c r="P611" s="25"/>
      <c r="Q611" s="25"/>
      <c r="R611" s="25"/>
      <c r="S611" s="24"/>
      <c r="T611" s="24"/>
      <c r="U611" s="19"/>
    </row>
    <row r="612" spans="1:21" ht="13.5" customHeight="1" x14ac:dyDescent="0.25">
      <c r="A612" s="19" t="s">
        <v>606</v>
      </c>
      <c r="B612" s="19"/>
      <c r="C612" s="19" t="s">
        <v>17</v>
      </c>
      <c r="D612" s="28">
        <v>43301</v>
      </c>
      <c r="E612" s="27"/>
      <c r="F612" s="19" t="s">
        <v>1089</v>
      </c>
      <c r="G612" s="19" t="s">
        <v>1175</v>
      </c>
      <c r="H612" s="19" t="s">
        <v>1176</v>
      </c>
      <c r="I612" s="27" t="s">
        <v>1386</v>
      </c>
      <c r="J612" s="19"/>
      <c r="K612" s="19"/>
      <c r="L612" s="26"/>
      <c r="M612" s="26"/>
      <c r="N612" s="26"/>
      <c r="O612" s="25"/>
      <c r="P612" s="25"/>
      <c r="Q612" s="25"/>
      <c r="R612" s="25"/>
      <c r="S612" s="24"/>
      <c r="T612" s="24"/>
      <c r="U612" s="19"/>
    </row>
    <row r="613" spans="1:21" ht="13.5" customHeight="1" x14ac:dyDescent="0.25">
      <c r="A613" s="19" t="s">
        <v>606</v>
      </c>
      <c r="B613" s="19"/>
      <c r="C613" s="19" t="s">
        <v>17</v>
      </c>
      <c r="D613" s="28">
        <v>43301</v>
      </c>
      <c r="E613" s="27"/>
      <c r="F613" s="19" t="s">
        <v>1089</v>
      </c>
      <c r="G613" s="19" t="s">
        <v>1169</v>
      </c>
      <c r="H613" s="19" t="s">
        <v>1170</v>
      </c>
      <c r="I613" s="27" t="s">
        <v>1383</v>
      </c>
      <c r="J613" s="19"/>
      <c r="K613" s="19"/>
      <c r="L613" s="26"/>
      <c r="M613" s="26"/>
      <c r="N613" s="26"/>
      <c r="O613" s="25"/>
      <c r="P613" s="25"/>
      <c r="Q613" s="25"/>
      <c r="R613" s="25"/>
      <c r="S613" s="24"/>
      <c r="T613" s="24"/>
      <c r="U613" s="19"/>
    </row>
    <row r="614" spans="1:21" ht="13.5" customHeight="1" x14ac:dyDescent="0.25">
      <c r="A614" s="19" t="s">
        <v>606</v>
      </c>
      <c r="B614" s="19"/>
      <c r="C614" s="19" t="s">
        <v>17</v>
      </c>
      <c r="D614" s="28">
        <v>43301</v>
      </c>
      <c r="E614" s="27"/>
      <c r="F614" s="19" t="s">
        <v>1089</v>
      </c>
      <c r="G614" s="19" t="s">
        <v>1171</v>
      </c>
      <c r="H614" s="19" t="s">
        <v>1172</v>
      </c>
      <c r="I614" s="27" t="s">
        <v>1384</v>
      </c>
      <c r="J614" s="19"/>
      <c r="K614" s="19"/>
      <c r="L614" s="26"/>
      <c r="M614" s="26"/>
      <c r="N614" s="26"/>
      <c r="O614" s="25"/>
      <c r="P614" s="25"/>
      <c r="Q614" s="25"/>
      <c r="R614" s="25"/>
      <c r="S614" s="24"/>
      <c r="T614" s="24"/>
      <c r="U614" s="19"/>
    </row>
    <row r="615" spans="1:21" ht="13.5" customHeight="1" x14ac:dyDescent="0.25">
      <c r="A615" s="19" t="s">
        <v>606</v>
      </c>
      <c r="B615" s="19"/>
      <c r="C615" s="19" t="s">
        <v>17</v>
      </c>
      <c r="D615" s="28">
        <v>43301</v>
      </c>
      <c r="E615" s="27"/>
      <c r="F615" s="19" t="s">
        <v>1089</v>
      </c>
      <c r="G615" s="19" t="s">
        <v>1173</v>
      </c>
      <c r="H615" s="19" t="s">
        <v>1174</v>
      </c>
      <c r="I615" s="27" t="s">
        <v>1385</v>
      </c>
      <c r="J615" s="19"/>
      <c r="K615" s="19"/>
      <c r="L615" s="26"/>
      <c r="M615" s="26"/>
      <c r="N615" s="26"/>
      <c r="O615" s="25"/>
      <c r="P615" s="25"/>
      <c r="Q615" s="25"/>
      <c r="R615" s="25"/>
      <c r="S615" s="24"/>
      <c r="T615" s="24"/>
      <c r="U615" s="19"/>
    </row>
    <row r="616" spans="1:21" ht="13.5" customHeight="1" x14ac:dyDescent="0.25">
      <c r="A616" s="19" t="s">
        <v>606</v>
      </c>
      <c r="B616" s="19"/>
      <c r="C616" s="19" t="s">
        <v>17</v>
      </c>
      <c r="D616" s="28">
        <v>43301</v>
      </c>
      <c r="E616" s="27"/>
      <c r="F616" s="19" t="s">
        <v>1089</v>
      </c>
      <c r="G616" s="19" t="s">
        <v>1175</v>
      </c>
      <c r="H616" s="19" t="s">
        <v>1176</v>
      </c>
      <c r="I616" s="27" t="s">
        <v>1386</v>
      </c>
      <c r="J616" s="19"/>
      <c r="K616" s="19"/>
      <c r="L616" s="26"/>
      <c r="M616" s="26"/>
      <c r="N616" s="26"/>
      <c r="O616" s="25"/>
      <c r="P616" s="25"/>
      <c r="Q616" s="25"/>
      <c r="R616" s="25"/>
      <c r="S616" s="24"/>
      <c r="T616" s="24"/>
      <c r="U616" s="19"/>
    </row>
    <row r="617" spans="1:21" ht="13.5" customHeight="1" x14ac:dyDescent="0.25">
      <c r="A617" s="19" t="s">
        <v>606</v>
      </c>
      <c r="B617" s="19"/>
      <c r="C617" s="19" t="s">
        <v>19</v>
      </c>
      <c r="D617" s="28">
        <v>43304</v>
      </c>
      <c r="E617" s="27" t="s">
        <v>112</v>
      </c>
      <c r="F617" s="19" t="s">
        <v>1089</v>
      </c>
      <c r="G617" s="19" t="s">
        <v>1169</v>
      </c>
      <c r="H617" s="19" t="s">
        <v>1125</v>
      </c>
      <c r="I617" s="27" t="s">
        <v>1387</v>
      </c>
      <c r="J617" s="19"/>
      <c r="K617" s="19" t="s">
        <v>1573</v>
      </c>
      <c r="L617" s="26"/>
      <c r="M617" s="26"/>
      <c r="N617" s="26"/>
      <c r="O617" s="25"/>
      <c r="P617" s="25"/>
      <c r="Q617" s="25"/>
      <c r="R617" s="25"/>
      <c r="S617" s="24"/>
      <c r="T617" s="24"/>
      <c r="U617" s="19"/>
    </row>
    <row r="618" spans="1:21" ht="13.5" customHeight="1" x14ac:dyDescent="0.25">
      <c r="A618" s="19" t="s">
        <v>606</v>
      </c>
      <c r="B618" s="19"/>
      <c r="C618" s="19" t="s">
        <v>19</v>
      </c>
      <c r="D618" s="28">
        <v>43304</v>
      </c>
      <c r="E618" s="27" t="s">
        <v>112</v>
      </c>
      <c r="F618" s="19" t="s">
        <v>1089</v>
      </c>
      <c r="G618" s="19" t="s">
        <v>1175</v>
      </c>
      <c r="H618" s="19" t="s">
        <v>1125</v>
      </c>
      <c r="I618" s="27" t="s">
        <v>1388</v>
      </c>
      <c r="J618" s="19"/>
      <c r="K618" s="19" t="s">
        <v>1574</v>
      </c>
      <c r="L618" s="26"/>
      <c r="M618" s="26"/>
      <c r="N618" s="26"/>
      <c r="O618" s="25"/>
      <c r="P618" s="25"/>
      <c r="Q618" s="25"/>
      <c r="R618" s="25"/>
      <c r="S618" s="24"/>
      <c r="T618" s="24"/>
      <c r="U618" s="19"/>
    </row>
    <row r="619" spans="1:21" ht="13.5" customHeight="1" x14ac:dyDescent="0.25">
      <c r="A619" s="19" t="s">
        <v>606</v>
      </c>
      <c r="B619" s="19"/>
      <c r="C619" s="19" t="s">
        <v>18</v>
      </c>
      <c r="D619" s="28">
        <v>43304</v>
      </c>
      <c r="E619" s="27" t="s">
        <v>112</v>
      </c>
      <c r="F619" s="19" t="s">
        <v>1089</v>
      </c>
      <c r="G619" s="19" t="s">
        <v>1177</v>
      </c>
      <c r="H619" s="19" t="s">
        <v>1178</v>
      </c>
      <c r="I619" s="27" t="s">
        <v>1389</v>
      </c>
      <c r="J619" s="19"/>
      <c r="K619" s="19" t="s">
        <v>1575</v>
      </c>
      <c r="L619" s="26"/>
      <c r="M619" s="26"/>
      <c r="N619" s="26"/>
      <c r="O619" s="25"/>
      <c r="P619" s="25"/>
      <c r="Q619" s="25"/>
      <c r="R619" s="25"/>
      <c r="S619" s="24"/>
      <c r="T619" s="24"/>
      <c r="U619" s="19"/>
    </row>
    <row r="620" spans="1:21" ht="13.5" customHeight="1" x14ac:dyDescent="0.25">
      <c r="A620" s="19" t="s">
        <v>606</v>
      </c>
      <c r="B620" s="19"/>
      <c r="C620" s="19" t="s">
        <v>18</v>
      </c>
      <c r="D620" s="28">
        <v>43304</v>
      </c>
      <c r="E620" s="27"/>
      <c r="F620" s="19" t="s">
        <v>1089</v>
      </c>
      <c r="G620" s="19" t="s">
        <v>1179</v>
      </c>
      <c r="H620" s="19" t="s">
        <v>1180</v>
      </c>
      <c r="I620" s="27" t="s">
        <v>1390</v>
      </c>
      <c r="J620" s="19"/>
      <c r="K620" s="19"/>
      <c r="L620" s="26"/>
      <c r="M620" s="26"/>
      <c r="N620" s="26"/>
      <c r="O620" s="25"/>
      <c r="P620" s="25"/>
      <c r="Q620" s="25"/>
      <c r="R620" s="25"/>
      <c r="S620" s="24"/>
      <c r="T620" s="24"/>
      <c r="U620" s="19"/>
    </row>
    <row r="621" spans="1:21" ht="13.5" customHeight="1" x14ac:dyDescent="0.25">
      <c r="A621" s="19" t="s">
        <v>606</v>
      </c>
      <c r="B621" s="19"/>
      <c r="C621" s="19" t="s">
        <v>18</v>
      </c>
      <c r="D621" s="28">
        <v>43304</v>
      </c>
      <c r="E621" s="27" t="s">
        <v>112</v>
      </c>
      <c r="F621" s="19" t="s">
        <v>1089</v>
      </c>
      <c r="G621" s="19" t="s">
        <v>1175</v>
      </c>
      <c r="H621" s="19" t="s">
        <v>1176</v>
      </c>
      <c r="I621" s="27" t="s">
        <v>1391</v>
      </c>
      <c r="J621" s="19"/>
      <c r="K621" s="19" t="s">
        <v>1576</v>
      </c>
      <c r="L621" s="26"/>
      <c r="M621" s="26"/>
      <c r="N621" s="26"/>
      <c r="O621" s="25"/>
      <c r="P621" s="25"/>
      <c r="Q621" s="25"/>
      <c r="R621" s="25"/>
      <c r="S621" s="24"/>
      <c r="T621" s="24"/>
      <c r="U621" s="19"/>
    </row>
    <row r="622" spans="1:21" ht="13.5" customHeight="1" x14ac:dyDescent="0.25">
      <c r="A622" s="19" t="s">
        <v>606</v>
      </c>
      <c r="B622" s="19"/>
      <c r="C622" s="19" t="s">
        <v>19</v>
      </c>
      <c r="D622" s="28">
        <v>43304</v>
      </c>
      <c r="E622" s="27" t="s">
        <v>112</v>
      </c>
      <c r="F622" s="19" t="s">
        <v>1089</v>
      </c>
      <c r="G622" s="19" t="s">
        <v>1169</v>
      </c>
      <c r="H622" s="19" t="s">
        <v>1125</v>
      </c>
      <c r="I622" s="27" t="s">
        <v>1387</v>
      </c>
      <c r="J622" s="19"/>
      <c r="K622" s="19" t="s">
        <v>1573</v>
      </c>
      <c r="L622" s="26"/>
      <c r="M622" s="26"/>
      <c r="N622" s="26"/>
      <c r="O622" s="25"/>
      <c r="P622" s="25"/>
      <c r="Q622" s="25"/>
      <c r="R622" s="25"/>
      <c r="S622" s="24"/>
      <c r="T622" s="24"/>
      <c r="U622" s="19"/>
    </row>
    <row r="623" spans="1:21" ht="13.5" customHeight="1" x14ac:dyDescent="0.25">
      <c r="A623" s="19" t="s">
        <v>606</v>
      </c>
      <c r="B623" s="19"/>
      <c r="C623" s="19" t="s">
        <v>19</v>
      </c>
      <c r="D623" s="28">
        <v>43304</v>
      </c>
      <c r="E623" s="27" t="s">
        <v>112</v>
      </c>
      <c r="F623" s="19" t="s">
        <v>1089</v>
      </c>
      <c r="G623" s="19" t="s">
        <v>1175</v>
      </c>
      <c r="H623" s="19" t="s">
        <v>1125</v>
      </c>
      <c r="I623" s="27" t="s">
        <v>1388</v>
      </c>
      <c r="J623" s="19"/>
      <c r="K623" s="19" t="s">
        <v>1574</v>
      </c>
      <c r="L623" s="26"/>
      <c r="M623" s="26"/>
      <c r="N623" s="26"/>
      <c r="O623" s="25"/>
      <c r="P623" s="25"/>
      <c r="Q623" s="25"/>
      <c r="R623" s="25"/>
      <c r="S623" s="24"/>
      <c r="T623" s="24"/>
      <c r="U623" s="19"/>
    </row>
    <row r="624" spans="1:21" ht="13.5" customHeight="1" x14ac:dyDescent="0.25">
      <c r="A624" s="19" t="s">
        <v>606</v>
      </c>
      <c r="B624" s="19"/>
      <c r="C624" s="19" t="s">
        <v>18</v>
      </c>
      <c r="D624" s="28">
        <v>43304</v>
      </c>
      <c r="E624" s="27" t="s">
        <v>112</v>
      </c>
      <c r="F624" s="19" t="s">
        <v>1089</v>
      </c>
      <c r="G624" s="19" t="s">
        <v>1177</v>
      </c>
      <c r="H624" s="19" t="s">
        <v>1178</v>
      </c>
      <c r="I624" s="27" t="s">
        <v>1389</v>
      </c>
      <c r="J624" s="19"/>
      <c r="K624" s="19" t="s">
        <v>1575</v>
      </c>
      <c r="L624" s="26"/>
      <c r="M624" s="26"/>
      <c r="N624" s="26"/>
      <c r="O624" s="25"/>
      <c r="P624" s="25"/>
      <c r="Q624" s="25"/>
      <c r="R624" s="25"/>
      <c r="S624" s="24"/>
      <c r="T624" s="24"/>
      <c r="U624" s="19"/>
    </row>
    <row r="625" spans="1:21" ht="13.5" customHeight="1" x14ac:dyDescent="0.25">
      <c r="A625" s="19" t="s">
        <v>606</v>
      </c>
      <c r="B625" s="19"/>
      <c r="C625" s="19" t="s">
        <v>18</v>
      </c>
      <c r="D625" s="28">
        <v>43304</v>
      </c>
      <c r="E625" s="27"/>
      <c r="F625" s="19" t="s">
        <v>1089</v>
      </c>
      <c r="G625" s="19" t="s">
        <v>1179</v>
      </c>
      <c r="H625" s="19" t="s">
        <v>1180</v>
      </c>
      <c r="I625" s="27" t="s">
        <v>1390</v>
      </c>
      <c r="J625" s="19"/>
      <c r="K625" s="19"/>
      <c r="L625" s="26"/>
      <c r="M625" s="26"/>
      <c r="N625" s="26"/>
      <c r="O625" s="25"/>
      <c r="P625" s="25"/>
      <c r="Q625" s="25"/>
      <c r="R625" s="25"/>
      <c r="S625" s="24"/>
      <c r="T625" s="24"/>
      <c r="U625" s="19"/>
    </row>
    <row r="626" spans="1:21" ht="13.5" customHeight="1" x14ac:dyDescent="0.25">
      <c r="A626" s="19" t="s">
        <v>606</v>
      </c>
      <c r="B626" s="19"/>
      <c r="C626" s="19" t="s">
        <v>18</v>
      </c>
      <c r="D626" s="28">
        <v>43304</v>
      </c>
      <c r="E626" s="27" t="s">
        <v>112</v>
      </c>
      <c r="F626" s="19" t="s">
        <v>1089</v>
      </c>
      <c r="G626" s="19" t="s">
        <v>1175</v>
      </c>
      <c r="H626" s="19" t="s">
        <v>1176</v>
      </c>
      <c r="I626" s="27" t="s">
        <v>1391</v>
      </c>
      <c r="J626" s="19"/>
      <c r="K626" s="19" t="s">
        <v>1576</v>
      </c>
      <c r="L626" s="26"/>
      <c r="M626" s="26"/>
      <c r="N626" s="26"/>
      <c r="O626" s="25"/>
      <c r="P626" s="25"/>
      <c r="Q626" s="25"/>
      <c r="R626" s="25"/>
      <c r="S626" s="24"/>
      <c r="T626" s="24"/>
      <c r="U626" s="19"/>
    </row>
    <row r="627" spans="1:21" ht="13.5" customHeight="1" x14ac:dyDescent="0.25">
      <c r="A627" s="19" t="s">
        <v>606</v>
      </c>
      <c r="B627" s="19"/>
      <c r="C627" s="19" t="s">
        <v>26</v>
      </c>
      <c r="D627" s="28">
        <v>43306</v>
      </c>
      <c r="E627" s="27"/>
      <c r="F627" s="19" t="s">
        <v>1089</v>
      </c>
      <c r="G627" s="19" t="s">
        <v>1181</v>
      </c>
      <c r="H627" s="19" t="s">
        <v>1147</v>
      </c>
      <c r="I627" s="27" t="s">
        <v>1392</v>
      </c>
      <c r="J627" s="19"/>
      <c r="K627" s="19"/>
      <c r="L627" s="26"/>
      <c r="M627" s="26"/>
      <c r="N627" s="26"/>
      <c r="O627" s="25"/>
      <c r="P627" s="25"/>
      <c r="Q627" s="25"/>
      <c r="R627" s="25"/>
      <c r="S627" s="24"/>
      <c r="T627" s="24"/>
      <c r="U627" s="19"/>
    </row>
    <row r="628" spans="1:21" ht="13.5" customHeight="1" x14ac:dyDescent="0.25">
      <c r="A628" s="19" t="s">
        <v>606</v>
      </c>
      <c r="B628" s="19"/>
      <c r="C628" s="19" t="s">
        <v>26</v>
      </c>
      <c r="D628" s="28">
        <v>43306</v>
      </c>
      <c r="E628" s="27" t="s">
        <v>112</v>
      </c>
      <c r="F628" s="19" t="s">
        <v>1089</v>
      </c>
      <c r="G628" s="19" t="s">
        <v>1181</v>
      </c>
      <c r="H628" s="19" t="s">
        <v>1147</v>
      </c>
      <c r="I628" s="27" t="s">
        <v>1393</v>
      </c>
      <c r="J628" s="19"/>
      <c r="K628" s="19" t="s">
        <v>1577</v>
      </c>
      <c r="L628" s="26" t="s">
        <v>1646</v>
      </c>
      <c r="M628" s="26" t="s">
        <v>1647</v>
      </c>
      <c r="N628" s="26"/>
      <c r="O628" s="25">
        <v>43318</v>
      </c>
      <c r="P628" s="25">
        <v>43318</v>
      </c>
      <c r="Q628" s="25"/>
      <c r="R628" s="25"/>
      <c r="S628" s="24"/>
      <c r="T628" s="24"/>
      <c r="U628" s="19"/>
    </row>
    <row r="629" spans="1:21" ht="13.5" customHeight="1" x14ac:dyDescent="0.25">
      <c r="A629" s="19" t="s">
        <v>606</v>
      </c>
      <c r="B629" s="19"/>
      <c r="C629" s="19" t="s">
        <v>26</v>
      </c>
      <c r="D629" s="28">
        <v>43306</v>
      </c>
      <c r="E629" s="27"/>
      <c r="F629" s="19" t="s">
        <v>1089</v>
      </c>
      <c r="G629" s="19" t="s">
        <v>1182</v>
      </c>
      <c r="H629" s="19"/>
      <c r="I629" s="27" t="s">
        <v>1394</v>
      </c>
      <c r="J629" s="19"/>
      <c r="K629" s="19"/>
      <c r="L629" s="26"/>
      <c r="M629" s="26"/>
      <c r="N629" s="26"/>
      <c r="O629" s="25"/>
      <c r="P629" s="25"/>
      <c r="Q629" s="25"/>
      <c r="R629" s="25"/>
      <c r="S629" s="24"/>
      <c r="T629" s="24"/>
      <c r="U629" s="19"/>
    </row>
    <row r="630" spans="1:21" ht="13.5" customHeight="1" x14ac:dyDescent="0.25">
      <c r="A630" s="19" t="s">
        <v>606</v>
      </c>
      <c r="B630" s="19"/>
      <c r="C630" s="19" t="s">
        <v>26</v>
      </c>
      <c r="D630" s="28">
        <v>43306</v>
      </c>
      <c r="E630" s="27"/>
      <c r="F630" s="19" t="s">
        <v>1089</v>
      </c>
      <c r="G630" s="19" t="s">
        <v>1181</v>
      </c>
      <c r="H630" s="19" t="s">
        <v>1147</v>
      </c>
      <c r="I630" s="27" t="s">
        <v>1392</v>
      </c>
      <c r="J630" s="19"/>
      <c r="K630" s="19"/>
      <c r="L630" s="26"/>
      <c r="M630" s="26"/>
      <c r="N630" s="26"/>
      <c r="O630" s="25"/>
      <c r="P630" s="25"/>
      <c r="Q630" s="25"/>
      <c r="R630" s="25"/>
      <c r="S630" s="24"/>
      <c r="T630" s="24"/>
      <c r="U630" s="19"/>
    </row>
    <row r="631" spans="1:21" ht="13.5" customHeight="1" x14ac:dyDescent="0.25">
      <c r="A631" s="19" t="s">
        <v>606</v>
      </c>
      <c r="B631" s="19"/>
      <c r="C631" s="19" t="s">
        <v>26</v>
      </c>
      <c r="D631" s="28">
        <v>43306</v>
      </c>
      <c r="E631" s="27" t="s">
        <v>112</v>
      </c>
      <c r="F631" s="19" t="s">
        <v>1089</v>
      </c>
      <c r="G631" s="19" t="s">
        <v>1181</v>
      </c>
      <c r="H631" s="19" t="s">
        <v>1147</v>
      </c>
      <c r="I631" s="27" t="s">
        <v>1393</v>
      </c>
      <c r="J631" s="19"/>
      <c r="K631" s="19" t="s">
        <v>1577</v>
      </c>
      <c r="L631" s="26" t="s">
        <v>1646</v>
      </c>
      <c r="M631" s="26" t="s">
        <v>1647</v>
      </c>
      <c r="N631" s="26"/>
      <c r="O631" s="25">
        <v>43318</v>
      </c>
      <c r="P631" s="25"/>
      <c r="Q631" s="25"/>
      <c r="R631" s="25"/>
      <c r="S631" s="24"/>
      <c r="T631" s="24"/>
      <c r="U631" s="19"/>
    </row>
    <row r="632" spans="1:21" ht="13.5" customHeight="1" x14ac:dyDescent="0.25">
      <c r="A632" s="19" t="s">
        <v>606</v>
      </c>
      <c r="B632" s="19"/>
      <c r="C632" s="19" t="s">
        <v>26</v>
      </c>
      <c r="D632" s="28">
        <v>43311</v>
      </c>
      <c r="E632" s="27"/>
      <c r="F632" s="19" t="s">
        <v>1089</v>
      </c>
      <c r="G632" s="19" t="s">
        <v>1183</v>
      </c>
      <c r="H632" s="19"/>
      <c r="I632" s="27" t="s">
        <v>1395</v>
      </c>
      <c r="J632" s="19"/>
      <c r="K632" s="19" t="s">
        <v>1578</v>
      </c>
      <c r="L632" s="26" t="s">
        <v>1648</v>
      </c>
      <c r="M632" s="26" t="s">
        <v>1649</v>
      </c>
      <c r="N632" s="26"/>
      <c r="O632" s="25">
        <v>43314</v>
      </c>
      <c r="P632" s="25"/>
      <c r="Q632" s="25"/>
      <c r="R632" s="25"/>
      <c r="S632" s="24"/>
      <c r="T632" s="24"/>
      <c r="U632" s="19"/>
    </row>
    <row r="633" spans="1:21" ht="13.5" customHeight="1" x14ac:dyDescent="0.25">
      <c r="A633" s="19" t="s">
        <v>606</v>
      </c>
      <c r="B633" s="19"/>
      <c r="C633" t="s">
        <v>25</v>
      </c>
      <c r="D633" s="28">
        <v>43321</v>
      </c>
      <c r="E633" s="27" t="s">
        <v>112</v>
      </c>
      <c r="F633" s="19" t="s">
        <v>1089</v>
      </c>
      <c r="G633" s="19" t="s">
        <v>1184</v>
      </c>
      <c r="H633" s="19" t="s">
        <v>1185</v>
      </c>
      <c r="I633" s="27" t="s">
        <v>1396</v>
      </c>
      <c r="J633" s="19"/>
      <c r="K633" s="19" t="s">
        <v>1579</v>
      </c>
      <c r="L633" s="26" t="s">
        <v>1650</v>
      </c>
      <c r="M633" s="26" t="s">
        <v>1651</v>
      </c>
      <c r="N633" s="26"/>
      <c r="O633" s="25">
        <v>43343</v>
      </c>
      <c r="P633" s="25"/>
      <c r="Q633" s="25"/>
      <c r="R633" s="25"/>
      <c r="S633" s="24"/>
      <c r="T633" s="24"/>
      <c r="U633" s="19"/>
    </row>
    <row r="634" spans="1:21" ht="13.5" customHeight="1" x14ac:dyDescent="0.25">
      <c r="A634" s="19" t="s">
        <v>606</v>
      </c>
      <c r="B634" s="19"/>
      <c r="C634" t="s">
        <v>25</v>
      </c>
      <c r="D634" s="28">
        <v>43321</v>
      </c>
      <c r="E634" s="27" t="s">
        <v>112</v>
      </c>
      <c r="F634" s="19" t="s">
        <v>1089</v>
      </c>
      <c r="G634" s="19" t="s">
        <v>1184</v>
      </c>
      <c r="H634" s="19" t="s">
        <v>1185</v>
      </c>
      <c r="I634" s="27" t="s">
        <v>1396</v>
      </c>
      <c r="J634" s="19"/>
      <c r="K634" s="19" t="s">
        <v>1579</v>
      </c>
      <c r="L634" s="26" t="s">
        <v>1650</v>
      </c>
      <c r="M634" s="26" t="s">
        <v>1651</v>
      </c>
      <c r="N634" s="26"/>
      <c r="O634" s="25">
        <v>43343</v>
      </c>
      <c r="P634" s="25"/>
      <c r="Q634" s="25"/>
      <c r="R634" s="25"/>
      <c r="S634" s="24"/>
      <c r="T634" s="24"/>
      <c r="U634" s="19"/>
    </row>
    <row r="635" spans="1:21" ht="13.5" customHeight="1" x14ac:dyDescent="0.25">
      <c r="A635" s="19" t="s">
        <v>606</v>
      </c>
      <c r="B635" s="19"/>
      <c r="C635" s="19" t="s">
        <v>26</v>
      </c>
      <c r="D635" s="28">
        <v>43327</v>
      </c>
      <c r="E635" s="27"/>
      <c r="F635" s="19" t="s">
        <v>1095</v>
      </c>
      <c r="G635" s="19" t="s">
        <v>1186</v>
      </c>
      <c r="H635" s="19"/>
      <c r="I635" s="27" t="s">
        <v>1397</v>
      </c>
      <c r="J635" s="19"/>
      <c r="K635" s="19"/>
      <c r="L635" s="26"/>
      <c r="M635" s="26"/>
      <c r="N635" s="26"/>
      <c r="O635" s="25"/>
      <c r="P635" s="25"/>
      <c r="Q635" s="25"/>
      <c r="R635" s="25"/>
      <c r="S635" s="24"/>
      <c r="T635" s="24"/>
      <c r="U635" s="19"/>
    </row>
    <row r="636" spans="1:21" ht="13.5" customHeight="1" x14ac:dyDescent="0.25">
      <c r="A636" s="19" t="s">
        <v>606</v>
      </c>
      <c r="B636" s="19"/>
      <c r="C636" s="19" t="s">
        <v>26</v>
      </c>
      <c r="D636" s="28">
        <v>43327</v>
      </c>
      <c r="E636" s="27"/>
      <c r="F636" s="19" t="s">
        <v>1095</v>
      </c>
      <c r="G636" s="19" t="s">
        <v>1186</v>
      </c>
      <c r="H636" s="19"/>
      <c r="I636" s="27" t="s">
        <v>1398</v>
      </c>
      <c r="J636" s="19"/>
      <c r="K636" s="19"/>
      <c r="L636" s="26"/>
      <c r="M636" s="26"/>
      <c r="N636" s="26"/>
      <c r="O636" s="25"/>
      <c r="P636" s="25"/>
      <c r="Q636" s="25"/>
      <c r="R636" s="25"/>
      <c r="S636" s="24"/>
      <c r="T636" s="24"/>
      <c r="U636" s="19"/>
    </row>
    <row r="637" spans="1:21" ht="13.5" customHeight="1" x14ac:dyDescent="0.25">
      <c r="A637" s="19" t="s">
        <v>606</v>
      </c>
      <c r="B637" s="19"/>
      <c r="C637" s="19" t="s">
        <v>26</v>
      </c>
      <c r="D637" s="28">
        <v>43327</v>
      </c>
      <c r="E637" s="27"/>
      <c r="F637" s="19" t="s">
        <v>1095</v>
      </c>
      <c r="G637" s="19" t="s">
        <v>1186</v>
      </c>
      <c r="H637" s="19"/>
      <c r="I637" s="27" t="s">
        <v>1399</v>
      </c>
      <c r="J637" s="19"/>
      <c r="K637" s="19"/>
      <c r="L637" s="26"/>
      <c r="M637" s="26"/>
      <c r="N637" s="26"/>
      <c r="O637" s="25"/>
      <c r="P637" s="25"/>
      <c r="Q637" s="25"/>
      <c r="R637" s="25"/>
      <c r="S637" s="24"/>
      <c r="T637" s="24"/>
      <c r="U637" s="19"/>
    </row>
    <row r="638" spans="1:21" ht="13.5" customHeight="1" x14ac:dyDescent="0.25">
      <c r="A638" s="19" t="s">
        <v>606</v>
      </c>
      <c r="B638" s="19"/>
      <c r="C638" s="19" t="s">
        <v>17</v>
      </c>
      <c r="D638" s="28">
        <v>43327</v>
      </c>
      <c r="E638" s="27"/>
      <c r="F638" s="19" t="s">
        <v>1095</v>
      </c>
      <c r="G638" s="19" t="s">
        <v>1187</v>
      </c>
      <c r="H638" s="19"/>
      <c r="I638" s="27" t="s">
        <v>1400</v>
      </c>
      <c r="J638" s="19"/>
      <c r="K638" s="19"/>
      <c r="L638" s="26"/>
      <c r="M638" s="26"/>
      <c r="N638" s="26"/>
      <c r="O638" s="25"/>
      <c r="P638" s="25"/>
      <c r="Q638" s="25"/>
      <c r="R638" s="25"/>
      <c r="S638" s="24"/>
      <c r="T638" s="24"/>
      <c r="U638" s="19"/>
    </row>
    <row r="639" spans="1:21" ht="13.5" customHeight="1" x14ac:dyDescent="0.25">
      <c r="A639" s="19" t="s">
        <v>606</v>
      </c>
      <c r="B639" s="19"/>
      <c r="C639" s="19" t="s">
        <v>17</v>
      </c>
      <c r="D639" s="28">
        <v>43327</v>
      </c>
      <c r="E639" s="27"/>
      <c r="F639" s="19" t="s">
        <v>1095</v>
      </c>
      <c r="G639" s="19" t="s">
        <v>1187</v>
      </c>
      <c r="H639" s="19" t="s">
        <v>1188</v>
      </c>
      <c r="I639" s="27" t="s">
        <v>1401</v>
      </c>
      <c r="J639" s="19"/>
      <c r="K639" s="19"/>
      <c r="L639" s="26" t="s">
        <v>1652</v>
      </c>
      <c r="M639" s="26"/>
      <c r="N639" s="26"/>
      <c r="O639" s="25"/>
      <c r="P639" s="25"/>
      <c r="Q639" s="25"/>
      <c r="R639" s="25"/>
      <c r="S639" s="24"/>
      <c r="T639" s="24"/>
      <c r="U639" s="19"/>
    </row>
    <row r="640" spans="1:21" ht="13.5" customHeight="1" x14ac:dyDescent="0.25">
      <c r="A640" s="19" t="s">
        <v>606</v>
      </c>
      <c r="B640" s="19"/>
      <c r="C640" s="19" t="s">
        <v>17</v>
      </c>
      <c r="D640" s="28">
        <v>43327</v>
      </c>
      <c r="E640" s="27"/>
      <c r="F640" s="19" t="s">
        <v>1095</v>
      </c>
      <c r="G640" s="19" t="s">
        <v>1187</v>
      </c>
      <c r="H640" s="19"/>
      <c r="I640" s="27" t="s">
        <v>1402</v>
      </c>
      <c r="J640" s="19"/>
      <c r="K640" s="19"/>
      <c r="L640" s="26"/>
      <c r="M640" s="26"/>
      <c r="N640" s="26"/>
      <c r="O640" s="25"/>
      <c r="P640" s="25"/>
      <c r="Q640" s="25"/>
      <c r="R640" s="25"/>
      <c r="S640" s="24"/>
      <c r="T640" s="24"/>
      <c r="U640" s="19"/>
    </row>
    <row r="641" spans="1:21" ht="13.5" customHeight="1" x14ac:dyDescent="0.25">
      <c r="A641" s="19" t="s">
        <v>606</v>
      </c>
      <c r="B641" s="19"/>
      <c r="C641" s="19" t="s">
        <v>26</v>
      </c>
      <c r="D641" s="28">
        <v>43327</v>
      </c>
      <c r="E641" s="27"/>
      <c r="F641" s="19" t="s">
        <v>1095</v>
      </c>
      <c r="G641" s="19" t="s">
        <v>1186</v>
      </c>
      <c r="H641" s="19"/>
      <c r="I641" s="27" t="s">
        <v>1397</v>
      </c>
      <c r="J641" s="19"/>
      <c r="K641" s="19"/>
      <c r="L641" s="26"/>
      <c r="M641" s="26"/>
      <c r="N641" s="26"/>
      <c r="O641" s="25"/>
      <c r="P641" s="25"/>
      <c r="Q641" s="25"/>
      <c r="R641" s="25"/>
      <c r="S641" s="24"/>
      <c r="T641" s="24"/>
      <c r="U641" s="19"/>
    </row>
    <row r="642" spans="1:21" ht="13.5" customHeight="1" x14ac:dyDescent="0.25">
      <c r="A642" s="19" t="s">
        <v>606</v>
      </c>
      <c r="B642" s="19"/>
      <c r="C642" s="19" t="s">
        <v>26</v>
      </c>
      <c r="D642" s="28">
        <v>43327</v>
      </c>
      <c r="E642" s="27"/>
      <c r="F642" s="19" t="s">
        <v>1095</v>
      </c>
      <c r="G642" s="19" t="s">
        <v>1186</v>
      </c>
      <c r="H642" s="19"/>
      <c r="I642" s="27" t="s">
        <v>1398</v>
      </c>
      <c r="J642" s="19"/>
      <c r="K642" s="19"/>
      <c r="L642" s="26"/>
      <c r="M642" s="26"/>
      <c r="N642" s="26"/>
      <c r="O642" s="25"/>
      <c r="P642" s="25"/>
      <c r="Q642" s="25"/>
      <c r="R642" s="25"/>
      <c r="S642" s="24"/>
      <c r="T642" s="24"/>
      <c r="U642" s="19"/>
    </row>
    <row r="643" spans="1:21" ht="13.5" customHeight="1" x14ac:dyDescent="0.25">
      <c r="A643" s="19" t="s">
        <v>606</v>
      </c>
      <c r="B643" s="19"/>
      <c r="C643" s="19" t="s">
        <v>26</v>
      </c>
      <c r="D643" s="28">
        <v>43327</v>
      </c>
      <c r="E643" s="27"/>
      <c r="F643" s="19" t="s">
        <v>1095</v>
      </c>
      <c r="G643" s="19" t="s">
        <v>1186</v>
      </c>
      <c r="H643" s="19"/>
      <c r="I643" s="27" t="s">
        <v>1399</v>
      </c>
      <c r="J643" s="19"/>
      <c r="K643" s="19"/>
      <c r="L643" s="26"/>
      <c r="M643" s="26"/>
      <c r="N643" s="26"/>
      <c r="O643" s="25"/>
      <c r="P643" s="25"/>
      <c r="Q643" s="25"/>
      <c r="R643" s="25"/>
      <c r="S643" s="24"/>
      <c r="T643" s="24"/>
      <c r="U643" s="19"/>
    </row>
    <row r="644" spans="1:21" ht="13.5" customHeight="1" x14ac:dyDescent="0.25">
      <c r="A644" s="19" t="s">
        <v>606</v>
      </c>
      <c r="B644" s="19"/>
      <c r="C644" s="19" t="s">
        <v>17</v>
      </c>
      <c r="D644" s="28">
        <v>43327</v>
      </c>
      <c r="E644" s="27"/>
      <c r="F644" s="19" t="s">
        <v>1095</v>
      </c>
      <c r="G644" s="19" t="s">
        <v>1187</v>
      </c>
      <c r="H644" s="19"/>
      <c r="I644" s="27" t="s">
        <v>1400</v>
      </c>
      <c r="J644" s="19"/>
      <c r="K644" s="19"/>
      <c r="L644" s="26"/>
      <c r="M644" s="26"/>
      <c r="N644" s="26"/>
      <c r="O644" s="25"/>
      <c r="P644" s="25"/>
      <c r="Q644" s="25"/>
      <c r="R644" s="25"/>
      <c r="S644" s="24"/>
      <c r="T644" s="24"/>
      <c r="U644" s="19"/>
    </row>
    <row r="645" spans="1:21" ht="13.5" customHeight="1" x14ac:dyDescent="0.25">
      <c r="A645" s="19" t="s">
        <v>606</v>
      </c>
      <c r="B645" s="19"/>
      <c r="C645" s="19" t="s">
        <v>17</v>
      </c>
      <c r="D645" s="28">
        <v>43327</v>
      </c>
      <c r="E645" s="27"/>
      <c r="F645" s="19" t="s">
        <v>1095</v>
      </c>
      <c r="G645" s="19" t="s">
        <v>1187</v>
      </c>
      <c r="H645" s="19" t="s">
        <v>1188</v>
      </c>
      <c r="I645" s="27" t="s">
        <v>1401</v>
      </c>
      <c r="J645" s="19"/>
      <c r="K645" s="19"/>
      <c r="L645" s="26" t="s">
        <v>1652</v>
      </c>
      <c r="M645" s="26"/>
      <c r="N645" s="26"/>
      <c r="O645" s="25"/>
      <c r="P645" s="25"/>
      <c r="Q645" s="25"/>
      <c r="R645" s="25"/>
      <c r="S645" s="24"/>
      <c r="T645" s="24"/>
      <c r="U645" s="19"/>
    </row>
    <row r="646" spans="1:21" ht="13.5" customHeight="1" x14ac:dyDescent="0.25">
      <c r="A646" s="19" t="s">
        <v>606</v>
      </c>
      <c r="B646" s="19"/>
      <c r="C646" s="19" t="s">
        <v>17</v>
      </c>
      <c r="D646" s="28">
        <v>43327</v>
      </c>
      <c r="E646" s="27"/>
      <c r="F646" s="19" t="s">
        <v>1095</v>
      </c>
      <c r="G646" s="19" t="s">
        <v>1187</v>
      </c>
      <c r="H646" s="19"/>
      <c r="I646" s="27" t="s">
        <v>1402</v>
      </c>
      <c r="J646" s="19"/>
      <c r="K646" s="19"/>
      <c r="L646" s="26"/>
      <c r="M646" s="26"/>
      <c r="N646" s="26"/>
      <c r="O646" s="25"/>
      <c r="P646" s="25"/>
      <c r="Q646" s="25"/>
      <c r="R646" s="25"/>
      <c r="S646" s="24"/>
      <c r="T646" s="24"/>
      <c r="U646" s="19"/>
    </row>
    <row r="647" spans="1:21" ht="13.5" customHeight="1" x14ac:dyDescent="0.25">
      <c r="A647" s="19" t="s">
        <v>606</v>
      </c>
      <c r="B647" s="19"/>
      <c r="C647" s="19" t="s">
        <v>23</v>
      </c>
      <c r="D647" s="28">
        <v>43404</v>
      </c>
      <c r="E647" s="27" t="s">
        <v>112</v>
      </c>
      <c r="F647" s="19" t="s">
        <v>1090</v>
      </c>
      <c r="G647" s="19" t="s">
        <v>1189</v>
      </c>
      <c r="H647" s="19"/>
      <c r="I647" s="27" t="s">
        <v>1403</v>
      </c>
      <c r="J647" s="19"/>
      <c r="K647" s="19" t="s">
        <v>1580</v>
      </c>
      <c r="L647" s="26"/>
      <c r="M647" s="26"/>
      <c r="N647" s="26"/>
      <c r="O647" s="25"/>
      <c r="P647" s="25"/>
      <c r="Q647" s="25"/>
      <c r="R647" s="25"/>
      <c r="S647" s="24"/>
      <c r="T647" s="24"/>
      <c r="U647" s="19"/>
    </row>
    <row r="648" spans="1:21" ht="13.5" customHeight="1" x14ac:dyDescent="0.25">
      <c r="A648" s="19" t="s">
        <v>606</v>
      </c>
      <c r="B648" s="19"/>
      <c r="C648" s="19" t="s">
        <v>23</v>
      </c>
      <c r="D648" s="28">
        <v>43404</v>
      </c>
      <c r="E648" s="27" t="s">
        <v>112</v>
      </c>
      <c r="F648" s="19" t="s">
        <v>1090</v>
      </c>
      <c r="G648" s="19" t="s">
        <v>1189</v>
      </c>
      <c r="H648" s="19"/>
      <c r="I648" s="27" t="s">
        <v>1404</v>
      </c>
      <c r="J648" s="19"/>
      <c r="K648" s="19" t="s">
        <v>1580</v>
      </c>
      <c r="L648" s="26"/>
      <c r="M648" s="26"/>
      <c r="N648" s="26"/>
      <c r="O648" s="25"/>
      <c r="P648" s="25"/>
      <c r="Q648" s="25"/>
      <c r="R648" s="25"/>
      <c r="S648" s="24"/>
      <c r="T648" s="24"/>
      <c r="U648" s="19"/>
    </row>
    <row r="649" spans="1:21" ht="13.5" customHeight="1" x14ac:dyDescent="0.25">
      <c r="A649" s="19" t="s">
        <v>606</v>
      </c>
      <c r="B649" s="19"/>
      <c r="C649" s="19" t="s">
        <v>23</v>
      </c>
      <c r="D649" s="28">
        <v>43404</v>
      </c>
      <c r="E649" s="27" t="s">
        <v>112</v>
      </c>
      <c r="F649" s="19" t="s">
        <v>1090</v>
      </c>
      <c r="G649" s="19" t="s">
        <v>1189</v>
      </c>
      <c r="H649" s="19"/>
      <c r="I649" s="27" t="s">
        <v>1403</v>
      </c>
      <c r="J649" s="19"/>
      <c r="K649" s="19" t="s">
        <v>1580</v>
      </c>
      <c r="L649" s="26"/>
      <c r="M649" s="26"/>
      <c r="N649" s="26"/>
      <c r="O649" s="25"/>
      <c r="P649" s="25"/>
      <c r="Q649" s="25"/>
      <c r="R649" s="25"/>
      <c r="S649" s="24"/>
      <c r="T649" s="24"/>
      <c r="U649" s="19"/>
    </row>
    <row r="650" spans="1:21" ht="13.5" customHeight="1" x14ac:dyDescent="0.25">
      <c r="A650" s="19" t="s">
        <v>606</v>
      </c>
      <c r="B650" s="19"/>
      <c r="C650" s="19" t="s">
        <v>23</v>
      </c>
      <c r="D650" s="28">
        <v>43404</v>
      </c>
      <c r="E650" s="27" t="s">
        <v>112</v>
      </c>
      <c r="F650" s="19" t="s">
        <v>1090</v>
      </c>
      <c r="G650" s="19" t="s">
        <v>1189</v>
      </c>
      <c r="H650" s="19"/>
      <c r="I650" s="27" t="s">
        <v>1404</v>
      </c>
      <c r="J650" s="19"/>
      <c r="K650" s="19" t="s">
        <v>1580</v>
      </c>
      <c r="L650" s="26"/>
      <c r="M650" s="26"/>
      <c r="N650" s="26"/>
      <c r="O650" s="25"/>
      <c r="P650" s="25"/>
      <c r="Q650" s="25"/>
      <c r="R650" s="25"/>
      <c r="S650" s="24"/>
      <c r="T650" s="24"/>
      <c r="U650" s="19"/>
    </row>
    <row r="651" spans="1:21" ht="13.5" customHeight="1" x14ac:dyDescent="0.25">
      <c r="A651" s="19" t="s">
        <v>606</v>
      </c>
      <c r="B651" s="19"/>
      <c r="C651" t="s">
        <v>25</v>
      </c>
      <c r="D651" s="28">
        <v>43409</v>
      </c>
      <c r="E651" s="27" t="s">
        <v>112</v>
      </c>
      <c r="F651" s="19" t="s">
        <v>1090</v>
      </c>
      <c r="G651" s="19" t="s">
        <v>1190</v>
      </c>
      <c r="H651" s="19" t="s">
        <v>1191</v>
      </c>
      <c r="I651" s="27" t="s">
        <v>1405</v>
      </c>
      <c r="J651" s="19"/>
      <c r="K651" s="19" t="s">
        <v>1581</v>
      </c>
      <c r="L651" s="26" t="s">
        <v>1653</v>
      </c>
      <c r="M651" s="26" t="s">
        <v>1654</v>
      </c>
      <c r="N651" s="26"/>
      <c r="O651" s="25">
        <v>43410</v>
      </c>
      <c r="P651" s="25">
        <v>43521</v>
      </c>
      <c r="Q651" s="25"/>
      <c r="R651" s="25"/>
      <c r="S651" s="24"/>
      <c r="T651" s="24"/>
      <c r="U651" s="19"/>
    </row>
    <row r="652" spans="1:21" ht="13.5" customHeight="1" x14ac:dyDescent="0.25">
      <c r="A652" s="19" t="s">
        <v>606</v>
      </c>
      <c r="B652" s="19"/>
      <c r="C652" s="19" t="s">
        <v>26</v>
      </c>
      <c r="D652" s="28">
        <v>43417</v>
      </c>
      <c r="E652" s="27" t="s">
        <v>112</v>
      </c>
      <c r="F652" s="19" t="s">
        <v>1097</v>
      </c>
      <c r="G652" s="19" t="s">
        <v>1192</v>
      </c>
      <c r="H652" s="19" t="s">
        <v>1146</v>
      </c>
      <c r="I652" s="27" t="s">
        <v>1406</v>
      </c>
      <c r="J652" s="19"/>
      <c r="K652" s="19" t="s">
        <v>1582</v>
      </c>
      <c r="L652" s="26"/>
      <c r="M652" s="26"/>
      <c r="N652" s="26"/>
      <c r="O652" s="25">
        <v>43461</v>
      </c>
      <c r="P652" s="25"/>
      <c r="Q652" s="25"/>
      <c r="R652" s="25"/>
      <c r="S652" s="24"/>
      <c r="T652" s="24"/>
      <c r="U652" s="19" t="s">
        <v>1532</v>
      </c>
    </row>
    <row r="653" spans="1:21" ht="13.5" customHeight="1" x14ac:dyDescent="0.25">
      <c r="A653" s="19" t="s">
        <v>606</v>
      </c>
      <c r="B653" s="19"/>
      <c r="C653" s="19" t="s">
        <v>26</v>
      </c>
      <c r="D653" s="28">
        <v>43417</v>
      </c>
      <c r="E653" s="27" t="s">
        <v>112</v>
      </c>
      <c r="F653" s="19" t="s">
        <v>1097</v>
      </c>
      <c r="G653" s="19" t="s">
        <v>1192</v>
      </c>
      <c r="H653" s="19" t="s">
        <v>1146</v>
      </c>
      <c r="I653" s="27" t="s">
        <v>1407</v>
      </c>
      <c r="J653" s="19"/>
      <c r="K653" s="19" t="s">
        <v>1583</v>
      </c>
      <c r="L653" s="26"/>
      <c r="M653" s="26"/>
      <c r="N653" s="26"/>
      <c r="O653" s="25">
        <v>43461</v>
      </c>
      <c r="P653" s="25"/>
      <c r="Q653" s="25"/>
      <c r="R653" s="25"/>
      <c r="S653" s="24"/>
      <c r="T653" s="24"/>
      <c r="U653" s="19"/>
    </row>
    <row r="654" spans="1:21" ht="13.5" customHeight="1" x14ac:dyDescent="0.25">
      <c r="A654" s="19" t="s">
        <v>606</v>
      </c>
      <c r="B654" s="19"/>
      <c r="C654" s="19" t="s">
        <v>26</v>
      </c>
      <c r="D654" s="28">
        <v>43417</v>
      </c>
      <c r="E654" s="27" t="s">
        <v>607</v>
      </c>
      <c r="F654" s="19" t="s">
        <v>1097</v>
      </c>
      <c r="G654" s="19" t="s">
        <v>1192</v>
      </c>
      <c r="H654" s="19" t="s">
        <v>1146</v>
      </c>
      <c r="I654" s="27" t="s">
        <v>1408</v>
      </c>
      <c r="J654" s="19"/>
      <c r="K654" s="19" t="s">
        <v>1584</v>
      </c>
      <c r="L654" s="26"/>
      <c r="M654" s="26"/>
      <c r="N654" s="26"/>
      <c r="O654" s="25">
        <v>43461</v>
      </c>
      <c r="P654" s="25"/>
      <c r="Q654" s="25"/>
      <c r="R654" s="25"/>
      <c r="S654" s="24"/>
      <c r="T654" s="24"/>
      <c r="U654" s="19"/>
    </row>
    <row r="655" spans="1:21" ht="13.5" customHeight="1" x14ac:dyDescent="0.25">
      <c r="A655" s="19" t="s">
        <v>606</v>
      </c>
      <c r="B655" s="19"/>
      <c r="C655" s="19" t="s">
        <v>26</v>
      </c>
      <c r="D655" s="28">
        <v>43417</v>
      </c>
      <c r="E655" s="27" t="s">
        <v>607</v>
      </c>
      <c r="F655" s="19" t="s">
        <v>1097</v>
      </c>
      <c r="G655" s="19" t="s">
        <v>1192</v>
      </c>
      <c r="H655" s="19" t="s">
        <v>1146</v>
      </c>
      <c r="I655" s="27" t="s">
        <v>1409</v>
      </c>
      <c r="J655" s="19"/>
      <c r="K655" s="19" t="s">
        <v>1585</v>
      </c>
      <c r="L655" s="26"/>
      <c r="M655" s="26"/>
      <c r="N655" s="26"/>
      <c r="O655" s="25">
        <v>43461</v>
      </c>
      <c r="P655" s="25"/>
      <c r="Q655" s="25"/>
      <c r="R655" s="25"/>
      <c r="S655" s="24"/>
      <c r="T655" s="24"/>
      <c r="U655" s="19"/>
    </row>
    <row r="656" spans="1:21" ht="13.5" customHeight="1" x14ac:dyDescent="0.25">
      <c r="A656" s="19" t="s">
        <v>606</v>
      </c>
      <c r="B656" s="19"/>
      <c r="C656" s="19" t="s">
        <v>26</v>
      </c>
      <c r="D656" s="28">
        <v>43417</v>
      </c>
      <c r="E656" s="27" t="s">
        <v>112</v>
      </c>
      <c r="F656" s="19" t="s">
        <v>1097</v>
      </c>
      <c r="G656" s="19" t="s">
        <v>1193</v>
      </c>
      <c r="H656" s="19" t="s">
        <v>1144</v>
      </c>
      <c r="I656" s="27" t="s">
        <v>1410</v>
      </c>
      <c r="J656" s="19"/>
      <c r="K656" s="19" t="s">
        <v>1586</v>
      </c>
      <c r="L656" s="26" t="s">
        <v>1655</v>
      </c>
      <c r="M656" s="26" t="s">
        <v>1656</v>
      </c>
      <c r="N656" s="26"/>
      <c r="O656" s="25">
        <v>43472</v>
      </c>
      <c r="P656" s="25"/>
      <c r="Q656" s="25"/>
      <c r="R656" s="25"/>
      <c r="S656" s="24"/>
      <c r="T656" s="24"/>
      <c r="U656" s="19"/>
    </row>
    <row r="657" spans="1:21" ht="13.5" customHeight="1" x14ac:dyDescent="0.25">
      <c r="A657" s="19" t="s">
        <v>606</v>
      </c>
      <c r="B657" s="19"/>
      <c r="C657" s="19" t="s">
        <v>26</v>
      </c>
      <c r="D657" s="28">
        <v>43417</v>
      </c>
      <c r="E657" s="27" t="s">
        <v>607</v>
      </c>
      <c r="F657" s="19" t="s">
        <v>1097</v>
      </c>
      <c r="G657" s="19" t="s">
        <v>1194</v>
      </c>
      <c r="H657" s="19" t="s">
        <v>1195</v>
      </c>
      <c r="I657" s="27" t="s">
        <v>1411</v>
      </c>
      <c r="J657" s="19"/>
      <c r="K657" s="19" t="s">
        <v>1587</v>
      </c>
      <c r="L657" s="26" t="s">
        <v>1657</v>
      </c>
      <c r="M657" s="26" t="s">
        <v>1658</v>
      </c>
      <c r="N657" s="26"/>
      <c r="O657" s="25">
        <v>43498</v>
      </c>
      <c r="P657" s="25">
        <v>43521</v>
      </c>
      <c r="Q657" s="25"/>
      <c r="R657" s="25"/>
      <c r="S657" s="24"/>
      <c r="T657" s="24"/>
      <c r="U657" s="19"/>
    </row>
    <row r="658" spans="1:21" ht="13.5" customHeight="1" x14ac:dyDescent="0.25">
      <c r="A658" s="19" t="s">
        <v>606</v>
      </c>
      <c r="B658" s="19"/>
      <c r="C658" s="19" t="s">
        <v>26</v>
      </c>
      <c r="D658" s="28">
        <v>43417</v>
      </c>
      <c r="E658" s="27"/>
      <c r="F658" s="19" t="s">
        <v>1097</v>
      </c>
      <c r="G658" s="19" t="s">
        <v>1119</v>
      </c>
      <c r="H658" s="19"/>
      <c r="I658" s="27" t="s">
        <v>1412</v>
      </c>
      <c r="J658" s="19"/>
      <c r="K658" s="19"/>
      <c r="L658" s="26"/>
      <c r="M658" s="26"/>
      <c r="N658" s="26"/>
      <c r="O658" s="25"/>
      <c r="P658" s="25"/>
      <c r="Q658" s="25"/>
      <c r="R658" s="25"/>
      <c r="S658" s="24"/>
      <c r="T658" s="24"/>
      <c r="U658" s="19"/>
    </row>
    <row r="659" spans="1:21" ht="13.5" customHeight="1" x14ac:dyDescent="0.25">
      <c r="A659" s="19" t="s">
        <v>606</v>
      </c>
      <c r="B659" s="19"/>
      <c r="C659" s="19" t="s">
        <v>26</v>
      </c>
      <c r="D659" s="28">
        <v>43417</v>
      </c>
      <c r="E659" s="27"/>
      <c r="F659" s="19" t="s">
        <v>1097</v>
      </c>
      <c r="G659" s="19" t="s">
        <v>1196</v>
      </c>
      <c r="H659" s="19"/>
      <c r="I659" s="27" t="s">
        <v>1413</v>
      </c>
      <c r="J659" s="19"/>
      <c r="K659" s="19"/>
      <c r="L659" s="26"/>
      <c r="M659" s="26"/>
      <c r="N659" s="26"/>
      <c r="O659" s="25"/>
      <c r="P659" s="25"/>
      <c r="Q659" s="25"/>
      <c r="R659" s="25"/>
      <c r="S659" s="24"/>
      <c r="T659" s="24"/>
      <c r="U659" s="19"/>
    </row>
    <row r="660" spans="1:21" ht="13.5" customHeight="1" x14ac:dyDescent="0.25">
      <c r="A660" s="19" t="s">
        <v>606</v>
      </c>
      <c r="B660" s="19"/>
      <c r="C660" s="19" t="s">
        <v>26</v>
      </c>
      <c r="D660" s="28">
        <v>43417</v>
      </c>
      <c r="E660" s="27" t="s">
        <v>112</v>
      </c>
      <c r="F660" s="19" t="s">
        <v>1097</v>
      </c>
      <c r="G660" s="19" t="s">
        <v>1192</v>
      </c>
      <c r="H660" s="19" t="s">
        <v>1146</v>
      </c>
      <c r="I660" s="27" t="s">
        <v>1406</v>
      </c>
      <c r="J660" s="19"/>
      <c r="K660" s="19" t="s">
        <v>1582</v>
      </c>
      <c r="L660" s="26"/>
      <c r="M660" s="26"/>
      <c r="N660" s="26"/>
      <c r="O660" s="25">
        <v>43461</v>
      </c>
      <c r="P660" s="25"/>
      <c r="Q660" s="25"/>
      <c r="R660" s="25"/>
      <c r="S660" s="24"/>
      <c r="T660" s="24"/>
      <c r="U660" s="19" t="s">
        <v>1532</v>
      </c>
    </row>
    <row r="661" spans="1:21" ht="13.5" customHeight="1" x14ac:dyDescent="0.25">
      <c r="A661" s="19" t="s">
        <v>606</v>
      </c>
      <c r="B661" s="19"/>
      <c r="C661" s="19" t="s">
        <v>26</v>
      </c>
      <c r="D661" s="28">
        <v>43417</v>
      </c>
      <c r="E661" s="27" t="s">
        <v>112</v>
      </c>
      <c r="F661" s="19" t="s">
        <v>1097</v>
      </c>
      <c r="G661" s="19" t="s">
        <v>1192</v>
      </c>
      <c r="H661" s="19" t="s">
        <v>1146</v>
      </c>
      <c r="I661" s="27" t="s">
        <v>1407</v>
      </c>
      <c r="J661" s="19"/>
      <c r="K661" s="19" t="s">
        <v>1583</v>
      </c>
      <c r="L661" s="26"/>
      <c r="M661" s="26"/>
      <c r="N661" s="26"/>
      <c r="O661" s="25">
        <v>43461</v>
      </c>
      <c r="P661" s="25"/>
      <c r="Q661" s="25"/>
      <c r="R661" s="25"/>
      <c r="S661" s="24"/>
      <c r="T661" s="24"/>
      <c r="U661" s="19"/>
    </row>
    <row r="662" spans="1:21" ht="13.5" customHeight="1" x14ac:dyDescent="0.25">
      <c r="A662" s="19" t="s">
        <v>606</v>
      </c>
      <c r="B662" s="19"/>
      <c r="C662" s="19" t="s">
        <v>26</v>
      </c>
      <c r="D662" s="28">
        <v>43417</v>
      </c>
      <c r="E662" s="27" t="s">
        <v>607</v>
      </c>
      <c r="F662" s="19" t="s">
        <v>1097</v>
      </c>
      <c r="G662" s="19" t="s">
        <v>1192</v>
      </c>
      <c r="H662" s="19" t="s">
        <v>1146</v>
      </c>
      <c r="I662" s="27" t="s">
        <v>1408</v>
      </c>
      <c r="J662" s="19"/>
      <c r="K662" s="19" t="s">
        <v>1584</v>
      </c>
      <c r="L662" s="26"/>
      <c r="M662" s="26"/>
      <c r="N662" s="26"/>
      <c r="O662" s="25">
        <v>43461</v>
      </c>
      <c r="P662" s="25"/>
      <c r="Q662" s="25"/>
      <c r="R662" s="25"/>
      <c r="S662" s="24"/>
      <c r="T662" s="24"/>
      <c r="U662" s="19"/>
    </row>
    <row r="663" spans="1:21" ht="13.5" customHeight="1" x14ac:dyDescent="0.25">
      <c r="A663" s="19" t="s">
        <v>606</v>
      </c>
      <c r="B663" s="19"/>
      <c r="C663" s="19" t="s">
        <v>26</v>
      </c>
      <c r="D663" s="28">
        <v>43417</v>
      </c>
      <c r="E663" s="27" t="s">
        <v>607</v>
      </c>
      <c r="F663" s="19" t="s">
        <v>1097</v>
      </c>
      <c r="G663" s="19" t="s">
        <v>1192</v>
      </c>
      <c r="H663" s="19" t="s">
        <v>1146</v>
      </c>
      <c r="I663" s="27" t="s">
        <v>1409</v>
      </c>
      <c r="J663" s="19"/>
      <c r="K663" s="19" t="s">
        <v>1585</v>
      </c>
      <c r="L663" s="26"/>
      <c r="M663" s="26"/>
      <c r="N663" s="26"/>
      <c r="O663" s="25">
        <v>43461</v>
      </c>
      <c r="P663" s="25"/>
      <c r="Q663" s="25"/>
      <c r="R663" s="25"/>
      <c r="S663" s="24"/>
      <c r="T663" s="24"/>
      <c r="U663" s="19"/>
    </row>
    <row r="664" spans="1:21" ht="13.5" customHeight="1" x14ac:dyDescent="0.25">
      <c r="A664" s="19" t="s">
        <v>606</v>
      </c>
      <c r="B664" s="19"/>
      <c r="C664" s="19" t="s">
        <v>26</v>
      </c>
      <c r="D664" s="28">
        <v>43417</v>
      </c>
      <c r="E664" s="27" t="s">
        <v>112</v>
      </c>
      <c r="F664" s="19" t="s">
        <v>1097</v>
      </c>
      <c r="G664" s="19" t="s">
        <v>1193</v>
      </c>
      <c r="H664" s="19" t="s">
        <v>1144</v>
      </c>
      <c r="I664" s="27" t="s">
        <v>1410</v>
      </c>
      <c r="J664" s="19"/>
      <c r="K664" s="19" t="s">
        <v>1586</v>
      </c>
      <c r="L664" s="26" t="s">
        <v>1655</v>
      </c>
      <c r="M664" s="26" t="s">
        <v>1656</v>
      </c>
      <c r="N664" s="26"/>
      <c r="O664" s="25">
        <v>43472</v>
      </c>
      <c r="P664" s="25"/>
      <c r="Q664" s="25"/>
      <c r="R664" s="25"/>
      <c r="S664" s="24"/>
      <c r="T664" s="24"/>
      <c r="U664" s="19"/>
    </row>
    <row r="665" spans="1:21" ht="13.5" customHeight="1" x14ac:dyDescent="0.25">
      <c r="A665" s="19" t="s">
        <v>606</v>
      </c>
      <c r="B665" s="19"/>
      <c r="C665" s="19" t="s">
        <v>26</v>
      </c>
      <c r="D665" s="28">
        <v>43417</v>
      </c>
      <c r="E665" s="27" t="s">
        <v>607</v>
      </c>
      <c r="F665" s="19" t="s">
        <v>1097</v>
      </c>
      <c r="G665" s="19" t="s">
        <v>1194</v>
      </c>
      <c r="H665" s="19" t="s">
        <v>1195</v>
      </c>
      <c r="I665" s="27" t="s">
        <v>1411</v>
      </c>
      <c r="J665" s="19"/>
      <c r="K665" s="19" t="s">
        <v>1587</v>
      </c>
      <c r="L665" s="26" t="s">
        <v>1657</v>
      </c>
      <c r="M665" s="26" t="s">
        <v>1658</v>
      </c>
      <c r="N665" s="26"/>
      <c r="O665" s="25">
        <v>43498</v>
      </c>
      <c r="P665" s="25"/>
      <c r="Q665" s="25"/>
      <c r="R665" s="25"/>
      <c r="S665" s="24"/>
      <c r="T665" s="24"/>
      <c r="U665" s="19"/>
    </row>
    <row r="666" spans="1:21" ht="13.5" customHeight="1" x14ac:dyDescent="0.25">
      <c r="A666" s="19" t="s">
        <v>606</v>
      </c>
      <c r="B666" s="19"/>
      <c r="C666" s="19" t="s">
        <v>26</v>
      </c>
      <c r="D666" s="28">
        <v>43417</v>
      </c>
      <c r="E666" s="27"/>
      <c r="F666" s="19" t="s">
        <v>1097</v>
      </c>
      <c r="G666" s="19" t="s">
        <v>1119</v>
      </c>
      <c r="H666" s="19"/>
      <c r="I666" s="27" t="s">
        <v>1412</v>
      </c>
      <c r="J666" s="19"/>
      <c r="K666" s="19"/>
      <c r="L666" s="26"/>
      <c r="M666" s="26"/>
      <c r="N666" s="26"/>
      <c r="O666" s="25"/>
      <c r="P666" s="25"/>
      <c r="Q666" s="25"/>
      <c r="R666" s="25"/>
      <c r="S666" s="24"/>
      <c r="T666" s="24"/>
      <c r="U666" s="19"/>
    </row>
    <row r="667" spans="1:21" ht="13.5" customHeight="1" x14ac:dyDescent="0.25">
      <c r="A667" s="19" t="s">
        <v>606</v>
      </c>
      <c r="B667" s="19"/>
      <c r="C667" s="19" t="s">
        <v>26</v>
      </c>
      <c r="D667" s="28">
        <v>43417</v>
      </c>
      <c r="E667" s="27"/>
      <c r="F667" s="19" t="s">
        <v>1097</v>
      </c>
      <c r="G667" s="19" t="s">
        <v>1196</v>
      </c>
      <c r="H667" s="19"/>
      <c r="I667" s="27" t="s">
        <v>1413</v>
      </c>
      <c r="J667" s="19"/>
      <c r="K667" s="19"/>
      <c r="L667" s="26"/>
      <c r="M667" s="26"/>
      <c r="N667" s="26"/>
      <c r="O667" s="25"/>
      <c r="P667" s="25"/>
      <c r="Q667" s="25"/>
      <c r="R667" s="25"/>
      <c r="S667" s="24"/>
      <c r="T667" s="24"/>
      <c r="U667" s="19"/>
    </row>
    <row r="668" spans="1:21" ht="13.5" customHeight="1" x14ac:dyDescent="0.25">
      <c r="A668" s="19" t="s">
        <v>606</v>
      </c>
      <c r="B668" s="19"/>
      <c r="C668" s="19" t="s">
        <v>17</v>
      </c>
      <c r="D668" s="28">
        <v>43418</v>
      </c>
      <c r="E668" s="27"/>
      <c r="F668" s="19" t="s">
        <v>1097</v>
      </c>
      <c r="G668" s="19" t="s">
        <v>1197</v>
      </c>
      <c r="H668" s="19"/>
      <c r="I668" s="27" t="s">
        <v>1414</v>
      </c>
      <c r="J668" s="19"/>
      <c r="K668" s="19"/>
      <c r="L668" s="26"/>
      <c r="M668" s="26"/>
      <c r="N668" s="26"/>
      <c r="O668" s="25"/>
      <c r="P668" s="25"/>
      <c r="Q668" s="25"/>
      <c r="R668" s="25"/>
      <c r="S668" s="24"/>
      <c r="T668" s="24"/>
      <c r="U668" s="19"/>
    </row>
    <row r="669" spans="1:21" ht="13.5" customHeight="1" x14ac:dyDescent="0.25">
      <c r="A669" s="19" t="s">
        <v>606</v>
      </c>
      <c r="B669" s="19"/>
      <c r="C669" s="19" t="s">
        <v>17</v>
      </c>
      <c r="D669" s="28">
        <v>43418</v>
      </c>
      <c r="E669" s="27"/>
      <c r="F669" s="19" t="s">
        <v>1097</v>
      </c>
      <c r="G669" s="19" t="s">
        <v>1198</v>
      </c>
      <c r="H669" s="19" t="s">
        <v>1174</v>
      </c>
      <c r="I669" s="27" t="s">
        <v>1415</v>
      </c>
      <c r="J669" s="19"/>
      <c r="K669" s="19"/>
      <c r="L669" s="26"/>
      <c r="M669" s="26"/>
      <c r="N669" s="26"/>
      <c r="O669" s="25"/>
      <c r="P669" s="25"/>
      <c r="Q669" s="25"/>
      <c r="R669" s="25"/>
      <c r="S669" s="24"/>
      <c r="T669" s="24"/>
      <c r="U669" s="19"/>
    </row>
    <row r="670" spans="1:21" ht="13.5" customHeight="1" x14ac:dyDescent="0.25">
      <c r="A670" s="19" t="s">
        <v>606</v>
      </c>
      <c r="B670" s="19"/>
      <c r="C670" s="19" t="s">
        <v>17</v>
      </c>
      <c r="D670" s="28">
        <v>43418</v>
      </c>
      <c r="E670" s="27"/>
      <c r="F670" s="19" t="s">
        <v>1097</v>
      </c>
      <c r="G670" s="19" t="s">
        <v>1169</v>
      </c>
      <c r="H670" s="19" t="s">
        <v>1170</v>
      </c>
      <c r="I670" s="27" t="s">
        <v>1416</v>
      </c>
      <c r="J670" s="19"/>
      <c r="K670" s="19"/>
      <c r="L670" s="26"/>
      <c r="M670" s="26"/>
      <c r="N670" s="26"/>
      <c r="O670" s="25"/>
      <c r="P670" s="25"/>
      <c r="Q670" s="25"/>
      <c r="R670" s="25"/>
      <c r="S670" s="24"/>
      <c r="T670" s="24"/>
      <c r="U670" s="19"/>
    </row>
    <row r="671" spans="1:21" ht="13.5" customHeight="1" x14ac:dyDescent="0.25">
      <c r="A671" s="19" t="s">
        <v>606</v>
      </c>
      <c r="B671" s="19"/>
      <c r="C671" s="19" t="s">
        <v>17</v>
      </c>
      <c r="D671" s="28">
        <v>43418</v>
      </c>
      <c r="E671" s="27" t="s">
        <v>607</v>
      </c>
      <c r="F671" s="19" t="s">
        <v>1097</v>
      </c>
      <c r="G671" s="19" t="s">
        <v>1199</v>
      </c>
      <c r="H671" s="19" t="s">
        <v>1200</v>
      </c>
      <c r="I671" s="27" t="s">
        <v>1417</v>
      </c>
      <c r="J671" s="19"/>
      <c r="K671" s="19" t="s">
        <v>1588</v>
      </c>
      <c r="L671" s="26" t="s">
        <v>1659</v>
      </c>
      <c r="M671" s="26" t="s">
        <v>1660</v>
      </c>
      <c r="N671" s="26"/>
      <c r="O671" s="25">
        <v>43482</v>
      </c>
      <c r="P671" s="25"/>
      <c r="Q671" s="25"/>
      <c r="R671" s="25"/>
      <c r="S671" s="24"/>
      <c r="T671" s="24"/>
      <c r="U671" s="19"/>
    </row>
    <row r="672" spans="1:21" ht="13.5" customHeight="1" x14ac:dyDescent="0.25">
      <c r="A672" s="19" t="s">
        <v>606</v>
      </c>
      <c r="B672" s="19"/>
      <c r="C672" s="19" t="s">
        <v>17</v>
      </c>
      <c r="D672" s="28">
        <v>43418</v>
      </c>
      <c r="E672" s="27"/>
      <c r="F672" s="19" t="s">
        <v>1097</v>
      </c>
      <c r="G672" s="19" t="s">
        <v>1201</v>
      </c>
      <c r="H672" s="19" t="s">
        <v>1202</v>
      </c>
      <c r="I672" s="27" t="s">
        <v>1418</v>
      </c>
      <c r="J672" s="19"/>
      <c r="K672" s="19"/>
      <c r="L672" s="26"/>
      <c r="M672" s="26"/>
      <c r="N672" s="26"/>
      <c r="O672" s="25"/>
      <c r="P672" s="25"/>
      <c r="Q672" s="25"/>
      <c r="R672" s="25"/>
      <c r="S672" s="24"/>
      <c r="T672" s="24"/>
      <c r="U672" s="19"/>
    </row>
    <row r="673" spans="1:21" ht="13.5" customHeight="1" x14ac:dyDescent="0.25">
      <c r="A673" s="19" t="s">
        <v>606</v>
      </c>
      <c r="B673" s="19"/>
      <c r="C673" s="19" t="s">
        <v>17</v>
      </c>
      <c r="D673" s="28">
        <v>43418</v>
      </c>
      <c r="E673" s="27" t="s">
        <v>112</v>
      </c>
      <c r="F673" s="19" t="s">
        <v>1097</v>
      </c>
      <c r="G673" s="19" t="s">
        <v>1203</v>
      </c>
      <c r="H673" s="19" t="s">
        <v>1204</v>
      </c>
      <c r="I673" s="27" t="s">
        <v>1419</v>
      </c>
      <c r="J673" s="19"/>
      <c r="K673" s="19" t="s">
        <v>1589</v>
      </c>
      <c r="L673" s="26" t="s">
        <v>1661</v>
      </c>
      <c r="M673" s="26" t="s">
        <v>1662</v>
      </c>
      <c r="N673" s="26"/>
      <c r="O673" s="25">
        <v>43433</v>
      </c>
      <c r="P673" s="25"/>
      <c r="Q673" s="25"/>
      <c r="R673" s="25"/>
      <c r="S673" s="24"/>
      <c r="T673" s="24"/>
      <c r="U673" s="19"/>
    </row>
    <row r="674" spans="1:21" ht="13.5" customHeight="1" x14ac:dyDescent="0.25">
      <c r="A674" s="19" t="s">
        <v>606</v>
      </c>
      <c r="B674" s="19"/>
      <c r="C674" s="19" t="s">
        <v>17</v>
      </c>
      <c r="D674" s="28">
        <v>43418</v>
      </c>
      <c r="E674" s="27"/>
      <c r="F674" s="19" t="s">
        <v>1097</v>
      </c>
      <c r="G674" s="19" t="s">
        <v>1205</v>
      </c>
      <c r="H674" s="19" t="s">
        <v>1206</v>
      </c>
      <c r="I674" s="27" t="s">
        <v>1420</v>
      </c>
      <c r="J674" s="19"/>
      <c r="K674" s="19"/>
      <c r="L674" s="26"/>
      <c r="M674" s="26"/>
      <c r="N674" s="26"/>
      <c r="O674" s="25"/>
      <c r="P674" s="25"/>
      <c r="Q674" s="25"/>
      <c r="R674" s="25"/>
      <c r="S674" s="24"/>
      <c r="T674" s="24"/>
      <c r="U674" s="19"/>
    </row>
    <row r="675" spans="1:21" ht="13.5" customHeight="1" x14ac:dyDescent="0.25">
      <c r="A675" s="19" t="s">
        <v>606</v>
      </c>
      <c r="B675" s="19"/>
      <c r="C675" s="19" t="s">
        <v>17</v>
      </c>
      <c r="D675" s="28">
        <v>43418</v>
      </c>
      <c r="E675" s="27"/>
      <c r="F675" s="19" t="s">
        <v>1097</v>
      </c>
      <c r="G675" s="19" t="s">
        <v>1197</v>
      </c>
      <c r="H675" s="19"/>
      <c r="I675" s="27" t="s">
        <v>1414</v>
      </c>
      <c r="J675" s="19"/>
      <c r="K675" s="19"/>
      <c r="L675" s="26"/>
      <c r="M675" s="26"/>
      <c r="N675" s="26"/>
      <c r="O675" s="25"/>
      <c r="P675" s="25"/>
      <c r="Q675" s="25"/>
      <c r="R675" s="25"/>
      <c r="S675" s="24"/>
      <c r="T675" s="24"/>
      <c r="U675" s="19"/>
    </row>
    <row r="676" spans="1:21" ht="13.5" customHeight="1" x14ac:dyDescent="0.25">
      <c r="A676" s="19" t="s">
        <v>606</v>
      </c>
      <c r="B676" s="19"/>
      <c r="C676" s="19" t="s">
        <v>17</v>
      </c>
      <c r="D676" s="28">
        <v>43418</v>
      </c>
      <c r="E676" s="27"/>
      <c r="F676" s="19" t="s">
        <v>1097</v>
      </c>
      <c r="G676" s="19" t="s">
        <v>1198</v>
      </c>
      <c r="H676" s="19" t="s">
        <v>1174</v>
      </c>
      <c r="I676" s="27" t="s">
        <v>1415</v>
      </c>
      <c r="J676" s="19"/>
      <c r="K676" s="19"/>
      <c r="L676" s="26"/>
      <c r="M676" s="26"/>
      <c r="N676" s="26"/>
      <c r="O676" s="25"/>
      <c r="P676" s="25"/>
      <c r="Q676" s="25"/>
      <c r="R676" s="25"/>
      <c r="S676" s="24"/>
      <c r="T676" s="24"/>
      <c r="U676" s="19"/>
    </row>
    <row r="677" spans="1:21" ht="13.5" customHeight="1" x14ac:dyDescent="0.25">
      <c r="A677" s="19" t="s">
        <v>606</v>
      </c>
      <c r="B677" s="19"/>
      <c r="C677" s="19" t="s">
        <v>17</v>
      </c>
      <c r="D677" s="28">
        <v>43418</v>
      </c>
      <c r="E677" s="27"/>
      <c r="F677" s="19" t="s">
        <v>1097</v>
      </c>
      <c r="G677" s="19" t="s">
        <v>1169</v>
      </c>
      <c r="H677" s="19" t="s">
        <v>1170</v>
      </c>
      <c r="I677" s="27" t="s">
        <v>1416</v>
      </c>
      <c r="J677" s="19"/>
      <c r="K677" s="19"/>
      <c r="L677" s="26"/>
      <c r="M677" s="26"/>
      <c r="N677" s="26"/>
      <c r="O677" s="25"/>
      <c r="P677" s="25"/>
      <c r="Q677" s="25"/>
      <c r="R677" s="25"/>
      <c r="S677" s="24"/>
      <c r="T677" s="24"/>
      <c r="U677" s="19"/>
    </row>
    <row r="678" spans="1:21" ht="13.5" customHeight="1" x14ac:dyDescent="0.25">
      <c r="A678" s="19" t="s">
        <v>606</v>
      </c>
      <c r="B678" s="19"/>
      <c r="C678" s="19" t="s">
        <v>17</v>
      </c>
      <c r="D678" s="28">
        <v>43418</v>
      </c>
      <c r="E678" s="27" t="s">
        <v>607</v>
      </c>
      <c r="F678" s="19" t="s">
        <v>1097</v>
      </c>
      <c r="G678" s="19" t="s">
        <v>1199</v>
      </c>
      <c r="H678" s="19" t="s">
        <v>1200</v>
      </c>
      <c r="I678" s="27" t="s">
        <v>1417</v>
      </c>
      <c r="J678" s="19"/>
      <c r="K678" s="19" t="s">
        <v>1588</v>
      </c>
      <c r="L678" s="26" t="s">
        <v>1659</v>
      </c>
      <c r="M678" s="26" t="s">
        <v>1660</v>
      </c>
      <c r="N678" s="26"/>
      <c r="O678" s="25">
        <v>43427</v>
      </c>
      <c r="P678" s="25"/>
      <c r="Q678" s="25"/>
      <c r="R678" s="25"/>
      <c r="S678" s="24"/>
      <c r="T678" s="24"/>
      <c r="U678" s="19"/>
    </row>
    <row r="679" spans="1:21" ht="13.5" customHeight="1" x14ac:dyDescent="0.25">
      <c r="A679" s="19" t="s">
        <v>606</v>
      </c>
      <c r="B679" s="19"/>
      <c r="C679" s="19" t="s">
        <v>17</v>
      </c>
      <c r="D679" s="28">
        <v>43418</v>
      </c>
      <c r="E679" s="27"/>
      <c r="F679" s="19" t="s">
        <v>1097</v>
      </c>
      <c r="G679" s="19" t="s">
        <v>1201</v>
      </c>
      <c r="H679" s="19" t="s">
        <v>1202</v>
      </c>
      <c r="I679" s="27" t="s">
        <v>1418</v>
      </c>
      <c r="J679" s="19"/>
      <c r="K679" s="19"/>
      <c r="L679" s="26"/>
      <c r="M679" s="26"/>
      <c r="N679" s="26"/>
      <c r="O679" s="25"/>
      <c r="P679" s="25"/>
      <c r="Q679" s="25"/>
      <c r="R679" s="25"/>
      <c r="S679" s="24"/>
      <c r="T679" s="24"/>
      <c r="U679" s="19"/>
    </row>
    <row r="680" spans="1:21" ht="13.5" customHeight="1" x14ac:dyDescent="0.25">
      <c r="A680" s="19" t="s">
        <v>606</v>
      </c>
      <c r="B680" s="19"/>
      <c r="C680" s="19" t="s">
        <v>17</v>
      </c>
      <c r="D680" s="28">
        <v>43418</v>
      </c>
      <c r="E680" s="27" t="s">
        <v>112</v>
      </c>
      <c r="F680" s="19" t="s">
        <v>1097</v>
      </c>
      <c r="G680" s="19" t="s">
        <v>1203</v>
      </c>
      <c r="H680" s="19" t="s">
        <v>1204</v>
      </c>
      <c r="I680" s="27" t="s">
        <v>1419</v>
      </c>
      <c r="J680" s="19"/>
      <c r="K680" s="19" t="s">
        <v>1589</v>
      </c>
      <c r="L680" s="26" t="s">
        <v>1661</v>
      </c>
      <c r="M680" s="26" t="s">
        <v>1662</v>
      </c>
      <c r="N680" s="26"/>
      <c r="O680" s="25">
        <v>43427</v>
      </c>
      <c r="P680" s="25"/>
      <c r="Q680" s="25"/>
      <c r="R680" s="25"/>
      <c r="S680" s="24"/>
      <c r="T680" s="24"/>
      <c r="U680" s="19"/>
    </row>
    <row r="681" spans="1:21" ht="13.5" customHeight="1" x14ac:dyDescent="0.25">
      <c r="A681" s="19" t="s">
        <v>606</v>
      </c>
      <c r="B681" s="19"/>
      <c r="C681" s="19" t="s">
        <v>17</v>
      </c>
      <c r="D681" s="28">
        <v>43418</v>
      </c>
      <c r="E681" s="27"/>
      <c r="F681" s="19" t="s">
        <v>1097</v>
      </c>
      <c r="G681" s="19" t="s">
        <v>1205</v>
      </c>
      <c r="H681" s="19" t="s">
        <v>1206</v>
      </c>
      <c r="I681" s="27" t="s">
        <v>1420</v>
      </c>
      <c r="J681" s="19"/>
      <c r="K681" s="19"/>
      <c r="L681" s="26"/>
      <c r="M681" s="26"/>
      <c r="N681" s="26"/>
      <c r="O681" s="25"/>
      <c r="P681" s="25"/>
      <c r="Q681" s="25"/>
      <c r="R681" s="25"/>
      <c r="S681" s="24"/>
      <c r="T681" s="24"/>
      <c r="U681" s="19"/>
    </row>
    <row r="682" spans="1:21" ht="13.5" customHeight="1" x14ac:dyDescent="0.25">
      <c r="A682" s="19" t="s">
        <v>606</v>
      </c>
      <c r="B682" s="19"/>
      <c r="C682" t="s">
        <v>25</v>
      </c>
      <c r="D682" s="28">
        <v>43420</v>
      </c>
      <c r="E682" s="27"/>
      <c r="F682" s="19" t="s">
        <v>1097</v>
      </c>
      <c r="G682" s="19" t="s">
        <v>1102</v>
      </c>
      <c r="H682" s="19"/>
      <c r="I682" s="27" t="s">
        <v>1421</v>
      </c>
      <c r="J682" s="19"/>
      <c r="K682" s="19"/>
      <c r="L682" s="26"/>
      <c r="M682" s="26"/>
      <c r="N682" s="26"/>
      <c r="O682" s="25"/>
      <c r="P682" s="25"/>
      <c r="Q682" s="25"/>
      <c r="R682" s="25"/>
      <c r="S682" s="24"/>
      <c r="T682" s="24"/>
      <c r="U682" s="19"/>
    </row>
    <row r="683" spans="1:21" ht="13.5" customHeight="1" x14ac:dyDescent="0.25">
      <c r="A683" s="19" t="s">
        <v>606</v>
      </c>
      <c r="B683" s="19"/>
      <c r="C683" t="s">
        <v>25</v>
      </c>
      <c r="D683" s="28">
        <v>43420</v>
      </c>
      <c r="E683" s="27" t="s">
        <v>112</v>
      </c>
      <c r="F683" s="19" t="s">
        <v>1097</v>
      </c>
      <c r="G683" s="19" t="s">
        <v>1207</v>
      </c>
      <c r="H683" s="19"/>
      <c r="I683" s="27" t="s">
        <v>1422</v>
      </c>
      <c r="J683" s="19"/>
      <c r="K683" s="19" t="s">
        <v>1590</v>
      </c>
      <c r="L683" s="26" t="s">
        <v>1663</v>
      </c>
      <c r="M683" s="26" t="s">
        <v>1664</v>
      </c>
      <c r="N683" s="26"/>
      <c r="O683" s="25">
        <v>43453</v>
      </c>
      <c r="P683" s="25">
        <v>43521</v>
      </c>
      <c r="Q683" s="25"/>
      <c r="R683" s="25"/>
      <c r="S683" s="24"/>
      <c r="T683" s="24"/>
      <c r="U683" s="19"/>
    </row>
    <row r="684" spans="1:21" ht="13.5" customHeight="1" x14ac:dyDescent="0.25">
      <c r="A684" s="19" t="s">
        <v>606</v>
      </c>
      <c r="B684" s="19"/>
      <c r="C684" t="s">
        <v>25</v>
      </c>
      <c r="D684" s="28">
        <v>43420</v>
      </c>
      <c r="E684" s="27"/>
      <c r="F684" s="19" t="s">
        <v>1097</v>
      </c>
      <c r="G684" s="19" t="s">
        <v>1208</v>
      </c>
      <c r="H684" s="19" t="s">
        <v>1191</v>
      </c>
      <c r="I684" s="27" t="s">
        <v>1423</v>
      </c>
      <c r="J684" s="19"/>
      <c r="K684" s="19"/>
      <c r="L684" s="26"/>
      <c r="M684" s="26"/>
      <c r="N684" s="26"/>
      <c r="O684" s="25"/>
      <c r="P684" s="25"/>
      <c r="Q684" s="25"/>
      <c r="R684" s="25"/>
      <c r="S684" s="24"/>
      <c r="T684" s="24"/>
      <c r="U684" s="19"/>
    </row>
    <row r="685" spans="1:21" ht="13.5" customHeight="1" x14ac:dyDescent="0.25">
      <c r="A685" s="19" t="s">
        <v>606</v>
      </c>
      <c r="B685" s="19"/>
      <c r="C685" t="s">
        <v>25</v>
      </c>
      <c r="D685" s="28">
        <v>43420</v>
      </c>
      <c r="E685" s="27"/>
      <c r="F685" s="19" t="s">
        <v>1097</v>
      </c>
      <c r="G685" s="19" t="s">
        <v>1209</v>
      </c>
      <c r="H685" s="19" t="s">
        <v>1185</v>
      </c>
      <c r="I685" s="27" t="s">
        <v>1424</v>
      </c>
      <c r="J685" s="19"/>
      <c r="K685" s="19"/>
      <c r="L685" s="26"/>
      <c r="M685" s="26"/>
      <c r="N685" s="26"/>
      <c r="O685" s="25"/>
      <c r="P685" s="25"/>
      <c r="Q685" s="25"/>
      <c r="R685" s="25"/>
      <c r="S685" s="24"/>
      <c r="T685" s="24"/>
      <c r="U685" s="19"/>
    </row>
    <row r="686" spans="1:21" ht="13.5" customHeight="1" x14ac:dyDescent="0.25">
      <c r="A686" s="19" t="s">
        <v>606</v>
      </c>
      <c r="B686" s="19"/>
      <c r="C686" t="s">
        <v>25</v>
      </c>
      <c r="D686" s="28">
        <v>43420</v>
      </c>
      <c r="E686" s="27"/>
      <c r="F686" s="19" t="s">
        <v>1097</v>
      </c>
      <c r="G686" s="19" t="s">
        <v>1102</v>
      </c>
      <c r="H686" s="19"/>
      <c r="I686" s="27" t="s">
        <v>1421</v>
      </c>
      <c r="J686" s="19"/>
      <c r="K686" s="19"/>
      <c r="L686" s="26"/>
      <c r="M686" s="26"/>
      <c r="N686" s="26"/>
      <c r="O686" s="25"/>
      <c r="P686" s="25"/>
      <c r="Q686" s="25"/>
      <c r="R686" s="25"/>
      <c r="S686" s="24"/>
      <c r="T686" s="24"/>
      <c r="U686" s="19"/>
    </row>
    <row r="687" spans="1:21" ht="13.5" customHeight="1" x14ac:dyDescent="0.25">
      <c r="A687" s="19" t="s">
        <v>606</v>
      </c>
      <c r="B687" s="19"/>
      <c r="C687" t="s">
        <v>25</v>
      </c>
      <c r="D687" s="28">
        <v>43420</v>
      </c>
      <c r="E687" s="27" t="s">
        <v>112</v>
      </c>
      <c r="F687" s="19" t="s">
        <v>1097</v>
      </c>
      <c r="G687" s="19" t="s">
        <v>1207</v>
      </c>
      <c r="H687" s="19"/>
      <c r="I687" s="27" t="s">
        <v>1422</v>
      </c>
      <c r="J687" s="19"/>
      <c r="K687" s="19" t="s">
        <v>1590</v>
      </c>
      <c r="L687" s="26" t="s">
        <v>1663</v>
      </c>
      <c r="M687" s="26" t="s">
        <v>1664</v>
      </c>
      <c r="N687" s="26"/>
      <c r="O687" s="25">
        <v>43427</v>
      </c>
      <c r="P687" s="25"/>
      <c r="Q687" s="25"/>
      <c r="R687" s="25"/>
      <c r="S687" s="24"/>
      <c r="T687" s="24"/>
      <c r="U687" s="19"/>
    </row>
    <row r="688" spans="1:21" ht="13.5" customHeight="1" x14ac:dyDescent="0.25">
      <c r="A688" s="19" t="s">
        <v>606</v>
      </c>
      <c r="B688" s="19"/>
      <c r="C688" t="s">
        <v>25</v>
      </c>
      <c r="D688" s="28">
        <v>43420</v>
      </c>
      <c r="E688" s="27"/>
      <c r="F688" s="19" t="s">
        <v>1097</v>
      </c>
      <c r="G688" s="19" t="s">
        <v>1208</v>
      </c>
      <c r="H688" s="19" t="s">
        <v>1191</v>
      </c>
      <c r="I688" s="27" t="s">
        <v>1423</v>
      </c>
      <c r="J688" s="19"/>
      <c r="K688" s="19"/>
      <c r="L688" s="26"/>
      <c r="M688" s="26"/>
      <c r="N688" s="26"/>
      <c r="O688" s="25"/>
      <c r="P688" s="25"/>
      <c r="Q688" s="25"/>
      <c r="R688" s="25"/>
      <c r="S688" s="24"/>
      <c r="T688" s="24"/>
      <c r="U688" s="19"/>
    </row>
    <row r="689" spans="1:21" ht="13.5" customHeight="1" x14ac:dyDescent="0.25">
      <c r="A689" s="19" t="s">
        <v>606</v>
      </c>
      <c r="B689" s="19"/>
      <c r="C689" t="s">
        <v>25</v>
      </c>
      <c r="D689" s="28">
        <v>43420</v>
      </c>
      <c r="E689" s="27"/>
      <c r="F689" s="19" t="s">
        <v>1097</v>
      </c>
      <c r="G689" s="19" t="s">
        <v>1209</v>
      </c>
      <c r="H689" s="19" t="s">
        <v>1185</v>
      </c>
      <c r="I689" s="27" t="s">
        <v>1424</v>
      </c>
      <c r="J689" s="19"/>
      <c r="K689" s="19"/>
      <c r="L689" s="26"/>
      <c r="M689" s="26"/>
      <c r="N689" s="26"/>
      <c r="O689" s="25"/>
      <c r="P689" s="25"/>
      <c r="Q689" s="25"/>
      <c r="R689" s="25"/>
      <c r="S689" s="24"/>
      <c r="T689" s="24"/>
      <c r="U689" s="19"/>
    </row>
    <row r="690" spans="1:21" ht="13.5" customHeight="1" x14ac:dyDescent="0.25">
      <c r="A690" s="19" t="s">
        <v>606</v>
      </c>
      <c r="B690" s="19"/>
      <c r="C690" s="19" t="s">
        <v>20</v>
      </c>
      <c r="D690" s="28">
        <v>43425</v>
      </c>
      <c r="E690" s="27" t="s">
        <v>112</v>
      </c>
      <c r="F690" s="19" t="s">
        <v>1097</v>
      </c>
      <c r="G690" s="19" t="s">
        <v>1151</v>
      </c>
      <c r="H690" s="19" t="s">
        <v>1210</v>
      </c>
      <c r="I690" s="27" t="s">
        <v>1425</v>
      </c>
      <c r="J690" s="19"/>
      <c r="K690" s="19" t="s">
        <v>1591</v>
      </c>
      <c r="L690" s="26"/>
      <c r="M690" s="26"/>
      <c r="N690" s="26"/>
      <c r="O690" s="25">
        <v>43431</v>
      </c>
      <c r="P690" s="25"/>
      <c r="Q690" s="25"/>
      <c r="R690" s="25"/>
      <c r="S690" s="24"/>
      <c r="T690" s="24"/>
      <c r="U690" s="19"/>
    </row>
    <row r="691" spans="1:21" ht="13.5" customHeight="1" x14ac:dyDescent="0.25">
      <c r="A691" s="19" t="s">
        <v>606</v>
      </c>
      <c r="B691" s="19"/>
      <c r="C691" s="19" t="s">
        <v>22</v>
      </c>
      <c r="D691" s="28">
        <v>43425</v>
      </c>
      <c r="E691" s="27"/>
      <c r="F691" s="19" t="s">
        <v>1097</v>
      </c>
      <c r="G691" s="19" t="s">
        <v>1211</v>
      </c>
      <c r="H691" s="19"/>
      <c r="I691" s="27" t="s">
        <v>1426</v>
      </c>
      <c r="J691" s="19"/>
      <c r="K691" s="19"/>
      <c r="L691" s="26"/>
      <c r="M691" s="26"/>
      <c r="N691" s="26"/>
      <c r="O691" s="25"/>
      <c r="P691" s="25"/>
      <c r="Q691" s="25"/>
      <c r="R691" s="25"/>
      <c r="S691" s="24"/>
      <c r="T691" s="24"/>
      <c r="U691" s="19"/>
    </row>
    <row r="692" spans="1:21" ht="13.5" customHeight="1" x14ac:dyDescent="0.25">
      <c r="A692" s="19" t="s">
        <v>606</v>
      </c>
      <c r="B692" s="19"/>
      <c r="C692" s="19" t="s">
        <v>22</v>
      </c>
      <c r="D692" s="28">
        <v>43425</v>
      </c>
      <c r="E692" s="27"/>
      <c r="F692" s="19" t="s">
        <v>1097</v>
      </c>
      <c r="G692" s="19" t="s">
        <v>1212</v>
      </c>
      <c r="H692" s="19" t="s">
        <v>1213</v>
      </c>
      <c r="I692" s="27" t="s">
        <v>1427</v>
      </c>
      <c r="J692" s="19"/>
      <c r="K692" s="19"/>
      <c r="L692" s="26"/>
      <c r="M692" s="26"/>
      <c r="N692" s="26"/>
      <c r="O692" s="25"/>
      <c r="P692" s="25"/>
      <c r="Q692" s="25"/>
      <c r="R692" s="25"/>
      <c r="S692" s="24"/>
      <c r="T692" s="24"/>
      <c r="U692" s="19"/>
    </row>
    <row r="693" spans="1:21" ht="13.5" customHeight="1" x14ac:dyDescent="0.25">
      <c r="A693" s="19" t="s">
        <v>606</v>
      </c>
      <c r="B693" s="19"/>
      <c r="C693" s="19" t="s">
        <v>22</v>
      </c>
      <c r="D693" s="28">
        <v>43425</v>
      </c>
      <c r="E693" s="27"/>
      <c r="F693" s="19" t="s">
        <v>1097</v>
      </c>
      <c r="G693" s="19" t="s">
        <v>1214</v>
      </c>
      <c r="H693" s="19" t="s">
        <v>1215</v>
      </c>
      <c r="I693" s="27" t="s">
        <v>1428</v>
      </c>
      <c r="J693" s="19"/>
      <c r="K693" s="19"/>
      <c r="L693" s="26"/>
      <c r="M693" s="26"/>
      <c r="N693" s="26"/>
      <c r="O693" s="25"/>
      <c r="P693" s="25"/>
      <c r="Q693" s="25"/>
      <c r="R693" s="25"/>
      <c r="S693" s="24"/>
      <c r="T693" s="24"/>
      <c r="U693" s="19"/>
    </row>
    <row r="694" spans="1:21" ht="13.5" customHeight="1" x14ac:dyDescent="0.25">
      <c r="A694" s="19" t="s">
        <v>606</v>
      </c>
      <c r="B694" s="19"/>
      <c r="C694" s="19" t="s">
        <v>22</v>
      </c>
      <c r="D694" s="28">
        <v>43425</v>
      </c>
      <c r="E694" s="27" t="s">
        <v>112</v>
      </c>
      <c r="F694" s="19" t="s">
        <v>1097</v>
      </c>
      <c r="G694" s="19" t="s">
        <v>1216</v>
      </c>
      <c r="H694" s="19" t="s">
        <v>1217</v>
      </c>
      <c r="I694" s="27" t="s">
        <v>1429</v>
      </c>
      <c r="J694" s="19"/>
      <c r="K694" s="19" t="s">
        <v>1592</v>
      </c>
      <c r="L694" s="26" t="s">
        <v>1665</v>
      </c>
      <c r="M694" s="26" t="s">
        <v>1666</v>
      </c>
      <c r="N694" s="26"/>
      <c r="O694" s="25">
        <v>43465</v>
      </c>
      <c r="P694" s="25"/>
      <c r="Q694" s="25"/>
      <c r="R694" s="25"/>
      <c r="S694" s="24"/>
      <c r="T694" s="24"/>
      <c r="U694" s="19"/>
    </row>
    <row r="695" spans="1:21" ht="13.5" customHeight="1" x14ac:dyDescent="0.25">
      <c r="A695" s="19" t="s">
        <v>606</v>
      </c>
      <c r="B695" s="19"/>
      <c r="C695" s="19" t="s">
        <v>22</v>
      </c>
      <c r="D695" s="28">
        <v>43425</v>
      </c>
      <c r="E695" s="27"/>
      <c r="F695" s="19" t="s">
        <v>1097</v>
      </c>
      <c r="G695" s="19" t="s">
        <v>1175</v>
      </c>
      <c r="H695" s="19"/>
      <c r="I695" s="27" t="s">
        <v>1430</v>
      </c>
      <c r="J695" s="19"/>
      <c r="K695" s="19"/>
      <c r="L695" s="26"/>
      <c r="M695" s="26"/>
      <c r="N695" s="26"/>
      <c r="O695" s="25"/>
      <c r="P695" s="25"/>
      <c r="Q695" s="25"/>
      <c r="R695" s="25"/>
      <c r="S695" s="24"/>
      <c r="T695" s="24"/>
      <c r="U695" s="19"/>
    </row>
    <row r="696" spans="1:21" ht="13.5" customHeight="1" x14ac:dyDescent="0.25">
      <c r="A696" s="19" t="s">
        <v>606</v>
      </c>
      <c r="B696" s="19"/>
      <c r="C696" s="19" t="s">
        <v>22</v>
      </c>
      <c r="D696" s="28">
        <v>43425</v>
      </c>
      <c r="E696" s="27"/>
      <c r="F696" s="19" t="s">
        <v>1097</v>
      </c>
      <c r="G696" s="19" t="s">
        <v>1218</v>
      </c>
      <c r="H696" s="19"/>
      <c r="I696" s="27" t="s">
        <v>1431</v>
      </c>
      <c r="J696" s="19"/>
      <c r="K696" s="19"/>
      <c r="L696" s="26"/>
      <c r="M696" s="26"/>
      <c r="N696" s="26"/>
      <c r="O696" s="25"/>
      <c r="P696" s="25"/>
      <c r="Q696" s="25"/>
      <c r="R696" s="25"/>
      <c r="S696" s="24"/>
      <c r="T696" s="24"/>
      <c r="U696" s="19"/>
    </row>
    <row r="697" spans="1:21" ht="13.5" customHeight="1" x14ac:dyDescent="0.25">
      <c r="A697" s="19" t="s">
        <v>606</v>
      </c>
      <c r="B697" s="19"/>
      <c r="C697" s="19" t="s">
        <v>22</v>
      </c>
      <c r="D697" s="28">
        <v>43425</v>
      </c>
      <c r="E697" s="27" t="s">
        <v>112</v>
      </c>
      <c r="F697" s="19" t="s">
        <v>1097</v>
      </c>
      <c r="G697" s="19" t="s">
        <v>1219</v>
      </c>
      <c r="H697" s="19"/>
      <c r="I697" s="27" t="s">
        <v>1432</v>
      </c>
      <c r="J697" s="19"/>
      <c r="K697" s="19" t="s">
        <v>1593</v>
      </c>
      <c r="L697" s="26" t="s">
        <v>1667</v>
      </c>
      <c r="M697" s="26" t="s">
        <v>1668</v>
      </c>
      <c r="N697" s="26"/>
      <c r="O697" s="25">
        <v>43465</v>
      </c>
      <c r="P697" s="25"/>
      <c r="Q697" s="25"/>
      <c r="R697" s="25"/>
      <c r="S697" s="24"/>
      <c r="T697" s="24"/>
      <c r="U697" s="19"/>
    </row>
    <row r="698" spans="1:21" ht="13.5" customHeight="1" x14ac:dyDescent="0.25">
      <c r="A698" s="19" t="s">
        <v>606</v>
      </c>
      <c r="B698" s="19"/>
      <c r="C698" s="19" t="s">
        <v>22</v>
      </c>
      <c r="D698" s="28">
        <v>43425</v>
      </c>
      <c r="E698" s="27"/>
      <c r="F698" s="19" t="s">
        <v>1097</v>
      </c>
      <c r="G698" s="19" t="s">
        <v>1207</v>
      </c>
      <c r="H698" s="19"/>
      <c r="I698" s="27" t="s">
        <v>1433</v>
      </c>
      <c r="J698" s="19"/>
      <c r="K698" s="19"/>
      <c r="L698" s="26"/>
      <c r="M698" s="26"/>
      <c r="N698" s="26"/>
      <c r="O698" s="25"/>
      <c r="P698" s="25"/>
      <c r="Q698" s="25"/>
      <c r="R698" s="25"/>
      <c r="S698" s="24"/>
      <c r="T698" s="24"/>
      <c r="U698" s="19"/>
    </row>
    <row r="699" spans="1:21" ht="13.5" customHeight="1" x14ac:dyDescent="0.25">
      <c r="A699" s="19" t="s">
        <v>606</v>
      </c>
      <c r="B699" s="19"/>
      <c r="C699" s="19" t="s">
        <v>20</v>
      </c>
      <c r="D699" s="28">
        <v>43425</v>
      </c>
      <c r="E699" s="27" t="s">
        <v>112</v>
      </c>
      <c r="F699" s="19" t="s">
        <v>1097</v>
      </c>
      <c r="G699" s="19" t="s">
        <v>1151</v>
      </c>
      <c r="H699" s="19" t="s">
        <v>1210</v>
      </c>
      <c r="I699" s="27" t="s">
        <v>1425</v>
      </c>
      <c r="J699" s="19"/>
      <c r="K699" s="19" t="s">
        <v>1591</v>
      </c>
      <c r="L699" s="26"/>
      <c r="M699" s="26"/>
      <c r="N699" s="26"/>
      <c r="O699" s="25">
        <v>43431</v>
      </c>
      <c r="P699" s="25"/>
      <c r="Q699" s="25"/>
      <c r="R699" s="25"/>
      <c r="S699" s="24"/>
      <c r="T699" s="24"/>
      <c r="U699" s="19"/>
    </row>
    <row r="700" spans="1:21" ht="13.5" customHeight="1" x14ac:dyDescent="0.25">
      <c r="A700" s="19" t="s">
        <v>606</v>
      </c>
      <c r="B700" s="19"/>
      <c r="C700" s="19" t="s">
        <v>22</v>
      </c>
      <c r="D700" s="28">
        <v>43425</v>
      </c>
      <c r="E700" s="27"/>
      <c r="F700" s="19" t="s">
        <v>1097</v>
      </c>
      <c r="G700" s="19" t="s">
        <v>1211</v>
      </c>
      <c r="H700" s="19"/>
      <c r="I700" s="27" t="s">
        <v>1426</v>
      </c>
      <c r="J700" s="19"/>
      <c r="K700" s="19"/>
      <c r="L700" s="26"/>
      <c r="M700" s="26"/>
      <c r="N700" s="26"/>
      <c r="O700" s="25"/>
      <c r="P700" s="25"/>
      <c r="Q700" s="25"/>
      <c r="R700" s="25"/>
      <c r="S700" s="24"/>
      <c r="T700" s="24"/>
      <c r="U700" s="19"/>
    </row>
    <row r="701" spans="1:21" ht="13.5" customHeight="1" x14ac:dyDescent="0.25">
      <c r="A701" s="19" t="s">
        <v>606</v>
      </c>
      <c r="B701" s="19"/>
      <c r="C701" s="19" t="s">
        <v>22</v>
      </c>
      <c r="D701" s="28">
        <v>43425</v>
      </c>
      <c r="E701" s="27"/>
      <c r="F701" s="19" t="s">
        <v>1097</v>
      </c>
      <c r="G701" s="19" t="s">
        <v>1212</v>
      </c>
      <c r="H701" s="19" t="s">
        <v>1213</v>
      </c>
      <c r="I701" s="27" t="s">
        <v>1427</v>
      </c>
      <c r="J701" s="19"/>
      <c r="K701" s="19"/>
      <c r="L701" s="26"/>
      <c r="M701" s="26"/>
      <c r="N701" s="26"/>
      <c r="O701" s="25"/>
      <c r="P701" s="25"/>
      <c r="Q701" s="25"/>
      <c r="R701" s="25"/>
      <c r="S701" s="24"/>
      <c r="T701" s="24"/>
      <c r="U701" s="19"/>
    </row>
    <row r="702" spans="1:21" ht="13.5" customHeight="1" x14ac:dyDescent="0.25">
      <c r="A702" s="19" t="s">
        <v>606</v>
      </c>
      <c r="B702" s="19"/>
      <c r="C702" s="19" t="s">
        <v>22</v>
      </c>
      <c r="D702" s="28">
        <v>43425</v>
      </c>
      <c r="E702" s="27"/>
      <c r="F702" s="19" t="s">
        <v>1097</v>
      </c>
      <c r="G702" s="19" t="s">
        <v>1214</v>
      </c>
      <c r="H702" s="19" t="s">
        <v>1215</v>
      </c>
      <c r="I702" s="27" t="s">
        <v>1428</v>
      </c>
      <c r="J702" s="19"/>
      <c r="K702" s="19"/>
      <c r="L702" s="26"/>
      <c r="M702" s="26"/>
      <c r="N702" s="26"/>
      <c r="O702" s="25"/>
      <c r="P702" s="25"/>
      <c r="Q702" s="25"/>
      <c r="R702" s="25"/>
      <c r="S702" s="24"/>
      <c r="T702" s="24"/>
      <c r="U702" s="19"/>
    </row>
    <row r="703" spans="1:21" ht="13.5" customHeight="1" x14ac:dyDescent="0.25">
      <c r="A703" s="19" t="s">
        <v>606</v>
      </c>
      <c r="B703" s="19"/>
      <c r="C703" s="19" t="s">
        <v>22</v>
      </c>
      <c r="D703" s="28">
        <v>43425</v>
      </c>
      <c r="E703" s="27" t="s">
        <v>112</v>
      </c>
      <c r="F703" s="19" t="s">
        <v>1097</v>
      </c>
      <c r="G703" s="19" t="s">
        <v>1216</v>
      </c>
      <c r="H703" s="19" t="s">
        <v>1217</v>
      </c>
      <c r="I703" s="27" t="s">
        <v>1429</v>
      </c>
      <c r="J703" s="19"/>
      <c r="K703" s="19" t="s">
        <v>1592</v>
      </c>
      <c r="L703" s="26" t="s">
        <v>1665</v>
      </c>
      <c r="M703" s="26" t="s">
        <v>1666</v>
      </c>
      <c r="N703" s="26"/>
      <c r="O703" s="25">
        <v>43431</v>
      </c>
      <c r="P703" s="25">
        <v>43465</v>
      </c>
      <c r="Q703" s="25">
        <v>43524</v>
      </c>
      <c r="R703" s="25"/>
      <c r="S703" s="24"/>
      <c r="T703" s="24"/>
      <c r="U703" s="19"/>
    </row>
    <row r="704" spans="1:21" ht="13.5" customHeight="1" x14ac:dyDescent="0.25">
      <c r="A704" s="19" t="s">
        <v>606</v>
      </c>
      <c r="B704" s="19"/>
      <c r="C704" s="19" t="s">
        <v>22</v>
      </c>
      <c r="D704" s="28">
        <v>43425</v>
      </c>
      <c r="E704" s="27"/>
      <c r="F704" s="19" t="s">
        <v>1097</v>
      </c>
      <c r="G704" s="19" t="s">
        <v>1175</v>
      </c>
      <c r="H704" s="19"/>
      <c r="I704" s="27" t="s">
        <v>1430</v>
      </c>
      <c r="J704" s="19"/>
      <c r="K704" s="19"/>
      <c r="L704" s="26"/>
      <c r="M704" s="26"/>
      <c r="N704" s="26"/>
      <c r="O704" s="25"/>
      <c r="P704" s="25"/>
      <c r="Q704" s="25"/>
      <c r="R704" s="25"/>
      <c r="S704" s="24"/>
      <c r="T704" s="24"/>
      <c r="U704" s="19"/>
    </row>
    <row r="705" spans="1:21" ht="13.5" customHeight="1" x14ac:dyDescent="0.25">
      <c r="A705" s="19" t="s">
        <v>606</v>
      </c>
      <c r="B705" s="19"/>
      <c r="C705" s="19" t="s">
        <v>22</v>
      </c>
      <c r="D705" s="28">
        <v>43425</v>
      </c>
      <c r="E705" s="27"/>
      <c r="F705" s="19" t="s">
        <v>1097</v>
      </c>
      <c r="G705" s="19" t="s">
        <v>1218</v>
      </c>
      <c r="H705" s="19"/>
      <c r="I705" s="27" t="s">
        <v>1431</v>
      </c>
      <c r="J705" s="19"/>
      <c r="K705" s="19"/>
      <c r="L705" s="26"/>
      <c r="M705" s="26"/>
      <c r="N705" s="26"/>
      <c r="O705" s="25"/>
      <c r="P705" s="25"/>
      <c r="Q705" s="25"/>
      <c r="R705" s="25"/>
      <c r="S705" s="24"/>
      <c r="T705" s="24"/>
      <c r="U705" s="19"/>
    </row>
    <row r="706" spans="1:21" ht="13.5" customHeight="1" x14ac:dyDescent="0.25">
      <c r="A706" s="19" t="s">
        <v>606</v>
      </c>
      <c r="B706" s="19"/>
      <c r="C706" s="19" t="s">
        <v>22</v>
      </c>
      <c r="D706" s="28">
        <v>43425</v>
      </c>
      <c r="E706" s="27" t="s">
        <v>112</v>
      </c>
      <c r="F706" s="19" t="s">
        <v>1097</v>
      </c>
      <c r="G706" s="19" t="s">
        <v>1219</v>
      </c>
      <c r="H706" s="19"/>
      <c r="I706" s="27" t="s">
        <v>1432</v>
      </c>
      <c r="J706" s="19"/>
      <c r="K706" s="19" t="s">
        <v>1593</v>
      </c>
      <c r="L706" s="26" t="s">
        <v>1667</v>
      </c>
      <c r="M706" s="26" t="s">
        <v>1668</v>
      </c>
      <c r="N706" s="26"/>
      <c r="O706" s="25">
        <v>43431</v>
      </c>
      <c r="P706" s="25"/>
      <c r="Q706" s="25"/>
      <c r="R706" s="25"/>
      <c r="S706" s="24"/>
      <c r="T706" s="24"/>
      <c r="U706" s="19"/>
    </row>
    <row r="707" spans="1:21" ht="13.5" customHeight="1" x14ac:dyDescent="0.25">
      <c r="A707" s="19" t="s">
        <v>606</v>
      </c>
      <c r="B707" s="19"/>
      <c r="C707" s="19" t="s">
        <v>22</v>
      </c>
      <c r="D707" s="28">
        <v>43425</v>
      </c>
      <c r="E707" s="27"/>
      <c r="F707" s="19" t="s">
        <v>1097</v>
      </c>
      <c r="G707" s="19" t="s">
        <v>1207</v>
      </c>
      <c r="H707" s="19"/>
      <c r="I707" s="27" t="s">
        <v>1433</v>
      </c>
      <c r="J707" s="19"/>
      <c r="K707" s="19"/>
      <c r="L707" s="26"/>
      <c r="M707" s="26"/>
      <c r="N707" s="26"/>
      <c r="O707" s="25"/>
      <c r="P707" s="25"/>
      <c r="Q707" s="25"/>
      <c r="R707" s="25"/>
      <c r="S707" s="24"/>
      <c r="T707" s="24"/>
      <c r="U707" s="19"/>
    </row>
    <row r="708" spans="1:21" ht="13.5" customHeight="1" x14ac:dyDescent="0.25">
      <c r="A708" s="19" t="s">
        <v>606</v>
      </c>
      <c r="B708" s="19"/>
      <c r="C708" s="19" t="s">
        <v>26</v>
      </c>
      <c r="D708" s="28">
        <v>43434</v>
      </c>
      <c r="E708" s="27" t="s">
        <v>607</v>
      </c>
      <c r="F708" s="19" t="s">
        <v>1097</v>
      </c>
      <c r="G708" s="19" t="s">
        <v>1220</v>
      </c>
      <c r="H708" s="19"/>
      <c r="I708" s="27" t="s">
        <v>1434</v>
      </c>
      <c r="J708" s="19"/>
      <c r="K708" s="19" t="s">
        <v>1594</v>
      </c>
      <c r="L708" s="26" t="s">
        <v>1669</v>
      </c>
      <c r="M708" s="26" t="s">
        <v>1670</v>
      </c>
      <c r="N708" s="26"/>
      <c r="O708" s="25">
        <v>43472</v>
      </c>
      <c r="P708" s="25"/>
      <c r="Q708" s="25"/>
      <c r="R708" s="25"/>
      <c r="S708" s="24"/>
      <c r="T708" s="24"/>
      <c r="U708" s="19"/>
    </row>
    <row r="709" spans="1:21" ht="13.5" customHeight="1" x14ac:dyDescent="0.25">
      <c r="A709" s="19" t="s">
        <v>606</v>
      </c>
      <c r="B709" s="19"/>
      <c r="C709" s="19" t="s">
        <v>18</v>
      </c>
      <c r="D709" s="28">
        <v>43451</v>
      </c>
      <c r="E709" s="27"/>
      <c r="F709" s="19" t="s">
        <v>1090</v>
      </c>
      <c r="G709" s="19" t="s">
        <v>1221</v>
      </c>
      <c r="H709" s="19"/>
      <c r="I709" s="27" t="s">
        <v>1435</v>
      </c>
      <c r="J709" s="19"/>
      <c r="K709" s="19" t="s">
        <v>1595</v>
      </c>
      <c r="L709" s="26"/>
      <c r="M709" s="26"/>
      <c r="N709" s="26"/>
      <c r="O709" s="25">
        <v>43482</v>
      </c>
      <c r="P709" s="25"/>
      <c r="Q709" s="25"/>
      <c r="R709" s="25"/>
      <c r="S709" s="24"/>
      <c r="T709" s="24"/>
      <c r="U709" s="19"/>
    </row>
    <row r="710" spans="1:21" ht="13.5" customHeight="1" x14ac:dyDescent="0.25">
      <c r="A710" s="19" t="s">
        <v>606</v>
      </c>
      <c r="B710" s="19"/>
      <c r="C710" s="19" t="s">
        <v>19</v>
      </c>
      <c r="D710" s="28">
        <v>43451</v>
      </c>
      <c r="E710" s="27"/>
      <c r="F710" s="19" t="s">
        <v>1090</v>
      </c>
      <c r="G710" s="19" t="s">
        <v>1221</v>
      </c>
      <c r="H710" s="19"/>
      <c r="I710" s="27" t="s">
        <v>1436</v>
      </c>
      <c r="J710" s="19"/>
      <c r="K710" s="19" t="s">
        <v>1596</v>
      </c>
      <c r="L710" s="26"/>
      <c r="M710" s="26"/>
      <c r="N710" s="26"/>
      <c r="O710" s="25">
        <v>43482</v>
      </c>
      <c r="P710" s="25"/>
      <c r="Q710" s="25"/>
      <c r="R710" s="25"/>
      <c r="S710" s="24"/>
      <c r="T710" s="24"/>
      <c r="U710" s="19"/>
    </row>
    <row r="711" spans="1:21" ht="13.5" customHeight="1" x14ac:dyDescent="0.25">
      <c r="A711" s="19" t="s">
        <v>606</v>
      </c>
      <c r="B711" s="19"/>
      <c r="C711" s="19" t="s">
        <v>26</v>
      </c>
      <c r="D711" s="28">
        <v>43473</v>
      </c>
      <c r="E711" s="27" t="s">
        <v>112</v>
      </c>
      <c r="F711" s="19" t="s">
        <v>1090</v>
      </c>
      <c r="G711" s="19" t="s">
        <v>1222</v>
      </c>
      <c r="H711" s="19" t="s">
        <v>1223</v>
      </c>
      <c r="I711" s="27" t="s">
        <v>1437</v>
      </c>
      <c r="J711" s="19"/>
      <c r="K711" s="19" t="s">
        <v>1597</v>
      </c>
      <c r="L711" s="26"/>
      <c r="M711" s="26"/>
      <c r="N711" s="26"/>
      <c r="O711" s="25"/>
      <c r="P711" s="25"/>
      <c r="Q711" s="25"/>
      <c r="R711" s="25"/>
      <c r="S711" s="24"/>
      <c r="T711" s="24"/>
      <c r="U711" s="19"/>
    </row>
    <row r="712" spans="1:21" ht="13.5" customHeight="1" x14ac:dyDescent="0.25">
      <c r="A712" s="19" t="s">
        <v>606</v>
      </c>
      <c r="B712" s="19"/>
      <c r="C712" s="19" t="s">
        <v>26</v>
      </c>
      <c r="D712" s="28">
        <v>43473</v>
      </c>
      <c r="E712" s="27" t="s">
        <v>112</v>
      </c>
      <c r="F712" s="19" t="s">
        <v>1090</v>
      </c>
      <c r="G712" s="19" t="s">
        <v>1224</v>
      </c>
      <c r="H712" s="19" t="s">
        <v>1223</v>
      </c>
      <c r="I712" s="27" t="s">
        <v>1438</v>
      </c>
      <c r="J712" s="19"/>
      <c r="K712" s="19" t="s">
        <v>1598</v>
      </c>
      <c r="L712" s="26"/>
      <c r="M712" s="26"/>
      <c r="N712" s="26"/>
      <c r="O712" s="25"/>
      <c r="P712" s="25"/>
      <c r="Q712" s="25"/>
      <c r="R712" s="25"/>
      <c r="S712" s="24"/>
      <c r="T712" s="24"/>
      <c r="U712" s="19"/>
    </row>
    <row r="713" spans="1:21" ht="13.5" customHeight="1" x14ac:dyDescent="0.25">
      <c r="A713" s="19" t="s">
        <v>606</v>
      </c>
      <c r="B713" s="19"/>
      <c r="C713" s="19" t="s">
        <v>29</v>
      </c>
      <c r="D713" s="28">
        <v>43473</v>
      </c>
      <c r="E713" s="27"/>
      <c r="F713" s="19" t="s">
        <v>1097</v>
      </c>
      <c r="G713" s="19" t="s">
        <v>1225</v>
      </c>
      <c r="H713" s="19"/>
      <c r="I713" s="27" t="s">
        <v>1439</v>
      </c>
      <c r="J713" s="19"/>
      <c r="K713" s="19"/>
      <c r="L713" s="26"/>
      <c r="M713" s="26"/>
      <c r="N713" s="26"/>
      <c r="O713" s="25"/>
      <c r="P713" s="25"/>
      <c r="Q713" s="25"/>
      <c r="R713" s="25"/>
      <c r="S713" s="24"/>
      <c r="T713" s="24"/>
      <c r="U713" s="19"/>
    </row>
    <row r="714" spans="1:21" ht="13.5" customHeight="1" x14ac:dyDescent="0.25">
      <c r="A714" s="19" t="s">
        <v>606</v>
      </c>
      <c r="B714" s="19"/>
      <c r="C714" s="19" t="s">
        <v>29</v>
      </c>
      <c r="D714" s="28">
        <v>43473</v>
      </c>
      <c r="E714" s="27"/>
      <c r="F714" s="19" t="s">
        <v>1097</v>
      </c>
      <c r="G714" s="19" t="s">
        <v>1226</v>
      </c>
      <c r="H714" s="19"/>
      <c r="I714" s="27" t="s">
        <v>1440</v>
      </c>
      <c r="J714" s="19"/>
      <c r="K714" s="19"/>
      <c r="L714" s="26"/>
      <c r="M714" s="26"/>
      <c r="N714" s="26"/>
      <c r="O714" s="25"/>
      <c r="P714" s="25"/>
      <c r="Q714" s="25"/>
      <c r="R714" s="25"/>
      <c r="S714" s="24"/>
      <c r="T714" s="24"/>
      <c r="U714" s="19"/>
    </row>
    <row r="715" spans="1:21" ht="13.5" customHeight="1" x14ac:dyDescent="0.25">
      <c r="A715" s="19" t="s">
        <v>606</v>
      </c>
      <c r="B715" s="19"/>
      <c r="C715" s="19" t="s">
        <v>29</v>
      </c>
      <c r="D715" s="28">
        <v>43473</v>
      </c>
      <c r="E715" s="27"/>
      <c r="F715" s="19" t="s">
        <v>1097</v>
      </c>
      <c r="G715" s="19" t="s">
        <v>1227</v>
      </c>
      <c r="H715" s="19"/>
      <c r="I715" s="27" t="s">
        <v>1441</v>
      </c>
      <c r="J715" s="19"/>
      <c r="K715" s="19"/>
      <c r="L715" s="26"/>
      <c r="M715" s="26"/>
      <c r="N715" s="26"/>
      <c r="O715" s="25"/>
      <c r="P715" s="25"/>
      <c r="Q715" s="25"/>
      <c r="R715" s="25"/>
      <c r="S715" s="24"/>
      <c r="T715" s="24"/>
      <c r="U715" s="19"/>
    </row>
    <row r="716" spans="1:21" ht="13.5" customHeight="1" x14ac:dyDescent="0.25">
      <c r="A716" s="19" t="s">
        <v>606</v>
      </c>
      <c r="B716" s="19"/>
      <c r="C716" s="19" t="s">
        <v>29</v>
      </c>
      <c r="D716" s="28">
        <v>43473</v>
      </c>
      <c r="E716" s="27"/>
      <c r="F716" s="19" t="s">
        <v>1097</v>
      </c>
      <c r="G716" s="19" t="s">
        <v>1228</v>
      </c>
      <c r="H716" s="19"/>
      <c r="I716" s="27" t="s">
        <v>1442</v>
      </c>
      <c r="J716" s="19"/>
      <c r="K716" s="19"/>
      <c r="L716" s="26"/>
      <c r="M716" s="26"/>
      <c r="N716" s="26"/>
      <c r="O716" s="25"/>
      <c r="P716" s="25"/>
      <c r="Q716" s="25"/>
      <c r="R716" s="25"/>
      <c r="S716" s="24"/>
      <c r="T716" s="24"/>
      <c r="U716" s="19"/>
    </row>
    <row r="717" spans="1:21" ht="13.5" customHeight="1" x14ac:dyDescent="0.25">
      <c r="A717" s="19" t="s">
        <v>606</v>
      </c>
      <c r="B717" s="19"/>
      <c r="C717" s="19" t="s">
        <v>29</v>
      </c>
      <c r="D717" s="28">
        <v>43473</v>
      </c>
      <c r="E717" s="27" t="s">
        <v>112</v>
      </c>
      <c r="F717" s="19" t="s">
        <v>1097</v>
      </c>
      <c r="G717" s="19" t="s">
        <v>1229</v>
      </c>
      <c r="H717" s="19" t="s">
        <v>1230</v>
      </c>
      <c r="I717" s="27" t="s">
        <v>1443</v>
      </c>
      <c r="J717" s="19"/>
      <c r="K717" s="19" t="s">
        <v>1599</v>
      </c>
      <c r="L717" s="26"/>
      <c r="M717" s="26"/>
      <c r="N717" s="26"/>
      <c r="O717" s="25"/>
      <c r="P717" s="25"/>
      <c r="Q717" s="25"/>
      <c r="R717" s="25"/>
      <c r="S717" s="24"/>
      <c r="T717" s="24"/>
      <c r="U717" s="19"/>
    </row>
    <row r="718" spans="1:21" ht="13.5" customHeight="1" x14ac:dyDescent="0.25">
      <c r="A718" s="19" t="s">
        <v>606</v>
      </c>
      <c r="B718" s="19"/>
      <c r="C718" s="19" t="s">
        <v>29</v>
      </c>
      <c r="D718" s="28">
        <v>43473</v>
      </c>
      <c r="E718" s="27"/>
      <c r="F718" s="19" t="s">
        <v>1097</v>
      </c>
      <c r="G718" s="19" t="s">
        <v>1231</v>
      </c>
      <c r="H718" s="19"/>
      <c r="I718" s="27" t="s">
        <v>1444</v>
      </c>
      <c r="J718" s="19"/>
      <c r="K718" s="19"/>
      <c r="L718" s="26"/>
      <c r="M718" s="26"/>
      <c r="N718" s="26"/>
      <c r="O718" s="25"/>
      <c r="P718" s="25"/>
      <c r="Q718" s="25"/>
      <c r="R718" s="25"/>
      <c r="S718" s="24"/>
      <c r="T718" s="24"/>
      <c r="U718" s="19"/>
    </row>
    <row r="719" spans="1:21" ht="13.5" customHeight="1" x14ac:dyDescent="0.25">
      <c r="A719" s="19" t="s">
        <v>606</v>
      </c>
      <c r="B719" s="19"/>
      <c r="C719" s="19" t="s">
        <v>29</v>
      </c>
      <c r="D719" s="28">
        <v>43473</v>
      </c>
      <c r="E719" s="27" t="s">
        <v>112</v>
      </c>
      <c r="F719" s="19" t="s">
        <v>1097</v>
      </c>
      <c r="G719" s="19" t="s">
        <v>1232</v>
      </c>
      <c r="H719" s="19" t="s">
        <v>1233</v>
      </c>
      <c r="I719" s="27" t="s">
        <v>1445</v>
      </c>
      <c r="J719" s="19"/>
      <c r="K719" s="19" t="s">
        <v>1600</v>
      </c>
      <c r="L719" s="26"/>
      <c r="M719" s="26"/>
      <c r="N719" s="26"/>
      <c r="O719" s="25"/>
      <c r="P719" s="25"/>
      <c r="Q719" s="25"/>
      <c r="R719" s="25"/>
      <c r="S719" s="24"/>
      <c r="T719" s="24"/>
      <c r="U719" s="19"/>
    </row>
    <row r="720" spans="1:21" ht="13.5" customHeight="1" x14ac:dyDescent="0.25">
      <c r="A720" s="19" t="s">
        <v>606</v>
      </c>
      <c r="B720" s="19"/>
      <c r="C720" s="19" t="s">
        <v>29</v>
      </c>
      <c r="D720" s="28">
        <v>43473</v>
      </c>
      <c r="E720" s="27" t="s">
        <v>112</v>
      </c>
      <c r="F720" s="19" t="s">
        <v>1097</v>
      </c>
      <c r="G720" s="19" t="s">
        <v>1234</v>
      </c>
      <c r="H720" s="19" t="s">
        <v>1235</v>
      </c>
      <c r="I720" s="27" t="s">
        <v>1446</v>
      </c>
      <c r="J720" s="19"/>
      <c r="K720" s="19" t="s">
        <v>1601</v>
      </c>
      <c r="L720" s="26"/>
      <c r="M720" s="26"/>
      <c r="N720" s="26"/>
      <c r="O720" s="25"/>
      <c r="P720" s="25"/>
      <c r="Q720" s="25"/>
      <c r="R720" s="25"/>
      <c r="S720" s="24"/>
      <c r="T720" s="24"/>
      <c r="U720" s="19"/>
    </row>
    <row r="721" spans="1:21" ht="13.5" customHeight="1" x14ac:dyDescent="0.25">
      <c r="A721" s="19" t="s">
        <v>606</v>
      </c>
      <c r="B721" s="19"/>
      <c r="C721" s="19" t="s">
        <v>29</v>
      </c>
      <c r="D721" s="28">
        <v>43473</v>
      </c>
      <c r="E721" s="27" t="s">
        <v>112</v>
      </c>
      <c r="F721" s="19" t="s">
        <v>1097</v>
      </c>
      <c r="G721" s="19" t="s">
        <v>1236</v>
      </c>
      <c r="H721" s="19" t="s">
        <v>1237</v>
      </c>
      <c r="I721" s="27" t="s">
        <v>1447</v>
      </c>
      <c r="J721" s="19"/>
      <c r="K721" s="19" t="s">
        <v>1602</v>
      </c>
      <c r="L721" s="26"/>
      <c r="M721" s="26"/>
      <c r="N721" s="26"/>
      <c r="O721" s="25"/>
      <c r="P721" s="25"/>
      <c r="Q721" s="25"/>
      <c r="R721" s="25"/>
      <c r="S721" s="24"/>
      <c r="T721" s="24"/>
      <c r="U721" s="19"/>
    </row>
    <row r="722" spans="1:21" ht="13.5" customHeight="1" x14ac:dyDescent="0.25">
      <c r="A722" s="19" t="s">
        <v>606</v>
      </c>
      <c r="B722" s="19"/>
      <c r="C722" s="19" t="s">
        <v>29</v>
      </c>
      <c r="D722" s="28">
        <v>43473</v>
      </c>
      <c r="E722" s="27" t="s">
        <v>112</v>
      </c>
      <c r="F722" s="19" t="s">
        <v>1097</v>
      </c>
      <c r="G722" s="19" t="s">
        <v>1238</v>
      </c>
      <c r="H722" s="19" t="s">
        <v>1207</v>
      </c>
      <c r="I722" s="27" t="s">
        <v>1448</v>
      </c>
      <c r="J722" s="19"/>
      <c r="K722" s="19" t="s">
        <v>1603</v>
      </c>
      <c r="L722" s="26"/>
      <c r="M722" s="26"/>
      <c r="N722" s="26"/>
      <c r="O722" s="25"/>
      <c r="P722" s="25"/>
      <c r="Q722" s="25"/>
      <c r="R722" s="25"/>
      <c r="S722" s="24"/>
      <c r="T722" s="24"/>
      <c r="U722" s="19"/>
    </row>
    <row r="723" spans="1:21" ht="13.5" customHeight="1" x14ac:dyDescent="0.25">
      <c r="A723" s="19" t="s">
        <v>606</v>
      </c>
      <c r="B723" s="19"/>
      <c r="C723" s="19" t="s">
        <v>30</v>
      </c>
      <c r="D723" s="28">
        <v>43473</v>
      </c>
      <c r="E723" s="27"/>
      <c r="F723" s="19" t="s">
        <v>1097</v>
      </c>
      <c r="G723" s="19" t="s">
        <v>1239</v>
      </c>
      <c r="H723" s="19"/>
      <c r="I723" s="27" t="s">
        <v>1449</v>
      </c>
      <c r="J723" s="19"/>
      <c r="K723" s="19"/>
      <c r="L723" s="26"/>
      <c r="M723" s="26"/>
      <c r="N723" s="26"/>
      <c r="O723" s="25"/>
      <c r="P723" s="25"/>
      <c r="Q723" s="25"/>
      <c r="R723" s="25"/>
      <c r="S723" s="24"/>
      <c r="T723" s="24"/>
      <c r="U723" s="19"/>
    </row>
    <row r="724" spans="1:21" ht="13.5" customHeight="1" x14ac:dyDescent="0.25">
      <c r="A724" s="19" t="s">
        <v>606</v>
      </c>
      <c r="B724" s="19"/>
      <c r="C724" s="19" t="s">
        <v>30</v>
      </c>
      <c r="D724" s="28">
        <v>43473</v>
      </c>
      <c r="E724" s="27"/>
      <c r="F724" s="19" t="s">
        <v>1097</v>
      </c>
      <c r="G724" s="19" t="s">
        <v>1240</v>
      </c>
      <c r="H724" s="19"/>
      <c r="I724" s="27" t="s">
        <v>1450</v>
      </c>
      <c r="J724" s="19"/>
      <c r="K724" s="19"/>
      <c r="L724" s="26"/>
      <c r="M724" s="26"/>
      <c r="N724" s="26"/>
      <c r="O724" s="25"/>
      <c r="P724" s="25"/>
      <c r="Q724" s="25"/>
      <c r="R724" s="25"/>
      <c r="S724" s="24"/>
      <c r="T724" s="24"/>
      <c r="U724" s="19"/>
    </row>
    <row r="725" spans="1:21" ht="13.5" customHeight="1" x14ac:dyDescent="0.25">
      <c r="A725" s="19" t="s">
        <v>606</v>
      </c>
      <c r="B725" s="19"/>
      <c r="C725" s="19" t="s">
        <v>30</v>
      </c>
      <c r="D725" s="28">
        <v>43473</v>
      </c>
      <c r="E725" s="27"/>
      <c r="F725" s="19" t="s">
        <v>1097</v>
      </c>
      <c r="G725" s="19" t="s">
        <v>1241</v>
      </c>
      <c r="H725" s="19"/>
      <c r="I725" s="27" t="s">
        <v>1451</v>
      </c>
      <c r="J725" s="19"/>
      <c r="K725" s="19"/>
      <c r="L725" s="26"/>
      <c r="M725" s="26"/>
      <c r="N725" s="26"/>
      <c r="O725" s="25"/>
      <c r="P725" s="25"/>
      <c r="Q725" s="25"/>
      <c r="R725" s="25"/>
      <c r="S725" s="24"/>
      <c r="T725" s="24"/>
      <c r="U725" s="19"/>
    </row>
    <row r="726" spans="1:21" ht="13.5" customHeight="1" x14ac:dyDescent="0.25">
      <c r="A726" s="19" t="s">
        <v>606</v>
      </c>
      <c r="B726" s="19"/>
      <c r="C726" s="19" t="s">
        <v>30</v>
      </c>
      <c r="D726" s="28">
        <v>43473</v>
      </c>
      <c r="E726" s="27"/>
      <c r="F726" s="19" t="s">
        <v>1097</v>
      </c>
      <c r="G726" s="19" t="s">
        <v>1242</v>
      </c>
      <c r="H726" s="19"/>
      <c r="I726" s="27" t="s">
        <v>1452</v>
      </c>
      <c r="J726" s="19"/>
      <c r="K726" s="19"/>
      <c r="L726" s="26"/>
      <c r="M726" s="26"/>
      <c r="N726" s="26"/>
      <c r="O726" s="25"/>
      <c r="P726" s="25"/>
      <c r="Q726" s="25"/>
      <c r="R726" s="25"/>
      <c r="S726" s="24"/>
      <c r="T726" s="24"/>
      <c r="U726" s="19"/>
    </row>
    <row r="727" spans="1:21" ht="13.5" customHeight="1" x14ac:dyDescent="0.25">
      <c r="A727" s="19" t="s">
        <v>606</v>
      </c>
      <c r="B727" s="19"/>
      <c r="C727" s="19" t="s">
        <v>30</v>
      </c>
      <c r="D727" s="28">
        <v>43473</v>
      </c>
      <c r="E727" s="27" t="s">
        <v>607</v>
      </c>
      <c r="F727" s="19" t="s">
        <v>1097</v>
      </c>
      <c r="G727" s="19" t="s">
        <v>1243</v>
      </c>
      <c r="H727" s="19" t="s">
        <v>1244</v>
      </c>
      <c r="I727" s="27" t="s">
        <v>1453</v>
      </c>
      <c r="J727" s="19"/>
      <c r="K727" s="19"/>
      <c r="L727" s="26"/>
      <c r="M727" s="26"/>
      <c r="N727" s="26"/>
      <c r="O727" s="25"/>
      <c r="P727" s="25"/>
      <c r="Q727" s="25"/>
      <c r="R727" s="25"/>
      <c r="S727" s="24"/>
      <c r="T727" s="24"/>
      <c r="U727" s="19"/>
    </row>
    <row r="728" spans="1:21" ht="13.5" customHeight="1" x14ac:dyDescent="0.25">
      <c r="A728" s="19" t="s">
        <v>606</v>
      </c>
      <c r="B728" s="19"/>
      <c r="C728" s="19" t="s">
        <v>30</v>
      </c>
      <c r="D728" s="28">
        <v>43473</v>
      </c>
      <c r="E728" s="27"/>
      <c r="F728" s="19" t="s">
        <v>1097</v>
      </c>
      <c r="G728" s="19" t="s">
        <v>1245</v>
      </c>
      <c r="H728" s="19"/>
      <c r="I728" s="27" t="s">
        <v>1454</v>
      </c>
      <c r="J728" s="19"/>
      <c r="K728" s="19"/>
      <c r="L728" s="26"/>
      <c r="M728" s="26"/>
      <c r="N728" s="26"/>
      <c r="O728" s="25"/>
      <c r="P728" s="25"/>
      <c r="Q728" s="25"/>
      <c r="R728" s="25"/>
      <c r="S728" s="24"/>
      <c r="T728" s="24"/>
      <c r="U728" s="19"/>
    </row>
    <row r="729" spans="1:21" ht="13.5" customHeight="1" x14ac:dyDescent="0.25">
      <c r="A729" s="19" t="s">
        <v>606</v>
      </c>
      <c r="B729" s="19"/>
      <c r="C729" s="19" t="s">
        <v>35</v>
      </c>
      <c r="D729" s="28">
        <v>43474</v>
      </c>
      <c r="E729" s="27"/>
      <c r="F729" s="19" t="s">
        <v>1097</v>
      </c>
      <c r="G729" s="19" t="s">
        <v>1246</v>
      </c>
      <c r="H729" s="19"/>
      <c r="I729" s="27" t="s">
        <v>1455</v>
      </c>
      <c r="J729" s="19"/>
      <c r="K729" s="19"/>
      <c r="L729" s="26"/>
      <c r="M729" s="26"/>
      <c r="N729" s="26"/>
      <c r="O729" s="25"/>
      <c r="P729" s="25"/>
      <c r="Q729" s="25"/>
      <c r="R729" s="25"/>
      <c r="S729" s="24"/>
      <c r="T729" s="24"/>
      <c r="U729" s="19"/>
    </row>
    <row r="730" spans="1:21" ht="13.5" customHeight="1" x14ac:dyDescent="0.25">
      <c r="A730" s="19" t="s">
        <v>606</v>
      </c>
      <c r="B730" s="19"/>
      <c r="C730" s="19" t="s">
        <v>35</v>
      </c>
      <c r="D730" s="28">
        <v>43474</v>
      </c>
      <c r="E730" s="27"/>
      <c r="F730" s="19" t="s">
        <v>1097</v>
      </c>
      <c r="G730" s="19" t="s">
        <v>1247</v>
      </c>
      <c r="H730" s="19"/>
      <c r="I730" s="27" t="s">
        <v>1456</v>
      </c>
      <c r="J730" s="19"/>
      <c r="K730" s="19"/>
      <c r="L730" s="26"/>
      <c r="M730" s="26"/>
      <c r="N730" s="26"/>
      <c r="O730" s="25"/>
      <c r="P730" s="25"/>
      <c r="Q730" s="25"/>
      <c r="R730" s="25"/>
      <c r="S730" s="24"/>
      <c r="T730" s="24"/>
      <c r="U730" s="19"/>
    </row>
    <row r="731" spans="1:21" ht="13.5" customHeight="1" x14ac:dyDescent="0.25">
      <c r="A731" s="19" t="s">
        <v>606</v>
      </c>
      <c r="B731" s="19"/>
      <c r="C731" s="19" t="s">
        <v>35</v>
      </c>
      <c r="D731" s="28">
        <v>43474</v>
      </c>
      <c r="E731" s="27" t="s">
        <v>607</v>
      </c>
      <c r="F731" s="19" t="s">
        <v>1097</v>
      </c>
      <c r="G731" s="19" t="s">
        <v>1248</v>
      </c>
      <c r="H731" s="19"/>
      <c r="I731" s="27" t="s">
        <v>1457</v>
      </c>
      <c r="J731" s="19"/>
      <c r="K731" s="19" t="s">
        <v>1604</v>
      </c>
      <c r="L731" s="26"/>
      <c r="M731" s="26"/>
      <c r="N731" s="26"/>
      <c r="O731" s="25"/>
      <c r="P731" s="25"/>
      <c r="Q731" s="25"/>
      <c r="R731" s="25"/>
      <c r="S731" s="24"/>
      <c r="T731" s="24"/>
      <c r="U731" s="19"/>
    </row>
    <row r="732" spans="1:21" ht="13.5" customHeight="1" x14ac:dyDescent="0.25">
      <c r="A732" s="19" t="s">
        <v>606</v>
      </c>
      <c r="B732" s="19"/>
      <c r="C732" s="19" t="s">
        <v>35</v>
      </c>
      <c r="D732" s="28">
        <v>43474</v>
      </c>
      <c r="E732" s="27"/>
      <c r="F732" s="19" t="s">
        <v>1097</v>
      </c>
      <c r="G732" s="19" t="s">
        <v>1249</v>
      </c>
      <c r="H732" s="19"/>
      <c r="I732" s="27" t="s">
        <v>1458</v>
      </c>
      <c r="J732" s="19"/>
      <c r="K732" s="19"/>
      <c r="L732" s="26"/>
      <c r="M732" s="26"/>
      <c r="N732" s="26"/>
      <c r="O732" s="25"/>
      <c r="P732" s="25"/>
      <c r="Q732" s="25"/>
      <c r="R732" s="25"/>
      <c r="S732" s="24"/>
      <c r="T732" s="24"/>
      <c r="U732" s="19"/>
    </row>
    <row r="733" spans="1:21" ht="13.5" customHeight="1" x14ac:dyDescent="0.25">
      <c r="A733" s="19" t="s">
        <v>606</v>
      </c>
      <c r="B733" s="19"/>
      <c r="C733" s="19" t="s">
        <v>34</v>
      </c>
      <c r="D733" s="28">
        <v>43474</v>
      </c>
      <c r="E733" s="27"/>
      <c r="F733" s="19" t="s">
        <v>1097</v>
      </c>
      <c r="G733" s="19" t="s">
        <v>1250</v>
      </c>
      <c r="H733" s="19" t="s">
        <v>1251</v>
      </c>
      <c r="I733" s="27" t="s">
        <v>1459</v>
      </c>
      <c r="J733" s="19"/>
      <c r="K733" s="19"/>
      <c r="L733" s="26"/>
      <c r="M733" s="26"/>
      <c r="N733" s="26"/>
      <c r="O733" s="25"/>
      <c r="P733" s="25"/>
      <c r="Q733" s="25"/>
      <c r="R733" s="25"/>
      <c r="S733" s="24"/>
      <c r="T733" s="24"/>
      <c r="U733" s="19"/>
    </row>
    <row r="734" spans="1:21" ht="13.5" customHeight="1" x14ac:dyDescent="0.25">
      <c r="A734" s="19" t="s">
        <v>606</v>
      </c>
      <c r="B734" s="19"/>
      <c r="C734" s="19" t="s">
        <v>34</v>
      </c>
      <c r="D734" s="28">
        <v>43474</v>
      </c>
      <c r="E734" s="27"/>
      <c r="F734" s="19" t="s">
        <v>1097</v>
      </c>
      <c r="G734" s="19" t="s">
        <v>1252</v>
      </c>
      <c r="H734" s="19" t="s">
        <v>1253</v>
      </c>
      <c r="I734" s="27" t="s">
        <v>1460</v>
      </c>
      <c r="J734" s="19"/>
      <c r="K734" s="19"/>
      <c r="L734" s="26"/>
      <c r="M734" s="26"/>
      <c r="N734" s="26"/>
      <c r="O734" s="25"/>
      <c r="P734" s="25"/>
      <c r="Q734" s="25"/>
      <c r="R734" s="25"/>
      <c r="S734" s="24"/>
      <c r="T734" s="24"/>
      <c r="U734" s="19"/>
    </row>
    <row r="735" spans="1:21" ht="13.5" customHeight="1" x14ac:dyDescent="0.25">
      <c r="A735" s="19" t="s">
        <v>606</v>
      </c>
      <c r="B735" s="19"/>
      <c r="C735" s="19" t="s">
        <v>34</v>
      </c>
      <c r="D735" s="28">
        <v>43474</v>
      </c>
      <c r="E735" s="27"/>
      <c r="F735" s="19" t="s">
        <v>1097</v>
      </c>
      <c r="G735" s="19" t="s">
        <v>1254</v>
      </c>
      <c r="H735" s="19" t="s">
        <v>1255</v>
      </c>
      <c r="I735" s="27" t="s">
        <v>1461</v>
      </c>
      <c r="J735" s="19"/>
      <c r="K735" s="19"/>
      <c r="L735" s="26"/>
      <c r="M735" s="26"/>
      <c r="N735" s="26"/>
      <c r="O735" s="25"/>
      <c r="P735" s="25"/>
      <c r="Q735" s="25"/>
      <c r="R735" s="25"/>
      <c r="S735" s="24"/>
      <c r="T735" s="24"/>
      <c r="U735" s="19"/>
    </row>
    <row r="736" spans="1:21" ht="13.5" customHeight="1" x14ac:dyDescent="0.25">
      <c r="A736" s="19" t="s">
        <v>606</v>
      </c>
      <c r="B736" s="19"/>
      <c r="C736" s="19" t="s">
        <v>34</v>
      </c>
      <c r="D736" s="28">
        <v>43474</v>
      </c>
      <c r="E736" s="27"/>
      <c r="F736" s="19" t="s">
        <v>1097</v>
      </c>
      <c r="G736" s="19" t="s">
        <v>1256</v>
      </c>
      <c r="H736" s="19" t="s">
        <v>1257</v>
      </c>
      <c r="I736" s="27" t="s">
        <v>1462</v>
      </c>
      <c r="J736" s="19"/>
      <c r="K736" s="19"/>
      <c r="L736" s="26"/>
      <c r="M736" s="26"/>
      <c r="N736" s="26"/>
      <c r="O736" s="25"/>
      <c r="P736" s="25"/>
      <c r="Q736" s="25"/>
      <c r="R736" s="25"/>
      <c r="S736" s="24"/>
      <c r="T736" s="24"/>
      <c r="U736" s="19"/>
    </row>
    <row r="737" spans="1:21" ht="13.5" customHeight="1" x14ac:dyDescent="0.25">
      <c r="A737" s="19" t="s">
        <v>606</v>
      </c>
      <c r="B737" s="19"/>
      <c r="C737" s="19" t="s">
        <v>18</v>
      </c>
      <c r="D737" s="28">
        <v>43474</v>
      </c>
      <c r="E737" s="27"/>
      <c r="F737" s="19" t="s">
        <v>1097</v>
      </c>
      <c r="G737" s="19" t="s">
        <v>1258</v>
      </c>
      <c r="H737" s="19"/>
      <c r="I737" s="27" t="s">
        <v>1463</v>
      </c>
      <c r="J737" s="19"/>
      <c r="K737" s="19"/>
      <c r="L737" s="26"/>
      <c r="M737" s="26"/>
      <c r="N737" s="26"/>
      <c r="O737" s="25"/>
      <c r="P737" s="25"/>
      <c r="Q737" s="25"/>
      <c r="R737" s="25"/>
      <c r="S737" s="24"/>
      <c r="T737" s="24"/>
      <c r="U737" s="19"/>
    </row>
    <row r="738" spans="1:21" ht="13.5" customHeight="1" x14ac:dyDescent="0.25">
      <c r="A738" s="19" t="s">
        <v>606</v>
      </c>
      <c r="B738" s="19"/>
      <c r="C738" s="19" t="s">
        <v>19</v>
      </c>
      <c r="D738" s="28">
        <v>43474</v>
      </c>
      <c r="E738" s="27"/>
      <c r="F738" s="19" t="s">
        <v>1097</v>
      </c>
      <c r="G738" s="19" t="s">
        <v>1259</v>
      </c>
      <c r="H738" s="19"/>
      <c r="I738" s="27" t="s">
        <v>1464</v>
      </c>
      <c r="J738" s="19"/>
      <c r="K738" s="19"/>
      <c r="L738" s="26"/>
      <c r="M738" s="26"/>
      <c r="N738" s="26"/>
      <c r="O738" s="25"/>
      <c r="P738" s="25"/>
      <c r="Q738" s="25"/>
      <c r="R738" s="25"/>
      <c r="S738" s="24"/>
      <c r="T738" s="24"/>
      <c r="U738" s="19"/>
    </row>
    <row r="739" spans="1:21" ht="13.5" customHeight="1" x14ac:dyDescent="0.25">
      <c r="A739" s="19" t="s">
        <v>606</v>
      </c>
      <c r="B739" s="19"/>
      <c r="C739" s="19" t="s">
        <v>23</v>
      </c>
      <c r="D739" s="28">
        <v>43480</v>
      </c>
      <c r="E739" s="27"/>
      <c r="F739" s="19" t="s">
        <v>1097</v>
      </c>
      <c r="G739" s="19" t="s">
        <v>1260</v>
      </c>
      <c r="H739" s="19"/>
      <c r="I739" s="27" t="s">
        <v>1465</v>
      </c>
      <c r="J739" s="19"/>
      <c r="K739" s="19"/>
      <c r="L739" s="26"/>
      <c r="M739" s="26"/>
      <c r="N739" s="26"/>
      <c r="O739" s="25"/>
      <c r="P739" s="25"/>
      <c r="Q739" s="25"/>
      <c r="R739" s="25"/>
      <c r="S739" s="24"/>
      <c r="T739" s="24"/>
      <c r="U739" s="19"/>
    </row>
    <row r="740" spans="1:21" ht="13.5" customHeight="1" x14ac:dyDescent="0.25">
      <c r="A740" s="19" t="s">
        <v>606</v>
      </c>
      <c r="B740" s="19"/>
      <c r="C740" s="19" t="s">
        <v>24</v>
      </c>
      <c r="D740" s="28">
        <v>43481</v>
      </c>
      <c r="E740" s="27"/>
      <c r="F740" s="19" t="s">
        <v>1097</v>
      </c>
      <c r="G740" s="19" t="s">
        <v>1261</v>
      </c>
      <c r="H740" s="19"/>
      <c r="I740" s="27" t="s">
        <v>1466</v>
      </c>
      <c r="J740" s="19"/>
      <c r="K740" s="19"/>
      <c r="L740" s="26"/>
      <c r="M740" s="26"/>
      <c r="N740" s="26"/>
      <c r="O740" s="25"/>
      <c r="P740" s="25"/>
      <c r="Q740" s="25"/>
      <c r="R740" s="25"/>
      <c r="S740" s="24"/>
      <c r="T740" s="24"/>
      <c r="U740" s="19"/>
    </row>
    <row r="741" spans="1:21" ht="13.5" customHeight="1" x14ac:dyDescent="0.25">
      <c r="A741" s="19" t="s">
        <v>606</v>
      </c>
      <c r="B741" s="19"/>
      <c r="C741" s="19" t="s">
        <v>39</v>
      </c>
      <c r="D741" s="28">
        <v>43494</v>
      </c>
      <c r="E741" s="27" t="s">
        <v>112</v>
      </c>
      <c r="F741" s="19" t="s">
        <v>1097</v>
      </c>
      <c r="G741" s="19" t="s">
        <v>1262</v>
      </c>
      <c r="H741" s="19"/>
      <c r="I741" s="27" t="s">
        <v>1467</v>
      </c>
      <c r="J741" s="19"/>
      <c r="K741" s="19" t="s">
        <v>1605</v>
      </c>
      <c r="L741" s="26"/>
      <c r="M741" s="26"/>
      <c r="N741" s="26"/>
      <c r="O741" s="25"/>
      <c r="P741" s="25"/>
      <c r="Q741" s="25"/>
      <c r="R741" s="25"/>
      <c r="S741" s="24"/>
      <c r="T741" s="24"/>
      <c r="U741" s="19"/>
    </row>
    <row r="742" spans="1:21" ht="13.5" customHeight="1" x14ac:dyDescent="0.25">
      <c r="A742" s="19" t="s">
        <v>606</v>
      </c>
      <c r="B742" s="19"/>
      <c r="C742" s="19" t="s">
        <v>39</v>
      </c>
      <c r="D742" s="28">
        <v>43494</v>
      </c>
      <c r="E742" s="27" t="s">
        <v>112</v>
      </c>
      <c r="F742" s="19" t="s">
        <v>1097</v>
      </c>
      <c r="G742" s="19" t="s">
        <v>1263</v>
      </c>
      <c r="H742" s="19"/>
      <c r="I742" s="27" t="s">
        <v>1468</v>
      </c>
      <c r="J742" s="19"/>
      <c r="K742" s="19" t="s">
        <v>1606</v>
      </c>
      <c r="L742" s="26"/>
      <c r="M742" s="26"/>
      <c r="N742" s="26"/>
      <c r="O742" s="25"/>
      <c r="P742" s="25"/>
      <c r="Q742" s="25"/>
      <c r="R742" s="25"/>
      <c r="S742" s="24"/>
      <c r="T742" s="24"/>
      <c r="U742" s="19"/>
    </row>
    <row r="743" spans="1:21" ht="13.5" customHeight="1" x14ac:dyDescent="0.25">
      <c r="A743" s="19" t="s">
        <v>606</v>
      </c>
      <c r="B743" s="19"/>
      <c r="C743" s="19" t="s">
        <v>26</v>
      </c>
      <c r="D743" s="28">
        <v>43475</v>
      </c>
      <c r="E743" s="27"/>
      <c r="F743" s="19" t="s">
        <v>1091</v>
      </c>
      <c r="G743" s="19" t="s">
        <v>1264</v>
      </c>
      <c r="H743" s="19" t="s">
        <v>1265</v>
      </c>
      <c r="I743" s="27" t="s">
        <v>1469</v>
      </c>
      <c r="J743" s="19"/>
      <c r="K743" s="19"/>
      <c r="L743" s="26"/>
      <c r="M743" s="26"/>
      <c r="N743" s="26"/>
      <c r="O743" s="25"/>
      <c r="P743" s="25"/>
      <c r="Q743" s="25"/>
      <c r="R743" s="25"/>
      <c r="S743" s="24"/>
      <c r="T743" s="24"/>
      <c r="U743" s="19" t="s">
        <v>1755</v>
      </c>
    </row>
    <row r="744" spans="1:21" ht="13.5" customHeight="1" x14ac:dyDescent="0.25">
      <c r="A744" s="19" t="s">
        <v>606</v>
      </c>
      <c r="B744" s="19"/>
      <c r="C744" s="19" t="s">
        <v>18</v>
      </c>
      <c r="D744" s="28">
        <v>43480</v>
      </c>
      <c r="E744" s="27"/>
      <c r="F744" s="19" t="s">
        <v>1091</v>
      </c>
      <c r="G744" s="19" t="s">
        <v>1264</v>
      </c>
      <c r="H744" s="19" t="s">
        <v>1266</v>
      </c>
      <c r="I744" s="27" t="s">
        <v>1470</v>
      </c>
      <c r="J744" s="19"/>
      <c r="K744" s="19"/>
      <c r="L744" s="26" t="s">
        <v>1671</v>
      </c>
      <c r="M744" s="26"/>
      <c r="N744" s="26"/>
      <c r="O744" s="25"/>
      <c r="P744" s="25"/>
      <c r="Q744" s="25"/>
      <c r="R744" s="25"/>
      <c r="S744" s="24"/>
      <c r="T744" s="24"/>
      <c r="U744" s="19"/>
    </row>
    <row r="745" spans="1:21" ht="13.5" customHeight="1" x14ac:dyDescent="0.25">
      <c r="A745" s="19" t="s">
        <v>606</v>
      </c>
      <c r="B745" s="19"/>
      <c r="C745" s="19" t="s">
        <v>30</v>
      </c>
      <c r="D745" s="28">
        <v>43482</v>
      </c>
      <c r="E745" s="27"/>
      <c r="F745" s="19" t="s">
        <v>1091</v>
      </c>
      <c r="G745" s="19" t="s">
        <v>1264</v>
      </c>
      <c r="H745" s="19" t="s">
        <v>1267</v>
      </c>
      <c r="I745" s="27" t="s">
        <v>1471</v>
      </c>
      <c r="J745" s="19"/>
      <c r="K745" s="19"/>
      <c r="L745" s="26"/>
      <c r="M745" s="26"/>
      <c r="N745" s="26"/>
      <c r="O745" s="25"/>
      <c r="P745" s="25"/>
      <c r="Q745" s="25"/>
      <c r="R745" s="25"/>
      <c r="S745" s="24"/>
      <c r="T745" s="24"/>
      <c r="U745" s="19"/>
    </row>
    <row r="746" spans="1:21" ht="13.5" customHeight="1" x14ac:dyDescent="0.25">
      <c r="A746" s="19" t="s">
        <v>606</v>
      </c>
      <c r="B746" s="19"/>
      <c r="C746" s="19" t="s">
        <v>29</v>
      </c>
      <c r="D746" s="28">
        <v>43487</v>
      </c>
      <c r="E746" s="27"/>
      <c r="F746" s="19" t="s">
        <v>1091</v>
      </c>
      <c r="G746" s="19" t="s">
        <v>1264</v>
      </c>
      <c r="H746" s="19" t="s">
        <v>1268</v>
      </c>
      <c r="I746" s="27" t="s">
        <v>1471</v>
      </c>
      <c r="J746" s="19"/>
      <c r="K746" s="19"/>
      <c r="L746" s="26"/>
      <c r="M746" s="26"/>
      <c r="N746" s="26"/>
      <c r="O746" s="25"/>
      <c r="P746" s="25"/>
      <c r="Q746" s="25"/>
      <c r="R746" s="25"/>
      <c r="S746" s="24"/>
      <c r="T746" s="24"/>
      <c r="U746" s="19"/>
    </row>
    <row r="747" spans="1:21" ht="13.5" customHeight="1" x14ac:dyDescent="0.25">
      <c r="A747" s="19" t="s">
        <v>606</v>
      </c>
      <c r="B747" s="19"/>
      <c r="C747" s="19" t="s">
        <v>35</v>
      </c>
      <c r="D747" s="28">
        <v>43510</v>
      </c>
      <c r="E747" s="27" t="s">
        <v>607</v>
      </c>
      <c r="F747" s="19" t="s">
        <v>1097</v>
      </c>
      <c r="G747" s="19" t="s">
        <v>1269</v>
      </c>
      <c r="H747" s="19"/>
      <c r="I747" s="27" t="s">
        <v>1472</v>
      </c>
      <c r="J747" s="19"/>
      <c r="K747" s="19"/>
      <c r="L747" s="26"/>
      <c r="M747" s="26"/>
      <c r="N747" s="26"/>
      <c r="O747" s="25"/>
      <c r="P747" s="25"/>
      <c r="Q747" s="25"/>
      <c r="R747" s="25"/>
      <c r="S747" s="24"/>
      <c r="T747" s="24"/>
      <c r="U747" s="19"/>
    </row>
    <row r="748" spans="1:21" ht="13.5" customHeight="1" x14ac:dyDescent="0.25">
      <c r="A748" s="19" t="s">
        <v>606</v>
      </c>
      <c r="B748" s="19"/>
      <c r="C748" s="19" t="s">
        <v>35</v>
      </c>
      <c r="D748" s="28">
        <v>43510</v>
      </c>
      <c r="E748" s="27" t="s">
        <v>607</v>
      </c>
      <c r="F748" s="19" t="s">
        <v>1097</v>
      </c>
      <c r="G748" s="19" t="s">
        <v>1270</v>
      </c>
      <c r="H748" s="19"/>
      <c r="I748" s="27" t="s">
        <v>1472</v>
      </c>
      <c r="J748" s="19"/>
      <c r="K748" s="19"/>
      <c r="L748" s="26"/>
      <c r="M748" s="26"/>
      <c r="N748" s="26"/>
      <c r="O748" s="25"/>
      <c r="P748" s="25"/>
      <c r="Q748" s="25"/>
      <c r="R748" s="25"/>
      <c r="S748" s="24"/>
      <c r="T748" s="24"/>
      <c r="U748" s="19"/>
    </row>
    <row r="749" spans="1:21" ht="13.5" customHeight="1" x14ac:dyDescent="0.25">
      <c r="A749" s="19" t="s">
        <v>606</v>
      </c>
      <c r="B749" s="19"/>
      <c r="C749" s="19" t="s">
        <v>34</v>
      </c>
      <c r="D749" s="28">
        <v>43510</v>
      </c>
      <c r="E749" s="27"/>
      <c r="F749" s="19" t="s">
        <v>1097</v>
      </c>
      <c r="G749" s="19" t="s">
        <v>1271</v>
      </c>
      <c r="H749" s="19"/>
      <c r="I749" s="27" t="s">
        <v>1473</v>
      </c>
      <c r="J749" s="19"/>
      <c r="K749" s="19"/>
      <c r="L749" s="26"/>
      <c r="M749" s="26"/>
      <c r="N749" s="26"/>
      <c r="O749" s="25"/>
      <c r="P749" s="25"/>
      <c r="Q749" s="25"/>
      <c r="R749" s="25"/>
      <c r="S749" s="24"/>
      <c r="T749" s="24"/>
      <c r="U749" s="19"/>
    </row>
    <row r="750" spans="1:21" ht="13.5" customHeight="1" x14ac:dyDescent="0.25">
      <c r="A750" s="19" t="s">
        <v>606</v>
      </c>
      <c r="B750" s="19"/>
      <c r="C750" s="19" t="s">
        <v>34</v>
      </c>
      <c r="D750" s="28">
        <v>43510</v>
      </c>
      <c r="E750" s="27" t="s">
        <v>607</v>
      </c>
      <c r="F750" s="19" t="s">
        <v>1097</v>
      </c>
      <c r="G750" s="19" t="s">
        <v>1272</v>
      </c>
      <c r="H750" s="19"/>
      <c r="I750" s="27" t="s">
        <v>1474</v>
      </c>
      <c r="J750" s="19"/>
      <c r="K750" s="19"/>
      <c r="L750" s="26"/>
      <c r="M750" s="26"/>
      <c r="N750" s="26"/>
      <c r="O750" s="25"/>
      <c r="P750" s="25"/>
      <c r="Q750" s="25"/>
      <c r="R750" s="25"/>
      <c r="S750" s="24"/>
      <c r="T750" s="24"/>
      <c r="U750" s="19"/>
    </row>
    <row r="751" spans="1:21" ht="13.5" customHeight="1" x14ac:dyDescent="0.25">
      <c r="A751" s="19" t="s">
        <v>606</v>
      </c>
      <c r="B751" s="19"/>
      <c r="C751" s="19" t="s">
        <v>18</v>
      </c>
      <c r="D751" s="28">
        <v>43515</v>
      </c>
      <c r="E751" s="27"/>
      <c r="F751" s="19" t="s">
        <v>1097</v>
      </c>
      <c r="G751" s="19" t="s">
        <v>1273</v>
      </c>
      <c r="H751" s="19" t="s">
        <v>1274</v>
      </c>
      <c r="I751" s="27" t="s">
        <v>1754</v>
      </c>
      <c r="J751" s="19"/>
      <c r="K751" s="19"/>
      <c r="L751" s="26"/>
      <c r="M751" s="26"/>
      <c r="N751" s="26"/>
      <c r="O751" s="25"/>
      <c r="P751" s="25"/>
      <c r="Q751" s="25"/>
      <c r="R751" s="25"/>
      <c r="S751" s="24"/>
      <c r="T751" s="24"/>
      <c r="U751" s="19"/>
    </row>
    <row r="752" spans="1:21" ht="13.5" customHeight="1" x14ac:dyDescent="0.25">
      <c r="A752" s="19" t="s">
        <v>606</v>
      </c>
      <c r="B752" s="19"/>
      <c r="C752" s="19" t="s">
        <v>18</v>
      </c>
      <c r="D752" s="28">
        <v>43515</v>
      </c>
      <c r="E752" s="27"/>
      <c r="F752" s="19" t="s">
        <v>1097</v>
      </c>
      <c r="G752" s="19" t="s">
        <v>1275</v>
      </c>
      <c r="H752" s="19" t="s">
        <v>1116</v>
      </c>
      <c r="I752" s="27" t="s">
        <v>1753</v>
      </c>
      <c r="J752" s="19"/>
      <c r="K752" s="19"/>
      <c r="L752" s="26"/>
      <c r="M752" s="26"/>
      <c r="N752" s="26"/>
      <c r="O752" s="25"/>
      <c r="P752" s="25"/>
      <c r="Q752" s="25"/>
      <c r="R752" s="25"/>
      <c r="S752" s="24"/>
      <c r="T752" s="24"/>
      <c r="U752" s="19"/>
    </row>
    <row r="753" spans="1:21" ht="13.5" customHeight="1" x14ac:dyDescent="0.25">
      <c r="A753" s="19" t="s">
        <v>606</v>
      </c>
      <c r="B753" s="19"/>
      <c r="C753" s="19" t="s">
        <v>18</v>
      </c>
      <c r="D753" s="28">
        <v>43515</v>
      </c>
      <c r="E753" s="27"/>
      <c r="F753" s="19" t="s">
        <v>1097</v>
      </c>
      <c r="G753" s="19" t="s">
        <v>1117</v>
      </c>
      <c r="H753" s="19" t="s">
        <v>1276</v>
      </c>
      <c r="I753" s="27" t="s">
        <v>1752</v>
      </c>
      <c r="J753" s="19"/>
      <c r="K753" s="19"/>
      <c r="L753" s="26"/>
      <c r="M753" s="26"/>
      <c r="N753" s="26"/>
      <c r="O753" s="25"/>
      <c r="P753" s="25"/>
      <c r="Q753" s="25"/>
      <c r="R753" s="25"/>
      <c r="S753" s="24"/>
      <c r="T753" s="24"/>
      <c r="U753" s="19"/>
    </row>
    <row r="754" spans="1:21" ht="13.5" customHeight="1" x14ac:dyDescent="0.25">
      <c r="A754" s="19" t="s">
        <v>606</v>
      </c>
      <c r="B754" s="19"/>
      <c r="C754" s="19" t="s">
        <v>18</v>
      </c>
      <c r="D754" s="28">
        <v>43515</v>
      </c>
      <c r="E754" s="27"/>
      <c r="F754" s="19" t="s">
        <v>1097</v>
      </c>
      <c r="G754" s="19" t="s">
        <v>1277</v>
      </c>
      <c r="H754" s="19"/>
      <c r="I754" s="27" t="s">
        <v>1751</v>
      </c>
      <c r="J754" s="19"/>
      <c r="K754" s="19"/>
      <c r="L754" s="26"/>
      <c r="M754" s="26"/>
      <c r="N754" s="26"/>
      <c r="O754" s="25"/>
      <c r="P754" s="25"/>
      <c r="Q754" s="25"/>
      <c r="R754" s="25"/>
      <c r="S754" s="24"/>
      <c r="T754" s="24"/>
      <c r="U754" s="19"/>
    </row>
    <row r="755" spans="1:21" ht="13.5" customHeight="1" x14ac:dyDescent="0.25">
      <c r="A755" s="19" t="s">
        <v>606</v>
      </c>
      <c r="B755" s="19"/>
      <c r="C755" s="19" t="s">
        <v>19</v>
      </c>
      <c r="D755" s="28">
        <v>43518</v>
      </c>
      <c r="E755" s="27"/>
      <c r="F755" s="19" t="s">
        <v>1097</v>
      </c>
      <c r="G755" s="19" t="s">
        <v>1278</v>
      </c>
      <c r="H755" s="19" t="s">
        <v>1279</v>
      </c>
      <c r="I755" s="27" t="s">
        <v>1750</v>
      </c>
      <c r="J755" s="19"/>
      <c r="K755" s="19"/>
      <c r="L755" s="26"/>
      <c r="M755" s="26"/>
      <c r="N755" s="26"/>
      <c r="O755" s="25"/>
      <c r="P755" s="25"/>
      <c r="Q755" s="25"/>
      <c r="R755" s="25"/>
      <c r="S755" s="24"/>
      <c r="T755" s="24"/>
      <c r="U755" s="19"/>
    </row>
    <row r="756" spans="1:21" ht="13.5" customHeight="1" x14ac:dyDescent="0.25">
      <c r="A756" s="19" t="s">
        <v>606</v>
      </c>
      <c r="B756" s="19"/>
      <c r="C756" s="19" t="s">
        <v>19</v>
      </c>
      <c r="D756" s="28">
        <v>43518</v>
      </c>
      <c r="E756" s="27"/>
      <c r="F756" s="19" t="s">
        <v>1097</v>
      </c>
      <c r="G756" s="19" t="s">
        <v>1280</v>
      </c>
      <c r="H756" s="19"/>
      <c r="I756" s="27" t="s">
        <v>1749</v>
      </c>
      <c r="J756" s="19"/>
      <c r="K756" s="19"/>
      <c r="L756" s="26"/>
      <c r="M756" s="26"/>
      <c r="N756" s="26"/>
      <c r="O756" s="25"/>
      <c r="P756" s="25"/>
      <c r="Q756" s="25"/>
      <c r="R756" s="25"/>
      <c r="S756" s="24"/>
      <c r="T756" s="24"/>
      <c r="U756" s="19"/>
    </row>
    <row r="757" spans="1:21" ht="13.5" customHeight="1" x14ac:dyDescent="0.25">
      <c r="A757" s="19" t="s">
        <v>606</v>
      </c>
      <c r="B757" s="19"/>
      <c r="C757" s="19" t="s">
        <v>19</v>
      </c>
      <c r="D757" s="28">
        <v>43518</v>
      </c>
      <c r="E757" s="27"/>
      <c r="F757" s="19" t="s">
        <v>1097</v>
      </c>
      <c r="G757" s="19" t="s">
        <v>1275</v>
      </c>
      <c r="H757" s="19" t="s">
        <v>1116</v>
      </c>
      <c r="I757" s="27" t="s">
        <v>1748</v>
      </c>
      <c r="J757" s="19"/>
      <c r="K757" s="19"/>
      <c r="L757" s="26"/>
      <c r="M757" s="26"/>
      <c r="N757" s="26"/>
      <c r="O757" s="25"/>
      <c r="P757" s="25"/>
      <c r="Q757" s="25"/>
      <c r="R757" s="25"/>
      <c r="S757" s="24"/>
      <c r="T757" s="24"/>
      <c r="U757" s="19"/>
    </row>
    <row r="758" spans="1:21" ht="13.5" customHeight="1" x14ac:dyDescent="0.25">
      <c r="A758" s="19" t="s">
        <v>606</v>
      </c>
      <c r="B758" s="19"/>
      <c r="C758" s="19" t="s">
        <v>19</v>
      </c>
      <c r="D758" s="28">
        <v>43518</v>
      </c>
      <c r="E758" s="27"/>
      <c r="F758" s="19" t="s">
        <v>1097</v>
      </c>
      <c r="G758" s="19" t="s">
        <v>1238</v>
      </c>
      <c r="H758" s="19"/>
      <c r="I758" s="27" t="s">
        <v>1747</v>
      </c>
      <c r="J758" s="19"/>
      <c r="K758" s="19"/>
      <c r="L758" s="26"/>
      <c r="M758" s="26"/>
      <c r="N758" s="26"/>
      <c r="O758" s="25"/>
      <c r="P758" s="25"/>
      <c r="Q758" s="25"/>
      <c r="R758" s="25"/>
      <c r="S758" s="24"/>
      <c r="T758" s="24"/>
      <c r="U758" s="19"/>
    </row>
    <row r="759" spans="1:21" ht="13.5" customHeight="1" x14ac:dyDescent="0.25">
      <c r="A759" s="19" t="s">
        <v>606</v>
      </c>
      <c r="B759" s="19"/>
      <c r="C759" s="19" t="s">
        <v>19</v>
      </c>
      <c r="D759" s="28">
        <v>43518</v>
      </c>
      <c r="E759" s="27"/>
      <c r="F759" s="19" t="s">
        <v>1097</v>
      </c>
      <c r="G759" s="19" t="s">
        <v>1117</v>
      </c>
      <c r="H759" s="19" t="s">
        <v>1276</v>
      </c>
      <c r="I759" s="27" t="s">
        <v>1475</v>
      </c>
      <c r="J759" s="19"/>
      <c r="K759" s="19"/>
      <c r="L759" s="26"/>
      <c r="M759" s="26"/>
      <c r="N759" s="26"/>
      <c r="O759" s="25"/>
      <c r="P759" s="25"/>
      <c r="Q759" s="25"/>
      <c r="R759" s="25"/>
      <c r="S759" s="24"/>
      <c r="T759" s="24"/>
      <c r="U759" s="19"/>
    </row>
    <row r="760" spans="1:21" ht="13.5" customHeight="1" x14ac:dyDescent="0.25">
      <c r="A760" s="19" t="s">
        <v>606</v>
      </c>
      <c r="B760" s="19"/>
      <c r="C760" s="19" t="s">
        <v>19</v>
      </c>
      <c r="D760" s="28">
        <v>43518</v>
      </c>
      <c r="E760" s="27"/>
      <c r="F760" s="19" t="s">
        <v>1097</v>
      </c>
      <c r="G760" s="19" t="s">
        <v>1273</v>
      </c>
      <c r="H760" s="19" t="s">
        <v>1281</v>
      </c>
      <c r="I760" s="27" t="s">
        <v>1476</v>
      </c>
      <c r="J760" s="19"/>
      <c r="K760" s="19"/>
      <c r="L760" s="26"/>
      <c r="M760" s="26"/>
      <c r="N760" s="26"/>
      <c r="O760" s="25"/>
      <c r="P760" s="25"/>
      <c r="Q760" s="25"/>
      <c r="R760" s="25"/>
      <c r="S760" s="24"/>
      <c r="T760" s="24"/>
      <c r="U760" s="19"/>
    </row>
    <row r="761" spans="1:21" ht="13.5" customHeight="1" x14ac:dyDescent="0.25">
      <c r="A761" s="19" t="s">
        <v>606</v>
      </c>
      <c r="B761" s="19"/>
      <c r="C761" s="19" t="s">
        <v>27</v>
      </c>
      <c r="D761" s="28">
        <v>43521</v>
      </c>
      <c r="E761" s="27"/>
      <c r="F761" s="19" t="s">
        <v>1097</v>
      </c>
      <c r="G761" s="19" t="s">
        <v>1746</v>
      </c>
      <c r="H761" s="19"/>
      <c r="I761" s="27" t="s">
        <v>1745</v>
      </c>
      <c r="J761" s="19"/>
      <c r="K761" s="19"/>
      <c r="L761" s="26"/>
      <c r="M761" s="26"/>
      <c r="N761" s="26"/>
      <c r="O761" s="25"/>
      <c r="P761" s="25"/>
      <c r="Q761" s="25"/>
      <c r="R761" s="25"/>
      <c r="S761" s="24"/>
      <c r="T761" s="24"/>
      <c r="U761" s="19"/>
    </row>
    <row r="762" spans="1:21" ht="13.5" customHeight="1" x14ac:dyDescent="0.25">
      <c r="A762" s="19" t="s">
        <v>606</v>
      </c>
      <c r="B762" s="19"/>
      <c r="C762" s="19" t="s">
        <v>27</v>
      </c>
      <c r="D762" s="28">
        <v>43521</v>
      </c>
      <c r="E762" s="27"/>
      <c r="F762" s="19" t="s">
        <v>1097</v>
      </c>
      <c r="G762" s="19" t="s">
        <v>1155</v>
      </c>
      <c r="H762" s="19" t="s">
        <v>1744</v>
      </c>
      <c r="I762" s="27" t="s">
        <v>1743</v>
      </c>
      <c r="J762" s="19"/>
      <c r="K762" s="19"/>
      <c r="L762" s="26"/>
      <c r="M762" s="26"/>
      <c r="N762" s="26"/>
      <c r="O762" s="25"/>
      <c r="P762" s="25"/>
      <c r="Q762" s="25"/>
      <c r="R762" s="25"/>
      <c r="S762" s="24"/>
      <c r="T762" s="24"/>
      <c r="U762" s="19"/>
    </row>
    <row r="763" spans="1:21" ht="13.5" customHeight="1" x14ac:dyDescent="0.25">
      <c r="A763" s="19" t="s">
        <v>606</v>
      </c>
      <c r="B763" s="19"/>
      <c r="C763" s="19" t="s">
        <v>27</v>
      </c>
      <c r="D763" s="28">
        <v>43521</v>
      </c>
      <c r="E763" s="27"/>
      <c r="F763" s="19" t="s">
        <v>1097</v>
      </c>
      <c r="G763" s="19" t="s">
        <v>1742</v>
      </c>
      <c r="H763" s="19"/>
      <c r="I763" s="27" t="s">
        <v>1741</v>
      </c>
      <c r="J763" s="19"/>
      <c r="K763" s="19"/>
      <c r="L763" s="26"/>
      <c r="M763" s="26"/>
      <c r="N763" s="26"/>
      <c r="O763" s="25"/>
      <c r="P763" s="25"/>
      <c r="Q763" s="25"/>
      <c r="R763" s="25"/>
      <c r="S763" s="24"/>
      <c r="T763" s="24"/>
      <c r="U763" s="19"/>
    </row>
    <row r="764" spans="1:21" ht="13.5" customHeight="1" x14ac:dyDescent="0.25">
      <c r="A764" s="19" t="s">
        <v>606</v>
      </c>
      <c r="B764" s="19"/>
      <c r="C764" s="19" t="s">
        <v>27</v>
      </c>
      <c r="D764" s="28">
        <v>43521</v>
      </c>
      <c r="E764" s="27"/>
      <c r="F764" s="19" t="s">
        <v>1097</v>
      </c>
      <c r="G764" s="19" t="s">
        <v>1740</v>
      </c>
      <c r="H764" s="19" t="s">
        <v>1739</v>
      </c>
      <c r="I764" s="27" t="s">
        <v>1738</v>
      </c>
      <c r="J764" s="19"/>
      <c r="K764" s="19"/>
      <c r="L764" s="26"/>
      <c r="M764" s="26"/>
      <c r="N764" s="26"/>
      <c r="O764" s="25"/>
      <c r="P764" s="25"/>
      <c r="Q764" s="25"/>
      <c r="R764" s="25"/>
      <c r="S764" s="24"/>
      <c r="T764" s="24"/>
      <c r="U764" s="19"/>
    </row>
    <row r="765" spans="1:21" ht="13.5" customHeight="1" x14ac:dyDescent="0.25">
      <c r="A765" s="19" t="s">
        <v>606</v>
      </c>
      <c r="B765" s="19"/>
      <c r="C765" s="19" t="s">
        <v>22</v>
      </c>
      <c r="D765" s="28">
        <v>43522</v>
      </c>
      <c r="E765" s="27"/>
      <c r="F765" s="19" t="s">
        <v>1097</v>
      </c>
      <c r="G765" s="19" t="s">
        <v>1737</v>
      </c>
      <c r="H765" s="19" t="s">
        <v>1715</v>
      </c>
      <c r="I765" s="27" t="s">
        <v>1736</v>
      </c>
      <c r="J765" s="19"/>
      <c r="K765" s="19"/>
      <c r="L765" s="26"/>
      <c r="M765" s="26"/>
      <c r="N765" s="26"/>
      <c r="O765" s="25"/>
      <c r="P765" s="25"/>
      <c r="Q765" s="25"/>
      <c r="R765" s="25"/>
      <c r="S765" s="24"/>
      <c r="T765" s="24"/>
      <c r="U765" s="19"/>
    </row>
    <row r="766" spans="1:21" ht="13.5" customHeight="1" x14ac:dyDescent="0.25">
      <c r="A766" s="19" t="s">
        <v>606</v>
      </c>
      <c r="B766" s="19"/>
      <c r="C766" s="19" t="s">
        <v>22</v>
      </c>
      <c r="D766" s="28">
        <v>43522</v>
      </c>
      <c r="E766" s="27"/>
      <c r="F766" s="19" t="s">
        <v>1097</v>
      </c>
      <c r="G766" s="19" t="s">
        <v>1214</v>
      </c>
      <c r="H766" s="19" t="s">
        <v>1735</v>
      </c>
      <c r="I766" s="27" t="s">
        <v>1734</v>
      </c>
      <c r="J766" s="19"/>
      <c r="K766" s="19"/>
      <c r="L766" s="26"/>
      <c r="M766" s="26"/>
      <c r="N766" s="26"/>
      <c r="O766" s="25"/>
      <c r="P766" s="25"/>
      <c r="Q766" s="25"/>
      <c r="R766" s="25"/>
      <c r="S766" s="24"/>
      <c r="T766" s="24"/>
      <c r="U766" s="19"/>
    </row>
    <row r="767" spans="1:21" ht="13.5" customHeight="1" x14ac:dyDescent="0.25">
      <c r="A767" s="19" t="s">
        <v>606</v>
      </c>
      <c r="B767" s="19"/>
      <c r="C767" s="19" t="s">
        <v>22</v>
      </c>
      <c r="D767" s="28">
        <v>43522</v>
      </c>
      <c r="E767" s="27"/>
      <c r="F767" s="19" t="s">
        <v>1097</v>
      </c>
      <c r="G767" s="19" t="s">
        <v>1733</v>
      </c>
      <c r="H767" s="19" t="s">
        <v>1732</v>
      </c>
      <c r="I767" s="27" t="s">
        <v>1731</v>
      </c>
      <c r="J767" s="19"/>
      <c r="K767" s="19"/>
      <c r="L767" s="26"/>
      <c r="M767" s="26"/>
      <c r="N767" s="26"/>
      <c r="O767" s="25"/>
      <c r="P767" s="25"/>
      <c r="Q767" s="25"/>
      <c r="R767" s="25"/>
      <c r="S767" s="24"/>
      <c r="T767" s="24"/>
      <c r="U767" s="19"/>
    </row>
    <row r="768" spans="1:21" ht="13.5" customHeight="1" x14ac:dyDescent="0.25">
      <c r="A768" s="19" t="s">
        <v>606</v>
      </c>
      <c r="B768" s="19"/>
      <c r="C768" s="19" t="s">
        <v>22</v>
      </c>
      <c r="D768" s="28">
        <v>43522</v>
      </c>
      <c r="E768" s="27"/>
      <c r="F768" s="19" t="s">
        <v>1097</v>
      </c>
      <c r="G768" s="19" t="s">
        <v>1730</v>
      </c>
      <c r="H768" s="19" t="s">
        <v>1729</v>
      </c>
      <c r="I768" s="27" t="s">
        <v>1728</v>
      </c>
      <c r="J768" s="19"/>
      <c r="K768" s="19"/>
      <c r="L768" s="26"/>
      <c r="M768" s="26"/>
      <c r="N768" s="26"/>
      <c r="O768" s="25"/>
      <c r="P768" s="25"/>
      <c r="Q768" s="25"/>
      <c r="R768" s="25"/>
      <c r="S768" s="24"/>
      <c r="T768" s="24"/>
      <c r="U768" s="19"/>
    </row>
    <row r="769" spans="1:21" ht="13.5" customHeight="1" x14ac:dyDescent="0.25">
      <c r="A769" s="19" t="s">
        <v>606</v>
      </c>
      <c r="B769" s="19"/>
      <c r="C769" s="19" t="s">
        <v>22</v>
      </c>
      <c r="D769" s="28">
        <v>43522</v>
      </c>
      <c r="E769" s="27"/>
      <c r="F769" s="19" t="s">
        <v>1097</v>
      </c>
      <c r="G769" s="19" t="s">
        <v>1727</v>
      </c>
      <c r="H769" s="19" t="s">
        <v>1217</v>
      </c>
      <c r="I769" s="27" t="s">
        <v>1726</v>
      </c>
      <c r="J769" s="19"/>
      <c r="K769" s="19"/>
      <c r="L769" s="26"/>
      <c r="M769" s="26"/>
      <c r="N769" s="26"/>
      <c r="O769" s="25"/>
      <c r="P769" s="25"/>
      <c r="Q769" s="25"/>
      <c r="R769" s="25"/>
      <c r="S769" s="24"/>
      <c r="T769" s="24"/>
      <c r="U769" s="19"/>
    </row>
    <row r="770" spans="1:21" ht="13.5" customHeight="1" x14ac:dyDescent="0.25">
      <c r="A770" s="19" t="s">
        <v>606</v>
      </c>
      <c r="B770" s="19"/>
      <c r="C770" s="19" t="s">
        <v>22</v>
      </c>
      <c r="D770" s="28">
        <v>43522</v>
      </c>
      <c r="E770" s="27"/>
      <c r="F770" s="19" t="s">
        <v>1097</v>
      </c>
      <c r="G770" s="19" t="s">
        <v>1725</v>
      </c>
      <c r="H770" s="19" t="s">
        <v>1724</v>
      </c>
      <c r="I770" s="27" t="s">
        <v>1723</v>
      </c>
      <c r="J770" s="19"/>
      <c r="K770" s="19"/>
      <c r="L770" s="26"/>
      <c r="M770" s="26"/>
      <c r="N770" s="26"/>
      <c r="O770" s="25"/>
      <c r="P770" s="25"/>
      <c r="Q770" s="25"/>
      <c r="R770" s="25"/>
      <c r="S770" s="24"/>
      <c r="T770" s="24"/>
      <c r="U770" s="19"/>
    </row>
    <row r="771" spans="1:21" ht="13.5" customHeight="1" x14ac:dyDescent="0.25">
      <c r="A771" s="19" t="s">
        <v>606</v>
      </c>
      <c r="B771" s="19"/>
      <c r="C771" s="19" t="s">
        <v>22</v>
      </c>
      <c r="D771" s="28">
        <v>43522</v>
      </c>
      <c r="E771" s="27"/>
      <c r="F771" s="19" t="s">
        <v>1097</v>
      </c>
      <c r="G771" s="19" t="s">
        <v>1722</v>
      </c>
      <c r="H771" s="19" t="s">
        <v>1721</v>
      </c>
      <c r="I771" s="27" t="s">
        <v>1720</v>
      </c>
      <c r="J771" s="19"/>
      <c r="K771" s="19"/>
      <c r="L771" s="26"/>
      <c r="M771" s="26"/>
      <c r="N771" s="26"/>
      <c r="O771" s="25"/>
      <c r="P771" s="25"/>
      <c r="Q771" s="25"/>
      <c r="R771" s="25"/>
      <c r="S771" s="24"/>
      <c r="T771" s="24"/>
      <c r="U771" s="19"/>
    </row>
    <row r="772" spans="1:21" ht="13.5" customHeight="1" x14ac:dyDescent="0.25">
      <c r="A772" s="19" t="s">
        <v>606</v>
      </c>
      <c r="B772" s="19"/>
      <c r="C772" s="19" t="s">
        <v>22</v>
      </c>
      <c r="D772" s="28">
        <v>43522</v>
      </c>
      <c r="E772" s="27"/>
      <c r="F772" s="19" t="s">
        <v>1097</v>
      </c>
      <c r="G772" s="19" t="s">
        <v>1719</v>
      </c>
      <c r="H772" s="19" t="s">
        <v>1718</v>
      </c>
      <c r="I772" s="27" t="s">
        <v>1717</v>
      </c>
      <c r="J772" s="19"/>
      <c r="K772" s="19"/>
      <c r="L772" s="26"/>
      <c r="M772" s="26"/>
      <c r="N772" s="26"/>
      <c r="O772" s="25"/>
      <c r="P772" s="25"/>
      <c r="Q772" s="25"/>
      <c r="R772" s="25"/>
      <c r="S772" s="24"/>
      <c r="T772" s="24"/>
      <c r="U772" s="19"/>
    </row>
    <row r="773" spans="1:21" ht="13.5" customHeight="1" x14ac:dyDescent="0.25">
      <c r="A773" s="19" t="s">
        <v>606</v>
      </c>
      <c r="B773" s="19"/>
      <c r="C773" s="19" t="s">
        <v>22</v>
      </c>
      <c r="D773" s="28">
        <v>43522</v>
      </c>
      <c r="E773" s="27" t="s">
        <v>607</v>
      </c>
      <c r="F773" s="19" t="s">
        <v>1097</v>
      </c>
      <c r="G773" s="19" t="s">
        <v>1716</v>
      </c>
      <c r="H773" s="19" t="s">
        <v>1715</v>
      </c>
      <c r="I773" s="27" t="s">
        <v>1714</v>
      </c>
      <c r="J773" s="19"/>
      <c r="K773" s="19" t="s">
        <v>1713</v>
      </c>
      <c r="L773" s="26"/>
      <c r="M773" s="26"/>
      <c r="N773" s="26"/>
      <c r="O773" s="25"/>
      <c r="P773" s="25"/>
      <c r="Q773" s="25"/>
      <c r="R773" s="25"/>
      <c r="S773" s="24"/>
      <c r="T773" s="24"/>
      <c r="U773" s="19"/>
    </row>
    <row r="774" spans="1:21" ht="13.5" customHeight="1" x14ac:dyDescent="0.25">
      <c r="A774" s="19" t="s">
        <v>606</v>
      </c>
      <c r="B774" s="19"/>
      <c r="C774" s="19" t="s">
        <v>21</v>
      </c>
      <c r="D774" s="28">
        <v>43522</v>
      </c>
      <c r="E774" s="27"/>
      <c r="F774" s="19" t="s">
        <v>1097</v>
      </c>
      <c r="G774" s="19" t="s">
        <v>1712</v>
      </c>
      <c r="H774" s="19" t="s">
        <v>1154</v>
      </c>
      <c r="I774" s="27" t="s">
        <v>1711</v>
      </c>
      <c r="J774" s="19"/>
      <c r="K774" s="19"/>
      <c r="L774" s="26"/>
      <c r="M774" s="26"/>
      <c r="N774" s="26"/>
      <c r="O774" s="25"/>
      <c r="P774" s="25"/>
      <c r="Q774" s="25"/>
      <c r="R774" s="25"/>
      <c r="S774" s="24"/>
      <c r="T774" s="24"/>
      <c r="U774" s="19"/>
    </row>
    <row r="775" spans="1:21" ht="13.5" customHeight="1" x14ac:dyDescent="0.25">
      <c r="A775" s="19" t="s">
        <v>606</v>
      </c>
      <c r="B775" s="19"/>
      <c r="C775" s="19" t="s">
        <v>21</v>
      </c>
      <c r="D775" s="28">
        <v>43522</v>
      </c>
      <c r="E775" s="27"/>
      <c r="F775" s="19" t="s">
        <v>1097</v>
      </c>
      <c r="G775" s="19" t="s">
        <v>1214</v>
      </c>
      <c r="H775" s="19" t="s">
        <v>1710</v>
      </c>
      <c r="I775" s="27" t="s">
        <v>1709</v>
      </c>
      <c r="J775" s="19"/>
      <c r="K775" s="19"/>
      <c r="L775" s="26"/>
      <c r="M775" s="26"/>
      <c r="N775" s="26"/>
      <c r="O775" s="25"/>
      <c r="P775" s="25"/>
      <c r="Q775" s="25"/>
      <c r="R775" s="25"/>
      <c r="S775" s="24"/>
      <c r="T775" s="24"/>
      <c r="U775" s="19"/>
    </row>
    <row r="776" spans="1:21" ht="13.5" customHeight="1" x14ac:dyDescent="0.25">
      <c r="A776" s="19" t="s">
        <v>606</v>
      </c>
      <c r="B776" s="19"/>
      <c r="C776" s="19" t="s">
        <v>21</v>
      </c>
      <c r="D776" s="28">
        <v>43522</v>
      </c>
      <c r="E776" s="27"/>
      <c r="F776" s="19" t="s">
        <v>1097</v>
      </c>
      <c r="G776" s="19" t="s">
        <v>1708</v>
      </c>
      <c r="H776" s="19" t="s">
        <v>1707</v>
      </c>
      <c r="I776" s="27" t="s">
        <v>1706</v>
      </c>
      <c r="J776" s="19"/>
      <c r="K776" s="19"/>
      <c r="L776" s="26"/>
      <c r="M776" s="26"/>
      <c r="N776" s="26"/>
      <c r="O776" s="25"/>
      <c r="P776" s="25"/>
      <c r="Q776" s="25"/>
      <c r="R776" s="25"/>
      <c r="S776" s="24"/>
      <c r="T776" s="24"/>
      <c r="U776" s="19"/>
    </row>
    <row r="777" spans="1:21" ht="13.5" customHeight="1" x14ac:dyDescent="0.25">
      <c r="A777" s="19" t="s">
        <v>606</v>
      </c>
      <c r="B777" s="19"/>
      <c r="C777" s="19" t="s">
        <v>21</v>
      </c>
      <c r="D777" s="28">
        <v>43522</v>
      </c>
      <c r="E777" s="27"/>
      <c r="F777" s="19" t="s">
        <v>1097</v>
      </c>
      <c r="G777" s="19" t="s">
        <v>1705</v>
      </c>
      <c r="H777" s="19" t="s">
        <v>1704</v>
      </c>
      <c r="I777" s="27" t="s">
        <v>1703</v>
      </c>
      <c r="J777" s="19"/>
      <c r="K777" s="19"/>
      <c r="L777" s="26"/>
      <c r="M777" s="26"/>
      <c r="N777" s="26"/>
      <c r="O777" s="25"/>
      <c r="P777" s="25"/>
      <c r="Q777" s="25"/>
      <c r="R777" s="25"/>
      <c r="S777" s="24"/>
      <c r="T777" s="24"/>
      <c r="U777" s="19"/>
    </row>
    <row r="778" spans="1:21" ht="13.5" customHeight="1" x14ac:dyDescent="0.25">
      <c r="A778" s="19" t="s">
        <v>606</v>
      </c>
      <c r="B778" s="19"/>
      <c r="C778" s="19" t="s">
        <v>21</v>
      </c>
      <c r="D778" s="28">
        <v>43522</v>
      </c>
      <c r="E778" s="27"/>
      <c r="F778" s="19" t="s">
        <v>1097</v>
      </c>
      <c r="G778" s="19" t="s">
        <v>1702</v>
      </c>
      <c r="H778" s="19" t="s">
        <v>1701</v>
      </c>
      <c r="I778" s="27" t="s">
        <v>1700</v>
      </c>
      <c r="J778" s="19"/>
      <c r="K778" s="19"/>
      <c r="L778" s="26"/>
      <c r="M778" s="26"/>
      <c r="N778" s="26"/>
      <c r="O778" s="25"/>
      <c r="P778" s="25"/>
      <c r="Q778" s="25"/>
      <c r="R778" s="25"/>
      <c r="S778" s="24"/>
      <c r="T778" s="24"/>
      <c r="U778" s="19"/>
    </row>
  </sheetData>
  <autoFilter ref="A3:AF778"/>
  <mergeCells count="15">
    <mergeCell ref="A1:A2"/>
    <mergeCell ref="B1:C1"/>
    <mergeCell ref="D1:D2"/>
    <mergeCell ref="E1:E2"/>
    <mergeCell ref="F1:F2"/>
    <mergeCell ref="N1:N2"/>
    <mergeCell ref="O1:Q1"/>
    <mergeCell ref="R1:T1"/>
    <mergeCell ref="U1:U2"/>
    <mergeCell ref="G1:G2"/>
    <mergeCell ref="H1:H2"/>
    <mergeCell ref="I1:I2"/>
    <mergeCell ref="J1:K1"/>
    <mergeCell ref="L1:L2"/>
    <mergeCell ref="M1:M2"/>
  </mergeCells>
  <dataValidations disablePrompts="1" count="3">
    <dataValidation type="list" allowBlank="1" showInputMessage="1" showErrorMessage="1" sqref="E103:E141 E181:E333">
      <formula1>$AY$1:$AY$3</formula1>
    </dataValidation>
    <dataValidation type="list" allowBlank="1" showInputMessage="1" showErrorMessage="1" sqref="E41:E66">
      <formula1>$AZ$1:$AZ$3</formula1>
    </dataValidation>
    <dataValidation type="list" allowBlank="1" showInputMessage="1" showErrorMessage="1" sqref="E4:E40">
      <formula1>$AX$1:$AX$4</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Rekap</vt:lpstr>
      <vt:lpstr>Global</vt:lpstr>
      <vt:lpstr>Sumber PTKP</vt:lpstr>
      <vt:lpstr>Departemen</vt:lpstr>
      <vt:lpstr>List</vt:lpstr>
      <vt:lpstr>Mentah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Salim</dc:creator>
  <cp:lastModifiedBy>Galih</cp:lastModifiedBy>
  <dcterms:created xsi:type="dcterms:W3CDTF">2019-02-26T04:43:24Z</dcterms:created>
  <dcterms:modified xsi:type="dcterms:W3CDTF">2019-03-15T06:16:46Z</dcterms:modified>
</cp:coreProperties>
</file>